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W" sheetId="1" r:id="rId5"/>
    <sheet state="visible" name="Export Lines" sheetId="2" r:id="rId6"/>
    <sheet state="visible" name="Copy of CAPACITY" sheetId="3" r:id="rId7"/>
    <sheet state="visible" name="CUSHION" sheetId="4" r:id="rId8"/>
    <sheet state="visible" name="ACCESORIOS" sheetId="5" r:id="rId9"/>
    <sheet state="visible" name="CONFIRMACIONES" sheetId="6" r:id="rId10"/>
    <sheet state="visible" name="Lookup" sheetId="7" r:id="rId11"/>
    <sheet state="visible" name="Hoja1" sheetId="8" r:id="rId12"/>
    <sheet state="visible" name="CURRENT DATA" sheetId="9" r:id="rId13"/>
    <sheet state="visible" name="HISTORIC TO 7-28-22" sheetId="10" r:id="rId14"/>
    <sheet state="visible" name="TABLERO" sheetId="11" r:id="rId15"/>
  </sheets>
  <definedNames>
    <definedName name="N1360BZ1">NEW!$N$1361</definedName>
    <definedName name="U156B22">'Export Lines'!$U$1562</definedName>
    <definedName name="C1348C2">NEW!$C$1349</definedName>
    <definedName hidden="1" localSheetId="0" name="_xlnm._FilterDatabase">NEW!$A$1:$AD$1528</definedName>
    <definedName hidden="1" localSheetId="1" name="_xlnm._FilterDatabase">'Export Lines'!$B$1:$U$1433</definedName>
    <definedName hidden="1" localSheetId="3" name="_xlnm._FilterDatabase">CUSHION!$A$1:$L$1513</definedName>
    <definedName hidden="1" localSheetId="4" name="_xlnm._FilterDatabase">ACCESORIOS!$A$1:$I$1513</definedName>
    <definedName hidden="1" localSheetId="7" name="_xlnm._FilterDatabase">Hoja1!$A$1:$P$298</definedName>
    <definedName hidden="1" localSheetId="8" name="_xlnm._FilterDatabase">'CURRENT DATA'!$A$1:$AH$1456</definedName>
    <definedName hidden="1" localSheetId="9" name="_xlnm._FilterDatabase">'HISTORIC TO 7-28-22'!$A$1:$N$303</definedName>
    <definedName hidden="1" localSheetId="0" name="Z_494E7627_5C4E_4815_AED7_BE7B62638910_.wvu.FilterData">NEW!$A$1:$AD$1528</definedName>
    <definedName hidden="1" localSheetId="0" name="Z_7DBC549B_BA76_4FAA_A32D_DC7A81419B76_.wvu.FilterData">NEW!$A$1:$AD$1528</definedName>
  </definedNames>
  <calcPr/>
  <customWorkbookViews>
    <customWorkbookView activeSheetId="0" maximized="1" windowHeight="0" windowWidth="0" guid="{494E7627-5C4E-4815-AED7-BE7B62638910}" name="ACCESORIOS"/>
    <customWorkbookView activeSheetId="0" maximized="1" windowHeight="0" windowWidth="0" guid="{7DBC549B-BA76-4FAA-A32D-DC7A81419B76}" name="CUSHIO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tc={04e9fd78-de6b-440a-a506-088d9400b043}</author>
    <author>tc={0ca6bdae-14d0-4548-a877-bd34b00697f6}</author>
    <author>tc={1b597dcd-9302-4df8-b0e4-aac1fad830fa}</author>
    <author>tc={1c5e41ac-4d68-485b-b525-b34a5eaf40f5}</author>
    <author>tc={1d174c31-a372-43a3-8f87-39f88b993307}</author>
    <author>tc={29589f9d-1022-4eee-afc9-07a0cd4f60c0}</author>
    <author>tc={2c002dd0-d38e-4571-aa64-cddd7a801aa1}</author>
    <author>tc={3b627c3f-a2c1-4091-8374-454110c937e2}</author>
    <author>tc={4202957a-b41f-46dd-a72b-049f85e2bd60}</author>
    <author>tc={5695296e-9ccb-41eb-be25-c5ac2a62381d}</author>
    <author>tc={6a611501-acb6-4b3c-9e5e-1c4ff0c10157}</author>
    <author>tc={6b3e83d0-9ef0-438a-909c-610f7b4ef65b}</author>
    <author>tc={73d62fa6-aac8-4bfd-b92b-6ec39b251f75}</author>
    <author>tc={7f66e3a6-60da-47d1-ba4d-dfc3f706545b}</author>
    <author>tc={80480ebf-f9c3-4bc5-a8ab-97b24f2cf47f}</author>
    <author>tc={8161bd8e-9ccd-4043-9d61-561f093dd1df}</author>
    <author>tc={830e6322-3bd7-4690-a1b2-e7211458abb3}</author>
    <author>tc={8484567e-969a-43f9-9ba6-90b5a5da73a5}</author>
    <author>tc={884b19ad-82ef-4b39-a40a-b40103827945}</author>
    <author>tc={8edb41f2-b095-45e2-a113-25c5f8f2bb2b}</author>
    <author>tc={93b6e060-1dd6-4006-82f9-ec3e6c2857c4}</author>
    <author>tc={9efeb121-2138-4493-a9d2-527408125a32}</author>
    <author>tc={9fb54722-b384-435d-b372-70ac9fadb8f1}</author>
    <author>tc={bcc07ab3-a40c-46a5-b334-88b91cffeaca}</author>
    <author>tc={bd9ee334-053f-4785-bea2-3584e96c3005}</author>
    <author>tc={be2d7894-55e3-4a19-a1de-84404ed90e58}</author>
    <author>tc={c52cb109-9750-4b64-9bce-e34002e135d5}</author>
    <author>tc={ca92cf96-0f4b-4b95-97af-306e3a10d390}</author>
    <author>tc={d1312966-a21b-4d61-be6d-29fe01acbdce}</author>
    <author>tc={db0fbd17-8b65-4934-9ee3-c222d6a4a431}</author>
    <author>tc={db457fc0-0483-4692-a54a-d80d2c8ce786}</author>
    <author>tc={db71c16a-4794-47cb-bc96-d873a738a9d7}</author>
    <author>tc={e82f205e-95df-4f65-9828-ba3ba2372948}</author>
    <author>tc={e9d8d690-da90-470a-9039-5042e6369027}</author>
    <author>tc={ea83d7ae-298c-4c95-a6d1-8cb9ee15d666}</author>
    <author>tc={f3017621-5be6-4d78-8f08-7e85e6b526a6}</author>
    <author>tc={fb87301e-1764-44f9-a55c-9e2ef98515cf}</author>
    <author>tc={feb25c3e-007e-436a-b352-244e9bc1abb4}</author>
  </authors>
  <commentList>
    <comment authorId="0" ref="L75">
      <text>
        <t xml:space="preserve">TO DEKTON: 7/28</t>
      </text>
    </comment>
    <comment authorId="0" ref="R79">
      <text>
        <t xml:space="preserve">ORDER ON 8/10</t>
      </text>
    </comment>
    <comment authorId="0" ref="J102">
      <text>
        <t xml:space="preserve">TO METAL: 8/12</t>
      </text>
    </comment>
    <comment authorId="0" ref="M71">
      <text>
        <t xml:space="preserve">to cushion: 8/6</t>
      </text>
    </comment>
    <comment authorId="0" ref="C125">
      <text>
        <t xml:space="preserve">NEED TO PICK UP FROM SOLONA BEACH OCEAN SET</t>
      </text>
    </comment>
    <comment authorId="0" ref="J67">
      <text>
        <t xml:space="preserve">TO METAL: 7/28</t>
      </text>
    </comment>
    <comment authorId="0" ref="J98">
      <text>
        <t xml:space="preserve">TO METAL: 8/17</t>
      </text>
    </comment>
    <comment authorId="0" ref="M67">
      <text>
        <t xml:space="preserve">TO CUSHION: 8/3</t>
      </text>
    </comment>
    <comment authorId="0" ref="J63">
      <text>
        <t xml:space="preserve">TO METAL: 7/27</t>
      </text>
    </comment>
    <comment authorId="0" ref="M65">
      <text>
        <t xml:space="preserve">TO CUSHION: 8/3</t>
      </text>
    </comment>
    <comment authorId="0" ref="J61">
      <text>
        <t xml:space="preserve">TO METAL: 7/27</t>
      </text>
    </comment>
    <comment authorId="0" ref="L61">
      <text>
        <t xml:space="preserve">TO DEKTON: 7/28</t>
      </text>
    </comment>
    <comment authorId="0" ref="L125">
      <text>
        <t xml:space="preserve">TO DEKTON JUL-29</t>
      </text>
    </comment>
    <comment authorId="0" ref="J88">
      <text>
        <t xml:space="preserve">to metal: 8/6</t>
      </text>
    </comment>
    <comment authorId="0" ref="J86">
      <text>
        <t xml:space="preserve">TO METAL: 8/6</t>
      </text>
    </comment>
    <comment authorId="0" ref="L88">
      <text>
        <t xml:space="preserve">TO DEKTON JUL-29</t>
      </text>
    </comment>
    <comment authorId="0" ref="J117">
      <text>
        <t xml:space="preserve">TO METAL: 8/12</t>
      </text>
    </comment>
    <comment authorId="0" ref="M53">
      <text>
        <t xml:space="preserve">TO CUSHION 7/27</t>
      </text>
    </comment>
    <comment authorId="0" ref="Z127">
      <text>
        <t xml:space="preserve">BASE PINTADA??</t>
      </text>
    </comment>
    <comment authorId="0" ref="L80">
      <text>
        <t xml:space="preserve">TO DEKTON JUL-29</t>
      </text>
    </comment>
    <comment authorId="0" ref="R86">
      <text>
        <t xml:space="preserve">Order 8/17</t>
      </text>
    </comment>
    <comment authorId="0" ref="J74">
      <text>
        <t xml:space="preserve">TO METAL: 7/27</t>
      </text>
    </comment>
    <comment authorId="0" ref="R82">
      <text>
        <t xml:space="preserve">ORDER ON 8/10</t>
      </text>
    </comment>
    <comment authorId="0" ref="J105">
      <text>
        <t xml:space="preserve">to metal: 8/10</t>
      </text>
    </comment>
    <comment authorId="0" ref="E132">
      <text>
        <t xml:space="preserve">CUSTOMER DROP OFF</t>
      </text>
    </comment>
    <comment authorId="0" ref="J72">
      <text>
        <t xml:space="preserve">TO METAL: 7/28</t>
      </text>
    </comment>
    <comment authorId="0" ref="R80">
      <text>
        <t xml:space="preserve">ORDER ON 8/10</t>
      </text>
    </comment>
    <comment authorId="0" ref="M74">
      <text>
        <t xml:space="preserve">TO CUSHION: 8/3</t>
      </text>
    </comment>
    <comment authorId="0" ref="J101">
      <text>
        <t xml:space="preserve">to metal: 8/10</t>
      </text>
    </comment>
    <comment authorId="0" ref="Y115">
      <text>
        <t xml:space="preserve">order 8/9/26</t>
      </text>
    </comment>
    <comment authorId="0" ref="L134">
      <text>
        <t xml:space="preserve">TO DEKTON JUL-29</t>
      </text>
    </comment>
    <comment authorId="0" ref="J66">
      <text>
        <t xml:space="preserve">TO METAL: 7/27</t>
      </text>
    </comment>
    <comment authorId="0" ref="R74">
      <text>
        <t xml:space="preserve">EMAIL 7/28</t>
      </text>
    </comment>
    <comment authorId="0" ref="J97">
      <text>
        <t xml:space="preserve">TO METAL: 7/27</t>
      </text>
    </comment>
    <comment authorId="0" ref="R72">
      <text>
        <t xml:space="preserve">ORDER 8/5</t>
      </text>
    </comment>
    <comment authorId="0" ref="M66">
      <text>
        <t xml:space="preserve">TO CUSHION: 8/3</t>
      </text>
    </comment>
    <comment authorId="0" ref="M97">
      <text>
        <t xml:space="preserve">TO CUSHION: 8/3</t>
      </text>
    </comment>
    <comment authorId="0" ref="J93">
      <text>
        <t xml:space="preserve">TO METAL: 1681</t>
      </text>
    </comment>
    <comment authorId="0" ref="L62">
      <text>
        <t xml:space="preserve">TO DEKTON: 7/28</t>
      </text>
    </comment>
    <comment authorId="0" ref="L93">
      <text>
        <t xml:space="preserve">TO DEKTON: 8/10</t>
      </text>
    </comment>
    <comment authorId="0" ref="R62">
      <text>
        <t xml:space="preserve">EMAIL 7/28</t>
      </text>
    </comment>
    <comment authorId="0" ref="R93">
      <text>
        <t xml:space="preserve">Order Partial, pending only 1681C03 &amp; 1681C04</t>
      </text>
    </comment>
    <comment authorId="0" ref="J116">
      <text>
        <t xml:space="preserve">TO METAL: 7/28</t>
      </text>
    </comment>
    <comment authorId="0" ref="J79">
      <text>
        <t xml:space="preserve">to metal: 7/29</t>
      </text>
    </comment>
    <comment authorId="0" ref="Y126">
      <text>
        <t xml:space="preserve">order 8/18</t>
      </text>
    </comment>
    <comment authorId="0" ref="J75">
      <text>
        <t xml:space="preserve">to metal: 7/29</t>
      </text>
    </comment>
    <comment authorId="0" ref="R83">
      <text>
        <t xml:space="preserve">ORDER ON 8/10</t>
      </text>
    </comment>
    <comment authorId="1" xr:uid="{04e9fd78-de6b-440a-a506-088d9400b043}" ref="Y1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7/15
</t>
      </text>
    </comment>
    <comment authorId="2" xr:uid="{0ca6bdae-14d0-4548-a877-bd34b00697f6}" ref="M52">
      <text>
        <t xml:space="preserve">[Threaded comment]
 Your version of Excel allows you to read this threaded comment; however, any edits to it will get removed if the file is opened in a newer version of Excel. Learn more: https://go.microsoft.com/fwlink/?linkid=870924
Comment:
	CUSHION: 7/27/26
</t>
      </text>
    </comment>
    <comment authorId="3" xr:uid="{1b597dcd-9302-4df8-b0e4-aac1fad830fa}" ref="J79">
      <text>
        <t xml:space="preserve">[Threaded comment]
 Your version of Excel allows you to read this threaded comment; however, any edits to it will get removed if the file is opened in a newer version of Excel. Learn more: https://go.microsoft.com/fwlink/?linkid=870924
Comment:
	ALUMINUM
</t>
      </text>
    </comment>
    <comment authorId="4" xr:uid="{1c5e41ac-4d68-485b-b525-b34a5eaf40f5}" ref="J48">
      <text>
        <t xml:space="preserve">[Threaded comment]
 Your version of Excel allows you to read this threaded comment; however, any edits to it will get removed if the file is opened in a newer version of Excel. Learn more: https://go.microsoft.com/fwlink/?linkid=870924
Comment:
	TO METAL 7/14
</t>
      </text>
    </comment>
    <comment authorId="5" xr:uid="{1d174c31-a372-43a3-8f87-39f88b993307}" ref="R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ETA: 7/16
</t>
      </text>
    </comment>
    <comment authorId="6" xr:uid="{29589f9d-1022-4eee-afc9-07a0cd4f60c0}" ref="AA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BY EMAIL WITH JILL ON 7/20
</t>
      </text>
    </comment>
    <comment authorId="7" xr:uid="{2c002dd0-d38e-4571-aa64-cddd7a801aa1}" ref="AB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PUT JUL/8 ETA AROUND 7/16
</t>
      </text>
    </comment>
    <comment authorId="8" xr:uid="{3b627c3f-a2c1-4091-8374-454110c937e2}" ref="J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
</t>
      </text>
    </comment>
    <comment authorId="9" xr:uid="{4202957a-b41f-46dd-a72b-049f85e2bd60}" ref="J57">
      <text>
        <t xml:space="preserve">[Threaded comment]
 Your version of Excel allows you to read this threaded comment; however, any edits to it will get removed if the file is opened in a newer version of Excel. Learn more: https://go.microsoft.com/fwlink/?linkid=870924
Comment:
	TO METAL: 7/27
</t>
      </text>
    </comment>
    <comment authorId="10" xr:uid="{5695296e-9ccb-41eb-be25-c5ac2a62381d}" ref="J62">
      <text>
        <t xml:space="preserve">[Threaded comment]
 Your version of Excel allows you to read this threaded comment; however, any edits to it will get removed if the file is opened in a newer version of Excel. Learn more: https://go.microsoft.com/fwlink/?linkid=870924
Comment:
	TO RAYO 7/15
</t>
      </text>
    </comment>
    <comment authorId="11" xr:uid="{6a611501-acb6-4b3c-9e5e-1c4ff0c10157}" ref="R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7/21
</t>
      </text>
    </comment>
    <comment authorId="12" xr:uid="{6b3e83d0-9ef0-438a-909c-610f7b4ef65b}" ref="AB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PUT JUL/8 ETA AROUND 7/16
</t>
      </text>
    </comment>
    <comment authorId="13" xr:uid="{73d62fa6-aac8-4bfd-b92b-6ec39b251f75}" ref="R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7/21
</t>
      </text>
    </comment>
    <comment authorId="14" xr:uid="{7f66e3a6-60da-47d1-ba4d-dfc3f706545b}" ref="R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7/21
</t>
      </text>
    </comment>
    <comment authorId="15" xr:uid="{80480ebf-f9c3-4bc5-a8ab-97b24f2cf47f}" ref="J50">
      <text>
        <t xml:space="preserve">[Threaded comment]
 Your version of Excel allows you to read this threaded comment; however, any edits to it will get removed if the file is opened in a newer version of Excel. Learn more: https://go.microsoft.com/fwlink/?linkid=870924
Comment:
	Christian Lion:
</t>
      </text>
    </comment>
    <comment authorId="16" xr:uid="{8161bd8e-9ccd-4043-9d61-561f093dd1df}" ref="R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7/21
</t>
      </text>
    </comment>
    <comment authorId="17" xr:uid="{830e6322-3bd7-4690-a1b2-e7211458abb3}" ref="J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ON 7/16
</t>
      </text>
    </comment>
    <comment authorId="18" xr:uid="{8484567e-969a-43f9-9ba6-90b5a5da73a5}" ref="L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7/15
</t>
      </text>
    </comment>
    <comment authorId="19" xr:uid="{884b19ad-82ef-4b39-a40a-b40103827945}" ref="C23">
      <text>
        <t xml:space="preserve">[Threaded comment]
 Your version of Excel allows you to read this threaded comment; however, any edits to it will get removed if the file is opened in a newer version of Excel. Learn more: https://go.microsoft.com/fwlink/?linkid=870924
Comment:
	SHIP VIA FREIGHT OR GROUND
</t>
      </text>
    </comment>
    <comment authorId="20" xr:uid="{8edb41f2-b095-45e2-a113-25c5f8f2bb2b}" ref="J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
</t>
      </text>
    </comment>
    <comment authorId="21" xr:uid="{93b6e060-1dd6-4006-82f9-ec3e6c2857c4}" ref="J44">
      <text>
        <t xml:space="preserve">[Threaded comment]
 Your version of Excel allows you to read this threaded comment; however, any edits to it will get removed if the file is opened in a newer version of Excel. Learn more: https://go.microsoft.com/fwlink/?linkid=870924
Comment:
	TO METAL 7/15
</t>
      </text>
    </comment>
    <comment authorId="22" xr:uid="{9efeb121-2138-4493-a9d2-527408125a32}" ref="Y9">
      <text>
        <t xml:space="preserve">[Threaded comment]
 Your version of Excel allows you to read this threaded comment; however, any edits to it will get removed if the file is opened in a newer version of Excel. Learn more: https://go.microsoft.com/fwlink/?linkid=870924
Comment:
	ORDER 8/9/26
</t>
      </text>
    </comment>
    <comment authorId="23" xr:uid="{9fb54722-b384-435d-b372-70ac9fadb8f1}" ref="Y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on 7/14
</t>
      </text>
    </comment>
    <comment authorId="24" xr:uid="{bcc07ab3-a40c-46a5-b334-88b91cffeaca}" ref="AA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TBD PER HAMID
</t>
      </text>
    </comment>
    <comment authorId="25" xr:uid="{bd9ee334-053f-4785-bea2-3584e96c3005}" ref="J92">
      <text>
        <t xml:space="preserve">[Threaded comment]
 Your version of Excel allows you to read this threaded comment; however, any edits to it will get removed if the file is opened in a newer version of Excel. Learn more: https://go.microsoft.com/fwlink/?linkid=870924
Comment:
	TO METAL: 8/3
</t>
      </text>
    </comment>
    <comment authorId="26" xr:uid="{be2d7894-55e3-4a19-a1de-84404ed90e58}" ref="M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
</t>
      </text>
    </comment>
    <comment authorId="27" xr:uid="{c52cb109-9750-4b64-9bce-e34002e135d5}" ref="R67">
      <text>
        <t xml:space="preserve">[Threaded comment]
 Your version of Excel allows you to read this threaded comment; however, any edits to it will get removed if the file is opened in a newer version of Excel. Learn more: https://go.microsoft.com/fwlink/?linkid=870924
Comment:
	OCEAN SEND SPECIAL TEMPLATE
</t>
      </text>
    </comment>
    <comment authorId="28" xr:uid="{ca92cf96-0f4b-4b95-97af-306e3a10d390}" ref="J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7/15
</t>
      </text>
    </comment>
    <comment authorId="29" xr:uid="{d1312966-a21b-4d61-be6d-29fe01acbdce}" ref="J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
</t>
      </text>
    </comment>
    <comment authorId="30" xr:uid="{db0fbd17-8b65-4934-9ee3-c222d6a4a431}" ref="M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
</t>
      </text>
    </comment>
    <comment authorId="31" xr:uid="{db457fc0-0483-4692-a54a-d80d2c8ce786}" ref="J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7/13
</t>
      </text>
    </comment>
    <comment authorId="32" xr:uid="{db71c16a-4794-47cb-bc96-d873a738a9d7}" ref="K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@sergio zamora need to order 5 lbs GR487 from Cardinal
</t>
      </text>
    </comment>
    <comment authorId="33" xr:uid="{e82f205e-95df-4f65-9828-ba3ba2372948}" ref="M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
</t>
      </text>
    </comment>
    <comment authorId="34" xr:uid="{e9d8d690-da90-470a-9039-5042e6369027}" ref="J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Hammered Metal
Respuesta:
    To metal 7/13
</t>
      </text>
    </comment>
    <comment authorId="35" xr:uid="{ea83d7ae-298c-4c95-a6d1-8cb9ee15d666}" ref="M50">
      <text>
        <t xml:space="preserve">[Threaded comment]
 Your version of Excel allows you to read this threaded comment; however, any edits to it will get removed if the file is opened in a newer version of Excel. Learn more: https://go.microsoft.com/fwlink/?linkid=870924
Comment:
	CUSHION:7/27/26
</t>
      </text>
    </comment>
    <comment authorId="36" xr:uid="{f3017621-5be6-4d78-8f08-7e85e6b526a6}" ref="J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7/7
</t>
      </text>
    </comment>
    <comment authorId="37" xr:uid="{fb87301e-1764-44f9-a55c-9e2ef98515cf}" ref="Z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BASE WITH WHEELS?
</t>
      </text>
    </comment>
    <comment authorId="38" xr:uid="{feb25c3e-007e-436a-b352-244e9bc1abb4}" ref="J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tc={2f3ab78c-d56c-4df6-be0d-1c71fbe4db57}</author>
    <author>tc={3afdd671-8290-4080-9fb8-e890ce4dea24}</author>
    <author>tc={8e26ce65-a4fc-4153-9db5-76f5933f2763}</author>
    <author>tc={942c52c5-028e-4e6a-9e3f-e82fd02ed979}</author>
    <author>tc={a814ba89-a84c-407b-aa8f-8888de03ddec}</author>
    <author>tc={b1851652-92ec-4a5f-bc3a-8cb9154420df}</author>
    <author>tc={c5b22b22-7d68-47aa-a3ad-186b2ce460e5}</author>
  </authors>
  <commentList>
    <comment authorId="0" xr:uid="{2f3ab78c-d56c-4df6-be0d-1c71fbe4db57}" ref="I13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burner 48*8
Lido 3m umbrella= 3
Respuesta:
    Ask Lucio?
</t>
      </text>
    </comment>
    <comment authorId="1" xr:uid="{3afdd671-8290-4080-9fb8-e890ce4dea24}" ref="I13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2" xr:uid="{8e26ce65-a4fc-4153-9db5-76f5933f2763}" ref="I13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3" xr:uid="{942c52c5-028e-4e6a-9e3f-e82fd02ed979}" ref="I13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4" xr:uid="{a814ba89-a84c-407b-aa8f-8888de03ddec}" ref="I13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5" xr:uid="{b1851652-92ec-4a5f-bc3a-8cb9154420df}" ref="I13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6" xr:uid="{c5b22b22-7d68-47aa-a3ad-186b2ce460e5}" ref="I13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tc={001f52ac-1e7f-492b-93bb-e7df1ffac196}</author>
    <author>tc={00592ac3-3c8f-4b44-a7fb-cc3fb9e54730}</author>
    <author>tc={008a0862-1300-467d-b14e-228bc5fd687f}</author>
    <author>tc={009b82a0-8b63-45d3-96f3-ec6be4e7b1d2}</author>
    <author>tc={00ac6be8-0b4a-4a8c-803b-0c7e4bb50f75}</author>
    <author>tc={00aef45a-067f-44a6-99e0-3489cca4609c}</author>
    <author>tc={00ed4bc4-d12d-4b11-8e36-fc6d365b4dfb}</author>
    <author>tc={011849bf-1b8d-4353-ad81-7450383a4455}</author>
    <author>tc={01512565-29a1-465d-a4fb-2aa138d38cb9}</author>
    <author>tc={015b5b56-1132-4ae4-bfe8-803822af162c}</author>
    <author>tc={015c7015-2408-4289-9477-ed1e000303be}</author>
    <author>tc={015e9164-df67-4055-afcd-78f5edb2df1b}</author>
    <author>tc={0191e9ce-791a-4596-97bb-b06136ffbdc7}</author>
    <author>tc={019cb579-85e4-4450-9cd4-a6f97df557e9}</author>
    <author>tc={01ae12d9-dae4-4bd1-870e-67086425f24e}</author>
    <author>tc={01ba2fe2-d24c-44e1-8400-abcdfb6aee6f}</author>
    <author>tc={01baadf1-0399-4b1f-b40c-107a027822b4}</author>
    <author>tc={01bbca9a-e2ea-4bda-b16f-d7776a21db25}</author>
    <author>tc={01bceeae-af8e-498d-8f81-8881c616cb2c}</author>
    <author>tc={01c7f7d9-4533-4466-8c98-309847a5b3fe}</author>
    <author>tc={020af518-df1c-4ae8-a7fb-a3628091ae89}</author>
    <author>tc={02244cab-9c5f-45a5-acd2-2357bd1b2e05}</author>
    <author>tc={023deb9e-d471-4ac8-90a4-ec718d06406d}</author>
    <author>tc={0245ee6f-8dd0-4343-b327-d58c45abcea0}</author>
    <author>tc={024deb3c-7bde-47f3-bb0b-6a06cfbebabf}</author>
    <author>tc={02792980-c901-4750-a390-a9f566c25953}</author>
    <author>tc={028b5872-5a60-4667-bd7d-fc446b7847e8}</author>
    <author>tc={02924f11-7ed9-4559-a2f2-7b49719e131b}</author>
    <author>tc={02afbf99-ba71-451b-a451-d2fb56cfbfe8}</author>
    <author>tc={02ddefa6-08fb-4fd4-bcd5-f4c272f57b7f}</author>
    <author>tc={02e9dc29-a022-41cf-b8ed-c106ed03911d}</author>
    <author>tc={0303fa3a-a516-46ab-8163-2cf16f6dc47b}</author>
    <author>tc={031b700a-b398-4219-8a0e-3f85072832da}</author>
    <author>tc={031fe766-c063-4ab6-beb0-12b8dd6cf058}</author>
    <author>tc={0327c7c2-b82e-41e4-8376-118222e8d41d}</author>
    <author>tc={0330bb30-6f6a-460e-a70b-aa5509b608cb}</author>
    <author>tc={033f557c-82af-4c5a-baca-ef3ec82ba521}</author>
    <author>tc={034a32f8-ac19-4839-83ad-4de21eb1760e}</author>
    <author>tc={034dbb6a-85fc-47ca-892e-17e406b33b90}</author>
    <author>tc={0351340d-3ff7-4549-8e27-ed3d218e6e9f}</author>
    <author>tc={036e789b-a56f-4668-a6d5-4e51c024e18a}</author>
    <author>tc={038517ae-a067-4fac-99f0-d019d31d9b62}</author>
    <author>tc={038ea9ad-3377-4172-a97c-b60d930582fa}</author>
    <author>tc={039edd95-51a4-42da-b068-5c2f2e5beed8}</author>
    <author>tc={03bbdf6f-77a6-48b1-8325-d44306186eec}</author>
    <author>tc={03bda0f9-40d2-43e4-910c-2e65748f3e7c}</author>
    <author>tc={03ca47d0-af1a-4dde-8241-dfdb0136a5f7}</author>
    <author>tc={03d3651b-d9b1-467f-8a68-1f5bb223ffc2}</author>
    <author>tc={03d4f95b-e0aa-44ad-b290-49acc0f2967b}</author>
    <author>tc={040d9a3d-3ab0-4fc5-8a2d-9e9b36cfaba7}</author>
    <author>tc={04132e6c-22fa-4299-ba01-0cc45eb32838}</author>
    <author>tc={04218129-25c3-4ca7-b433-070fd82b965f}</author>
    <author>tc={0421a9be-ef11-4c2b-b777-385db783e681}</author>
    <author>tc={042f2725-67d9-409e-b0a2-c9ee7eb143e1}</author>
    <author>tc={046a1c4b-b168-4b52-a3e6-8a83dc2283c8}</author>
    <author>tc={0489d7a7-c654-43b3-8253-ddf861c264bc}</author>
    <author>tc={04992c7d-728a-453e-8641-8b2c86840cd7}</author>
    <author>tc={049f903f-2260-44a6-950b-a7d6f6b56e75}</author>
    <author>tc={04bc0e2c-3f79-43ec-a921-cfb00df43050}</author>
    <author>tc={04e169f1-04ee-4a10-b7ba-3ae238ca43c5}</author>
    <author>tc={04fca199-2d03-42c9-b44d-7380728680f1}</author>
    <author>tc={05029b08-8c4c-402c-adec-08e591f93fc5}</author>
    <author>tc={0511c4ed-412d-47c5-b4fc-bd5d0cd992f0}</author>
    <author>tc={051355c0-8b09-41ec-b9f2-025cff426a51}</author>
    <author>tc={055a68c9-0e5d-4af6-8c48-02c16c5da69e}</author>
    <author>tc={05656ed6-bb80-47ed-bc5e-144b3e0674f5}</author>
    <author>tc={058ec3a4-699f-4709-8860-28887fd27242}</author>
    <author>tc={05a1bc31-dd3b-4746-b0e6-f784dc0b7b2b}</author>
    <author>tc={05a4a15a-ce6e-4dba-8510-c7ab19a03ec8}</author>
    <author>tc={05af4856-0ad6-4204-adde-1822f2a13b71}</author>
    <author>tc={05c1c05d-eac6-4d48-8e18-f524cb8c1a15}</author>
    <author>tc={05c9aae7-0b45-47a4-8e26-62134ae69319}</author>
    <author>tc={05cb3bd2-17d2-46c4-80b1-b70c1b102e52}</author>
    <author>tc={05db05dd-9036-4b97-88bc-e74734a5c80d}</author>
    <author>tc={05fec3bc-9382-4549-9653-a696c37e1a48}</author>
    <author>tc={0618f2c9-f359-4cff-9592-2eb3964a9f33}</author>
    <author>tc={06249cce-83ae-4f5a-b9d6-af1534b380c6}</author>
    <author>tc={0634da4d-32e7-46ee-9715-406abdf91d48}</author>
    <author>tc={068165c9-10ce-49af-93e7-d5c4f84ed2cf}</author>
    <author>tc={06d77dc0-456a-4ed4-86d7-951ce66a6ff1}</author>
    <author>tc={06e400be-b2c4-472d-909d-4ee3f647ef7c}</author>
    <author>tc={0714cfda-1c8a-4d5d-b965-fdc4b1f249df}</author>
    <author>tc={07252ebc-7638-433a-ac3c-2ec3866c3d63}</author>
    <author>tc={0756ed3c-9626-4ad7-9b70-b14832e91482}</author>
    <author>tc={07849344-68f1-4baa-a834-2d0e7c227570}</author>
    <author>tc={0786317c-a75f-496e-9b5d-d5e666847d41}</author>
    <author>tc={078b4f98-81c8-4b91-944b-77ef7a30c247}</author>
    <author>tc={07b3c08c-2584-4c86-89cf-f26c157a86a8}</author>
    <author>tc={07ba8032-ef1c-4f1f-9169-618a803289b7}</author>
    <author>tc={07cc52f2-c3bc-4c0c-936c-ac505cbe10b4}</author>
    <author>tc={07ec49a2-7d58-41d0-98a0-767d7067e235}</author>
    <author>tc={080b206a-e21d-42f5-9808-6229cb061dd2}</author>
    <author>tc={08156a99-f0f0-4f50-8d33-300485b3dd71}</author>
    <author>tc={08498029-d7e8-4700-92a0-4b088e800414}</author>
    <author>tc={088b3004-3055-4106-8feb-e6a330c12423}</author>
    <author>tc={088e3b2f-b85a-4ac9-aad8-718c44b7bc9c}</author>
    <author>tc={08ab2cae-67ea-4148-a654-330cc5af74d8}</author>
    <author>tc={08b127fb-42f3-4858-bee5-0e31bb6dd969}</author>
    <author>tc={08df4aa0-5b26-4def-96a6-4085c43cba21}</author>
    <author>tc={08e68cf0-d7db-4e10-91f6-ad9e4ce70fff}</author>
    <author>tc={08f41008-4e64-4262-987b-4f495706dad7}</author>
    <author>tc={08f49576-9c58-4358-ad79-be80ea8c8a00}</author>
    <author>tc={08f51c8d-64ee-42de-9fd8-ae8f57db0ac7}</author>
    <author>tc={08ff3380-fcb3-473e-a728-6d3a0cc64a55}</author>
    <author>tc={09268d90-19bd-4cd5-a2ec-9910420749b7}</author>
    <author>tc={093cc68b-0139-4feb-a04d-b3ce55867760}</author>
    <author>tc={099e6652-68c8-40a0-81ec-5c78f031293e}</author>
    <author>tc={09f43745-6b36-48d3-aefb-8447478a4b4f}</author>
    <author>tc={0a294d8b-ee3e-4db7-b0c3-6d92b5485358}</author>
    <author>tc={0a2c9a83-5a65-4fdf-923c-e0d3452ebcb1}</author>
    <author>tc={0a3d5fd8-2913-402f-bc6e-b76def29a05e}</author>
    <author>tc={0a607c8d-0da9-4a46-b241-9f92c0cf66ca}</author>
    <author>tc={0a65ca56-94a4-4c50-b65b-1e69baad50a7}</author>
    <author>tc={0a883f70-cdf9-480a-8671-96736bfd65d1}</author>
    <author>tc={0aeb1c77-20da-4bab-b05a-9baad21a3fa7}</author>
    <author>tc={0aed90c1-b112-431b-beba-03ff8a8cd52f}</author>
    <author>tc={0af66596-02c4-4698-8354-46638bc33a6f}</author>
    <author>tc={0b139e06-73a4-4a69-b0ee-95188fa48548}</author>
    <author>tc={0b32ee93-62c6-4450-b877-653a6ae6c27f}</author>
    <author>tc={0b4f87d6-b313-49e4-8c70-4cc91b1e74fc}</author>
    <author>tc={0b58e6c1-1e63-403b-9b9c-39c25d5dd76a}</author>
    <author>tc={0b6a90df-a0dd-4f67-9112-73304e8f9d04}</author>
    <author>tc={0b6fb2a6-bb99-4f7c-9533-f502135e46bd}</author>
    <author>tc={0b71634a-cbe2-4272-b6e8-0ff07b4625b6}</author>
    <author>tc={0b7ae2ee-1761-4fa0-b89a-ddc7fbf450f3}</author>
    <author>tc={0b85f784-39c7-4607-870a-71f77e29061f}</author>
    <author>tc={0ba10706-8a4c-4490-a39f-0e09cb6ddf1c}</author>
    <author>tc={0bc976af-b4ab-4269-a27f-1080c2f72d3b}</author>
    <author>tc={0bcd521f-1666-48d4-b480-6d98fa0b651a}</author>
    <author>tc={0bf5cb16-7432-4805-8262-8da619f48265}</author>
    <author>tc={0c0386b5-1991-4046-954d-353581583291}</author>
    <author>tc={0c18be07-a733-4ad6-aa80-f205c2235ed1}</author>
    <author>tc={0c4a5b91-95a7-4604-a45c-3d2a172c3d90}</author>
    <author>tc={0c52b89a-fb13-4e29-8527-cb28739e728c}</author>
    <author>tc={0ca0b018-849f-4c65-9b66-4f1f551fe5ef}</author>
    <author>tc={0cde5cd1-a4bf-41dc-84ed-fe466f262554}</author>
    <author>tc={0cf15e6b-0f3a-4f68-8d9e-97e14a0d8e0f}</author>
    <author>tc={0cf9e9bd-cca2-4a4a-9cb4-23d14fee01e8}</author>
    <author>tc={0d018178-2834-4005-85ef-70dc67dcbc38}</author>
    <author>tc={0d023285-2172-43d0-903a-910614ab964d}</author>
    <author>tc={0d6092bb-2e78-4f4e-879f-b8f8ada63156}</author>
    <author>tc={0dbecd22-61e2-4d3e-a374-479c03d68182}</author>
    <author>tc={0dc3cca8-1cbf-4900-a8e6-29458be9ed19}</author>
    <author>tc={0dcd7ed3-16e7-4b1d-89d8-11e5bbcf0c35}</author>
    <author>tc={0dd405a0-3354-4da2-ac6c-51cc8c6e14dc}</author>
    <author>tc={0e06a64d-4543-4c34-b88f-f5b32f93fe3c}</author>
    <author>tc={0e2816b9-a876-4315-83ad-4c9569da901f}</author>
    <author>tc={0e3ed0e6-b6bf-40d2-92ba-5d167bedc4ba}</author>
    <author>tc={0e5f81e5-4eb7-45d7-9bea-9bd29d67c64b}</author>
    <author>tc={0eb7e133-30fe-4872-8e9c-ce969bba32df}</author>
    <author>tc={0ec8e16d-b391-412a-a2df-5ff73f86f8d8}</author>
    <author>tc={0ef47cfa-69ee-492a-9482-858c3b19fb5d}</author>
    <author>tc={0f2eeafe-edb2-40f3-82b5-4e1b3d545bee}</author>
    <author>tc={0f7d577d-efbf-4c85-8658-46746f4525d6}</author>
    <author>tc={0f988cd0-5e9b-4a11-8305-cbde48a9cbd1}</author>
    <author>tc={0f991e0e-b196-4302-a402-43ea68b6d7c0}</author>
    <author>tc={0fcd2af8-88cd-45ef-89f8-e8845a943c4b}</author>
    <author>tc={0fda7e49-eb38-49d2-b99f-db1624832291}</author>
    <author>tc={0fdf8be9-f8af-49bf-88ba-559a8c6ae2a1}</author>
    <author>tc={0fee49e7-bf4a-43f5-bbc0-2fbb64ee23dd}</author>
    <author>tc={10061903-341b-4dbd-b05b-a2d32267b2f8}</author>
    <author>tc={103c55b1-1314-4b0c-8cb8-cf41b12c6078}</author>
    <author>tc={106fcb28-ae56-413b-97d7-2a82054dbe6e}</author>
    <author>tc={1074390d-e400-4e8d-8759-f24d1a8f9e15}</author>
    <author>tc={10caf570-c4a6-41a4-9448-097af53d68cf}</author>
    <author>tc={10cefa1a-af2c-4dc2-81ae-038cdd67fc6a}</author>
    <author>tc={10d31bf8-0644-476b-862b-fe524d72273f}</author>
    <author>tc={10da305c-34ea-43c9-bf75-e18a0a005dc3}</author>
    <author>tc={11065ada-417e-4be6-80f7-8a87e025546e}</author>
    <author>tc={111795bf-03e7-491e-81f2-046ce8b72dc0}</author>
    <author>tc={11277738-0572-4d69-afd5-5dad5eec67b1}</author>
    <author>tc={11524995-470e-4dbe-98e7-6da0679ad73f}</author>
    <author>tc={115bd7bf-b199-4179-9d79-52026e72bc1c}</author>
    <author>tc={11988978-c313-494f-b587-6616d67ec565}</author>
    <author>tc={11c32d9b-ca73-4975-ab6e-3b3bc8049332}</author>
    <author>tc={11c86acf-8839-47d1-bf53-c6713ef99cf6}</author>
    <author>tc={11d0590c-7596-4b02-9a67-863cb22c72fc}</author>
    <author>tc={11ec95f0-4286-487f-8ad5-9e13741b71de}</author>
    <author>tc={1210e99b-a876-4f2b-a0fe-7e4aa290c71d}</author>
    <author>tc={1216c190-2c75-428d-abef-37067849df7d}</author>
    <author>tc={123231f8-17df-480c-81a1-fc6c9a684db4}</author>
    <author>tc={12354298-8da5-406c-8dae-6eca8ed0e066}</author>
    <author>tc={1243f4ed-bf2c-402d-8acb-df2678f6dcac}</author>
    <author>tc={124e997e-bba8-4435-a215-a8f307d26f4f}</author>
    <author>tc={12624f8d-1e23-4f07-8c06-c4dab4784f9f}</author>
    <author>tc={126d1cf2-2d9c-487c-a02b-b4588ee5d9c0}</author>
    <author>tc={12778487-cade-49a0-b3dd-64870179c8b0}</author>
    <author>tc={1279667f-c8ad-4edd-9863-f76c1e227930}</author>
    <author>tc={12814e26-e1ac-46d9-8c2c-264a44773d9b}</author>
    <author>tc={129c9d01-8b52-4010-9af3-b45e5548e0c1}</author>
    <author>tc={12a979a8-69cb-45e7-b95e-7918a49d1d61}</author>
    <author>tc={12ac78e0-54b0-4935-a230-3a1200d9d977}</author>
    <author>tc={12b3d5e7-b86a-4c72-90c2-2391c04ba005}</author>
    <author>tc={12ee2790-ac2b-48be-9de1-bfe7454eb185}</author>
    <author>tc={130346f3-b323-46ce-a8d6-d21c8e97b494}</author>
    <author>tc={131139d2-e610-4291-b271-a19844e81211}</author>
    <author>tc={13179733-163b-489e-b56b-8f1f5b0aea42}</author>
    <author>tc={131a3b4c-ed8e-487c-b210-178872fcbd2b}</author>
    <author>tc={131c700f-2666-4f2c-84cd-e4dfc2fe49dc}</author>
    <author>tc={13202604-90d6-4dbc-b4b6-dc5ca1bd5e8a}</author>
    <author>tc={1327c62a-0936-4421-97da-414da3360638}</author>
    <author>tc={136d3c26-03ff-475c-9281-5991f20a4618}</author>
    <author>tc={13793243-65ad-460a-964a-e78b8efb51af}</author>
    <author>tc={1394a371-4e76-4401-9abd-15971c2aca43}</author>
    <author>tc={13ac17e7-a416-48a0-b2c1-82a41d31eb21}</author>
    <author>tc={13b86e24-ba2f-4b30-ba7e-897908b836a2}</author>
    <author>tc={13ce7339-477c-47b6-bb1b-0bb5993ff693}</author>
    <author>tc={13e79014-57eb-4f07-9216-492a5440d015}</author>
    <author>tc={13f8a0ef-a894-49fd-a8f3-8a7539ea6afd}</author>
    <author>tc={141b95c0-5db1-4f06-a233-53d3f3379c4f}</author>
    <author>tc={146060f0-4838-41d9-bca8-82c14e0748eb}</author>
    <author>tc={147c3d74-5901-439c-b0e9-06a4fd582324}</author>
    <author>tc={1492f6a7-b10f-46f0-b58e-196e6f93f3a2}</author>
    <author>tc={14b48276-a63a-40e1-97ea-35bc1d30f38f}</author>
    <author>tc={14d56726-4d74-4fb6-9306-c4f0f19f342f}</author>
    <author>tc={14da3c4f-f046-4865-94d8-78dcd9c4b6eb}</author>
    <author>tc={14e3349c-2160-4ea6-8323-866fa8c48d00}</author>
    <author>tc={14f1d80b-6cfb-4663-8d40-b09865782335}</author>
    <author>tc={155b8ae3-5f62-469a-85f5-5e495016cd9e}</author>
    <author>tc={15ad6fcd-1700-4d12-8168-f4870040a025}</author>
    <author>tc={15bfd445-e61c-4ade-a158-04b54848392b}</author>
    <author>tc={15dcab01-834a-443c-905b-61d0af5b9a17}</author>
    <author>tc={15f36b0c-872e-4266-af85-3cbcfb9a199c}</author>
    <author>tc={1618aa12-808f-4be9-8aa7-3d3c02bd017e}</author>
    <author>tc={1619d8ce-2c6e-4c5e-a60b-77e7a5cc8cf9}</author>
    <author>tc={1637fa7a-05b5-4b5e-8bea-c872d38771f6}</author>
    <author>tc={16452bfb-e617-46dc-8173-ab331ffa2f6c}</author>
    <author>tc={16502e7c-4b3d-4d29-aed9-d5bc058dce6f}</author>
    <author>tc={16681c15-6721-43b9-9154-74d63a03796a}</author>
    <author>tc={166d3a7f-046e-4cf4-bc71-98b2efa1dbfb}</author>
    <author>tc={1684e480-15bd-488a-8ba0-4f088daffeca}</author>
    <author>tc={16dc3e0c-ce18-485a-adb3-4c74bf01a965}</author>
    <author>tc={16e7188d-11bc-4a76-a87f-027c345382f7}</author>
    <author>tc={16f9164c-fcb4-4615-a761-d965cce8f08e}</author>
    <author>tc={16fa8e47-b81b-414a-8d08-88ad1b52243c}</author>
    <author>tc={16ff2746-b8d8-4e72-9d6b-e6d76b5789ca}</author>
    <author>tc={17050b02-dcf0-4919-a1a0-f8322f4b7196}</author>
    <author>tc={1709fb6a-17b6-4451-a32c-ff68c4c0a0b5}</author>
    <author>tc={172338e7-ecbd-42fa-839c-f6f519d79b6e}</author>
    <author>tc={1725583e-5c26-46bd-a98c-1e73f1479f4a}</author>
    <author>tc={173a7dec-c195-4077-a2f7-0fd4ad47abe7}</author>
    <author>tc={17401078-d9e0-487d-a4cf-c9680493de8c}</author>
    <author>tc={1759e055-5fff-4cfc-a493-c63d8f54fd3b}</author>
    <author>tc={17c2904c-16a0-48f0-b939-9b8651841caa}</author>
    <author>tc={17ebdaef-2af6-4ed1-b2b2-9770303e9f98}</author>
    <author>tc={1825c66d-6257-4f58-ad69-58e26fbf3be8}</author>
    <author>tc={184365da-710f-4861-95e0-2306e1a6e14f}</author>
    <author>tc={18466ef8-01cc-4964-9e60-6f740417b118}</author>
    <author>tc={1853e81e-2308-47b7-bb01-50a9eb5e379f}</author>
    <author>tc={18607dd5-8a17-4257-852f-a0d6953a97bd}</author>
    <author>tc={1861a66b-9e03-4f3c-9672-4abfbebc063c}</author>
    <author>tc={1873f8b3-4dcc-4ba8-92a6-a423f75e9387}</author>
    <author>tc={188098bf-c0f6-4418-8118-2c0fd88e4a38}</author>
    <author>tc={18844d47-0b72-4690-badd-18259db08867}</author>
    <author>tc={18ab1ca6-81d8-4ab2-bf53-c517b18bec3b}</author>
    <author>tc={18cc2318-2d73-482f-b8ff-2d107a426db9}</author>
    <author>tc={18f35f9e-1799-427d-ac09-8ea98d79bcd4}</author>
    <author>tc={19504dfc-5562-420b-87a5-9b3630abd554}</author>
    <author>tc={19843b6e-8277-4ab1-84ac-67fb2bf20c92}</author>
    <author>tc={19b20a9b-a2ae-4084-9be7-4595c7f9d3a6}</author>
    <author>tc={19d969f4-7c93-4e44-b610-45772ec9cbda}</author>
    <author>tc={19e511bb-45ac-4782-bf41-5ef8fef92fbe}</author>
    <author>tc={19fce663-9d17-404c-99a9-019b78e7eb01}</author>
    <author>tc={1a0bb65d-33e7-4172-8de1-9193ec4b0a31}</author>
    <author>tc={1a22a2c0-8cba-4401-a1d9-127d0676817a}</author>
    <author>tc={1a298cb2-2454-4299-bb5f-9bee15ae7c4b}</author>
    <author>tc={1a2a18b6-948c-4ec7-8024-9a5045f7479b}</author>
    <author>tc={1a3701fa-5437-49cb-81ca-b85649af06a3}</author>
    <author>tc={1a4cf39c-2e81-4e14-b727-483b91812467}</author>
    <author>tc={1a4f8029-cfc7-4564-a7c1-2162cfd0c03e}</author>
    <author>tc={1a846e0a-a60c-4fb8-a44e-d6b073865443}</author>
    <author>tc={1a8f05da-66b7-4052-bd34-37948b434e46}</author>
    <author>tc={1aa97f42-a788-4626-a461-80bc022835d0}</author>
    <author>tc={1ad0967c-46dd-4074-a72a-96590fcc06f2}</author>
    <author>tc={1ad51008-9d7b-498f-9304-18a6902ad2f2}</author>
    <author>tc={1b146a2b-61cf-4246-b315-8a47c012d9a0}</author>
    <author>tc={1b7fe0dc-f697-4187-b690-32ef5da90860}</author>
    <author>tc={1b84bb0b-a4d0-406a-b782-7d631e7ed303}</author>
    <author>tc={1ba329d1-d356-443c-bc9d-4a8ea8b100b1}</author>
    <author>tc={1bcb618c-26a8-477d-9d17-b2962aebea73}</author>
    <author>tc={1bedbac9-63b3-4eaf-ba6f-3dc56492588f}</author>
    <author>tc={1c11636e-6a9c-4b71-914e-cc90ba8f38fa}</author>
    <author>tc={1c11d748-44b5-4e47-92cb-16efe6b414dc}</author>
    <author>tc={1c2b99a6-a006-48f3-8e98-bfb073619027}</author>
    <author>tc={1c405fea-50a4-4381-a0db-004b3b2a089c}</author>
    <author>tc={1c523a35-b5b1-4f60-ab65-a48f64e0ab6f}</author>
    <author>tc={1c73c5a7-5507-4103-8a0c-8f5790e44128}</author>
    <author>tc={1c749791-ead8-45c6-8926-339ba583e958}</author>
    <author>tc={1cc329a8-85b9-43c4-9f92-cb465443f4b4}</author>
    <author>tc={1cd89d5a-a0f5-4a86-8eaf-3babe5e525fd}</author>
    <author>tc={1cdbc37b-fdc1-40da-b35c-ef44adcd6702}</author>
    <author>tc={1cf4b06e-e4a6-4277-a17d-0773df45821b}</author>
    <author>tc={1d0e63bb-b719-4598-a0bb-901dfbf9ff16}</author>
    <author>tc={1d228103-42a0-4c41-813b-7f9f33924592}</author>
    <author>tc={1d2a0ed9-d403-4761-8636-5b2cb2042b51}</author>
    <author>tc={1d2b40b9-0823-4b7a-bbd4-10314df5617b}</author>
    <author>tc={1d32240f-b823-48ad-85cb-8b964cddda6c}</author>
    <author>tc={1d4775df-2640-48cf-8f89-4032b400d05a}</author>
    <author>tc={1d569de0-9eb0-4698-90fa-5d12e2dbc982}</author>
    <author>tc={1d773445-eb27-4d3a-b41f-487935b1f38e}</author>
    <author>tc={1d8331c6-7f78-4d03-ba58-55b91c6c7b89}</author>
    <author>tc={1d86d421-025e-4d37-a200-0a5aba6adc25}</author>
    <author>tc={1db2952e-2012-4633-8a3d-fdf64fb11050}</author>
    <author>tc={1db4118a-7158-4f80-92f4-d7ad19852e08}</author>
    <author>tc={1e032852-cc34-4b8b-b30a-3a8431fe5b5a}</author>
    <author>tc={1e09b048-90cb-402b-b0ca-857eef463c16}</author>
    <author>tc={1e116ba5-398c-464a-a6ce-5a1e914f529d}</author>
    <author>tc={1e297a3d-d528-4689-936b-498b1e187c83}</author>
    <author>tc={1e4a871a-11c3-4601-b61b-0c0b8ada6941}</author>
    <author>tc={1e502927-8482-417a-8999-62c1c27bfc42}</author>
    <author>tc={1e717fd5-73b4-42f0-b074-4098150b1a28}</author>
    <author>tc={1e8be2be-b100-46e2-aa41-94d2abaee059}</author>
    <author>tc={1eb943a6-2cb4-4d0f-8fce-0b0f8fae63e2}</author>
    <author>tc={1ed5235c-4eec-4790-9880-db9810b574cb}</author>
    <author>tc={1eed1bfb-355c-44f8-bec8-ec3166e96600}</author>
    <author>tc={1f12fa10-3df8-43d9-8400-cab0736c2493}</author>
    <author>tc={1f34720d-8ba1-4639-8fb4-1eb56bc828a4}</author>
    <author>tc={1f3b7993-8173-4a6c-806d-879abebea362}</author>
    <author>tc={1f51d82a-60b2-4723-af5b-5222248cd704}</author>
    <author>tc={1fb4ff68-fd5d-4b72-8a6f-c38857ca5f7f}</author>
    <author>tc={1fc2469c-34f7-4295-95d8-2230a3a08d7f}</author>
    <author>tc={1ff573f9-8b36-47c4-be4a-814373091116}</author>
    <author>tc={201f3ac2-4dac-4d77-aee7-59f8ffe56835}</author>
    <author>tc={202283ba-e6ce-4831-aae3-cbc8a076ac93}</author>
    <author>tc={203dd0ff-2334-4794-9637-05b7fc1aeb7a}</author>
    <author>tc={208c93f8-1f12-4f97-9d7c-5992fe8dc4a5}</author>
    <author>tc={20975ec1-5cf7-4330-a569-318758a5a62e}</author>
    <author>tc={20a57d30-8e48-4ab0-bc1e-757cf5817d55}</author>
    <author>tc={20ad274e-9ed8-467f-a173-e4d36aca1a83}</author>
    <author>tc={20c22fb5-582b-49b5-b7df-985352df403c}</author>
    <author>tc={20c2fac3-ea1c-4b75-b040-25bbd2405a1f}</author>
    <author>tc={20c3f902-d99d-4776-abcb-ba93654a1ca8}</author>
    <author>tc={20c9ebc2-4774-4d3e-b613-2fb81017df14}</author>
    <author>tc={20d576f7-7a29-4d63-ac54-b1b8ed11bb7b}</author>
    <author>tc={21232edc-c5a7-42dd-8715-8dccd397d612}</author>
    <author>tc={213720fe-fa39-4c5d-a198-d8d2046ee800}</author>
    <author>tc={214d473f-b09b-4cfd-85e8-f0be590c8526}</author>
    <author>tc={216694a4-0f7b-4067-80f7-92d3da340f79}</author>
    <author>tc={21e67adb-0650-477b-9d52-c01449d68190}</author>
    <author>tc={21ee73e8-b1b1-47ec-b199-21dd0088b893}</author>
    <author>tc={21f24d15-1345-47aa-a228-4a3e8c7c90a1}</author>
    <author>tc={21f7d33b-8109-4ff3-9a49-1a25fe23ccc4}</author>
    <author>tc={2240a59b-ac33-4aad-a5d2-6891be75a26e}</author>
    <author>tc={227d7e17-306c-46bc-8164-14d91406dcb8}</author>
    <author>tc={22bdd4cb-f071-4954-8134-ba3261b3b5dd}</author>
    <author>tc={22bf5273-b06f-465f-aa0c-859ff7d03f7a}</author>
    <author>tc={22c3cb97-0776-4594-a4b7-72c434b0a10e}</author>
    <author>tc={22f8a6d2-8e21-4d7a-b8f6-fb8b0a3c4467}</author>
    <author>tc={2303928b-fa84-4feb-9a72-82fa9ffc34d6}</author>
    <author>tc={23076182-cb08-4a4a-8a8e-09a19ed7f463}</author>
    <author>tc={238253f2-e7fe-4ba6-b306-7f15c038ac06}</author>
    <author>tc={239fec6e-26a7-47a8-abf5-736b6aebf366}</author>
    <author>tc={23d6ed07-a5ce-4568-98bb-af408f8bb8ea}</author>
    <author>tc={23fc8d64-4ab0-4d5b-9481-195ddcaffffd}</author>
    <author>tc={2416c96e-3d09-4bc2-87bf-c8a9264de822}</author>
    <author>tc={242d59a7-0e1a-4d58-9441-c4fb00a927d4}</author>
    <author>tc={245e7853-c959-4887-84f9-f497754b7469}</author>
    <author>tc={245f2b8a-05ce-4320-ad72-f971cde22719}</author>
    <author>tc={24636d3f-1637-4fd1-84c4-a6a702c01d7e}</author>
    <author>tc={246fe725-c5f4-4832-b7a5-65999f71901d}</author>
    <author>tc={2483e604-cb12-48a8-8a13-f95dfd7030ae}</author>
    <author>tc={24b76127-26ff-4606-952a-785c08287258}</author>
    <author>tc={24c448f9-6a30-4e87-932f-750efb725812}</author>
    <author>tc={24f9eac5-2753-4ca9-9b38-21225ab547e7}</author>
    <author>tc={2507c4e8-c0a2-4a8c-ba15-890a185f085f}</author>
    <author>tc={255697fc-1d19-4828-ab3b-5af330139b7f}</author>
    <author>tc={255e3134-d11a-484b-a9f2-397da1c2b37b}</author>
    <author>tc={257cffaf-b756-4c7f-94fc-8530f95e9056}</author>
    <author>tc={2596872e-fc87-4bb0-abd3-9cc7a39841c1}</author>
    <author>tc={25c6deaa-8903-434e-83ef-bafb69d992ce}</author>
    <author>tc={25f7baba-8a27-410f-9767-dfcf37bcc76f}</author>
    <author>tc={260d5bc6-b993-47ce-8978-c8084993d1e7}</author>
    <author>tc={264a989a-b840-4702-8f72-e60acdf6f9da}</author>
    <author>tc={2674e264-b172-49e3-9c79-ee15365afdc7}</author>
    <author>tc={26828604-c88c-468f-ade5-2ef75ba4b14e}</author>
    <author>tc={2689d432-afea-4bc6-ad77-c664ce6d36fb}</author>
    <author>tc={268df55f-f92a-4fdb-b0dc-214f98df8ec7}</author>
    <author>tc={26bb98a7-19e1-4146-8b6a-06c1ddee5e69}</author>
    <author>tc={26e6e5f8-d0f8-4cea-845a-bcbb9bba3ccb}</author>
    <author>tc={26f7e275-750e-42dc-94f2-ea6f4669714f}</author>
    <author>tc={270a1838-e171-4cbf-b8fe-135bab3e9012}</author>
    <author>tc={270bae24-3bbd-45fa-9c85-6581d0cdd662}</author>
    <author>tc={272eb9a8-c3d4-4338-8e60-87585867bc02}</author>
    <author>tc={277dd0ac-aa72-474b-a60c-5b869aa68fa6}</author>
    <author>tc={27917638-7286-4d5a-a01d-86382a4357ae}</author>
    <author>tc={279a303d-1d45-45f2-905c-08061846332a}</author>
    <author>tc={27a67a92-15ad-4dc7-9233-b1a45b3317c3}</author>
    <author>tc={27c20fc2-6c1e-47a2-b82e-3737cd2fc126}</author>
    <author>tc={2806e6b5-7431-48d1-8570-4031fa69b743}</author>
    <author>tc={2842fa73-5487-4b9c-8f87-c5c0f7fd0d42}</author>
    <author>tc={2847ffae-5ecf-402f-aaef-59913efb2a7a}</author>
    <author>tc={2889ac3a-7f33-4591-80da-ac86d8264286}</author>
    <author>tc={28a0e420-c2cb-4ad4-9f14-a46bcc20f257}</author>
    <author>tc={28ad265a-1c81-40a6-b7d6-57f566d1f148}</author>
    <author>tc={28e8b388-789b-4c8a-ac82-283a36454130}</author>
    <author>tc={28f21a02-da7b-42f6-aa7f-c937e1661bdf}</author>
    <author>tc={290020c0-d527-46b5-a79a-1e1a25df2b48}</author>
    <author>tc={291d91fb-1f0a-49b5-944f-505311464bab}</author>
    <author>tc={2920d24c-8c0e-451e-a43b-4fb2798ac75c}</author>
    <author>tc={29250c1b-8bd4-4165-8c77-9048ff13bcd0}</author>
    <author>tc={2938f45b-f642-4c9a-97a6-b8b4b66003f7}</author>
    <author>tc={293eadd0-c4d1-4b20-92af-7b5135058a81}</author>
    <author>tc={297b9e0c-806e-480c-962d-399acb8a944a}</author>
    <author>tc={299527cb-f2b0-4c8d-bd10-7a9fe88f8ea4}</author>
    <author>tc={29cee0fd-5e52-40c2-9ca0-97dfe4be284f}</author>
    <author>tc={29e6b10e-612a-425e-aebf-132c0e44e14a}</author>
    <author>tc={2a1d4817-4d48-4afd-b885-54ef7638e7a0}</author>
    <author>tc={2a1f0db4-7b32-4b41-b8ec-8d0ff0fc26f9}</author>
    <author>tc={2a37ce32-a732-4463-9295-6283d8d70312}</author>
    <author>tc={2a4b8612-5c26-43b8-afaf-53ad7c3871d3}</author>
    <author>tc={2a669300-ef50-4375-8e67-95c3497b1970}</author>
    <author>tc={2a720a03-771f-423b-9a3e-9f121d710783}</author>
    <author>tc={2a99bf97-232a-4925-886e-dd6224dd8088}</author>
    <author>tc={2aa1d03c-ba2f-4f30-911c-46ff280a8732}</author>
    <author>tc={2ab6ddde-8d9d-47c5-bf7f-2bcf6fc55264}</author>
    <author>tc={2adb3010-1a91-437a-8a7b-6bb548db6deb}</author>
    <author>tc={2ade5434-4a23-417e-8bc9-2310ee065bf1}</author>
    <author>tc={2b10605b-83e5-4af3-82ba-ad8627bfb471}</author>
    <author>tc={2b24b384-2511-43a8-8e39-3aca42a7707b}</author>
    <author>tc={2b2876a5-6e3a-469f-8f26-25a69cfd90d4}</author>
    <author>tc={2b407fe2-82c9-4c69-9c41-343002a03c16}</author>
    <author>tc={2b583d51-2416-4929-bab2-782253faa868}</author>
    <author>tc={2b671303-be52-43e0-bcf9-596e686a1e46}</author>
    <author>tc={2b77d437-0f7d-41c1-b6ae-0091dbb13d75}</author>
    <author>tc={2b8af299-560f-404e-9bd3-2cde62380e7c}</author>
    <author>tc={2bc0d990-8665-4ad5-9f4f-786b330a741f}</author>
    <author>tc={2bdf4488-a8b3-4125-9e36-4dda21b9ccc5}</author>
    <author>tc={2c0c2208-6506-4e53-9365-dc8783513e98}</author>
    <author>tc={2c0cea17-5fc3-4d8b-a3f7-0764580aabbe}</author>
    <author>tc={2c122226-cb66-40d1-a340-73c6176d1570}</author>
    <author>tc={2c16ced9-2712-4c50-89f4-8aa3251544be}</author>
    <author>tc={2c428a52-755e-48fc-ae6f-5bbe60b697f4}</author>
    <author>tc={2c461849-cac6-44c2-b910-c98befef06bc}</author>
    <author>tc={2c6fd6ae-3abb-406e-bb61-5fa3d3d3d40e}</author>
    <author>tc={2c79d97a-305f-4407-926b-799e6e29eb5b}</author>
    <author>tc={2c864818-dd96-442c-98e0-6826c0df7000}</author>
    <author>tc={2cb1ca57-5a90-430e-9afa-6fe898caa3f5}</author>
    <author>tc={2cca6ba2-dbcc-485e-b141-c85e99804df8}</author>
    <author>tc={2cd9f4a6-67fc-47b2-9a23-e0da5dc5b896}</author>
    <author>tc={2d04005e-fa55-46b9-b56e-ccefd8a32fc8}</author>
    <author>tc={2d054fec-a956-477d-be42-b7c9c3d2e75b}</author>
    <author>tc={2d0b0626-a619-4a69-b4a7-537028a7170b}</author>
    <author>tc={2d175d08-565e-4b55-8477-092ec79b3c91}</author>
    <author>tc={2d1c5721-f53a-4142-8967-24e9e4f4dc41}</author>
    <author>tc={2d29e03a-90c4-498c-9d4a-c1a7b900b492}</author>
    <author>tc={2d5f8656-afc2-46ec-8d35-4ba5bea37e68}</author>
    <author>tc={2d6e6931-b65a-4449-ae7c-18f6f30df5b1}</author>
    <author>tc={2d7d03f4-354a-462b-ae28-854d43b031d5}</author>
    <author>tc={2da712ff-d73e-40c7-ba3c-82f56e262a38}</author>
    <author>tc={2e1e51cb-3413-427c-8684-db25a49a7654}</author>
    <author>tc={2e24737f-d71d-4a4d-9704-753cb2e9a357}</author>
    <author>tc={2e31cf37-ef94-40d9-96fa-53a371bce5e1}</author>
    <author>tc={2e410195-6bf5-473b-93dd-446c21903add}</author>
    <author>tc={2e4d2414-18d2-4074-9681-b91f5bc41cbd}</author>
    <author>tc={2e5c6463-a2f8-4609-a080-87e2baf98bd8}</author>
    <author>tc={2e6b47c7-04df-48f1-aebf-2d284acad251}</author>
    <author>tc={2e7af397-5dba-4515-99b8-82bac815630f}</author>
    <author>tc={2e7b0f5e-ed09-41ef-b6a9-7670c7334911}</author>
    <author>tc={2ecd57f9-4aad-4ad6-849e-aee22f68a49e}</author>
    <author>tc={2eedebea-ce39-4e19-940e-a42f966a88c0}</author>
    <author>tc={2f5bd792-5565-489f-ad8c-b64b28c6863c}</author>
    <author>tc={2f60f375-b024-4747-8a64-179d860c2449}</author>
    <author>tc={2f6809d7-8275-4486-b215-f43897b457b3}</author>
    <author>tc={2f85d9da-30af-4707-8f85-a0901201490e}</author>
    <author>tc={2f8cb6f8-6997-4ba6-9f73-ddd234e98729}</author>
    <author>tc={2fa62108-1746-4b6a-a870-32a36a99f0c5}</author>
    <author>tc={2fc3e937-f3b2-40b9-ba80-a93e901615de}</author>
    <author>tc={2fed4ab8-57d1-489c-876b-c1f625caa915}</author>
    <author>tc={3040de3a-f65d-4270-a7c2-dbd1772f6c0c}</author>
    <author>tc={3051e928-601d-4e42-8c0f-0a72ec62393d}</author>
    <author>tc={3073ade0-dafe-4bed-bb70-b3fb44ec1da1}</author>
    <author>tc={307e9511-ad39-4f7a-aab5-17a76dbce230}</author>
    <author>tc={30b64d7b-dd0c-4639-9ae8-21ab3c79bdfa}</author>
    <author>tc={30c7848d-8e8c-4bf6-b309-50ac88e0226b}</author>
    <author>tc={30d10681-71c6-4d55-b9b6-7a947cccd3eb}</author>
    <author>tc={30dfb3f2-990a-4a8c-9a0d-039637a5ac20}</author>
    <author>tc={30e30672-60ff-45a5-801e-6a504f2c058b}</author>
    <author>tc={30e7d99c-6ac8-435e-a9eb-87df3dcb6c32}</author>
    <author>tc={311b19cc-7687-452f-a26e-0c5e430ce576}</author>
    <author>tc={311fb386-a689-44be-a7de-951d942ad99f}</author>
    <author>tc={313fa612-96c4-41ce-bbd0-3621ac9fb30e}</author>
    <author>tc={3143da58-ddca-45a1-b92c-0ee486ea1146}</author>
    <author>tc={3189b552-ea03-4739-862d-9c038263df29}</author>
    <author>tc={3191f9b7-9bf6-4276-86b0-7509fed067ea}</author>
    <author>tc={31bd2b51-1a77-48a9-990d-103e30c22f41}</author>
    <author>tc={31c53e8d-9ac4-41ba-a2b1-0fb58e0d1bd4}</author>
    <author>tc={31db0835-a97b-4513-a4b7-9a8c7d0f749a}</author>
    <author>tc={31e9fd24-a14a-49af-9e80-630035758d2d}</author>
    <author>tc={320271a6-f203-4cfa-8225-32b6b28a5409}</author>
    <author>tc={321f5025-6eb0-44ef-813e-ddeaed8ccabd}</author>
    <author>tc={3239909d-be2a-47bd-b48a-684adc6bf6f2}</author>
    <author>tc={325688a8-8beb-46f5-ba8e-acf90cf953d2}</author>
    <author>tc={3258ab8a-1f28-4d3b-909c-117949791f65}</author>
    <author>tc={32a1a310-1b4f-4c13-838f-46d33b5834a1}</author>
    <author>tc={32a4fc5f-d656-452e-b39a-1752d5b4049c}</author>
    <author>tc={32bf3e71-aa99-4773-8b2a-43e9fd353afa}</author>
    <author>tc={32e2d822-c256-4bcb-aca0-17b3a30f91a2}</author>
    <author>tc={330e4576-2f34-416b-aa27-fea2ea1318ee}</author>
    <author>tc={33189d81-a96f-42c4-9d85-64be4bfc9dfd}</author>
    <author>tc={33352734-16f8-4346-bcac-174b4f93f6c9}</author>
    <author>tc={3362e9ce-ef92-4108-81ae-30849cddf5cb}</author>
    <author>tc={33a2fd21-b60b-42ec-8b78-4d789ed751f8}</author>
    <author>tc={33adfccb-3bea-4c34-aca2-592ad80b99cb}</author>
    <author>tc={33be0f6d-b05d-4ace-bebb-e46409a67e16}</author>
    <author>tc={33c95ac5-94b8-4319-a4ed-05df6d9c5a0b}</author>
    <author>tc={33f6ee45-8c9a-440f-9c4b-b4378eb4922b}</author>
    <author>tc={33ffabbc-23e9-4f4f-806f-2ec1357d5bbe}</author>
    <author>tc={3409a0a5-b731-40eb-bed1-b50ac9dfbc89}</author>
    <author>tc={344f0d49-c23a-40cc-8470-93fca05fabe0}</author>
    <author>tc={34558f57-bc7a-4286-8c51-b7cbbe82ca94}</author>
    <author>tc={3465b8f8-a578-4beb-be4e-f0b1b53fc295}</author>
    <author>tc={3482b60c-6861-42d2-a0f0-50364aa7db31}</author>
    <author>tc={34afa818-af53-458e-a7d0-57c7155f9dc6}</author>
    <author>tc={34b338e1-2be1-40b6-82b5-3be7a11c02f1}</author>
    <author>tc={34c72945-9a55-4f31-aff9-65442a853749}</author>
    <author>tc={34df3174-ec0a-407b-bf6f-d16b3b3cbf22}</author>
    <author>tc={34f70a38-b762-469e-bcf7-7531d326976f}</author>
    <author>tc={34fa7e6d-caa0-47c6-b733-858ee2794f24}</author>
    <author>tc={35166609-9a45-4f41-9be9-2719f976b395}</author>
    <author>tc={35333813-6d1d-473a-8963-38380d0ae943}</author>
    <author>tc={3594c3ad-653a-4947-a797-468d549abb42}</author>
    <author>tc={35ab5fdf-0796-4c3f-b3da-0687c496f305}</author>
    <author>tc={35bf52e7-0182-416b-87bf-5c5f6221c76d}</author>
    <author>tc={35ec3505-cd72-4846-b847-935081dbdca0}</author>
    <author>tc={35f3b94f-41b2-4e9c-91fa-3f1ebf0704fe}</author>
    <author>tc={35f5bdea-69f7-4296-8f3f-8d81e693b15c}</author>
    <author>tc={3618d9cb-8057-415c-b33f-6969b49c0329}</author>
    <author>tc={362887ab-a2d7-4c49-a1f9-75f6c67a1c2d}</author>
    <author>tc={362c0ecb-5bc8-45c8-9fa9-687f460c4a65}</author>
    <author>tc={3633ccaf-9414-4b06-b15d-c604b1c7f8d1}</author>
    <author>tc={36727a57-1a60-40e6-8439-2a7ff838db34}</author>
    <author>tc={36887058-dd14-4ac0-9047-57b20b6575ca}</author>
    <author>tc={3698cb5a-ed80-4e30-b671-e62168a0413f}</author>
    <author>tc={369aa2e4-419d-480d-b1bb-0fcee3c9399f}</author>
    <author>tc={36a0b44e-0eb7-4d41-b1aa-928f22799e16}</author>
    <author>tc={36bcf85d-cbe5-4a8e-9c2d-5adde45264e2}</author>
    <author>tc={36bfbfda-00df-435e-affa-0eae2239cfc6}</author>
    <author>tc={36e2ee29-255e-4cbd-bcdc-6c57ba8ff0b0}</author>
    <author>tc={36fc212f-7cd5-4721-852a-51c82ca613cc}</author>
    <author>tc={375aaf54-830f-407a-898d-0307b746c7be}</author>
    <author>tc={379f135b-8b20-4a28-829a-34bdcba3f32f}</author>
    <author>tc={37a05143-6379-4808-8ee8-75abd2b6faff}</author>
    <author>tc={37d7b766-ccee-435e-9ce4-9968815faccb}</author>
    <author>tc={37d89203-2ceb-4103-8963-48015aa3db32}</author>
    <author>tc={37f21f22-6112-4e32-a79f-d43865bf6e11}</author>
    <author>tc={37f9eff4-5180-45c1-8308-c52a4d5b0388}</author>
    <author>tc={38765b8a-b8a8-4168-8f4a-5a8fbc3e4e6d}</author>
    <author>tc={388754d7-0c02-4bea-963b-8082d04122a8}</author>
    <author>tc={389c133a-9958-4255-bfc0-da1fa78c4040}</author>
    <author>tc={389da7c8-2752-4392-b2e2-d64f623fee9d}</author>
    <author>tc={38afd3df-ded1-4bce-b546-f53d6f5101ed}</author>
    <author>tc={38c776c9-88eb-4b23-86cd-03d9f1bf873d}</author>
    <author>tc={38d51409-5c46-4737-a582-639f1acca232}</author>
    <author>tc={3900f211-a425-4dc2-beb9-af809d16fcba}</author>
    <author>tc={3901ae5c-e4ae-4296-8479-43101ba35173}</author>
    <author>tc={39214b90-5714-4c28-8f56-8c08ae055a66}</author>
    <author>tc={392c1f89-9a35-47ce-8c1c-31826d00bfe4}</author>
    <author>tc={3935d084-e5f2-4c96-91e9-097865563b9c}</author>
    <author>tc={3943af2d-d35a-4141-8323-0e7f9cdaa12f}</author>
    <author>tc={39573f26-440c-4937-be28-9ea07b69c300}</author>
    <author>tc={39600f40-3be2-4471-942d-a0790ff1865e}</author>
    <author>tc={397df9d2-b333-4198-b576-5d6899b20f84}</author>
    <author>tc={39bd2bbd-e049-4009-bc13-9e60ae236fbc}</author>
    <author>tc={39ca1318-05c8-42d8-9d8f-1b14e727b7b3}</author>
    <author>tc={3a08f6f4-2ffc-4a67-bc08-c6968d5482d6}</author>
    <author>tc={3a255d3e-43bd-4f94-b051-c036fba4933a}</author>
    <author>tc={3a2fd995-7a91-46b7-bdea-e7711eb0d525}</author>
    <author>tc={3a4a9d08-fe53-4540-890b-f923c095127b}</author>
    <author>tc={3a600cca-d64b-453f-98ac-e72ffd190501}</author>
    <author>tc={3a8d75cb-6530-4ca1-95d2-eb78b9b84275}</author>
    <author>tc={3acd94bf-65ed-439f-988d-23a49cc4fd8a}</author>
    <author>tc={3b07a339-a44c-4e73-a949-07bdbe57352e}</author>
    <author>tc={3b11e90d-cff3-473e-beae-1525cafdf67b}</author>
    <author>tc={3b12a26a-3d41-458e-9dac-8afa97368b6f}</author>
    <author>tc={3b1fccdb-2335-400b-974e-c6d3c9d8c63f}</author>
    <author>tc={3b411613-28f5-4628-b7fa-c8a04e042589}</author>
    <author>tc={3b977827-5acc-4ccc-957e-02c0c4e55eaf}</author>
    <author>tc={3bb58395-e63f-4240-9c0b-9f37a83b1180}</author>
    <author>tc={3bc676a0-6b2e-4c42-9f40-cbcd187d2807}</author>
    <author>tc={3bd722ec-5c64-4108-822f-72c63bcc50f4}</author>
    <author>tc={3bf8d642-e3cc-4984-9d63-4d2f7755def2}</author>
    <author>tc={3c022118-e469-4a1c-80a9-192a98697a12}</author>
    <author>tc={3c0698c1-cdde-4e95-92ce-f960ddddff59}</author>
    <author>tc={3c21113b-b55a-444b-9570-b4866323d1c4}</author>
    <author>tc={3c21304f-f57b-43a9-98b2-f00a733aab93}</author>
    <author>tc={3c2ad5a9-fd13-4396-badb-1de53b3d035e}</author>
    <author>tc={3c55f130-3135-41c1-aba5-1914565e81be}</author>
    <author>tc={3c672140-ad76-46a9-bd23-5d20745f741f}</author>
    <author>tc={3c751803-12cb-4e67-8887-d9f219aa467c}</author>
    <author>tc={3c786a64-d220-4657-9b9d-688fb11f0734}</author>
    <author>tc={3c8078e5-3650-43d6-b713-58890362357a}</author>
    <author>tc={3c822ab1-b643-430a-b5e3-3e805ba9a4aa}</author>
    <author>tc={3c855093-39b7-4d1c-ba60-3537905b9bd1}</author>
    <author>tc={3c90ac91-97d0-43be-80f3-2a8fc4d19bfa}</author>
    <author>tc={3cab4586-7c2f-4859-97f3-210bd0f555c1}</author>
    <author>tc={3cb091e2-9397-4464-9b97-a12e24cfc5f7}</author>
    <author>tc={3ccf2979-12fa-4038-b576-2dcbbcd86a12}</author>
    <author>tc={3ccfaa22-3d56-4317-8f2d-e19baf5cf622}</author>
    <author>tc={3cd76bed-9301-4c88-93bc-40c6d02b6760}</author>
    <author>tc={3cd9a8d7-401e-4fc7-90a5-53e8f016c6dd}</author>
    <author>tc={3cda4047-68d7-4a6e-8626-fda075c4a9e1}</author>
    <author>tc={3d086150-944e-4b1f-acdb-7cbd3b029fb5}</author>
    <author>tc={3d088ee3-7947-4fd7-842b-bef3f12d2d36}</author>
    <author>tc={3d29b31b-e022-4c44-8f38-7b29b3856e79}</author>
    <author>tc={3d452b57-58a6-44d6-b815-1891d1092bc0}</author>
    <author>tc={3d54824d-4367-4b8e-be62-0d5b9eab00e7}</author>
    <author>tc={3d6a916e-d1c0-4b03-9a4f-d5d3fac9d59f}</author>
    <author>tc={3d6db18f-cc42-4e74-b3e8-f3e87e1d24ea}</author>
    <author>tc={3d800af2-d262-4cd8-ae55-64935c2cf26d}</author>
    <author>tc={3d954bca-1b66-4c09-9cdf-4716ade0d195}</author>
    <author>tc={3d9d3549-61fd-469a-bd26-93ba3887c323}</author>
    <author>tc={3d9de725-461d-4444-8bf8-16ce6a81e8f3}</author>
    <author>tc={3dbccc44-645e-4759-94fc-b0ffe13e8a5f}</author>
    <author>tc={3de73a38-0cab-4b68-8d24-5193b4d57944}</author>
    <author>tc={3dfb93b5-b427-454e-bba7-880d8c302cbd}</author>
    <author>tc={3e03254c-5d95-409d-8089-81232cccf40c}</author>
    <author>tc={3e168492-c5ae-45b2-9d1a-fb5fd88f860e}</author>
    <author>tc={3e51e846-7e53-447c-ae12-e9ad3e47916f}</author>
    <author>tc={3e5507e4-0fbe-48db-b632-523d6f6f0827}</author>
    <author>tc={3e5d1dfc-97ab-401b-a68a-a71e7f33d07e}</author>
    <author>tc={3e901772-8ed1-4baf-ac7d-13ed7a103c91}</author>
    <author>tc={3e940199-d8b3-483a-b8f2-0579e3726ed5}</author>
    <author>tc={3e943362-2fe2-4bd7-b19c-53650f746423}</author>
    <author>tc={3ec5c5a5-5556-4333-acba-64ec1b594ba7}</author>
    <author>tc={3ed600ad-8e3f-404d-b747-75f098ff4163}</author>
    <author>tc={3eece6d7-6c16-423e-a6ca-b9821c1d4748}</author>
    <author>tc={3f038315-1677-4081-981d-359f0106fd82}</author>
    <author>tc={3f192afe-19e1-464a-977e-afb708bdb3ae}</author>
    <author>tc={3f4c14c9-514c-481a-a213-0b7598263be6}</author>
    <author>tc={3f5d6146-a1ce-4657-a8d1-4d3e106de7b9}</author>
    <author>tc={3f95b175-bc02-46da-9735-c1d8bf3feac2}</author>
    <author>tc={3fcc60b1-2d21-4582-b49d-1bb41a8cc444}</author>
    <author>tc={3fe6a170-dd0a-4635-b19c-7a5962b2a017}</author>
    <author>tc={4011faf4-cd48-4865-bbc0-ad32f647f1c9}</author>
    <author>tc={4028d2ff-f0f0-4f92-b637-40a691a35809}</author>
    <author>tc={405a3fed-7c96-4ed0-817d-a39e14c3b744}</author>
    <author>tc={4089d0c2-ba65-41d6-b296-cf27c1ef6fe4}</author>
    <author>tc={40fe3a95-89df-4ab8-bb29-eb0e30ba05c8}</author>
    <author>tc={41291c43-7a7b-40e0-9906-cd181e9cca9d}</author>
    <author>tc={412a5ad4-e8e9-42bb-97c6-db987c652c7a}</author>
    <author>tc={4155bf04-f50f-4cef-9665-b72776513391}</author>
    <author>tc={4171d4a4-2ae9-4c6e-8f0a-576ab15b3b2b}</author>
    <author>tc={4198d948-6555-4d33-a3ee-6bd8cc0b0d71}</author>
    <author>tc={41c79308-5693-46d2-8e3d-0f2336470a73}</author>
    <author>tc={41d3dbc7-cafa-4251-984d-fb374b6a406d}</author>
    <author>tc={41dab7f4-9bcf-49ba-ac17-140c15d501f6}</author>
    <author>tc={422111e8-88f6-4e05-b63c-5e22ba4c23b7}</author>
    <author>tc={4228eac7-3c23-429a-beac-72788fe5652b}</author>
    <author>tc={423e698c-dbac-423d-b502-70a5abcc3908}</author>
    <author>tc={424de183-11f6-49d2-baa8-5b9215abe33b}</author>
    <author>tc={4278efe9-f39e-4972-902c-d56ce728af97}</author>
    <author>tc={42815edd-1e74-4558-974c-73f13f04b14e}</author>
    <author>tc={42954628-b52e-4e32-9fc2-837d56db342e}</author>
    <author>tc={42aaa6cc-3dc8-40c1-82e7-7b4a929c3955}</author>
    <author>tc={42af0a2a-f739-46bd-9b8a-757cdff09a1b}</author>
    <author>tc={42b5bdce-1caf-4f91-9ab6-e670eefc655a}</author>
    <author>tc={42b9b3ba-9999-47cd-9c3f-4acddc81e9d0}</author>
    <author>tc={42be5a77-dda6-4586-8ce1-bc320f78d25c}</author>
    <author>tc={42de9135-de92-47aa-abf0-58763d384f2b}</author>
    <author>tc={42e556fb-e3d7-4c0f-afae-034dc245099c}</author>
    <author>tc={42ef7391-2300-4ee4-8aac-2629e15787f7}</author>
    <author>tc={431cf2cc-5d3b-4347-9664-1e6b52ad86f4}</author>
    <author>tc={432270f1-a4bf-409c-8b54-46727042b8c7}</author>
    <author>tc={4323667c-e236-492f-b508-fc729c33ce71}</author>
    <author>tc={4327505d-bab1-4adb-9540-8ad584c7ac93}</author>
    <author>tc={4328afc4-7023-4586-8f17-882b287d5387}</author>
    <author>tc={433976ca-d1ff-477a-8d16-5b15d502d3ed}</author>
    <author>tc={4376c30b-2ca0-40ea-8e19-5f6170e56d1d}</author>
    <author>tc={439395fb-95af-4bb0-8450-5bbc80a35b08}</author>
    <author>tc={439733a0-33b6-4d9f-a3d8-851bbb8015a3}</author>
    <author>tc={43b6cd2b-7801-44b5-9980-cd14dbe17b99}</author>
    <author>tc={43cd1f4d-43e7-41a8-b0f9-d65556a604cb}</author>
    <author>tc={43d3295f-7dee-4dd6-84ed-099463035e53}</author>
    <author>tc={43d65161-969c-4fac-a51a-9d705ebb461f}</author>
    <author>tc={43f63970-dc8e-4c06-a483-048aab9d638b}</author>
    <author>tc={44002c9e-ba22-4303-a61a-6fabc0365b61}</author>
    <author>tc={440ae006-05eb-423a-9489-66eecf038174}</author>
    <author>tc={44554f1a-d4bc-4e2f-be29-5f97c27450de}</author>
    <author>tc={448b32df-ebba-4f8e-8378-17e0caff897e}</author>
    <author>tc={4495f79a-e873-4287-b1cd-839af34a247c}</author>
    <author>tc={44c49b26-833c-4e2b-bb86-597067798c11}</author>
    <author>tc={4505b5de-7a41-45d1-876c-6501edcf79ed}</author>
    <author>tc={4519018b-a463-41f1-86d9-9cf22faf477e}</author>
    <author>tc={452e1628-06c6-4339-a4e9-8e13cb83e3bf}</author>
    <author>tc={4577f3a6-1499-4e7b-a8cc-dc45037a4c1f}</author>
    <author>tc={4587e1f7-9bb7-4a1b-bbc1-6bb0ba5a6c68}</author>
    <author>tc={45b606b5-e857-4a42-9bbb-dcc2c25ac8d2}</author>
    <author>tc={45c18862-1292-45cf-b118-a847ceab47e8}</author>
    <author>tc={45de5f14-be6c-42df-a5b5-bf53318d426a}</author>
    <author>tc={45e7e24c-7da9-401d-bcbb-36da67152148}</author>
    <author>tc={45ef4cfc-2625-452d-8619-d71c3e26d9d2}</author>
    <author>tc={45f93b5a-807b-41fd-acb8-44834b11a65a}</author>
    <author>tc={4606eacd-933f-43c5-91d9-cab76301a06a}</author>
    <author>tc={460926bc-84a9-4c00-9d07-042fd30f4fa3}</author>
    <author>tc={463287c2-10d5-4eb8-a341-91440b7d2fb7}</author>
    <author>tc={465aa050-9b4d-47ee-b5db-2488812e99a4}</author>
    <author>tc={46b4c98a-0fc7-481f-ab78-124ac81ab5c1}</author>
    <author>tc={46d4b93c-ab9e-4bcc-86ec-976481b9ee44}</author>
    <author>tc={46e77e7d-fe54-4640-bfbf-5587d41c9fe9}</author>
    <author>tc={46e85dc9-351e-4888-b56d-a6fd40bd7f6a}</author>
    <author>tc={46f73df5-fff2-42c3-8661-55c454e45643}</author>
    <author>tc={4702ff3e-093c-4b47-8d2d-623d109b9ae6}</author>
    <author>tc={470f856e-944b-4899-888e-a57fa17a0b89}</author>
    <author>tc={47149055-edef-478c-9454-87212c4d4a8a}</author>
    <author>tc={471613d3-366b-4920-9080-ef0a7e38a3cf}</author>
    <author>tc={47356603-77f2-42ac-95d2-ba19597804e5}</author>
    <author>tc={478b210e-6de3-4e1f-bc15-58591666da81}</author>
    <author>tc={47ae8262-211f-416c-90ef-d5702302db7b}</author>
    <author>tc={47d21e97-bf8e-4310-991c-b20fae3eb9cf}</author>
    <author>tc={47d704fe-3b16-4af3-9646-3eb7d62636dc}</author>
    <author>tc={47f95a5a-2335-4737-b17b-18d3e8ed37fd}</author>
    <author>tc={47fd8989-389d-4ac9-b2bc-e91f78db3b92}</author>
    <author>tc={4806c7e9-4dee-4caf-a4f2-5c8c03ebaa4b}</author>
    <author>tc={4806e666-f313-451e-8d2c-9f12aac3c457}</author>
    <author>tc={48417381-9e43-434e-959a-654660d4140c}</author>
    <author>tc={48493208-5d92-423c-b3ef-13d13f53d597}</author>
    <author>tc={4867b11e-4de6-4024-afb3-1c4fe8ea8ce4}</author>
    <author>tc={489af34c-300c-460a-be44-31142aea7c5e}</author>
    <author>tc={48a64350-4402-4b63-9d54-89310c5ec20e}</author>
    <author>tc={48b09a0b-6cc7-40f3-99e8-c450c6202763}</author>
    <author>tc={48cf1934-59ce-4839-ba93-0752d34ddba1}</author>
    <author>tc={48e16522-4a9e-4db5-8113-ae63a6ed370f}</author>
    <author>tc={49243c9d-682d-46f9-af23-cbb626390c04}</author>
    <author>tc={4931a554-f887-4661-b6b9-3481965a5703}</author>
    <author>tc={493d8462-83cf-45f4-9058-d30a87f4209b}</author>
    <author>tc={494b494b-b08c-4431-ba55-4603e2f663fc}</author>
    <author>tc={495aa559-bf53-43fa-8dde-75cbffc62bf5}</author>
    <author>tc={495e0853-b63a-485d-81aa-ed1cc9163ff5}</author>
    <author>tc={496cef10-a1c3-4139-9949-34e7e469ecf3}</author>
    <author>tc={4972db94-5462-458b-b4e6-f69f6751ff3f}</author>
    <author>tc={49934350-034d-4fc8-9556-299b94883eb8}</author>
    <author>tc={49bdde48-71aa-4530-85ed-2e529ca4f1cc}</author>
    <author>tc={4a0e3fb3-bf24-4f60-b293-65656362f44c}</author>
    <author>tc={4a1abc4c-c0e8-4968-a6d5-cee6e797596d}</author>
    <author>tc={4a2df7be-2bf8-42c3-aa11-61ba8fab84a8}</author>
    <author>tc={4a34de92-9414-434e-bab4-934f6697c9d8}</author>
    <author>tc={4a4ac53c-3fb3-48f2-923f-555f00b55fc3}</author>
    <author>tc={4a507b61-8885-4bbc-9e99-71d25583f125}</author>
    <author>tc={4a6379f3-8b57-4e26-9e45-de1173592afb}</author>
    <author>tc={4ae71e4b-88ed-4225-ab5d-3eadf3f00834}</author>
    <author>tc={4ae95319-d7d1-4aa4-ba14-bf585614c64b}</author>
    <author>tc={4b391ecd-f1c3-4f07-a707-78e2be8b93d1}</author>
    <author>tc={4b3fcf65-2008-410b-8327-ad1a0ccbc14e}</author>
    <author>tc={4b4d6940-a0b8-47f8-830a-f295d606d5ec}</author>
    <author>tc={4b55c58b-3b43-4c53-b1d9-02c939afcea7}</author>
    <author>tc={4b5947b0-2b14-4f47-aa3e-5d190451e90d}</author>
    <author>tc={4b7aa822-43aa-4456-a54d-6c00e5e53f92}</author>
    <author>tc={4b7cae50-bd80-4c5f-9a23-da3862a84f7a}</author>
    <author>tc={4ba873ca-2125-443a-9baf-d1588183f432}</author>
    <author>tc={4baaf357-b361-4def-97ae-175e0da53687}</author>
    <author>tc={4bb80b03-b649-457c-b48f-6f35b1ece4d4}</author>
    <author>tc={4bcb25ba-ebc0-490c-8f35-39d77176c868}</author>
    <author>tc={4be4a68e-c2c7-4545-b4d5-f7ec8ab77777}</author>
    <author>tc={4bf99c3a-81d8-4de6-be1a-45e77b72c189}</author>
    <author>tc={4c0eb72a-c3d2-4f23-993f-0b5de3189bfc}</author>
    <author>tc={4c17bc24-62a6-4077-b5f2-96e4cd0f1dd9}</author>
    <author>tc={4c1ed923-61e9-4756-8bae-431a866cdb3d}</author>
    <author>tc={4c24ea8e-ec89-467d-93b9-eda4a04faa2b}</author>
    <author>tc={4c645a96-7303-4b02-98a0-a8b5b4dea6c0}</author>
    <author>tc={4c82f473-095b-46ba-9daf-6f3a0e428c6c}</author>
    <author>tc={4c877f97-5bc2-4553-b7a7-9ef7fc304b48}</author>
    <author>tc={4c9bf2dc-c46e-4ad5-86b7-0688b94e329d}</author>
    <author>tc={4cbce75e-2099-45b6-a006-45396adb1212}</author>
    <author>tc={4d38ecb0-02ce-4dae-a4e2-0ab9ed002e16}</author>
    <author>tc={4d827f10-b236-4990-a47b-6647ea7adf56}</author>
    <author>tc={4d84a8a7-a474-4520-98f7-2a36075d5f0a}</author>
    <author>tc={4de583f0-e473-40a5-bb5a-8d1957e057a3}</author>
    <author>tc={4decfb4d-4383-40ab-90d5-ab323428c513}</author>
    <author>tc={4e0ccd01-2bb2-46aa-8701-41fe0607995b}</author>
    <author>tc={4e15ba3e-8fdb-456e-a217-5699db408844}</author>
    <author>tc={4e205e7e-43ea-422d-a51f-0cd150c375fc}</author>
    <author>tc={4e58c486-04b9-4917-879c-dc01af2f8edc}</author>
    <author>tc={4e59088b-8866-4963-b98d-b5492bf8145b}</author>
    <author>tc={4e693b6b-3d95-46b1-823e-3bebcef8ad86}</author>
    <author>tc={4e84596a-67a9-444d-9439-21113ef40161}</author>
    <author>tc={4e9fefdd-0e63-428f-b21a-7b0a7b64e41a}</author>
    <author>tc={4ea5b4e1-0b32-4572-bc4d-3c9ab52b5ae9}</author>
    <author>tc={4eae5d1c-1d65-40f3-aea8-7ae54ff009fd}</author>
    <author>tc={4ef36cec-f1d8-491a-b0c9-b834915074c5}</author>
    <author>tc={4f0c3014-fed5-44e0-bf36-32cf51797d60}</author>
    <author>tc={4f415b90-04fe-4091-bb62-ea9ecbc0b3a1}</author>
    <author>tc={4fbd6240-860f-4834-8795-fafdf51f680f}</author>
    <author>tc={4fcbd9a2-84a4-4f23-a40b-17d5ecc2c5ff}</author>
    <author>tc={4fe76923-ae6d-43b2-a094-b167009ae876}</author>
    <author>tc={4ff728e6-f229-4e84-a13c-1d81af9d5620}</author>
    <author>tc={4ff7db79-57d9-42a7-9d41-b93506af9de3}</author>
    <author>tc={4ff9821f-1976-47b8-9fb2-0b48d09b9033}</author>
    <author>tc={50003397-5913-493d-bcff-8b904b864fbd}</author>
    <author>tc={503c256d-1d6a-47ac-89fc-ce0f76505681}</author>
    <author>tc={5046b5c6-f875-450c-add9-4ac197eaee34}</author>
    <author>tc={505312ff-cfb2-4a4e-8990-727fee9a5aa3}</author>
    <author>tc={5056f80e-51d9-478f-af6f-23704b9a7d5b}</author>
    <author>tc={505acc97-8cad-4e1e-b560-be4ce0f0fd8a}</author>
    <author>tc={50897994-53d9-4b08-b239-f5e9ceb79be2}</author>
    <author>tc={508fe16b-7a1b-4286-8c63-d3f2f5539624}</author>
    <author>tc={50b98b6d-c37a-465d-880f-2f72c1ff818a}</author>
    <author>tc={50c1769d-726e-4c54-8b42-be986be0d03d}</author>
    <author>tc={50c17865-5228-42af-b48a-d523676e94b1}</author>
    <author>tc={50d52aae-db74-46f8-8f3f-0b6bf60b915d}</author>
    <author>tc={50d94963-ac4b-42f0-b5db-6975f6bd1a93}</author>
    <author>tc={50fedcee-3181-4fd2-907f-e9b2806af463}</author>
    <author>tc={51020b92-6e2c-460f-9c9a-5e0078fc63e8}</author>
    <author>tc={512ae4b5-9d2d-4bb9-8ba4-7de2bf54ba26}</author>
    <author>tc={513b3778-8a8e-4487-89b8-1f35a9dee556}</author>
    <author>tc={514189a6-5271-472e-9c0d-4c615d10d21b}</author>
    <author>tc={51486f43-9fdb-4c66-95e0-3b02829df79a}</author>
    <author>tc={514aedbb-a1bd-45b9-971a-545a935e2198}</author>
    <author>tc={5151f1cd-d440-40bf-adca-458bb805e706}</author>
    <author>tc={51a80804-036b-4fd8-b206-f4943b30a0bf}</author>
    <author>tc={521d0ced-0f54-46e8-bf4a-a732791d8653}</author>
    <author>tc={522c14ec-8bbf-48a0-b3f8-e34735d855ca}</author>
    <author>tc={52b3e9f0-1780-4964-8c78-168f3d2a4be6}</author>
    <author>tc={52d9896c-57d6-4189-8ab3-e1417caa0a2f}</author>
    <author>tc={52e21ecc-a1b6-4ce1-82c0-4808130a3478}</author>
    <author>tc={52e2619e-e23e-47ac-99dd-b449d1c90bcb}</author>
    <author>tc={531f3b47-3f89-465e-8a75-689d8be4e499}</author>
    <author>tc={5351c2d9-a4f5-4ed2-b72d-151500ce1523}</author>
    <author>tc={535de41e-c9c6-4a9a-9116-ee15c4f97882}</author>
    <author>tc={536054a2-a606-4b4b-856c-6d23883a5c86}</author>
    <author>tc={5368934d-d184-4294-9a76-b518c8b6ea51}</author>
    <author>tc={538389d9-5599-4c4a-8fe5-f53c8300d9ba}</author>
    <author>tc={538d1bf8-4c89-48ff-a828-037dbbb31017}</author>
    <author>tc={53982e87-1c71-49db-a279-81894ebdb4a5}</author>
    <author>tc={53b43816-1841-440e-96b7-8c86b1ae0f12}</author>
    <author>tc={53bd4050-ce94-49e9-9f91-7e12faef3f27}</author>
    <author>tc={53dcd8e0-7507-417a-87b8-6ec3cf9cf972}</author>
    <author>tc={53de0de5-c34c-47cc-bee3-b90d943a8555}</author>
    <author>tc={5401500f-5087-4f4c-857b-2fca3b5db5d5}</author>
    <author>tc={54040b7a-a1d8-42ee-88f2-7ef65dcccd41}</author>
    <author>tc={540a8630-d9e6-46ae-94a4-507c784f277f}</author>
    <author>tc={542729bb-3515-4867-a95f-7a457ef149e0}</author>
    <author>tc={542d6aba-b704-4a20-ba24-6213a6c8d0fb}</author>
    <author>tc={5460dca3-07f4-40f2-b7f6-c12dd900321c}</author>
    <author>tc={549eea16-853a-4c8b-971b-59d5b6b9a34e}</author>
    <author>tc={54b114e1-4878-4c4e-b625-0614d8b57408}</author>
    <author>tc={54ca720a-3e6b-418b-b96f-af55953f1c26}</author>
    <author>tc={54d5a533-581d-49a1-9bc4-3afa80e87e3b}</author>
    <author>tc={54edcfcf-70f9-437b-bed3-fc04e89bc2f3}</author>
    <author>tc={55146546-23ac-45db-8cdf-e2fb19c1b0ea}</author>
    <author>tc={55381d06-e05a-4b63-8ed4-dc163678c568}</author>
    <author>tc={5556a0ad-58dd-4aed-abec-11b745e2a44d}</author>
    <author>tc={556dd025-5700-4581-84c9-7915806b4eab}</author>
    <author>tc={5577891d-dc6a-4f52-bd2c-334abf716ebb}</author>
    <author>tc={557a577b-c3ad-48af-8fd3-20a9d3becd9c}</author>
    <author>tc={558f28bd-668a-47a4-8816-7e10040554f4}</author>
    <author>tc={55be7f4c-6cc4-4e25-8292-df6ceea8b7cf}</author>
    <author>tc={55e73183-fc22-4937-b063-860a9a7b60bb}</author>
    <author>tc={564b72ca-544f-402a-b3da-c57a7f219eee}</author>
    <author>tc={564c25e2-8494-4d2d-a4ff-fe1fcea1c49d}</author>
    <author>tc={565d375d-af98-4a0f-9643-3e99f5302c69}</author>
    <author>tc={56669295-fc31-4063-81d8-595744179529}</author>
    <author>tc={56a30485-bba9-43e7-b9fe-cf8c77b01cae}</author>
    <author>tc={56b30582-2d84-4f9d-adc8-8c98152bbf64}</author>
    <author>tc={56c4bc51-20c3-43c3-9c6d-591926a24b49}</author>
    <author>tc={56d51725-f7a8-4de7-b8c1-3260876fd56d}</author>
    <author>tc={56fb10be-b978-4e05-9c3b-2929360bb721}</author>
    <author>tc={571ccad6-27d0-46b7-90bc-41c179d30046}</author>
    <author>tc={573e7902-de3a-4fb2-927f-8a4ae850a6ea}</author>
    <author>tc={57511e10-7731-4c1f-b470-2938bab0986d}</author>
    <author>tc={5782fb89-1e27-4b81-9564-c07b32eccd02}</author>
    <author>tc={57a55c06-2edd-4e78-bd7f-6fd32637deee}</author>
    <author>tc={57be98b3-74f1-4bd1-b789-307514fdba15}</author>
    <author>tc={57e0c32c-0c45-42c5-bd01-3b1427e0781a}</author>
    <author>tc={57f1cc7a-e901-4bbd-9567-558a874ad013}</author>
    <author>tc={57f3955b-0a57-491b-b891-746cf7d3174a}</author>
    <author>tc={57f6d2ce-d095-43a4-b823-00c75bed26bd}</author>
    <author>tc={5813e9d1-9c4d-4247-bb15-ad8c4cf00aea}</author>
    <author>tc={5816078b-0c08-4c6a-8197-d3c37a0a5145}</author>
    <author>tc={586b0c1a-858c-412b-a699-f587e27f2f63}</author>
    <author>tc={586bd008-794b-4e4a-8169-4fc47b9180bc}</author>
    <author>tc={5882c25e-a324-451c-9e32-e4f6624bbfe6}</author>
    <author>tc={5888769e-9ee1-4f36-adf7-5a5a966071ab}</author>
    <author>tc={588e7331-baae-4fb2-b430-617d77eedc41}</author>
    <author>tc={589ca19d-0c64-4703-85d4-8e5d060c07f0}</author>
    <author>tc={58aab168-03d8-4a36-accd-f3d9c92cf73c}</author>
    <author>tc={58c9d7e6-6c51-4791-a4b5-81b9281d2b77}</author>
    <author>tc={58ca0ed7-2c2a-4aca-a5f5-b765ad769250}</author>
    <author>tc={5923a5e4-0525-4798-a725-2da0b402d537}</author>
    <author>tc={59530b50-d310-408b-b2b4-91f211a1843a}</author>
    <author>tc={595daced-f455-4161-9196-e3de276d6998}</author>
    <author>tc={595fe9e5-d6d5-4891-96a5-a7ce6251dfb8}</author>
    <author>tc={596cf1ab-7b39-454c-8a97-217b4d5e5adf}</author>
    <author>tc={598eb496-7317-42cb-9182-bc47df388df9}</author>
    <author>tc={59a026a0-44f1-4d48-88f2-7b7f22abe5d8}</author>
    <author>tc={59c7cf9d-066c-4443-8697-68ec6b78c5d6}</author>
    <author>tc={59dbe4bd-c56f-4e55-b855-483ae18e7816}</author>
    <author>tc={5a20c244-2bfb-4956-b40c-b8217bdc7789}</author>
    <author>tc={5a52a212-ccd2-4c4e-b16a-1ab4fcc3c60a}</author>
    <author>tc={5a671de3-204c-4244-b74a-0a1ae11a67d3}</author>
    <author>tc={5a8bb9f6-f9fc-4814-8e16-5f323845b66b}</author>
    <author>tc={5aa2bd8e-9a51-4d6d-a50a-967d93b5a46a}</author>
    <author>tc={5aa796ea-f3bc-4892-bfd1-60ab12961414}</author>
    <author>tc={5abe82ed-e721-4bab-a5dd-af661a5c86b0}</author>
    <author>tc={5ac89493-b85c-4735-a8e6-e72ccc2006f3}</author>
    <author>tc={5aeb42ef-ab4f-4df4-9485-af3744531106}</author>
    <author>tc={5af57158-59f4-4603-a959-7b741956526e}</author>
    <author>tc={5b243eaa-5a15-421c-a9c7-2f919a12be0f}</author>
    <author>tc={5b4f30e8-6447-4dc1-b658-d461f6a8b037}</author>
    <author>tc={5b6b0b79-845b-4f2f-8d3c-1a9c052ce2cd}</author>
    <author>tc={5b77af12-08e9-4366-8a66-757b1a236d98}</author>
    <author>tc={5b8d3931-47fb-4709-a75b-2644e6720c90}</author>
    <author>tc={5bbc2afc-1513-4168-8bb0-d6481ef254da}</author>
    <author>tc={5bbf95bd-d0b2-4420-8d3a-bf0dec835f92}</author>
    <author>tc={5bcaf1ef-69c8-4623-a372-a766464e26f9}</author>
    <author>tc={5bccc329-71e8-4fad-aae8-80f28f909f78}</author>
    <author>tc={5bd2c7ee-79a8-478e-9bc6-a77f0756b8c8}</author>
    <author>tc={5bedf741-d1b5-4600-b182-283bf04feee6}</author>
    <author>tc={5bf58022-6d55-4112-b2ec-f531b658da1f}</author>
    <author>tc={5bfe3717-ad35-46a9-a703-420f29cf4240}</author>
    <author>tc={5c096c6f-526d-41c1-b771-c98dd49e2be2}</author>
    <author>tc={5c2e4022-895e-4818-973b-8124ba9271f2}</author>
    <author>tc={5c3bda70-2f54-4659-aa0e-3b5c2e312ab8}</author>
    <author>tc={5c58a699-8323-4759-aa3c-e27a7fa840ff}</author>
    <author>tc={5c712348-33d3-4f25-acfb-956c9219f967}</author>
    <author>tc={5c8f9f42-bfb8-40d8-949a-9cce2642d3a4}</author>
    <author>tc={5cd9717d-9293-4b7a-a380-b45c67e561b6}</author>
    <author>tc={5cef5ff8-fc69-4ce5-b5d6-29a30a750d2f}</author>
    <author>tc={5d029638-0792-4d3c-ab87-d3c3d0b12f82}</author>
    <author>tc={5d4030d5-c101-4086-8c89-a9d6aa12f5fd}</author>
    <author>tc={5d433451-54e1-4b96-814b-68af65d09691}</author>
    <author>tc={5d6250b4-51be-481f-abe3-b15c2f2cdfbb}</author>
    <author>tc={5d7a59fb-bde2-4627-aedc-1c907fae7b2e}</author>
    <author>tc={5d934cd6-1b17-450c-9392-c26dd8f33fb8}</author>
    <author>tc={5d98f6a6-2cf8-4f7d-9f30-4032caf5ffe0}</author>
    <author>tc={5dd46e3e-86d7-4311-aa4e-7836116f502f}</author>
    <author>tc={5dd8dab4-d6d2-4ae3-858a-cea799fe9848}</author>
    <author>tc={5de39523-d217-4b96-a8d5-82e1eb3a6e97}</author>
    <author>tc={5e074846-e74f-4844-90fe-a17903da321b}</author>
    <author>tc={5e6563f8-6f6f-4710-b718-cb3ad29b9541}</author>
    <author>tc={5e6b9bfd-ca1d-4017-8755-748745415aef}</author>
    <author>tc={5e916c32-151a-47a0-8c6a-829bfbca0c5b}</author>
    <author>tc={5e9625d3-4e0d-4214-97ca-a3ba41eb03ca}</author>
    <author>tc={5e9ab970-ed84-4656-826d-b358036a24ea}</author>
    <author>tc={5eaf0186-90e4-477b-8a0b-d256eee33e8f}</author>
    <author>tc={5ebac5f6-1ac7-4529-861c-f863a655ea9c}</author>
    <author>tc={5ec207a6-b6ea-4aa7-9934-5ef58fca88f0}</author>
    <author>tc={5f0847e9-3402-4659-8dba-c13bf468c847}</author>
    <author>tc={5f15822c-80f8-4334-93bf-714af1cabc8a}</author>
    <author>tc={5f15bf41-487a-40a2-b667-9016d65d9a09}</author>
    <author>tc={5f18a757-0f30-408c-a5b0-6e89b5666f1f}</author>
    <author>tc={5f2ae5e5-23b7-43b5-b9bf-0a806454c71d}</author>
    <author>tc={5f464f0d-55a0-4a21-8d16-b8d00cbd4476}</author>
    <author>tc={5fa5948c-24f4-4af2-8893-189a0fc25f49}</author>
    <author>tc={5fa5b043-3fb1-4cbe-b90b-695d0e58c57d}</author>
    <author>tc={5fb01e8c-dcee-409e-95a7-a5d5a1c1742d}</author>
    <author>tc={5fcc0e88-57e1-4cff-8850-70fc6ac62532}</author>
    <author>tc={5fd045db-c215-4afd-b54d-c0a25196db99}</author>
    <author>tc={5fd09479-3ff1-4576-a91d-5954cecec5c3}</author>
    <author>tc={5ff02557-599f-426b-9df7-e1cc32360d74}</author>
    <author>tc={602b77e2-1267-4725-b72b-0203f2f2302b}</author>
    <author>tc={60376f37-9237-4886-8b17-6fc80a1d4171}</author>
    <author>tc={603d2a6f-772d-4a83-9370-de90e03c7608}</author>
    <author>tc={605d29ea-8982-451e-9d7a-588b920da18b}</author>
    <author>tc={60642955-7819-4729-b8af-9b1884348b80}</author>
    <author>tc={608ffd89-f045-4042-8822-cc035ceb3498}</author>
    <author>tc={60b261aa-dd22-4ed3-8e67-bdcc0cc8b9f0}</author>
    <author>tc={60b6d5e6-e3b0-4fc4-8825-6b40896b7c80}</author>
    <author>tc={60c8e8f0-ffb1-4cad-9544-158c2e98b53e}</author>
    <author>tc={60cfa90b-30b3-4786-9085-4356bc32b8a6}</author>
    <author>tc={60d60d37-9ba2-48a6-b7d1-85fbc15c67cd}</author>
    <author>tc={6132caf2-30dc-4b88-8e04-d57ee803cafc}</author>
    <author>tc={61357cfb-6f9c-42a6-bee5-e47f0de995c6}</author>
    <author>tc={615b6200-d9b3-4632-80fe-8ead2eae6947}</author>
    <author>tc={615d7470-de99-4334-9000-b72dc71fa4b9}</author>
    <author>tc={616af70f-8357-4333-9f76-381e8d25f76a}</author>
    <author>tc={6174814b-a69e-4428-bae7-562b18f84849}</author>
    <author>tc={617fc76b-76ce-4596-896e-0f4ba21e39c6}</author>
    <author>tc={6185dd36-a499-4a4a-ab90-fde6f09bb9ff}</author>
    <author>tc={618731d4-1df4-45b2-a228-cd032db64ac0}</author>
    <author>tc={61982ab9-7503-40a6-8441-0d28383a292f}</author>
    <author>tc={61a70772-6604-4173-b79a-a4f434d27fde}</author>
    <author>tc={61a74633-6f60-47a2-a5ca-e8ce694b7273}</author>
    <author>tc={61bed9af-8859-4955-b429-1a5fd46aae71}</author>
    <author>tc={61c385a6-27bf-43ee-8bcd-e84ac4c87b6c}</author>
    <author>tc={61e3a7a3-96f3-429c-84ff-e19a0207dd80}</author>
    <author>tc={620e6593-d531-45cd-b213-b10e410cfda5}</author>
    <author>tc={62274c1e-dc94-4e39-a5c0-ccf72ea4a85c}</author>
    <author>tc={625f9c3b-6741-4b96-ba4f-89597d63c16a}</author>
    <author>tc={627d04cc-7037-4f93-9e4c-3064cec1241d}</author>
    <author>tc={62c4f9b5-aebd-47be-9967-7b68f192b673}</author>
    <author>tc={62cb3565-8e92-4db7-99c0-8168f14b055c}</author>
    <author>tc={63199ec8-8fb2-48c4-b901-4abc73f56f90}</author>
    <author>tc={632761d4-9dd1-4a00-ba7a-8e9c6a100920}</author>
    <author>tc={63466fa3-23f5-464c-8738-6bdc04b68e54}</author>
    <author>tc={63ac4dab-5874-42ea-8a2e-ad8cc37984eb}</author>
    <author>tc={63b182d7-ea64-49aa-8d28-464fe3c7bc17}</author>
    <author>tc={63b99f14-7eb6-421b-a55c-2b011266e6c7}</author>
    <author>tc={64193165-c53b-4694-9529-55c6d566e819}</author>
    <author>tc={6419649c-9d2f-48ef-87ba-725ed74361d4}</author>
    <author>tc={6463b7a0-48f2-4d9d-ac02-2379b59088b0}</author>
    <author>tc={64659706-fc0e-4e45-bfba-6bd2e4f23b93}</author>
    <author>tc={646b4fc5-c876-47d4-bf85-2f71bb4f0960}</author>
    <author>tc={6490594b-5d6f-4c90-8c00-419b409cfbb1}</author>
    <author>tc={649af8eb-a579-4653-834b-d9ab0d589384}</author>
    <author>tc={64b75d76-696c-48e7-9252-9585a05f95dc}</author>
    <author>tc={64beeaf9-ef78-425e-85ef-1ffa8414ee9f}</author>
    <author>tc={64f6d22c-d9b3-4036-affa-763b170f0233}</author>
    <author>tc={65113258-16de-4c41-b4a0-e8ebf856eb83}</author>
    <author>tc={652830a4-477d-42f4-ad8f-dde8d00f2837}</author>
    <author>tc={653b9088-9d86-4068-8a33-71cb2dcee969}</author>
    <author>tc={654805aa-996a-448d-b066-09bb67165f26}</author>
    <author>tc={655ce4c0-e162-4679-a534-a9df99ee18a3}</author>
    <author>tc={65736112-ee90-437a-b3fb-24ed0d2f7cb3}</author>
    <author>tc={6594e56f-5c85-4061-9ed7-9193dbaffb54}</author>
    <author>tc={6597da05-30ad-4bcb-8af1-70e3b0635db8}</author>
    <author>tc={659d322b-ff57-46ad-9411-3affd2b712e4}</author>
    <author>tc={65b2199d-75a3-47f4-ac8b-638b5f88e5af}</author>
    <author>tc={65b57e62-5fd4-4f6c-bfd6-3176a389b466}</author>
    <author>tc={65dc5a44-1477-46c9-93aa-e7f735b9e9aa}</author>
    <author>tc={65f42d4c-1c67-49bb-a425-ecdaf9452c4c}</author>
    <author>tc={65fed01a-482d-4381-a3f8-f9a28be997e4}</author>
    <author>tc={660a131d-08dc-4b8a-955e-a27ec9485e7f}</author>
    <author>tc={663685c3-dafb-48ab-becc-f051dd03ec30}</author>
    <author>tc={66458687-b8c3-4164-8b52-b9c2e1986cfb}</author>
    <author>tc={6674c171-3bd7-4f7f-bebc-de9d4f62ec2d}</author>
    <author>tc={66967bad-ff64-4dd1-9944-6ddc567d45f1}</author>
    <author>tc={66a45b0c-ea6c-40da-b446-726dc164b7b4}</author>
    <author>tc={66a8c1cd-6b20-485e-ab38-d3dba81d6e86}</author>
    <author>tc={66c675b9-9378-4b2b-a3c5-d5642ef13575}</author>
    <author>tc={67485534-2adb-4cac-8312-7aa9817e84a3}</author>
    <author>tc={6753ad75-08c2-43be-a0bb-86556d71e013}</author>
    <author>tc={675fb77c-9948-49f9-ab47-94b2bac8ef02}</author>
    <author>tc={676ec875-5382-479e-a6f0-9acf6d229a34}</author>
    <author>tc={678657fe-6897-46fe-92bb-f0f369a1ea20}</author>
    <author>tc={6787f162-b1dd-4df8-8b08-a92365a52fac}</author>
    <author>tc={67aa7d71-9d46-41ee-867a-45148ffb2652}</author>
    <author>tc={67caac06-c5bc-48f6-9bd0-7676a7157c8c}</author>
    <author>tc={67eb192b-dfc4-4ccc-9208-2008a3cb6935}</author>
    <author>tc={67eb601b-d3e8-4944-a27e-a3bbf4268f62}</author>
    <author>tc={680bdc56-14b2-4808-9dc9-0f2069a50da2}</author>
    <author>tc={680ed0fc-c0d3-4cd0-a747-10d3beb2cdb5}</author>
    <author>tc={68172827-c274-4bbe-83fa-c7a13c822be7}</author>
    <author>tc={682da4ff-8d42-4edf-b8e0-48285b7a8a49}</author>
    <author>tc={687de4b5-859d-4f66-8091-756da649dfa7}</author>
    <author>tc={688b14bb-b08a-4ff2-9b23-a5fa2fbe9a8d}</author>
    <author>tc={68954bd4-8f65-4678-acc6-a672fcc2074f}</author>
    <author>tc={68b585ee-a0bd-4a95-83d8-0ade453ae5bb}</author>
    <author>tc={68e8a415-d01b-4eaa-b647-a8be8cc81d4c}</author>
    <author>tc={68ed8384-5006-46f2-bd61-0bfb2d2e4b66}</author>
    <author>tc={68f675e4-53ff-45ee-8149-505393ef73a4}</author>
    <author>tc={68feb589-0618-43a7-8bdd-9a6325191587}</author>
    <author>tc={69103f9d-5249-450a-800d-407228bfe599}</author>
    <author>tc={6913588a-69e9-49f3-be95-512c56fd449d}</author>
    <author>tc={69691281-429c-4894-9c78-2e8f9b4836e2}</author>
    <author>tc={69df6a80-382c-427d-b031-835671c009c4}</author>
    <author>tc={69e46084-b040-4bca-a1c0-1537f7c56b73}</author>
    <author>tc={69e7390a-2f7d-46da-bc6b-85615111f4cf}</author>
    <author>tc={6a2cfbf7-7b08-4c5c-923a-87508430efde}</author>
    <author>tc={6a2e2e2e-4dd7-4445-9b54-670f7ef44ad9}</author>
    <author>tc={6a5ebb40-0d0d-4e0e-9946-35d6d2444316}</author>
    <author>tc={6a6371b5-7b52-4b34-9ee8-7e59664fd81b}</author>
    <author>tc={6a8b092c-ee6c-46b2-bc27-9f0b56162381}</author>
    <author>tc={6a91bb00-20ef-4684-a8a9-49ced849a5e1}</author>
    <author>tc={6ab0c43e-289c-46be-8cd3-8c60cf489fb6}</author>
    <author>tc={6ab302ef-f4d3-4213-84b8-4e3f9c16dfa6}</author>
    <author>tc={6acabab5-dda6-4a34-8bde-9972a4102044}</author>
    <author>tc={6b1260b3-96b5-4108-bb37-0f15bc661b53}</author>
    <author>tc={6b3243c4-4e95-49e3-9d51-19c347789b8d}</author>
    <author>tc={6b397b2b-d578-4f99-be8d-ab0fb8e6cabe}</author>
    <author>tc={6b6cd901-355c-4c30-af70-1dce3d2c0ade}</author>
    <author>tc={6b728a30-feec-473c-bfc7-7005cab8b081}</author>
    <author>tc={6b8ddbbe-212b-431a-ac26-b1f9ec91514c}</author>
    <author>tc={6ba44e75-3200-4b01-9e4e-70ad0c20b5e6}</author>
    <author>tc={6ba6d508-271b-45ec-a4af-35d4493202fa}</author>
    <author>tc={6bb724e2-f5e2-4cc4-8da0-fce1476a30e8}</author>
    <author>tc={6bb7de7c-3e76-4723-b3eb-4d8d1c293fd6}</author>
    <author>tc={6bd0526a-ecbe-4644-95d8-4cfe4a066ca7}</author>
    <author>tc={6bee94a1-9a52-4fa7-b9ef-80e35a13f69f}</author>
    <author>tc={6c192e49-d00f-409e-8909-585db39937c2}</author>
    <author>tc={6c388298-fc62-4035-aaf0-8c6de4237d26}</author>
    <author>tc={6c544f3a-3523-4a82-b33b-ba2541b2e538}</author>
    <author>tc={6c795c9d-5353-47ec-84bb-935207ec94b6}</author>
    <author>tc={6c86906c-fa1c-4bf9-8a06-7cfa87367bc0}</author>
    <author>tc={6c8f06e0-b201-41f4-a41b-597f7be3326c}</author>
    <author>tc={6cb14b58-9f28-46e9-b35e-5d88574c5506}</author>
    <author>tc={6cd1a975-1cbc-4257-bc6c-b79506f5cc81}</author>
    <author>tc={6cdd3ad5-e02c-4ec1-8c97-f4f995e9c8a6}</author>
    <author>tc={6ce48d66-3957-4a44-8133-4063ae3b95c7}</author>
    <author>tc={6d1b57cb-511c-4a25-96c0-b69bda0b71c3}</author>
    <author>tc={6d48720e-8019-40f4-9e8e-092609f300cd}</author>
    <author>tc={6d54f990-cd4e-42ae-8a7a-888f6b13d336}</author>
    <author>tc={6d5589eb-9328-4588-bbdd-2fd17a14aac2}</author>
    <author>tc={6d56b183-2b3c-4217-84ee-69d0d9f8db64}</author>
    <author>tc={6d5fdb25-4d7a-4b53-b37b-142f3c31a7bd}</author>
    <author>tc={6d664887-f909-4b37-bf11-b84ad0ad50f4}</author>
    <author>tc={6dd00cb8-3501-48eb-a37a-5819a7637fa5}</author>
    <author>tc={6dd63db4-2c9d-472b-8c56-17224adb377c}</author>
    <author>tc={6de611af-36d7-4be3-a7c3-67b1bfe01444}</author>
    <author>tc={6de9c28a-2eaf-4607-9311-314934dda128}</author>
    <author>tc={6e1afa45-9146-4fdb-a3f4-b473f82de669}</author>
    <author>tc={6e326a02-03c2-401f-bd91-c1ef25c77f16}</author>
    <author>tc={6e9fbcf3-7c42-4965-b8db-48064a64170c}</author>
    <author>tc={6ea6f801-bd2d-46bb-aa9f-9f1ec61a3ac8}</author>
    <author>tc={6ec3669e-0b94-4ce9-9bb4-5744bf5b1ccd}</author>
    <author>tc={6ee3a937-2435-4529-9101-a88e0fe75542}</author>
    <author>tc={6ef05f28-da4b-4021-9408-938bf144e729}</author>
    <author>tc={6efef26b-66de-4f63-ab0c-9cedf0864891}</author>
    <author>tc={6f2d12ce-3bad-421c-b394-79f910c47460}</author>
    <author>tc={6f345941-3fac-4599-908b-e8a5a1d71d5f}</author>
    <author>tc={6f5c8461-5e98-4165-87ea-ed2640405da6}</author>
    <author>tc={6f63d9f5-7a70-4591-bcad-45d134d94fa5}</author>
    <author>tc={6f82a9b3-093c-4e3b-b964-269b29013e3a}</author>
    <author>tc={6f93ce1e-5140-47ac-85d8-c8dd42aeff2b}</author>
    <author>tc={6f97a161-5354-4dcd-bd5d-3b38586f0071}</author>
    <author>tc={6fa1e2ca-6a0b-4ecf-8eff-7de8da487921}</author>
    <author>tc={6fa54a2d-336a-4241-ae70-74324417d868}</author>
    <author>tc={6fb3228e-6d20-4a8f-b947-4627efc4badc}</author>
    <author>tc={6fb7d05a-0aa0-4237-8f58-c31300ca98ab}</author>
    <author>tc={6feda857-a5ed-492b-9a8d-6b0bd6b88a8b}</author>
    <author>tc={700bf6ae-c92b-49d3-af69-67d94886ea0b}</author>
    <author>tc={7050b7ef-9ece-4bdd-b6fa-9040e7fc8c45}</author>
    <author>tc={707943ce-41c4-4e12-8fae-ac97ee972e73}</author>
    <author>tc={70975aaa-7385-4c0d-ad00-d4d893945717}</author>
    <author>tc={70a38d8d-efcd-4c15-b735-74c291a37612}</author>
    <author>tc={70b3b254-a1a5-4f90-90a0-6aba77dfb699}</author>
    <author>tc={70b6635b-6d8d-4fef-a7d3-776f65d6f6f0}</author>
    <author>tc={70b74a0c-e2a0-48b5-af88-bcab67260bd6}</author>
    <author>tc={70dd7bc9-a443-40cc-b586-ace6b56f4eae}</author>
    <author>tc={70f469f7-8007-4cf6-ab65-f6f39b7ab06d}</author>
    <author>tc={710faa89-7f7e-4405-a8f7-beacbcb1cd0d}</author>
    <author>tc={71231aba-b306-4e92-b156-8c99ec68dc02}</author>
    <author>tc={7132dc2d-38a0-4083-ac32-b6740d5bf95e}</author>
    <author>tc={716f2a5a-3865-4d69-af04-501e3aee7178}</author>
    <author>tc={7186d951-be3c-462a-aac1-678b88957632}</author>
    <author>tc={71957e89-9489-43f4-82aa-2a256697c038}</author>
    <author>tc={71a52629-7774-4410-9cf1-4dab08471ee1}</author>
    <author>tc={71acda0a-6313-4f2f-a7fa-7e68e420f110}</author>
    <author>tc={71ae4c8c-ce02-4814-b381-d0be29a1a103}</author>
    <author>tc={71b31258-2ad9-4750-9046-06b561323c6f}</author>
    <author>tc={71e9dd4d-f16e-42a0-bf01-b8b4159ef586}</author>
    <author>tc={71f09e15-2ee0-4b6b-a2fc-0f8660fe827c}</author>
    <author>tc={71f40a99-c4b2-47f0-bc6b-fbd350e54f3a}</author>
    <author>tc={727678e0-c75e-4dad-bd5f-8490afbe7e19}</author>
    <author>tc={72863833-1665-416b-a226-dfd3e957a8e8}</author>
    <author>tc={72a04037-7e4f-4840-8d24-985815c3f6cc}</author>
    <author>tc={72a68d0b-953c-4bd5-b565-9234dead27c1}</author>
    <author>tc={72c6baf7-81bc-4310-baa6-0d588b413706}</author>
    <author>tc={72d9a901-5fa0-4505-a46a-3432d6eebb92}</author>
    <author>tc={72eda4b0-6705-46e2-8ddb-06118a9c157e}</author>
    <author>tc={7323e782-269e-47b0-ade6-160debf4640a}</author>
    <author>tc={735ea21b-8753-4c84-a4f8-5b35adab1d2f}</author>
    <author>tc={736ccd68-39cf-4b14-a762-e4fe28c33ae1}</author>
    <author>tc={7377fa35-0e22-425e-9490-caa8b4715e35}</author>
    <author>tc={73946aef-da88-478c-b44b-e81a1e5088d3}</author>
    <author>tc={739bdca3-7066-49a8-bea4-d55ac0abcc20}</author>
    <author>tc={739e5fb4-9ad6-4edf-b19e-762d3ef77005}</author>
    <author>tc={73d37a5f-5a5c-47ba-8d81-119495544ede}</author>
    <author>tc={73f147d1-4a95-44c4-937b-9f7f350f2219}</author>
    <author>tc={73f1a291-1776-452e-a010-e06edc2f8321}</author>
    <author>tc={740bc694-bfd5-4bbf-aef7-12f8097206e1}</author>
    <author>tc={74410700-2bb3-4b44-8d72-3eb6dbadb254}</author>
    <author>tc={747c8e85-8920-4bc8-8d8b-e5100f67a03f}</author>
    <author>tc={7496f2f2-2769-495d-a51d-0e8bb771874f}</author>
    <author>tc={749cbc42-0d91-4afe-bebe-88f68765d44b}</author>
    <author>tc={74bb1266-9cab-4b96-a06b-1681b0eaab39}</author>
    <author>tc={74e26b6a-810b-4eb5-ad20-9b5748a470a2}</author>
    <author>tc={74ed767a-c5dd-4d6f-813e-13eda23bc3af}</author>
    <author>tc={74f44404-1a3a-4350-a7b4-d0533c26d68f}</author>
    <author>tc={7521625e-2d13-4aa0-9bde-bcd29caee799}</author>
    <author>tc={75287cfa-32d1-4a1a-8686-bef284302c44}</author>
    <author>tc={7537178d-5708-47b9-915e-04011834bdc2}</author>
    <author>tc={753fc401-cd36-4fc7-bdb2-a9970460b17d}</author>
    <author>tc={7579ddf3-d7ae-45cd-bfcf-4e8eb8d6c98d}</author>
    <author>tc={758ef144-049d-474a-bab9-6de4415ec3be}</author>
    <author>tc={759b116f-e942-464f-b3ce-db67b9d04e2b}</author>
    <author>tc={75ab131e-247e-4063-bc18-062d11efbc97}</author>
    <author>tc={761d7150-4b76-406c-abc5-63ce3a42c68c}</author>
    <author>tc={76246857-5f5a-4188-ad68-7804168e7bad}</author>
    <author>tc={7631cfe5-febc-45a2-8ade-b6a0c8158474}</author>
    <author>tc={76409dbe-5882-428c-83c9-00bc0dc1c998}</author>
    <author>tc={767435d7-a38d-45a8-bf73-572f240bb8b2}</author>
    <author>tc={7678af3d-4206-4454-8ac4-649bfa382650}</author>
    <author>tc={767d4a3f-e64c-44c0-9f47-93adac322707}</author>
    <author>tc={7685c359-0116-40b1-81eb-cbb2080b0d3b}</author>
    <author>tc={768f7fe7-150d-4a2a-9806-f1bf197b56d9}</author>
    <author>tc={76ba5977-28ce-4494-9f45-30aa2f257974}</author>
    <author>tc={76c5d14e-cae3-438c-b0d0-bd8185c2c3d9}</author>
    <author>tc={76c9fae6-277f-47f5-898b-a956801b8547}</author>
    <author>tc={76d6737e-732f-40cb-b8bb-1767c3c1ae23}</author>
    <author>tc={76ddcddd-6f41-425f-b43f-edbec87de432}</author>
    <author>tc={76ec57ab-36bb-4084-9e17-fc4d84d23dd4}</author>
    <author>tc={76f04a6e-746d-43d9-ba94-f70fd9523692}</author>
    <author>tc={7702dc4c-cf34-4d34-bec4-feb4b83c8e5b}</author>
    <author>tc={77333405-5c6b-4bae-a944-7afc16c7f06e}</author>
    <author>tc={7763e55b-f26b-4f96-b35b-a2aee8e32d95}</author>
    <author>tc={777f2bbf-f4f9-486f-95d0-0fc1df2979a4}</author>
    <author>tc={77827a09-b448-4685-916d-4c2cca60cb0b}</author>
    <author>tc={77993a8f-e756-47c9-a655-1deda6015fc5}</author>
    <author>tc={77e9f68f-c8f2-4268-84c9-93cdf6ce7ad0}</author>
    <author>tc={77ec7409-f6f1-45c3-8438-0371992fe46e}</author>
    <author>tc={77ef638e-e46f-438a-8970-999f1d3b6f68}</author>
    <author>tc={78557871-d4b8-41ba-9a91-6cad4d82af8b}</author>
    <author>tc={78d0070a-a03b-4eee-a1a1-16bda4194b5c}</author>
    <author>tc={7906074f-e90b-4f10-b0ed-c9b094c84cb3}</author>
    <author>tc={79153d5c-c06d-441c-930e-ebf97c2aa2eb}</author>
    <author>tc={7915685d-9932-408a-8759-a033928ce5ce}</author>
    <author>tc={7973bd6e-8645-4c14-9ef7-22604002cf57}</author>
    <author>tc={797e8063-4648-409e-84ff-403b5e4b5e8a}</author>
    <author>tc={7a2deee0-987a-42fd-9293-f952e5207c20}</author>
    <author>tc={7a33f7fb-6be8-49d8-8604-bf17fec6a0b9}</author>
    <author>tc={7a37500b-71aa-4334-ba84-289cd5cc516f}</author>
    <author>tc={7a3dce91-2820-4edb-b869-6e488848527e}</author>
    <author>tc={7a5a358a-20ba-4f72-9113-4dbfe1440fd5}</author>
    <author>tc={7a6f0bc1-5d6f-4e81-94d5-d53f51f6d73f}</author>
    <author>tc={7a793c9b-10d7-406a-a31d-da6b5dfa9c11}</author>
    <author>tc={7ac1730b-a43c-4fa5-bd16-7445194f9e97}</author>
    <author>tc={7afb91fe-1bea-484e-838a-81062f25fad8}</author>
    <author>tc={7afc1c97-3e68-4804-bc1d-8f38520dac1c}</author>
    <author>tc={7b1b2fd4-df4f-4d13-a64c-4006d9c1e9ae}</author>
    <author>tc={7b345a22-31a9-4b4b-bbb3-30f36167db52}</author>
    <author>tc={7b531f19-985d-4cb7-a726-c9f9b50138be}</author>
    <author>tc={7b897ff4-57d1-408f-8b80-d69a2478f18f}</author>
    <author>tc={7b90a2b7-72b4-4b35-8e09-174653bb2af2}</author>
    <author>tc={7b9897d0-f5c4-41bb-a6b6-ce252b630401}</author>
    <author>tc={7bbbfec1-cfd2-41f3-8f6e-952a5cd736e3}</author>
    <author>tc={7bd589e7-712d-4957-9b13-1e62acbb9a49}</author>
    <author>tc={7be52928-e09f-4cc9-857b-6e35235c5363}</author>
    <author>tc={7bef8507-9802-49a2-9b03-a304a1bb7258}</author>
    <author>tc={7bf0f3ea-1f83-4da5-b5df-3d6501ff0ef1}</author>
    <author>tc={7c182e31-1b52-4dc5-a213-336d98a3e2b5}</author>
    <author>tc={7c3e886e-845c-46d4-aa0b-8c8f4dcb9eae}</author>
    <author>tc={7c4339f5-3c6e-433f-bd22-f759e61bbf50}</author>
    <author>tc={7c4bdb26-2229-4535-af6e-9705483f0ba0}</author>
    <author>tc={7c68be8a-8bee-4f66-90d4-c2dc1a36c5ca}</author>
    <author>tc={7c74dfcb-7dbc-456f-8bd5-6a56cd2ff117}</author>
    <author>tc={7c78901b-674c-4dab-8894-8314d24ab4d2}</author>
    <author>tc={7c9f49a6-61fd-4ee3-a0f7-ca67108ea91a}</author>
    <author>tc={7ca18028-2d3f-4b23-bae3-44f305ba2dfd}</author>
    <author>tc={7ca58765-1438-4e1e-8634-a8dbb415f048}</author>
    <author>tc={7ca912e1-76c3-4e69-af9c-a75d91326d12}</author>
    <author>tc={7cbf0b5b-60ae-4924-963a-3e8ac6b20c91}</author>
    <author>tc={7cfb6509-3f03-431a-8970-55ad93f6f506}</author>
    <author>tc={7cfc6066-579f-40a6-909a-f216041e3734}</author>
    <author>tc={7d0d30ca-1b71-4b97-bc2b-66900540c1ad}</author>
    <author>tc={7d11cf7a-2bab-48c8-a452-be86e918785f}</author>
    <author>tc={7d285842-f25f-424c-ba6c-7cf0d2bda75b}</author>
    <author>tc={7d433116-f7a9-4268-b9a3-22d0025f4ab0}</author>
    <author>tc={7d5684df-3fee-4cbe-9ee7-e932c87629e1}</author>
    <author>tc={7d893b5d-21a0-49f3-a8b8-621d8e59cbdd}</author>
    <author>tc={7d89d4a3-c20e-4224-8415-052ae8a91499}</author>
    <author>tc={7d9efd71-e455-48f4-9633-b5a1c19bf1ea}</author>
    <author>tc={7dba1769-535f-4b65-8ec0-62234f134e66}</author>
    <author>tc={7ddef657-696d-4103-b668-96e8057628a1}</author>
    <author>tc={7df250a3-8167-4242-aa1c-d4bd69e7cb0c}</author>
    <author>tc={7df42f99-f9c0-4378-a3a6-0807689907be}</author>
    <author>tc={7e1a112d-6235-4cfa-bef2-cf6697eb2915}</author>
    <author>tc={7e60a05f-9739-435f-8555-3c0da5252c28}</author>
    <author>tc={7e6526c8-af82-4292-87f7-c94d7198a41d}</author>
    <author>tc={7e80ce78-8e23-4586-9549-8875580f4d2e}</author>
    <author>tc={7e88ab5c-f94c-4ecd-a3d3-7c97b5f1dd4c}</author>
    <author>tc={7e8afd2f-6d17-4895-97e7-502501c36f8f}</author>
    <author>tc={7ea52c93-0f15-4f52-b63e-3eeebc66f1ca}</author>
    <author>tc={7ec5fbf3-5723-4d24-b591-8bb180447f73}</author>
    <author>tc={7f1e8673-cac8-4b86-9547-23bf54b9bae6}</author>
    <author>tc={7f244624-bd62-4d61-a15e-48a461acc6f3}</author>
    <author>tc={7f29ff33-7e15-485c-9dab-b839c45a36d6}</author>
    <author>tc={7f4d3268-8418-4bf6-9bc6-3cbf4d3570a3}</author>
    <author>tc={7f6c98f7-305c-4c11-90dc-a382c63473a7}</author>
    <author>tc={7f775e6c-5c62-40f3-8cf2-6ce3753a7472}</author>
    <author>tc={7f818820-e921-48fe-9e3c-f46a567b0cce}</author>
    <author>tc={7f9a8389-9fd5-4e16-89c5-21ba8733a493}</author>
    <author>tc={7fbedf0c-83c3-4794-a9cc-22b8f3eb6413}</author>
    <author>tc={7fe5d3b4-3bf9-4e28-93f7-113cd388dfae}</author>
    <author>tc={7fee2a21-7ae4-42f8-a7c1-ec9588c16599}</author>
    <author>tc={7ff93f84-fa98-4ad7-bdb9-0e89ac6efb67}</author>
    <author>tc={8012dbad-5f3a-440a-80c1-622d01044330}</author>
    <author>tc={801eb77e-1f30-45a9-8628-cf0bdb715b88}</author>
    <author>tc={80352bc6-ed34-46ff-a560-19cd29ff7857}</author>
    <author>tc={803d0f89-d37d-4637-a856-b3e38713c93d}</author>
    <author>tc={80475e5f-3d40-45f9-baf3-344ec8e30981}</author>
    <author>tc={80949fc9-11a5-4f90-b210-e999a182dbaa}</author>
    <author>tc={80aa8b18-e667-4ed7-b626-d4d6ebf37875}</author>
    <author>tc={80c2e24f-373f-42af-a0a1-4151640dc3ad}</author>
    <author>tc={80d0d125-b920-47d1-9c13-1426464b0430}</author>
    <author>tc={80f1e7b2-460f-402b-9dc5-4bc2cd06f435}</author>
    <author>tc={8175573b-026b-49d7-acc4-e4736163c692}</author>
    <author>tc={817c9101-10b5-499b-89bd-6e22b1d963e6}</author>
    <author>tc={81a5801d-4f0a-44a4-909f-9064e405c501}</author>
    <author>tc={81b2a4e7-da01-40b0-a09e-66b7b02f914d}</author>
    <author>tc={81cd7089-03f5-48e3-9793-2e58d1897e27}</author>
    <author>tc={81ec42ef-7411-4fb7-b840-3cfdfef7f66f}</author>
    <author>tc={81f9163d-e0ac-4514-a0ec-81d451bbdbee}</author>
    <author>tc={81fbc3ba-05b5-427d-a27f-254da546294e}</author>
    <author>tc={82003a9b-a8fa-4575-870b-089d153a6c89}</author>
    <author>tc={8216fcab-66ca-4ed0-9b59-db59a636e29e}</author>
    <author>tc={8244d220-db8d-43b5-a32e-b8422fca98d8}</author>
    <author>tc={8245b76f-639e-4fdd-b7c4-6327f9c66ebd}</author>
    <author>tc={825225af-5ed0-4d06-998e-bec7c0363d3d}</author>
    <author>tc={8265ebbe-29ec-4322-84b1-573a91c43180}</author>
    <author>tc={8275d57e-ff7e-4f7b-b879-7d034ffc2a2c}</author>
    <author>tc={828c40b9-6c90-466f-9afa-b73a64ea312c}</author>
    <author>tc={8290d00a-4f1f-4fa2-a67f-e826520a7f2a}</author>
    <author>tc={8292f609-ea4d-43e9-82d4-2fbd04017bda}</author>
    <author>tc={829bc339-60b3-4b6c-962c-9cfda3278d0b}</author>
    <author>tc={82ac5909-b44c-43d2-8113-20c2791ca7ea}</author>
    <author>tc={82b5c360-6f23-4501-ba87-75f4902e0f9a}</author>
    <author>tc={82b5ea30-b97c-499f-93cc-e54671b30133}</author>
    <author>tc={82d4e29f-3c50-4b43-9e34-2199a3744942}</author>
    <author>tc={82e64a9e-5b90-48e6-bf28-9f0a53776f0e}</author>
    <author>tc={82ef1b75-964b-496b-af8b-6d10cea66baa}</author>
    <author>tc={830425f5-54e9-4398-b9a7-61923929f983}</author>
    <author>tc={8308ddbc-89cf-49dd-9e7b-db8ee1305891}</author>
    <author>tc={83118b8b-5b8d-4202-9f1c-79549d8854ea}</author>
    <author>tc={8360158d-4a84-4c21-9e4d-c08e03b81d5a}</author>
    <author>tc={8391ef21-7d51-4ad5-be19-e7b74a53a065}</author>
    <author>tc={83959f45-fe32-46fc-85aa-0e8238c12851}</author>
    <author>tc={83b47dff-b9ef-4876-9caa-04a0287bd987}</author>
    <author>tc={83c870ac-bd2a-448b-9d04-a6bfd879aea5}</author>
    <author>tc={83d2833e-a2b5-4178-9768-b618fb1bc325}</author>
    <author>tc={83d5d216-5711-4459-b803-91898c3c2429}</author>
    <author>tc={83fd0f55-bb51-42a8-b892-81d898d081c8}</author>
    <author>tc={83fec4fa-254d-4ace-86a7-c14fbe1eeab8}</author>
    <author>tc={8442a64c-f3fa-47c3-b604-09849701787e}</author>
    <author>tc={8450aa24-a0eb-4870-b65c-9881402bf712}</author>
    <author>tc={8477bd1a-b562-42c7-adfa-0b03b02fcda3}</author>
    <author>tc={84b12c8f-c4ec-48a2-8c49-77cdefb05404}</author>
    <author>tc={84cbb22a-6288-45f6-9a29-657fe10337ab}</author>
    <author>tc={84ec918b-b6e4-4978-971e-571200a4a2ce}</author>
    <author>tc={84edf396-07fd-46c0-9bad-b2c3db1a3682}</author>
    <author>tc={8522fabe-a1ab-4317-b6c5-a06c23d39d0c}</author>
    <author>tc={85536f86-ba19-4ecc-8178-6718ba3d8c4e}</author>
    <author>tc={85c26a4c-7fd0-4d7c-b2e9-0c7dfa94fbf1}</author>
    <author>tc={85d116ad-4753-4809-83c0-8badd6a12a7d}</author>
    <author>tc={85db3a40-46db-4b9b-b68c-1cd8cc8aab44}</author>
    <author>tc={85dc2deb-011b-47d9-925f-0769a228e771}</author>
    <author>tc={85e717d9-1475-4371-8578-90a0721d2d99}</author>
    <author>tc={85f0ffd5-dc1e-4024-8bee-eea22137a8b3}</author>
    <author>tc={863951fd-165e-44f0-8025-cd55dafc58ad}</author>
    <author>tc={865a9f63-ab22-434e-a4b9-25bb4d969bd3}</author>
    <author>tc={866c26d5-c3f2-408d-b07a-5c22fd618d78}</author>
    <author>tc={86c693b6-152b-4c5c-9146-d4b0a6fcac5b}</author>
    <author>tc={86d38913-c7be-4e28-9add-d85b59568075}</author>
    <author>tc={870c1a5d-2d14-4cbd-a943-650b81a6a571}</author>
    <author>tc={87153df3-bd60-4d01-a73a-792566ba838e}</author>
    <author>tc={87225729-9210-4aeb-889a-16fe9adae596}</author>
    <author>tc={8725cbba-6af9-4b4d-bdff-7b125e04b0d1}</author>
    <author>tc={876666b7-5dfd-45d9-a7f1-4b2aebcd1ff4}</author>
    <author>tc={879993a6-1c9d-4833-929f-4e4abed9505b}</author>
    <author>tc={879baa9d-b982-4520-9823-db358dda2a1c}</author>
    <author>tc={87a0abdb-3c12-4108-bacb-716fc916c1c7}</author>
    <author>tc={87b244fc-2a41-4a61-948e-31c9dbd3d4cc}</author>
    <author>tc={87de34dd-f32d-4569-9bf9-634162c19862}</author>
    <author>tc={87f55da6-112b-4e7c-aae5-e64b58bd967b}</author>
    <author>tc={87fdd62d-19db-4fd8-a4bb-a00ebfe98154}</author>
    <author>tc={87ff9078-2ba1-49dc-8bf6-e43185f591e7}</author>
    <author>tc={88059fd6-84b2-4f56-8f15-47d8156c4199}</author>
    <author>tc={88174385-2f5f-40c2-8858-b6bead0df124}</author>
    <author>tc={88240109-a1b8-4476-bf69-0969f62c0f5c}</author>
    <author>tc={882e67b7-d1ed-4d66-a6df-f41e323167c4}</author>
    <author>tc={885ccb7e-72d3-4585-b471-02a822bc9d6d}</author>
    <author>tc={88c59135-8e55-4d9f-a5fb-afe8dc6f0761}</author>
    <author>tc={88c8169f-577a-4f85-965b-bafbf1520f25}</author>
    <author>tc={88d74590-3c07-4b80-9fc0-cd6b21588999}</author>
    <author>tc={88f77c65-c85d-4d90-a022-e064d68fd1aa}</author>
    <author>tc={890d92a9-698d-406d-abba-72fc3cca22a3}</author>
    <author>tc={8959fabf-88cf-407d-bce1-2cf5b30169c7}</author>
    <author>tc={898ab122-c461-450a-8b23-92b10b62ad14}</author>
    <author>tc={898da5fa-5142-4546-823a-ad83e3663e2d}</author>
    <author>tc={89bc0044-4167-4a34-9bbe-be46d46956ca}</author>
    <author>tc={89bda492-1082-4c53-b9bc-357fe0d917f8}</author>
    <author>tc={89cabc31-6ed3-4e56-bb92-4578741b6c8f}</author>
    <author>tc={89d843c2-91ae-4939-8ffa-7d33054580b5}</author>
    <author>tc={89e588d3-3341-433a-b0ee-a16aafde9871}</author>
    <author>tc={89f01ba1-e79c-423e-a3b0-6634b54b841f}</author>
    <author>tc={89f9ab68-da5c-4e4e-b2fa-8788a2fe4ed9}</author>
    <author>tc={8a007ff8-439b-4662-a6c9-bb157b0cd007}</author>
    <author>tc={8a5d6d9e-0e93-4ee5-8e20-4ff6c4ec25f8}</author>
    <author>tc={8a61f200-8e2c-4aae-ab7f-75d251dea2bd}</author>
    <author>tc={8a6be923-33fb-42e7-bc58-cf5b732f0c8a}</author>
    <author>tc={8a6ce6c2-11f1-4445-b833-e2e0824a044b}</author>
    <author>tc={8a6e2e3e-c802-493f-9946-313db8f89e5a}</author>
    <author>tc={8afc8426-2496-410c-bf27-d105c3c72460}</author>
    <author>tc={8b351b9d-324d-4fa4-bcac-36c826146d6c}</author>
    <author>tc={8baf343e-0597-4b59-86bc-9cdf6ecc09bf}</author>
    <author>tc={8bb13548-e9f7-42c9-b49f-b9427560ae71}</author>
    <author>tc={8bc4ce47-2985-4e28-ac48-1106e10afa61}</author>
    <author>tc={8bc8b29a-e2e2-4ebf-8f0a-17fab7def5df}</author>
    <author>tc={8cc5f021-04a5-408c-a8d1-787d92a08989}</author>
    <author>tc={8cea3b2c-f200-4adb-9062-e2c37a565472}</author>
    <author>tc={8d1125e4-7c8d-4ff6-a262-178e4133198e}</author>
    <author>tc={8d27ecb6-d910-4adf-ba9b-2ab1b54b8159}</author>
    <author>tc={8d46003a-2180-47b8-ab04-ec10bfc4cd34}</author>
    <author>tc={8d607626-6e59-4f71-b4ef-a3c262de3bd4}</author>
    <author>tc={8d8c7301-c7ad-495b-ba5d-ac91ceb6f52d}</author>
    <author>tc={8de665e5-2980-46c1-8cbe-dc345b241d0f}</author>
    <author>tc={8debd110-7e13-4757-98dd-54ce9842a6fc}</author>
    <author>tc={8e1831df-b578-440c-ae99-44d5eab65337}</author>
    <author>tc={8e1fb264-0926-4e9d-b3b7-51b2fb3200a1}</author>
    <author>tc={8e3fe5fc-417e-4af5-a51f-e407df8fbb98}</author>
    <author>tc={8e59a709-a5d3-408c-a5f6-802ad45c0b3c}</author>
    <author>tc={8e6266e3-e850-4b03-a0a8-1d1796a9426e}</author>
    <author>tc={8ef99b84-6931-463b-9f31-04011b3e210d}</author>
    <author>tc={8f2b3b68-50f7-464a-876e-50d327784132}</author>
    <author>tc={8f30218d-c5c3-4302-a4dc-bda387510b44}</author>
    <author>tc={8f346e62-1f4d-405a-a6f5-708ddeee040e}</author>
    <author>tc={8f469ced-c563-48d1-8ec2-a166dec6d604}</author>
    <author>tc={8f61bc53-5b0a-433d-8b7a-d522b6e6a171}</author>
    <author>tc={8f641e0c-207a-43c0-a89d-18a85786c7f4}</author>
    <author>tc={8f7c0eb2-b228-4381-9062-6c8fc7660f8e}</author>
    <author>tc={8fc306ad-b89b-4b9b-a09d-3438150649e8}</author>
    <author>tc={8fd7724f-63f0-4be9-a645-62b775725d64}</author>
    <author>tc={8ff3a9c7-4890-4491-9b57-4f1b897eca34}</author>
    <author>tc={9016fa13-0c5e-4d1e-b499-a242169be222}</author>
    <author>tc={90485a07-204f-4783-be89-596ab7024e15}</author>
    <author>tc={9050d80a-2416-400b-ae11-746282582cb3}</author>
    <author>tc={905b11ce-61c7-44c8-ac95-5878e87c7aaf}</author>
    <author>tc={905bd190-8747-4a59-b6f1-901f2aebdcca}</author>
    <author>tc={905cddc1-060a-4e0d-9651-16fa3ea2d111}</author>
    <author>tc={90aa8d01-a340-490c-8b0c-53bc76f4f5b7}</author>
    <author>tc={90c00aa5-5d08-43b9-8c05-e7bbe234cc15}</author>
    <author>tc={90c1bb24-2213-47ca-8618-bc2350851a04}</author>
    <author>tc={90ccbc2e-6e1c-4c6f-b298-a94d8bf83b5c}</author>
    <author>tc={90e0842c-b28b-4527-8d9b-2d4004f4bbe4}</author>
    <author>tc={90e6235f-eee6-4d13-b68c-bf139e7be915}</author>
    <author>tc={90edad4d-3bbb-4c37-8aeb-d248c5b7d095}</author>
    <author>tc={90f10238-5bfc-44d9-a238-b4fe79cfb0cc}</author>
    <author>tc={910138ae-6a56-46cb-84de-5eef0c7eb0f1}</author>
    <author>tc={91457ff5-c0cb-4b31-9b67-bb89ccb63ff2}</author>
    <author>tc={916333d3-d7d5-41bb-9d17-4b57359349f5}</author>
    <author>tc={91651d7f-0bbe-4e40-b48c-660281d516f9}</author>
    <author>tc={917abc56-cd60-4489-9500-6f82a286d4b8}</author>
    <author>tc={9194eab1-3f74-49a8-8634-1b963e76689d}</author>
    <author>tc={919a2eaa-158a-4bad-8480-ef04ccc0d686}</author>
    <author>tc={91dcf23b-6725-4d3e-8aa6-6621b53603d3}</author>
    <author>tc={91e02f7d-88b0-4c62-87b1-40613bf4d927}</author>
    <author>tc={91e0be2e-2126-4ece-affd-1c1b5d7f0b90}</author>
    <author>tc={91fd4c78-d9c1-4503-9069-61a56ac62b7e}</author>
    <author>tc={9221b772-40ac-40bf-83e2-13f61664706a}</author>
    <author>tc={9232781a-f51c-44f7-85d4-fc35eb7e79a9}</author>
    <author>tc={9247d34a-9bff-4e37-a323-f0734d1b8a52}</author>
    <author>tc={92550a09-9953-40d5-98f9-07b21b94c47a}</author>
    <author>tc={925ab605-a841-4a64-ab4c-928b131694d0}</author>
    <author>tc={926c6a8b-6a86-4029-8320-08be3bc98d44}</author>
    <author>tc={928adf2d-261d-413d-854f-3c54e90f259f}</author>
    <author>tc={928bf4e9-183c-49aa-a4df-41dd176a3219}</author>
    <author>tc={928f3fab-7030-46d6-b0ee-a367a2500119}</author>
    <author>tc={92a8a54c-22b5-47eb-88d1-c91bb6fb2b43}</author>
    <author>tc={92ab5054-50c3-4c23-a7c3-f356f7b2c440}</author>
    <author>tc={92c863c8-3683-4e37-beb1-efe7296c7b01}</author>
    <author>tc={93008642-733a-41f0-926e-e76872e778e9}</author>
    <author>tc={932a0b73-478d-410e-97b5-06ca35ac6834}</author>
    <author>tc={93354f7b-68a8-43a5-95fd-2ae693e75610}</author>
    <author>tc={935adf69-719f-4e8e-a2a5-6d85ef2f5a6d}</author>
    <author>tc={935e91da-e0df-4a24-ad67-dc0d5b373452}</author>
    <author>tc={936e0c15-cfd2-471b-8fcf-9a44f3b51cd8}</author>
    <author>tc={93a2d4c8-e5d6-49cf-84ea-10cc0999cb09}</author>
    <author>tc={93e2f797-f651-4f91-bc98-6f09bd9cf12e}</author>
    <author>tc={93efbe57-940f-445e-98ea-634b3f91e3f4}</author>
    <author>tc={942d874f-94e4-4e2a-a9ec-54304bf520fd}</author>
    <author>tc={94472314-809c-482b-8fcd-8d8119a0c7bb}</author>
    <author>tc={945017d5-82d1-4a95-800c-8496b9ffcab0}</author>
    <author>tc={945a17c3-950c-49a9-9d76-8531472b6568}</author>
    <author>tc={9460256b-044a-4734-8c5c-aff80f631da6}</author>
    <author>tc={94a54f31-9f66-4236-8520-e37aadf622d7}</author>
    <author>tc={94a5b808-7819-44ab-8096-29392fef256f}</author>
    <author>tc={94abbbe1-752a-4038-adad-cdd2513b4d95}</author>
    <author>tc={94b52ce8-88a8-422c-b2fd-a44ab89408dc}</author>
    <author>tc={94bcf38e-36d3-492e-b0ef-e5e0e76e10ab}</author>
    <author>tc={94c49e64-5779-491e-bcd1-e985d28b1343}</author>
    <author>tc={94dca05c-cf32-418c-8911-0c1b7b0873ac}</author>
    <author>tc={94e0cb4e-5766-4ded-b691-d3c968b272f6}</author>
    <author>tc={95823a67-b0f3-4f27-9ccb-6aba12b243e4}</author>
    <author>tc={95a60a05-1194-42fe-a180-f62c15f79792}</author>
    <author>tc={95ae839b-8d8b-4563-8724-c9e3db33b841}</author>
    <author>tc={95e3169b-40cc-4a6f-b7f4-3fcafeab2544}</author>
    <author>tc={95ed044d-d568-4ee1-a834-efcf10050909}</author>
    <author>tc={95feeb27-5260-4d4c-9d6d-0da8874556aa}</author>
    <author>tc={96049247-14ac-4d9e-9494-9446e5cf694c}</author>
    <author>tc={961f3906-3dc6-475a-b0c1-9a2c0a4033fb}</author>
    <author>tc={96314e11-08c5-48d5-bf52-a83feb9ceac9}</author>
    <author>tc={96524d96-9b4d-40cd-8c7c-3ee3b1f721ad}</author>
    <author>tc={96741b89-6b2f-4d2a-9502-88b83e043290}</author>
    <author>tc={968c6921-55d5-468d-be3e-c4876bb65072}</author>
    <author>tc={9690d6b3-25f2-4c10-8ab1-f16942e9bfc4}</author>
    <author>tc={96afce7b-6f8a-452f-b84a-dca36606e0f7}</author>
    <author>tc={96dd8fa0-136f-4785-95d6-fc878c9d3b51}</author>
    <author>tc={96ef0dc0-d85f-4590-ab51-776637ddb90f}</author>
    <author>tc={974d63e3-b22c-4eb0-b3c5-f8b7c71f593d}</author>
    <author>tc={9755a4d0-cb6e-4640-993d-56c002a9e0ce}</author>
    <author>tc={9757f5c6-841d-4e2f-af73-ac866dd7edb1}</author>
    <author>tc={976b073d-91a4-41d3-837a-19d4709d68b9}</author>
    <author>tc={97889b31-e054-4820-8284-bd834a12da03}</author>
    <author>tc={9792a938-581a-4d79-82db-ddcf980c8f4c}</author>
    <author>tc={982264ce-7ba1-4eb7-9472-7d4d49af9d81}</author>
    <author>tc={982c744b-21f3-4aef-8aad-ccec7ba7db51}</author>
    <author>tc={98412b51-3a42-4591-a1bc-38c88886f780}</author>
    <author>tc={98432095-d05f-4911-89e3-442170ebd921}</author>
    <author>tc={985aa1dc-f70e-44ba-8a7c-55afbc0ada63}</author>
    <author>tc={986de6b4-7b42-4a13-b416-d39fd3b551c3}</author>
    <author>tc={98beec77-28c0-4a78-b826-71f95bc2374e}</author>
    <author>tc={98d2b4bf-c521-4b37-9b5d-b93a17f3dcbc}</author>
    <author>tc={98f708cf-1914-4d54-8e9b-f958d7db479b}</author>
    <author>tc={9911a57d-7bdb-4e86-ac13-9664065e87a0}</author>
    <author>tc={993848de-a368-4a4b-8bd2-330559ef7bea}</author>
    <author>tc={99482aec-1282-436e-93a4-d412fa0e8f86}</author>
    <author>tc={9955653a-6ddb-438a-be20-ee6c0b6a6ba2}</author>
    <author>tc={998ad199-8f9b-41dc-8bd4-dfb5b553d83b}</author>
    <author>tc={99a964b4-9b91-42a2-be8e-ffc7a590bd67}</author>
    <author>tc={99ab3633-c404-4970-a2ab-c8d3d784f14a}</author>
    <author>tc={99e176cb-7d20-43ca-932f-2bec9dba0553}</author>
    <author>tc={9a0fbeb6-0eaa-43c2-bd48-10cb902176a5}</author>
    <author>tc={9a3914c0-c386-4a76-a88f-78b78b06e1e6}</author>
    <author>tc={9a457ef9-fdb8-4fc3-a6ad-ed1539634037}</author>
    <author>tc={9a5a3465-8f9d-4c64-95a3-0ad8ed9e4fb5}</author>
    <author>tc={9a65ffd7-8ab8-4107-a553-1eb95dcd4a8c}</author>
    <author>tc={9a6c5399-0157-440b-8a06-3e8db4e462b9}</author>
    <author>tc={9a8c90a7-b2a6-4f9b-9139-ca91a7282193}</author>
    <author>tc={9a9603e0-5c05-4bb9-88a2-6f09f1a3b98a}</author>
    <author>tc={9ab8ae38-76a3-4393-aecf-c74c627919bf}</author>
    <author>tc={9ac1dcbc-efec-491f-8d2b-8b507019713c}</author>
    <author>tc={9b45f79e-2bc6-47a5-983e-f311becfb21d}</author>
    <author>tc={9b48639d-6de8-4788-806d-f9c02901d5a9}</author>
    <author>tc={9b517a70-b59d-49a7-9e4d-605df7c4b8af}</author>
    <author>tc={9b72f928-e3d7-4c68-9481-3f10f589fe5c}</author>
    <author>tc={9b90759e-06c1-4a80-ab58-ba147de8d82d}</author>
    <author>tc={9b9febce-8369-4e30-8834-6604d74f7979}</author>
    <author>tc={9ba5dc06-60f2-4ab2-b55c-d9345968c4b6}</author>
    <author>tc={9bb0720b-b137-450d-bb0d-5ea5b5b9ab13}</author>
    <author>tc={9bdcbd54-2a27-48a9-85e0-78dedaec989b}</author>
    <author>tc={9c0bcd76-87e1-4b1e-bd8c-daeead048eee}</author>
    <author>tc={9c14fecb-a7db-4b83-b61e-5043e5a87957}</author>
    <author>tc={9c2ec056-e6c7-4394-bbb6-f04a79dd4012}</author>
    <author>tc={9c83849f-ba0f-4212-a219-517a60d7cf66}</author>
    <author>tc={9cbab2d4-1b09-4cc1-aa20-4470e67b5127}</author>
    <author>tc={9d278a15-5aaf-40fe-98e2-11dde5035950}</author>
    <author>tc={9d51d2ce-2632-42af-a063-23fb97b253bc}</author>
    <author>tc={9d8db2df-55da-4292-b759-9af280f494d7}</author>
    <author>tc={9d950a93-e1b1-4345-add5-3b2ef22f5707}</author>
    <author>tc={9d9693c9-61fc-418f-b38a-323696480616}</author>
    <author>tc={9da53677-4519-4a39-a920-142f8ac46a04}</author>
    <author>tc={9db4bf6c-abe3-45c6-a854-f600728439fe}</author>
    <author>tc={9dc6a478-7e40-4fe7-b6e8-44ab255047cc}</author>
    <author>tc={9dc7a799-ef30-40f4-828d-bb6cfa5418aa}</author>
    <author>tc={9dce7a23-7423-4c9d-88bc-bbae9252098e}</author>
    <author>tc={9de33493-0b81-4f93-8d9f-5d9e794b3146}</author>
    <author>tc={9e00d3af-259e-49f9-86fc-37ab4c120aa6}</author>
    <author>tc={9e010939-586b-4241-9f88-b79df9a943be}</author>
    <author>tc={9e60ba47-9442-4ada-a14e-3aa3a7ae97e2}</author>
    <author>tc={9e755591-f9ac-4929-8a56-a6432b251f7f}</author>
    <author>tc={9e81566f-dd5a-4e28-a04b-d294fc3a6ffb}</author>
    <author>tc={9e819bef-d249-4914-8fbc-2b4eb8f4f729}</author>
    <author>tc={9e8b2f2e-6d53-4173-acc9-def3985c722e}</author>
    <author>tc={9e8c825c-9542-4b35-86d4-830adbca9249}</author>
    <author>tc={9e998d88-f9a5-41e1-bdcc-be7e6d918a5a}</author>
    <author>tc={9ea65489-bd6d-4f6b-9f2c-7806249cf123}</author>
    <author>tc={9ea940c6-a01e-4ce0-89ef-fe9d2f003419}</author>
    <author>tc={9f03dbf6-fcfa-44eb-a83e-99f34523f3d0}</author>
    <author>tc={9f1f9547-a606-49c9-a405-f1bd86c51777}</author>
    <author>tc={9f31c35c-4797-4fbb-b92a-defc3351ea37}</author>
    <author>tc={9f478490-a707-4a56-9724-96dd97b45ca5}</author>
    <author>tc={9f567adc-46f7-4904-bb80-56278f4e45e9}</author>
    <author>tc={9f7352c8-1a29-4574-b0d8-60643532e6e6}</author>
    <author>tc={9f920678-ce6d-40c8-af0f-9b748a0855c7}</author>
    <author>tc={9f97b254-1b37-49e9-bfe2-de4fdf3c4753}</author>
    <author>tc={9fa45b9d-d7c2-4663-a325-f6e0e00fe593}</author>
    <author>tc={9fbebc56-5903-49e2-96f8-1e8875a6d369}</author>
    <author>tc={a0077251-b2c7-401a-b86f-c78cd7490102}</author>
    <author>tc={a0519ff2-9a90-4a91-8d83-5e7e0a259877}</author>
    <author>tc={a060ab06-b7bb-4708-a075-6d75890cd641}</author>
    <author>tc={a0762e1d-f82d-477b-addf-0b0695475e51}</author>
    <author>tc={a09c2e1c-ebd9-48e0-a7dc-93d326f16852}</author>
    <author>tc={a0a97a22-f891-43d5-b129-33fb1e582d8e}</author>
    <author>tc={a0fcda53-5b07-418f-9945-3068294fc3b0}</author>
    <author>tc={a100a3f1-e75a-4f1a-aaa6-49ed63b64c4e}</author>
    <author>tc={a11a8b6f-89ac-4ae5-add2-3a430a20dcbb}</author>
    <author>tc={a13be3d2-87eb-4268-930a-b684ce38b8b4}</author>
    <author>tc={a14404f1-5a22-4dc8-b824-df0f2426709a}</author>
    <author>tc={a1587f46-d31f-4800-884d-ae90150991b4}</author>
    <author>tc={a16a28ec-94ad-4281-80bc-0cc8d4f6f6a7}</author>
    <author>tc={a173fdcd-4a58-4d1c-917a-f5628e5d5cca}</author>
    <author>tc={a1835270-52fc-4535-8cda-01b52369b59d}</author>
    <author>tc={a1c6374f-1d4e-4f38-97d1-f1e3fccd01c7}</author>
    <author>tc={a1d27910-05d4-42ea-bea8-f7d3b0f68320}</author>
    <author>tc={a1d3385f-c36e-4cc1-b0ab-ae7d5a4469ab}</author>
    <author>tc={a1eb83f0-7502-4a16-a8da-2e10ff774fab}</author>
    <author>tc={a204e1a4-bdcd-4df9-bf64-bcffea001cbe}</author>
    <author>tc={a215284e-47c9-433b-8a69-5673d22e46e2}</author>
    <author>tc={a24ac1ba-e76b-48f9-923f-b5298da8e0fd}</author>
    <author>tc={a26bab39-633e-44ca-b854-14576612ab7b}</author>
    <author>tc={a270596e-d866-490a-976a-989f185b6c82}</author>
    <author>tc={a28085cb-cce6-4974-8584-22acae4aafc9}</author>
    <author>tc={a28d9801-10dd-44d8-a2f1-b15d7b137649}</author>
    <author>tc={a2c76805-c48a-439e-b432-aa5e7032e445}</author>
    <author>tc={a2d1b151-b5b3-48f6-a063-a6604b6dc595}</author>
    <author>tc={a30e3a95-abc6-4e8f-8029-9de504e50add}</author>
    <author>tc={a314c3d0-e61d-4a14-9604-7e559ae38368}</author>
    <author>tc={a316c4a8-97f7-4ac2-81d7-28c8183a0922}</author>
    <author>tc={a3183c1c-dab4-4e08-9d4b-d35b43cad445}</author>
    <author>tc={a343e90f-f6c5-4f50-a575-e92e2aab95ee}</author>
    <author>tc={a388f5d2-82b6-4c96-80ef-f5aac8702d57}</author>
    <author>tc={a3abf924-c32c-4c50-abdd-24484b32993e}</author>
    <author>tc={a3b8e27d-bb2d-4b59-bbf0-769d8e19092c}</author>
    <author>tc={a3c21fb5-6766-4bad-8f28-108f183473f5}</author>
    <author>tc={a3d01880-6c48-4e4c-be11-ad4b9078eb32}</author>
    <author>tc={a41daa93-e900-4034-8909-002ecf84d6f3}</author>
    <author>tc={a4459645-eac1-4ddc-bfbf-b5dd42907242}</author>
    <author>tc={a44eba38-0c01-4196-864c-7107a5695323}</author>
    <author>tc={a4561e29-2c65-401c-a871-a8b699479c2f}</author>
    <author>tc={a48b5a48-4079-4090-a207-b2e4f10e786d}</author>
    <author>tc={a4fa3edb-d8f5-4b06-8620-9f6fd0a306dd}</author>
    <author>tc={a5085e88-c597-42b9-b43f-cf1966f1ce1a}</author>
    <author>tc={a5092921-86f4-4909-9bf3-6bbdd6b11187}</author>
    <author>tc={a510476c-8498-44e0-bfad-e149d34491c3}</author>
    <author>tc={a534fa78-1aa6-4359-a876-e78c4954f943}</author>
    <author>tc={a55b1eef-716e-4ed1-8ef8-14ec00fd7f35}</author>
    <author>tc={a578575c-97d9-48bd-846e-50bbb86318c1}</author>
    <author>tc={a57de925-1ce9-470f-90aa-5fa969e48923}</author>
    <author>tc={a583098f-e002-4a3f-a005-e7d4b6516881}</author>
    <author>tc={a5885ce5-e21e-498d-82c3-e80ff1b0b5d5}</author>
    <author>tc={a58f244e-cbcd-4324-ab44-0eb19ea1d605}</author>
    <author>tc={a5b6e8b9-831b-4676-b8ee-cbe6527755b9}</author>
    <author>tc={a5f70083-dd3a-4704-84c4-2d717054bdc8}</author>
    <author>tc={a6199c72-0494-40ff-80bd-b6c0dc2bfd53}</author>
    <author>tc={a621b46d-3502-4b32-91c5-434729cdaf57}</author>
    <author>tc={a6229626-28e6-4291-bdcf-d05bb00f4f15}</author>
    <author>tc={a64426df-c90b-4916-a10a-26916eb92900}</author>
    <author>tc={a6766d4d-3273-4952-b2b6-e8c6c1eebf4f}</author>
    <author>tc={a6b6e5f8-5b8b-4383-8f0d-2a79b32c4429}</author>
    <author>tc={a70f9399-f770-47c8-ab36-ada46c825fc9}</author>
    <author>tc={a711230a-3a82-4a63-9b4d-3645e48f6a4d}</author>
    <author>tc={a7117317-0574-4968-82cb-7f1a963cdc51}</author>
    <author>tc={a742d7aa-4881-4171-a930-949492c22573}</author>
    <author>tc={a777b485-a82f-4001-a74f-003bb7d415cc}</author>
    <author>tc={a79d16de-981c-4894-834b-d39bdbe6a4dc}</author>
    <author>tc={a7d3fdd1-d845-403d-86fd-3cd8716848c4}</author>
    <author>tc={a8543d13-4c4a-4f03-b0b0-a10e4c559875}</author>
    <author>tc={a858b937-9905-42e8-a3ac-4f0ef76be1a9}</author>
    <author>tc={a8728ca1-e282-4beb-bfe4-7a5647e9831b}</author>
    <author>tc={a8c61b5c-848c-4770-bc5a-5f659671a404}</author>
    <author>tc={a8e44d11-5bf2-434d-a6dc-1d7d3ad12bc4}</author>
    <author>tc={a90fcb3f-d6ca-4e56-879c-bd91a567cd59}</author>
    <author>tc={a91f9d54-edb3-4c1b-974d-be1128b3d1cd}</author>
    <author>tc={a9236324-f370-4bbe-bd74-8ea51c16a40c}</author>
    <author>tc={a957ce95-3942-4b93-9a4e-62072ebd9000}</author>
    <author>tc={a9b56e68-e53c-4090-a03f-2972d907ae13}</author>
    <author>tc={a9c6e49b-9f68-46b1-9bc6-a0e8ed92fd0b}</author>
    <author>tc={a9d38196-c3cb-4eee-921e-e688e01b5459}</author>
    <author>tc={a9d85dc4-9484-4fb5-944e-a333f11fb858}</author>
    <author>tc={a9eb20b5-cac4-4a38-8c9c-00db5d66f023}</author>
    <author>tc={aa1137d2-c43d-4bb9-96d1-ed66b4fc62be}</author>
    <author>tc={aa3b70de-e67b-482a-9cc7-d56df14a60f3}</author>
    <author>tc={aa5b875b-2272-47e3-a86f-f0a9e52453b8}</author>
    <author>tc={aa84360d-7a14-4950-ac5f-f20942d644fd}</author>
    <author>tc={aa857a19-55c3-4462-bea4-4f468cda9ed1}</author>
    <author>tc={aa96b192-00c0-4604-a37d-8f69cf0507e3}</author>
    <author>tc={aaa9a430-f17b-4744-8728-7da69df471a6}</author>
    <author>tc={ab0cd8d2-d085-42ff-ac0a-ddf6bbd390ef}</author>
    <author>tc={ab442c01-5719-40ef-b9ef-54319abeaf42}</author>
    <author>tc={ab5a5b87-e446-4fed-a1ac-3ce9b3c0cfb0}</author>
    <author>tc={ab69170d-e12f-486c-8d65-6062b0cebf86}</author>
    <author>tc={ab7ca89f-6f27-43d6-bc51-9892856a4b14}</author>
    <author>tc={ab828a3e-f699-4d75-9b5c-4100257b8860}</author>
    <author>tc={abb84c3b-62d1-4c49-bf50-4df7bf7ad1f4}</author>
    <author>tc={abc736f3-e731-4efd-9cbe-b849277739df}</author>
    <author>tc={ac0a7c38-0aa0-4e33-a699-e969656fe85e}</author>
    <author>tc={ac0b3654-78be-46db-aaf4-e8fdaf42d987}</author>
    <author>tc={ac1fc528-f802-4086-9493-b4dce49ec7a6}</author>
    <author>tc={ac22d76b-727d-4cd3-a7f6-9a88958aa323}</author>
    <author>tc={ac3a2c7b-7025-49fc-a757-37945546f736}</author>
    <author>tc={ac8cc948-9c21-4ab3-978f-65f24b4d6583}</author>
    <author>tc={aca71e42-ab45-433b-bcee-cec8d93191a3}</author>
    <author>tc={acb396ea-9b6c-42e1-bd30-192a8b5ebade}</author>
    <author>tc={acd9616a-dc6c-4630-a04d-8d26abe4cab6}</author>
    <author>tc={aced7a2b-a0d3-46b1-8c81-46b1d096c13f}</author>
    <author>tc={acf7cc4f-ea7f-44c4-982b-1451f649e53c}</author>
    <author>tc={ad01269a-cf82-4a9a-92bc-70051d8d425b}</author>
    <author>tc={ad0a8d2e-786e-41c8-8112-b7a944f714ed}</author>
    <author>tc={ad197863-17b9-4e01-ad56-36b6288c82f7}</author>
    <author>tc={ad2c10cf-b66a-4fb3-99eb-2f730fd0c1f8}</author>
    <author>tc={ad32a912-6ff2-49bc-9f66-fcccd83ecba7}</author>
    <author>tc={ad334e79-c22e-4af0-a732-48b6999f5a2a}</author>
    <author>tc={ad35ed39-d2b4-4584-ae09-bb95a1dee959}</author>
    <author>tc={ad9f1b53-aa49-4ad0-b161-43f21cf15256}</author>
    <author>tc={adb5aa36-4e7e-44a9-b54c-87dba87999bc}</author>
    <author>tc={ade58036-fbb3-4b1c-9459-0c846801b0d1}</author>
    <author>tc={ade6f96a-ec74-4ca6-9faf-213d5c691097}</author>
    <author>tc={adff546d-050b-4c37-8431-e9bea35ac962}</author>
    <author>tc={ae164f59-cd33-4ca4-9552-4ab2fcc98b06}</author>
    <author>tc={ae194e23-f8d1-4fa9-9b02-b037733deb2d}</author>
    <author>tc={ae5f5c60-d2dc-489d-a91b-01b0910bb9b7}</author>
    <author>tc={ae8bb11d-d719-4a0d-9508-b6293b255a22}</author>
    <author>tc={ae982700-0592-4575-afd8-c9642d5b1d57}</author>
    <author>tc={aeb9c161-c924-45bb-8ff7-f4c00f095a40}</author>
    <author>tc={aecdf0d1-8fe6-4ee4-8bfa-41a848f6e39e}</author>
    <author>tc={aeed4d8c-adbb-4e00-b67e-336e8d6fcc15}</author>
    <author>tc={aef90a95-4856-42a4-a0a4-d88185819216}</author>
    <author>tc={aefcef47-a399-430f-975c-21294f500500}</author>
    <author>tc={af4fd6ec-683e-431e-85d1-b496c866a56e}</author>
    <author>tc={afd00694-076e-44d1-a3fd-250633da79fc}</author>
    <author>tc={afec6c65-686d-4d3b-bfa5-2c57a88ccf93}</author>
    <author>tc={b034d41e-a8c1-45a3-9eeb-3843df9b9015}</author>
    <author>tc={b0475415-dfd2-43e2-851a-a39bd2f8d3d0}</author>
    <author>tc={b0b98802-3da2-4c35-b15f-6125c0bc7e14}</author>
    <author>tc={b0cad68b-0c4e-4776-adbb-5a13912936ae}</author>
    <author>tc={b1027e13-f153-4a53-95fb-81881afd9d8c}</author>
    <author>tc={b13cba88-fa28-4f09-84a5-16887a1d029f}</author>
    <author>tc={b1444b53-f842-47da-aef7-67d90af24d2b}</author>
    <author>tc={b153d7b1-38af-4fe4-b5ad-e03b76c0ec11}</author>
    <author>tc={b16f0063-e06f-4e9a-b0e8-59c83729b8f1}</author>
    <author>tc={b1738161-3cbc-4c44-9a05-ff378b53829d}</author>
    <author>tc={b178e42a-244a-4bf3-8e34-c05018b548bc}</author>
    <author>tc={b18b9631-05ea-4c4a-8af5-55711f3a35ac}</author>
    <author>tc={b190fe16-c43b-4732-bc7a-4e2f16bf3fb8}</author>
    <author>tc={b1e97125-d582-41c1-be26-6c5d776b9326}</author>
    <author>tc={b2404fbc-c75c-410c-a047-4d91b9391b85}</author>
    <author>tc={b243d694-77e8-423d-a641-a48e88ce7599}</author>
    <author>tc={b24e899f-d8cb-46d4-8d1f-720329762e8c}</author>
    <author>tc={b2633c75-389c-4b86-b2ec-d45fae310c98}</author>
    <author>tc={b27ae5e9-3e42-4944-a0dd-3c2381e6d296}</author>
    <author>tc={b28d5bbc-6669-4f9d-90cd-dd28171c9114}</author>
    <author>tc={b2a1841e-d10e-4236-a9e3-82254da86fff}</author>
    <author>tc={b2a80370-5fb6-41ad-b655-f25a289ed1a6}</author>
    <author>tc={b2d592b5-6b4a-409c-a27d-c47817f822ae}</author>
    <author>tc={b2fdad9a-55bc-4345-a9cf-6a57342669e3}</author>
    <author>tc={b322c6bc-e921-4fba-8409-91667468df4d}</author>
    <author>tc={b361b2a7-2b42-4b3c-9d40-d0fe867f2fa4}</author>
    <author>tc={b36a5f90-2b5a-433e-be41-941098899f1d}</author>
    <author>tc={b36efeed-82b7-498d-9066-8d6a1397369e}</author>
    <author>tc={b37015d6-0def-4c97-8d52-69e9e73d556b}</author>
    <author>tc={b3735ab1-21f0-4f6a-b484-4f5c7926c5c0}</author>
    <author>tc={b3763cbb-59a8-4503-8cc9-e6d4e045b061}</author>
    <author>tc={b37c147e-dc8b-40e6-b2c6-531a60d25e46}</author>
    <author>tc={b382d4f3-5cbd-4e53-8cfa-b505df66a17f}</author>
    <author>tc={b39e0ce3-d13d-4157-af56-039477ef4cd2}</author>
    <author>tc={b3aed005-88e1-47a5-9903-beeb7b8ec85c}</author>
    <author>tc={b3d18e25-16cc-48ab-b915-9b636f28f60c}</author>
    <author>tc={b3d6ba3a-73ac-4928-9739-6c7134cb4c96}</author>
    <author>tc={b3e1507b-78e7-4a4d-8878-7346a48ede79}</author>
    <author>tc={b3ebff35-cdc3-47a9-9e7b-c3955dd67d5d}</author>
    <author>tc={b3f07856-04f6-40ed-8e7e-287530d1072d}</author>
    <author>tc={b40a823d-6e8a-4434-8a90-333dc516ff1f}</author>
    <author>tc={b4412480-c9eb-4b09-8cc2-981f9ca6c3ed}</author>
    <author>tc={b4534fe0-5f53-4e93-b201-242ca98b4019}</author>
    <author>tc={b461cec8-00fe-43e9-beb3-7a46fa85e6f5}</author>
    <author>tc={b46c60cb-37d2-4c84-a6c5-766ff6669561}</author>
    <author>tc={b4b4280d-49f4-4103-a992-81d1867b5c93}</author>
    <author>tc={b4e7dd2a-17b3-4919-ba84-067620e0b5f3}</author>
    <author>tc={b4f927aa-c881-4b15-b705-77dc871282cf}</author>
    <author>tc={b50b9589-1189-4ae6-a899-b83c609db800}</author>
    <author>tc={b52b912c-0501-4adb-9bcc-6d7606e2d52a}</author>
    <author>tc={b533a526-b8ac-4545-a5bc-1c34b73dc9b2}</author>
    <author>tc={b59d6a83-f71a-4c7e-8a25-806e5e5ee446}</author>
    <author>tc={b5a5463f-0404-46b1-8d8c-598677846286}</author>
    <author>tc={b5f33b0e-6751-48d4-86c3-90aa6e9d3019}</author>
    <author>tc={b5fc7304-0830-470a-bea9-9409008aedc4}</author>
    <author>tc={b6408d99-5ba8-477a-80d6-d1e631b60cb7}</author>
    <author>tc={b652b3a8-1185-4dae-8ebc-e4b2961085d4}</author>
    <author>tc={b66eb4e0-e8ee-4abc-aed8-334dfacc7f0a}</author>
    <author>tc={b6704528-e186-4fa3-8b27-7b19b71a73aa}</author>
    <author>tc={b6894405-8585-42d1-bccf-e7b4a2c1d3d9}</author>
    <author>tc={b70d1eb9-ae79-492a-838f-7a88a478eff0}</author>
    <author>tc={b71f4274-62ad-4f18-a9f8-0d4692a12675}</author>
    <author>tc={b7393892-6319-4093-8dea-7e944bffcfb8}</author>
    <author>tc={b73becfa-731d-4f5c-8a89-f1a8a18447ee}</author>
    <author>tc={b781803f-b417-441b-928a-9d5a11977e77}</author>
    <author>tc={b7cc8088-79dd-4898-b324-7b9550b76074}</author>
    <author>tc={b7d7b64d-ebe5-4489-8399-64fa9f2fb138}</author>
    <author>tc={b7f88817-9705-4bf8-9301-ac135b09e11f}</author>
    <author>tc={b8166c00-4442-4664-8828-00a5d4f335e0}</author>
    <author>tc={b83e77ae-d8e8-45cf-b8d8-9f20c571f784}</author>
    <author>tc={b8497bfa-5902-47e6-a2a9-f51ee49b14fa}</author>
    <author>tc={b8588142-f794-4f60-acff-4d2144aeeec6}</author>
    <author>tc={b8608398-561d-4a0b-ab25-ec8cf25ceb77}</author>
    <author>tc={b881d2a4-fb74-4912-9fce-7a785a5c8b77}</author>
    <author>tc={b89b1113-600f-468f-b297-6024a9855f5e}</author>
    <author>tc={b8a46bde-96e3-454d-9177-897f4ce5d34e}</author>
    <author>tc={b8ac2931-61ee-42d9-8a7c-6ccaf3546b37}</author>
    <author>tc={b8b19bfc-ec93-43b6-9433-c1415e3d50fd}</author>
    <author>tc={b8b2dc66-cacc-4b8a-ba8c-ea5ab98fcc69}</author>
    <author>tc={b8c6f08c-255d-40b2-9314-8fedb432b19b}</author>
    <author>tc={b8d6023f-5b60-416d-8c08-9f4dc503f098}</author>
    <author>tc={b8d8a754-e62d-40ab-9b56-80e227fcf058}</author>
    <author>tc={b8de17cb-fa52-49b2-9b80-7b05aa7fab4a}</author>
    <author>tc={b8f0a7e4-8bb3-433c-b97f-49cdeaff4bd1}</author>
    <author>tc={b94e4ba2-fc5d-47cd-bf0f-310a70bfee6b}</author>
    <author>tc={b95f908a-8187-4830-a3cd-5b4d971d4042}</author>
    <author>tc={b960740e-1358-4051-8e0e-2b106b176ab8}</author>
    <author>tc={b98757bb-2e90-4bc2-8ba5-8a12d46b87b8}</author>
    <author>tc={b98ba200-8c50-4ed3-b843-6c1ed8b295f3}</author>
    <author>tc={b9ba1593-01d6-48bc-8a57-5199b84475f6}</author>
    <author>tc={b9d108c2-7e8b-4ba7-95ee-1b700d92d6e0}</author>
    <author>tc={ba2e50b1-4d20-46c7-b495-16cd6778e247}</author>
    <author>tc={ba44532c-053e-4299-9aca-33800210a129}</author>
    <author>tc={ba8860f6-3b0e-4320-9e48-2bfa1b58e9e9}</author>
    <author>tc={ba888e5b-6564-4f48-a7ca-5e47fbd6b0bb}</author>
    <author>tc={bab90341-3dd1-4872-bbae-d5a6bde8b7d5}</author>
    <author>tc={bad94a7d-c52e-48ce-8fb3-878380d3844a}</author>
    <author>tc={baee8273-82b5-458a-87ab-259836fe2fc4}</author>
    <author>tc={bb08d82f-9d4a-494f-8deb-15e1cb6f6554}</author>
    <author>tc={bb27ecce-16c1-458e-a8a0-fa1834802773}</author>
    <author>tc={bb2aa24e-94a0-4063-8173-13ad6477bcb9}</author>
    <author>tc={bb468199-abee-42f2-ae59-89396b7c3614}</author>
    <author>tc={bb90fe23-92b4-4570-9852-4047dbd81ba6}</author>
    <author>tc={bbbfe37d-d956-4cb4-acc4-ce4a4eece4f3}</author>
    <author>tc={bbd1d6a7-3840-48c9-8e88-f9bddfb4608f}</author>
    <author>tc={bbf60d8c-6a96-4747-8324-44daa46d8173}</author>
    <author>tc={bbf6b025-13f3-432c-9545-31b61e5cdbe9}</author>
    <author>tc={bc08122f-b4ce-4280-90cc-f833f50a6fb9}</author>
    <author>tc={bc0e6709-a29d-4a44-aa9c-ea3aa53435f8}</author>
    <author>tc={bc165286-6cf9-492c-ab33-7323bbc73528}</author>
    <author>tc={bc2bf2be-c692-401a-a03b-54d1958c8d50}</author>
    <author>tc={bc482644-c356-4c73-87fb-ece54fe79de7}</author>
    <author>tc={bc63f123-11ce-427c-a491-e837a38458ba}</author>
    <author>tc={bc782250-36c4-4e5e-aa7d-fb12cdef92ef}</author>
    <author>tc={bcc989b8-20df-4b2d-b4a8-665cefbf4863}</author>
    <author>tc={bce46270-9934-40d8-abc8-410b921ea951}</author>
    <author>tc={bcf926be-7b8e-44a6-9325-e4bff90c395f}</author>
    <author>tc={bd7afcae-df4c-4e77-a048-6f17aa6f02f7}</author>
    <author>tc={bd8fe365-3a9f-42b8-985a-951c0c85963f}</author>
    <author>tc={be10f6ec-c7b0-40ea-a9d6-0e9acd6e983c}</author>
    <author>tc={be34536f-cb61-4038-8eed-39235a429c4a}</author>
    <author>tc={be48b545-8373-4475-adbf-e0059c9cd5d8}</author>
    <author>tc={be5972ae-87cc-4191-af61-775b7f80e659}</author>
    <author>tc={be6f2c46-e759-45fd-b044-b6cd737ee648}</author>
    <author>tc={bed2480f-fbcc-4a3f-8061-fd0ba21b2f44}</author>
    <author>tc={bed2ae79-8d61-40da-b3f5-555fa216680c}</author>
    <author>tc={bee2a9f3-5232-4b0f-a7ed-c3e6b6a1f81f}</author>
    <author>tc={bee41d34-fab1-438d-ad26-bb9b7ae258c2}</author>
    <author>tc={beedb42a-74e3-4fcd-86c8-36018a951d65}</author>
    <author>tc={bf1701f8-5f28-4fbd-ae3b-92596006905e}</author>
    <author>tc={bf212175-0812-48db-81dc-241afc9717a9}</author>
    <author>tc={bf2d8e79-92e1-4c04-9ba8-d81b1b47f3ce}</author>
    <author>tc={bf4eeea8-28e0-4fb0-9ac9-bc9c2c1b9b10}</author>
    <author>tc={bf5a4ca4-4a6a-49dd-992b-be01a467bbc0}</author>
    <author>tc={bf63f079-de69-44c4-aee8-e032c7df9788}</author>
    <author>tc={bf665313-890c-49f9-ac25-aa72c101dd47}</author>
    <author>tc={bf69bcd4-0b91-4539-a443-80fbd272a529}</author>
    <author>tc={bf9574a7-8aaf-4b51-8cd5-119ba364b297}</author>
    <author>tc={bf990234-8780-4d81-bae0-b95dd41b3e3b}</author>
    <author>tc={bf99bf83-6dd0-486c-91ce-56dc62fe6969}</author>
    <author>tc={bfaaa45a-29ae-4982-bc47-9dea85c57988}</author>
    <author>tc={bfe39361-b55e-45f6-8f93-2ab8fb7952e7}</author>
    <author>tc={bfec3e97-fa48-42b1-90d7-5f9691675336}</author>
    <author>tc={bff120c6-53a0-4b04-bc6d-613e0f0b645e}</author>
    <author>tc={bffd2903-01ab-4d1f-974d-39b5c770a7e3}</author>
    <author>tc={c00e2146-af1a-41cb-a752-484fb2996881}</author>
    <author>tc={c0362b29-5284-4bd7-b42b-290e6f5973ac}</author>
    <author>tc={c040b641-0370-4b8e-80ba-0449a17051de}</author>
    <author>tc={c0444a65-7193-4cbe-b7e5-48da740544cd}</author>
    <author>tc={c04abd35-95a1-41aa-aa04-9833e0d93a1a}</author>
    <author>tc={c04c296a-9cf3-4c8d-b109-991e417a72cf}</author>
    <author>tc={c0500068-76f5-49cf-b2df-c43480aa4ed5}</author>
    <author>tc={c05402b7-4600-4162-afeb-cce461487b61}</author>
    <author>tc={c0711177-7359-440d-bff4-0773a90151b0}</author>
    <author>tc={c07333a7-be8e-41cb-9cb4-3beda4ffeb09}</author>
    <author>tc={c0a56439-f082-4024-b1eb-bc71f5ab59a2}</author>
    <author>tc={c0ae3b23-350d-4819-9968-ddf13fe07aef}</author>
    <author>tc={c0cf87da-aedd-4207-bd8c-b0eb9fb4b2b9}</author>
    <author>tc={c0dd303c-208d-4911-8bc4-50745a417d74}</author>
    <author>tc={c0eddbf5-2cdc-47aa-9b67-2d58700153ad}</author>
    <author>tc={c11090bf-4559-4792-bb0d-12cd2e56c0f6}</author>
    <author>tc={c173c581-b847-4859-a072-16fd5cf3312c}</author>
    <author>tc={c181c17c-b17e-42c1-aa54-e8a5ca858864}</author>
    <author>tc={c1a4b11b-108f-4eeb-b824-ef412ddcc335}</author>
    <author>tc={c1acaaff-9626-42b8-a59a-880f9e8d8738}</author>
    <author>tc={c1d7e2c4-c722-4838-8d88-5a5af6bf028d}</author>
    <author>tc={c1e8ded5-afde-4077-8b3f-16f76c7ca3d5}</author>
    <author>tc={c212b276-a562-42bc-b836-6435bc531c18}</author>
    <author>tc={c2213a40-4dc9-4b2b-b11e-f72b8140c819}</author>
    <author>tc={c25cd14a-140b-4a80-ace1-d8b71a61f20b}</author>
    <author>tc={c264cfa6-3bea-452d-8cea-1f85419ea501}</author>
    <author>tc={c26ade8b-1714-4d49-97b3-b8cc06b5557b}</author>
    <author>tc={c26b85aa-5dd9-4227-ba12-2fddd78dd145}</author>
    <author>tc={c2784624-ead3-4080-ab32-0f3b29ec44c2}</author>
    <author>tc={c28b086a-bb8a-4b5e-a165-09c87088c963}</author>
    <author>tc={c28b8440-66ca-4136-8e65-64e8e127797d}</author>
    <author>tc={c2d3f95e-6cfe-4e65-8ebc-cbd6b1ae68f0}</author>
    <author>tc={c2e1d6d3-1ea8-4653-87c1-a316bdc8d040}</author>
    <author>tc={c2f079c8-f880-414f-afd6-f4d0f4f99283}</author>
    <author>tc={c2f16c7e-df96-470e-8a2e-60a5d042e94f}</author>
    <author>tc={c2f28338-3e03-4d4d-9ce9-5fe4430ec73f}</author>
    <author>tc={c3013f5c-9c6a-463f-adbe-110f30e8655b}</author>
    <author>tc={c310c437-54a0-4eed-a704-adb52aa126ad}</author>
    <author>tc={c33b0fb1-5b49-46a2-a288-347ac12fd0b4}</author>
    <author>tc={c33e6574-e42c-417c-93b6-91baba748c53}</author>
    <author>tc={c3788dd5-dae4-418c-9bc3-a21f3bbfa0bf}</author>
    <author>tc={c38ba827-e281-402c-b4b9-13ddae386368}</author>
    <author>tc={c3b1e12e-96fb-47e4-9898-ebfa383d81c8}</author>
    <author>tc={c3d60b44-c385-472a-9a2d-66f108c9c437}</author>
    <author>tc={c445e4df-4f60-43ad-9348-627a387b149a}</author>
    <author>tc={c4542e18-2d6d-44b1-9da7-4272368218d0}</author>
    <author>tc={c4682048-85a1-4c43-beb0-99aa58d58d93}</author>
    <author>tc={c47aed64-a61a-4243-8c1a-0a30f23ebb34}</author>
    <author>tc={c485da3e-4edb-4ca0-95b4-8fc1c0f26ac6}</author>
    <author>tc={c48aa2df-92b5-4208-a883-562394af0063}</author>
    <author>tc={c4b31b08-a47b-400d-97cc-b8a6e130024a}</author>
    <author>tc={c4c955b9-6973-452c-b567-9e589658efbe}</author>
    <author>tc={c4dfa8b4-68a0-4eaa-91da-22a17b37f3fb}</author>
    <author>tc={c4f53d58-83a4-4c9a-963a-37c2763b7a63}</author>
    <author>tc={c503524e-ded1-45a3-928e-df29ee65b15d}</author>
    <author>tc={c52af59e-9131-4e46-89a8-04a800b1a5d8}</author>
    <author>tc={c530b7e7-c040-4a1b-a2f0-ef10a29204dc}</author>
    <author>tc={c5687410-de33-4213-8e22-d3b210796384}</author>
    <author>tc={c577593b-a454-479e-bc3a-afa09221692c}</author>
    <author>tc={c57d0029-b4bf-45c5-97ad-c3a60b42f0dc}</author>
    <author>tc={c5849ece-5050-4749-9da8-968401cef4bc}</author>
    <author>tc={c5b1af89-caad-43fb-be05-2c35dc18cb22}</author>
    <author>tc={c60427d7-e884-4766-891c-ff67f865ecf9}</author>
    <author>tc={c6233438-0d54-4b2b-8882-27715d666444}</author>
    <author>tc={c68a1f18-8fda-4f94-841c-5db607ff4326}</author>
    <author>tc={c69f560d-c7ab-48e0-a4c6-520f9d261701}</author>
    <author>tc={c6e0e3f3-7b5d-48c9-84da-bcc6c7c8457a}</author>
    <author>tc={c6e4cd34-6fd8-41fc-86ef-910eb4df7748}</author>
    <author>tc={c7035893-11a4-43ac-a337-274fa233e3bc}</author>
    <author>tc={c7076b86-d87f-4016-bfa2-b0c86daae195}</author>
    <author>tc={c722bc69-ad3e-42cf-8517-f4e384df840f}</author>
    <author>tc={c76eb0d2-c5fc-4eee-bf66-c402d5a78056}</author>
    <author>tc={c7723bf7-1590-4611-bd39-6c20fb03aed2}</author>
    <author>tc={c7911fa4-d46c-4a82-87d1-432382709a42}</author>
    <author>tc={c7c336c4-d1c9-45a2-8a6c-f225fce97318}</author>
    <author>tc={c7c6ae82-b8cd-4fbd-8431-42592a81aa06}</author>
    <author>tc={c7d0ecaf-36ba-4d46-b4af-700310d42406}</author>
    <author>tc={c7dac4f0-a181-462f-a7a8-bab19c29ed1b}</author>
    <author>tc={c7daecc8-6a29-462c-85f5-494af37e731a}</author>
    <author>tc={c7ff1901-2f61-44dc-9fe6-83fbe42e0576}</author>
    <author>tc={c86092de-462b-4995-b70d-34f935533630}</author>
    <author>tc={c861cac4-f083-4b0f-96a8-48c3d06b8883}</author>
    <author>tc={c87401e3-f5e3-4511-ad24-c3a5db8d1d72}</author>
    <author>tc={c8814b2a-4b67-4b48-9a9b-a0121ba4270f}</author>
    <author>tc={c88c23ab-19cb-4aa0-8895-6558634c33da}</author>
    <author>tc={c9264c30-9c81-4edc-8b67-46a37acd9c20}</author>
    <author>tc={c92e8fa4-fb0e-4dc4-a800-021515bbaa1b}</author>
    <author>tc={c972aeae-0c3b-475c-b979-b218eda425e7}</author>
    <author>tc={c9c80d38-b9bc-4934-a6b4-029a82adb334}</author>
    <author>tc={c9c9b28f-987c-4a07-8b4d-e7a04600e625}</author>
    <author>tc={c9d7efd0-3206-4394-a6c0-0f3af0fb2327}</author>
    <author>tc={c9ed1172-28d3-4b41-bd59-83fe233f5d30}</author>
    <author>tc={ca00ad5d-9bac-41d3-af41-c38c0276a1e2}</author>
    <author>tc={ca24e4a9-375c-4262-8862-d73c36866170}</author>
    <author>tc={ca2630d6-85e6-44fa-9bb2-aad296f8dfb4}</author>
    <author>tc={ca565a25-2aa1-4348-b56f-6a1bad993c2d}</author>
    <author>tc={ca738f5e-0ae7-4dc5-b4c9-e6b9ba6d3f14}</author>
    <author>tc={ca85fa3e-2fbd-4223-8a7c-dc3f59f0ae75}</author>
    <author>tc={caa412d3-9133-488e-8bf8-e6638a18189e}</author>
    <author>tc={caa564b8-7ccb-459e-8a97-b766ca460f1b}</author>
    <author>tc={caafd3ad-3c19-4f78-94c1-4f2f46c27e64}</author>
    <author>tc={cab5fa33-d06d-4283-8d6e-4cf827c112df}</author>
    <author>tc={cabc063a-dd15-4ad3-951f-4a2d5f6b4411}</author>
    <author>tc={caec6c7c-7aa8-499b-9519-3f3cdafd7b15}</author>
    <author>tc={cb4d7fb0-cdb7-4710-a156-c596daa4b40c}</author>
    <author>tc={cb5d7891-e653-444e-af69-793b07525ed2}</author>
    <author>tc={cb61485a-6744-4fe2-b30a-d9913b7c6733}</author>
    <author>tc={cb661792-b2e4-4e95-8cda-deefe0ea27a3}</author>
    <author>tc={cba89f25-ebe4-4db3-b100-4c08e72f7a3b}</author>
    <author>tc={cbc22290-ab65-4406-949b-e25a7f2810c5}</author>
    <author>tc={cc087727-c1c6-46f2-9d12-c31d357f8afd}</author>
    <author>tc={cc1b37c4-6bb1-4df7-8ef0-9f6f0e1af2b4}</author>
    <author>tc={cc256785-f32c-4ca6-bb1c-d7b0b960ae74}</author>
    <author>tc={cc69b8ef-dfda-40b4-9e47-8f6792c960fe}</author>
    <author>tc={cc875456-4f83-40e4-a47c-b4b56ab0b66f}</author>
    <author>tc={cc9c52ad-62dd-4fcf-bbd1-73ea7013e2fd}</author>
    <author>tc={cca7264d-b59e-4607-b16f-01607cb31f89}</author>
    <author>tc={ccc0a8ca-e5ec-477e-b6b8-c490e3d1f23e}</author>
    <author>tc={ccdec2eb-b971-42ba-a377-4827e6364c00}</author>
    <author>tc={ccf4ad3a-b7f7-4da3-82fa-5ec0ee7573cb}</author>
    <author>tc={cd1040ba-89a2-4128-bdfd-d5708e60d3b6}</author>
    <author>tc={cd1e92ba-6373-4beb-b90e-692d500a74db}</author>
    <author>tc={cd5db150-d2c8-429c-a20a-d2a2e9375410}</author>
    <author>tc={cd6be57a-8687-405c-bfbc-349b287aeb5d}</author>
    <author>tc={cd6c1762-728d-4139-a3b4-45a682da27bc}</author>
    <author>tc={cd7e7391-dddc-4853-807c-48eb4f55e3c3}</author>
    <author>tc={cd9c3143-37a6-4cc4-9fe8-4068352d6d68}</author>
    <author>tc={cdb5ac2a-3514-4ae0-9d51-5ba24d245f45}</author>
    <author>tc={cdc56c46-e7d7-4635-997e-8ba6ef96df06}</author>
    <author>tc={cdc9387f-2426-4b11-9c8d-77defaa4e388}</author>
    <author>tc={cdeb2b39-7c15-44c5-a3c8-6bf74da696e6}</author>
    <author>tc={cdf2d4a4-f083-4255-86f9-2c47b7198c7a}</author>
    <author>tc={cdf7a587-6c56-43ef-adf6-a3f388ee88db}</author>
    <author>tc={ce3ff842-23ce-4d2b-b265-e9651ea5ec31}</author>
    <author>tc={ce6c26e1-1ad7-4a23-a154-a9bc47edd4ca}</author>
    <author>tc={ce93bf8e-86b5-4e9e-b9e8-e675110a90e2}</author>
    <author>tc={cea3be42-5767-442b-851c-643a3df3f507}</author>
    <author>tc={ceb27c0a-729d-46c4-af75-7bbac5ca6035}</author>
    <author>tc={cebc0c0d-5601-473d-b823-e716d89daa1e}</author>
    <author>tc={cebc7524-93e6-447d-8759-26195710365a}</author>
    <author>tc={cec94473-336f-47f1-8404-3e89bd826cdd}</author>
    <author>tc={cedb1fcb-90fd-441a-8149-c23cea65bab9}</author>
    <author>tc={cf203ad9-7406-498f-9cc1-277e7ca3da92}</author>
    <author>tc={cf2fe217-8e38-41dc-b021-2036b5a9fe84}</author>
    <author>tc={cf423c94-de70-4aec-b0e4-55219e725ee9}</author>
    <author>tc={cf47fec2-51b2-4634-86da-0d0bdb642e07}</author>
    <author>tc={cf68aaf5-f2f0-49e6-9e46-b771bc366923}</author>
    <author>tc={cf9dfaa6-569f-402c-b149-417791d4effb}</author>
    <author>tc={cfa1b375-6372-4694-a5d9-324799f1b536}</author>
    <author>tc={cfa76957-8214-4228-a031-cfb192de8985}</author>
    <author>tc={cfbaa58f-c971-4749-82e6-dd0bd8279f55}</author>
    <author>tc={cfbae9c9-6a2b-4dfc-8585-9fe170e2248b}</author>
    <author>tc={cfc178cd-0eb4-4800-9ea9-680c22e63d0b}</author>
    <author>tc={d011118d-73ff-41c9-b8fa-53477b4b8b46}</author>
    <author>tc={d0158404-a113-4165-a911-40ef3ef977b5}</author>
    <author>tc={d0295ddc-253b-480a-9f58-4178d430b5a7}</author>
    <author>tc={d037004e-c6c6-45a0-86cb-8259dcad77f3}</author>
    <author>tc={d03bfbf1-ec66-4c98-8535-9a26bd96fe5d}</author>
    <author>tc={d054c972-822c-4f69-924b-42d6e59260bb}</author>
    <author>tc={d06fc0b3-801f-49bc-906d-237ffe0005ff}</author>
    <author>tc={d07f515b-1394-43d4-b365-ee1d9d8df5ec}</author>
    <author>tc={d0a50144-c02b-4b4b-9552-08148bbb185e}</author>
    <author>tc={d0c040db-d8be-485f-9710-a63f07f3e7e5}</author>
    <author>tc={d0c82fc0-f2d1-4f9e-a490-2d42312637b5}</author>
    <author>tc={d0f0fbfd-023c-432e-bceb-0d05ee7131c5}</author>
    <author>tc={d0f4406c-253a-4442-af2c-b018dc39a396}</author>
    <author>tc={d101ae1b-65ef-469e-b3d1-0fe6f8370802}</author>
    <author>tc={d102d14c-0bd9-4ca0-a775-82c41df6b1b7}</author>
    <author>tc={d104ae31-334b-4f06-b1cc-be7467e94e39}</author>
    <author>tc={d11f5d18-8af7-4fee-a62c-f12a7eb53b61}</author>
    <author>tc={d13d008e-9a6f-4f16-8d3b-44b82bf0e4b6}</author>
    <author>tc={d14026da-e69f-4142-b23a-f15df6eae8e4}</author>
    <author>tc={d14feee2-3bc2-4423-9e6e-c931f1ed4f39}</author>
    <author>tc={d150bd4e-d5fa-4cd8-b534-61bfa5b3fd47}</author>
    <author>tc={d1685fc9-3724-4211-94af-dd4e21cb52de}</author>
    <author>tc={d1994884-3f48-4116-b8ed-391142ac2d79}</author>
    <author>tc={d19a89ff-e590-49da-96af-62b56ae15868}</author>
    <author>tc={d1a5d89f-86b0-4f9f-a7cb-8bb22dd569df}</author>
    <author>tc={d1c9a18d-ff7a-4c50-9894-6406a3e0a08a}</author>
    <author>tc={d1d4b8f8-3e2b-4e45-9d37-53785b6a955b}</author>
    <author>tc={d1e06f41-f62c-4595-af9b-a3856326f3c0}</author>
    <author>tc={d22eee29-b371-4c6c-bfa5-e26495d8e4d7}</author>
    <author>tc={d2301ad4-a4c8-45b6-92e8-cf9e2025199b}</author>
    <author>tc={d25d68f0-c003-4656-9ca3-5391f0a35e60}</author>
    <author>tc={d28163eb-fc40-476d-9e39-903dc7a1548f}</author>
    <author>tc={d2a8e654-cca3-4255-b2fe-f72b7aa5a1cf}</author>
    <author>tc={d2bd856e-d14b-4ea2-8137-fa1b35afaa17}</author>
    <author>tc={d2e42668-c8f1-4685-b856-f21b613b4bbe}</author>
    <author>tc={d2eb6feb-c7c4-4228-bba3-973b5cf67014}</author>
    <author>tc={d3091c78-1b46-435d-adfc-01d9626c0486}</author>
    <author>tc={d30ca20b-9a16-4863-b6da-ca62588a851b}</author>
    <author>tc={d3a72a64-7f14-4d0d-a7de-b72820e71214}</author>
    <author>tc={d3b7ab23-d6b8-4344-a90f-764dfdb195b4}</author>
    <author>tc={d3cf9b21-30c9-45e1-968c-b48f4e57410c}</author>
    <author>tc={d3f6fe51-750e-43dc-aec1-8d4b62b819a4}</author>
    <author>tc={d42736b2-2780-457c-8547-de59096a3498}</author>
    <author>tc={d4374ff4-396c-451b-9989-4e7281c2ec40}</author>
    <author>tc={d453c0c2-e10b-4be7-9435-223c51f76548}</author>
    <author>tc={d47eca30-1be0-4384-8931-0734c48bc8ba}</author>
    <author>tc={d4a0c6ea-8a25-4cc6-b8bb-8b3baafc4697}</author>
    <author>tc={d504a28a-13d1-4b46-9e3b-c8e15ea8326a}</author>
    <author>tc={d50a8446-aa5d-45fd-aca9-bea8d017ead9}</author>
    <author>tc={d51c7f06-4011-4abf-90ad-cb33c97bc55b}</author>
    <author>tc={d524dcd4-375b-486c-839b-51ab5ab3fce3}</author>
    <author>tc={d556d44e-903b-41b6-986f-89d0545b171d}</author>
    <author>tc={d557783b-d4a2-4fbb-8859-de4064e5eb87}</author>
    <author>tc={d56dc064-fe84-4153-ad93-c18f2cce9a10}</author>
    <author>tc={d5942943-f534-408f-8bfa-17f4def1e953}</author>
    <author>tc={d5ae1093-c7c9-43e8-990b-e6b9f9bf6dc4}</author>
    <author>tc={d5dc4849-32cf-4a21-b45e-29bc40a2ad5a}</author>
    <author>tc={d5e431f8-7c79-4dec-8499-6cd707c838d6}</author>
    <author>tc={d5e936e9-7b11-4500-94cf-ba3042917d21}</author>
    <author>tc={d5ef5965-acd7-48e0-bc05-6dd5c7782eb5}</author>
    <author>tc={d5fb3a40-3c52-4389-b160-2bc2bf699039}</author>
    <author>tc={d61ec0db-f8ac-425f-845c-bedf8f55ea6d}</author>
    <author>tc={d6899f44-0378-46be-a0cc-6ab5e2acbc72}</author>
    <author>tc={d6bae42a-7a21-4006-b386-d01e5dc3ac32}</author>
    <author>tc={d727a2c6-0492-49ff-a5ea-63fbf58a8a2d}</author>
    <author>tc={d7289290-0d5a-45c3-83fd-f09e2f7a0e41}</author>
    <author>tc={d7427fa0-f6b8-48ef-a912-f2e6939e4d88}</author>
    <author>tc={d75e0cd1-f893-48ed-ab14-2ee6b44a8e14}</author>
    <author>tc={d7680798-6af7-4a29-908d-963afab71128}</author>
    <author>tc={d7682943-a048-407f-8b0b-854f4e3008b1}</author>
    <author>tc={d7730258-0147-4cbf-9281-b86262652ef0}</author>
    <author>tc={d78afb34-cde9-4366-b6d5-5c383e715d07}</author>
    <author>tc={d79c015b-68c2-4783-b335-75fecd02abef}</author>
    <author>tc={d7c40e04-15df-4633-8d1c-e21ae7db6bd9}</author>
    <author>tc={d7e03e7a-98c1-4164-a38a-ae6ff6e17cac}</author>
    <author>tc={d80edc34-8cec-4fce-b18f-0f04c1eca845}</author>
    <author>tc={d8217d61-2492-4776-b00b-f34bb58564cc}</author>
    <author>tc={d82ce3cd-c500-49c3-aede-b2f3f991cf4e}</author>
    <author>tc={d85c2736-34f9-4800-ac4b-a19ad938ca94}</author>
    <author>tc={d887f514-6076-4097-8c65-ce66cea3e009}</author>
    <author>tc={d8c7f26f-7657-4bf1-9e50-6fe98f7dc324}</author>
    <author>tc={d8ca4612-eb16-47a6-b222-1ece16f46f3c}</author>
    <author>tc={d8e9eab1-0f18-4bcb-84b2-52f901212c3c}</author>
    <author>tc={d9059e3f-f1fb-4505-9489-33dad46ab4f0}</author>
    <author>tc={d90ed92c-fa63-42b7-aa04-c912d9b7a279}</author>
    <author>tc={d916014a-1a26-4377-bea1-23fba120cc65}</author>
    <author>tc={d921ff1b-d24d-4cac-89be-b2ccad20daec}</author>
    <author>tc={d9551d17-bbd1-4a8d-96e3-29fcbac2861c}</author>
    <author>tc={d95b2967-bf26-4597-abdb-a03e7cee5862}</author>
    <author>tc={d960fa22-ae12-4c44-a68b-106d78678b4f}</author>
    <author>tc={d984a91f-ddf4-4e33-a7af-82533ceeac5a}</author>
    <author>tc={d98ade90-760f-4b2d-903f-d9ce2373f3cf}</author>
    <author>tc={d98d27d7-44dc-412b-9412-92f50b4b418b}</author>
    <author>tc={d9af133e-c39e-4198-ad97-8df81ebd73ce}</author>
    <author>tc={d9dba2d0-8e5e-4662-b61a-36bbc1086d3c}</author>
    <author>tc={d9ec065a-4ff3-4f70-ac15-8a9a3e007556}</author>
    <author>tc={d9fa9fc9-1a14-413e-beb9-b10c0239b1c2}</author>
    <author>tc={da063d72-fe24-48f3-a4ba-4008308f479f}</author>
    <author>tc={da146ca9-2733-420b-a87f-4fd6ad2c0a83}</author>
    <author>tc={da21a963-a5a5-4000-b5fa-fb9fc204d5a3}</author>
    <author>tc={da2fe309-7947-4f65-a435-574b29c51c8f}</author>
    <author>tc={da354148-5ebd-466b-920b-5408f001202b}</author>
    <author>tc={da518bda-5397-478c-97db-a0fb9762b342}</author>
    <author>tc={da862461-510a-45b4-b3b6-a6537674e500}</author>
    <author>tc={daa4dc31-17fc-4420-8d14-a65a48b63796}</author>
    <author>tc={dab4e42e-c28d-43ff-9433-0fc85ffced12}</author>
    <author>tc={dac7c11e-81b8-4bf6-82ab-08e3525db294}</author>
    <author>tc={dacdf29d-ad12-4b18-9200-feec421cc34d}</author>
    <author>tc={db133135-9676-4540-b882-55a5a048fcc6}</author>
    <author>tc={db138dfc-f7aa-49ed-9aad-e5cde5b0869d}</author>
    <author>tc={db16e942-501a-4af4-9ea4-05e84923b48b}</author>
    <author>tc={db1e6ae7-5af1-44c8-9d39-04299f876d3a}</author>
    <author>tc={db32bc12-c72d-4fc6-ad90-4b5ef9cd7d1a}</author>
    <author>tc={db680e83-9421-42e7-aefe-706c71f64a60}</author>
    <author>tc={db7ff468-0de6-4ea3-a7f2-7ec4c73300b5}</author>
    <author>tc={db9358c3-a428-4ff8-9d03-e34dec9093ba}</author>
    <author>tc={db9f7fc0-7c33-4652-98c4-a434105fbffa}</author>
    <author>tc={dba31ea8-fdfe-4a67-b3e0-2798edc981bc}</author>
    <author>tc={dbaab464-2291-4f57-80bb-ece443c1f36e}</author>
    <author>tc={dbb64bc1-a1b9-4470-ad76-017773dac180}</author>
    <author>tc={dc109d0d-5e3e-4e69-bd67-70e7e3893ddf}</author>
    <author>tc={dc114258-1b43-461a-804f-176cdba33cad}</author>
    <author>tc={dc18e97d-4e53-49f9-83b9-ad292c04b0da}</author>
    <author>tc={dc56dba3-2153-46ea-b7c1-19682a22b945}</author>
    <author>tc={dc97e041-085f-455b-8a8e-ce19d1e712bc}</author>
    <author>tc={dcae784a-469d-40c0-9146-f990cb15dc97}</author>
    <author>tc={dcd8da65-f4ff-4992-b4f4-f3ec2bae432e}</author>
    <author>tc={dcdc0101-bc5c-419b-9b08-06df8f88b60c}</author>
    <author>tc={dcf3fc35-3456-409e-b768-f14feffc60f5}</author>
    <author>tc={dd2cd0cb-f4ce-4100-9eb2-65341d22e070}</author>
    <author>tc={dd6904b0-67be-43cb-8539-c23a1e409525}</author>
    <author>tc={dd8fd1df-ea3c-4d7b-908b-04ceeee41196}</author>
    <author>tc={ddb1f7d6-23d6-4755-ae52-29a506f7a7a5}</author>
    <author>tc={ddb1f8ff-0d55-4596-a71b-b65313b4011a}</author>
    <author>tc={ddc1ce12-b039-4262-ae21-1ecf04a52a81}</author>
    <author>tc={dde33acc-36c5-4e13-ad6d-a80cb76fa105}</author>
    <author>tc={dde6b208-1689-41ae-bdfd-d295679106e4}</author>
    <author>tc={ddf91fcc-0413-4d88-ab5c-05212c30471f}</author>
    <author>tc={de0fbf0c-4d11-4793-8e9c-954867a3b467}</author>
    <author>tc={de10ad44-3b94-4110-9c08-654825d9bac5}</author>
    <author>tc={de1fc5e0-b1c3-4991-8688-d9e207e6d909}</author>
    <author>tc={de6c8e52-c60c-4699-b7a6-c9b0aa329628}</author>
    <author>tc={de800f53-585c-41f8-8229-5a8e5f76a473}</author>
    <author>tc={de97327a-d543-48e0-9fe7-7f400d07b030}</author>
    <author>tc={de98ca58-d331-4f38-ae22-d2005a3e5fa3}</author>
    <author>tc={deaf7569-db01-49d2-9111-e79479f4d545}</author>
    <author>tc={deb3ae9b-54d0-4499-87b6-235a1c9a3f00}</author>
    <author>tc={debe297e-18fa-4448-a540-1df0b6dd8311}</author>
    <author>tc={ded0613f-45d2-42f7-bcc6-9bfd2c8be5f2}</author>
    <author>tc={ded7eb81-4d62-4ef4-84dd-e7ec1afe93e1}</author>
    <author>tc={df1615d9-35de-4b2c-b4bf-293c69738d8e}</author>
    <author>tc={df39d53d-8358-4a9d-97d1-4295bfc14fa1}</author>
    <author>tc={df6968bf-3c9e-48ef-aabb-99ecfc01a11c}</author>
    <author>tc={df72ec0b-2842-447d-848d-c99d1d24c238}</author>
    <author>tc={df92eee8-bff8-4336-9e68-43ecd8d8cd03}</author>
    <author>tc={dfb47aa5-1668-4d97-977a-cc92b109ed8e}</author>
    <author>tc={dfc4fa8f-af49-4494-b595-f9445ccd53b9}</author>
    <author>tc={e02899e8-11e5-44e0-9a1c-d231368add3a}</author>
    <author>tc={e02a9ea6-2854-4d48-b7b8-93279c141da7}</author>
    <author>tc={e04c4cfe-ccf0-43e9-a40e-5e7e91a3f0f3}</author>
    <author>tc={e05b03c6-f049-4f38-b7cf-80e4f70fa6d3}</author>
    <author>tc={e0641a99-5493-4143-989d-a43343d65172}</author>
    <author>tc={e074562d-d0c7-4f15-908d-7039bb6ce446}</author>
    <author>tc={e08cc387-0551-4734-98ea-c29c8b7014b1}</author>
    <author>tc={e095cf2c-4f9d-48a7-ad93-eab020e758e6}</author>
    <author>tc={e0ddd11d-da12-4a63-a330-cdfb42ac6607}</author>
    <author>tc={e0ebf399-0b6f-4bc0-bd4e-2d12dadd570a}</author>
    <author>tc={e0eea316-010b-421a-9e24-9c1e27a8bf75}</author>
    <author>tc={e0fecd60-9f8e-4439-bdd3-f82ffb27ea34}</author>
    <author>tc={e109d8bd-b12e-4a7b-9755-89f1c379a96c}</author>
    <author>tc={e115b28f-25c7-4082-8e05-a50d2051f4aa}</author>
    <author>tc={e117582a-036f-40bd-a017-4904e1fe55d8}</author>
    <author>tc={e12e702e-7b60-4a57-8f5c-4ce5556caa0a}</author>
    <author>tc={e16134ea-ae66-4d36-9105-b3e35cc2d098}</author>
    <author>tc={e18533d7-6c2c-4e9c-b97a-7e301ac7033a}</author>
    <author>tc={e19d98ca-e111-4508-a9cc-979d73bb8c15}</author>
    <author>tc={e1a074a4-cef4-4b3c-9e88-927b471525a6}</author>
    <author>tc={e1a187b9-9903-42b8-ac2b-bf0bb2df22a5}</author>
    <author>tc={e21361c8-78be-42cb-bec6-1674ef6da714}</author>
    <author>tc={e237b128-7910-4e7e-88ea-4e0fe55fb06b}</author>
    <author>tc={e2426e36-ecea-4a51-aab9-9da5c35b8b75}</author>
    <author>tc={e26aaab3-ccda-4d6c-ab6e-1a1b7d15f9c1}</author>
    <author>tc={e293271f-39bc-4120-b2ff-b2fa6a06a73a}</author>
    <author>tc={e2c6f0e1-1fb5-43ad-a21c-8c7f3e907bac}</author>
    <author>tc={e2f7651f-4870-4a54-9a8c-2a1777034a47}</author>
    <author>tc={e32e770a-7da8-444e-9ad6-0f09d188ee02}</author>
    <author>tc={e3568474-313e-4585-8320-7749ac1990f9}</author>
    <author>tc={e367df39-98d8-4de1-a760-ed38ecba2d3e}</author>
    <author>tc={e36a2405-9d5a-4e6d-b56b-fcd539a351b4}</author>
    <author>tc={e3a8dabd-3f35-4bef-8d20-7e38326a1e7b}</author>
    <author>tc={e3aa8703-0047-49af-913d-637b9d0cea66}</author>
    <author>tc={e3c43e00-8a3f-4d8f-b796-6165135dd15f}</author>
    <author>tc={e3ee3171-5329-4c24-95d8-7239c78411b2}</author>
    <author>tc={e422caf4-2426-419d-8e77-6a2795c59401}</author>
    <author>tc={e42ae04e-223b-43e0-a736-cdbfdf7b33ec}</author>
    <author>tc={e44e5d1a-147a-413b-9d3c-0f7c13a29f4e}</author>
    <author>tc={e44ffdd1-1c49-4dd3-bda3-6ef95fa47399}</author>
    <author>tc={e47e257a-b89d-472a-8b73-5489fb8f0fd0}</author>
    <author>tc={e49f4b6c-f9ff-4765-8e27-27ce1c54eb01}</author>
    <author>tc={e4a9583c-31bd-48ba-bd77-5d5c429b0f87}</author>
    <author>tc={e4f1efaa-7b75-47f8-9e78-292f5e8f23fe}</author>
    <author>tc={e5043c44-e494-47c5-8b26-c798e8ae8b2a}</author>
    <author>tc={e5342915-cfdc-4d83-bd4a-f4760fb35b15}</author>
    <author>tc={e54f4f00-b3d5-44c4-a05b-83146df6d703}</author>
    <author>tc={e5b4b71f-825d-4f2d-9371-9bd59b3586f1}</author>
    <author>tc={e5dd21c9-23f8-4107-b507-a7f6b0d0329a}</author>
    <author>tc={e5e81db7-5600-445c-ab0a-9d32d8c8c576}</author>
    <author>tc={e5f198ec-bbda-41e6-80a9-788cab2f017d}</author>
    <author>tc={e5f81471-4e6a-47c5-888b-8bc4362eb801}</author>
    <author>tc={e5fcf7d7-7d69-43bf-a8f3-6f4406774c30}</author>
    <author>tc={e612b106-ba96-4ba0-bdbc-ef6c555f0bec}</author>
    <author>tc={e64f7bc7-fbd0-4365-af05-2bfa8a706a8e}</author>
    <author>tc={e690c24c-7e7a-451e-887d-e3f19a13d50e}</author>
    <author>tc={e6b95439-830c-4c45-b8c8-93a12cac5df7}</author>
    <author>tc={e6dca770-2597-43fc-84a8-4d8a1c14b62a}</author>
    <author>tc={e6fc1b3e-9d48-46d0-97e2-130b5a9a9c16}</author>
    <author>tc={e6fed69a-14cb-4339-8453-a1599854ed0f}</author>
    <author>tc={e707ac98-05a2-4323-b627-fabb42bbc708}</author>
    <author>tc={e70ec4ba-a439-4bfe-a874-51c76a9a5d24}</author>
    <author>tc={e757287f-6c05-49b5-b4fe-62ba565c7f32}</author>
    <author>tc={e767aafb-b86c-4c6d-a785-9b41983532c3}</author>
    <author>tc={e7a1c696-8b01-47e7-aff0-6176dc3de65d}</author>
    <author>tc={e7bf7efc-c2c1-4c04-99d3-51a6147a674c}</author>
    <author>tc={e7f29b72-ef52-45a2-b7be-b3937415d719}</author>
    <author>tc={e7fbb582-fba9-4457-a78b-a1ce1c5b9554}</author>
    <author>tc={e85953a6-cb09-4c36-ae84-4ecf7f821356}</author>
    <author>tc={e8734c78-7ab1-4d2b-b739-66347ae8230d}</author>
    <author>tc={e8acfb83-b0e4-49b1-bdad-b6f2a889d5b1}</author>
    <author>tc={e8b1b8c2-d0b0-48b1-9319-78652513334f}</author>
    <author>tc={e8b7b03f-3287-4a9c-b3e1-acab896dd377}</author>
    <author>tc={e8ca42f2-28de-401b-9411-2bb1b196321d}</author>
    <author>tc={e907fefd-8300-4c64-a5ee-1978f211661d}</author>
    <author>tc={e91fecad-70e8-4512-bf9f-94650b7524d4}</author>
    <author>tc={e9288fe9-be93-4995-957f-425a7126855d}</author>
    <author>tc={e93824df-1949-48f1-a70f-4daf698dd09b}</author>
    <author>tc={e951ff8e-0896-4368-8dc6-223ca71b4489}</author>
    <author>tc={e95393fc-4b1a-408c-9a3d-2d9554d75dcc}</author>
    <author>tc={e967d3ef-5229-46df-a958-5971cd3f2ea6}</author>
    <author>tc={e9790daa-8d22-4e2b-b78c-12c86f57c552}</author>
    <author>tc={e98aafd4-3187-4bdc-84cc-d5b7a15043fb}</author>
    <author>tc={e9d5936b-b2af-476f-9675-7c253b0f4bbb}</author>
    <author>tc={e9d5c92a-7b8e-4205-9d19-da0970f5eb32}</author>
    <author>tc={ea04a4d6-47b9-4cf6-a7eb-eb6c6aaf5d76}</author>
    <author>tc={ea071bb1-c25a-4ab8-9c21-bb9bd4d56775}</author>
    <author>tc={ea376ae8-4ef1-457a-9210-5bcffc1a7ef4}</author>
    <author>tc={ea788365-84a9-4d01-9d25-438a1a8c766e}</author>
    <author>tc={eab61067-7a32-4a13-936d-90a449f68476}</author>
    <author>tc={eabec008-c738-40d1-bc75-3a30a33751fc}</author>
    <author>tc={eacf49fa-902e-4a65-8759-2d024e059daf}</author>
    <author>tc={eaf02c5b-bd4c-4156-854f-384915a46c16}</author>
    <author>tc={eb03638c-61e8-461e-aa81-b5f8495b3e01}</author>
    <author>tc={eb0b67e6-9348-4554-98e1-d4916c850796}</author>
    <author>tc={eb1adbbb-8eab-4066-8122-47777c4ec0a5}</author>
    <author>tc={eb54fd21-a0ab-49da-a311-b36abd9b2fcb}</author>
    <author>tc={eb7fa607-b95c-4091-b5bd-d32029107ce8}</author>
    <author>tc={eb8dd55e-d858-433f-bfae-4447c7ce44a0}</author>
    <author>tc={eb910cd5-07e8-4f9e-aac0-85097690dbe0}</author>
    <author>tc={eb99137e-fbdc-4d6e-880b-5b900ea9c98b}</author>
    <author>tc={ebcfc88b-5ac2-4970-9bf1-b4ae97fc7930}</author>
    <author>tc={ec014bf7-acf6-4049-ad6d-445b3315e79d}</author>
    <author>tc={ec2fd90d-1868-49ad-a9d8-2b6fc1d863a5}</author>
    <author>tc={ec322907-9d59-406b-bcc1-292204f81ea2}</author>
    <author>tc={ec443922-8d4b-472a-af20-a7758d64dd38}</author>
    <author>tc={ec5e1f80-7aba-40bd-a7f5-f5b03d1d6dd2}</author>
    <author>tc={ec6a3241-75f2-4ad4-a19b-e84a28b6262e}</author>
    <author>tc={ec960b91-2d8d-4fbb-9ac2-2c5fbb8da81d}</author>
    <author>tc={ecaa5928-c5a1-4670-88eb-6f53ea378689}</author>
    <author>tc={ecad5d88-0039-4129-afe5-df1390ccff85}</author>
    <author>tc={ecce2ff5-dbfd-482f-8348-980c358db85d}</author>
    <author>tc={ece2cfda-1ee3-481c-ac74-dc35297c081c}</author>
    <author>tc={ecfb6c2d-8be2-412c-bace-a12d788a10b7}</author>
    <author>tc={ed220c8c-94de-4f17-91e4-e27235c0d8a2}</author>
    <author>tc={ed2a4348-9e87-4756-9ed7-a13140c2dc63}</author>
    <author>tc={ed36aac4-ad4e-4e4f-929a-9d2ae29210af}</author>
    <author>tc={ed3e953e-0368-4866-8627-46b545e61c1e}</author>
    <author>tc={ed4887b3-7ed3-4b35-86ae-42aa97d7a429}</author>
    <author>tc={ed4f9fb8-25b5-44a9-8aaa-d91398ed9675}</author>
    <author>tc={ed56176a-a94b-4472-8ff1-ae36251b4241}</author>
    <author>tc={ed6c3508-cbde-432b-b510-abba6567b987}</author>
    <author>tc={ed7182de-6e6c-42af-812e-bbeb12637233}</author>
    <author>tc={ed74c717-85b1-4536-95b2-aea71af4e7a9}</author>
    <author>tc={ed9764e5-b7b7-413d-adcb-732903befb9c}</author>
    <author>tc={ed9e5012-e075-461c-92df-385ab79b4dc8}</author>
    <author>tc={eda70c8b-b58d-4322-beef-4e584d25b882}</author>
    <author>tc={edd12cb0-6395-4511-aacf-36f7a171e688}</author>
    <author>tc={edd541d0-9193-4e58-83b4-d1a14f8babe4}</author>
    <author>tc={ede365f6-89cf-4be9-a60c-4ea355356be8}</author>
    <author>tc={eded63cd-bc6a-4fd7-978e-11ecbf1319d0}</author>
    <author>tc={ee292fdc-569d-412c-b72c-bc41797c98fe}</author>
    <author>tc={ee89950a-8207-418b-8171-d06ea369fcc0}</author>
    <author>tc={eea88b87-3885-44c7-a54c-ff907c7fa119}</author>
    <author>tc={eed351af-53f4-4d7b-90c2-89ede0b3d8ab}</author>
    <author>tc={eedc5b1a-5298-4fd9-aa54-185aabe88a4b}</author>
    <author>tc={eeddb8b7-deb8-4d5d-8651-83511f1a1b33}</author>
    <author>tc={eedf7b4b-9d56-4f9c-9386-5f1d973285eb}</author>
    <author>tc={eef13609-e90f-4a31-9ab3-469664be6d17}</author>
    <author>tc={ef053277-ba49-4844-b5e5-81064af25f42}</author>
    <author>tc={ef4f7a8f-1bf4-4cba-9e03-f227cec7b6fb}</author>
    <author>tc={ef58d168-0cdc-4b09-b330-24531fc4836d}</author>
    <author>tc={ef7b7e1e-d492-4e7f-b461-5c0e4080e661}</author>
    <author>tc={ef875288-3f2b-43c0-82c9-8de19d0d603a}</author>
    <author>tc={ef9909eb-2c25-4a4c-a1fa-4c559a021aed}</author>
    <author>tc={efa745b6-4983-4e08-88ad-987ad6ca0b72}</author>
    <author>tc={efc17e75-b1b1-4fd1-a71f-6b4f2a9c35d8}</author>
    <author>tc={efc88d2c-71a1-4258-8eba-3ac4d46c3cc3}</author>
    <author>tc={efcc9d51-5ced-4e89-8210-b4c9da920df6}</author>
    <author>tc={efd2b834-8205-4efa-9a0b-4a8a31581a6f}</author>
    <author>tc={efe3894e-25ae-4a63-9b1f-254b70ad6355}</author>
    <author>tc={f00ececf-f17e-4985-8d7c-b4834b7a2fec}</author>
    <author>tc={f01fd023-6c48-47a6-80d1-ca06914cd298}</author>
    <author>tc={f0302882-c6dc-404c-ac6d-fcf80b1b917b}</author>
    <author>tc={f0345c43-1fa9-47e0-96be-5add52ec6af6}</author>
    <author>tc={f035fa9e-5e8c-456d-8b65-bc15e508958a}</author>
    <author>tc={f079e90e-9d3b-40e1-8a45-d2df26cf183e}</author>
    <author>tc={f095fa3d-827c-464b-8dad-890fd2b279ab}</author>
    <author>tc={f0c74f0e-a621-471b-a78f-ee1ef738c4c5}</author>
    <author>tc={f0de668c-e888-4bdd-8aff-dd67b2f86d9f}</author>
    <author>tc={f0fdccd5-a6f2-46c9-9a8e-de4548cd1814}</author>
    <author>tc={f12cf0e1-8854-48ee-b14e-6650787c3f7d}</author>
    <author>tc={f15a97cd-ff55-4153-a226-c7428e052f05}</author>
    <author>tc={f160e851-f81f-4db1-b37a-c7e286359e01}</author>
    <author>tc={f173c43f-b55f-45eb-993c-17422156965a}</author>
    <author>tc={f191d910-e8ae-4c3a-93ca-45bf61325b85}</author>
    <author>tc={f1af26b5-89bd-4215-8c69-1b93d8eb114e}</author>
    <author>tc={f1cc7a65-258b-47ff-be35-a0039c6ec0c0}</author>
    <author>tc={f2189c4e-d339-442d-8034-3dabb1e8f901}</author>
    <author>tc={f25b4f54-2af3-422a-afc1-1ba2eaaaba0f}</author>
    <author>tc={f27333d7-ef04-448d-8f20-9ccb41456237}</author>
    <author>tc={f27ed629-dcac-4d67-9f3a-70f804442251}</author>
    <author>tc={f2824625-d4c9-4c1c-9ed6-154f204ba15b}</author>
    <author>tc={f29356d2-ba8e-41af-8360-97e70277460d}</author>
    <author>tc={f29566f1-3449-4522-ba9c-a9a9d9354481}</author>
    <author>tc={f2df98f1-da8c-4d4d-86c1-7b08fbe40156}</author>
    <author>tc={f2eb3a27-0554-437e-ba34-ce5eb2878229}</author>
    <author>tc={f2fa4438-b0dd-4f9d-be5e-ab8c7c6c9ed4}</author>
    <author>tc={f33f9371-72f5-450f-9eeb-bd8786e62b74}</author>
    <author>tc={f370a8c0-22d2-4ed0-83b4-15179f4140c6}</author>
    <author>tc={f3736dce-4703-434f-a6b1-0404adbe956b}</author>
    <author>tc={f3752df3-6ef3-479c-b3a7-66c717c5a584}</author>
    <author>tc={f378dc85-443d-4222-98d5-b69a55594f52}</author>
    <author>tc={f37c50ea-acae-4eee-96ad-b616894b91be}</author>
    <author>tc={f3b773ad-9376-400b-95f6-828d241a7863}</author>
    <author>tc={f3e2b5d8-04a1-4adf-85b9-31c2cfbcc799}</author>
    <author>tc={f3fb6501-ebd4-4293-828e-f01df0240a24}</author>
    <author>tc={f40db677-96de-4e42-8fc9-dd5cc3861952}</author>
    <author>tc={f41042cd-5da7-4e51-9c42-6dfcaadb6c10}</author>
    <author>tc={f44c4462-81ea-444b-8dd4-4e9e983fdbe3}</author>
    <author>tc={f48109ea-f946-4afa-b2dc-adddd28ce8c6}</author>
    <author>tc={f4822855-e5f0-411b-b1fb-d8eca82b044f}</author>
    <author>tc={f4d209c3-d4c9-4411-8a40-6406c89f9f94}</author>
    <author>tc={f4e0945c-ab68-44db-b0dd-e145cc7e55f1}</author>
    <author>tc={f4ecbbcf-ca12-4576-9f9e-d9b5012f3c82}</author>
    <author>tc={f509353e-50a0-4a3e-90c9-9f5bd8dcf970}</author>
    <author>tc={f5204a35-eeef-4e5b-bdca-ddf839ded7b3}</author>
    <author>tc={f55e29cc-9d1e-439e-bfe3-44e8acebc288}</author>
    <author>tc={f5879b44-044d-482b-a073-282ad552e6cd}</author>
    <author>tc={f5f0d68f-1f3f-4902-bc25-83a2ce42e216}</author>
    <author>tc={f5f37b32-7a68-4e8a-884e-9759b775760e}</author>
    <author>tc={f63ecdc0-9785-4a8b-9498-2323f9f159b5}</author>
    <author>tc={f669f63c-5d12-43bf-917e-49e1fdb02e9d}</author>
    <author>tc={f6797776-a300-4e18-8fd6-556c4509ee95}</author>
    <author>tc={f685d902-9832-45db-b442-82bd564273e0}</author>
    <author>tc={f6b53a26-2b95-4cbb-902e-65a48eb979a3}</author>
    <author>tc={f6b85130-d58b-4a5f-ac1c-24ab6644698c}</author>
    <author>tc={f6d22bdb-b87a-42b0-bf8b-19d13eeed0af}</author>
    <author>tc={f6d42867-dcfa-4282-9b05-cfb770a757b3}</author>
    <author>tc={f7541d2a-c609-4075-b499-0012299fbd8f}</author>
    <author>tc={f7593fbc-297a-4b69-a5c0-351496a80c9e}</author>
    <author>tc={f76c81d7-c9be-4bea-a447-58ee5de69ea5}</author>
    <author>tc={f76d34d1-2af7-4098-a76c-b8523d50adf9}</author>
    <author>tc={f7827561-b832-4e80-9d5b-95cdc720b36e}</author>
    <author>tc={f7a921eb-7702-4d4a-85a0-7ef642baac0d}</author>
    <author>tc={f7abf05e-47cf-4e52-adc8-0862ec500e86}</author>
    <author>tc={f7d26b17-15a0-448d-98df-380d0dcc2bf4}</author>
    <author>tc={f7eed406-5a1d-4b33-8287-0a7c5d65b069}</author>
    <author>tc={f7fd3b18-0c0c-4700-b1e8-87cb06fbe6ae}</author>
    <author>tc={f800c094-1f02-4f12-abcf-d7b5556baa44}</author>
    <author>tc={f8135768-21a9-4e7d-9e34-b72644889deb}</author>
    <author>tc={f82c8820-9586-4af5-b56c-2a7126d90bf2}</author>
    <author>tc={f83ef558-1af7-48ca-a9b4-bc6bc16a7c03}</author>
    <author>tc={f86b9983-3249-4298-a2b5-f01e7836625e}</author>
    <author>tc={f883a8bc-e68c-490b-ac61-84e7ce94ddeb}</author>
    <author>tc={f8968307-f356-4638-a6df-bd3e86375bf6}</author>
    <author>tc={f8c72805-640c-4ed7-b1b8-57a4f0bc8f49}</author>
    <author>tc={f8d4cb38-47a5-4cf3-be15-e58253cdc8e0}</author>
    <author>tc={f910ef6e-54cb-42da-b393-90343bc308d4}</author>
    <author>tc={f925e4f9-c83a-4400-8b11-8b91b3956ae0}</author>
    <author>tc={f94400df-b5d2-4101-be1f-7921356b1d8f}</author>
    <author>tc={f9465a41-3c04-4cc7-b05b-7bc0d770bfb3}</author>
    <author>tc={f96cb6b0-f692-499a-9e6c-6d4e5e6985e8}</author>
    <author>tc={f9861bd3-e055-4988-b25c-8fbd08edaec6}</author>
    <author>tc={f994a3ea-68fe-4289-8381-9a672c909e20}</author>
    <author>tc={f9a22d1e-2273-40b0-b054-b06632d5a08d}</author>
    <author>tc={f9df7d04-2ce2-40bb-9716-815c2d2a9bf8}</author>
    <author>tc={f9ebc469-5b66-4a17-aaa6-6ce03ef70916}</author>
    <author>tc={fa0d47ac-753b-4cac-aa77-f1cd32e9631a}</author>
    <author>tc={fa1cc31c-e6ee-4933-9ec9-5bb6a91d49bb}</author>
    <author>tc={fa45e19a-b931-40ba-a1e1-4d66b98680d8}</author>
    <author>tc={fa67b811-cdc3-4109-8933-12744f5dbfa5}</author>
    <author>tc={fab00daf-d0c7-41b9-8812-0721e00f14c9}</author>
    <author>tc={fab34b7b-68f1-4eb9-bc94-25354272dcb4}</author>
    <author>tc={fae64157-ef13-497a-ac9a-f988735c5cb0}</author>
    <author>tc={fb028f63-eb68-4f66-8476-cada45690775}</author>
    <author>tc={fb04a5b5-d84d-47eb-a0e6-e0f460817040}</author>
    <author>tc={fb19164f-af2b-4f63-a6a3-8041b3f5121b}</author>
    <author>tc={fb1c31d4-b9f0-4537-8623-c71e36c07e6a}</author>
    <author>tc={fb3127cc-e3d3-490a-96ed-c897de54140a}</author>
    <author>tc={fb783089-edf2-48ff-aaee-3f7617bb3c4d}</author>
    <author>tc={fb7ae4a1-f81c-4d62-9872-49fe76504a0b}</author>
    <author>tc={fb879d05-a178-4592-a922-44fe7dc2cd5f}</author>
    <author>tc={fb97586b-b54c-4266-a65e-ac26943b6f28}</author>
    <author>tc={fbafb1c5-78e9-40e6-8297-0011782d7923}</author>
    <author>tc={fbf24119-f4bc-4516-8202-008acb4baad8}</author>
    <author>tc={fbf63521-d217-4d53-bfd6-b1e37cd73f71}</author>
    <author>tc={fc088ee2-083a-41d0-be9e-7ec17f6cccb2}</author>
    <author>tc={fc0d2369-6ada-4e71-81e2-467e2f07ebdb}</author>
    <author>tc={fc1079bd-08cb-4472-bfa5-029cc4743c5f}</author>
    <author>tc={fc34f3e0-9719-40a0-be8d-ca9d5eebe73a}</author>
    <author>tc={fc3d8151-cab7-40b7-b61c-3c5184c76e9a}</author>
    <author>tc={fc66da5f-5a3f-4c89-82fe-cca5f330e461}</author>
    <author>tc={fc6ba34f-19e9-49c5-a535-3e1bfcd808ec}</author>
    <author>tc={fccc108e-fc76-410d-a80b-7cc2d80565fd}</author>
    <author>tc={fce42132-e07b-4530-a2b2-40fb79a76100}</author>
    <author>tc={fcfcd999-da6a-4e74-b2fb-cbb406288bec}</author>
    <author>tc={fd17953c-e845-49d9-9b10-0d54f5eabe42}</author>
    <author>tc={fd1d297f-d12f-4061-9c37-63122cf7d55f}</author>
    <author>tc={fd389136-8bbb-4515-9f08-8bf9546e18f6}</author>
    <author>tc={fd42485c-d1fd-4f37-ab6c-297450f0666a}</author>
    <author>tc={fd44502b-e824-4a3a-8726-b4e6e344088a}</author>
    <author>tc={fd4d7712-16c6-49e0-a357-b6b5b9ee5f7a}</author>
    <author>tc={fd642416-215f-4b1a-96b1-ed9f1d116696}</author>
    <author>tc={fd6c25db-acde-4ad3-801e-d052133a1535}</author>
    <author>tc={fdbd4e6f-a43f-44da-b090-fdc522d37a5a}</author>
    <author>tc={fdccbc5b-401c-4b09-b56b-4b91adc43b8b}</author>
    <author>tc={fe0ce0fd-d495-490c-aa84-1679a15685a2}</author>
    <author>tc={fe201937-4c17-4986-a641-6204613b72d3}</author>
    <author>tc={fe332700-1fc7-4152-85ab-80e712d745eb}</author>
    <author>tc={fe34dad2-199a-4319-8931-daf34d11349f}</author>
    <author>tc={fe40f0a8-34b4-43ca-ab7d-7b8eaabeb2cf}</author>
    <author>tc={fe40fac1-1366-4982-868d-69bdd015a199}</author>
    <author>tc={fe4180a7-6814-431e-9f23-eb3b12997e6e}</author>
    <author>tc={fe47a28f-6e61-469a-ad7c-251bcaa231b3}</author>
    <author>tc={fe69a229-66ad-40c6-bc73-57d66df981f7}</author>
    <author>tc={fe734afd-291a-42e5-b0a9-68270469133c}</author>
    <author>tc={fe84f9fc-584c-4ee5-bcbf-1e9289e1fb07}</author>
    <author>tc={fea442c2-6c8b-495f-9d9e-70f09a9464f7}</author>
    <author>tc={fea93f29-9aec-4f9b-8cc9-3907ed5c6602}</author>
    <author>tc={feba92de-cbfb-4c5c-9e2e-2a68183d1ac3}</author>
    <author>tc={fecff82d-7953-43a5-89ac-f510b4d9d312}</author>
    <author>tc={fed9a382-c13d-4501-a9ca-34888ba197b7}</author>
    <author>tc={fee3ce90-6c4e-4e26-8e74-ac51e78986fa}</author>
    <author>tc={fee3fc44-5be6-418d-aea2-f2f9dad42ff9}</author>
    <author>tc={fee5ab98-7537-41f1-b76d-c2bad723d1cd}</author>
    <author>tc={fee969ea-b99b-4603-987e-0ccbb8f5040c}</author>
    <author>tc={fef8e207-990e-40ad-9a7b-2e54d3a15dab}</author>
    <author>tc={ff25a24f-995d-4c31-aba7-87d407350186}</author>
    <author>tc={ff2d8f6e-c960-4f86-8982-d9e0efaf4c6d}</author>
    <author>tc={ff5532de-df73-49b7-8f52-2587c09fdc29}</author>
    <author>tc={ff66ad34-2c86-4157-9b57-b4926ddf615d}</author>
    <author>tc={ff752bc8-e1d9-40ce-9c44-013fd0d01ffe}</author>
    <author>tc={ffb97859-b1cb-4355-8467-5c8598868131}</author>
    <author>tc={ffc25e98-1707-40f8-bdbf-6e4dc8cba8b2}</author>
    <author>tc={ffdbb409-0064-4024-bd7b-af59c8bed1fe}</author>
    <author>tc={ffeff7d5-84d8-44e5-a862-aea037cbee1d}</author>
  </authors>
  <commentList>
    <comment authorId="0" xr:uid="{001f52ac-1e7f-492b-93bb-e7df1ffac196}" ref="S6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8/14 AT 9:45AM
</t>
      </text>
    </comment>
    <comment authorId="1" xr:uid="{00592ac3-3c8f-4b44-a7fb-cc3fb9e54730}" ref="G563">
      <text>
        <t xml:space="preserve">[Threaded comment]
 Your version of Excel allows you to read this threaded comment; however, any edits to it will get removed if the file is opened in a newer version of Excel. Learn more: https://go.microsoft.com/fwlink/?linkid=870924
Comment:
	TO CUSHION: 5/29 AT 9:40AM
</t>
      </text>
    </comment>
    <comment authorId="2" xr:uid="{008a0862-1300-467d-b14e-228bc5fd687f}" ref="L6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FIX THE FAT CUSHIONS**
</t>
      </text>
    </comment>
    <comment authorId="3" xr:uid="{009b82a0-8b63-45d3-96f3-ec6be4e7b1d2}" ref="G582">
      <text>
        <t xml:space="preserve">[Threaded comment]
 Your version of Excel allows you to read this threaded comment; however, any edits to it will get removed if the file is opened in a newer version of Excel. Learn more: https://go.microsoft.com/fwlink/?linkid=870924
Comment:
	TO CUSHION 6/11 AT 6:20AM
</t>
      </text>
    </comment>
    <comment authorId="4" xr:uid="{00ac6be8-0b4a-4a8c-803b-0c7e4bb50f75}" ref="S6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9/12 AT 7:35
</t>
      </text>
    </comment>
    <comment authorId="5" xr:uid="{00aef45a-067f-44a6-99e0-3489cca4609c}" ref="B187">
      <text>
        <t xml:space="preserve">[Threaded comment]
 Your version of Excel allows you to read this threaded comment; however, any edits to it will get removed if the file is opened in a newer version of Excel. Learn more: https://go.microsoft.com/fwlink/?linkid=870924
Comment:
	WARRANTY JOB
</t>
      </text>
    </comment>
    <comment authorId="6" xr:uid="{00ed4bc4-d12d-4b11-8e36-fc6d365b4dfb}" ref="S1428">
      <text>
        <t xml:space="preserve">[Threaded comment]
 Your version of Excel allows you to read this threaded comment; however, any edits to it will get removed if the file is opened in a newer version of Excel. Learn more: https://go.microsoft.com/fwlink/?linkid=870924
Comment:
	8/11 con Rayo
</t>
      </text>
    </comment>
    <comment authorId="7" xr:uid="{011849bf-1b8d-4353-ad81-7450383a4455}" ref="G10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9/19 7:00AM
</t>
      </text>
    </comment>
    <comment authorId="8" xr:uid="{01512565-29a1-465d-a4fb-2aa138d38cb9}" ref="G13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7/23/25
</t>
      </text>
    </comment>
    <comment authorId="9" xr:uid="{015b5b56-1132-4ae4-bfe8-803822af162c}" ref="S10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10/22
</t>
      </text>
    </comment>
    <comment authorId="10" xr:uid="{015c7015-2408-4289-9477-ed1e000303be}" ref="G11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1" xr:uid="{015e9164-df67-4055-afcd-78f5edb2df1b}" ref="S1436">
      <text>
        <t xml:space="preserve">[Threaded comment]
 Your version of Excel allows you to read this threaded comment; however, any edits to it will get removed if the file is opened in a newer version of Excel. Learn more: https://go.microsoft.com/fwlink/?linkid=870924
Comment:
	TO METAL: 6/24 AT 7:00AM
</t>
      </text>
    </comment>
    <comment authorId="12" xr:uid="{0191e9ce-791a-4596-97bb-b06136ffbdc7}" ref="W173">
      <text>
        <t xml:space="preserve">[Threaded comment]
 Your version of Excel allows you to read this threaded comment; however, any edits to it will get removed if the file is opened in a newer version of Excel. Learn more: https://go.microsoft.com/fwlink/?linkid=870924
Comment:
	TO RED 2/16
</t>
      </text>
    </comment>
    <comment authorId="13" xr:uid="{019cb579-85e4-4450-9cd4-a6f97df557e9}" ref="W166">
      <text>
        <t xml:space="preserve">[Threaded comment]
 Your version of Excel allows you to read this threaded comment; however, any edits to it will get removed if the file is opened in a newer version of Excel. Learn more: https://go.microsoft.com/fwlink/?linkid=870924
Comment:
	TO RED: 2/2
</t>
      </text>
    </comment>
    <comment authorId="14" xr:uid="{01ae12d9-dae4-4bd1-870e-67086425f24e}" ref="T32">
      <text>
        <t xml:space="preserve">[Threaded comment]
 Your version of Excel allows you to read this threaded comment; however, any edits to it will get removed if the file is opened in a newer version of Excel. Learn more: https://go.microsoft.com/fwlink/?linkid=870924
Comment:
	Mario 8/8
</t>
      </text>
    </comment>
    <comment authorId="15" xr:uid="{01ba2fe2-d24c-44e1-8400-abcdfb6aee6f}" ref="T9">
      <text>
        <t xml:space="preserve">[Threaded comment]
 Your version of Excel allows you to read this threaded comment; however, any edits to it will get removed if the file is opened in a newer version of Excel. Learn more: https://go.microsoft.com/fwlink/?linkid=870924
Comment:
	on schedule 8/3
</t>
      </text>
    </comment>
    <comment authorId="16" xr:uid="{01baadf1-0399-4b1f-b40c-107a027822b4}" ref="W10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PORTUM DEKTON NEED
Respuesta:
    Portum its here… ready to complete
Respuesta:
    TO DEKTON: 8/25
</t>
      </text>
    </comment>
    <comment authorId="17" xr:uid="{01bbca9a-e2ea-4bda-b16f-d7776a21db25}" ref="W255">
      <text>
        <t xml:space="preserve">[Threaded comment]
 Your version of Excel allows you to read this threaded comment; however, any edits to it will get removed if the file is opened in a newer version of Excel. Learn more: https://go.microsoft.com/fwlink/?linkid=870924
Comment:
	TO DEKTON: 6/12
</t>
      </text>
    </comment>
    <comment authorId="18" xr:uid="{01bceeae-af8e-498d-8f81-8881c616cb2c}" ref="S10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8/7 AT 7:00AM
</t>
      </text>
    </comment>
    <comment authorId="19" xr:uid="{01c7f7d9-4533-4466-8c98-309847a5b3fe}" ref="W8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JULIO 1/28
</t>
      </text>
    </comment>
    <comment authorId="20" xr:uid="{020af518-df1c-4ae8-a7fb-a3628091ae89}" ref="S7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 AT 6:30AM
Respuesta:
    Rayo por realizar Firepit 11/13
</t>
      </text>
    </comment>
    <comment authorId="21" xr:uid="{02244cab-9c5f-45a5-acd2-2357bd1b2e05}" ref="L6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FOAM ORDER ON 12/3
</t>
      </text>
    </comment>
    <comment authorId="22" xr:uid="{023deb9e-d471-4ac8-90a4-ec718d06406d}" ref="G11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
</t>
      </text>
    </comment>
    <comment authorId="23" xr:uid="{0245ee6f-8dd0-4343-b327-d58c45abcea0}" ref="W10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10/13
</t>
      </text>
    </comment>
    <comment authorId="24" xr:uid="{024deb3c-7bde-47f3-bb0b-6a06cfbebabf}" ref="L11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12/19
</t>
      </text>
    </comment>
    <comment authorId="25" xr:uid="{02792980-c901-4750-a390-a9f566c25953}" ref="G9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
</t>
      </text>
    </comment>
    <comment authorId="26" xr:uid="{028b5872-5a60-4667-bd7d-fc446b7847e8}" ref="G9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7/7
</t>
      </text>
    </comment>
    <comment authorId="27" xr:uid="{02924f11-7ed9-4559-a2f2-7b49719e131b}" ref="G6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10/09 AT 10:20AM
</t>
      </text>
    </comment>
    <comment authorId="28" xr:uid="{02afbf99-ba71-451b-a451-d2fb56cfbfe8}" ref="T97">
      <text>
        <t xml:space="preserve">[Threaded comment]
 Your version of Excel allows you to read this threaded comment; however, any edits to it will get removed if the file is opened in a newer version of Excel. Learn more: https://go.microsoft.com/fwlink/?linkid=870924
Comment:
	TO MARIO: 11/11
</t>
      </text>
    </comment>
    <comment authorId="29" xr:uid="{02ddefa6-08fb-4fd4-bcd5-f4c272f57b7f}" ref="G6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 AT 9:00
</t>
      </text>
    </comment>
    <comment authorId="30" xr:uid="{02e9dc29-a022-41cf-b8ed-c106ed03911d}" ref="G10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 AT 1PM
Respuesta:
    COMPLETE 8/6
</t>
      </text>
    </comment>
    <comment authorId="31" xr:uid="{0303fa3a-a516-46ab-8163-2cf16f6dc47b}" ref="G9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
</t>
      </text>
    </comment>
    <comment authorId="32" xr:uid="{031b700a-b398-4219-8a0e-3f85072832da}" ref="G8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
</t>
      </text>
    </comment>
    <comment authorId="33" xr:uid="{031fe766-c063-4ab6-beb0-12b8dd6cf058}" ref="W6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9/18
</t>
      </text>
    </comment>
    <comment authorId="34" xr:uid="{0327c7c2-b82e-41e4-8376-118222e8d41d}" ref="W9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Hamid select the Dekton on 06/25/25
</t>
      </text>
    </comment>
    <comment authorId="35" xr:uid="{0330bb30-6f6a-460e-a70b-aa5509b608cb}" ref="W10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9/22
</t>
      </text>
    </comment>
    <comment authorId="36" xr:uid="{033f557c-82af-4c5a-baca-ef3ec82ba521}" ref="L9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RECEIVED 9/4
</t>
      </text>
    </comment>
    <comment authorId="37" xr:uid="{034a32f8-ac19-4839-83ad-4de21eb1760e}" ref="F8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Picking from factory
</t>
      </text>
    </comment>
    <comment authorId="38" xr:uid="{034dbb6a-85fc-47ca-892e-17e406b33b90}" ref="W245">
      <text>
        <t xml:space="preserve">[Threaded comment]
 Your version of Excel allows you to read this threaded comment; however, any edits to it will get removed if the file is opened in a newer version of Excel. Learn more: https://go.microsoft.com/fwlink/?linkid=870924
Comment:
	TO DEKTON 5/23
</t>
      </text>
    </comment>
    <comment authorId="39" xr:uid="{0351340d-3ff7-4549-8e27-ed3d218e6e9f}" ref="L6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FOAM PARA CLUB CHAIR NUEVOS
</t>
      </text>
    </comment>
    <comment authorId="40" xr:uid="{036e789b-a56f-4668-a6d5-4e51c024e18a}" ref="G9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7/11/25
</t>
      </text>
    </comment>
    <comment authorId="41" xr:uid="{038517ae-a067-4fac-99f0-d019d31d9b62}" ref="W8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4/17
</t>
      </text>
    </comment>
    <comment authorId="42" xr:uid="{038ea9ad-3377-4172-a97c-b60d930582fa}" ref="S7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
</t>
      </text>
    </comment>
    <comment authorId="43" xr:uid="{039edd95-51a4-42da-b068-5c2f2e5beed8}" ref="S163">
      <text>
        <t xml:space="preserve">[Threaded comment]
 Your version of Excel allows you to read this threaded comment; however, any edits to it will get removed if the file is opened in a newer version of Excel. Learn more: https://go.microsoft.com/fwlink/?linkid=870924
Comment:
	TO RAYO: 1/30
</t>
      </text>
    </comment>
    <comment authorId="44" xr:uid="{03bbdf6f-77a6-48b1-8325-d44306186eec}" ref="G10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8/5
Respuesta:
    COMPLETED BY MIGUEL ON 08/20 AT 10AM
</t>
      </text>
    </comment>
    <comment authorId="45" xr:uid="{03bda0f9-40d2-43e4-910c-2e65748f3e7c}" ref="S7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VENDIDO DE TIENDA, SE NECESITAN LEVANTAR PARA TRAER A FACTORY.
</t>
      </text>
    </comment>
    <comment authorId="46" xr:uid="{03ca47d0-af1a-4dde-8241-dfdb0136a5f7}" ref="S8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
</t>
      </text>
    </comment>
    <comment authorId="47" xr:uid="{03d3651b-d9b1-467f-8a68-1f5bb223ffc2}" ref="L553">
      <text>
        <t xml:space="preserve">[Threaded comment]
 Your version of Excel allows you to read this threaded comment; however, any edits to it will get removed if the file is opened in a newer version of Excel. Learn more: https://go.microsoft.com/fwlink/?linkid=870924
Comment:
	SEND 5/21
</t>
      </text>
    </comment>
    <comment authorId="48" xr:uid="{03d4f95b-e0aa-44ad-b290-49acc0f2967b}" ref="G579">
      <text>
        <t xml:space="preserve">[Threaded comment]
 Your version of Excel allows you to read this threaded comment; however, any edits to it will get removed if the file is opened in a newer version of Excel. Learn more: https://go.microsoft.com/fwlink/?linkid=870924
Comment:
	WITH APRIL PROGRAM
</t>
      </text>
    </comment>
    <comment authorId="49" xr:uid="{040d9a3d-3ab0-4fc5-8a2d-9e9b36cfaba7}" ref="S8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RESTO A PRODUCCION: 4/15
</t>
      </text>
    </comment>
    <comment authorId="50" xr:uid="{04132e6c-22fa-4299-ba01-0cc45eb32838}" ref="F10">
      <text>
        <t xml:space="preserve">[Threaded comment]
 Your version of Excel allows you to read this threaded comment; however, any edits to it will get removed if the file is opened in a newer version of Excel. Learn more: https://go.microsoft.com/fwlink/?linkid=870924
Comment:
	Se creo un cambio para barstools (5) ya que quedaron altos.
</t>
      </text>
    </comment>
    <comment authorId="51" xr:uid="{04218129-25c3-4ca7-b433-070fd82b965f}" ref="T131">
      <text>
        <t xml:space="preserve">[Threaded comment]
 Your version of Excel allows you to read this threaded comment; however, any edits to it will get removed if the file is opened in a newer version of Excel. Learn more: https://go.microsoft.com/fwlink/?linkid=870924
Comment:
	TO MARIO: 12/20
</t>
      </text>
    </comment>
    <comment authorId="52" xr:uid="{0421a9be-ef11-4c2b-b777-385db783e681}" ref="G11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11/18
</t>
      </text>
    </comment>
    <comment authorId="53" xr:uid="{042f2725-67d9-409e-b0a2-c9ee7eb143e1}" ref="G160">
      <text>
        <t xml:space="preserve">[Threaded comment]
 Your version of Excel allows you to read this threaded comment; however, any edits to it will get removed if the file is opened in a newer version of Excel. Learn more: https://go.microsoft.com/fwlink/?linkid=870924
Comment:
	TO ABRIL: 2/1
</t>
      </text>
    </comment>
    <comment authorId="54" xr:uid="{046a1c4b-b168-4b52-a3e6-8a83dc2283c8}" ref="T118">
      <text>
        <t xml:space="preserve">[Threaded comment]
 Your version of Excel allows you to read this threaded comment; however, any edits to it will get removed if the file is opened in a newer version of Excel. Learn more: https://go.microsoft.com/fwlink/?linkid=870924
Comment:
	TO MARIO: 12/5
</t>
      </text>
    </comment>
    <comment authorId="55" xr:uid="{0489d7a7-c654-43b3-8253-ddf861c264bc}" ref="W5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8/6 AT 8:00AM
</t>
      </text>
    </comment>
    <comment authorId="56" xr:uid="{04992c7d-728a-453e-8641-8b2c86840cd7}" ref="G232">
      <text>
        <t xml:space="preserve">[Threaded comment]
 Your version of Excel allows you to read this threaded comment; however, any edits to it will get removed if the file is opened in a newer version of Excel. Learn more: https://go.microsoft.com/fwlink/?linkid=870924
Comment:
	TO CUSHHION AREA 5/11
</t>
      </text>
    </comment>
    <comment authorId="57" xr:uid="{049f903f-2260-44a6-950b-a7d6f6b56e75}" ref="B8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 ORIG .05/07
</t>
      </text>
    </comment>
    <comment authorId="58" xr:uid="{04bc0e2c-3f79-43ec-a921-cfb00df43050}" ref="S26">
      <text>
        <t xml:space="preserve">[Threaded comment]
 Your version of Excel allows you to read this threaded comment; however, any edits to it will get removed if the file is opened in a newer version of Excel. Learn more: https://go.microsoft.com/fwlink/?linkid=870924
Comment:
	RAYO 8/22
</t>
      </text>
    </comment>
    <comment authorId="59" xr:uid="{04e169f1-04ee-4a10-b7ba-3ae238ca43c5}" ref="G13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8/5 AT 6:30AM
</t>
      </text>
    </comment>
    <comment authorId="60" xr:uid="{04fca199-2d03-42c9-b44d-7380728680f1}" ref="F156">
      <text>
        <t xml:space="preserve">[Threaded comment]
 Your version of Excel allows you to read this threaded comment; however, any edits to it will get removed if the file is opened in a newer version of Excel. Learn more: https://go.microsoft.com/fwlink/?linkid=870924
Comment:
	ORDER HAS
4 LEDGE LOUNGER
10X 16 FLEX ZEN WITH NO BASE
8 X 7   FLEX TWIN WITHOUT BASE
</t>
      </text>
    </comment>
    <comment authorId="61" xr:uid="{05029b08-8c4c-402c-adec-08e591f93fc5}" ref="L7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ON 12/6 &amp; RETURN 12/9
</t>
      </text>
    </comment>
    <comment authorId="62" xr:uid="{0511c4ed-412d-47c5-b4fc-bd5d0cd992f0}" ref="S1409">
      <text>
        <t xml:space="preserve">[Threaded comment]
 Your version of Excel allows you to read this threaded comment; however, any edits to it will get removed if the file is opened in a newer version of Excel. Learn more: https://go.microsoft.com/fwlink/?linkid=870924
Comment:
	TO RAYO 10/4
</t>
      </text>
    </comment>
    <comment authorId="63" xr:uid="{051355c0-8b09-41ec-b9f2-025cff426a51}" ref="F73">
      <text>
        <t xml:space="preserve">[Threaded comment]
 Your version of Excel allows you to read this threaded comment; however, any edits to it will get removed if the file is opened in a newer version of Excel. Learn more: https://go.microsoft.com/fwlink/?linkid=870924
Comment:
	REQUEST SEP-29 BY SARA?
</t>
      </text>
    </comment>
    <comment authorId="64" xr:uid="{055a68c9-0e5d-4af6-8c48-02c16c5da69e}" ref="W9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
</t>
      </text>
    </comment>
    <comment authorId="65" xr:uid="{05656ed6-bb80-47ed-bc5e-144b3e0674f5}" ref="S604">
      <text>
        <t xml:space="preserve">[Threaded comment]
 Your version of Excel allows you to read this threaded comment; however, any edits to it will get removed if the file is opened in a newer version of Excel. Learn more: https://go.microsoft.com/fwlink/?linkid=870924
Comment:
	TO METAL:C 6/26 AT 8:00AM..
</t>
      </text>
    </comment>
    <comment authorId="66" xr:uid="{058ec3a4-699f-4709-8860-28887fd27242}" ref="S2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METAL TEAM 4/27
</t>
      </text>
    </comment>
    <comment authorId="67" xr:uid="{05a1bc31-dd3b-4746-b0e6-f784dc0b7b2b}" ref="V9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t>
      </text>
    </comment>
    <comment authorId="68" xr:uid="{05a4a15a-ce6e-4dba-8510-c7ab19a03ec8}" ref="S14">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69" xr:uid="{05af4856-0ad6-4204-adde-1822f2a13b71}" ref="S246">
      <text>
        <t xml:space="preserve">[Threaded comment]
 Your version of Excel allows you to read this threaded comment; however, any edits to it will get removed if the file is opened in a newer version of Excel. Learn more: https://go.microsoft.com/fwlink/?linkid=870924
Comment:
	TO METAL AREA: 5/16
</t>
      </text>
    </comment>
    <comment authorId="70" xr:uid="{05c1c05d-eac6-4d48-8e18-f524cb8c1a15}" ref="G11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
</t>
      </text>
    </comment>
    <comment authorId="71" xr:uid="{05c9aae7-0b45-47a4-8e26-62134ae69319}" ref="F7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PROPANE TANK FIREPIT
</t>
      </text>
    </comment>
    <comment authorId="72" xr:uid="{05cb3bd2-17d2-46c4-80b1-b70c1b102e52}" ref="G9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
</t>
      </text>
    </comment>
    <comment authorId="73" xr:uid="{05db05dd-9036-4b97-88bc-e74734a5c80d}" ref="W467">
      <text>
        <t xml:space="preserve">[Threaded comment]
 Your version of Excel allows you to read this threaded comment; however, any edits to it will get removed if the file is opened in a newer version of Excel. Learn more: https://go.microsoft.com/fwlink/?linkid=870924
Comment:
	TO DEKTON: 7/3 AT 7:10AM
</t>
      </text>
    </comment>
    <comment authorId="74" xr:uid="{05fec3bc-9382-4549-9653-a696c37e1a48}" ref="T30">
      <text>
        <t xml:space="preserve">[Threaded comment]
 Your version of Excel allows you to read this threaded comment; however, any edits to it will get removed if the file is opened in a newer version of Excel. Learn more: https://go.microsoft.com/fwlink/?linkid=870924
Comment:
	Mario 8/15
</t>
      </text>
    </comment>
    <comment authorId="75" xr:uid="{0618f2c9-f359-4cff-9592-2eb3964a9f33}" ref="G6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8/21 AT 7:15AM
</t>
      </text>
    </comment>
    <comment authorId="76" xr:uid="{06249cce-83ae-4f5a-b9d6-af1534b380c6}" ref="S9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
</t>
      </text>
    </comment>
    <comment authorId="77" xr:uid="{0634da4d-32e7-46ee-9715-406abdf91d48}" ref="F8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ENVIARA A SEDONA CON EQUIPO DE ENTREGAS
</t>
      </text>
    </comment>
    <comment authorId="78" xr:uid="{068165c9-10ce-49af-93e7-d5c4f84ed2cf}" ref="W161">
      <text>
        <t xml:space="preserve">[Threaded comment]
 Your version of Excel allows you to read this threaded comment; however, any edits to it will get removed if the file is opened in a newer version of Excel. Learn more: https://go.microsoft.com/fwlink/?linkid=870924
Comment:
	TO RED: 1/24
</t>
      </text>
    </comment>
    <comment authorId="79" xr:uid="{06d77dc0-456a-4ed4-86d7-951ce66a6ff1}" ref="G11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
</t>
      </text>
    </comment>
    <comment authorId="80" xr:uid="{06e400be-b2c4-472d-909d-4ee3f647ef7c}" ref="T14">
      <text>
        <t xml:space="preserve">[Threaded comment]
 Your version of Excel allows you to read this threaded comment; however, any edits to it will get removed if the file is opened in a newer version of Excel. Learn more: https://go.microsoft.com/fwlink/?linkid=870924
Comment:
	on schedule 8/3
</t>
      </text>
    </comment>
    <comment authorId="81" xr:uid="{0714cfda-1c8a-4d5d-b965-fdc4b1f249df}" ref="G6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 AT 2:50PM
</t>
      </text>
    </comment>
    <comment authorId="82" xr:uid="{07252ebc-7638-433a-ac3c-2ec3866c3d63}" ref="S138">
      <text>
        <t xml:space="preserve">[Threaded comment]
 Your version of Excel allows you to read this threaded comment; however, any edits to it will get removed if the file is opened in a newer version of Excel. Learn more: https://go.microsoft.com/fwlink/?linkid=870924
Comment:
	TO RAYO: 12/15
</t>
      </text>
    </comment>
    <comment authorId="83" xr:uid="{0756ed3c-9626-4ad7-9b70-b14832e91482}" ref="G7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12/05
</t>
      </text>
    </comment>
    <comment authorId="84" xr:uid="{07849344-68f1-4baa-a834-2d0e7c227570}" ref="G522">
      <text>
        <t xml:space="preserve">[Threaded comment]
 Your version of Excel allows you to read this threaded comment; however, any edits to it will get removed if the file is opened in a newer version of Excel. Learn more: https://go.microsoft.com/fwlink/?linkid=870924
Comment:
	4/8 TO CUSHION
</t>
      </text>
    </comment>
    <comment authorId="85" xr:uid="{0786317c-a75f-496e-9b5d-d5e666847d41}" ref="G9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6/26
</t>
      </text>
    </comment>
    <comment authorId="86" xr:uid="{078b4f98-81c8-4b91-944b-77ef7a30c247}" ref="W8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5/7
</t>
      </text>
    </comment>
    <comment authorId="87" xr:uid="{07b3c08c-2584-4c86-89cf-f26c157a86a8}" ref="T9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8/26 AT 10:00AM
</t>
      </text>
    </comment>
    <comment authorId="88" xr:uid="{07ba8032-ef1c-4f1f-9169-618a803289b7}" ref="G9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8/25 AT 12:50PM
</t>
      </text>
    </comment>
    <comment authorId="89" xr:uid="{07cc52f2-c3bc-4c0c-936c-ac505cbe10b4}" ref="G11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
</t>
      </text>
    </comment>
    <comment authorId="90" xr:uid="{07ec49a2-7d58-41d0-98a0-767d7067e235}" ref="F12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EMAIL SARA 3/10: DISGARD ORDER UNTILL MODIFICATION WILL MADE..
</t>
      </text>
    </comment>
    <comment authorId="91" xr:uid="{080b206a-e21d-42f5-9808-6229cb061dd2}" ref="A68">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92" xr:uid="{08156a99-f0f0-4f50-8d33-300485b3dd71}" ref="S1432">
      <text>
        <t xml:space="preserve">[Threaded comment]
 Your version of Excel allows you to read this threaded comment; however, any edits to it will get removed if the file is opened in a newer version of Excel. Learn more: https://go.microsoft.com/fwlink/?linkid=870924
Comment:
	2-BRAVADA CORNER SOFA
</t>
      </text>
    </comment>
    <comment authorId="93" xr:uid="{08498029-d7e8-4700-92a0-4b088e800414}" ref="F10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10/16
</t>
      </text>
    </comment>
    <comment authorId="94" xr:uid="{088b3004-3055-4106-8feb-e6a330c12423}" ref="S6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7/22 AT 7:09AM
Respuesta:
    *SE AGREGO INVOICE NEW*
</t>
      </text>
    </comment>
    <comment authorId="95" xr:uid="{088e3b2f-b85a-4ac9-aad8-718c44b7bc9c}" ref="L10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LARGE FOAM NEED BE REPLACE TOO DAMAGED
</t>
      </text>
    </comment>
    <comment authorId="96" xr:uid="{08ab2cae-67ea-4148-a654-330cc5af74d8}" ref="S544">
      <text>
        <t xml:space="preserve">[Threaded comment]
 Your version of Excel allows you to read this threaded comment; however, any edits to it will get removed if the file is opened in a newer version of Excel. Learn more: https://go.microsoft.com/fwlink/?linkid=870924
Comment:
	to metal: 4/25
</t>
      </text>
    </comment>
    <comment authorId="97" xr:uid="{08b127fb-42f3-4858-bee5-0e31bb6dd969}" ref="S178">
      <text>
        <t xml:space="preserve">[Threaded comment]
 Your version of Excel allows you to read this threaded comment; however, any edits to it will get removed if the file is opened in a newer version of Excel. Learn more: https://go.microsoft.com/fwlink/?linkid=870924
Comment:
	TO RAYO 2/17
</t>
      </text>
    </comment>
    <comment authorId="98" xr:uid="{08df4aa0-5b26-4def-96a6-4085c43cba21}" ref="W6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7/17 AT 12:30PM
</t>
      </text>
    </comment>
    <comment authorId="99" xr:uid="{08e68cf0-d7db-4e10-91f6-ad9e4ce70fff}" ref="K9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TO CALCULATE
Respuesta:
    OR WE FOLLOW PDF
</t>
      </text>
    </comment>
    <comment authorId="100" xr:uid="{08f41008-4e64-4262-987b-4f495706dad7}" ref="S6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8/6 AT 2:00PM
</t>
      </text>
    </comment>
    <comment authorId="101" xr:uid="{08f49576-9c58-4358-ad79-be80ea8c8a00}" ref="S1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3/22
</t>
      </text>
    </comment>
    <comment authorId="102" xr:uid="{08f51c8d-64ee-42de-9fd8-ae8f57db0ac7}" ref="S8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4/17
</t>
      </text>
    </comment>
    <comment authorId="103" xr:uid="{08ff3380-fcb3-473e-a728-6d3a0cc64a55}" ref="S10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10/21
</t>
      </text>
    </comment>
    <comment authorId="104" xr:uid="{09268d90-19bd-4cd5-a2ec-9910420749b7}" ref="G6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8/29 AT 9:20AM
</t>
      </text>
    </comment>
    <comment authorId="105" xr:uid="{093cc68b-0139-4feb-a04d-b3ce55867760}" ref="L7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1/6
Respuesta:
    OK 1/9
</t>
      </text>
    </comment>
    <comment authorId="106" xr:uid="{099e6652-68c8-40a0-81ec-5c78f031293e}" ref="T63">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107" xr:uid="{09f43745-6b36-48d3-aefb-8447478a4b4f}" ref="W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 AT 10:30AM
</t>
      </text>
    </comment>
    <comment authorId="108" xr:uid="{0a294d8b-ee3e-4db7-b0c3-6d92b5485358}" ref="W10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10/15
</t>
      </text>
    </comment>
    <comment authorId="109" xr:uid="{0a2c9a83-5a65-4fdf-923c-e0d3452ebcb1}" ref="F8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5/28
Respuesta:
    she need 5/12 in notes
Respuesta:
    BRYAN CONFIRMED WITH CUSTOMER 5/19
</t>
      </text>
    </comment>
    <comment authorId="110" xr:uid="{0a3d5fd8-2913-402f-bc6e-b76def29a05e}" ref="U242">
      <text>
        <t xml:space="preserve">[Threaded comment]
 Your version of Excel allows you to read this threaded comment; however, any edits to it will get removed if the file is opened in a newer version of Excel. Learn more: https://go.microsoft.com/fwlink/?linkid=870924
Comment:
	ALUMINUM
</t>
      </text>
    </comment>
    <comment authorId="111" xr:uid="{0a607c8d-0da9-4a46-b241-9f92c0cf66ca}" ref="S1412">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112" xr:uid="{0a65ca56-94a4-4c50-b65b-1e69baad50a7}" ref="T162">
      <text>
        <t xml:space="preserve">[Threaded comment]
 Your version of Excel allows you to read this threaded comment; however, any edits to it will get removed if the file is opened in a newer version of Excel. Learn more: https://go.microsoft.com/fwlink/?linkid=870924
Comment:
	TO MARIO: 1/31
</t>
      </text>
    </comment>
    <comment authorId="113" xr:uid="{0a883f70-cdf9-480a-8671-96736bfd65d1}" ref="W447">
      <text>
        <t xml:space="preserve">[Threaded comment]
 Your version of Excel allows you to read this threaded comment; however, any edits to it will get removed if the file is opened in a newer version of Excel. Learn more: https://go.microsoft.com/fwlink/?linkid=870924
Comment:
	sergio zamora:
</t>
      </text>
    </comment>
    <comment authorId="114" xr:uid="{0aeb1c77-20da-4bab-b05a-9baad21a3fa7}" ref="G6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11/4 AT 7:00AM
</t>
      </text>
    </comment>
    <comment authorId="115" xr:uid="{0aed90c1-b112-431b-beba-03ff8a8cd52f}" ref="S2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3/28
</t>
      </text>
    </comment>
    <comment authorId="116" xr:uid="{0af66596-02c4-4698-8354-46638bc33a6f}" ref="S7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117" xr:uid="{0b139e06-73a4-4a69-b0ee-95188fa48548}" ref="S120">
      <text>
        <t xml:space="preserve">[Threaded comment]
 Your version of Excel allows you to read this threaded comment; however, any edits to it will get removed if the file is opened in a newer version of Excel. Learn more: https://go.microsoft.com/fwlink/?linkid=870924
Comment:
	TO RAYO: 11/15
</t>
      </text>
    </comment>
    <comment authorId="118" xr:uid="{0b32ee93-62c6-4450-b877-653a6ae6c27f}" ref="G10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11/06
</t>
      </text>
    </comment>
    <comment authorId="119" xr:uid="{0b4f87d6-b313-49e4-8c70-4cc91b1e74fc}" ref="F8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9/9
</t>
      </text>
    </comment>
    <comment authorId="120" xr:uid="{0b58e6c1-1e63-403b-9b9c-39c25d5dd76a}" ref="T51">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121" xr:uid="{0b6a90df-a0dd-4f67-9112-73304e8f9d04}" ref="S2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3/28
</t>
      </text>
    </comment>
    <comment authorId="122" xr:uid="{0b6fb2a6-bb99-4f7c-9533-f502135e46bd}" ref="L11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5/26
Respuesta:
    RECEIVED 6/1
</t>
      </text>
    </comment>
    <comment authorId="123" xr:uid="{0b71634a-cbe2-4272-b6e8-0ff07b4625b6}" ref="F11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CANADA
</t>
      </text>
    </comment>
    <comment authorId="124" xr:uid="{0b7ae2ee-1761-4fa0-b89a-ddc7fbf450f3}" ref="S75">
      <text>
        <t xml:space="preserve">[Threaded comment]
 Your version of Excel allows you to read this threaded comment; however, any edits to it will get removed if the file is opened in a newer version of Excel. Learn more: https://go.microsoft.com/fwlink/?linkid=870924
Comment:
	TO RAYO 9/28
</t>
      </text>
    </comment>
    <comment authorId="125" xr:uid="{0b85f784-39c7-4607-870a-71f77e29061f}" ref="F88">
      <text>
        <t xml:space="preserve">[Threaded comment]
 Your version of Excel allows you to read this threaded comment; however, any edits to it will get removed if the file is opened in a newer version of Excel. Learn more: https://go.microsoft.com/fwlink/?linkid=870924
Comment:
	BY SARA: READY UNTIL MID JANUARY
EN BLUE TRUCK
</t>
      </text>
    </comment>
    <comment authorId="126" xr:uid="{0ba10706-8a4c-4490-a39f-0e09cb6ddf1c}" ref="W574">
      <text>
        <t xml:space="preserve">[Threaded comment]
 Your version of Excel allows you to read this threaded comment; however, any edits to it will get removed if the file is opened in a newer version of Excel. Learn more: https://go.microsoft.com/fwlink/?linkid=870924
Comment:
	TO DEKTON: 5/30 AT 6:30AM
</t>
      </text>
    </comment>
    <comment authorId="127" xr:uid="{0bc976af-b4ab-4269-a27f-1080c2f72d3b}" ref="S9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6/30
</t>
      </text>
    </comment>
    <comment authorId="128" xr:uid="{0bcd521f-1666-48d4-b480-6d98fa0b651a}" ref="L6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10/15
</t>
      </text>
    </comment>
    <comment authorId="129" xr:uid="{0bf5cb16-7432-4805-8262-8da619f48265}" ref="W13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7/28
Respuesta:
    COMPLETE: 7/31
</t>
      </text>
    </comment>
    <comment authorId="130" xr:uid="{0c0386b5-1991-4046-954d-353581583291}" ref="G11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
</t>
      </text>
    </comment>
    <comment authorId="131" xr:uid="{0c18be07-a733-4ad6-aa80-f205c2235ed1}" ref="W9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6/25
</t>
      </text>
    </comment>
    <comment authorId="132" xr:uid="{0c4a5b91-95a7-4604-a45c-3d2a172c3d90}" ref="B8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REQUEST..ORIG 05/06
</t>
      </text>
    </comment>
    <comment authorId="133" xr:uid="{0c52b89a-fb13-4e29-8527-cb28739e728c}" ref="L7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OK 1/6
</t>
      </text>
    </comment>
    <comment authorId="134" xr:uid="{0ca0b018-849f-4c65-9b66-4f1f551fe5ef}" ref="W10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9/15
</t>
      </text>
    </comment>
    <comment authorId="135" xr:uid="{0cde5cd1-a4bf-41dc-84ed-fe466f262554}" ref="G570">
      <text>
        <t xml:space="preserve">[Threaded comment]
 Your version of Excel allows you to read this threaded comment; however, any edits to it will get removed if the file is opened in a newer version of Excel. Learn more: https://go.microsoft.com/fwlink/?linkid=870924
Comment:
	TO CUSHION: 6/3 AT 7:30AM
</t>
      </text>
    </comment>
    <comment authorId="136" xr:uid="{0cf15e6b-0f3a-4f68-8d9e-97e14a0d8e0f}" ref="S596">
      <text>
        <t xml:space="preserve">[Threaded comment]
 Your version of Excel allows you to read this threaded comment; however, any edits to it will get removed if the file is opened in a newer version of Excel. Learn more: https://go.microsoft.com/fwlink/?linkid=870924
Comment:
	to metal: 6/19 at 6/:45
</t>
      </text>
    </comment>
    <comment authorId="137" xr:uid="{0cf9e9bd-cca2-4a4a-9cb4-23d14fee01e8}" ref="W9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7/8
</t>
      </text>
    </comment>
    <comment authorId="138" xr:uid="{0d018178-2834-4005-85ef-70dc67dcbc38}" ref="L11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12/12
</t>
      </text>
    </comment>
    <comment authorId="139" xr:uid="{0d023285-2172-43d0-903a-910614ab964d}" ref="S119">
      <text>
        <t xml:space="preserve">[Threaded comment]
 Your version of Excel allows you to read this threaded comment; however, any edits to it will get removed if the file is opened in a newer version of Excel. Learn more: https://go.microsoft.com/fwlink/?linkid=870924
Comment:
	TO RAYO 11/07
</t>
      </text>
    </comment>
    <comment authorId="140" xr:uid="{0d6092bb-2e78-4f4e-879f-b8f8ada63156}" ref="U1411">
      <text>
        <t xml:space="preserve">[Threaded comment]
 Your version of Excel allows you to read this threaded comment; however, any edits to it will get removed if the file is opened in a newer version of Excel. Learn more: https://go.microsoft.com/fwlink/?linkid=870924
Comment:
	METAL 8PCS Y ALUMINIO 5PCS
</t>
      </text>
    </comment>
    <comment authorId="141" xr:uid="{0dbecd22-61e2-4d3e-a374-479c03d68182}" ref="W7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t>
      </text>
    </comment>
    <comment authorId="142" xr:uid="{0dc3cca8-1cbf-4900-a8e6-29458be9ed19}" ref="G12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4/23
</t>
      </text>
    </comment>
    <comment authorId="143" xr:uid="{0dcd7ed3-16e7-4b1d-89d8-11e5bbcf0c35}" ref="F11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1/12
</t>
      </text>
    </comment>
    <comment authorId="144" xr:uid="{0dd405a0-3354-4da2-ac6c-51cc8c6e14dc}" ref="G6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9/03 AT 7:11AM
</t>
      </text>
    </comment>
    <comment authorId="145" xr:uid="{0e06a64d-4543-4c34-b88f-f5b32f93fe3c}" ref="T158">
      <text>
        <t xml:space="preserve">[Threaded comment]
 Your version of Excel allows you to read this threaded comment; however, any edits to it will get removed if the file is opened in a newer version of Excel. Learn more: https://go.microsoft.com/fwlink/?linkid=870924
Comment:
	TO MARIO: 1/31
</t>
      </text>
    </comment>
    <comment authorId="146" xr:uid="{0e2816b9-a876-4315-83ad-4c9569da901f}" ref="V31">
      <text>
        <t xml:space="preserve">[Threaded comment]
 Your version of Excel allows you to read this threaded comment; however, any edits to it will get removed if the file is opened in a newer version of Excel. Learn more: https://go.microsoft.com/fwlink/?linkid=870924
Comment:
	BY SARA: HACER 2 OTTOMAN 30"x22" EN LUGAR DE 1.
</t>
      </text>
    </comment>
    <comment authorId="147" xr:uid="{0e3ed0e6-b6bf-40d2-92ba-5d167bedc4ba}" ref="L10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Rteceived 9/23
</t>
      </text>
    </comment>
    <comment authorId="148" xr:uid="{0e5f81e5-4eb7-45d7-9bea-9bd29d67c64b}" ref="G10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12/17
</t>
      </text>
    </comment>
    <comment authorId="149" xr:uid="{0eb7e133-30fe-4872-8e9c-ce969bba32df}" ref="S8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4/9
</t>
      </text>
    </comment>
    <comment authorId="150" xr:uid="{0ec8e16d-b391-412a-a2df-5ff73f86f8d8}" ref="F9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7/15
Respuesta:
    SE ENTREGO 7/9 QUEDANDO PENDIENTE FIREPIT
</t>
      </text>
    </comment>
    <comment authorId="151" xr:uid="{0ef47cfa-69ee-492a-9482-858c3b19fb5d}" ref="S558">
      <text>
        <t xml:space="preserve">[Threaded comment]
 Your version of Excel allows you to read this threaded comment; however, any edits to it will get removed if the file is opened in a newer version of Excel. Learn more: https://go.microsoft.com/fwlink/?linkid=870924
Comment:
	TO METAL: 5/14
</t>
      </text>
    </comment>
    <comment authorId="152" xr:uid="{0f2eeafe-edb2-40f3-82b5-4e1b3d545bee}" ref="W153">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153" xr:uid="{0f7d577d-efbf-4c85-8658-46746f4525d6}" ref="S8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3/5
</t>
      </text>
    </comment>
    <comment authorId="154" xr:uid="{0f988cd0-5e9b-4a11-8305-cbde48a9cbd1}" ref="S6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10/3 AT 10:30AM
</t>
      </text>
    </comment>
    <comment authorId="155" xr:uid="{0f991e0e-b196-4302-a402-43ea68b6d7c0}" ref="AF45">
      <text>
        <t xml:space="preserve">[Threaded comment]
 Your version of Excel allows you to read this threaded comment; however, any edits to it will get removed if the file is opened in a newer version of Excel. Learn more: https://go.microsoft.com/fwlink/?linkid=870924
Comment:
	call designer (leila) 480-244-8299
</t>
      </text>
    </comment>
    <comment authorId="156" xr:uid="{0fcd2af8-88cd-45ef-89f8-e8845a943c4b}" ref="F12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Cliente lo requiere 5/6
</t>
      </text>
    </comment>
    <comment authorId="157" xr:uid="{0fda7e49-eb38-49d2-b99f-db1624832291}" ref="L9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5/19
</t>
      </text>
    </comment>
    <comment authorId="158" xr:uid="{0fdf8be9-f8af-49bf-88ba-559a8c6ae2a1}" ref="S10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RAYO -ANGEL START 8/15 10HRS.
</t>
      </text>
    </comment>
    <comment authorId="159" xr:uid="{0fee49e7-bf4a-43f5-bbc0-2fbb64ee23dd}" ref="S13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160" xr:uid="{10061903-341b-4dbd-b05b-a2d32267b2f8}" ref="G7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
</t>
      </text>
    </comment>
    <comment authorId="161" xr:uid="{103c55b1-1314-4b0c-8cb8-cf41b12c6078}" ref="L10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10/5
</t>
      </text>
    </comment>
    <comment authorId="162" xr:uid="{106fcb28-ae56-413b-97d7-2a82054dbe6e}" ref="S6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 AT 7:15AM
</t>
      </text>
    </comment>
    <comment authorId="163" xr:uid="{1074390d-e400-4e8d-8759-f24d1a8f9e15}" ref="T60">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164" xr:uid="{10caf570-c4a6-41a4-9448-097af53d68cf}" ref="F11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FREIGHT
</t>
      </text>
    </comment>
    <comment authorId="165" xr:uid="{10cefa1a-af2c-4dc2-81ae-038cdd67fc6a}" ref="G8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66" xr:uid="{10d31bf8-0644-476b-862b-fe524d72273f}" ref="G7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1/21/25
</t>
      </text>
    </comment>
    <comment authorId="167" xr:uid="{10da305c-34ea-43c9-bf75-e18a0a005dc3}" ref="F153">
      <text>
        <t xml:space="preserve">[Threaded comment]
 Your version of Excel allows you to read this threaded comment; however, any edits to it will get removed if the file is opened in a newer version of Excel. Learn more: https://go.microsoft.com/fwlink/?linkid=870924
Comment:
	By Sara: THIS ORDER INCLUDE A DINING TABLE WHICH I WILL SEND IT TO YOU IN THE NEXT COUPLE OF DAYS
</t>
      </text>
    </comment>
    <comment authorId="168" xr:uid="{11065ada-417e-4be6-80f7-8a87e025546e}" ref="F9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6/13
Respuesta:
    6/17 BY LUCIO
</t>
      </text>
    </comment>
    <comment authorId="169" xr:uid="{111795bf-03e7-491e-81f2-046ce8b72dc0}" ref="S160">
      <text>
        <t xml:space="preserve">[Threaded comment]
 Your version of Excel allows you to read this threaded comment; however, any edits to it will get removed if the file is opened in a newer version of Excel. Learn more: https://go.microsoft.com/fwlink/?linkid=870924
Comment:
	TO RAYO 1/24
</t>
      </text>
    </comment>
    <comment authorId="170" xr:uid="{11277738-0572-4d69-afd5-5dad5eec67b1}" ref="L549">
      <text>
        <t xml:space="preserve">[Threaded comment]
 Your version of Excel allows you to read this threaded comment; however, any edits to it will get removed if the file is opened in a newer version of Excel. Learn more: https://go.microsoft.com/fwlink/?linkid=870924
Comment:
	RECEIVED :5/8
</t>
      </text>
    </comment>
    <comment authorId="171" xr:uid="{11524995-470e-4dbe-98e7-6da0679ad73f}" ref="G8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3/17
</t>
      </text>
    </comment>
    <comment authorId="172" xr:uid="{115bd7bf-b199-4179-9d79-52026e72bc1c}" ref="F7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3/21...SE RECHAZO DEBIDO A TELA DIFERENTE .. SE REHACE Y SE ENVIA 4/8….*
</t>
      </text>
    </comment>
    <comment authorId="173" xr:uid="{11988978-c313-494f-b587-6616d67ec565}" ref="G230">
      <text>
        <t xml:space="preserve">[Threaded comment]
 Your version of Excel allows you to read this threaded comment; however, any edits to it will get removed if the file is opened in a newer version of Excel. Learn more: https://go.microsoft.com/fwlink/?linkid=870924
Comment:
	TO CUSHION:6/5
</t>
      </text>
    </comment>
    <comment authorId="174" xr:uid="{11c32d9b-ca73-4975-ab6e-3b3bc8049332}" ref="G6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 AT 7:15AM
</t>
      </text>
    </comment>
    <comment authorId="175" xr:uid="{11c86acf-8839-47d1-bf53-c6713ef99cf6}" ref="S9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7/31 AT 7:00AM.
</t>
      </text>
    </comment>
    <comment authorId="176" xr:uid="{11d0590c-7596-4b02-9a67-863cb22c72fc}" ref="W8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ESPERANDO SOMNIA...se introdce a DEKTON:2/17
Respuesta:
    Dekton llego 2/18
</t>
      </text>
    </comment>
    <comment authorId="177" xr:uid="{11ec95f0-4286-487f-8ad5-9e13741b71de}" ref="G148">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178" xr:uid="{1210e99b-a876-4f2b-a0fe-7e4aa290c71d}" ref="S9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179" xr:uid="{1216c190-2c75-428d-abef-37067849df7d}" ref="V85">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180" xr:uid="{123231f8-17df-480c-81a1-fc6c9a684db4}" ref="S132">
      <text>
        <t xml:space="preserve">[Threaded comment]
 Your version of Excel allows you to read this threaded comment; however, any edits to it will get removed if the file is opened in a newer version of Excel. Learn more: https://go.microsoft.com/fwlink/?linkid=870924
Comment:
	TO RAYO: 12/12
</t>
      </text>
    </comment>
    <comment authorId="181" xr:uid="{12354298-8da5-406c-8dae-6eca8ed0e066}" ref="T82">
      <text>
        <t xml:space="preserve">[Threaded comment]
 Your version of Excel allows you to read this threaded comment; however, any edits to it will get removed if the file is opened in a newer version of Excel. Learn more: https://go.microsoft.com/fwlink/?linkid=870924
Comment:
	TO MARIO: 10/5
</t>
      </text>
    </comment>
    <comment authorId="182" xr:uid="{1243f4ed-bf2c-402d-8acb-df2678f6dcac}" ref="G9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6/17
</t>
      </text>
    </comment>
    <comment authorId="183" xr:uid="{124e997e-bba8-4435-a215-a8f307d26f4f}" ref="O13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6/30
</t>
      </text>
    </comment>
    <comment authorId="184" xr:uid="{12624f8d-1e23-4f07-8c06-c4dab4784f9f}" ref="S7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2 PIECES ALREADY MAKE IT
</t>
      </text>
    </comment>
    <comment authorId="185" xr:uid="{126d1cf2-2d9c-487c-a02b-b4588ee5d9c0}" ref="S538">
      <text>
        <t xml:space="preserve">[Threaded comment]
 Your version of Excel allows you to read this threaded comment; however, any edits to it will get removed if the file is opened in a newer version of Excel. Learn more: https://go.microsoft.com/fwlink/?linkid=870924
Comment:
	To Metal: 4/22
</t>
      </text>
    </comment>
    <comment authorId="186" xr:uid="{12778487-cade-49a0-b3dd-64870179c8b0}" ref="F893">
      <text>
        <t xml:space="preserve">[Threaded comment]
 Your version of Excel allows you to read this threaded comment; however, any edits to it will get removed if the file is opened in a newer version of Excel. Learn more: https://go.microsoft.com/fwlink/?linkid=870924
Comment:
	DEKTON GUYS WILL NEED TO GO TO INSTALL
</t>
      </text>
    </comment>
    <comment authorId="187" xr:uid="{1279667f-c8ad-4edd-9863-f76c1e227930}" ref="G10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10/29
</t>
      </text>
    </comment>
    <comment authorId="188" xr:uid="{12814e26-e1ac-46d9-8c2c-264a44773d9b}" ref="F9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WILL CALL ANTHONY LAPLAGLIA
</t>
      </text>
    </comment>
    <comment authorId="189" xr:uid="{129c9d01-8b52-4010-9af3-b45e5548e0c1}" ref="G9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6/25
</t>
      </text>
    </comment>
    <comment authorId="190" xr:uid="{12a979a8-69cb-45e7-b95e-7918a49d1d61}" ref="S572">
      <text>
        <t xml:space="preserve">[Threaded comment]
 Your version of Excel allows you to read this threaded comment; however, any edits to it will get removed if the file is opened in a newer version of Excel. Learn more: https://go.microsoft.com/fwlink/?linkid=870924
Comment:
	TO METAL: 6/4 AT 6:30AM
</t>
      </text>
    </comment>
    <comment authorId="191" xr:uid="{12ac78e0-54b0-4935-a230-3a1200d9d977}" ref="S1408">
      <text>
        <t xml:space="preserve">[Threaded comment]
 Your version of Excel allows you to read this threaded comment; however, any edits to it will get removed if the file is opened in a newer version of Excel. Learn more: https://go.microsoft.com/fwlink/?linkid=870924
Comment:
	RAYO 8/22
</t>
      </text>
    </comment>
    <comment authorId="192" xr:uid="{12b3d5e7-b86a-4c72-90c2-2391c04ba005}" ref="W7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CHRISTIAN TO DEKTON: 11/20
</t>
      </text>
    </comment>
    <comment authorId="193" xr:uid="{12ee2790-ac2b-48be-9de1-bfe7454eb185}" ref="AC104">
      <text>
        <t xml:space="preserve">[Threaded comment]
 Your version of Excel allows you to read this threaded comment; however, any edits to it will get removed if the file is opened in a newer version of Excel. Learn more: https://go.microsoft.com/fwlink/?linkid=870924
Comment:
	all the welds are rusting, could you send someone to repair?
</t>
      </text>
    </comment>
    <comment authorId="194" xr:uid="{130346f3-b323-46ce-a8d6-d21c8e97b494}" ref="S10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10/27
</t>
      </text>
    </comment>
    <comment authorId="195" xr:uid="{131139d2-e610-4291-b271-a19844e81211}" ref="S41">
      <text>
        <t xml:space="preserve">[Threaded comment]
 Your version of Excel allows you to read this threaded comment; however, any edits to it will get removed if the file is opened in a newer version of Excel. Learn more: https://go.microsoft.com/fwlink/?linkid=870924
Comment:
	TO RAYO: NOV-1
</t>
      </text>
    </comment>
    <comment authorId="196" xr:uid="{13179733-163b-489e-b56b-8f1f5b0aea42}" ref="G10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9/24
</t>
      </text>
    </comment>
    <comment authorId="197" xr:uid="{131a3b4c-ed8e-487c-b210-178872fcbd2b}" ref="V6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ALUMINIO
</t>
      </text>
    </comment>
    <comment authorId="198" xr:uid="{131c700f-2666-4f2c-84cd-e4dfc2fe49dc}" ref="W10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10/8
</t>
      </text>
    </comment>
    <comment authorId="199" xr:uid="{13202604-90d6-4dbc-b4b6-dc5ca1bd5e8a}" ref="W1425">
      <text>
        <t xml:space="preserve">[Threaded comment]
 Your version of Excel allows you to read this threaded comment; however, any edits to it will get removed if the file is opened in a newer version of Excel. Learn more: https://go.microsoft.com/fwlink/?linkid=870924
Comment:
	TO DEKTON: 6/2
</t>
      </text>
    </comment>
    <comment authorId="200" xr:uid="{1327c62a-0936-4421-97da-414da3360638}" ref="T75">
      <text>
        <t xml:space="preserve">[Threaded comment]
 Your version of Excel allows you to read this threaded comment; however, any edits to it will get removed if the file is opened in a newer version of Excel. Learn more: https://go.microsoft.com/fwlink/?linkid=870924
Comment:
	TO MARIO: 10/5
</t>
      </text>
    </comment>
    <comment authorId="201" xr:uid="{136d3c26-03ff-475c-9281-5991f20a4618}" ref="L8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10/15
</t>
      </text>
    </comment>
    <comment authorId="202" xr:uid="{13793243-65ad-460a-964a-e78b8efb51af}" ref="L9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WAS PICKUP ON: 6/09 BY LEE-JOHAN
</t>
      </text>
    </comment>
    <comment authorId="203" xr:uid="{1394a371-4e76-4401-9abd-15971c2aca43}" ref="F538">
      <text>
        <t xml:space="preserve">[Threaded comment]
 Your version of Excel allows you to read this threaded comment; however, any edits to it will get removed if the file is opened in a newer version of Excel. Learn more: https://go.microsoft.com/fwlink/?linkid=870924
Comment:
	TENTATIVE DATE PER CHRISTIAN
</t>
      </text>
    </comment>
    <comment authorId="204" xr:uid="{13ac17e7-a416-48a0-b2c1-82a41d31eb21}" ref="G8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3/31
</t>
      </text>
    </comment>
    <comment authorId="205" xr:uid="{13b86e24-ba2f-4b30-ba7e-897908b836a2}" ref="A14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AGREGA OTTOMAN 8/19 BY CHRIS
</t>
      </text>
    </comment>
    <comment authorId="206" xr:uid="{13ce7339-477c-47b6-bb1b-0bb5993ff693}" ref="W6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7/23 AT 10:30
</t>
      </text>
    </comment>
    <comment authorId="207" xr:uid="{13e79014-57eb-4f07-9216-492a5440d015}" ref="K9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TO CALCULATE
Respuesta:
    OR WE FOLLOW PDF
Respuesta:
    WE CALCULATE &amp; ORDERED
</t>
      </text>
    </comment>
    <comment authorId="208" xr:uid="{13f8a0ef-a894-49fd-a8f3-8a7539ea6afd}" ref="G7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
</t>
      </text>
    </comment>
    <comment authorId="209" xr:uid="{141b95c0-5db1-4f06-a233-53d3f3379c4f}" ref="W9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BENITO: 7/10 YA TARDE.. PARA COMENZAR NEXT PRODUCTION DAY.
</t>
      </text>
    </comment>
    <comment authorId="210" xr:uid="{146060f0-4838-41d9-bca8-82c14e0748eb}" ref="L10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9/18
</t>
      </text>
    </comment>
    <comment authorId="211" xr:uid="{147c3d74-5901-439c-b0e9-06a4fd582324}" ref="T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9/10
</t>
      </text>
    </comment>
    <comment authorId="212" xr:uid="{1492f6a7-b10f-46f0-b58e-196e6f93f3a2}" ref="S9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6/9
</t>
      </text>
    </comment>
    <comment authorId="213" xr:uid="{14b48276-a63a-40e1-97ea-35bc1d30f38f}" ref="L11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2/2
</t>
      </text>
    </comment>
    <comment authorId="214" xr:uid="{14d56726-4d74-4fb6-9306-c4f0f19f342f}" ref="G11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
</t>
      </text>
    </comment>
    <comment authorId="215" xr:uid="{14da3c4f-f046-4865-94d8-78dcd9c4b6eb}" ref="S7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
Respuesta:
    NO MAKE SWING UNTIL CONFIRM WITH CHRISTIAN
</t>
      </text>
    </comment>
    <comment authorId="216" xr:uid="{14e3349c-2160-4ea6-8323-866fa8c48d00}" ref="L6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TRAJO FOAM DE CLIENTE
</t>
      </text>
    </comment>
    <comment authorId="217" xr:uid="{14f1d80b-6cfb-4663-8d40-b09865782335}" ref="T121">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218" xr:uid="{155b8ae3-5f62-469a-85f5-5e495016cd9e}" ref="G7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t>
      </text>
    </comment>
    <comment authorId="219" xr:uid="{15ad6fcd-1700-4d12-8168-f4870040a025}" ref="S11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t>
      </text>
    </comment>
    <comment authorId="220" xr:uid="{15bfd445-e61c-4ade-a158-04b54848392b}" ref="S7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221" xr:uid="{15dcab01-834a-443c-905b-61d0af5b9a17}" ref="T1428">
      <text>
        <t xml:space="preserve">[Threaded comment]
 Your version of Excel allows you to read this threaded comment; however, any edits to it will get removed if the file is opened in a newer version of Excel. Learn more: https://go.microsoft.com/fwlink/?linkid=870924
Comment:
	Mario 8/15
</t>
      </text>
    </comment>
    <comment authorId="222" xr:uid="{15f36b0c-872e-4266-af85-3cbcfb9a199c}" ref="S9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5/19
</t>
      </text>
    </comment>
    <comment authorId="223" xr:uid="{1618aa12-808f-4be9-8aa7-3d3c02bd017e}" ref="U1408">
      <text>
        <t xml:space="preserve">[Threaded comment]
 Your version of Excel allows you to read this threaded comment; however, any edits to it will get removed if the file is opened in a newer version of Excel. Learn more: https://go.microsoft.com/fwlink/?linkid=870924
Comment:
	ALUMINUM
</t>
      </text>
    </comment>
    <comment authorId="224" xr:uid="{1619d8ce-2c6e-4c5e-a60b-77e7a5cc8cf9}" ref="G1414">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225" xr:uid="{1637fa7a-05b5-4b5e-8bea-c872d38771f6}" ref="S2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4/10
</t>
      </text>
    </comment>
    <comment authorId="226" xr:uid="{16452bfb-e617-46dc-8173-ab331ffa2f6c}" ref="S9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6/10
</t>
      </text>
    </comment>
    <comment authorId="227" xr:uid="{16502e7c-4b3d-4d29-aed9-d5bc058dce6f}" ref="F189">
      <text>
        <t xml:space="preserve">[Threaded comment]
 Your version of Excel allows you to read this threaded comment; however, any edits to it will get removed if the file is opened in a newer version of Excel. Learn more: https://go.microsoft.com/fwlink/?linkid=870924
Comment:
	PROGRAMADO ENTREGAR: 6/11
</t>
      </text>
    </comment>
    <comment authorId="228" xr:uid="{16681c15-6721-43b9-9154-74d63a03796a}" ref="G14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TENEMOS TELA:
</t>
      </text>
    </comment>
    <comment authorId="229" xr:uid="{166d3a7f-046e-4cf4-bc71-98b2efa1dbfb}" ref="L573">
      <text>
        <t xml:space="preserve">[Threaded comment]
 Your version of Excel allows you to read this threaded comment; however, any edits to it will get removed if the file is opened in a newer version of Excel. Learn more: https://go.microsoft.com/fwlink/?linkid=870924
Comment:
	RECIBIDO 6/20
</t>
      </text>
    </comment>
    <comment authorId="230" xr:uid="{1684e480-15bd-488a-8ba0-4f088daffeca}" ref="L7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USE SAME FOAM ...SALE FROM SHOWROOM
</t>
      </text>
    </comment>
    <comment authorId="231" xr:uid="{16dc3e0c-ce18-485a-adb3-4c74bf01a965}" ref="G7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1-2-25
</t>
      </text>
    </comment>
    <comment authorId="232" xr:uid="{16e7188d-11bc-4a76-a87f-027c345382f7}" ref="G8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2/26
</t>
      </text>
    </comment>
    <comment authorId="233" xr:uid="{16f9164c-fcb4-4615-a761-d965cce8f08e}" ref="S153">
      <text>
        <t xml:space="preserve">[Threaded comment]
 Your version of Excel allows you to read this threaded comment; however, any edits to it will get removed if the file is opened in a newer version of Excel. Learn more: https://go.microsoft.com/fwlink/?linkid=870924
Comment:
	TO RAYO 1/4
PENDING DEFINE TABLE, NEED RECEIV INFO FROM SHOWROOM!!
</t>
      </text>
    </comment>
    <comment authorId="234" xr:uid="{16fa8e47-b81b-414a-8d08-88ad1b52243c}" ref="S122">
      <text>
        <t xml:space="preserve">[Threaded comment]
 Your version of Excel allows you to read this threaded comment; however, any edits to it will get removed if the file is opened in a newer version of Excel. Learn more: https://go.microsoft.com/fwlink/?linkid=870924
Comment:
	TO RAYO: 11/18
</t>
      </text>
    </comment>
    <comment authorId="235" xr:uid="{16ff2746-b8d8-4e72-9d6b-e6d76b5789ca}" ref="W7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Respuesta:
    TO DEKTON: 11/11/24 AT 9:00AM
</t>
      </text>
    </comment>
    <comment authorId="236" xr:uid="{17050b02-dcf0-4919-a1a0-f8322f4b7196}" ref="L8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
      </text>
    </comment>
    <comment authorId="237" xr:uid="{1709fb6a-17b6-4451-a32c-ff68c4c0a0b5}" ref="G247">
      <text>
        <t xml:space="preserve">[Threaded comment]
 Your version of Excel allows you to read this threaded comment; however, any edits to it will get removed if the file is opened in a newer version of Excel. Learn more: https://go.microsoft.com/fwlink/?linkid=870924
Comment:
	Toda la fabric sera Canvas Brick
to April 5/18
</t>
      </text>
    </comment>
    <comment authorId="238" xr:uid="{172338e7-ecbd-42fa-839c-f6f519d79b6e}" ref="F6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LEDGE LONGE PLASTICO (2)
</t>
      </text>
    </comment>
    <comment authorId="239" xr:uid="{1725583e-5c26-46bd-a98c-1e73f1479f4a}" ref="F100">
      <text>
        <t xml:space="preserve">[Threaded comment]
 Your version of Excel allows you to read this threaded comment; however, any edits to it will get removed if the file is opened in a newer version of Excel. Learn more: https://go.microsoft.com/fwlink/?linkid=870924
Comment:
	#370.
2 Ledge Lounger Signature Low Back Chair - White
</t>
      </text>
    </comment>
    <comment authorId="240" xr:uid="{173a7dec-c195-4077-a2f7-0fd4ad47abe7}" ref="L560">
      <text>
        <t xml:space="preserve">[Threaded comment]
 Your version of Excel allows you to read this threaded comment; however, any edits to it will get removed if the file is opened in a newer version of Excel. Learn more: https://go.microsoft.com/fwlink/?linkid=870924
Comment:
	ORDER ON  05/29
</t>
      </text>
    </comment>
    <comment authorId="241" xr:uid="{17401078-d9e0-487d-a4cf-c9680493de8c}" ref="W6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8/26 AT 7:20AM
</t>
      </text>
    </comment>
    <comment authorId="242" xr:uid="{1759e055-5fff-4cfc-a493-c63d8f54fd3b}" ref="G259">
      <text>
        <t xml:space="preserve">[Threaded comment]
 Your version of Excel allows you to read this threaded comment; however, any edits to it will get removed if the file is opened in a newer version of Excel. Learn more: https://go.microsoft.com/fwlink/?linkid=870924
Comment:
	TO CUSHION: 6/14
</t>
      </text>
    </comment>
    <comment authorId="243" xr:uid="{17c2904c-16a0-48f0-b939-9b8651841caa}" ref="F1400">
      <text>
        <t xml:space="preserve">[Threaded comment]
 Your version of Excel allows you to read this threaded comment; however, any edits to it will get removed if the file is opened in a newer version of Excel. Learn more: https://go.microsoft.com/fwlink/?linkid=870924
Comment:
	Se programa mercancia modificada (3 barstool) y sidetable con dekton
</t>
      </text>
    </comment>
    <comment authorId="244" xr:uid="{17ebdaef-2af6-4ed1-b2b2-9770303e9f98}" ref="L10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3 SINGLE CHAISE LOUNGER
</t>
      </text>
    </comment>
    <comment authorId="245" xr:uid="{1825c66d-6257-4f58-ad69-58e26fbf3be8}" ref="G14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 AT 1:50AM
</t>
      </text>
    </comment>
    <comment authorId="246" xr:uid="{184365da-710f-4861-95e0-2306e1a6e14f}" ref="G7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10/16 AT 10:30AM
</t>
      </text>
    </comment>
    <comment authorId="247" xr:uid="{18466ef8-01cc-4964-9e60-6f740417b118}" ref="B10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HOLD MODIFICARAN
Respuesta:
    SE AGREGARON PIEZAS 9/9
</t>
      </text>
    </comment>
    <comment authorId="248" xr:uid="{1853e81e-2308-47b7-bb01-50a9eb5e379f}" ref="G8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3/17
</t>
      </text>
    </comment>
    <comment authorId="249" xr:uid="{18607dd5-8a17-4257-852f-a0d6953a97bd}" ref="G6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8/21 AT 7:15AM
</t>
      </text>
    </comment>
    <comment authorId="250" xr:uid="{1861a66b-9e03-4f3c-9672-4abfbebc063c}" ref="G12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
</t>
      </text>
    </comment>
    <comment authorId="251" xr:uid="{1873f8b3-4dcc-4ba8-92a6-a423f75e9387}" ref="W8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2/24
</t>
      </text>
    </comment>
    <comment authorId="252" xr:uid="{188098bf-c0f6-4418-8118-2c0fd88e4a38}" ref="F278">
      <text>
        <t xml:space="preserve">[Threaded comment]
 Your version of Excel allows you to read this threaded comment; however, any edits to it will get removed if the file is opened in a newer version of Excel. Learn more: https://go.microsoft.com/fwlink/?linkid=870924
Comment:
	The client will pick up from factory
</t>
      </text>
    </comment>
    <comment authorId="253" xr:uid="{18844d47-0b72-4690-badd-18259db08867}" ref="W542">
      <text>
        <t xml:space="preserve">[Threaded comment]
 Your version of Excel allows you to read this threaded comment; however, any edits to it will get removed if the file is opened in a newer version of Excel. Learn more: https://go.microsoft.com/fwlink/?linkid=870924
Comment:
	TO DEKTON: 4/30
</t>
      </text>
    </comment>
    <comment authorId="254" xr:uid="{18ab1ca6-81d8-4ab2-bf53-c517b18bec3b}" ref="S230">
      <text>
        <t xml:space="preserve">[Threaded comment]
 Your version of Excel allows you to read this threaded comment; however, any edits to it will get removed if the file is opened in a newer version of Excel. Learn more: https://go.microsoft.com/fwlink/?linkid=870924
Comment:
	*ALUMINUM*
TO METAL: 6/1
</t>
      </text>
    </comment>
    <comment authorId="255" xr:uid="{18cc2318-2d73-482f-b8ff-2d107a426db9}" ref="G10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10/20
</t>
      </text>
    </comment>
    <comment authorId="256" xr:uid="{18f35f9e-1799-427d-ac09-8ea98d79bcd4}" ref="P13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REVIEW BASE WHEELS
</t>
      </text>
    </comment>
    <comment authorId="257" xr:uid="{19504dfc-5562-420b-87a5-9b3630abd554}" ref="W9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
</t>
      </text>
    </comment>
    <comment authorId="258" xr:uid="{19843b6e-8277-4ab1-84ac-67fb2bf20c92}" ref="T127">
      <text>
        <t xml:space="preserve">[Threaded comment]
 Your version of Excel allows you to read this threaded comment; however, any edits to it will get removed if the file is opened in a newer version of Excel. Learn more: https://go.microsoft.com/fwlink/?linkid=870924
Comment:
	TO MARIO: 12/20
</t>
      </text>
    </comment>
    <comment authorId="259" xr:uid="{19b20a9b-a2ae-4084-9be7-4595c7f9d3a6}" ref="W9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6/17
</t>
      </text>
    </comment>
    <comment authorId="260" xr:uid="{19d969f4-7c93-4e44-b610-45772ec9cbda}" ref="T84">
      <text>
        <t xml:space="preserve">[Threaded comment]
 Your version of Excel allows you to read this threaded comment; however, any edits to it will get removed if the file is opened in a newer version of Excel. Learn more: https://go.microsoft.com/fwlink/?linkid=870924
Comment:
	TO MARIO: 1/17
</t>
      </text>
    </comment>
    <comment authorId="261" xr:uid="{19e511bb-45ac-4782-bf41-5ef8fef92fbe}" ref="G12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3/13/26
</t>
      </text>
    </comment>
    <comment authorId="262" xr:uid="{19fce663-9d17-404c-99a9-019b78e7eb01}" ref="V102">
      <text>
        <t xml:space="preserve">[Threaded comment]
 Your version of Excel allows you to read this threaded comment; however, any edits to it will get removed if the file is opened in a newer version of Excel. Learn more: https://go.microsoft.com/fwlink/?linkid=870924
Comment:
	2 COMPLIMENTARY ITALIAN UMBRELLAS APPROVED BY HR SALARI
</t>
      </text>
    </comment>
    <comment authorId="263" xr:uid="{1a0bb65d-33e7-4172-8de1-9193ec4b0a31}" ref="G7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SERGIOS TEAM: 2/3
</t>
      </text>
    </comment>
    <comment authorId="264" xr:uid="{1a22a2c0-8cba-4401-a1d9-127d0676817a}" ref="S5">
      <text>
        <t xml:space="preserve">[Threaded comment]
 Your version of Excel allows you to read this threaded comment; however, any edits to it will get removed if the file is opened in a newer version of Excel. Learn more: https://go.microsoft.com/fwlink/?linkid=870924
Comment:
	TO RAYO 10/4
</t>
      </text>
    </comment>
    <comment authorId="265" xr:uid="{1a298cb2-2454-4299-bb5f-9bee15ae7c4b}" ref="G10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
</t>
      </text>
    </comment>
    <comment authorId="266" xr:uid="{1a2a18b6-948c-4ec7-8024-9a5045f7479b}" ref="T76">
      <text>
        <t xml:space="preserve">[Threaded comment]
 Your version of Excel allows you to read this threaded comment; however, any edits to it will get removed if the file is opened in a newer version of Excel. Learn more: https://go.microsoft.com/fwlink/?linkid=870924
Comment:
	TO MARIO 9/28
</t>
      </text>
    </comment>
    <comment authorId="267" xr:uid="{1a3701fa-5437-49cb-81ca-b85649af06a3}" ref="G191">
      <text>
        <t xml:space="preserve">[Threaded comment]
 Your version of Excel allows you to read this threaded comment; however, any edits to it will get removed if the file is opened in a newer version of Excel. Learn more: https://go.microsoft.com/fwlink/?linkid=870924
Comment:
	FOAM FORMAT CREATED
</t>
      </text>
    </comment>
    <comment authorId="268" xr:uid="{1a4cf39c-2e81-4e14-b727-483b91812467}" ref="W9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DEKTON SELECTED BY HAMID
</t>
      </text>
    </comment>
    <comment authorId="269" xr:uid="{1a4f8029-cfc7-4564-a7c1-2162cfd0c03e}" ref="G8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4/7
</t>
      </text>
    </comment>
    <comment authorId="270" xr:uid="{1a846e0a-a60c-4fb8-a44e-d6b073865443}" ref="G9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
</t>
      </text>
    </comment>
    <comment authorId="271" xr:uid="{1a8f05da-66b7-4052-bd34-37948b434e46}" ref="W8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1/29
</t>
      </text>
    </comment>
    <comment authorId="272" xr:uid="{1aa97f42-a788-4626-a461-80bc022835d0}" ref="G6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 9/5 AT 6:20AM
</t>
      </text>
    </comment>
    <comment authorId="273" xr:uid="{1ad0967c-46dd-4074-a72a-96590fcc06f2}" ref="F1402">
      <text>
        <t xml:space="preserve">[Threaded comment]
 Your version of Excel allows you to read this threaded comment; however, any edits to it will get removed if the file is opened in a newer version of Excel. Learn more: https://go.microsoft.com/fwlink/?linkid=870924
Comment:
	METAL READY 9/1, CHRIST SAID MOVE TO OCTOBER
</t>
      </text>
    </comment>
    <comment authorId="274" xr:uid="{1ad51008-9d7b-498f-9304-18a6902ad2f2}" ref="L11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1/27
</t>
      </text>
    </comment>
    <comment authorId="275" xr:uid="{1b146a2b-61cf-4246-b315-8a47c012d9a0}" ref="S84">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276" xr:uid="{1b7fe0dc-f697-4187-b690-32ef5da90860}" ref="T74">
      <text>
        <t xml:space="preserve">[Threaded comment]
 Your version of Excel allows you to read this threaded comment; however, any edits to it will get removed if the file is opened in a newer version of Excel. Learn more: https://go.microsoft.com/fwlink/?linkid=870924
Comment:
	TO MARIO 9/28
</t>
      </text>
    </comment>
    <comment authorId="277" xr:uid="{1b84bb0b-a4d0-406a-b782-7d631e7ed303}" ref="S545">
      <text>
        <t xml:space="preserve">[Threaded comment]
 Your version of Excel allows you to read this threaded comment; however, any edits to it will get removed if the file is opened in a newer version of Excel. Learn more: https://go.microsoft.com/fwlink/?linkid=870924
Comment:
	TO METAL: 4/30
</t>
      </text>
    </comment>
    <comment authorId="278" xr:uid="{1ba329d1-d356-443c-bc9d-4a8ea8b100b1}" ref="S539">
      <text>
        <t xml:space="preserve">[Threaded comment]
 Your version of Excel allows you to read this threaded comment; however, any edits to it will get removed if the file is opened in a newer version of Excel. Learn more: https://go.microsoft.com/fwlink/?linkid=870924
Comment:
	TO METAL: 5/30 AT 7:25AM.
</t>
      </text>
    </comment>
    <comment authorId="279" xr:uid="{1bcb618c-26a8-477d-9d17-b2962aebea73}" ref="S8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2/20
</t>
      </text>
    </comment>
    <comment authorId="280" xr:uid="{1bedbac9-63b3-4eaf-ba6f-3dc56492588f}" ref="F9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SHIP ON PALLETS
</t>
      </text>
    </comment>
    <comment authorId="281" xr:uid="{1c11636e-6a9c-4b71-914e-cc90ba8f38fa}" ref="S7">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282" xr:uid="{1c11d748-44b5-4e47-92cb-16efe6b414dc}" ref="G131">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283" xr:uid="{1c2b99a6-a006-48f3-8e98-bfb073619027}" ref="S10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
</t>
      </text>
    </comment>
    <comment authorId="284" xr:uid="{1c405fea-50a4-4381-a0db-004b3b2a089c}" ref="L621">
      <text>
        <t xml:space="preserve">[Threaded comment]
 Your version of Excel allows you to read this threaded comment; however, any edits to it will get removed if the file is opened in a newer version of Excel. Learn more: https://go.microsoft.com/fwlink/?linkid=870924
Comment:
	Order 7/12 for 7/15
</t>
      </text>
    </comment>
    <comment authorId="285" xr:uid="{1c523a35-b5b1-4f60-ab65-a48f64e0ab6f}" ref="S570">
      <text>
        <t xml:space="preserve">[Threaded comment]
 Your version of Excel allows you to read this threaded comment; however, any edits to it will get removed if the file is opened in a newer version of Excel. Learn more: https://go.microsoft.com/fwlink/?linkid=870924
Comment:
	TO METAL: 5/29 AT 1:00PM
</t>
      </text>
    </comment>
    <comment authorId="286" xr:uid="{1c73c5a7-5507-4103-8a0c-8f5790e44128}" ref="S1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2/2
NOTA:    SE MODIFICO OTTOMAN NEED BE 12*40
</t>
      </text>
    </comment>
    <comment authorId="287" xr:uid="{1c749791-ead8-45c6-8926-339ba583e958}" ref="T6">
      <text>
        <t xml:space="preserve">[Threaded comment]
 Your version of Excel allows you to read this threaded comment; however, any edits to it will get removed if the file is opened in a newer version of Excel. Learn more: https://go.microsoft.com/fwlink/?linkid=870924
Comment:
	Mario 8/15
</t>
      </text>
    </comment>
    <comment authorId="288" xr:uid="{1cc329a8-85b9-43c4-9f92-cb465443f4b4}" ref="S8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5/12
</t>
      </text>
    </comment>
    <comment authorId="289" xr:uid="{1cd89d5a-a0f5-4a86-8eaf-3babe5e525fd}" ref="M6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2 SE RE-DOING RESTO SE LIMPIA
Respuesta:
    3 SE REPARAN UNIONES RESTO LIMPIAR
</t>
      </text>
    </comment>
    <comment authorId="290" xr:uid="{1cdbc37b-fdc1-40da-b35c-ef44adcd6702}" ref="L9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PENDINETE LLEVAR TEMPLATES WITH JESUS
</t>
      </text>
    </comment>
    <comment authorId="291" xr:uid="{1cf4b06e-e4a6-4277-a17d-0773df45821b}" ref="G7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t>
      </text>
    </comment>
    <comment authorId="292" xr:uid="{1d0e63bb-b719-4598-a0bb-901dfbf9ff16}" ref="T1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RE-POWDER &amp; PAINT 1 NEW
</t>
      </text>
    </comment>
    <comment authorId="293" xr:uid="{1d228103-42a0-4c41-813b-7f9f33924592}" ref="L12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4/8
</t>
      </text>
    </comment>
    <comment authorId="294" xr:uid="{1d2a0ed9-d403-4761-8636-5b2cb2042b51}" ref="T1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
</t>
      </text>
    </comment>
    <comment authorId="295" xr:uid="{1d2b40b9-0823-4b7a-bbd4-10314df5617b}" ref="G596">
      <text>
        <t xml:space="preserve">[Threaded comment]
 Your version of Excel allows you to read this threaded comment; however, any edits to it will get removed if the file is opened in a newer version of Excel. Learn more: https://go.microsoft.com/fwlink/?linkid=870924
Comment:
	TO CUSHION: 6/26 AT 7:25AM
</t>
      </text>
    </comment>
    <comment authorId="296" xr:uid="{1d32240f-b823-48ad-85cb-8b964cddda6c}" ref="G549">
      <text>
        <t xml:space="preserve">[Threaded comment]
 Your version of Excel allows you to read this threaded comment; however, any edits to it will get removed if the file is opened in a newer version of Excel. Learn more: https://go.microsoft.com/fwlink/?linkid=870924
Comment:
	TO CUSHION: 5/7
</t>
      </text>
    </comment>
    <comment authorId="297" xr:uid="{1d4775df-2640-48cf-8f89-4032b400d05a}" ref="L8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TEMPLATE PARA SOFA CURVO
Respuesta:
    SE ORDENO Y RECIBIO SEAT TEMPLATE 4/24
</t>
      </text>
    </comment>
    <comment authorId="298" xr:uid="{1d569de0-9eb0-4698-90fa-5d12e2dbc982}" ref="L13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t>
      </text>
    </comment>
    <comment authorId="299" xr:uid="{1d773445-eb27-4d3a-b41f-487935b1f38e}" ref="G303">
      <text>
        <t xml:space="preserve">[Threaded comment]
 Your version of Excel allows you to read this threaded comment; however, any edits to it will get removed if the file is opened in a newer version of Excel. Learn more: https://go.microsoft.com/fwlink/?linkid=870924
Comment:
	PENDIING FABRIC: Thibaut Jordan
W74652,
Color Kelly Green….
REVIZAR SI YA LLEGO
</t>
      </text>
    </comment>
    <comment authorId="300" xr:uid="{1d8331c6-7f78-4d03-ba58-55b91c6c7b89}" ref="L9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WAS ORDER 6 HEADREST TO COMPLETE
</t>
      </text>
    </comment>
    <comment authorId="301" xr:uid="{1d86d421-025e-4d37-a200-0a5aba6adc25}" ref="L9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ENCARGADO 10/6
</t>
      </text>
    </comment>
    <comment authorId="302" xr:uid="{1db2952e-2012-4633-8a3d-fdf64fb11050}" ref="G8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
</t>
      </text>
    </comment>
    <comment authorId="303" xr:uid="{1db4118a-7158-4f80-92f4-d7ad19852e08}" ref="M9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 FROM SHOWROOM
</t>
      </text>
    </comment>
    <comment authorId="304" xr:uid="{1e032852-cc34-4b8b-b30a-3a8431fe5b5a}" ref="W6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9/16 AT 11:00AM
</t>
      </text>
    </comment>
    <comment authorId="305" xr:uid="{1e09b048-90cb-402b-b0ca-857eef463c16}" ref="W586">
      <text>
        <t xml:space="preserve">[Threaded comment]
 Your version of Excel allows you to read this threaded comment; however, any edits to it will get removed if the file is opened in a newer version of Excel. Learn more: https://go.microsoft.com/fwlink/?linkid=870924
Comment:
	TO DEKTON: 6/10 AT 12:40PM
</t>
      </text>
    </comment>
    <comment authorId="306" xr:uid="{1e116ba5-398c-464a-a6ce-5a1e914f529d}" ref="U6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ALGUNAS PARTES DE ALUMINIO
</t>
      </text>
    </comment>
    <comment authorId="307" xr:uid="{1e297a3d-d528-4689-936b-498b1e187c83}" ref="G7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1/8
</t>
      </text>
    </comment>
    <comment authorId="308" xr:uid="{1e4a871a-11c3-4601-b61b-0c0b8ada6941}" ref="W9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10/28
</t>
      </text>
    </comment>
    <comment authorId="309" xr:uid="{1e502927-8482-417a-8999-62c1c27bfc42}" ref="V7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ALGUNAS PIEZAS ESTAN ELABORADAS:
5 PCS DINNING SET &amp; 1 T-TABLE, RESTO AHI QUE ELABORARLAS
</t>
      </text>
    </comment>
    <comment authorId="310" xr:uid="{1e717fd5-73b4-42f0-b074-4098150b1a28}" ref="F1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This needs to be added to swing frame. I ordered it already.  LAVELING WHEEL SEE PICTURE ON INVOICE
</t>
      </text>
    </comment>
    <comment authorId="311" xr:uid="{1e8be2be-b100-46e2-aa41-94d2abaee059}" ref="S9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10/22
</t>
      </text>
    </comment>
    <comment authorId="312" xr:uid="{1eb943a6-2cb4-4d0f-8fce-0b0f8fae63e2}" ref="F1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from showroom
</t>
      </text>
    </comment>
    <comment authorId="313" xr:uid="{1ed5235c-4eec-4790-9880-db9810b574cb}" ref="F1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The client added two more cushions to this order for her existing chaises
</t>
      </text>
    </comment>
    <comment authorId="314" xr:uid="{1eed1bfb-355c-44f8-bec8-ec3166e96600}" ref="G7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12/18
</t>
      </text>
    </comment>
    <comment authorId="315" xr:uid="{1f12fa10-3df8-43d9-8400-cab0736c2493}" ref="S30">
      <text>
        <t xml:space="preserve">[Threaded comment]
 Your version of Excel allows you to read this threaded comment; however, any edits to it will get removed if the file is opened in a newer version of Excel. Learn more: https://go.microsoft.com/fwlink/?linkid=870924
Comment:
	8/13 CHRIS A ANGEL
</t>
      </text>
    </comment>
    <comment authorId="316" xr:uid="{1f34720d-8ba1-4639-8fb4-1eb56bc828a4}" ref="S10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9/9
</t>
      </text>
    </comment>
    <comment authorId="317" xr:uid="{1f3b7993-8173-4a6c-806d-879abebea362}" ref="T36">
      <text>
        <t xml:space="preserve">[Threaded comment]
 Your version of Excel allows you to read this threaded comment; however, any edits to it will get removed if the file is opened in a newer version of Excel. Learn more: https://go.microsoft.com/fwlink/?linkid=870924
Comment:
	Mario 8/15
</t>
      </text>
    </comment>
    <comment authorId="318" xr:uid="{1f51d82a-60b2-4723-af5b-5222248cd704}" ref="G1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le dio a abril 3/16
</t>
      </text>
    </comment>
    <comment authorId="319" xr:uid="{1fb4ff68-fd5d-4b72-8a6f-c38857ca5f7f}" ref="G9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5/18
</t>
      </text>
    </comment>
    <comment authorId="320" xr:uid="{1fc2469c-34f7-4295-95d8-2230a3a08d7f}" ref="W557">
      <text>
        <t xml:space="preserve">[Threaded comment]
 Your version of Excel allows you to read this threaded comment; however, any edits to it will get removed if the file is opened in a newer version of Excel. Learn more: https://go.microsoft.com/fwlink/?linkid=870924
Comment:
	TO DEKTON: 5/8
</t>
      </text>
    </comment>
    <comment authorId="321" xr:uid="{1ff573f9-8b36-47c4-be4a-814373091116}" ref="S52">
      <text>
        <t xml:space="preserve">[Threaded comment]
 Your version of Excel allows you to read this threaded comment; however, any edits to it will get removed if the file is opened in a newer version of Excel. Learn more: https://go.microsoft.com/fwlink/?linkid=870924
Comment:
	TO MOY 8/26
</t>
      </text>
    </comment>
    <comment authorId="322" xr:uid="{201f3ac2-4dac-4d77-aee7-59f8ffe56835}" ref="W620">
      <text>
        <t xml:space="preserve">[Threaded comment]
 Your version of Excel allows you to read this threaded comment; however, any edits to it will get removed if the file is opened in a newer version of Excel. Learn more: https://go.microsoft.com/fwlink/?linkid=870924
Comment:
	TO DEKTON: 7/11 AT 6:40AM
</t>
      </text>
    </comment>
    <comment authorId="323" xr:uid="{202283ba-e6ce-4831-aae3-cbc8a076ac93}" ref="W6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FISICAMENTE REVIZADO...YA EN RACK LISTO PARA ENTREGAS
</t>
      </text>
    </comment>
    <comment authorId="324" xr:uid="{203dd0ff-2334-4794-9637-05b7fc1aeb7a}" ref="G542">
      <text>
        <t xml:space="preserve">[Threaded comment]
 Your version of Excel allows you to read this threaded comment; however, any edits to it will get removed if the file is opened in a newer version of Excel. Learn more: https://go.microsoft.com/fwlink/?linkid=870924
Comment:
	TO CUSHION: 4/25
</t>
      </text>
    </comment>
    <comment authorId="325" xr:uid="{208c93f8-1f12-4f97-9d7c-5992fe8dc4a5}" ref="L11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
</t>
      </text>
    </comment>
    <comment authorId="326" xr:uid="{20975ec1-5cf7-4330-a569-318758a5a62e}" ref="S14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5/1
</t>
      </text>
    </comment>
    <comment authorId="327" xr:uid="{20a57d30-8e48-4ab0-bc1e-757cf5817d55}" ref="G9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6/4
</t>
      </text>
    </comment>
    <comment authorId="328" xr:uid="{20ad274e-9ed8-467f-a173-e4d36aca1a83}" ref="G11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
</t>
      </text>
    </comment>
    <comment authorId="329" xr:uid="{20c22fb5-582b-49b5-b7df-985352df403c}" ref="G8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4/3
</t>
      </text>
    </comment>
    <comment authorId="330" xr:uid="{20c2fac3-ea1c-4b75-b040-25bbd2405a1f}" ref="F568">
      <text>
        <t xml:space="preserve">[Threaded comment]
 Your version of Excel allows you to read this threaded comment; however, any edits to it will get removed if the file is opened in a newer version of Excel. Learn more: https://go.microsoft.com/fwlink/?linkid=870924
Comment:
	SHIPPING FREIGHT
</t>
      </text>
    </comment>
    <comment authorId="331" xr:uid="{20c3f902-d99d-4776-abcb-ba93654a1ca8}" ref="F95">
      <text>
        <t xml:space="preserve">[Threaded comment]
 Your version of Excel allows you to read this threaded comment; however, any edits to it will get removed if the file is opened in a newer version of Excel. Learn more: https://go.microsoft.com/fwlink/?linkid=870924
Comment:
	RUSH ORDER FOR JASMINE CLIENT, CALL DESIGNER PHAM FOR DELIVERY 602-999-9469
</t>
      </text>
    </comment>
    <comment authorId="332" xr:uid="{20c9ebc2-4774-4d3e-b613-2fb81017df14}" ref="V68">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333" xr:uid="{20d576f7-7a29-4d63-ac54-b1b8ed11bb7b}" ref="AC140">
      <text>
        <t xml:space="preserve">[Threaded comment]
 Your version of Excel allows you to read this threaded comment; however, any edits to it will get removed if the file is opened in a newer version of Excel. Learn more: https://go.microsoft.com/fwlink/?linkid=870924
Comment:
	REPLACING 4 DEKTON PIECES
</t>
      </text>
    </comment>
    <comment authorId="334" xr:uid="{21232edc-c5a7-42dd-8715-8dccd397d612}" ref="W206">
      <text>
        <t xml:space="preserve">[Threaded comment]
 Your version of Excel allows you to read this threaded comment; however, any edits to it will get removed if the file is opened in a newer version of Excel. Learn more: https://go.microsoft.com/fwlink/?linkid=870924
Comment:
	TO DEKTON AREA 5/10
</t>
      </text>
    </comment>
    <comment authorId="335" xr:uid="{213720fe-fa39-4c5d-a198-d8d2046ee800}" ref="G11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
</t>
      </text>
    </comment>
    <comment authorId="336" xr:uid="{214d473f-b09b-4cfd-85e8-f0be590c8526}" ref="K609">
      <text>
        <t xml:space="preserve">[Threaded comment]
 Your version of Excel allows you to read this threaded comment; however, any edits to it will get removed if the file is opened in a newer version of Excel. Learn more: https://go.microsoft.com/fwlink/?linkid=870924
Comment:
	SAME NEW FABRIC
</t>
      </text>
    </comment>
    <comment authorId="337" xr:uid="{216694a4-0f7b-4067-80f7-92d3da340f79}" ref="F11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FROM 12/21
</t>
      </text>
    </comment>
    <comment authorId="338" xr:uid="{21e67adb-0650-477b-9d52-c01449d68190}" ref="G545">
      <text>
        <t xml:space="preserve">[Threaded comment]
 Your version of Excel allows you to read this threaded comment; however, any edits to it will get removed if the file is opened in a newer version of Excel. Learn more: https://go.microsoft.com/fwlink/?linkid=870924
Comment:
	TO FER: 4/26
</t>
      </text>
    </comment>
    <comment authorId="339" xr:uid="{21ee73e8-b1b1-47ec-b199-21dd0088b893}" ref="S11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
</t>
      </text>
    </comment>
    <comment authorId="340" xr:uid="{21f24d15-1345-47aa-a228-4a3e8c7c90a1}" ref="G12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
</t>
      </text>
    </comment>
    <comment authorId="341" xr:uid="{21f7d33b-8109-4ff3-9a49-1a25fe23ccc4}" ref="F6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ASK CHRISTIAN: MAYBE DIMENSIONS CHANGE, HE BRING APLIANCES ...TO BE SURE ASK CHRISTIAN AFETR THAT
</t>
      </text>
    </comment>
    <comment authorId="342" xr:uid="{2240a59b-ac33-4aad-a5d2-6891be75a26e}" ref="G8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5/15
</t>
      </text>
    </comment>
    <comment authorId="343" xr:uid="{227d7e17-306c-46bc-8164-14d91406dcb8}" ref="S10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
</t>
      </text>
    </comment>
    <comment authorId="344" xr:uid="{22bdd4cb-f071-4954-8134-ba3261b3b5dd}" ref="V1441">
      <text>
        <t xml:space="preserve">[Threaded comment]
 Your version of Excel allows you to read this threaded comment; however, any edits to it will get removed if the file is opened in a newer version of Excel. Learn more: https://go.microsoft.com/fwlink/?linkid=870924
Comment:
	ALREADY MAKE
</t>
      </text>
    </comment>
    <comment authorId="345" xr:uid="{22bf5273-b06f-465f-aa0c-859ff7d03f7a}" ref="S8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5/5
</t>
      </text>
    </comment>
    <comment authorId="346" xr:uid="{22c3cb97-0776-4594-a4b7-72c434b0a10e}" ref="G10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t>
      </text>
    </comment>
    <comment authorId="347" xr:uid="{22f8a6d2-8e21-4d7a-b8f6-fb8b0a3c4467}" ref="F524">
      <text>
        <t xml:space="preserve">[Threaded comment]
 Your version of Excel allows you to read this threaded comment; however, any edits to it will get removed if the file is opened in a newer version of Excel. Learn more: https://go.microsoft.com/fwlink/?linkid=870924
Comment:
	SE ARMARA WATERFALL EN CASA KEENNY &amp; JULIO
</t>
      </text>
    </comment>
    <comment authorId="348" xr:uid="{2303928b-fa84-4feb-9a72-82fa9ffc34d6}" ref="G11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12/16
</t>
      </text>
    </comment>
    <comment authorId="349" xr:uid="{23076182-cb08-4a4a-8a8e-09a19ed7f463}" ref="G243">
      <text>
        <t xml:space="preserve">[Threaded comment]
 Your version of Excel allows you to read this threaded comment; however, any edits to it will get removed if the file is opened in a newer version of Excel. Learn more: https://go.microsoft.com/fwlink/?linkid=870924
Comment:
	TO CUSHION: 5/30
</t>
      </text>
    </comment>
    <comment authorId="350" xr:uid="{238253f2-e7fe-4ba6-b306-7f15c038ac06}" ref="F10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*1 PIECE TO REPOWDER
</t>
      </text>
    </comment>
    <comment authorId="351" xr:uid="{239fec6e-26a7-47a8-abf5-736b6aebf366}" ref="S568">
      <text>
        <t xml:space="preserve">[Threaded comment]
 Your version of Excel allows you to read this threaded comment; however, any edits to it will get removed if the file is opened in a newer version of Excel. Learn more: https://go.microsoft.com/fwlink/?linkid=870924
Comment:
	TO METAL: 6/3 AT 8:30AM
</t>
      </text>
    </comment>
    <comment authorId="352" xr:uid="{23d6ed07-a5ce-4568-98bb-af408f8bb8ea}" ref="S5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8/26 AT 1:10PM
</t>
      </text>
    </comment>
    <comment authorId="353" xr:uid="{23fc8d64-4ab0-4d5b-9481-195ddcaffffd}" ref="L11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12/22/25
Respuesta:
    Order for addon 01/29
Respuesta:
    RECEIVED 2/2/26
</t>
      </text>
    </comment>
    <comment authorId="354" xr:uid="{2416c96e-3d09-4bc2-87bf-c8a9264de822}" ref="G11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
</t>
      </text>
    </comment>
    <comment authorId="355" xr:uid="{242d59a7-0e1a-4d58-9441-c4fb00a927d4}" ref="S1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3/13
</t>
      </text>
    </comment>
    <comment authorId="356" xr:uid="{245e7853-c959-4887-84f9-f497754b7469}" ref="S10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11/10
</t>
      </text>
    </comment>
    <comment authorId="357" xr:uid="{245f2b8a-05ce-4320-ad72-f971cde22719}" ref="T164">
      <text>
        <t xml:space="preserve">[Threaded comment]
 Your version of Excel allows you to read this threaded comment; however, any edits to it will get removed if the file is opened in a newer version of Excel. Learn more: https://go.microsoft.com/fwlink/?linkid=870924
Comment:
	TO MARIO: 1/31
</t>
      </text>
    </comment>
    <comment authorId="358" xr:uid="{24636d3f-1637-4fd1-84c4-a6a702c01d7e}" ref="S588">
      <text>
        <t xml:space="preserve">[Threaded comment]
 Your version of Excel allows you to read this threaded comment; however, any edits to it will get removed if the file is opened in a newer version of Excel. Learn more: https://go.microsoft.com/fwlink/?linkid=870924
Comment:
	TO METAL: 6/17 8:20
</t>
      </text>
    </comment>
    <comment authorId="359" xr:uid="{246fe725-c5f4-4832-b7a5-65999f71901d}" ref="S6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8/13 AT 10:30AM
</t>
      </text>
    </comment>
    <comment authorId="360" xr:uid="{2483e604-cb12-48a8-8a13-f95dfd7030ae}" ref="G7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DISENO ESPECIAL CURVED
Respuesta:
    TO CUSHION: 11/25
</t>
      </text>
    </comment>
    <comment authorId="361" xr:uid="{24b76127-26ff-4606-952a-785c08287258}" ref="U1402">
      <text>
        <t xml:space="preserve">[Threaded comment]
 Your version of Excel allows you to read this threaded comment; however, any edits to it will get removed if the file is opened in a newer version of Excel. Learn more: https://go.microsoft.com/fwlink/?linkid=870924
Comment:
	ALUMINUM
</t>
      </text>
    </comment>
    <comment authorId="362" xr:uid="{24c448f9-6a30-4e87-932f-750efb725812}" ref="L8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RECIBIDO: 4/7
</t>
      </text>
    </comment>
    <comment authorId="363" xr:uid="{24f9eac5-2753-4ca9-9b38-21225ab547e7}" ref="G9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FINISH AT MOMENT: SELTZER &amp; ALEX NEXT DOOR….
</t>
      </text>
    </comment>
    <comment authorId="364" xr:uid="{2507c4e8-c0a2-4a8c-ba15-890a185f085f}" ref="S93">
      <text>
        <t xml:space="preserve">[Threaded comment]
 Your version of Excel allows you to read this threaded comment; however, any edits to it will get removed if the file is opened in a newer version of Excel. Learn more: https://go.microsoft.com/fwlink/?linkid=870924
Comment:
	TO RAYO: 10/17
</t>
      </text>
    </comment>
    <comment authorId="365" xr:uid="{255697fc-1d19-4828-ab3b-5af330139b7f}" ref="W6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
</t>
      </text>
    </comment>
    <comment authorId="366" xr:uid="{255e3134-d11a-484b-a9f2-397da1c2b37b}" ref="S6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10/9 AT 9:50AM
</t>
      </text>
    </comment>
    <comment authorId="367" xr:uid="{257cffaf-b756-4c7f-94fc-8530f95e9056}" ref="T10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9/8
</t>
      </text>
    </comment>
    <comment authorId="368" xr:uid="{2596872e-fc87-4bb0-abd3-9cc7a39841c1}" ref="G151">
      <text>
        <t xml:space="preserve">[Threaded comment]
 Your version of Excel allows you to read this threaded comment; however, any edits to it will get removed if the file is opened in a newer version of Excel. Learn more: https://go.microsoft.com/fwlink/?linkid=870924
Comment:
	Se agrego nueva tela ya que reselecciono….By Sara
</t>
      </text>
    </comment>
    <comment authorId="369" xr:uid="{25c6deaa-8903-434e-83ef-bafb69d992ce}" ref="W6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7/17 AT 12:30PM
</t>
      </text>
    </comment>
    <comment authorId="370" xr:uid="{25f7baba-8a27-410f-9767-dfcf37bcc76f}" ref="G10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8/6
</t>
      </text>
    </comment>
    <comment authorId="371" xr:uid="{260d5bc6-b993-47ce-8978-c8084993d1e7}" ref="L10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SCHEDULE TO PICK ON 9/9/25
</t>
      </text>
    </comment>
    <comment authorId="372" xr:uid="{264a989a-b840-4702-8f72-e60acdf6f9da}" ref="S9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7/11
</t>
      </text>
    </comment>
    <comment authorId="373" xr:uid="{2674e264-b172-49e3-9c79-ee15365afdc7}" ref="K6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REVIZAR TELA PARA LOS 4 STOOLS AGREGADOS
Respuesta:
    SI TENEMOS SUFICIENTE
</t>
      </text>
    </comment>
    <comment authorId="374" xr:uid="{26828604-c88c-468f-ade5-2ef75ba4b14e}" ref="F176">
      <text>
        <t xml:space="preserve">[Threaded comment]
 Your version of Excel allows you to read this threaded comment; however, any edits to it will get removed if the file is opened in a newer version of Excel. Learn more: https://go.microsoft.com/fwlink/?linkid=870924
Comment:
	DELIVER TO SHOWROOM PER LUCIO
</t>
      </text>
    </comment>
    <comment authorId="375" xr:uid="{2689d432-afea-4bc6-ad77-c664ce6d36fb}" ref="F9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REACHED OUT FOR PICK UP ON MONDAY 4/28
</t>
      </text>
    </comment>
    <comment authorId="376" xr:uid="{268df55f-f92a-4fdb-b0dc-214f98df8ec7}" ref="W604">
      <text>
        <t xml:space="preserve">[Threaded comment]
 Your version of Excel allows you to read this threaded comment; however, any edits to it will get removed if the file is opened in a newer version of Excel. Learn more: https://go.microsoft.com/fwlink/?linkid=870924
Comment:
	TO DEKTON: 6/26 AT 11:00AM
</t>
      </text>
    </comment>
    <comment authorId="377" xr:uid="{26bb98a7-19e1-4146-8b6a-06c1ddee5e69}" ref="T46">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378" xr:uid="{26e6e5f8-d0f8-4cea-845a-bcbb9bba3ccb}" ref="S6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7/16 AT 12:00PM
</t>
      </text>
    </comment>
    <comment authorId="379" xr:uid="{26f7e275-750e-42dc-94f2-ea6f4669714f}" ref="V7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ONLY MAKE 2 PIECES THE OTHER 2 ALREADY MAKE IT
</t>
      </text>
    </comment>
    <comment authorId="380" xr:uid="{270a1838-e171-4cbf-b8fe-135bab3e9012}" ref="W8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3/19
Respuesta:
    REM PENDING
</t>
      </text>
    </comment>
    <comment authorId="381" xr:uid="{270bae24-3bbd-45fa-9c85-6581d0cdd662}" ref="B28">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382" xr:uid="{272eb9a8-c3d4-4338-8e60-87585867bc02}" ref="L6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8/5
Respuesta:
    LLEGO 8/8
</t>
      </text>
    </comment>
    <comment authorId="383" xr:uid="{277dd0ac-aa72-474b-a60c-5b869aa68fa6}" ref="G9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CUSHION:l 5/27
</t>
      </text>
    </comment>
    <comment authorId="384" xr:uid="{27917638-7286-4d5a-a01d-86382a4357ae}" ref="W6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se a localizada el orix dekton…..
</t>
      </text>
    </comment>
    <comment authorId="385" xr:uid="{279a303d-1d45-45f2-905c-08061846332a}" ref="W232">
      <text>
        <t xml:space="preserve">[Threaded comment]
 Your version of Excel allows you to read this threaded comment; however, any edits to it will get removed if the file is opened in a newer version of Excel. Learn more: https://go.microsoft.com/fwlink/?linkid=870924
Comment:
	To dekton area 5/11
</t>
      </text>
    </comment>
    <comment authorId="386" xr:uid="{27a67a92-15ad-4dc7-9233-b1a45b3317c3}" ref="W584">
      <text>
        <t xml:space="preserve">[Threaded comment]
 Your version of Excel allows you to read this threaded comment; however, any edits to it will get removed if the file is opened in a newer version of Excel. Learn more: https://go.microsoft.com/fwlink/?linkid=870924
Comment:
	to Dekton: 6/12 at 2:00pm
</t>
      </text>
    </comment>
    <comment authorId="387" xr:uid="{27c20fc2-6c1e-47a2-b82e-3737cd2fc126}" ref="G8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3/5
</t>
      </text>
    </comment>
    <comment authorId="388" xr:uid="{2806e6b5-7431-48d1-8570-4031fa69b743}" ref="G8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5/27
</t>
      </text>
    </comment>
    <comment authorId="389" xr:uid="{2842fa73-5487-4b9c-8f87-c5c0f7fd0d42}" ref="S1424">
      <text>
        <t xml:space="preserve">[Threaded comment]
 Your version of Excel allows you to read this threaded comment; however, any edits to it will get removed if the file is opened in a newer version of Excel. Learn more: https://go.microsoft.com/fwlink/?linkid=870924
Comment:
	TO METAL: 5/26
</t>
      </text>
    </comment>
    <comment authorId="390" xr:uid="{2847ffae-5ecf-402f-aaef-59913efb2a7a}" ref="F9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PAUSED
Respuesta:
    RE-OPEN 11/1
Respuesta:
    Moved from 12/17/25
</t>
      </text>
    </comment>
    <comment authorId="391" xr:uid="{2889ac3a-7f33-4591-80da-ac86d8264286}" ref="G6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FERNANDA: 9/18
</t>
      </text>
    </comment>
    <comment authorId="392" xr:uid="{28a0e420-c2cb-4ad4-9f14-a46bcc20f257}" ref="F10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Jazmin want deliver on: 11/17
</t>
      </text>
    </comment>
    <comment authorId="393" xr:uid="{28ad265a-1c81-40a6-b7d6-57f566d1f148}" ref="G6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8/6 AT 9:40AM
</t>
      </text>
    </comment>
    <comment authorId="394" xr:uid="{28e8b388-789b-4c8a-ac82-283a36454130}" ref="L7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
</t>
      </text>
    </comment>
    <comment authorId="395" xr:uid="{28f21a02-da7b-42f6-aa7f-c937e1661bdf}" ref="G608">
      <text>
        <t xml:space="preserve">[Threaded comment]
 Your version of Excel allows you to read this threaded comment; however, any edits to it will get removed if the file is opened in a newer version of Excel. Learn more: https://go.microsoft.com/fwlink/?linkid=870924
Comment:
	RE-DOING
</t>
      </text>
    </comment>
    <comment authorId="396" xr:uid="{290020c0-d527-46b5-a79a-1e1a25df2b48}" ref="AB25">
      <text>
        <t xml:space="preserve">[Threaded comment]
 Your version of Excel allows you to read this threaded comment; however, any edits to it will get removed if the file is opened in a newer version of Excel. Learn more: https://go.microsoft.com/fwlink/?linkid=870924
Comment:
	move to mid october
</t>
      </text>
    </comment>
    <comment authorId="397" xr:uid="{291d91fb-1f0a-49b5-944f-505311464bab}" ref="W6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AGREGO 1 STARLEG 9/23
</t>
      </text>
    </comment>
    <comment authorId="398" xr:uid="{2920d24c-8c0e-451e-a43b-4fb2798ac75c}" ref="W132">
      <text>
        <t xml:space="preserve">[Threaded comment]
 Your version of Excel allows you to read this threaded comment; however, any edits to it will get removed if the file is opened in a newer version of Excel. Learn more: https://go.microsoft.com/fwlink/?linkid=870924
Comment:
	TO RED: 12/15
</t>
      </text>
    </comment>
    <comment authorId="399" xr:uid="{29250c1b-8bd4-4165-8c77-9048ff13bcd0}" ref="T1406">
      <text>
        <t xml:space="preserve">[Threaded comment]
 Your version of Excel allows you to read this threaded comment; however, any edits to it will get removed if the file is opened in a newer version of Excel. Learn more: https://go.microsoft.com/fwlink/?linkid=870924
Comment:
	MARIO 8/22
</t>
      </text>
    </comment>
    <comment authorId="400" xr:uid="{2938f45b-f642-4c9a-97a6-b8b4b66003f7}" ref="S5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7/31 AT 10:30AM
</t>
      </text>
    </comment>
    <comment authorId="401" xr:uid="{293eadd0-c4d1-4b20-92af-7b5135058a81}" ref="F2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The client will be ready June 7th
</t>
      </text>
    </comment>
    <comment authorId="402" xr:uid="{297b9e0c-806e-480c-962d-399acb8a944a}" ref="S98">
      <text>
        <t xml:space="preserve">[Threaded comment]
 Your version of Excel allows you to read this threaded comment; however, any edits to it will get removed if the file is opened in a newer version of Excel. Learn more: https://go.microsoft.com/fwlink/?linkid=870924
Comment:
	TO RAYO: NOV-1
</t>
      </text>
    </comment>
    <comment authorId="403" xr:uid="{299527cb-f2b0-4c8d-bd10-7a9fe88f8ea4}" ref="G6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LE AGREGARAN MAGNETS ASIENTOS Y RESPALDOS
</t>
      </text>
    </comment>
    <comment authorId="404" xr:uid="{29cee0fd-5e52-40c2-9ca0-97dfe4be284f}" ref="T128">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405" xr:uid="{29e6b10e-612a-425e-aebf-132c0e44e14a}" ref="G6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 AT 7:05AM
</t>
      </text>
    </comment>
    <comment authorId="406" xr:uid="{2a1d4817-4d48-4afd-b885-54ef7638e7a0}" ref="G10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
</t>
      </text>
    </comment>
    <comment authorId="407" xr:uid="{2a1f0db4-7b32-4b41-b8ec-8d0ff0fc26f9}" ref="G11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2/23
</t>
      </text>
    </comment>
    <comment authorId="408" xr:uid="{2a37ce32-a732-4463-9295-6283d8d70312}" ref="G1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t>
      </text>
    </comment>
    <comment authorId="409" xr:uid="{2a4b8612-5c26-43b8-afaf-53ad7c3871d3}" ref="W566">
      <text>
        <t xml:space="preserve">[Threaded comment]
 Your version of Excel allows you to read this threaded comment; however, any edits to it will get removed if the file is opened in a newer version of Excel. Learn more: https://go.microsoft.com/fwlink/?linkid=870924
Comment:
	to dekton: 6/20 at 6:20am
</t>
      </text>
    </comment>
    <comment authorId="410" xr:uid="{2a669300-ef50-4375-8e67-95c3497b1970}" ref="G10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
</t>
      </text>
    </comment>
    <comment authorId="411" xr:uid="{2a720a03-771f-423b-9a3e-9f121d710783}" ref="S9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6/30
</t>
      </text>
    </comment>
    <comment authorId="412" xr:uid="{2a99bf97-232a-4925-886e-dd6224dd8088}" ref="S584">
      <text>
        <t xml:space="preserve">[Threaded comment]
 Your version of Excel allows you to read this threaded comment; however, any edits to it will get removed if the file is opened in a newer version of Excel. Learn more: https://go.microsoft.com/fwlink/?linkid=870924
Comment:
	start prototipe on 6/13 6:30am…
SE ENTREGA EL RESTO PARA CORTE 6/17
</t>
      </text>
    </comment>
    <comment authorId="413" xr:uid="{2aa1d03c-ba2f-4f30-911c-46ff280a8732}" ref="L7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12/4
Respuesta:
    REC. 12/10
</t>
      </text>
    </comment>
    <comment authorId="414" xr:uid="{2ab6ddde-8d9d-47c5-bf7f-2bcf6fc55264}" ref="G11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CUHION: 12/4
</t>
      </text>
    </comment>
    <comment authorId="415" xr:uid="{2adb3010-1a91-437a-8a7b-6bb548db6deb}" ref="S51">
      <text>
        <t xml:space="preserve">[Threaded comment]
 Your version of Excel allows you to read this threaded comment; however, any edits to it will get removed if the file is opened in a newer version of Excel. Learn more: https://go.microsoft.com/fwlink/?linkid=870924
Comment:
	TO RAYO: 9/20
</t>
      </text>
    </comment>
    <comment authorId="416" xr:uid="{2ade5434-4a23-417e-8bc9-2310ee065bf1}" ref="A71">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417" xr:uid="{2b10605b-83e5-4af3-82ba-ad8627bfb471}" ref="G8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3/3
</t>
      </text>
    </comment>
    <comment authorId="418" xr:uid="{2b24b384-2511-43a8-8e39-3aca42a7707b}" ref="G487">
      <text>
        <t xml:space="preserve">[Threaded comment]
 Your version of Excel allows you to read this threaded comment; however, any edits to it will get removed if the file is opened in a newer version of Excel. Learn more: https://go.microsoft.com/fwlink/?linkid=870924
Comment:
	TO FERNANDA: 4/26
</t>
      </text>
    </comment>
    <comment authorId="419" xr:uid="{2b2876a5-6e3a-469f-8f26-25a69cfd90d4}" ref="T546">
      <text>
        <t xml:space="preserve">[Threaded comment]
 Your version of Excel allows you to read this threaded comment; however, any edits to it will get removed if the file is opened in a newer version of Excel. Learn more: https://go.microsoft.com/fwlink/?linkid=870924
Comment:
	done 5/2
</t>
      </text>
    </comment>
    <comment authorId="420" xr:uid="{2b407fe2-82c9-4c69-9c41-343002a03c16}" ref="S7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1/6/25
</t>
      </text>
    </comment>
    <comment authorId="421" xr:uid="{2b583d51-2416-4929-bab2-782253faa868}" ref="S6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
</t>
      </text>
    </comment>
    <comment authorId="422" xr:uid="{2b671303-be52-43e0-bcf9-596e686a1e46}" ref="W9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INTRODUCE A PRODUCTION: 7/30 7:40AM… PENDIN 1 SLAB PORTUM FROM HOUSTON
</t>
      </text>
    </comment>
    <comment authorId="423" xr:uid="{2b77d437-0f7d-41c1-b6ae-0091dbb13d75}" ref="F13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ON 6/29
</t>
      </text>
    </comment>
    <comment authorId="424" xr:uid="{2b8af299-560f-404e-9bd3-2cde62380e7c}" ref="F6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shipping to: 22 Farmhouse Lane Reading MA 01867
</t>
      </text>
    </comment>
    <comment authorId="425" xr:uid="{2bc0d990-8665-4ad5-9f4f-786b330a741f}" ref="G8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1/28
</t>
      </text>
    </comment>
    <comment authorId="426" xr:uid="{2bdf4488-a8b3-4125-9e36-4dda21b9ccc5}" ref="S1400">
      <text>
        <t xml:space="preserve">[Threaded comment]
 Your version of Excel allows you to read this threaded comment; however, any edits to it will get removed if the file is opened in a newer version of Excel. Learn more: https://go.microsoft.com/fwlink/?linkid=870924
Comment:
	8/12 con Angel
</t>
      </text>
    </comment>
    <comment authorId="427" xr:uid="{2c0c2208-6506-4e53-9365-dc8783513e98}" ref="G6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9/10 AT 7:25
</t>
      </text>
    </comment>
    <comment authorId="428" xr:uid="{2c0cea17-5fc3-4d8b-a3f7-0764580aabbe}" ref="F9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SHOWROOM SALE:FULL OCEAN SET AND TWO SWIVEL CHAIRS
</t>
      </text>
    </comment>
    <comment authorId="429" xr:uid="{2c122226-cb66-40d1-a340-73c6176d1570}" ref="W162">
      <text>
        <t xml:space="preserve">[Threaded comment]
 Your version of Excel allows you to read this threaded comment; however, any edits to it will get removed if the file is opened in a newer version of Excel. Learn more: https://go.microsoft.com/fwlink/?linkid=870924
Comment:
	TO RED: 1/24
</t>
      </text>
    </comment>
    <comment authorId="430" xr:uid="{2c16ced9-2712-4c50-89f4-8aa3251544be}" ref="S560">
      <text>
        <t xml:space="preserve">[Threaded comment]
 Your version of Excel allows you to read this threaded comment; however, any edits to it will get removed if the file is opened in a newer version of Excel. Learn more: https://go.microsoft.com/fwlink/?linkid=870924
Comment:
	TO METAL: 5/16
</t>
      </text>
    </comment>
    <comment authorId="431" xr:uid="{2c428a52-755e-48fc-ae6f-5bbe60b697f4}" ref="S45">
      <text>
        <t xml:space="preserve">[Threaded comment]
 Your version of Excel allows you to read this threaded comment; however, any edits to it will get removed if the file is opened in a newer version of Excel. Learn more: https://go.microsoft.com/fwlink/?linkid=870924
Comment:
	A RAYO 8/15
</t>
      </text>
    </comment>
    <comment authorId="432" xr:uid="{2c461849-cac6-44c2-b910-c98befef06bc}" ref="S503">
      <text>
        <t xml:space="preserve">[Threaded comment]
 Your version of Excel allows you to read this threaded comment; however, any edits to it will get removed if the file is opened in a newer version of Excel. Learn more: https://go.microsoft.com/fwlink/?linkid=870924
Comment:
	SE CREA SERVICIO… YA QUE QUEDO DEMASIADO GRANDE SWING.. NEED BE 79 INCH
</t>
      </text>
    </comment>
    <comment authorId="433" xr:uid="{2c6fd6ae-3abb-406e-bb61-5fa3d3d3d40e}" ref="V91">
      <text>
        <t xml:space="preserve">[Threaded comment]
 Your version of Excel allows you to read this threaded comment; however, any edits to it will get removed if the file is opened in a newer version of Excel. Learn more: https://go.microsoft.com/fwlink/?linkid=870924
Comment:
	BY SARA 10/27: CLIENT ADDED A TABLE AND 8 CHAIRS TO THEIR ORDER
</t>
      </text>
    </comment>
    <comment authorId="434" xr:uid="{2c79d97a-305f-4407-926b-799e6e29eb5b}" ref="W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ROJO: 3/8
</t>
      </text>
    </comment>
    <comment authorId="435" xr:uid="{2c864818-dd96-442c-98e0-6826c0df7000}" ref="W582">
      <text>
        <t xml:space="preserve">[Threaded comment]
 Your version of Excel allows you to read this threaded comment; however, any edits to it will get removed if the file is opened in a newer version of Excel. Learn more: https://go.microsoft.com/fwlink/?linkid=870924
Comment:
	TO DEKTON: 6/19 AT 6:10AM
</t>
      </text>
    </comment>
    <comment authorId="436" xr:uid="{2cb1ca57-5a90-430e-9afa-6fe898caa3f5}" ref="W590">
      <text>
        <t xml:space="preserve">[Threaded comment]
 Your version of Excel allows you to read this threaded comment; however, any edits to it will get removed if the file is opened in a newer version of Excel. Learn more: https://go.microsoft.com/fwlink/?linkid=870924
Comment:
	FOR DEKTON: 6/13 AT 13:35PM
SE RETRABAJA DEBIDO A DAÑO.. TO DEKTON: 6/26 10:42
</t>
      </text>
    </comment>
    <comment authorId="437" xr:uid="{2cca6ba2-dbcc-485e-b141-c85e99804df8}" ref="L7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11/27
</t>
      </text>
    </comment>
    <comment authorId="438" xr:uid="{2cd9f4a6-67fc-47b2-9a23-e0da5dc5b896}" ref="T9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8/21 AT 1:15PM
</t>
      </text>
    </comment>
    <comment authorId="439" xr:uid="{2d04005e-fa55-46b9-b56e-ccefd8a32fc8}" ref="V54">
      <text>
        <t xml:space="preserve">[Threaded comment]
 Your version of Excel allows you to read this threaded comment; however, any edits to it will get removed if the file is opened in a newer version of Excel. Learn more: https://go.microsoft.com/fwlink/?linkid=870924
Comment:
	BY Sara realizar en nueva medida (9/1) 
Ya estan realizadas, se habian realizado por diferente medida en orden 269-reese bickelhaupt…..
</t>
      </text>
    </comment>
    <comment authorId="440" xr:uid="{2d054fec-a956-477d-be42-b7c9c3d2e75b}" ref="W9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
</t>
      </text>
    </comment>
    <comment authorId="441" xr:uid="{2d0b0626-a619-4a69-b4a7-537028a7170b}" ref="G538">
      <text>
        <t xml:space="preserve">[Threaded comment]
 Your version of Excel allows you to read this threaded comment; however, any edits to it will get removed if the file is opened in a newer version of Excel. Learn more: https://go.microsoft.com/fwlink/?linkid=870924
Comment:
	TO CUSHION ON 4/24
</t>
      </text>
    </comment>
    <comment authorId="442" xr:uid="{2d175d08-565e-4b55-8477-092ec79b3c91}" ref="L11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
</t>
      </text>
    </comment>
    <comment authorId="443" xr:uid="{2d1c5721-f53a-4142-8967-24e9e4f4dc41}" ref="V92">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444" xr:uid="{2d29e03a-90c4-498c-9d4a-c1a7b900b492}" ref="L10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10/7
</t>
      </text>
    </comment>
    <comment authorId="445" xr:uid="{2d5f8656-afc2-46ec-8d35-4ba5bea37e68}" ref="W568">
      <text>
        <t xml:space="preserve">[Threaded comment]
 Your version of Excel allows you to read this threaded comment; however, any edits to it will get removed if the file is opened in a newer version of Excel. Learn more: https://go.microsoft.com/fwlink/?linkid=870924
Comment:
	TO DEKTON: 6/6 AT 2:00PM
</t>
      </text>
    </comment>
    <comment authorId="446" xr:uid="{2d6e6931-b65a-4449-ae7c-18f6f30df5b1}" ref="W212">
      <text>
        <t xml:space="preserve">[Threaded comment]
 Your version of Excel allows you to read this threaded comment; however, any edits to it will get removed if the file is opened in a newer version of Excel. Learn more: https://go.microsoft.com/fwlink/?linkid=870924
Comment:
	TO DEKTON TEAM 5/8
</t>
      </text>
    </comment>
    <comment authorId="447" xr:uid="{2d7d03f4-354a-462b-ae28-854d43b031d5}" ref="W13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7/31 AT 7:30AM
Respuesta:
    COMPLETE: 7/31
</t>
      </text>
    </comment>
    <comment authorId="448" xr:uid="{2da712ff-d73e-40c7-ba3c-82f56e262a38}" ref="W563">
      <text>
        <t xml:space="preserve">[Threaded comment]
 Your version of Excel allows you to read this threaded comment; however, any edits to it will get removed if the file is opened in a newer version of Excel. Learn more: https://go.microsoft.com/fwlink/?linkid=870924
Comment:
	TO DEKTON: 6/3 12:10
</t>
      </text>
    </comment>
    <comment authorId="449" xr:uid="{2e1e51cb-3413-427c-8684-db25a49a7654}" ref="L13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8/5
Respuesta:
    RECEIVED 8/7/25
</t>
      </text>
    </comment>
    <comment authorId="450" xr:uid="{2e24737f-d71d-4a4d-9704-753cb2e9a357}" ref="L14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8/5
</t>
      </text>
    </comment>
    <comment authorId="451" xr:uid="{2e31cf37-ef94-40d9-96fa-53a371bce5e1}" ref="S6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PAPERS READY TO INTRODUCE WHEN NECESSARY
Respuesta:
    TO METAL: 7/18 AT 7:10AM
</t>
      </text>
    </comment>
    <comment authorId="452" xr:uid="{2e410195-6bf5-473b-93dd-446c21903add}" ref="T156">
      <text>
        <t xml:space="preserve">[Threaded comment]
 Your version of Excel allows you to read this threaded comment; however, any edits to it will get removed if the file is opened in a newer version of Excel. Learn more: https://go.microsoft.com/fwlink/?linkid=870924
Comment:
	TO ABRIL: 1/9
</t>
      </text>
    </comment>
    <comment authorId="453" xr:uid="{2e4d2414-18d2-4074-9681-b91f5bc41cbd}" ref="C11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SHIPP AT HOME BY LIESL
</t>
      </text>
    </comment>
    <comment authorId="454" xr:uid="{2e5c6463-a2f8-4609-a080-87e2baf98bd8}" ref="L11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12/12
</t>
      </text>
    </comment>
    <comment authorId="455" xr:uid="{2e6b47c7-04df-48f1-aebf-2d284acad251}" ref="N13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456" xr:uid="{2e7af397-5dba-4515-99b8-82bac815630f}" ref="S175">
      <text>
        <t xml:space="preserve">[Threaded comment]
 Your version of Excel allows you to read this threaded comment; however, any edits to it will get removed if the file is opened in a newer version of Excel. Learn more: https://go.microsoft.com/fwlink/?linkid=870924
Comment:
	TO RAYO 2/16
</t>
      </text>
    </comment>
    <comment authorId="457" xr:uid="{2e7b0f5e-ed09-41ef-b6a9-7670c7334911}" ref="W2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DEKTON COLOR TBD
</t>
      </text>
    </comment>
    <comment authorId="458" xr:uid="{2ecd57f9-4aad-4ad6-849e-aee22f68a49e}" ref="S6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
</t>
      </text>
    </comment>
    <comment authorId="459" xr:uid="{2eedebea-ce39-4e19-940e-a42f966a88c0}" ref="S9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7/8
</t>
      </text>
    </comment>
    <comment authorId="460" xr:uid="{2f5bd792-5565-489f-ad8c-b64b28c6863c}" ref="T5">
      <text>
        <t xml:space="preserve">[Threaded comment]
 Your version of Excel allows you to read this threaded comment; however, any edits to it will get removed if the file is opened in a newer version of Excel. Learn more: https://go.microsoft.com/fwlink/?linkid=870924
Comment:
	TO MARIO 10/12
</t>
      </text>
    </comment>
    <comment authorId="461" xr:uid="{2f60f375-b024-4747-8a64-179d860c2449}" ref="G10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9/16
</t>
      </text>
    </comment>
    <comment authorId="462" xr:uid="{2f6809d7-8275-4486-b215-f43897b457b3}" ref="L10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WE SEND FABRIC CUSTOMER RESTUFF
</t>
      </text>
    </comment>
    <comment authorId="463" xr:uid="{2f85d9da-30af-4707-8f85-a0901201490e}" ref="S36">
      <text>
        <t xml:space="preserve">[Threaded comment]
 Your version of Excel allows you to read this threaded comment; however, any edits to it will get removed if the file is opened in a newer version of Excel. Learn more: https://go.microsoft.com/fwlink/?linkid=870924
Comment:
	8/13 CHRIS CON ANGEL
</t>
      </text>
    </comment>
    <comment authorId="464" xr:uid="{2f8cb6f8-6997-4ba6-9f73-ddd234e98729}" ref="F11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FROM FACTORY
</t>
      </text>
    </comment>
    <comment authorId="465" xr:uid="{2fa62108-1746-4b6a-a870-32a36a99f0c5}" ref="L11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01/15
</t>
      </text>
    </comment>
    <comment authorId="466" xr:uid="{2fc3e937-f3b2-40b9-ba80-a93e901615de}" ref="S6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AT 13:00
</t>
      </text>
    </comment>
    <comment authorId="467" xr:uid="{2fed4ab8-57d1-489c-876b-c1f625caa915}" ref="L7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ESPERANDO DISENO PARA SACAR TEMPLATE Y REPRODUCIRLO EN JUST FOAM
Respuesta:
    Se ordena foam: 11/26
Respuesta:
    SE RECIBE 11/27
</t>
      </text>
    </comment>
    <comment authorId="468" xr:uid="{3040de3a-f65d-4270-a7c2-dbd1772f6c0c}" ref="T160">
      <text>
        <t xml:space="preserve">[Threaded comment]
 Your version of Excel allows you to read this threaded comment; however, any edits to it will get removed if the file is opened in a newer version of Excel. Learn more: https://go.microsoft.com/fwlink/?linkid=870924
Comment:
	TO MARIO: 2/1
</t>
      </text>
    </comment>
    <comment authorId="469" xr:uid="{3051e928-601d-4e42-8c0f-0a72ec62393d}" ref="U55">
      <text>
        <t xml:space="preserve">[Threaded comment]
 Your version of Excel allows you to read this threaded comment; however, any edits to it will get removed if the file is opened in a newer version of Excel. Learn more: https://go.microsoft.com/fwlink/?linkid=870924
Comment:
	BRONZE: 12 LBS USED
</t>
      </text>
    </comment>
    <comment authorId="470" xr:uid="{3073ade0-dafe-4bed-bb70-b3fb44ec1da1}" ref="W10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
Respuesta:
    DE NUEVO A DEKTON: 10/6
</t>
      </text>
    </comment>
    <comment authorId="471" xr:uid="{307e9511-ad39-4f7a-aab5-17a76dbce230}" ref="S79">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472" xr:uid="{30b64d7b-dd0c-4639-9ae8-21ab3c79bdfa}" ref="L6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PARA MARTES 7/30
Respuesta:
    RECIBIDO: 7/30
</t>
      </text>
    </comment>
    <comment authorId="473" xr:uid="{30c7848d-8e8c-4bf6-b309-50ac88e0226b}" ref="L13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07/30
Respuesta:
    RECEIVED: 8/4
</t>
      </text>
    </comment>
    <comment authorId="474" xr:uid="{30d10681-71c6-4d55-b9b6-7a947cccd3eb}" ref="U35">
      <text>
        <t xml:space="preserve">[Threaded comment]
 Your version of Excel allows you to read this threaded comment; however, any edits to it will get removed if the file is opened in a newer version of Excel. Learn more: https://go.microsoft.com/fwlink/?linkid=870924
Comment:
	27 BONE
6 GRAY
</t>
      </text>
    </comment>
    <comment authorId="475" xr:uid="{30dfb3f2-990a-4a8c-9a0d-039637a5ac20}" ref="F24">
      <text>
        <t xml:space="preserve">[Threaded comment]
 Your version of Excel allows you to read this threaded comment; however, any edits to it will get removed if the file is opened in a newer version of Excel. Learn more: https://go.microsoft.com/fwlink/?linkid=870924
Comment:
	confirmed 8/18 by Christian from: 8/23
</t>
      </text>
    </comment>
    <comment authorId="476" xr:uid="{30e30672-60ff-45a5-801e-6a504f2c058b}" ref="L10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PAOLA/JASMIN CALL TO REQUEST NEW FOAM SET FOR THE TRANSITIONAL CHAISE
</t>
      </text>
    </comment>
    <comment authorId="477" xr:uid="{30e7d99c-6ac8-435e-a9eb-87df3dcb6c32}" ref="S8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2/17
</t>
      </text>
    </comment>
    <comment authorId="478" xr:uid="{311b19cc-7687-452f-a26e-0c5e430ce576}" ref="S8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3/11
</t>
      </text>
    </comment>
    <comment authorId="479" xr:uid="{311fb386-a689-44be-a7de-951d942ad99f}" ref="S8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2/24
</t>
      </text>
    </comment>
    <comment authorId="480" xr:uid="{313fa612-96c4-41ce-bbd0-3621ac9fb30e}" ref="W547">
      <text>
        <t xml:space="preserve">[Threaded comment]
 Your version of Excel allows you to read this threaded comment; however, any edits to it will get removed if the file is opened in a newer version of Excel. Learn more: https://go.microsoft.com/fwlink/?linkid=870924
Comment:
	CouterTop 2cm Manhattan Dekton
</t>
      </text>
    </comment>
    <comment authorId="481" xr:uid="{3143da58-ddca-45a1-b92c-0ee486ea1146}" ref="L10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9/25
</t>
      </text>
    </comment>
    <comment authorId="482" xr:uid="{3189b552-ea03-4739-862d-9c038263df29}" ref="S7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1/6/25
</t>
      </text>
    </comment>
    <comment authorId="483" xr:uid="{3191f9b7-9bf6-4276-86b0-7509fed067ea}" ref="W529">
      <text>
        <t xml:space="preserve">[Threaded comment]
 Your version of Excel allows you to read this threaded comment; however, any edits to it will get removed if the file is opened in a newer version of Excel. Learn more: https://go.microsoft.com/fwlink/?linkid=870924
Comment:
	TO DEKTON: 4/23
</t>
      </text>
    </comment>
    <comment authorId="484" xr:uid="{31bd2b51-1a77-48a9-990d-103e30c22f41}" ref="S142">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485" xr:uid="{31c53e8d-9ac4-41ba-a2b1-0fb58e0d1bd4}" ref="S8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METAL:5/8
</t>
      </text>
    </comment>
    <comment authorId="486" xr:uid="{31db0835-a97b-4513-a4b7-9a8c7d0f749a}" ref="T15">
      <text>
        <t xml:space="preserve">[Threaded comment]
 Your version of Excel allows you to read this threaded comment; however, any edits to it will get removed if the file is opened in a newer version of Excel. Learn more: https://go.microsoft.com/fwlink/?linkid=870924
Comment:
	TO MARIO: 12/20
</t>
      </text>
    </comment>
    <comment authorId="487" xr:uid="{31e9fd24-a14a-49af-9e80-630035758d2d}" ref="U1413">
      <text>
        <t xml:space="preserve">[Threaded comment]
 Your version of Excel allows you to read this threaded comment; however, any edits to it will get removed if the file is opened in a newer version of Excel. Learn more: https://go.microsoft.com/fwlink/?linkid=870924
Comment:
	ALUMINIUM FRAME
</t>
      </text>
    </comment>
    <comment authorId="488" xr:uid="{320271a6-f203-4cfa-8225-32b6b28a5409}" ref="T136">
      <text>
        <t xml:space="preserve">[Threaded comment]
 Your version of Excel allows you to read this threaded comment; however, any edits to it will get removed if the file is opened in a newer version of Excel. Learn more: https://go.microsoft.com/fwlink/?linkid=870924
Comment:
	TO MARIO: 12/5
</t>
      </text>
    </comment>
    <comment authorId="489" xr:uid="{321f5025-6eb0-44ef-813e-ddeaed8ccabd}" ref="W8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JULIO 1/28
</t>
      </text>
    </comment>
    <comment authorId="490" xr:uid="{3239909d-be2a-47bd-b48a-684adc6bf6f2}" ref="G178">
      <text>
        <t xml:space="preserve">[Threaded comment]
 Your version of Excel allows you to read this threaded comment; however, any edits to it will get removed if the file is opened in a newer version of Excel. Learn more: https://go.microsoft.com/fwlink/?linkid=870924
Comment:
	TO ABRIL 2/21
</t>
      </text>
    </comment>
    <comment authorId="491" xr:uid="{325688a8-8beb-46f5-ba8e-acf90cf953d2}" ref="L12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ONLY TO TRY BEFORE SEND TO BAHAMAS
</t>
      </text>
    </comment>
    <comment authorId="492" xr:uid="{3258ab8a-1f28-4d3b-909c-117949791f65}" ref="L11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
</t>
      </text>
    </comment>
    <comment authorId="493" xr:uid="{32a1a310-1b4f-4c13-838f-46d33b5834a1}" ref="G9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6/26
</t>
      </text>
    </comment>
    <comment authorId="494" xr:uid="{32a4fc5f-d656-452e-b39a-1752d5b4049c}" ref="V10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ALUMINUM**
</t>
      </text>
    </comment>
    <comment authorId="495" xr:uid="{32bf3e71-aa99-4773-8b2a-43e9fd353afa}" ref="W10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
</t>
      </text>
    </comment>
    <comment authorId="496" xr:uid="{32e2d822-c256-4bcb-aca0-17b3a30f91a2}" ref="F27">
      <text>
        <t xml:space="preserve">[Threaded comment]
 Your version of Excel allows you to read this threaded comment; however, any edits to it will get removed if the file is opened in a newer version of Excel. Learn more: https://go.microsoft.com/fwlink/?linkid=870924
Comment:
	se envia con Pablo/Chris to Colorado
</t>
      </text>
    </comment>
    <comment authorId="497" xr:uid="{330e4576-2f34-416b-aa27-fea2ea1318ee}" ref="W6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10/17 AT 6:50AM
</t>
      </text>
    </comment>
    <comment authorId="498" xr:uid="{33189d81-a96f-42c4-9d85-64be4bfc9dfd}" ref="L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RECIVED 9/4
</t>
      </text>
    </comment>
    <comment authorId="499" xr:uid="{33352734-16f8-4346-bcac-174b4f93f6c9}" ref="G9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6/23
</t>
      </text>
    </comment>
    <comment authorId="500" xr:uid="{3362e9ce-ef92-4108-81ae-30849cddf5cb}" ref="G7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FER 1/9
</t>
      </text>
    </comment>
    <comment authorId="501" xr:uid="{33a2fd21-b60b-42ec-8b78-4d789ed751f8}" ref="T9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REPOWDER ON 8/20
</t>
      </text>
    </comment>
    <comment authorId="502" xr:uid="{33adfccb-3bea-4c34-aca2-592ad80b99cb}" ref="W9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
</t>
      </text>
    </comment>
    <comment authorId="503" xr:uid="{33be0f6d-b05d-4ace-bebb-e46409a67e16}" ref="L7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1/6
Respuesta:
    OK 1/9/25
</t>
      </text>
    </comment>
    <comment authorId="504" xr:uid="{33c95ac5-94b8-4319-a4ed-05df6d9c5a0b}" ref="G14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entrego a cushion: 7/17 at 10:10am
Respuesta:
    Listo es el asiento de Swing
</t>
      </text>
    </comment>
    <comment authorId="505" xr:uid="{33f6ee45-8c9a-440f-9c4b-b4378eb4922b}" ref="L11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12/9
</t>
      </text>
    </comment>
    <comment authorId="506" xr:uid="{33ffabbc-23e9-4f4f-806f-2ec1357d5bbe}" ref="G8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4/15
</t>
      </text>
    </comment>
    <comment authorId="507" xr:uid="{3409a0a5-b731-40eb-bed1-b50ac9dfbc89}" ref="W541">
      <text>
        <t xml:space="preserve">[Threaded comment]
 Your version of Excel allows you to read this threaded comment; however, any edits to it will get removed if the file is opened in a newer version of Excel. Learn more: https://go.microsoft.com/fwlink/?linkid=870924
Comment:
	TO DEKTON: 6/20 AT 6:40AM
</t>
      </text>
    </comment>
    <comment authorId="508" xr:uid="{344f0d49-c23a-40cc-8470-93fca05fabe0}" ref="G9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
</t>
      </text>
    </comment>
    <comment authorId="509" xr:uid="{34558f57-bc7a-4286-8c51-b7cbbe82ca94}" ref="G574">
      <text>
        <t xml:space="preserve">[Threaded comment]
 Your version of Excel allows you to read this threaded comment; however, any edits to it will get removed if the file is opened in a newer version of Excel. Learn more: https://go.microsoft.com/fwlink/?linkid=870924
Comment:
	TO CUSHION: 5/23
</t>
      </text>
    </comment>
    <comment authorId="510" xr:uid="{3465b8f8-a578-4beb-be4e-f0b1b53fc295}" ref="T59">
      <text>
        <t xml:space="preserve">[Threaded comment]
 Your version of Excel allows you to read this threaded comment; however, any edits to it will get removed if the file is opened in a newer version of Excel. Learn more: https://go.microsoft.com/fwlink/?linkid=870924
Comment:
	SE DETUVO PARA PINTAR YA QUE NO SE NECESITABA HASTA NOV-17
TO MARIO: 11/10
</t>
      </text>
    </comment>
    <comment authorId="511" xr:uid="{3482b60c-6861-42d2-a0f0-50364aa7db31}" ref="T61">
      <text>
        <t xml:space="preserve">[Threaded comment]
 Your version of Excel allows you to read this threaded comment; however, any edits to it will get removed if the file is opened in a newer version of Excel. Learn more: https://go.microsoft.com/fwlink/?linkid=870924
Comment:
	MARIO 9/6
</t>
      </text>
    </comment>
    <comment authorId="512" xr:uid="{34afa818-af53-458e-a7d0-57c7155f9dc6}" ref="S10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10/6
</t>
      </text>
    </comment>
    <comment authorId="513" xr:uid="{34b338e1-2be1-40b6-82b5-3be7a11c02f1}" ref="G12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
</t>
      </text>
    </comment>
    <comment authorId="514" xr:uid="{34c72945-9a55-4f31-aff9-65442a853749}" ref="G9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
</t>
      </text>
    </comment>
    <comment authorId="515" xr:uid="{34df3174-ec0a-407b-bf6f-d16b3b3cbf22}" ref="L10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FOR 9/9/25
Respuesta:
    RECEIVED: 9/11
</t>
      </text>
    </comment>
    <comment authorId="516" xr:uid="{34f70a38-b762-469e-bcf7-7531d326976f}" ref="S115">
      <text>
        <t xml:space="preserve">[Threaded comment]
 Your version of Excel allows you to read this threaded comment; however, any edits to it will get removed if the file is opened in a newer version of Excel. Learn more: https://go.microsoft.com/fwlink/?linkid=870924
Comment:
	TO RAYO: 11/9
</t>
      </text>
    </comment>
    <comment authorId="517" xr:uid="{34fa7e6d-caa0-47c6-b733-858ee2794f24}" ref="W1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RED: 3/27
</t>
      </text>
    </comment>
    <comment authorId="518" xr:uid="{35166609-9a45-4f41-9be9-2719f976b395}" ref="F155">
      <text>
        <t xml:space="preserve">[Threaded comment]
 Your version of Excel allows you to read this threaded comment; however, any edits to it will get removed if the file is opened in a newer version of Excel. Learn more: https://go.microsoft.com/fwlink/?linkid=870924
Comment:
	ESTE DIA SE PROGRAMA RECOGIDA DE SILLA
</t>
      </text>
    </comment>
    <comment authorId="519" xr:uid="{35333813-6d1d-473a-8963-38380d0ae943}" ref="N13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520" xr:uid="{3594c3ad-653a-4947-a797-468d549abb42}" ref="F11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1ST DELIVER 01/23
</t>
      </text>
    </comment>
    <comment authorId="521" xr:uid="{35ab5fdf-0796-4c3f-b3da-0687c496f305}" ref="L13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WAS PICK FROM CLIENT**
</t>
      </text>
    </comment>
    <comment authorId="522" xr:uid="{35bf52e7-0182-416b-87bf-5c5f6221c76d}" ref="L12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FER? LUCIO?
Respuesta:
    YA RECIBIDA: SE REQUIERE ORDENAR 1 PIEZA FOAM ADICIONAL
</t>
      </text>
    </comment>
    <comment authorId="523" xr:uid="{35ec3505-cd72-4846-b847-935081dbdca0}" ref="G9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2/12
</t>
      </text>
    </comment>
    <comment authorId="524" xr:uid="{35f3b94f-41b2-4e9c-91fa-3f1ebf0704fe}" ref="W10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10/15
</t>
      </text>
    </comment>
    <comment authorId="525" xr:uid="{35f5bdea-69f7-4296-8f3f-8d81e693b15c}" ref="G14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5/16
</t>
      </text>
    </comment>
    <comment authorId="526" xr:uid="{3618d9cb-8057-415c-b33f-6969b49c0329}" ref="F102">
      <text>
        <t xml:space="preserve">[Threaded comment]
 Your version of Excel allows you to read this threaded comment; however, any edits to it will get removed if the file is opened in a newer version of Excel. Learn more: https://go.microsoft.com/fwlink/?linkid=870924
Comment:
	ORDER INCLUDES 3 LEDGE LOUNGER (WHITE)
</t>
      </text>
    </comment>
    <comment authorId="527" xr:uid="{362887ab-a2d7-4c49-a1f9-75f6c67a1c2d}" ref="G8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4/28
</t>
      </text>
    </comment>
    <comment authorId="528" xr:uid="{362c0ecb-5bc8-45c8-9fa9-687f460c4a65}" ref="G5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6/20
Respuesta:
    PENDIENTE SOLO LLENAR ALGUNOS CUSIHIONS
</t>
      </text>
    </comment>
    <comment authorId="529" xr:uid="{3633ccaf-9414-4b06-b15d-c604b1c7f8d1}" ref="K11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530" xr:uid="{36727a57-1a60-40e6-8439-2a7ff838db34}" ref="W138">
      <text>
        <t xml:space="preserve">[Threaded comment]
 Your version of Excel allows you to read this threaded comment; however, any edits to it will get removed if the file is opened in a newer version of Excel. Learn more: https://go.microsoft.com/fwlink/?linkid=870924
Comment:
	TO RED: 12/15
</t>
      </text>
    </comment>
    <comment authorId="531" xr:uid="{36887058-dd14-4ac0-9047-57b20b6575ca}" ref="G13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9/4
</t>
      </text>
    </comment>
    <comment authorId="532" xr:uid="{3698cb5a-ed80-4e30-b671-e62168a0413f}" ref="S231">
      <text>
        <t xml:space="preserve">[Threaded comment]
 Your version of Excel allows you to read this threaded comment; however, any edits to it will get removed if the file is opened in a newer version of Excel. Learn more: https://go.microsoft.com/fwlink/?linkid=870924
Comment:
	TO METAL TEAL 5/22
</t>
      </text>
    </comment>
    <comment authorId="533" xr:uid="{369aa2e4-419d-480d-b1bb-0fcee3c9399f}" ref="V587">
      <text>
        <t xml:space="preserve">[Threaded comment]
 Your version of Excel allows you to read this threaded comment; however, any edits to it will get removed if the file is opened in a newer version of Excel. Learn more: https://go.microsoft.com/fwlink/?linkid=870924
Comment:
	*Aluminio*
</t>
      </text>
    </comment>
    <comment authorId="534" xr:uid="{36a0b44e-0eb7-4d41-b1aa-928f22799e16}" ref="S62">
      <text>
        <t xml:space="preserve">[Threaded comment]
 Your version of Excel allows you to read this threaded comment; however, any edits to it will get removed if the file is opened in a newer version of Excel. Learn more: https://go.microsoft.com/fwlink/?linkid=870924
Comment:
	TO MOY 8/26
</t>
      </text>
    </comment>
    <comment authorId="535" xr:uid="{36bcf85d-cbe5-4a8e-9c2d-5adde45264e2}" ref="W84">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536" xr:uid="{36bfbfda-00df-435e-affa-0eae2239cfc6}" ref="S8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4/16
</t>
      </text>
    </comment>
    <comment authorId="537" xr:uid="{36e2ee29-255e-4cbd-bcdc-6c57ba8ff0b0}" ref="T2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
</t>
      </text>
    </comment>
    <comment authorId="538" xr:uid="{36fc212f-7cd5-4721-852a-51c82ca613cc}" ref="W8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2/5
</t>
      </text>
    </comment>
    <comment authorId="539" xr:uid="{375aaf54-830f-407a-898d-0307b746c7be}" ref="W521">
      <text>
        <t xml:space="preserve">[Threaded comment]
 Your version of Excel allows you to read this threaded comment; however, any edits to it will get removed if the file is opened in a newer version of Excel. Learn more: https://go.microsoft.com/fwlink/?linkid=870924
Comment:
	TO DEKTON: 4/17…..COMPLETARON 4/22 TODAS LAS PIEZAS NUEVAS. 
PENDIENTE REVIZAR LAS DE RETRABAJO...
</t>
      </text>
    </comment>
    <comment authorId="540" xr:uid="{379f135b-8b20-4a28-829a-34bdcba3f32f}" ref="L11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12/3
</t>
      </text>
    </comment>
    <comment authorId="541" xr:uid="{37a05143-6379-4808-8ee8-75abd2b6faff}" ref="G6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10/8
</t>
      </text>
    </comment>
    <comment authorId="542" xr:uid="{37d7b766-ccee-435e-9ce4-9968815faccb}" ref="G10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10/14
</t>
      </text>
    </comment>
    <comment authorId="543" xr:uid="{37d89203-2ceb-4103-8963-48015aa3db32}" ref="S6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9:20AM
</t>
      </text>
    </comment>
    <comment authorId="544" xr:uid="{37f21f22-6112-4e32-a79f-d43865bf6e11}" ref="W9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6/16
</t>
      </text>
    </comment>
    <comment authorId="545" xr:uid="{37f9eff4-5180-45c1-8308-c52a4d5b0388}" ref="G492">
      <text>
        <t xml:space="preserve">[Threaded comment]
 Your version of Excel allows you to read this threaded comment; however, any edits to it will get removed if the file is opened in a newer version of Excel. Learn more: https://go.microsoft.com/fwlink/?linkid=870924
Comment:
	ALL FABRICS WILL BE PROVIDED BY THE CLIENT
TO ABRIL:5/15
PENDING PATTERNS LINES ON DESIGN
</t>
      </text>
    </comment>
    <comment authorId="546" xr:uid="{38765b8a-b8a8-4168-8f4a-5a8fbc3e4e6d}" ref="L580">
      <text>
        <t xml:space="preserve">[Threaded comment]
 Your version of Excel allows you to read this threaded comment; however, any edits to it will get removed if the file is opened in a newer version of Excel. Learn more: https://go.microsoft.com/fwlink/?linkid=870924
Comment:
	ORDER ON  05/29
</t>
      </text>
    </comment>
    <comment authorId="547" xr:uid="{388754d7-0c02-4bea-963b-8082d04122a8}" ref="U1441">
      <text>
        <t xml:space="preserve">[Threaded comment]
 Your version of Excel allows you to read this threaded comment; however, any edits to it will get removed if the file is opened in a newer version of Excel. Learn more: https://go.microsoft.com/fwlink/?linkid=870924
Comment:
	ALREADY MAKE
</t>
      </text>
    </comment>
    <comment authorId="548" xr:uid="{389c133a-9958-4255-bfc0-da1fa78c4040}" ref="V62">
      <text>
        <t xml:space="preserve">[Threaded comment]
 Your version of Excel allows you to read this threaded comment; however, any edits to it will get removed if the file is opened in a newer version of Excel. Learn more: https://go.microsoft.com/fwlink/?linkid=870924
Comment:
	BY LUCIO: INCLUDES 16" Z SHADE SYSTEM
</t>
      </text>
    </comment>
    <comment authorId="549" xr:uid="{389da7c8-2752-4392-b2e2-d64f623fee9d}" ref="G11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11/19
</t>
      </text>
    </comment>
    <comment authorId="550" xr:uid="{38afd3df-ded1-4bce-b546-f53d6f5101ed}" ref="AC164">
      <text>
        <t xml:space="preserve">[Threaded comment]
 Your version of Excel allows you to read this threaded comment; however, any edits to it will get removed if the file is opened in a newer version of Excel. Learn more: https://go.microsoft.com/fwlink/?linkid=870924
Comment:
	Residencial job
</t>
      </text>
    </comment>
    <comment authorId="551" xr:uid="{38c776c9-88eb-4b23-86cd-03d9f1bf873d}" ref="S8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2/11
</t>
      </text>
    </comment>
    <comment authorId="552" xr:uid="{38d51409-5c46-4737-a582-639f1acca232}" ref="L9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10/1
</t>
      </text>
    </comment>
    <comment authorId="553" xr:uid="{3900f211-a425-4dc2-beb9-af809d16fcba}" ref="AF1400">
      <text>
        <t xml:space="preserve">[Threaded comment]
 Your version of Excel allows you to read this threaded comment; however, any edits to it will get removed if the file is opened in a newer version of Excel. Learn more: https://go.microsoft.com/fwlink/?linkid=870924
Comment:
	No se a podido contactar 8/17 &amp; 8/18
</t>
      </text>
    </comment>
    <comment authorId="554" xr:uid="{3901ae5c-e4ae-4296-8479-43101ba35173}" ref="G173">
      <text>
        <t xml:space="preserve">[Threaded comment]
 Your version of Excel allows you to read this threaded comment; however, any edits to it will get removed if the file is opened in a newer version of Excel. Learn more: https://go.microsoft.com/fwlink/?linkid=870924
Comment:
	TO ABRIL 2/15…
PENDIENTE FOAM PARA RELLENAR 2/20
</t>
      </text>
    </comment>
    <comment authorId="555" xr:uid="{39214b90-5714-4c28-8f56-8c08ae055a66}" ref="A230">
      <text>
        <t xml:space="preserve">[Threaded comment]
 Your version of Excel allows you to read this threaded comment; however, any edits to it will get removed if the file is opened in a newer version of Excel. Learn more: https://go.microsoft.com/fwlink/?linkid=870924
Comment:
	junto a 459 &amp; 512
</t>
      </text>
    </comment>
    <comment authorId="556" xr:uid="{392c1f89-9a35-47ce-8c1c-31826d00bfe4}" ref="G9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7/9
</t>
      </text>
    </comment>
    <comment authorId="557" xr:uid="{3935d084-e5f2-4c96-91e9-097865563b9c}" ref="W9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FABRICATE FOUNTAIN AREA*
Respuesta:
    TO DEKTON: 6/23
</t>
      </text>
    </comment>
    <comment authorId="558" xr:uid="{3943af2d-d35a-4141-8323-0e7f9cdaa12f}" ref="W570">
      <text>
        <t xml:space="preserve">[Threaded comment]
 Your version of Excel allows you to read this threaded comment; however, any edits to it will get removed if the file is opened in a newer version of Excel. Learn more: https://go.microsoft.com/fwlink/?linkid=870924
Comment:
	TO DEKTON: 6/5 AT 6/30AM
</t>
      </text>
    </comment>
    <comment authorId="559" xr:uid="{39573f26-440c-4937-be28-9ea07b69c300}" ref="S10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
</t>
      </text>
    </comment>
    <comment authorId="560" xr:uid="{39600f40-3be2-4471-942d-a0790ff1865e}" ref="G493">
      <text>
        <t xml:space="preserve">[Threaded comment]
 Your version of Excel allows you to read this threaded comment; however, any edits to it will get removed if the file is opened in a newer version of Excel. Learn more: https://go.microsoft.com/fwlink/?linkid=870924
Comment:
	TO FERNANDA: 4/19
</t>
      </text>
    </comment>
    <comment authorId="561" xr:uid="{397df9d2-b333-4198-b576-5d6899b20f84}" ref="S6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
</t>
      </text>
    </comment>
    <comment authorId="562" xr:uid="{39bd2bbd-e049-4009-bc13-9e60ae236fbc}" ref="S59">
      <text>
        <t xml:space="preserve">[Threaded comment]
 Your version of Excel allows you to read this threaded comment; however, any edits to it will get removed if the file is opened in a newer version of Excel. Learn more: https://go.microsoft.com/fwlink/?linkid=870924
Comment:
	RAYO: 9/15
</t>
      </text>
    </comment>
    <comment authorId="563" xr:uid="{39ca1318-05c8-42d8-9d8f-1b14e727b7b3}" ref="G177">
      <text>
        <t xml:space="preserve">[Threaded comment]
 Your version of Excel allows you to read this threaded comment; however, any edits to it will get removed if the file is opened in a newer version of Excel. Learn more: https://go.microsoft.com/fwlink/?linkid=870924
Comment:
	TO ABRIL: 2/16
</t>
      </text>
    </comment>
    <comment authorId="564" xr:uid="{3a08f6f4-2ffc-4a67-bc08-c6968d5482d6}" ref="W7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t>
      </text>
    </comment>
    <comment authorId="565" xr:uid="{3a255d3e-43bd-4f94-b051-c036fba4933a}" ref="T7">
      <text>
        <t xml:space="preserve">[Threaded comment]
 Your version of Excel allows you to read this threaded comment; however, any edits to it will get removed if the file is opened in a newer version of Excel. Learn more: https://go.microsoft.com/fwlink/?linkid=870924
Comment:
	on schedule 8/3
</t>
      </text>
    </comment>
    <comment authorId="566" xr:uid="{3a2fd995-7a91-46b7-bdea-e7711eb0d525}" ref="S1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Make dining table top 90 x 42
Make coffee table 56 x 35 
TO RAYO 3/22
</t>
      </text>
    </comment>
    <comment authorId="567" xr:uid="{3a4a9d08-fe53-4540-890b-f923c095127b}" ref="G9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t>
      </text>
    </comment>
    <comment authorId="568" xr:uid="{3a600cca-d64b-453f-98ac-e72ffd190501}" ref="G543">
      <text>
        <t xml:space="preserve">[Threaded comment]
 Your version of Excel allows you to read this threaded comment; however, any edits to it will get removed if the file is opened in a newer version of Excel. Learn more: https://go.microsoft.com/fwlink/?linkid=870924
Comment:
	TO ABRIL 4/30
</t>
      </text>
    </comment>
    <comment authorId="569" xr:uid="{3a8d75cb-6530-4ca1-95d2-eb78b9b84275}" ref="W7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12/13 BY CHRISTIAN
</t>
      </text>
    </comment>
    <comment authorId="570" xr:uid="{3acd94bf-65ed-439f-988d-23a49cc4fd8a}" ref="G1432">
      <text>
        <t xml:space="preserve">[Threaded comment]
 Your version of Excel allows you to read this threaded comment; however, any edits to it will get removed if the file is opened in a newer version of Excel. Learn more: https://go.microsoft.com/fwlink/?linkid=870924
Comment:
	SE ORDENO LA FABRIC ETA: 4/25-4/26….SON 2-BRAVADA CORNER SOFA
</t>
      </text>
    </comment>
    <comment authorId="571" xr:uid="{3b07a339-a44c-4e73-a949-07bdbe57352e}" ref="L13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5/27
Respuesta:
    RECEIVED 5/27
</t>
      </text>
    </comment>
    <comment authorId="572" xr:uid="{3b11e90d-cff3-473e-beae-1525cafdf67b}" ref="S557">
      <text>
        <t xml:space="preserve">[Threaded comment]
 Your version of Excel allows you to read this threaded comment; however, any edits to it will get removed if the file is opened in a newer version of Excel. Learn more: https://go.microsoft.com/fwlink/?linkid=870924
Comment:
	TO METAL: 5/8
</t>
      </text>
    </comment>
    <comment authorId="573" xr:uid="{3b12a26a-3d41-458e-9dac-8afa97368b6f}" ref="L7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11/21
</t>
      </text>
    </comment>
    <comment authorId="574" xr:uid="{3b1fccdb-2335-400b-974e-c6d3c9d8c63f}" ref="G377">
      <text>
        <t xml:space="preserve">[Threaded comment]
 Your version of Excel allows you to read this threaded comment; however, any edits to it will get removed if the file is opened in a newer version of Excel. Learn more: https://go.microsoft.com/fwlink/?linkid=870924
Comment:
	FOAM FORMAT CREATED
</t>
      </text>
    </comment>
    <comment authorId="575" xr:uid="{3b411613-28f5-4628-b7fa-c8a04e042589}" ref="L6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TRAJO FOAM DE CLIENTE
</t>
      </text>
    </comment>
    <comment authorId="576" xr:uid="{3b977827-5acc-4ccc-957e-02c0c4e55eaf}" ref="F540">
      <text>
        <t xml:space="preserve">[Threaded comment]
 Your version of Excel allows you to read this threaded comment; however, any edits to it will get removed if the file is opened in a newer version of Excel. Learn more: https://go.microsoft.com/fwlink/?linkid=870924
Comment:
	TENTATIVE PRODUCTION CONSECUTIVE PER CHRISTIAN
</t>
      </text>
    </comment>
    <comment authorId="577" xr:uid="{3bb58395-e63f-4240-9c0b-9f37a83b1180}" ref="B10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HOLD: MODIFICARAN
</t>
      </text>
    </comment>
    <comment authorId="578" xr:uid="{3bc676a0-6b2e-4c42-9f40-cbcd187d2807}" ref="S159">
      <text>
        <t xml:space="preserve">[Threaded comment]
 Your version of Excel allows you to read this threaded comment; however, any edits to it will get removed if the file is opened in a newer version of Excel. Learn more: https://go.microsoft.com/fwlink/?linkid=870924
Comment:
	TO RAYO: 1/23
</t>
      </text>
    </comment>
    <comment authorId="579" xr:uid="{3bd722ec-5c64-4108-822f-72c63bcc50f4}" ref="G9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
</t>
      </text>
    </comment>
    <comment authorId="580" xr:uid="{3bf8d642-e3cc-4984-9d63-4d2f7755def2}" ref="F32">
      <text>
        <t xml:space="preserve">[Threaded comment]
 Your version of Excel allows you to read this threaded comment; however, any edits to it will get removed if the file is opened in a newer version of Excel. Learn more: https://go.microsoft.com/fwlink/?linkid=870924
Comment:
	Tentativo entregarlo 8/25, Benito saldra a entregar desde Martes 8/23
</t>
      </text>
    </comment>
    <comment authorId="581" xr:uid="{3c022118-e469-4a1c-80a9-192a98697a12}" ref="W6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DEKTON TBD
Respuesta:
    SE ENTREGO A DEKTON FIREPIT CON DEKTON REM 1.2 8/26 AT 9:00AM
</t>
      </text>
    </comment>
    <comment authorId="582" xr:uid="{3c0698c1-cdde-4e95-92ce-f960ddddff59}" ref="G11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
</t>
      </text>
    </comment>
    <comment authorId="583" xr:uid="{3c21113b-b55a-444b-9570-b4866323d1c4}" ref="W522">
      <text>
        <t xml:space="preserve">[Threaded comment]
 Your version of Excel allows you to read this threaded comment; however, any edits to it will get removed if the file is opened in a newer version of Excel. Learn more: https://go.microsoft.com/fwlink/?linkid=870924
Comment:
	DEKTON? WAIT FOR ANSWER, EMAIL WAS SEND
not requiered by trisha
</t>
      </text>
    </comment>
    <comment authorId="584" xr:uid="{3c21304f-f57b-43a9-98b2-f00a733aab93}" ref="S12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585" xr:uid="{3c2ad5a9-fd13-4396-badb-1de53b3d035e}" ref="L10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10/27
</t>
      </text>
    </comment>
    <comment authorId="586" xr:uid="{3c55f130-3135-41c1-aba5-1914565e81be}" ref="S6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7/16 AT 1:55PM
</t>
      </text>
    </comment>
    <comment authorId="587" xr:uid="{3c672140-ad76-46a9-bd23-5d20745f741f}" ref="G150">
      <text>
        <t xml:space="preserve">[Threaded comment]
 Your version of Excel allows you to read this threaded comment; however, any edits to it will get removed if the file is opened in a newer version of Excel. Learn more: https://go.microsoft.com/fwlink/?linkid=870924
Comment:
	SERAN SOLO CUSHIONS
</t>
      </text>
    </comment>
    <comment authorId="588" xr:uid="{3c751803-12cb-4e67-8887-d9f219aa467c}" ref="F163">
      <text>
        <t xml:space="preserve">[Threaded comment]
 Your version of Excel allows you to read this threaded comment; however, any edits to it will get removed if the file is opened in a newer version of Excel. Learn more: https://go.microsoft.com/fwlink/?linkid=870924
Comment:
	Order includes 2 white ledge loungers. They are in the storage at the factory.
</t>
      </text>
    </comment>
    <comment authorId="589" xr:uid="{3c786a64-d220-4657-9b9d-688fb11f0734}" ref="W259">
      <text>
        <t xml:space="preserve">[Threaded comment]
 Your version of Excel allows you to read this threaded comment; however, any edits to it will get removed if the file is opened in a newer version of Excel. Learn more: https://go.microsoft.com/fwlink/?linkid=870924
Comment:
	TO DEKTON: 6/14
</t>
      </text>
    </comment>
    <comment authorId="590" xr:uid="{3c8078e5-3650-43d6-b713-58890362357a}" ref="L577">
      <text>
        <t xml:space="preserve">[Threaded comment]
 Your version of Excel allows you to read this threaded comment; however, any edits to it will get removed if the file is opened in a newer version of Excel. Learn more: https://go.microsoft.com/fwlink/?linkid=870924
Comment:
	NEED PICKUP FROM CUSTOMER ON 6/4/24
</t>
      </text>
    </comment>
    <comment authorId="591" xr:uid="{3c822ab1-b643-430a-b5e3-3e805ba9a4aa}" ref="G229">
      <text>
        <t xml:space="preserve">[Threaded comment]
 Your version of Excel allows you to read this threaded comment; however, any edits to it will get removed if the file is opened in a newer version of Excel. Learn more: https://go.microsoft.com/fwlink/?linkid=870924
Comment:
	TO CUSHION: 5/22
</t>
      </text>
    </comment>
    <comment authorId="592" xr:uid="{3c855093-39b7-4d1c-ba60-3537905b9bd1}" ref="S46">
      <text>
        <t xml:space="preserve">[Threaded comment]
 Your version of Excel allows you to read this threaded comment; however, any edits to it will get removed if the file is opened in a newer version of Excel. Learn more: https://go.microsoft.com/fwlink/?linkid=870924
Comment:
	TO RAYO: 9/20
</t>
      </text>
    </comment>
    <comment authorId="593" xr:uid="{3c90ac91-97d0-43be-80f3-2a8fc4d19bfa}" ref="S9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
</t>
      </text>
    </comment>
    <comment authorId="594" xr:uid="{3cab4586-7c2f-4859-97f3-210bd0f555c1}" ref="G567">
      <text>
        <t xml:space="preserve">[Threaded comment]
 Your version of Excel allows you to read this threaded comment; however, any edits to it will get removed if the file is opened in a newer version of Excel. Learn more: https://go.microsoft.com/fwlink/?linkid=870924
Comment:
	TO CUSHION: 6/3 AT 12:00PM
</t>
      </text>
    </comment>
    <comment authorId="595" xr:uid="{3cb091e2-9397-4464-9b97-a12e24cfc5f7}" ref="L11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12/12
</t>
      </text>
    </comment>
    <comment authorId="596" xr:uid="{3ccf2979-12fa-4038-b576-2dcbbcd86a12}" ref="K11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597" xr:uid="{3ccfaa22-3d56-4317-8f2d-e19baf5cf622}" ref="F9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Pipeline Order Paused, House not Ready
</t>
      </text>
    </comment>
    <comment authorId="598" xr:uid="{3cd76bed-9301-4c88-93bc-40c6d02b6760}" ref="W11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LA DIERON DIRECTA BY BENIOTO
</t>
      </text>
    </comment>
    <comment authorId="599" xr:uid="{3cd9a8d7-401e-4fc7-90a5-53e8f016c6dd}" ref="G1441">
      <text>
        <t xml:space="preserve">[Threaded comment]
 Your version of Excel allows you to read this threaded comment; however, any edits to it will get removed if the file is opened in a newer version of Excel. Learn more: https://go.microsoft.com/fwlink/?linkid=870924
Comment:
	request by Christian 4/15
..falto 1 foam cube, ya se requirio para 4/18.
</t>
      </text>
    </comment>
    <comment authorId="600" xr:uid="{3cda4047-68d7-4a6e-8626-fda075c4a9e1}" ref="G6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9/24 AT 3:00PM
</t>
      </text>
    </comment>
    <comment authorId="601" xr:uid="{3d086150-944e-4b1f-acdb-7cbd3b029fb5}" ref="W7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Respuesta:
    Firepit need be complete before
Respuesta:
    TO DEKTON: 11/14
</t>
      </text>
    </comment>
    <comment authorId="602" xr:uid="{3d088ee3-7947-4fd7-842b-bef3f12d2d36}" ref="G7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BY CHRISTIAN 11/18
</t>
      </text>
    </comment>
    <comment authorId="603" xr:uid="{3d29b31b-e022-4c44-8f38-7b29b3856e79}" ref="G8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1/27
</t>
      </text>
    </comment>
    <comment authorId="604" xr:uid="{3d452b57-58a6-44d6-b815-1891d1092bc0}" ref="G10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t>
      </text>
    </comment>
    <comment authorId="605" xr:uid="{3d54824d-4367-4b8e-be62-0d5b9eab00e7}" ref="L6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8/12 PARA 8/13...
Respuesta:
    LLEGO 8/13
</t>
      </text>
    </comment>
    <comment authorId="606" xr:uid="{3d6a916e-d1c0-4b03-9a4f-d5d3fac9d59f}" ref="G8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5/3
</t>
      </text>
    </comment>
    <comment authorId="607" xr:uid="{3d6db18f-cc42-4e74-b3e8-f3e87e1d24ea}" ref="G175">
      <text>
        <t xml:space="preserve">[Threaded comment]
 Your version of Excel allows you to read this threaded comment; however, any edits to it will get removed if the file is opened in a newer version of Excel. Learn more: https://go.microsoft.com/fwlink/?linkid=870924
Comment:
	TO ABRIL: 2/16
</t>
      </text>
    </comment>
    <comment authorId="608" xr:uid="{3d800af2-d262-4cd8-ae55-64935c2cf26d}" ref="W599">
      <text>
        <t xml:space="preserve">[Threaded comment]
 Your version of Excel allows you to read this threaded comment; however, any edits to it will get removed if the file is opened in a newer version of Excel. Learn more: https://go.microsoft.com/fwlink/?linkid=870924
Comment:
	TO DEKTON: 6/24 AT 13:00PM
</t>
      </text>
    </comment>
    <comment authorId="609" xr:uid="{3d954bca-1b66-4c09-9cdf-4716ade0d195}" ref="G10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9/29
</t>
      </text>
    </comment>
    <comment authorId="610" xr:uid="{3d9d3549-61fd-469a-bd26-93ba3887c323}" ref="T1410">
      <text>
        <t xml:space="preserve">[Threaded comment]
 Your version of Excel allows you to read this threaded comment; however, any edits to it will get removed if the file is opened in a newer version of Excel. Learn more: https://go.microsoft.com/fwlink/?linkid=870924
Comment:
	TO MARIO 10/12
</t>
      </text>
    </comment>
    <comment authorId="611" xr:uid="{3d9de725-461d-4444-8bf8-16ce6a81e8f3}" ref="W524">
      <text>
        <t xml:space="preserve">[Threaded comment]
 Your version of Excel allows you to read this threaded comment; however, any edits to it will get removed if the file is opened in a newer version of Excel. Learn more: https://go.microsoft.com/fwlink/?linkid=870924
Comment:
	TO Dekton: 4/10
</t>
      </text>
    </comment>
    <comment authorId="612" xr:uid="{3dbccc44-645e-4759-94fc-b0ffe13e8a5f}" ref="W8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5/1
</t>
      </text>
    </comment>
    <comment authorId="613" xr:uid="{3de73a38-0cab-4b68-8d24-5193b4d57944}" ref="S86">
      <text>
        <t xml:space="preserve">[Threaded comment]
 Your version of Excel allows you to read this threaded comment; however, any edits to it will get removed if the file is opened in a newer version of Excel. Learn more: https://go.microsoft.com/fwlink/?linkid=870924
Comment:
	TO RAYO 10/3
</t>
      </text>
    </comment>
    <comment authorId="614" xr:uid="{3dfb93b5-b427-454e-bba7-880d8c302cbd}" ref="G11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2/11
</t>
      </text>
    </comment>
    <comment authorId="615" xr:uid="{3e03254c-5d95-409d-8089-81232cccf40c}" ref="S242">
      <text>
        <t xml:space="preserve">[Threaded comment]
 Your version of Excel allows you to read this threaded comment; however, any edits to it will get removed if the file is opened in a newer version of Excel. Learn more: https://go.microsoft.com/fwlink/?linkid=870924
Comment:
	TO METAL: 6/1
</t>
      </text>
    </comment>
    <comment authorId="616" xr:uid="{3e168492-c5ae-45b2-9d1a-fb5fd88f860e}" ref="L6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PARTE DE FOAM ES DE SHOWROOM
</t>
      </text>
    </comment>
    <comment authorId="617" xr:uid="{3e51e846-7e53-447c-ae12-e9ad3e47916f}" ref="L7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SOLO SE LIMPIARA Y EMPAQUETARA DE NUEVO
</t>
      </text>
    </comment>
    <comment authorId="618" xr:uid="{3e5507e4-0fbe-48db-b632-523d6f6f0827}" ref="S12">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619" xr:uid="{3e5d1dfc-97ab-401b-a68a-a71e7f33d07e}" ref="F90">
      <text>
        <t xml:space="preserve">[Threaded comment]
 Your version of Excel allows you to read this threaded comment; however, any edits to it will get removed if the file is opened in a newer version of Excel. Learn more: https://go.microsoft.com/fwlink/?linkid=870924
Comment:
	client would like to add a lumbar pillow with straps to attach to the bar stool backs. the straps are needed to prevent them from blowing off of their high rise condo. Thinking an 18” wide would work great since the bar stool backs are 19”wide.SPECTRUM INDIGO
</t>
      </text>
    </comment>
    <comment authorId="620" xr:uid="{3e901772-8ed1-4baf-ac7d-13ed7a103c91}" ref="L13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8/7/25
</t>
      </text>
    </comment>
    <comment authorId="621" xr:uid="{3e940199-d8b3-483a-b8f2-0579e3726ed5}" ref="F575">
      <text>
        <t xml:space="preserve">[Threaded comment]
 Your version of Excel allows you to read this threaded comment; however, any edits to it will get removed if the file is opened in a newer version of Excel. Learn more: https://go.microsoft.com/fwlink/?linkid=870924
Comment:
	*SE AGREGARON MAS PRODUCTO** REVISAR DE NUEVO
</t>
      </text>
    </comment>
    <comment authorId="622" xr:uid="{3e943362-2fe2-4bd7-b19c-53650f746423}" ref="L6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 VIER 7/18
</t>
      </text>
    </comment>
    <comment authorId="623" xr:uid="{3ec5c5a5-5556-4333-acba-64ec1b594ba7}" ref="W8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5/5
</t>
      </text>
    </comment>
    <comment authorId="624" xr:uid="{3ed600ad-8e3f-404d-b747-75f098ff4163}" ref="W6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9/18
</t>
      </text>
    </comment>
    <comment authorId="625" xr:uid="{3eece6d7-6c16-423e-a6ca-b9821c1d4748}" ref="L9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PENDING PICKUP ON: 8/25
Respuesta:
    RECEIVED 9/22
</t>
      </text>
    </comment>
    <comment authorId="626" xr:uid="{3f038315-1677-4081-981d-359f0106fd82}" ref="G11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
</t>
      </text>
    </comment>
    <comment authorId="627" xr:uid="{3f192afe-19e1-464a-977e-afb708bdb3ae}" ref="G533">
      <text>
        <t xml:space="preserve">[Threaded comment]
 Your version of Excel allows you to read this threaded comment; however, any edits to it will get removed if the file is opened in a newer version of Excel. Learn more: https://go.microsoft.com/fwlink/?linkid=870924
Comment:
	TO METAL: 5/9
</t>
      </text>
    </comment>
    <comment authorId="628" xr:uid="{3f4c14c9-514c-481a-a213-0b7598263be6}" ref="G6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9/30 AT 3:00PM
</t>
      </text>
    </comment>
    <comment authorId="629" xr:uid="{3f5d6146-a1ce-4657-a8d1-4d3e106de7b9}" ref="V64">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630" xr:uid="{3f95b175-bc02-46da-9735-c1d8bf3feac2}" ref="G7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11/6
</t>
      </text>
    </comment>
    <comment authorId="631" xr:uid="{3fcc60b1-2d21-4582-b49d-1bb41a8cc444}" ref="G557">
      <text>
        <t xml:space="preserve">[Threaded comment]
 Your version of Excel allows you to read this threaded comment; however, any edits to it will get removed if the file is opened in a newer version of Excel. Learn more: https://go.microsoft.com/fwlink/?linkid=870924
Comment:
	TO ABRIL 5/15
</t>
      </text>
    </comment>
    <comment authorId="632" xr:uid="{3fe6a170-dd0a-4635-b19c-7a5962b2a017}" ref="W7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12/12
</t>
      </text>
    </comment>
    <comment authorId="633" xr:uid="{4011faf4-cd48-4865-bbc0-ad32f647f1c9}" ref="G11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3/9
</t>
      </text>
    </comment>
    <comment authorId="634" xr:uid="{4028d2ff-f0f0-4f92-b637-40a691a35809}" ref="W8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3/4
</t>
      </text>
    </comment>
    <comment authorId="635" xr:uid="{405a3fed-7c96-4ed0-817d-a39e14c3b744}" ref="S7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636" xr:uid="{4089d0c2-ba65-41d6-b296-cf27c1ef6fe4}" ref="G11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
</t>
      </text>
    </comment>
    <comment authorId="637" xr:uid="{40fe3a95-89df-4ab8-bb29-eb0e30ba05c8}" ref="L4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ESPERANDO 738C03 1 SET
</t>
      </text>
    </comment>
    <comment authorId="638" xr:uid="{41291c43-7a7b-40e0-9906-cd181e9cca9d}" ref="S141">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639" xr:uid="{412a5ad4-e8e9-42bb-97c6-db987c652c7a}" ref="G1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MORE ON HOLD, SE LE DIO A ABRIL 3/15
</t>
      </text>
    </comment>
    <comment authorId="640" xr:uid="{4155bf04-f50f-4cef-9665-b72776513391}" ref="F42">
      <text>
        <t xml:space="preserve">[Threaded comment]
 Your version of Excel allows you to read this threaded comment; however, any edits to it will get removed if the file is opened in a newer version of Excel. Learn more: https://go.microsoft.com/fwlink/?linkid=870924
Comment:
	CUSTOMER REQUEST UNTIL JAN-23 BY CHRIST
UPDATE LUCIO:This order was frozen. The client called and stated they are ready to receive it. The end date has been updated to reflect their spot in the queue.
UPDATE 12/30: Client is not ready to schedule delivery and will let us know when the time is closer
</t>
      </text>
    </comment>
    <comment authorId="641" xr:uid="{4171d4a4-2ae9-4c6e-8f0a-576ab15b3b2b}" ref="S66">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642" xr:uid="{4198d948-6555-4d33-a3ee-6bd8cc0b0d71}" ref="F121">
      <text>
        <t xml:space="preserve">[Threaded comment]
 Your version of Excel allows you to read this threaded comment; however, any edits to it will get removed if the file is opened in a newer version of Excel. Learn more: https://go.microsoft.com/fwlink/?linkid=870924
Comment:
	PLEASE CALL HUSBAND FOR DELIVERY AT 480-296-4447
</t>
      </text>
    </comment>
    <comment authorId="643" xr:uid="{41c79308-5693-46d2-8e3d-0f2336470a73}" ref="L7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OK 1/6
</t>
      </text>
    </comment>
    <comment authorId="644" xr:uid="{41d3dbc7-cafa-4251-984d-fb374b6a406d}" ref="S593">
      <text>
        <t xml:space="preserve">[Threaded comment]
 Your version of Excel allows you to read this threaded comment; however, any edits to it will get removed if the file is opened in a newer version of Excel. Learn more: https://go.microsoft.com/fwlink/?linkid=870924
Comment:
	to metal: 6/18 at 7:10am
</t>
      </text>
    </comment>
    <comment authorId="645" xr:uid="{41dab7f4-9bcf-49ba-ac17-140c15d501f6}" ref="G12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4/23
</t>
      </text>
    </comment>
    <comment authorId="646" xr:uid="{422111e8-88f6-4e05-b63c-5e22ba4c23b7}" ref="G2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t>
      </text>
    </comment>
    <comment authorId="647" xr:uid="{4228eac7-3c23-429a-beac-72788fe5652b}" ref="G179">
      <text>
        <t xml:space="preserve">[Threaded comment]
 Your version of Excel allows you to read this threaded comment; however, any edits to it will get removed if the file is opened in a newer version of Excel. Learn more: https://go.microsoft.com/fwlink/?linkid=870924
Comment:
	TO ABRIL: 2/22
</t>
      </text>
    </comment>
    <comment authorId="648" xr:uid="{423e698c-dbac-423d-b502-70a5abcc3908}" ref="S9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ITS ALUMINUM
</t>
      </text>
    </comment>
    <comment authorId="649" xr:uid="{424de183-11f6-49d2-baa8-5b9215abe33b}" ref="T10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8/12 AT 1:00PM
</t>
      </text>
    </comment>
    <comment authorId="650" xr:uid="{4278efe9-f39e-4972-902c-d56ce728af97}" ref="G554">
      <text>
        <t xml:space="preserve">[Threaded comment]
 Your version of Excel allows you to read this threaded comment; however, any edits to it will get removed if the file is opened in a newer version of Excel. Learn more: https://go.microsoft.com/fwlink/?linkid=870924
Comment:
	To Fer: 5/19
</t>
      </text>
    </comment>
    <comment authorId="651" xr:uid="{42815edd-1e74-4558-974c-73f13f04b14e}" ref="F565">
      <text>
        <t xml:space="preserve">[Threaded comment]
 Your version of Excel allows you to read this threaded comment; however, any edits to it will get removed if the file is opened in a newer version of Excel. Learn more: https://go.microsoft.com/fwlink/?linkid=870924
Comment:
	UMBRELLA WITH BASE
</t>
      </text>
    </comment>
    <comment authorId="652" xr:uid="{42954628-b52e-4e32-9fc2-837d56db342e}" ref="L6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10/15
</t>
      </text>
    </comment>
    <comment authorId="653" xr:uid="{42aaa6cc-3dc8-40c1-82e7-7b4a929c3955}" ref="K6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AT JUSTWHOLESALE
Respuesta:
    LLEGO 8/14
</t>
      </text>
    </comment>
    <comment authorId="654" xr:uid="{42af0a2a-f739-46bd-9b8a-757cdff09a1b}" ref="W8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TBD...SELECCIONARON: 4/21 CLIENTE ENVIARA GRANITE
Respuesta:
    SELECTED BIANCO GRANITE BY CUSTOMER
Respuesta:
    TO DEKTON: 4/22
</t>
      </text>
    </comment>
    <comment authorId="655" xr:uid="{42b5bdce-1caf-4f91-9ab6-e670eefc655a}" ref="W10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7/17
Respuesta:
    FOR FLYING TABLE: DEKTON SPLENDOR
</t>
      </text>
    </comment>
    <comment authorId="656" xr:uid="{42b9b3ba-9999-47cd-9c3f-4acddc81e9d0}" ref="W241">
      <text>
        <t xml:space="preserve">[Threaded comment]
 Your version of Excel allows you to read this threaded comment; however, any edits to it will get removed if the file is opened in a newer version of Excel. Learn more: https://go.microsoft.com/fwlink/?linkid=870924
Comment:
	TO DEKTON: 5/22
</t>
      </text>
    </comment>
    <comment authorId="657" xr:uid="{42be5a77-dda6-4586-8ce1-bc320f78d25c}" ref="W9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6/23
</t>
      </text>
    </comment>
    <comment authorId="658" xr:uid="{42de9135-de92-47aa-abf0-58763d384f2b}" ref="L8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agarraron 3 seats 4” 18*18 para 1157-kevin hunt… Se deberan reponer para complertar esta orden.
Respuesta:
    Tambien se agarro un respaldo brooklin 40” corte derecha..
</t>
      </text>
    </comment>
    <comment authorId="659" xr:uid="{42e556fb-e3d7-4c0f-afae-034dc245099c}" ref="Y7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ERA TEMPORAL, LA CORRECTA ES 1048
</t>
      </text>
    </comment>
    <comment authorId="660" xr:uid="{42ef7391-2300-4ee4-8aac-2629e15787f7}" ref="L9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7/16
</t>
      </text>
    </comment>
    <comment authorId="661" xr:uid="{431cf2cc-5d3b-4347-9664-1e6b52ad86f4}" ref="G7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11/13
</t>
      </text>
    </comment>
    <comment authorId="662" xr:uid="{432270f1-a4bf-409c-8b54-46727042b8c7}" ref="L6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8/8 FOR 8/13
Respuesta:
    LLEGO 8/13
</t>
      </text>
    </comment>
    <comment authorId="663" xr:uid="{4323667c-e236-492f-b508-fc729c33ce71}" ref="S7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12/17
</t>
      </text>
    </comment>
    <comment authorId="664" xr:uid="{4327505d-bab1-4adb-9540-8ad584c7ac93}" ref="S10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8/25
</t>
      </text>
    </comment>
    <comment authorId="665" xr:uid="{4328afc4-7023-4586-8f17-882b287d5387}" ref="L10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11/17
</t>
      </text>
    </comment>
    <comment authorId="666" xr:uid="{433976ca-d1ff-477a-8d16-5b15d502d3ed}" ref="F263">
      <text>
        <t xml:space="preserve">[Threaded comment]
 Your version of Excel allows you to read this threaded comment; however, any edits to it will get removed if the file is opened in a newer version of Excel. Learn more: https://go.microsoft.com/fwlink/?linkid=870924
Comment:
	FEDEX DELIVER
</t>
      </text>
    </comment>
    <comment authorId="667" xr:uid="{4376c30b-2ca0-40ea-8e19-5f6170e56d1d}" ref="W9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8/20 AT 9:30AM
</t>
      </text>
    </comment>
    <comment authorId="668" xr:uid="{439395fb-95af-4bb0-8450-5bbc80a35b08}" ref="G10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9/24
</t>
      </text>
    </comment>
    <comment authorId="669" xr:uid="{439733a0-33b6-4d9f-a3d8-851bbb8015a3}" ref="G53">
      <text>
        <t xml:space="preserve">[Threaded comment]
 Your version of Excel allows you to read this threaded comment; however, any edits to it will get removed if the file is opened in a newer version of Excel. Learn more: https://go.microsoft.com/fwlink/?linkid=870924
Comment:
	TO ABRIL:12/20
SON CORTNAS PARA CABANAS
</t>
      </text>
    </comment>
    <comment authorId="670" xr:uid="{43b6cd2b-7801-44b5-9980-cd14dbe17b99}" ref="F31">
      <text>
        <t xml:space="preserve">[Threaded comment]
 Your version of Excel allows you to read this threaded comment; however, any edits to it will get removed if the file is opened in a newer version of Excel. Learn more: https://go.microsoft.com/fwlink/?linkid=870924
Comment:
	se envia con Pablo/Chris to Colorado
</t>
      </text>
    </comment>
    <comment authorId="671" xr:uid="{43cd1f4d-43e7-41a8-b0f9-d65556a604cb}" ref="G10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
</t>
      </text>
    </comment>
    <comment authorId="672" xr:uid="{43d3295f-7dee-4dd6-84ed-099463035e53}" ref="F8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Paused: On 05/22: The client stated home won't be ready for a few weeks.
</t>
      </text>
    </comment>
    <comment authorId="673" xr:uid="{43d65161-969c-4fac-a51a-9d705ebb461f}" ref="S1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MAKE 1 T TABLE &amp; REPOWDER 2 CHAISES
</t>
      </text>
    </comment>
    <comment authorId="674" xr:uid="{43f63970-dc8e-4c06-a483-048aab9d638b}" ref="T181">
      <text>
        <t xml:space="preserve">[Threaded comment]
 Your version of Excel allows you to read this threaded comment; however, any edits to it will get removed if the file is opened in a newer version of Excel. Learn more: https://go.microsoft.com/fwlink/?linkid=870924
Comment:
	RUST, NEED BE REDOING PAINT!!
</t>
      </text>
    </comment>
    <comment authorId="675" xr:uid="{44002c9e-ba22-4303-a61a-6fabc0365b61}" ref="L587">
      <text>
        <t xml:space="preserve">[Threaded comment]
 Your version of Excel allows you to read this threaded comment; however, any edits to it will get removed if the file is opened in a newer version of Excel. Learn more: https://go.microsoft.com/fwlink/?linkid=870924
Comment:
	RECIBIDO: 6/20/24
</t>
      </text>
    </comment>
    <comment authorId="676" xr:uid="{440ae006-05eb-423a-9489-66eecf038174}" ref="G6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8/20 AT 9:55AM
</t>
      </text>
    </comment>
    <comment authorId="677" xr:uid="{44554f1a-d4bc-4e2f-be29-5f97c27450de}" ref="L7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REVISAR CON CHRISTIAN FOAM PARA CABANAS
Respuesta:
    SE UTILIZARA FOAM ASIENTO DE CABANA ALREADY ON FOAM AREA
Respuesta:
    RECEIVED 11/15
</t>
      </text>
    </comment>
    <comment authorId="678" xr:uid="{448b32df-ebba-4f8e-8378-17e0caff897e}" ref="G2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CUSHION ON 4/28
</t>
      </text>
    </comment>
    <comment authorId="679" xr:uid="{4495f79a-e873-4287-b1cd-839af34a247c}" ref="F8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TO PICK UP GLACIER SLAB FROM SHOWROOM. REPLACE WITH HALO 1.2 CM WHICH IS ALREADY COMPLETED
</t>
      </text>
    </comment>
    <comment authorId="680" xr:uid="{44c49b26-833c-4e2b-bb86-597067798c11}" ref="G8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2/27
</t>
      </text>
    </comment>
    <comment authorId="681" xr:uid="{4505b5de-7a41-45d1-876c-6501edcf79ed}" ref="S186">
      <text>
        <t xml:space="preserve">[Threaded comment]
 Your version of Excel allows you to read this threaded comment; however, any edits to it will get removed if the file is opened in a newer version of Excel. Learn more: https://go.microsoft.com/fwlink/?linkid=870924
Comment:
	TO RAYO 3/2
</t>
      </text>
    </comment>
    <comment authorId="682" xr:uid="{4519018b-a463-41f1-86d9-9cf22faf477e}" ref="W9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
</t>
      </text>
    </comment>
    <comment authorId="683" xr:uid="{452e1628-06c6-4339-a4e9-8e13cb83e3bf}" ref="S1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6/1
</t>
      </text>
    </comment>
    <comment authorId="684" xr:uid="{4577f3a6-1499-4e7b-a8cc-dc45037a4c1f}" ref="T115">
      <text>
        <t xml:space="preserve">[Threaded comment]
 Your version of Excel allows you to read this threaded comment; however, any edits to it will get removed if the file is opened in a newer version of Excel. Learn more: https://go.microsoft.com/fwlink/?linkid=870924
Comment:
	TO MARIO: 11/18
</t>
      </text>
    </comment>
    <comment authorId="685" xr:uid="{4587e1f7-9bb7-4a1b-bbc1-6bb0ba5a6c68}" ref="L492">
      <text>
        <t xml:space="preserve">[Threaded comment]
 Your version of Excel allows you to read this threaded comment; however, any edits to it will get removed if the file is opened in a newer version of Excel. Learn more: https://go.microsoft.com/fwlink/?linkid=870924
Comment:
	RECEIVED :5/8
</t>
      </text>
    </comment>
    <comment authorId="686" xr:uid="{45b606b5-e857-4a42-9bbb-dcc2c25ac8d2}" ref="F11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NECESITA ENVIAR
Respuesta:
    ORIGINAL 1/4/26 PERO PROCESO DE PAGO… LUCIO INDICO AFTER 1/15/26
</t>
      </text>
    </comment>
    <comment authorId="687" xr:uid="{45c18862-1292-45cf-b118-a847ceab47e8}" ref="M6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UTILIZARA FOAM DE 9 SILLAS YA LISTAS EN AREA DE FOAM
</t>
      </text>
    </comment>
    <comment authorId="688" xr:uid="{45de5f14-be6c-42df-a5b5-bf53318d426a}" ref="F57">
      <text>
        <t xml:space="preserve">[Threaded comment]
 Your version of Excel allows you to read this threaded comment; however, any edits to it will get removed if the file is opened in a newer version of Excel. Learn more: https://go.microsoft.com/fwlink/?linkid=870924
Comment:
	Sara request before Due Date, Chris: Mid Sept.
</t>
      </text>
    </comment>
    <comment authorId="689" xr:uid="{45e7e24c-7da9-401d-bcbb-36da67152148}" ref="S591">
      <text>
        <t xml:space="preserve">[Threaded comment]
 Your version of Excel allows you to read this threaded comment; however, any edits to it will get removed if the file is opened in a newer version of Excel. Learn more: https://go.microsoft.com/fwlink/?linkid=870924
Comment:
	TO METAL: 6/12 1:30PM
</t>
      </text>
    </comment>
    <comment authorId="690" xr:uid="{45ef4cfc-2625-452d-8619-d71c3e26d9d2}" ref="K11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691" xr:uid="{45f93b5a-807b-41fd-acb8-44834b11a65a}" ref="G7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11/26 AT 10:00AM
Respuesta:
    COMPLETE: 12/4
</t>
      </text>
    </comment>
    <comment authorId="692" xr:uid="{4606eacd-933f-43c5-91d9-cab76301a06a}" ref="G558">
      <text>
        <t xml:space="preserve">[Threaded comment]
 Your version of Excel allows you to read this threaded comment; however, any edits to it will get removed if the file is opened in a newer version of Excel. Learn more: https://go.microsoft.com/fwlink/?linkid=870924
Comment:
	TO CUSHION: 5/21
</t>
      </text>
    </comment>
    <comment authorId="693" xr:uid="{460926bc-84a9-4c00-9d07-042fd30f4fa3}" ref="W164">
      <text>
        <t xml:space="preserve">[Threaded comment]
 Your version of Excel allows you to read this threaded comment; however, any edits to it will get removed if the file is opened in a newer version of Excel. Learn more: https://go.microsoft.com/fwlink/?linkid=870924
Comment:
	Need re-select Dekton Korso is discuntinued..
They reselect to: Sterling Dekton
</t>
      </text>
    </comment>
    <comment authorId="694" xr:uid="{463287c2-10d5-4eb8-a341-91440b7d2fb7}" ref="W9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6/23
</t>
      </text>
    </comment>
    <comment authorId="695" xr:uid="{465aa050-9b4d-47ee-b5db-2488812e99a4}" ref="G6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10/3 AT 10:30AM
</t>
      </text>
    </comment>
    <comment authorId="696" xr:uid="{46b4c98a-0fc7-481f-ab78-124ac81ab5c1}" ref="W1423">
      <text>
        <t xml:space="preserve">[Threaded comment]
 Your version of Excel allows you to read this threaded comment; however, any edits to it will get removed if the file is opened in a newer version of Excel. Learn more: https://go.microsoft.com/fwlink/?linkid=870924
Comment:
	TO DEKTON: 5/30
</t>
      </text>
    </comment>
    <comment authorId="697" xr:uid="{46d4b93c-ab9e-4bcc-86ec-976481b9ee44}" ref="G255">
      <text>
        <t xml:space="preserve">[Threaded comment]
 Your version of Excel allows you to read this threaded comment; however, any edits to it will get removed if the file is opened in a newer version of Excel. Learn more: https://go.microsoft.com/fwlink/?linkid=870924
Comment:
	TO CUSHION: 6/8
</t>
      </text>
    </comment>
    <comment authorId="698" xr:uid="{46e77e7d-fe54-4640-bfbf-5587d41c9fe9}" ref="F8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4/21
Respuesta:
    Pendiente por confirmar fecha por cliente, casa no lista aun
Respuesta:
    TENTATIVE OCT**
</t>
      </text>
    </comment>
    <comment authorId="699" xr:uid="{46e85dc9-351e-4888-b56d-a6fd40bd7f6a}" ref="G1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le dio a abril 3/16
</t>
      </text>
    </comment>
    <comment authorId="700" xr:uid="{46f73df5-fff2-42c3-8661-55c454e45643}" ref="G6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10/10 AT 2:PM
</t>
      </text>
    </comment>
    <comment authorId="701" xr:uid="{4702ff3e-093c-4b47-8d2d-623d109b9ae6}" ref="B3">
      <text>
        <t xml:space="preserve">[Threaded comment]
 Your version of Excel allows you to read this threaded comment; however, any edits to it will get removed if the file is opened in a newer version of Excel. Learn more: https://go.microsoft.com/fwlink/?linkid=870924
Comment:
	COMENZAR hasta que collected
</t>
      </text>
    </comment>
    <comment authorId="702" xr:uid="{470f856e-944b-4899-888e-a57fa17a0b89}" ref="G11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
</t>
      </text>
    </comment>
    <comment authorId="703" xr:uid="{47149055-edef-478c-9454-87212c4d4a8a}" ref="V80">
      <text>
        <t xml:space="preserve">[Threaded comment]
 Your version of Excel allows you to read this threaded comment; however, any edits to it will get removed if the file is opened in a newer version of Excel. Learn more: https://go.microsoft.com/fwlink/?linkid=870924
Comment:
	tambiern se entregara 1 silla comprada que esta en oficina
</t>
      </text>
    </comment>
    <comment authorId="704" xr:uid="{471613d3-366b-4920-9080-ef0a7e38a3cf}" ref="F2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BOXED &amp; SHIPPED NOT DELIVERED
</t>
      </text>
    </comment>
    <comment authorId="705" xr:uid="{47356603-77f2-42ac-95d2-ba19597804e5}" ref="S96">
      <text>
        <t xml:space="preserve">[Threaded comment]
 Your version of Excel allows you to read this threaded comment; however, any edits to it will get removed if the file is opened in a newer version of Excel. Learn more: https://go.microsoft.com/fwlink/?linkid=870924
Comment:
	to rayo 10/26
</t>
      </text>
    </comment>
    <comment authorId="706" xr:uid="{478b210e-6de3-4e1f-bc15-58591666da81}" ref="S9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6/3
</t>
      </text>
    </comment>
    <comment authorId="707" xr:uid="{47ae8262-211f-416c-90ef-d5702302db7b}" ref="G11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708" xr:uid="{47d21e97-bf8e-4310-991c-b20fae3eb9cf}" ref="L6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RECEI,VIE: 07/18/24
</t>
      </text>
    </comment>
    <comment authorId="709" xr:uid="{47d704fe-3b16-4af3-9646-3eb7d62636dc}" ref="W528">
      <text>
        <t xml:space="preserve">[Threaded comment]
 Your version of Excel allows you to read this threaded comment; however, any edits to it will get removed if the file is opened in a newer version of Excel. Learn more: https://go.microsoft.com/fwlink/?linkid=870924
Comment:
	To Dekton: 4/22
</t>
      </text>
    </comment>
    <comment authorId="710" xr:uid="{47f95a5a-2335-4737-b17b-18d3e8ed37fd}" ref="W512">
      <text>
        <t xml:space="preserve">[Threaded comment]
 Your version of Excel allows you to read this threaded comment; however, any edits to it will get removed if the file is opened in a newer version of Excel. Learn more: https://go.microsoft.com/fwlink/?linkid=870924
Comment:
	TO Dekton: 4/10
</t>
      </text>
    </comment>
    <comment authorId="711" xr:uid="{47fd8989-389d-4ac9-b2bc-e91f78db3b92}" ref="K8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7YD CANVAS NATURAL
</t>
      </text>
    </comment>
    <comment authorId="712" xr:uid="{4806c7e9-4dee-4caf-a4f2-5c8c03ebaa4b}" ref="G14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2/22….
UPDATE 3/15…...CORTE Y COSTURA LISTA PENDIENTE FOAM PARA RELLENAR
</t>
      </text>
    </comment>
    <comment authorId="713" xr:uid="{4806e666-f313-451e-8d2c-9f12aac3c457}" ref="G8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4/22
</t>
      </text>
    </comment>
    <comment authorId="714" xr:uid="{48417381-9e43-434e-959a-654660d4140c}" ref="S9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715" xr:uid="{48493208-5d92-423c-b3ef-13d13f53d597}" ref="L10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12/3
</t>
      </text>
    </comment>
    <comment authorId="716" xr:uid="{4867b11e-4de6-4024-afb3-1c4fe8ea8ce4}" ref="W601">
      <text>
        <t xml:space="preserve">[Threaded comment]
 Your version of Excel allows you to read this threaded comment; however, any edits to it will get removed if the file is opened in a newer version of Excel. Learn more: https://go.microsoft.com/fwlink/?linkid=870924
Comment:
	TO DEKTON: 7/1
</t>
      </text>
    </comment>
    <comment authorId="717" xr:uid="{489af34c-300c-460a-be44-31142aea7c5e}" ref="S9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6/11
</t>
      </text>
    </comment>
    <comment authorId="718" xr:uid="{48a64350-4402-4b63-9d54-89310c5ec20e}" ref="S170">
      <text>
        <t xml:space="preserve">[Threaded comment]
 Your version of Excel allows you to read this threaded comment; however, any edits to it will get removed if the file is opened in a newer version of Excel. Learn more: https://go.microsoft.com/fwlink/?linkid=870924
Comment:
	TO RAYO 2/13
</t>
      </text>
    </comment>
    <comment authorId="719" xr:uid="{48b09a0b-6cc7-40f3-99e8-c450c6202763}" ref="G6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8/14AT 10:45AM
</t>
      </text>
    </comment>
    <comment authorId="720" xr:uid="{48cf1934-59ce-4839-ba93-0752d34ddba1}" ref="G6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8/28
</t>
      </text>
    </comment>
    <comment authorId="721" xr:uid="{48e16522-4a9e-4db5-8113-ae63a6ed370f}" ref="G11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3/9
</t>
      </text>
    </comment>
    <comment authorId="722" xr:uid="{49243c9d-682d-46f9-af23-cbb626390c04}" ref="S33">
      <text>
        <t xml:space="preserve">[Threaded comment]
 Your version of Excel allows you to read this threaded comment; however, any edits to it will get removed if the file is opened in a newer version of Excel. Learn more: https://go.microsoft.com/fwlink/?linkid=870924
Comment:
	RAYO: 9/8
*AGREGARON SWING 9/14
</t>
      </text>
    </comment>
    <comment authorId="723" xr:uid="{4931a554-f887-4661-b6b9-3481965a5703}" ref="G7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11/4
</t>
      </text>
    </comment>
    <comment authorId="724" xr:uid="{493d8462-83cf-45f4-9058-d30a87f4209b}" ref="T9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repowder actually picked at showroom on cleanroom
</t>
      </text>
    </comment>
    <comment authorId="725" xr:uid="{494b494b-b08c-4431-ba55-4603e2f663fc}" ref="L10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ENCARGADO 10/6
</t>
      </text>
    </comment>
    <comment authorId="726" xr:uid="{495aa559-bf53-43fa-8dde-75cbffc62bf5}" ref="G6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10/7 AT 11:00AM
</t>
      </text>
    </comment>
    <comment authorId="727" xr:uid="{495e0853-b63a-485d-81aa-ed1cc9163ff5}" ref="S259">
      <text>
        <t xml:space="preserve">[Threaded comment]
 Your version of Excel allows you to read this threaded comment; however, any edits to it will get removed if the file is opened in a newer version of Excel. Learn more: https://go.microsoft.com/fwlink/?linkid=870924
Comment:
	TO METAL: 6/14
</t>
      </text>
    </comment>
    <comment authorId="728" xr:uid="{496cef10-a1c3-4139-9949-34e7e469ecf3}" ref="S9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5/27
</t>
      </text>
    </comment>
    <comment authorId="729" xr:uid="{4972db94-5462-458b-b4e6-f69f6751ff3f}" ref="G8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CUSHION:3/4
</t>
      </text>
    </comment>
    <comment authorId="730" xr:uid="{49934350-034d-4fc8-9556-299b94883eb8}" ref="W9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 AT 10:30AM
</t>
      </text>
    </comment>
    <comment authorId="731" xr:uid="{49bdde48-71aa-4530-85ed-2e529ca4f1cc}" ref="T13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8/13 AT- 8:00AM
</t>
      </text>
    </comment>
    <comment authorId="732" xr:uid="{4a0e3fb3-bf24-4f60-b293-65656362f44c}" ref="F1425">
      <text>
        <t xml:space="preserve">[Threaded comment]
 Your version of Excel allows you to read this threaded comment; however, any edits to it will get removed if the file is opened in a newer version of Excel. Learn more: https://go.microsoft.com/fwlink/?linkid=870924
Comment:
	-OCEAN SOFA SET
-WATERFALL IRONWOOD COFFE T.
-WATERFALL IRONWOOD T-TABLE
</t>
      </text>
    </comment>
    <comment authorId="733" xr:uid="{4a1abc4c-c0e8-4968-a6d5-cee6e797596d}" ref="S10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
      </text>
    </comment>
    <comment authorId="734" xr:uid="{4a2df7be-2bf8-42c3-aa11-61ba8fab84a8}" ref="S10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TO METAL: 10/14
</t>
      </text>
    </comment>
    <comment authorId="735" xr:uid="{4a34de92-9414-434e-bab4-934f6697c9d8}" ref="S573">
      <text>
        <t xml:space="preserve">[Threaded comment]
 Your version of Excel allows you to read this threaded comment; however, any edits to it will get removed if the file is opened in a newer version of Excel. Learn more: https://go.microsoft.com/fwlink/?linkid=870924
Comment:
	TO METAL: 6/4 AT 7:00AM
</t>
      </text>
    </comment>
    <comment authorId="736" xr:uid="{4a4ac53c-3fb3-48f2-923f-555f00b55fc3}" ref="W6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8/26 AT 10:30 AM
</t>
      </text>
    </comment>
    <comment authorId="737" xr:uid="{4a507b61-8885-4bbc-9e99-71d25583f125}" ref="S10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10/30
</t>
      </text>
    </comment>
    <comment authorId="738" xr:uid="{4a6379f3-8b57-4e26-9e45-de1173592afb}" ref="T132">
      <text>
        <t xml:space="preserve">[Threaded comment]
 Your version of Excel allows you to read this threaded comment; however, any edits to it will get removed if the file is opened in a newer version of Excel. Learn more: https://go.microsoft.com/fwlink/?linkid=870924
Comment:
	TO MARIO: 12/20
</t>
      </text>
    </comment>
    <comment authorId="739" xr:uid="{4ae71e4b-88ed-4225-ab5d-3eadf3f00834}" ref="T123">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740" xr:uid="{4ae95319-d7d1-4aa4-ba14-bf585614c64b}" ref="F8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HOUSE NOT READY TO DELIVER...ON HOLD
</t>
      </text>
    </comment>
    <comment authorId="741" xr:uid="{4b391ecd-f1c3-4f07-a707-78e2be8b93d1}" ref="W8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2/25
</t>
      </text>
    </comment>
    <comment authorId="742" xr:uid="{4b3fcf65-2008-410b-8327-ad1a0ccbc14e}" ref="T157">
      <text>
        <t xml:space="preserve">[Threaded comment]
 Your version of Excel allows you to read this threaded comment; however, any edits to it will get removed if the file is opened in a newer version of Excel. Learn more: https://go.microsoft.com/fwlink/?linkid=870924
Comment:
	TO MARIO: 1/17
</t>
      </text>
    </comment>
    <comment authorId="743" xr:uid="{4b4d6940-a0b8-47f8-830a-f295d606d5ec}" ref="V56">
      <text>
        <t xml:space="preserve">[Threaded comment]
 Your version of Excel allows you to read this threaded comment; however, any edits to it will get removed if the file is opened in a newer version of Excel. Learn more: https://go.microsoft.com/fwlink/?linkid=870924
Comment:
	Tomar 3 Barstools de Orden#199, solo hacer 1.
TAMBIEN LLEVAR 1 YARDA DE: ENRICH CLOUD
</t>
      </text>
    </comment>
    <comment authorId="744" xr:uid="{4b55c58b-3b43-4c53-b1d9-02c939afcea7}" ref="S63">
      <text>
        <t xml:space="preserve">[Threaded comment]
 Your version of Excel allows you to read this threaded comment; however, any edits to it will get removed if the file is opened in a newer version of Excel. Learn more: https://go.microsoft.com/fwlink/?linkid=870924
Comment:
	TO RAYO: 9/15
</t>
      </text>
    </comment>
    <comment authorId="745" xr:uid="{4b5947b0-2b14-4f47-aa3e-5d190451e90d}" ref="S8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2/19
</t>
      </text>
    </comment>
    <comment authorId="746" xr:uid="{4b7aa822-43aa-4456-a54d-6c00e5e53f92}" ref="S8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
</t>
      </text>
    </comment>
    <comment authorId="747" xr:uid="{4b7cae50-bd80-4c5f-9a23-da3862a84f7a}" ref="G552">
      <text>
        <t xml:space="preserve">[Threaded comment]
 Your version of Excel allows you to read this threaded comment; however, any edits to it will get removed if the file is opened in a newer version of Excel. Learn more: https://go.microsoft.com/fwlink/?linkid=870924
Comment:
	Fer Start 5/21
</t>
      </text>
    </comment>
    <comment authorId="748" xr:uid="{4ba873ca-2125-443a-9baf-d1588183f432}" ref="S9">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749" xr:uid="{4baaf357-b361-4def-97ae-175e0da53687}" ref="W7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WE NEED FOUND ODIN DEKTON
</t>
      </text>
    </comment>
    <comment authorId="750" xr:uid="{4bb80b03-b649-457c-b48f-6f35b1ece4d4}" ref="W7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DEKTON:l 11/12/24
</t>
      </text>
    </comment>
    <comment authorId="751" xr:uid="{4bcb25ba-ebc0-490c-8f35-39d77176c868}" ref="S10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10/15
</t>
      </text>
    </comment>
    <comment authorId="752" xr:uid="{4be4a68e-c2c7-4545-b4d5-f7ec8ab77777}" ref="L7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11/15
</t>
      </text>
    </comment>
    <comment authorId="753" xr:uid="{4bf99c3a-81d8-4de6-be1a-45e77b72c189}" ref="C10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Respuesta:
    PIPELINE READY
</t>
      </text>
    </comment>
    <comment authorId="754" xr:uid="{4c0eb72a-c3d2-4f23-993f-0b5de3189bfc}" ref="G9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t>
      </text>
    </comment>
    <comment authorId="755" xr:uid="{4c17bc24-62a6-4077-b5f2-96e4cd0f1dd9}" ref="G10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10/15
</t>
      </text>
    </comment>
    <comment authorId="756" xr:uid="{4c1ed923-61e9-4756-8bae-431a866cdb3d}" ref="F9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MERCH FROM SHOWROOM:
2 SWEEVEL OCEAN CLUB CHAIRS
2 SWEVEL BRAVADA CLUB CHAIR
WATERFALL FIREPIT TABLE
BROOKLYN BOOTH SET
</t>
      </text>
    </comment>
    <comment authorId="757" xr:uid="{4c24ea8e-ec89-467d-93b9-eda4a04faa2b}" ref="F118">
      <text>
        <t xml:space="preserve">[Threaded comment]
 Your version of Excel allows you to read this threaded comment; however, any edits to it will get removed if the file is opened in a newer version of Excel. Learn more: https://go.microsoft.com/fwlink/?linkid=870924
Comment:
	By Sara: please make sure to take the covers too
</t>
      </text>
    </comment>
    <comment authorId="758" xr:uid="{4c645a96-7303-4b02-98a0-a8b5b4dea6c0}" ref="L10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9/10
Respuesta:
    RECEIVED 9/11
</t>
      </text>
    </comment>
    <comment authorId="759" xr:uid="{4c82f473-095b-46ba-9daf-6f3a0e428c6c}" ref="G8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
</t>
      </text>
    </comment>
    <comment authorId="760" xr:uid="{4c877f97-5bc2-4553-b7a7-9ef7fc304b48}" ref="S8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2/10
</t>
      </text>
    </comment>
    <comment authorId="761" xr:uid="{4c9bf2dc-c46e-4ad5-86b7-0688b94e329d}" ref="F4">
      <text>
        <t xml:space="preserve">[Threaded comment]
 Your version of Excel allows you to read this threaded comment; however, any edits to it will get removed if the file is opened in a newer version of Excel. Learn more: https://go.microsoft.com/fwlink/?linkid=870924
Comment:
	Rechedule By Customer from 8/5
</t>
      </text>
    </comment>
    <comment authorId="762" xr:uid="{4cbce75e-2099-45b6-a006-45396adb1212}" ref="W546">
      <text>
        <t xml:space="preserve">[Threaded comment]
 Your version of Excel allows you to read this threaded comment; however, any edits to it will get removed if the file is opened in a newer version of Excel. Learn more: https://go.microsoft.com/fwlink/?linkid=870924
Comment:
	to Dekton: 5/1
</t>
      </text>
    </comment>
    <comment authorId="763" xr:uid="{4d38ecb0-02ce-4dae-a4e2-0ab9ed002e16}" ref="W540">
      <text>
        <t xml:space="preserve">[Threaded comment]
 Your version of Excel allows you to read this threaded comment; however, any edits to it will get removed if the file is opened in a newer version of Excel. Learn more: https://go.microsoft.com/fwlink/?linkid=870924
Comment:
	TO DEKTON: 4/22
</t>
      </text>
    </comment>
    <comment authorId="764" xr:uid="{4d827f10-b236-4990-a47b-6647ea7adf56}" ref="S8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5/6
</t>
      </text>
    </comment>
    <comment authorId="765" xr:uid="{4d84a8a7-a474-4520-98f7-2a36075d5f0a}" ref="S10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
</t>
      </text>
    </comment>
    <comment authorId="766" xr:uid="{4de583f0-e473-40a5-bb5a-8d1957e057a3}" ref="U1423">
      <text>
        <t xml:space="preserve">[Threaded comment]
 Your version of Excel allows you to read this threaded comment; however, any edits to it will get removed if the file is opened in a newer version of Excel. Learn more: https://go.microsoft.com/fwlink/?linkid=870924
Comment:
	BRONZE=6
WHITE=3
BEIGE=5
GREY=7+7=14
BONE=3
BLACK=5
</t>
      </text>
    </comment>
    <comment authorId="767" xr:uid="{4decfb4d-4383-40ab-90d5-ab323428c513}" ref="W167">
      <text>
        <t xml:space="preserve">[Threaded comment]
 Your version of Excel allows you to read this threaded comment; however, any edits to it will get removed if the file is opened in a newer version of Excel. Learn more: https://go.microsoft.com/fwlink/?linkid=870924
Comment:
	TO RED: 2/2
</t>
      </text>
    </comment>
    <comment authorId="768" xr:uid="{4e0ccd01-2bb2-46aa-8701-41fe0607995b}" ref="V52">
      <text>
        <t xml:space="preserve">[Threaded comment]
 Your version of Excel allows you to read this threaded comment; however, any edits to it will get removed if the file is opened in a newer version of Excel. Learn more: https://go.microsoft.com/fwlink/?linkid=870924
Comment:
	Bench added, see notes!!!
</t>
      </text>
    </comment>
    <comment authorId="769" xr:uid="{4e15ba3e-8fdb-456e-a217-5699db408844}" ref="S8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t>
      </text>
    </comment>
    <comment authorId="770" xr:uid="{4e205e7e-43ea-422d-a51f-0cd150c375fc}" ref="L6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929C14-ORDENAR: 76 FRONT X 78 LONG
Respuesta:
    RECEIVED ON FRI 11/1
</t>
      </text>
    </comment>
    <comment authorId="771" xr:uid="{4e58c486-04b9-4917-879c-dc01af2f8edc}" ref="W8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2/24
</t>
      </text>
    </comment>
    <comment authorId="772" xr:uid="{4e59088b-8866-4963-b98d-b5492bf8145b}" ref="S8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BY CHRIST 2/26
</t>
      </text>
    </comment>
    <comment authorId="773" xr:uid="{4e693b6b-3d95-46b1-823e-3bebcef8ad86}" ref="W8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3/6
</t>
      </text>
    </comment>
    <comment authorId="774" xr:uid="{4e84596a-67a9-444d-9439-21113ef40161}" ref="F12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Coordinara Benito con cliente para Viernes 2/27
</t>
      </text>
    </comment>
    <comment authorId="775" xr:uid="{4e9fefdd-0e63-428f-b21a-7b0a7b64e41a}" ref="S6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12:30
</t>
      </text>
    </comment>
    <comment authorId="776" xr:uid="{4ea5b4e1-0b32-4572-bc4d-3c9ab52b5ae9}" ref="W8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
</t>
      </text>
    </comment>
    <comment authorId="777" xr:uid="{4eae5d1c-1d65-40f3-aea8-7ae54ff009fd}" ref="L14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WAIT FOR SAMPLE CUSHION W/FOAM**
</t>
      </text>
    </comment>
    <comment authorId="778" xr:uid="{4ef36cec-f1d8-491a-b0c9-b834915074c5}" ref="G11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CUHION: 12/4
</t>
      </text>
    </comment>
    <comment authorId="779" xr:uid="{4f0c3014-fed5-44e0-bf36-32cf51797d60}" ref="L9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Pick on 5/28
</t>
      </text>
    </comment>
    <comment authorId="780" xr:uid="{4f415b90-04fe-4091-bb62-ea9ecbc0b3a1}" ref="S38">
      <text>
        <t xml:space="preserve">[Threaded comment]
 Your version of Excel allows you to read this threaded comment; however, any edits to it will get removed if the file is opened in a newer version of Excel. Learn more: https://go.microsoft.com/fwlink/?linkid=870924
Comment:
	RAYO 9/1
</t>
      </text>
    </comment>
    <comment authorId="781" xr:uid="{4fbd6240-860f-4834-8795-fafdf51f680f}" ref="L6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 10/22
</t>
      </text>
    </comment>
    <comment authorId="782" xr:uid="{4fcbd9a2-84a4-4f23-a40b-17d5ecc2c5ff}" ref="W550">
      <text>
        <t xml:space="preserve">[Threaded comment]
 Your version of Excel allows you to read this threaded comment; however, any edits to it will get removed if the file is opened in a newer version of Excel. Learn more: https://go.microsoft.com/fwlink/?linkid=870924
Comment:
	TO DEKTON: 5/7
</t>
      </text>
    </comment>
    <comment authorId="783" xr:uid="{4fe76923-ae6d-43b2-a094-b167009ae876}" ref="S13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HAMMERED METAL
Respuesta:
    SE CALCULA POR ANGEL 7/1
</t>
      </text>
    </comment>
    <comment authorId="784" xr:uid="{4ff728e6-f229-4e84-a13c-1d81af9d5620}" ref="L11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
</t>
      </text>
    </comment>
    <comment authorId="785" xr:uid="{4ff7db79-57d9-42a7-9d41-b93506af9de3}" ref="S6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8/26 AT 6:32AM
</t>
      </text>
    </comment>
    <comment authorId="786" xr:uid="{4ff9821f-1976-47b8-9fb2-0b48d09b9033}" ref="S8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1/30
</t>
      </text>
    </comment>
    <comment authorId="787" xr:uid="{50003397-5913-493d-bcff-8b904b864fbd}" ref="W9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DEKTON 2.0CM TO COMPLETE
Respuesta:
    Quiza sea de 1.2 el cual llego.
Respuesta:
    ES NECESARIO COORDINAR RECOGER O SI YA SE RECOGIO, SE NECESITA ARREGLAR Y ENVIAR DE NUEVO
</t>
      </text>
    </comment>
    <comment authorId="788" xr:uid="{503c256d-1d6a-47ac-89fc-ce0f76505681}" ref="G539">
      <text>
        <t xml:space="preserve">[Threaded comment]
 Your version of Excel allows you to read this threaded comment; however, any edits to it will get removed if the file is opened in a newer version of Excel. Learn more: https://go.microsoft.com/fwlink/?linkid=870924
Comment:
	TO CUSHION: 6/4 AT 12:30PM
</t>
      </text>
    </comment>
    <comment authorId="789" xr:uid="{5046b5c6-f875-450c-add9-4ac197eaee34}" ref="W10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10/15
</t>
      </text>
    </comment>
    <comment authorId="790" xr:uid="{505312ff-cfb2-4a4e-8990-727fee9a5aa3}" ref="G9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7/7
</t>
      </text>
    </comment>
    <comment authorId="791" xr:uid="{5056f80e-51d9-478f-af6f-23704b9a7d5b}" ref="S1413">
      <text>
        <t xml:space="preserve">[Threaded comment]
 Your version of Excel allows you to read this threaded comment; however, any edits to it will get removed if the file is opened in a newer version of Excel. Learn more: https://go.microsoft.com/fwlink/?linkid=870924
Comment:
	TO RAYO 1/17
*ALUMINIO*
</t>
      </text>
    </comment>
    <comment authorId="792" xr:uid="{505acc97-8cad-4e1e-b560-be4ce0f0fd8a}" ref="K11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793" xr:uid="{50897994-53d9-4b08-b239-f5e9ceb79be2}" ref="S168">
      <text>
        <t xml:space="preserve">[Threaded comment]
 Your version of Excel allows you to read this threaded comment; however, any edits to it will get removed if the file is opened in a newer version of Excel. Learn more: https://go.microsoft.com/fwlink/?linkid=870924
Comment:
	TO RAYO: 2/7
</t>
      </text>
    </comment>
    <comment authorId="794" xr:uid="{508fe16b-7a1b-4286-8c63-d3f2f5539624}" ref="S131">
      <text>
        <t xml:space="preserve">[Threaded comment]
 Your version of Excel allows you to read this threaded comment; however, any edits to it will get removed if the file is opened in a newer version of Excel. Learn more: https://go.microsoft.com/fwlink/?linkid=870924
Comment:
	TO RAYO: 12/12
</t>
      </text>
    </comment>
    <comment authorId="795" xr:uid="{50b98b6d-c37a-465d-880f-2f72c1ff818a}" ref="W8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4/15
</t>
      </text>
    </comment>
    <comment authorId="796" xr:uid="{50c1769d-726e-4c54-8b42-be986be0d03d}" ref="G9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6/24
</t>
      </text>
    </comment>
    <comment authorId="797" xr:uid="{50c17865-5228-42af-b48a-d523676e94b1}" ref="W10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8/7
</t>
      </text>
    </comment>
    <comment authorId="798" xr:uid="{50d52aae-db74-46f8-8f3f-0b6bf60b915d}" ref="T53">
      <text>
        <t xml:space="preserve">[Threaded comment]
 Your version of Excel allows you to read this threaded comment; however, any edits to it will get removed if the file is opened in a newer version of Excel. Learn more: https://go.microsoft.com/fwlink/?linkid=870924
Comment:
	EXTERNAL COMPANY SANDBLAST &amp; PAINT
</t>
      </text>
    </comment>
    <comment authorId="799" xr:uid="{50d94963-ac4b-42f0-b5db-6975f6bd1a93}" ref="F11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 2/24------
</t>
      </text>
    </comment>
    <comment authorId="800" xr:uid="{50fedcee-3181-4fd2-907f-e9b2806af463}" ref="S612">
      <text>
        <t xml:space="preserve">[Threaded comment]
 Your version of Excel allows you to read this threaded comment; however, any edits to it will get removed if the file is opened in a newer version of Excel. Learn more: https://go.microsoft.com/fwlink/?linkid=870924
Comment:
	TO METAL: 7/8 AT 10:30
</t>
      </text>
    </comment>
    <comment authorId="801" xr:uid="{51020b92-6e2c-460f-9c9a-5e0078fc63e8}" ref="V22">
      <text>
        <t xml:space="preserve">[Threaded comment]
 Your version of Excel allows you to read this threaded comment; however, any edits to it will get removed if the file is opened in a newer version of Excel. Learn more: https://go.microsoft.com/fwlink/?linkid=870924
Comment:
	Send 2 white plastic loungers with this delivery
</t>
      </text>
    </comment>
    <comment authorId="802" xr:uid="{512ae4b5-9d2d-4bb9-8ba4-7de2bf54ba26}" ref="G7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10/24
</t>
      </text>
    </comment>
    <comment authorId="803" xr:uid="{513b3778-8a8e-4487-89b8-1f35a9dee556}" ref="G10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10/16
</t>
      </text>
    </comment>
    <comment authorId="804" xr:uid="{514189a6-5271-472e-9c0d-4c615d10d21b}" ref="K11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805" xr:uid="{51486f43-9fdb-4c66-95e0-3b02829df79a}" ref="L7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ORDENAR FOAM Y REEMPACAR, LAS TELAS ESTAN BIEN.
</t>
      </text>
    </comment>
    <comment authorId="806" xr:uid="{514aedbb-a1bd-45b9-971a-545a935e2198}" ref="F8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MODIFICA DE 4/9 A 4/16
</t>
      </text>
    </comment>
    <comment authorId="807" xr:uid="{5151f1cd-d440-40bf-adca-458bb805e706}" ref="G170">
      <text>
        <t xml:space="preserve">[Threaded comment]
 Your version of Excel allows you to read this threaded comment; however, any edits to it will get removed if the file is opened in a newer version of Excel. Learn more: https://go.microsoft.com/fwlink/?linkid=870924
Comment:
	To Abril 2/9
Foam order: 2/14
</t>
      </text>
    </comment>
    <comment authorId="808" xr:uid="{51a80804-036b-4fd8-b206-f4943b30a0bf}" ref="S6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7/17 AT 7:30AM
</t>
      </text>
    </comment>
    <comment authorId="809" xr:uid="{521d0ced-0f54-46e8-bf4a-a732791d8653}" ref="K7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CANVAS RAFFIA
Respuesta:
    OK, CANVAS RAFFIA 80YD ARRIVED
</t>
      </text>
    </comment>
    <comment authorId="810" xr:uid="{522c14ec-8bbf-48a0-b3f8-e34735d855ca}" ref="S9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
</t>
      </text>
    </comment>
    <comment authorId="811" xr:uid="{52b3e9f0-1780-4964-8c78-168f3d2a4be6}" ref="L9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SAME &amp; NEW
Respuesta:
    SAME ITS OK...
</t>
      </text>
    </comment>
    <comment authorId="812" xr:uid="{52d9896c-57d6-4189-8ab3-e1417caa0a2f}" ref="G6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 AT 7:20AM
Respuesta:
    *SE AGREGO NEW INVOICE*
</t>
      </text>
    </comment>
    <comment authorId="813" xr:uid="{52e21ecc-a1b6-4ce1-82c0-4808130a3478}" ref="S595">
      <text>
        <t xml:space="preserve">[Threaded comment]
 Your version of Excel allows you to read this threaded comment; however, any edits to it will get removed if the file is opened in a newer version of Excel. Learn more: https://go.microsoft.com/fwlink/?linkid=870924
Comment:
	to metal 6/19
</t>
      </text>
    </comment>
    <comment authorId="814" xr:uid="{52e2619e-e23e-47ac-99dd-b449d1c90bcb}" ref="S8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4/9
</t>
      </text>
    </comment>
    <comment authorId="815" xr:uid="{531f3b47-3f89-465e-8a75-689d8be4e499}" ref="G10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
</t>
      </text>
    </comment>
    <comment authorId="816" xr:uid="{5351c2d9-a4f5-4ed2-b72d-151500ce1523}" ref="G9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8/11 AT 9:20AM
</t>
      </text>
    </comment>
    <comment authorId="817" xr:uid="{535de41e-c9c6-4a9a-9116-ee15c4f97882}" ref="L613">
      <text>
        <t xml:space="preserve">[Threaded comment]
 Your version of Excel allows you to read this threaded comment; however, any edits to it will get removed if the file is opened in a newer version of Excel. Learn more: https://go.microsoft.com/fwlink/?linkid=870924
Comment:
	Order 7/12 for 7/15
</t>
      </text>
    </comment>
    <comment authorId="818" xr:uid="{536054a2-a606-4b4b-856c-6d23883a5c86}" ref="F10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FECHA TENTATIVA 11/11 CON LUCIO**
</t>
      </text>
    </comment>
    <comment authorId="819" xr:uid="{5368934d-d184-4294-9a76-b518c8b6ea51}" ref="F10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debera recoger todo de showroom scottsdale
</t>
      </text>
    </comment>
    <comment authorId="820" xr:uid="{538389d9-5599-4c4a-8fe5-f53c8300d9ba}" ref="S13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821" xr:uid="{538d1bf8-4c89-48ff-a828-037dbbb31017}" ref="G19">
      <text>
        <t xml:space="preserve">[Threaded comment]
 Your version of Excel allows you to read this threaded comment; however, any edits to it will get removed if the file is opened in a newer version of Excel. Learn more: https://go.microsoft.com/fwlink/?linkid=870924
Comment:
	LAYER CALYPSO DISCONTINUED
</t>
      </text>
    </comment>
    <comment authorId="822" xr:uid="{53982e87-1c71-49db-a279-81894ebdb4a5}" ref="V9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 FROM SHOWROOM
</t>
      </text>
    </comment>
    <comment authorId="823" xr:uid="{53b43816-1841-440e-96b7-8c86b1ae0f12}" ref="L10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8/24
</t>
      </text>
    </comment>
    <comment authorId="824" xr:uid="{53bd4050-ce94-49e9-9f91-7e12faef3f27}" ref="W8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DEKTON...OVER WHATSAPP 4/17
</t>
      </text>
    </comment>
    <comment authorId="825" xr:uid="{53dcd8e0-7507-417a-87b8-6ec3cf9cf972}" ref="F532">
      <text>
        <t xml:space="preserve">[Threaded comment]
 Your version of Excel allows you to read this threaded comment; however, any edits to it will get removed if the file is opened in a newer version of Excel. Learn more: https://go.microsoft.com/fwlink/?linkid=870924
Comment:
	FEDEX PICKUP---PACKAGING
TENTATIVE DELIVERY DAY
</t>
      </text>
    </comment>
    <comment authorId="826" xr:uid="{53de0de5-c34c-47cc-bee3-b90d943a8555}" ref="T534">
      <text>
        <t xml:space="preserve">[Threaded comment]
 Your version of Excel allows you to read this threaded comment; however, any edits to it will get removed if the file is opened in a newer version of Excel. Learn more: https://go.microsoft.com/fwlink/?linkid=870924
Comment:
	TO BENITO 4/11
BASE DE SOMBRILLA PINTAR BLANCO
</t>
      </text>
    </comment>
    <comment authorId="827" xr:uid="{5401500f-5087-4f4c-857b-2fca3b5db5d5}" ref="G11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
</t>
      </text>
    </comment>
    <comment authorId="828" xr:uid="{54040b7a-a1d8-42ee-88f2-7ef65dcccd41}" ref="F13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LEVANTA JUL-08 NEED COMPLETE BY JUL-16
</t>
      </text>
    </comment>
    <comment authorId="829" xr:uid="{540a8630-d9e6-46ae-94a4-507c784f277f}" ref="L588">
      <text>
        <t xml:space="preserve">[Threaded comment]
 Your version of Excel allows you to read this threaded comment; however, any edits to it will get removed if the file is opened in a newer version of Excel. Learn more: https://go.microsoft.com/fwlink/?linkid=870924
Comment:
	RECIBIDO 6/20
</t>
      </text>
    </comment>
    <comment authorId="830" xr:uid="{542729bb-3515-4867-a95f-7a457ef149e0}" ref="W6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
</t>
      </text>
    </comment>
    <comment authorId="831" xr:uid="{542d6aba-b704-4a20-ba24-6213a6c8d0fb}" ref="L6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 VIER: 7/18
</t>
      </text>
    </comment>
    <comment authorId="832" xr:uid="{5460dca3-07f4-40f2-b7f6-c12dd900321c}" ref="S8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2/27
</t>
      </text>
    </comment>
    <comment authorId="833" xr:uid="{549eea16-853a-4c8b-971b-59d5b6b9a34e}" ref="L11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12/4
</t>
      </text>
    </comment>
    <comment authorId="834" xr:uid="{54b114e1-4878-4c4e-b625-0614d8b57408}" ref="L578">
      <text>
        <t xml:space="preserve">[Threaded comment]
 Your version of Excel allows you to read this threaded comment; however, any edits to it will get removed if the file is opened in a newer version of Excel. Learn more: https://go.microsoft.com/fwlink/?linkid=870924
Comment:
	ORDER ON  05/29
</t>
      </text>
    </comment>
    <comment authorId="835" xr:uid="{54ca720a-3e6b-418b-b96f-af55953f1c26}" ref="S8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3/3
</t>
      </text>
    </comment>
    <comment authorId="836" xr:uid="{54d5a533-581d-49a1-9bc4-3afa80e87e3b}" ref="A72">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837" xr:uid="{54edcfcf-70f9-437b-bed3-fc04e89bc2f3}" ref="W29">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838" xr:uid="{55146546-23ac-45db-8cdf-e2fb19c1b0ea}" ref="G10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10/22
</t>
      </text>
    </comment>
    <comment authorId="839" xr:uid="{55381d06-e05a-4b63-8ed4-dc163678c568}" ref="L7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CABANA, SEGUIMOS MEDIDAS??
Respuesta:
    MEDIDAS CONFIRMADAS CON CHRISTIAN
</t>
      </text>
    </comment>
    <comment authorId="840" xr:uid="{5556a0ad-58dd-4aed-abec-11b745e2a44d}" ref="S6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10/16 AT 11:30AM
</t>
      </text>
    </comment>
    <comment authorId="841" xr:uid="{556dd025-5700-4581-84c9-7915806b4eab}" ref="C11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CUSHION, WASH &amp; RESTUFF
</t>
      </text>
    </comment>
    <comment authorId="842" xr:uid="{5577891d-dc6a-4f52-bd2c-334abf716ebb}" ref="AF35">
      <text>
        <t xml:space="preserve">[Threaded comment]
 Your version of Excel allows you to read this threaded comment; however, any edits to it will get removed if the file is opened in a newer version of Excel. Learn more: https://go.microsoft.com/fwlink/?linkid=870924
Comment:
	By sara: PLEASE  CALL SUSAN ,SHE IS ASKING TO DELIVER THE BBQ BY 3RD WEEK OF NOV AND THE REST OF THE FURNITURE BY 12/7 .
412-551-5536
</t>
      </text>
    </comment>
    <comment authorId="843" xr:uid="{557a577b-c3ad-48af-8fd3-20a9d3becd9c}" ref="S13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7/7—SE INICIA CON 32 PCS SEC#1 TO SEC#5.
Respuesta:
    SE ENTREGA 7/9 SEC#6 TO SEC#9
</t>
      </text>
    </comment>
    <comment authorId="844" xr:uid="{558f28bd-668a-47a4-8816-7e10040554f4}" ref="L12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PICK—USE SAME FOAM, CUSTOMER KEEP SAME HEADREST
Respuesta:
    Received 6/15 by Ocean
Respuesta:
    By mia new foam
</t>
      </text>
    </comment>
    <comment authorId="845" xr:uid="{55be7f4c-6cc4-4e25-8292-df6ceea8b7cf}" ref="G11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11/26
</t>
      </text>
    </comment>
    <comment authorId="846" xr:uid="{55e73183-fc22-4937-b063-860a9a7b60bb}" ref="G165">
      <text>
        <t xml:space="preserve">[Threaded comment]
 Your version of Excel allows you to read this threaded comment; however, any edits to it will get removed if the file is opened in a newer version of Excel. Learn more: https://go.microsoft.com/fwlink/?linkid=870924
Comment:
	TO ABRIL: 1/31
</t>
      </text>
    </comment>
    <comment authorId="847" xr:uid="{564b72ca-544f-402a-b3da-c57a7f219eee}" ref="S73">
      <text>
        <t xml:space="preserve">[Threaded comment]
 Your version of Excel allows you to read this threaded comment; however, any edits to it will get removed if the file is opened in a newer version of Excel. Learn more: https://go.microsoft.com/fwlink/?linkid=870924
Comment:
	TO RAYO: 9/15
</t>
      </text>
    </comment>
    <comment authorId="848" xr:uid="{564c25e2-8494-4d2d-a4ff-fe1fcea1c49d}" ref="W265">
      <text>
        <t xml:space="preserve">[Threaded comment]
 Your version of Excel allows you to read this threaded comment; however, any edits to it will get removed if the file is opened in a newer version of Excel. Learn more: https://go.microsoft.com/fwlink/?linkid=870924
Comment:
	TO DEKTON: 6/7
</t>
      </text>
    </comment>
    <comment authorId="849" xr:uid="{565d375d-af98-4a0f-9643-3e99f5302c69}" ref="S14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8/6 AT 1PM
</t>
      </text>
    </comment>
    <comment authorId="850" xr:uid="{56669295-fc31-4063-81d8-595744179529}" ref="S14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3/13
</t>
      </text>
    </comment>
    <comment authorId="851" xr:uid="{56a30485-bba9-43e7-b9fe-cf8c77b01cae}" ref="G237">
      <text>
        <t xml:space="preserve">[Threaded comment]
 Your version of Excel allows you to read this threaded comment; however, any edits to it will get removed if the file is opened in a newer version of Excel. Learn more: https://go.microsoft.com/fwlink/?linkid=870924
Comment:
	TO CUSHION AREA: 5/15
</t>
      </text>
    </comment>
    <comment authorId="852" xr:uid="{56b30582-2d84-4f9d-adc8-8c98152bbf64}" ref="L11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2/2
</t>
      </text>
    </comment>
    <comment authorId="853" xr:uid="{56c4bc51-20c3-43c3-9c6d-591926a24b49}" ref="D13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ON 6/29
</t>
      </text>
    </comment>
    <comment authorId="854" xr:uid="{56d51725-f7a8-4de7-b8c1-3260876fd56d}" ref="S146">
      <text>
        <t xml:space="preserve">[Threaded comment]
 Your version of Excel allows you to read this threaded comment; however, any edits to it will get removed if the file is opened in a newer version of Excel. Learn more: https://go.microsoft.com/fwlink/?linkid=870924
Comment:
	TO RAYO 12/15
</t>
      </text>
    </comment>
    <comment authorId="855" xr:uid="{56fb10be-b978-4e05-9c3b-2929360bb721}" ref="G9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6/16
</t>
      </text>
    </comment>
    <comment authorId="856" xr:uid="{571ccad6-27d0-46b7-90bc-41c179d30046}" ref="W10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10/6
</t>
      </text>
    </comment>
    <comment authorId="857" xr:uid="{573e7902-de3a-4fb2-927f-8a4ae850a6ea}" ref="C10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Llevaran MARK SIEGEL FURNITURE
</t>
      </text>
    </comment>
    <comment authorId="858" xr:uid="{57511e10-7731-4c1f-b470-2938bab0986d}" ref="G12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APRIL 4/21
</t>
      </text>
    </comment>
    <comment authorId="859" xr:uid="{5782fb89-1e27-4b81-9564-c07b32eccd02}" ref="S9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6/23
</t>
      </text>
    </comment>
    <comment authorId="860" xr:uid="{57a55c06-2edd-4e78-bd7f-6fd32637deee}" ref="G560">
      <text>
        <t xml:space="preserve">[Threaded comment]
 Your version of Excel allows you to read this threaded comment; however, any edits to it will get removed if the file is opened in a newer version of Excel. Learn more: https://go.microsoft.com/fwlink/?linkid=870924
Comment:
	TO CUSHION 5/21
</t>
      </text>
    </comment>
    <comment authorId="861" xr:uid="{57be98b3-74f1-4bd1-b789-307514fdba15}" ref="K11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pendiente confirmar telas a utilizar
Respuesta:
    MIA MODIFY PDF.. CUSTOMER SEND FABRICS...
</t>
      </text>
    </comment>
    <comment authorId="862" xr:uid="{57e0c32c-0c45-42c5-bd01-3b1427e0781a}" ref="L11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12/4
</t>
      </text>
    </comment>
    <comment authorId="863" xr:uid="{57f1cc7a-e901-4bbd-9567-558a874ad013}" ref="T10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9/4
</t>
      </text>
    </comment>
    <comment authorId="864" xr:uid="{57f3955b-0a57-491b-b891-746cf7d3174a}" ref="S8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1/13
</t>
      </text>
    </comment>
    <comment authorId="865" xr:uid="{57f6d2ce-d095-43a4-b823-00c75bed26bd}" ref="S10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10/14
</t>
      </text>
    </comment>
    <comment authorId="866" xr:uid="{5813e9d1-9c4d-4247-bb15-ad8c4cf00aea}" ref="T79">
      <text>
        <t xml:space="preserve">[Threaded comment]
 Your version of Excel allows you to read this threaded comment; however, any edits to it will get removed if the file is opened in a newer version of Excel. Learn more: https://go.microsoft.com/fwlink/?linkid=870924
Comment:
	TO MARIO 9/28
</t>
      </text>
    </comment>
    <comment authorId="867" xr:uid="{5816078b-0c08-4c6a-8197-d3c37a0a5145}" ref="G11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
</t>
      </text>
    </comment>
    <comment authorId="868" xr:uid="{586b0c1a-858c-412b-a699-f587e27f2f63}" ref="S5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11:00AM
</t>
      </text>
    </comment>
    <comment authorId="869" xr:uid="{586bd008-794b-4e4a-8169-4fc47b9180bc}" ref="W8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4/15
</t>
      </text>
    </comment>
    <comment authorId="870" xr:uid="{5882c25e-a324-451c-9e32-e4f6624bbfe6}" ref="T10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9/2 AT 6:00AM
</t>
      </text>
    </comment>
    <comment authorId="871" xr:uid="{5888769e-9ee1-4f36-adf7-5a5a966071ab}" ref="G7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
</t>
      </text>
    </comment>
    <comment authorId="872" xr:uid="{588e7331-baae-4fb2-b430-617d77eedc41}" ref="S8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2/4
</t>
      </text>
    </comment>
    <comment authorId="873" xr:uid="{589ca19d-0c64-4703-85d4-8e5d060c07f0}" ref="F11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 02/06
</t>
      </text>
    </comment>
    <comment authorId="874" xr:uid="{58aab168-03d8-4a36-accd-f3d9c92cf73c}" ref="W254">
      <text>
        <t xml:space="preserve">[Threaded comment]
 Your version of Excel allows you to read this threaded comment; however, any edits to it will get removed if the file is opened in a newer version of Excel. Learn more: https://go.microsoft.com/fwlink/?linkid=870924
Comment:
	TO DEKTON AREA: 5/19
</t>
      </text>
    </comment>
    <comment authorId="875" xr:uid="{58c9d7e6-6c51-4791-a4b5-81b9281d2b77}" ref="S7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12/17
</t>
      </text>
    </comment>
    <comment authorId="876" xr:uid="{58ca0ed7-2c2a-4aca-a5f5-b765ad769250}" ref="G535">
      <text>
        <t xml:space="preserve">[Threaded comment]
 Your version of Excel allows you to read this threaded comment; however, any edits to it will get removed if the file is opened in a newer version of Excel. Learn more: https://go.microsoft.com/fwlink/?linkid=870924
Comment:
	TO CUSHION: 4/23
</t>
      </text>
    </comment>
    <comment authorId="877" xr:uid="{5923a5e4-0525-4798-a725-2da0b402d537}" ref="G143">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878" xr:uid="{59530b50-d310-408b-b2b4-91f211a1843a}" ref="W6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8/8 AT 7:01
</t>
      </text>
    </comment>
    <comment authorId="879" xr:uid="{595daced-f455-4161-9196-e3de276d6998}" ref="G8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4/8
</t>
      </text>
    </comment>
    <comment authorId="880" xr:uid="{595fe9e5-d6d5-4891-96a5-a7ce6251dfb8}" ref="V26">
      <text>
        <t xml:space="preserve">[Threaded comment]
 Your version of Excel allows you to read this threaded comment; however, any edits to it will get removed if the file is opened in a newer version of Excel. Learn more: https://go.microsoft.com/fwlink/?linkid=870924
Comment:
	don’t make swing, ya esta realizado By. christian
</t>
      </text>
    </comment>
    <comment authorId="881" xr:uid="{596cf1ab-7b39-454c-8a97-217b4d5e5adf}" ref="T9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7/30
</t>
      </text>
    </comment>
    <comment authorId="882" xr:uid="{598eb496-7317-42cb-9182-bc47df388df9}" ref="G8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3/25
</t>
      </text>
    </comment>
    <comment authorId="883" xr:uid="{59a026a0-44f1-4d48-88f2-7b7f22abe5d8}" ref="S551">
      <text>
        <t xml:space="preserve">[Threaded comment]
 Your version of Excel allows you to read this threaded comment; however, any edits to it will get removed if the file is opened in a newer version of Excel. Learn more: https://go.microsoft.com/fwlink/?linkid=870924
Comment:
	PARA METAL: 5/9/24
</t>
      </text>
    </comment>
    <comment authorId="884" xr:uid="{59c7cf9d-066c-4443-8697-68ec6b78c5d6}" ref="W107">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885" xr:uid="{59dbe4bd-c56f-4e55-b855-483ae18e7816}" ref="S10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9/15
</t>
      </text>
    </comment>
    <comment authorId="886" xr:uid="{5a20c244-2bfb-4956-b40c-b8217bdc7789}" ref="G11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
</t>
      </text>
    </comment>
    <comment authorId="887" xr:uid="{5a52a212-ccd2-4c4e-b16a-1ab4fcc3c60a}" ref="S1401">
      <text>
        <t xml:space="preserve">[Threaded comment]
 Your version of Excel allows you to read this threaded comment; however, any edits to it will get removed if the file is opened in a newer version of Excel. Learn more: https://go.microsoft.com/fwlink/?linkid=870924
Comment:
	RAYO 8/8
</t>
      </text>
    </comment>
    <comment authorId="888" xr:uid="{5a671de3-204c-4244-b74a-0a1ae11a67d3}" ref="K11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889" xr:uid="{5a8bb9f6-f9fc-4814-8e16-5f323845b66b}" ref="W6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8/12 7:20AM
</t>
      </text>
    </comment>
    <comment authorId="890" xr:uid="{5aa2bd8e-9a51-4d6d-a50a-967d93b5a46a}" ref="B10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HOLD MODIFICARAN
</t>
      </text>
    </comment>
    <comment authorId="891" xr:uid="{5aa796ea-f3bc-4892-bfd1-60ab12961414}" ref="G9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5/22
</t>
      </text>
    </comment>
    <comment authorId="892" xr:uid="{5abe82ed-e721-4bab-a5dd-af661a5c86b0}" ref="L9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SEC-5 ORDER
Respuesta:
    REC.6/9
Respuesta:
    LLEGARON RESPALDOS MAL.. SE REENVIAN MIERCOLES
Respuesta:
    SE RECOGIERON: 6/18 COMPLETE NOW
</t>
      </text>
    </comment>
    <comment authorId="893" xr:uid="{5ac89493-b85c-4735-a8e6-e72ccc2006f3}" ref="G8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CUSHION:5/16
</t>
      </text>
    </comment>
    <comment authorId="894" xr:uid="{5aeb42ef-ab4f-4df4-9485-af3744531106}" ref="S10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
</t>
      </text>
    </comment>
    <comment authorId="895" xr:uid="{5af57158-59f4-4603-a959-7b741956526e}" ref="T31">
      <text>
        <t xml:space="preserve">[Threaded comment]
 Your version of Excel allows you to read this threaded comment; however, any edits to it will get removed if the file is opened in a newer version of Excel. Learn more: https://go.microsoft.com/fwlink/?linkid=870924
Comment:
	MARIO 8/22
</t>
      </text>
    </comment>
    <comment authorId="896" xr:uid="{5b243eaa-5a15-421c-a9c7-2f919a12be0f}" ref="G242">
      <text>
        <t xml:space="preserve">[Threaded comment]
 Your version of Excel allows you to read this threaded comment; however, any edits to it will get removed if the file is opened in a newer version of Excel. Learn more: https://go.microsoft.com/fwlink/?linkid=870924
Comment:
	TO CUSHION: 6/5
</t>
      </text>
    </comment>
    <comment authorId="897" xr:uid="{5b4f30e8-6447-4dc1-b658-d461f6a8b037}" ref="G9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6/12
</t>
      </text>
    </comment>
    <comment authorId="898" xr:uid="{5b6b0b79-845b-4f2f-8d3c-1a9c052ce2cd}" ref="S445">
      <text>
        <t xml:space="preserve">[Threaded comment]
 Your version of Excel allows you to read this threaded comment; however, any edits to it will get removed if the file is opened in a newer version of Excel. Learn more: https://go.microsoft.com/fwlink/?linkid=870924
Comment:
	to metal: 6/10 at 13:30pm
</t>
      </text>
    </comment>
    <comment authorId="899" xr:uid="{5b77af12-08e9-4366-8a66-757b1a236d98}" ref="G1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4 PILLOWS
</t>
      </text>
    </comment>
    <comment authorId="900" xr:uid="{5b8d3931-47fb-4709-a75b-2644e6720c90}" ref="S116">
      <text>
        <t xml:space="preserve">[Threaded comment]
 Your version of Excel allows you to read this threaded comment; however, any edits to it will get removed if the file is opened in a newer version of Excel. Learn more: https://go.microsoft.com/fwlink/?linkid=870924
Comment:
	TO RAYO: NOV-9
</t>
      </text>
    </comment>
    <comment authorId="901" xr:uid="{5bbc2afc-1513-4168-8bb0-d6481ef254da}" ref="S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3/7
</t>
      </text>
    </comment>
    <comment authorId="902" xr:uid="{5bbf95bd-d0b2-4420-8d3a-bf0dec835f92}" ref="T134">
      <text>
        <t xml:space="preserve">[Threaded comment]
 Your version of Excel allows you to read this threaded comment; however, any edits to it will get removed if the file is opened in a newer version of Excel. Learn more: https://go.microsoft.com/fwlink/?linkid=870924
Comment:
	to mario 12/15
</t>
      </text>
    </comment>
    <comment authorId="903" xr:uid="{5bcaf1ef-69c8-4623-a372-a766464e26f9}" ref="W13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RE-HACER 1156D03 OCEAN COFFEE TABLE DEKTON: ARGA, DEBIDO A QUE ESTABA CON CHIP
</t>
      </text>
    </comment>
    <comment authorId="904" xr:uid="{5bccc329-71e8-4fad-aae8-80f28f909f78}" ref="G605">
      <text>
        <t xml:space="preserve">[Threaded comment]
 Your version of Excel allows you to read this threaded comment; however, any edits to it will get removed if the file is opened in a newer version of Excel. Learn more: https://go.microsoft.com/fwlink/?linkid=870924
Comment:
	to cushion 7/9 at 6:45
</t>
      </text>
    </comment>
    <comment authorId="905" xr:uid="{5bd2c7ee-79a8-478e-9bc6-a77f0756b8c8}" ref="W6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*custom BBQ, Realizar una vez este listo Frame
</t>
      </text>
    </comment>
    <comment authorId="906" xr:uid="{5bedf741-d1b5-4600-b182-283bf04feee6}" ref="G10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
</t>
      </text>
    </comment>
    <comment authorId="907" xr:uid="{5bf58022-6d55-4112-b2ec-f531b658da1f}" ref="W544">
      <text>
        <t xml:space="preserve">[Threaded comment]
 Your version of Excel allows you to read this threaded comment; however, any edits to it will get removed if the file is opened in a newer version of Excel. Learn more: https://go.microsoft.com/fwlink/?linkid=870924
Comment:
	TO DEKTON: 4/24
</t>
      </text>
    </comment>
    <comment authorId="908" xr:uid="{5bfe3717-ad35-46a9-a703-420f29cf4240}" ref="S6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INTRODUCIDO BY CHRISTIAN: 8/23
</t>
      </text>
    </comment>
    <comment authorId="909" xr:uid="{5c096c6f-526d-41c1-b771-c98dd49e2be2}" ref="T119">
      <text>
        <t xml:space="preserve">[Threaded comment]
 Your version of Excel allows you to read this threaded comment; however, any edits to it will get removed if the file is opened in a newer version of Excel. Learn more: https://go.microsoft.com/fwlink/?linkid=870924
Comment:
	TO MARIO 11/11
</t>
      </text>
    </comment>
    <comment authorId="910" xr:uid="{5c2e4022-895e-4818-973b-8124ba9271f2}" ref="G6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8:25
</t>
      </text>
    </comment>
    <comment authorId="911" xr:uid="{5c3bda70-2f54-4659-aa0e-3b5c2e312ab8}" ref="G7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FER : 12/18
</t>
      </text>
    </comment>
    <comment authorId="912" xr:uid="{5c58a699-8323-4759-aa3c-e27a7fa840ff}" ref="A32">
      <text>
        <t xml:space="preserve">[Threaded comment]
 Your version of Excel allows you to read this threaded comment; however, any edits to it will get removed if the file is opened in a newer version of Excel. Learn more: https://go.microsoft.com/fwlink/?linkid=870924
Comment:
	MEXICO
</t>
      </text>
    </comment>
    <comment authorId="913" xr:uid="{5c712348-33d3-4f25-acfb-956c9219f967}" ref="N13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914" xr:uid="{5c8f9f42-bfb8-40d8-949a-9cce2642d3a4}" ref="W240">
      <text>
        <t xml:space="preserve">[Threaded comment]
 Your version of Excel allows you to read this threaded comment; however, any edits to it will get removed if the file is opened in a newer version of Excel. Learn more: https://go.microsoft.com/fwlink/?linkid=870924
Comment:
	TO DEKTON: 6/12
</t>
      </text>
    </comment>
    <comment authorId="915" xr:uid="{5cd9717d-9293-4b7a-a380-b45c67e561b6}" ref="L11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
</t>
      </text>
    </comment>
    <comment authorId="916" xr:uid="{5cef5ff8-fc69-4ce5-b5d6-29a30a750d2f}" ref="G13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t>
      </text>
    </comment>
    <comment authorId="917" xr:uid="{5d029638-0792-4d3c-ab87-d3c3d0b12f82}" ref="W10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LEE...HE GIVE TO JULIO
</t>
      </text>
    </comment>
    <comment authorId="918" xr:uid="{5d4030d5-c101-4086-8c89-a9d6aa12f5fd}" ref="S110">
      <text>
        <t xml:space="preserve">[Threaded comment]
 Your version of Excel allows you to read this threaded comment; however, any edits to it will get removed if the file is opened in a newer version of Excel. Learn more: https://go.microsoft.com/fwlink/?linkid=870924
Comment:
	TO RAYO: NOV/01
</t>
      </text>
    </comment>
    <comment authorId="919" xr:uid="{5d433451-54e1-4b96-814b-68af65d09691}" ref="F13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ONCE COMPLETE NOTIFY MIA.. SE VERA OPCION DE ENVIAR??
</t>
      </text>
    </comment>
    <comment authorId="920" xr:uid="{5d6250b4-51be-481f-abe3-b15c2f2cdfbb}" ref="L11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12/9
</t>
      </text>
    </comment>
    <comment authorId="921" xr:uid="{5d7a59fb-bde2-4627-aedc-1c907fae7b2e}" ref="G6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 at 7:30am
</t>
      </text>
    </comment>
    <comment authorId="922" xr:uid="{5d934cd6-1b17-450c-9392-c26dd8f33fb8}" ref="V69">
      <text>
        <t xml:space="preserve">[Threaded comment]
 Your version of Excel allows you to read this threaded comment; however, any edits to it will get removed if the file is opened in a newer version of Excel. Learn more: https://go.microsoft.com/fwlink/?linkid=870924
Comment:
	only dekton Order
</t>
      </text>
    </comment>
    <comment authorId="923" xr:uid="{5d98f6a6-2cf8-4f7d-9f30-4032caf5ffe0}" ref="G12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3/26
</t>
      </text>
    </comment>
    <comment authorId="924" xr:uid="{5dd46e3e-86d7-4311-aa4e-7836116f502f}" ref="K10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8/26
</t>
      </text>
    </comment>
    <comment authorId="925" xr:uid="{5dd8dab4-d6d2-4ae3-858a-cea799fe9848}" ref="S8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3/12
</t>
      </text>
    </comment>
    <comment authorId="926" xr:uid="{5de39523-d217-4b96-a8d5-82e1eb3a6e97}" ref="S16">
      <text>
        <t xml:space="preserve">[Threaded comment]
 Your version of Excel allows you to read this threaded comment; however, any edits to it will get removed if the file is opened in a newer version of Excel. Learn more: https://go.microsoft.com/fwlink/?linkid=870924
Comment:
	RAYO 8/8
</t>
      </text>
    </comment>
    <comment authorId="927" xr:uid="{5e074846-e74f-4844-90fe-a17903da321b}" ref="G9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7:10AM
</t>
      </text>
    </comment>
    <comment authorId="928" xr:uid="{5e6563f8-6f6f-4710-b718-cb3ad29b9541}" ref="S272">
      <text>
        <t xml:space="preserve">[Threaded comment]
 Your version of Excel allows you to read this threaded comment; however, any edits to it will get removed if the file is opened in a newer version of Excel. Learn more: https://go.microsoft.com/fwlink/?linkid=870924
Comment:
	TO METAL: 6/7
</t>
      </text>
    </comment>
    <comment authorId="929" xr:uid="{5e6b9bfd-ca1d-4017-8755-748745415aef}" ref="V6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*ALUMINIO**
</t>
      </text>
    </comment>
    <comment authorId="930" xr:uid="{5e916c32-151a-47a0-8c6a-829bfbca0c5b}" ref="W14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UTILIZAREMOS UNA PREVIAMENTE LISTA
Respuesta:
    EDORA DEKTON PIECE 48*7FT
</t>
      </text>
    </comment>
    <comment authorId="931" xr:uid="{5e9625d3-4e0d-4214-97ca-a3ba41eb03ca}" ref="S152">
      <text>
        <t xml:space="preserve">[Threaded comment]
 Your version of Excel allows you to read this threaded comment; however, any edits to it will get removed if the file is opened in a newer version of Excel. Learn more: https://go.microsoft.com/fwlink/?linkid=870924
Comment:
	TO RAYO 1/4
</t>
      </text>
    </comment>
    <comment authorId="932" xr:uid="{5e9ab970-ed84-4656-826d-b358036a24ea}" ref="L9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FOAM PIECE ONLY SIN FABRIC
</t>
      </text>
    </comment>
    <comment authorId="933" xr:uid="{5eaf0186-90e4-477b-8a0b-d256eee33e8f}" ref="W8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
Respuesta:
    CHRISTIAN LES DIJO QUE NO SE CORTARIA A JULIO...
Respuesta:
    Christian Introdujo de nuevo
</t>
      </text>
    </comment>
    <comment authorId="934" xr:uid="{5ebac5f6-1ac7-4529-861c-f863a655ea9c}" ref="S8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10/22
</t>
      </text>
    </comment>
    <comment authorId="935" xr:uid="{5ec207a6-b6ea-4aa7-9934-5ef58fca88f0}" ref="G7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11/27
</t>
      </text>
    </comment>
    <comment authorId="936" xr:uid="{5f0847e9-3402-4659-8dba-c13bf468c847}" ref="W9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VAPOUR DEKTON
Respuesta:
    Les alcanzo con lo remanente
</t>
      </text>
    </comment>
    <comment authorId="937" xr:uid="{5f15822c-80f8-4334-93bf-714af1cabc8a}" ref="T54">
      <text>
        <t xml:space="preserve">[Threaded comment]
 Your version of Excel allows you to read this threaded comment; however, any edits to it will get removed if the file is opened in a newer version of Excel. Learn more: https://go.microsoft.com/fwlink/?linkid=870924
Comment:
	se tomaran de orden#269
NUEVA MEDIDA
MARIO 9/6
</t>
      </text>
    </comment>
    <comment authorId="938" xr:uid="{5f15bf41-487a-40a2-b667-9016d65d9a09}" ref="G8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ABRIL-FER 2/16
</t>
      </text>
    </comment>
    <comment authorId="939" xr:uid="{5f18a757-0f30-408c-a5b0-6e89b5666f1f}" ref="G8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1/14
</t>
      </text>
    </comment>
    <comment authorId="940" xr:uid="{5f2ae5e5-23b7-43b5-b9bf-0a806454c71d}" ref="S7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t>
      </text>
    </comment>
    <comment authorId="941" xr:uid="{5f464f0d-55a0-4a21-8d16-b8d00cbd4476}" ref="G577">
      <text>
        <t xml:space="preserve">[Threaded comment]
 Your version of Excel allows you to read this threaded comment; however, any edits to it will get removed if the file is opened in a newer version of Excel. Learn more: https://go.microsoft.com/fwlink/?linkid=870924
Comment:
	REUPHOLSTER 2CHAISE LOUNGES 2-CLUB CHAIR &amp; 1 LOVESEAT
</t>
      </text>
    </comment>
    <comment authorId="942" xr:uid="{5fa5948c-24f4-4af2-8893-189a0fc25f49}" ref="W571">
      <text>
        <t xml:space="preserve">[Threaded comment]
 Your version of Excel allows you to read this threaded comment; however, any edits to it will get removed if the file is opened in a newer version of Excel. Learn more: https://go.microsoft.com/fwlink/?linkid=870924
Comment:
	TO DEKTON: 6/5 AT 6:30AM
</t>
      </text>
    </comment>
    <comment authorId="943" xr:uid="{5fa5b043-3fb1-4cbe-b90b-695d0e58c57d}" ref="T8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POWDER: 3/10
</t>
      </text>
    </comment>
    <comment authorId="944" xr:uid="{5fb01e8c-dcee-409e-95a7-a5d5a1c1742d}" ref="F8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WE NEED TRY TO RECHEDULE TO 5/15
</t>
      </text>
    </comment>
    <comment authorId="945" xr:uid="{5fcc0e88-57e1-4cff-8850-70fc6ac62532}" ref="W10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7/30 AT 12:30PM
</t>
      </text>
    </comment>
    <comment authorId="946" xr:uid="{5fd045db-c215-4afd-b54d-c0a25196db99}" ref="F10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10/30/25
</t>
      </text>
    </comment>
    <comment authorId="947" xr:uid="{5fd09479-3ff1-4576-a91d-5954cecec5c3}" ref="W6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10/7 AT 11:00AM
</t>
      </text>
    </comment>
    <comment authorId="948" xr:uid="{5ff02557-599f-426b-9df7-e1cc32360d74}" ref="V1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*PICKUP FROM SHOWROOM 7 FURNITURE
*WE MADE 11 FURNITURES IN FABRIC
</t>
      </text>
    </comment>
    <comment authorId="949" xr:uid="{602b77e2-1267-4725-b72b-0203f2f2302b}" ref="F36">
      <text>
        <t xml:space="preserve">[Threaded comment]
 Your version of Excel allows you to read this threaded comment; however, any edits to it will get removed if the file is opened in a newer version of Excel. Learn more: https://go.microsoft.com/fwlink/?linkid=870924
Comment:
	Chris puso para 8/25
SE REAGENDO PARA 8/29 BY CHRIS
</t>
      </text>
    </comment>
    <comment authorId="950" xr:uid="{60376f37-9237-4886-8b17-6fc80a1d4171}" ref="T10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9/16
</t>
      </text>
    </comment>
    <comment authorId="951" xr:uid="{603d2a6f-772d-4a83-9370-de90e03c7608}" ref="G7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12/16
</t>
      </text>
    </comment>
    <comment authorId="952" xr:uid="{605d29ea-8982-451e-9d7a-588b920da18b}" ref="G2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When we receive the cushions, please calculate the yardage so I can bill the customer accordingly
</t>
      </text>
    </comment>
    <comment authorId="953" xr:uid="{60642955-7819-4729-b8af-9b1884348b80}" ref="W8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4/15
Respuesta:
    Ready to Install 4/15
</t>
      </text>
    </comment>
    <comment authorId="954" xr:uid="{608ffd89-f045-4042-8822-cc035ceb3498}" ref="F230">
      <text>
        <t xml:space="preserve">[Threaded comment]
 Your version of Excel allows you to read this threaded comment; however, any edits to it will get removed if the file is opened in a newer version of Excel. Learn more: https://go.microsoft.com/fwlink/?linkid=870924
Comment:
	POROGRAMADO ENTREGAR: 6/14
</t>
      </text>
    </comment>
    <comment authorId="955" xr:uid="{60b261aa-dd22-4ed3-8e67-bdcc0cc8b9f0}" ref="G8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6/10
</t>
      </text>
    </comment>
    <comment authorId="956" xr:uid="{60b6d5e6-e3b0-4fc4-8825-6b40896b7c80}" ref="G7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11/19
</t>
      </text>
    </comment>
    <comment authorId="957" xr:uid="{60c8e8f0-ffb1-4cad-9544-158c2e98b53e}" ref="W6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9/5 AT 9:20AM
</t>
      </text>
    </comment>
    <comment authorId="958" xr:uid="{60cfa90b-30b3-4786-9085-4356bc32b8a6}" ref="U1403">
      <text>
        <t xml:space="preserve">[Threaded comment]
 Your version of Excel allows you to read this threaded comment; however, any edits to it will get removed if the file is opened in a newer version of Excel. Learn more: https://go.microsoft.com/fwlink/?linkid=870924
Comment:
	ALUMINIUM
</t>
      </text>
    </comment>
    <comment authorId="959" xr:uid="{60d60d37-9ba2-48a6-b7d1-85fbc15c67cd}" ref="W13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7/16
Respuesta:
    COMPLETED 7/31
</t>
      </text>
    </comment>
    <comment authorId="960" xr:uid="{6132caf2-30dc-4b88-8e04-d57ee803cafc}" ref="W6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DICSOUNT INV.
</t>
      </text>
    </comment>
    <comment authorId="961" xr:uid="{61357cfb-6f9c-42a6-bee5-e47f0de995c6}" ref="S602">
      <text>
        <t xml:space="preserve">[Threaded comment]
 Your version of Excel allows you to read this threaded comment; however, any edits to it will get removed if the file is opened in a newer version of Excel. Learn more: https://go.microsoft.com/fwlink/?linkid=870924
Comment:
	TO METAL: 6/27 AT 7:45AM
</t>
      </text>
    </comment>
    <comment authorId="962" xr:uid="{615b6200-d9b3-4632-80fe-8ead2eae6947}" ref="G9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6/11
</t>
      </text>
    </comment>
    <comment authorId="963" xr:uid="{615d7470-de99-4334-9000-b72dc71fa4b9}" ref="W595">
      <text>
        <t xml:space="preserve">[Threaded comment]
 Your version of Excel allows you to read this threaded comment; however, any edits to it will get removed if the file is opened in a newer version of Excel. Learn more: https://go.microsoft.com/fwlink/?linkid=870924
Comment:
	TO DEKTON: 6/19 AT 2:00PM
</t>
      </text>
    </comment>
    <comment authorId="964" xr:uid="{616af70f-8357-4333-9f76-381e8d25f76a}" ref="G8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4/10
</t>
      </text>
    </comment>
    <comment authorId="965" xr:uid="{6174814b-a69e-4428-bae7-562b18f84849}" ref="W7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10/16
</t>
      </text>
    </comment>
    <comment authorId="966" xr:uid="{617fc76b-76ce-4596-896e-0f4ba21e39c6}" ref="B44">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967" xr:uid="{6185dd36-a499-4a4a-ab90-fde6f09bb9ff}" ref="L11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SCHEDULE TO PICK UP 11/13
Respuesta:
    REVISAR UBICACION*
</t>
      </text>
    </comment>
    <comment authorId="968" xr:uid="{618731d4-1df4-45b2-a228-cd032db64ac0}" ref="G8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ABRIL:4/23
</t>
      </text>
    </comment>
    <comment authorId="969" xr:uid="{61982ab9-7503-40a6-8441-0d28383a292f}" ref="F14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TUCSON DELIVER
</t>
      </text>
    </comment>
    <comment authorId="970" xr:uid="{61a70772-6604-4173-b79a-a4f434d27fde}" ref="T9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9/8 AT 7:30AM
</t>
      </text>
    </comment>
    <comment authorId="971" xr:uid="{61a74633-6f60-47a2-a5ca-e8ce694b7273}" ref="S11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t>
      </text>
    </comment>
    <comment authorId="972" xr:uid="{61bed9af-8859-4955-b429-1a5fd46aae71}" ref="K8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PENDING 30YDS 2/27
Respuesta:
    RECEIVED 27YD ON 3/6
</t>
      </text>
    </comment>
    <comment authorId="973" xr:uid="{61c385a6-27bf-43ee-8bcd-e84ac4c87b6c}" ref="L7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11/15
</t>
      </text>
    </comment>
    <comment authorId="974" xr:uid="{61e3a7a3-96f3-429c-84ff-e19a0207dd80}" ref="S127">
      <text>
        <t xml:space="preserve">[Threaded comment]
 Your version of Excel allows you to read this threaded comment; however, any edits to it will get removed if the file is opened in a newer version of Excel. Learn more: https://go.microsoft.com/fwlink/?linkid=870924
Comment:
	TO RAYO :12/5
</t>
      </text>
    </comment>
    <comment authorId="975" xr:uid="{620e6593-d531-45cd-b213-b10e410cfda5}" ref="F10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SHIPPING
</t>
      </text>
    </comment>
    <comment authorId="976" xr:uid="{62274c1e-dc94-4e39-a5c0-ccf72ea4a85c}" ref="F1401">
      <text>
        <t xml:space="preserve">[Threaded comment]
 Your version of Excel allows you to read this threaded comment; however, any edits to it will get removed if the file is opened in a newer version of Excel. Learn more: https://go.microsoft.com/fwlink/?linkid=870924
Comment:
	they pickup maybe 9/2
</t>
      </text>
    </comment>
    <comment authorId="977" xr:uid="{625f9c3b-6741-4b96-ba4f-89597d63c16a}" ref="S7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12/3
</t>
      </text>
    </comment>
    <comment authorId="978" xr:uid="{627d04cc-7037-4f93-9e4c-3064cec1241d}" ref="L6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ordenar foam para 910C22 &amp;910C23/910C24
Respuesta:
    FOAM ORDERED 8/8 FOR 8/13
Respuesta:
    LLEGO 8/13
Respuesta:
    PENDIENTE ORDENAR FOAM PARA CIRCULO: 910C07
Respuesta:
    *aun pendiente ordenar foam para circular DayBed
Respuesta:
    **ORDENANDO 910C07 8/19
</t>
      </text>
    </comment>
    <comment authorId="979" xr:uid="{62c4f9b5-aebd-47be-9967-7b68f192b673}" ref="K10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CLIENTE ENVIO: PASHIMA STERLING 21YDS &amp; TAOS STERLING 12YDS.
</t>
      </text>
    </comment>
    <comment authorId="980" xr:uid="{62cb3565-8e92-4db7-99c0-8168f14b055c}" ref="G7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1/6/25
</t>
      </text>
    </comment>
    <comment authorId="981" xr:uid="{63199ec8-8fb2-48c4-b901-4abc73f56f90}" ref="G1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t>
      </text>
    </comment>
    <comment authorId="982" xr:uid="{632761d4-9dd1-4a00-ba7a-8e9c6a100920}" ref="G2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REEMPLAZA TEMPORALMENTE ZETTA 13 ECLIPSE POR SPECTRUM CARBON
Respuesta:
    TO CUSHION AREA 5/15
</t>
      </text>
    </comment>
    <comment authorId="983" xr:uid="{63466fa3-23f5-464c-8738-6bdc04b68e54}" ref="S67">
      <text>
        <t xml:space="preserve">[Threaded comment]
 Your version of Excel allows you to read this threaded comment; however, any edits to it will get removed if the file is opened in a newer version of Excel. Learn more: https://go.microsoft.com/fwlink/?linkid=870924
Comment:
	LA AGREGO CHRISTIAN DATE: ?
</t>
      </text>
    </comment>
    <comment authorId="984" xr:uid="{63ac4dab-5874-42ea-8a2e-ad8cc37984eb}" ref="S4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 AT 8:00AM
</t>
      </text>
    </comment>
    <comment authorId="985" xr:uid="{63b182d7-ea64-49aa-8d28-464fe3c7bc17}" ref="L11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
</t>
      </text>
    </comment>
    <comment authorId="986" xr:uid="{63b99f14-7eb6-421b-a55c-2b011266e6c7}" ref="T608">
      <text>
        <t xml:space="preserve">[Threaded comment]
 Your version of Excel allows you to read this threaded comment; however, any edits to it will get removed if the file is opened in a newer version of Excel. Learn more: https://go.microsoft.com/fwlink/?linkid=870924
Comment:
	REPOWDER
</t>
      </text>
    </comment>
    <comment authorId="987" xr:uid="{64193165-c53b-4694-9529-55c6d566e819}" ref="S7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10/14 AT 13:20PM
</t>
      </text>
    </comment>
    <comment authorId="988" xr:uid="{6419649c-9d2f-48ef-87ba-725ed74361d4}" ref="G9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4/30
</t>
      </text>
    </comment>
    <comment authorId="989" xr:uid="{6463b7a0-48f2-4d9d-ac02-2379b59088b0}" ref="G11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990" xr:uid="{64659706-fc0e-4e45-bfba-6bd2e4f23b93}" ref="W9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10/7
</t>
      </text>
    </comment>
    <comment authorId="991" xr:uid="{646b4fc5-c876-47d4-bf85-2f71bb4f0960}" ref="S6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AGREGO 1 STARLEG 9/23
</t>
      </text>
    </comment>
    <comment authorId="992" xr:uid="{6490594b-5d6f-4c90-8c00-419b409cfbb1}" ref="S1414">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993" xr:uid="{649af8eb-a579-4653-834b-d9ab0d589384}" ref="W7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11/7
</t>
      </text>
    </comment>
    <comment authorId="994" xr:uid="{64b75d76-696c-48e7-9252-9585a05f95dc}" ref="G126">
      <text>
        <t xml:space="preserve">[Threaded comment]
 Your version of Excel allows you to read this threaded comment; however, any edits to it will get removed if the file is opened in a newer version of Excel. Learn more: https://go.microsoft.com/fwlink/?linkid=870924
Comment:
	REDO TO ABRIL: 2/23
</t>
      </text>
    </comment>
    <comment authorId="995" xr:uid="{64beeaf9-ef78-425e-85ef-1ffa8414ee9f}" ref="K608">
      <text>
        <t xml:space="preserve">[Threaded comment]
 Your version of Excel allows you to read this threaded comment; however, any edits to it will get removed if the file is opened in a newer version of Excel. Learn more: https://go.microsoft.com/fwlink/?linkid=870924
Comment:
	SAME NEW FABRIC
</t>
      </text>
    </comment>
    <comment authorId="996" xr:uid="{64f6d22c-d9b3-4036-affa-763b170f0233}" ref="S10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10/22
</t>
      </text>
    </comment>
    <comment authorId="997" xr:uid="{65113258-16de-4c41-b4a0-e8ebf856eb83}" ref="G6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
</t>
      </text>
    </comment>
    <comment authorId="998" xr:uid="{652830a4-477d-42f4-ad8f-dde8d00f2837}" ref="S6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8/5 AT 7:00AM
</t>
      </text>
    </comment>
    <comment authorId="999" xr:uid="{653b9088-9d86-4068-8a33-71cb2dcee969}" ref="G8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APRIL: 4/21
</t>
      </text>
    </comment>
    <comment authorId="1000" xr:uid="{654805aa-996a-448d-b066-09bb67165f26}" ref="G7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COMENZO A CORTAR 10/17
</t>
      </text>
    </comment>
    <comment authorId="1001" xr:uid="{655ce4c0-e162-4679-a534-a9df99ee18a3}" ref="W593">
      <text>
        <t xml:space="preserve">[Threaded comment]
 Your version of Excel allows you to read this threaded comment; however, any edits to it will get removed if the file is opened in a newer version of Excel. Learn more: https://go.microsoft.com/fwlink/?linkid=870924
Comment:
	TO DEKTON: 6/20 AT 6:25AM
</t>
      </text>
    </comment>
    <comment authorId="1002" xr:uid="{65736112-ee90-437a-b3fb-24ed0d2f7cb3}" ref="G8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4/17
</t>
      </text>
    </comment>
    <comment authorId="1003" xr:uid="{6594e56f-5c85-4061-9ed7-9193dbaffb54}" ref="G12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03/16
</t>
      </text>
    </comment>
    <comment authorId="1004" xr:uid="{6597da05-30ad-4bcb-8af1-70e3b0635db8}" ref="W9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6/25
</t>
      </text>
    </comment>
    <comment authorId="1005" xr:uid="{659d322b-ff57-46ad-9411-3affd2b712e4}" ref="S88">
      <text>
        <t xml:space="preserve">[Threaded comment]
 Your version of Excel allows you to read this threaded comment; however, any edits to it will get removed if the file is opened in a newer version of Excel. Learn more: https://go.microsoft.com/fwlink/?linkid=870924
Comment:
	TO RAYO 10/10
</t>
      </text>
    </comment>
    <comment authorId="1006" xr:uid="{65b2199d-75a3-47f4-ac8b-638b5f88e5af}" ref="G7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11/21
</t>
      </text>
    </comment>
    <comment authorId="1007" xr:uid="{65b57e62-5fd4-4f6c-bfd6-3176a389b466}" ref="W6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9/18
</t>
      </text>
    </comment>
    <comment authorId="1008" xr:uid="{65dc5a44-1477-46c9-93aa-e7f735b9e9aa}" ref="G138">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1009" xr:uid="{65f42d4c-1c67-49bb-a425-ecdaf9452c4c}" ref="G7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
</t>
      </text>
    </comment>
    <comment authorId="1010" xr:uid="{65fed01a-482d-4381-a3f8-f9a28be997e4}" ref="F1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WAS 4/28 BUT RESCHEDULE END DATE UNTIL 8/4
</t>
      </text>
    </comment>
    <comment authorId="1011" xr:uid="{660a131d-08dc-4b8a-955e-a27ec9485e7f}" ref="S303">
      <text>
        <t xml:space="preserve">[Threaded comment]
 Your version of Excel allows you to read this threaded comment; however, any edits to it will get removed if the file is opened in a newer version of Excel. Learn more: https://go.microsoft.com/fwlink/?linkid=870924
Comment:
	TO METAL: 4/22
</t>
      </text>
    </comment>
    <comment authorId="1012" xr:uid="{663685c3-dafb-48ab-becc-f051dd03ec30}" ref="G9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5/19
</t>
      </text>
    </comment>
    <comment authorId="1013" xr:uid="{66458687-b8c3-4164-8b52-b9c2e1986cfb}" ref="G157">
      <text>
        <t xml:space="preserve">[Threaded comment]
 Your version of Excel allows you to read this threaded comment; however, any edits to it will get removed if the file is opened in a newer version of Excel. Learn more: https://go.microsoft.com/fwlink/?linkid=870924
Comment:
	TO ABRIL: 1/17
</t>
      </text>
    </comment>
    <comment authorId="1014" xr:uid="{6674c171-3bd7-4f7f-bebc-de9d4f62ec2d}" ref="F8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Promise day 11/10
</t>
      </text>
    </comment>
    <comment authorId="1015" xr:uid="{66967bad-ff64-4dd1-9944-6ddc567d45f1}" ref="S8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2/12
</t>
      </text>
    </comment>
    <comment authorId="1016" xr:uid="{66a45b0c-ea6c-40da-b446-726dc164b7b4}" ref="T102">
      <text>
        <t xml:space="preserve">[Threaded comment]
 Your version of Excel allows you to read this threaded comment; however, any edits to it will get removed if the file is opened in a newer version of Excel. Learn more: https://go.microsoft.com/fwlink/?linkid=870924
Comment:
	TO MARIO 10/31
</t>
      </text>
    </comment>
    <comment authorId="1017" xr:uid="{66a8c1cd-6b20-485e-ab38-d3dba81d6e86}" ref="L9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2/2
</t>
      </text>
    </comment>
    <comment authorId="1018" xr:uid="{66c675b9-9378-4b2b-a3c5-d5642ef13575}" ref="F12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3/16
</t>
      </text>
    </comment>
    <comment authorId="1019" xr:uid="{67485534-2adb-4cac-8312-7aa9817e84a3}" ref="G8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5/20
</t>
      </text>
    </comment>
    <comment authorId="1020" xr:uid="{6753ad75-08c2-43be-a0bb-86556d71e013}" ref="S9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5/29
</t>
      </text>
    </comment>
    <comment authorId="1021" xr:uid="{675fb77c-9948-49f9-ab47-94b2bac8ef02}" ref="G6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9/28 AT 10:30A
</t>
      </text>
    </comment>
    <comment authorId="1022" xr:uid="{676ec875-5382-479e-a6f0-9acf6d229a34}" ref="S586">
      <text>
        <t xml:space="preserve">[Threaded comment]
 Your version of Excel allows you to read this threaded comment; however, any edits to it will get removed if the file is opened in a newer version of Excel. Learn more: https://go.microsoft.com/fwlink/?linkid=870924
Comment:
	TO METAL 6/10 AT 6:30AM
</t>
      </text>
    </comment>
    <comment authorId="1023" xr:uid="{678657fe-6897-46fe-92bb-f0f369a1ea20}" ref="L569">
      <text>
        <t xml:space="preserve">[Threaded comment]
 Your version of Excel allows you to read this threaded comment; however, any edits to it will get removed if the file is opened in a newer version of Excel. Learn more: https://go.microsoft.com/fwlink/?linkid=870924
Comment:
	RECIBIDO 6/20
</t>
      </text>
    </comment>
    <comment authorId="1024" xr:uid="{6787f162-b1dd-4df8-8b08-a92365a52fac}" ref="S8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t>
      </text>
    </comment>
    <comment authorId="1025" xr:uid="{67aa7d71-9d46-41ee-867a-45148ffb2652}" ref="G139">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1026" xr:uid="{67caac06-c5bc-48f6-9bd0-7676a7157c8c}" ref="K5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Recibimos el resto de donghia grey 8/14 19 yards
</t>
      </text>
    </comment>
    <comment authorId="1027" xr:uid="{67eb192b-dfc4-4ccc-9208-2008a3cb6935}" ref="F28">
      <text>
        <t xml:space="preserve">[Threaded comment]
 Your version of Excel allows you to read this threaded comment; however, any edits to it will get removed if the file is opened in a newer version of Excel. Learn more: https://go.microsoft.com/fwlink/?linkid=870924
Comment:
	SHIP VIA UPS. 
Steve Farroh, 
1301 17th Ave NW
Minot, ND 58703
701 500. 0600
</t>
      </text>
    </comment>
    <comment authorId="1028" xr:uid="{67eb601b-d3e8-4944-a27e-a3bbf4268f62}" ref="K11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1/15/26
</t>
      </text>
    </comment>
    <comment authorId="1029" xr:uid="{680bdc56-14b2-4808-9dc9-0f2069a50da2}" ref="L6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ordenar el foam de 3 chaise longe debido a que ya los tenemos….
</t>
      </text>
    </comment>
    <comment authorId="1030" xr:uid="{680ed0fc-c0d3-4cd0-a747-10d3beb2cdb5}" ref="W9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8/11 AT 11:00AM
</t>
      </text>
    </comment>
    <comment authorId="1031" xr:uid="{68172827-c274-4bbe-83fa-c7a13c822be7}" ref="W141">
      <text>
        <t xml:space="preserve">[Threaded comment]
 Your version of Excel allows you to read this threaded comment; however, any edits to it will get removed if the file is opened in a newer version of Excel. Learn more: https://go.microsoft.com/fwlink/?linkid=870924
Comment:
	TO RED: 12//22
</t>
      </text>
    </comment>
    <comment authorId="1032" xr:uid="{682da4ff-8d42-4edf-b8e0-48285b7a8a49}" ref="S8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2/5
</t>
      </text>
    </comment>
    <comment authorId="1033" xr:uid="{687de4b5-859d-4f66-8091-756da649dfa7}" ref="F2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BOXED &amp; SHIPPED NOT DELIVERED
</t>
      </text>
    </comment>
    <comment authorId="1034" xr:uid="{688b14bb-b08a-4ff2-9b23-a5fa2fbe9a8d}" ref="W8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1/27
</t>
      </text>
    </comment>
    <comment authorId="1035" xr:uid="{68954bd4-8f65-4678-acc6-a672fcc2074f}" ref="K10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8/18
</t>
      </text>
    </comment>
    <comment authorId="1036" xr:uid="{68b585ee-a0bd-4a95-83d8-0ade453ae5bb}" ref="L10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9/12
</t>
      </text>
    </comment>
    <comment authorId="1037" xr:uid="{68e8a415-d01b-4eaa-b647-a8be8cc81d4c}" ref="G8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FER:4/22
</t>
      </text>
    </comment>
    <comment authorId="1038" xr:uid="{68ed8384-5006-46f2-bd61-0bfb2d2e4b66}" ref="S8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5/7
</t>
      </text>
    </comment>
    <comment authorId="1039" xr:uid="{68f675e4-53ff-45ee-8149-505393ef73a4}" ref="L12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4/8
</t>
      </text>
    </comment>
    <comment authorId="1040" xr:uid="{68feb589-0618-43a7-8bdd-9a6325191587}" ref="AC106">
      <text>
        <t xml:space="preserve">[Threaded comment]
 Your version of Excel allows you to read this threaded comment; however, any edits to it will get removed if the file is opened in a newer version of Excel. Learn more: https://go.microsoft.com/fwlink/?linkid=870924
Comment:
	The customer claims there is a foreign substance that can't be removed from the bottom and top cushions. They also can't remove it from the metal.
</t>
      </text>
    </comment>
    <comment authorId="1041" xr:uid="{69103f9d-5249-450a-800d-407228bfe599}" ref="S14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1:50PM
</t>
      </text>
    </comment>
    <comment authorId="1042" xr:uid="{6913588a-69e9-49f3-be95-512c56fd449d}" ref="S6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7/22 AT 11:20AM
</t>
      </text>
    </comment>
    <comment authorId="1043" xr:uid="{69691281-429c-4894-9c78-2e8f9b4836e2}" ref="G8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
</t>
      </text>
    </comment>
    <comment authorId="1044" xr:uid="{69df6a80-382c-427d-b031-835671c009c4}" ref="W523">
      <text>
        <t xml:space="preserve">[Threaded comment]
 Your version of Excel allows you to read this threaded comment; however, any edits to it will get removed if the file is opened in a newer version of Excel. Learn more: https://go.microsoft.com/fwlink/?linkid=870924
Comment:
	TO Dekton: 4/10
</t>
      </text>
    </comment>
    <comment authorId="1045" xr:uid="{69e46084-b040-4bca-a1c0-1537f7c56b73}" ref="T1415">
      <text>
        <t xml:space="preserve">[Threaded comment]
 Your version of Excel allows you to read this threaded comment; however, any edits to it will get removed if the file is opened in a newer version of Excel. Learn more: https://go.microsoft.com/fwlink/?linkid=870924
Comment:
	TO MARIO: 1/9
</t>
      </text>
    </comment>
    <comment authorId="1046" xr:uid="{69e7390a-2f7d-46da-bc6b-85615111f4cf}" ref="G87">
      <text>
        <t xml:space="preserve">[Threaded comment]
 Your version of Excel allows you to read this threaded comment; however, any edits to it will get removed if the file is opened in a newer version of Excel. Learn more: https://go.microsoft.com/fwlink/?linkid=870924
Comment:
	BY LUCIO: CLIENTE VOLTEARA LOS COJINES Y SE ESPERARA EN HACER GARANTIA
</t>
      </text>
    </comment>
    <comment authorId="1047" xr:uid="{6a2cfbf7-7b08-4c5c-923a-87508430efde}" ref="G11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11/24
</t>
      </text>
    </comment>
    <comment authorId="1048" xr:uid="{6a2e2e2e-4dd7-4445-9b54-670f7ef44ad9}" ref="G584">
      <text>
        <t xml:space="preserve">[Threaded comment]
 Your version of Excel allows you to read this threaded comment; however, any edits to it will get removed if the file is opened in a newer version of Excel. Learn more: https://go.microsoft.com/fwlink/?linkid=870924
Comment:
	in progress.. Wait for fabric to cushion: 6/18 at 10:00am
</t>
      </text>
    </comment>
    <comment authorId="1049" xr:uid="{6a5ebb40-0d0d-4e0e-9946-35d6d2444316}" ref="W11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
</t>
      </text>
    </comment>
    <comment authorId="1050" xr:uid="{6a6371b5-7b52-4b34-9ee8-7e59664fd81b}" ref="L11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DROP BY KIAN/HAMID
Respuesta:
    MIGUEL NEED CUT ½ INCH &amp; FERNANDA ADJUST 1”
</t>
      </text>
    </comment>
    <comment authorId="1051" xr:uid="{6a8b092c-ee6c-46b2-bc27-9f0b56162381}" ref="V9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t>
      </text>
    </comment>
    <comment authorId="1052" xr:uid="{6a91bb00-20ef-4684-a8a9-49ced849a5e1}" ref="F13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ON 6/29
</t>
      </text>
    </comment>
    <comment authorId="1053" xr:uid="{6ab0c43e-289c-46be-8cd3-8c60cf489fb6}" ref="S6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 AT 10:20AM
</t>
      </text>
    </comment>
    <comment authorId="1054" xr:uid="{6ab302ef-f4d3-4213-84b8-4e3f9c16dfa6}" ref="T172">
      <text>
        <t xml:space="preserve">[Threaded comment]
 Your version of Excel allows you to read this threaded comment; however, any edits to it will get removed if the file is opened in a newer version of Excel. Learn more: https://go.microsoft.com/fwlink/?linkid=870924
Comment:
	TO MARIO 2/17
</t>
      </text>
    </comment>
    <comment authorId="1055" xr:uid="{6acabab5-dda6-4a34-8bde-9972a4102044}" ref="S32">
      <text>
        <t xml:space="preserve">[Threaded comment]
 Your version of Excel allows you to read this threaded comment; however, any edits to it will get removed if the file is opened in a newer version of Excel. Learn more: https://go.microsoft.com/fwlink/?linkid=870924
Comment:
	RAYO 8/8
</t>
      </text>
    </comment>
    <comment authorId="1056" xr:uid="{6b1260b3-96b5-4108-bb37-0f15bc661b53}" ref="U1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CHAISE LOUNGE ALUMINUM ONLY
</t>
      </text>
    </comment>
    <comment authorId="1057" xr:uid="{6b3243c4-4e95-49e3-9d51-19c347789b8d}" ref="F2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INCLUYE: 2 LEDGE LOUNGERS
</t>
      </text>
    </comment>
    <comment authorId="1058" xr:uid="{6b397b2b-d578-4f99-be8d-ab0fb8e6cabe}" ref="V7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DISENO ESPECIAL, SE LLEVARA MATERIAL A DOBLAR PARA 3 PIEZA
</t>
      </text>
    </comment>
    <comment authorId="1059" xr:uid="{6b6cd901-355c-4c30-af70-1dce3d2c0ade}" ref="S94">
      <text>
        <t xml:space="preserve">[Threaded comment]
 Your version of Excel allows you to read this threaded comment; however, any edits to it will get removed if the file is opened in a newer version of Excel. Learn more: https://go.microsoft.com/fwlink/?linkid=870924
Comment:
	TO RAYO: 10/17
</t>
      </text>
    </comment>
    <comment authorId="1060" xr:uid="{6b728a30-feec-473c-bfc7-7005cab8b081}" ref="W14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TEAM 5/2
</t>
      </text>
    </comment>
    <comment authorId="1061" xr:uid="{6b8ddbbe-212b-431a-ac26-b1f9ec91514c}" ref="W6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10/17 AT 6:50AM
</t>
      </text>
    </comment>
    <comment authorId="1062" xr:uid="{6ba44e75-3200-4b01-9e4e-70ad0c20b5e6}" ref="W11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12/9
</t>
      </text>
    </comment>
    <comment authorId="1063" xr:uid="{6ba6d508-271b-45ec-a4af-35d4493202fa}" ref="S250">
      <text>
        <t xml:space="preserve">[Threaded comment]
 Your version of Excel allows you to read this threaded comment; however, any edits to it will get removed if the file is opened in a newer version of Excel. Learn more: https://go.microsoft.com/fwlink/?linkid=870924
Comment:
	TO METAL: 5/30
</t>
      </text>
    </comment>
    <comment authorId="1064" xr:uid="{6bb724e2-f5e2-4cc4-8da0-fce1476a30e8}" ref="T16">
      <text>
        <t xml:space="preserve">[Threaded comment]
 Your version of Excel allows you to read this threaded comment; however, any edits to it will get removed if the file is opened in a newer version of Excel. Learn more: https://go.microsoft.com/fwlink/?linkid=870924
Comment:
	Mario 8/8
</t>
      </text>
    </comment>
    <comment authorId="1065" xr:uid="{6bb7de7c-3e76-4723-b3eb-4d8d1c293fd6}" ref="S158">
      <text>
        <t xml:space="preserve">[Threaded comment]
 Your version of Excel allows you to read this threaded comment; however, any edits to it will get removed if the file is opened in a newer version of Excel. Learn more: https://go.microsoft.com/fwlink/?linkid=870924
Comment:
	TO RAYO: 1/23
</t>
      </text>
    </comment>
    <comment authorId="1066" xr:uid="{6bd0526a-ecbe-4644-95d8-4cfe4a066ca7}" ref="S5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8/29 AT 12:50.
Respuesta:
    Customer add furniture
</t>
      </text>
    </comment>
    <comment authorId="1067" xr:uid="{6bee94a1-9a52-4fa7-b9ef-80e35a13f69f}" ref="S13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7/29 AT 4:00PM PENDING CHECKLIST &amp; LABELS
</t>
      </text>
    </comment>
    <comment authorId="1068" xr:uid="{6c192e49-d00f-409e-8909-585db39937c2}" ref="S8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3/17
</t>
      </text>
    </comment>
    <comment authorId="1069" xr:uid="{6c388298-fc62-4035-aaf0-8c6de4237d26}" ref="S8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2/17
</t>
      </text>
    </comment>
    <comment authorId="1070" xr:uid="{6c544f3a-3523-4a82-b33b-ba2541b2e538}" ref="W10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11/11
</t>
      </text>
    </comment>
    <comment authorId="1071" xr:uid="{6c795c9d-5353-47ec-84bb-935207ec94b6}" ref="S8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
</t>
      </text>
    </comment>
    <comment authorId="1072" xr:uid="{6c86906c-fa1c-4bf9-8a06-7cfa87367bc0}" ref="F1408">
      <text>
        <t xml:space="preserve">[Threaded comment]
 Your version of Excel allows you to read this threaded comment; however, any edits to it will get removed if the file is opened in a newer version of Excel. Learn more: https://go.microsoft.com/fwlink/?linkid=870924
Comment:
	se envia con Benito &amp; Joseph California
</t>
      </text>
    </comment>
    <comment authorId="1073" xr:uid="{6c8f06e0-b201-41f4-a41b-597f7be3326c}" ref="G6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 AT 8:20AM
</t>
      </text>
    </comment>
    <comment authorId="1074" xr:uid="{6cb14b58-9f28-46e9-b35e-5d88574c5506}" ref="G606">
      <text>
        <t xml:space="preserve">[Threaded comment]
 Your version of Excel allows you to read this threaded comment; however, any edits to it will get removed if the file is opened in a newer version of Excel. Learn more: https://go.microsoft.com/fwlink/?linkid=870924
Comment:
	to cushion: 6/27
</t>
      </text>
    </comment>
    <comment authorId="1075" xr:uid="{6cd1a975-1cbc-4257-bc6c-b79506f5cc81}" ref="F525">
      <text>
        <t xml:space="preserve">[Threaded comment]
 Your version of Excel allows you to read this threaded comment; however, any edits to it will get removed if the file is opened in a newer version of Excel. Learn more: https://go.microsoft.com/fwlink/?linkid=870924
Comment:
	WATERFALL SE INSTARLARA EN CASA CON KENNY &amp; JULIO
</t>
      </text>
    </comment>
    <comment authorId="1076" xr:uid="{6cdd3ad5-e02c-4ec1-8c97-f4f995e9c8a6}" ref="L12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RECIBIMOS UNOS CUSHIONS DE CLIENTE EN 2/12/26
</t>
      </text>
    </comment>
    <comment authorId="1077" xr:uid="{6ce48d66-3957-4a44-8133-4063ae3b95c7}" ref="S83">
      <text>
        <t xml:space="preserve">[Threaded comment]
 Your version of Excel allows you to read this threaded comment; however, any edits to it will get removed if the file is opened in a newer version of Excel. Learn more: https://go.microsoft.com/fwlink/?linkid=870924
Comment:
	ya tenemos 5 barstools realizados, hacer solo 2 nuevos
TO RAYO 9/28
</t>
      </text>
    </comment>
    <comment authorId="1078" xr:uid="{6d1b57cb-511c-4a25-96c0-b69bda0b71c3}" ref="S9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5/14
</t>
      </text>
    </comment>
    <comment authorId="1079" xr:uid="{6d48720e-8019-40f4-9e8e-092609f300cd}" ref="G11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
</t>
      </text>
    </comment>
    <comment authorId="1080" xr:uid="{6d54f990-cd4e-42ae-8a7a-888f6b13d336}" ref="W9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5/19
</t>
      </text>
    </comment>
    <comment authorId="1081" xr:uid="{6d5589eb-9328-4588-bbdd-2fd17a14aac2}" ref="S11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
</t>
      </text>
    </comment>
    <comment authorId="1082" xr:uid="{6d56b183-2b3c-4217-84ee-69d0d9f8db64}" ref="S254">
      <text>
        <t xml:space="preserve">[Threaded comment]
 Your version of Excel allows you to read this threaded comment; however, any edits to it will get removed if the file is opened in a newer version of Excel. Learn more: https://go.microsoft.com/fwlink/?linkid=870924
Comment:
	TO METAL AREA 5/18
</t>
      </text>
    </comment>
    <comment authorId="1083" xr:uid="{6d5fdb25-4d7a-4b53-b37b-142f3c31a7bd}" ref="W10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
</t>
      </text>
    </comment>
    <comment authorId="1084" xr:uid="{6d664887-f909-4b37-bf11-b84ad0ad50f4}" ref="G8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5/5
</t>
      </text>
    </comment>
    <comment authorId="1085" xr:uid="{6dd00cb8-3501-48eb-a37a-5819a7637fa5}" ref="W10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9/15
</t>
      </text>
    </comment>
    <comment authorId="1086" xr:uid="{6dd63db4-2c9d-472b-8c56-17224adb377c}" ref="S599">
      <text>
        <t xml:space="preserve">[Threaded comment]
 Your version of Excel allows you to read this threaded comment; however, any edits to it will get removed if the file is opened in a newer version of Excel. Learn more: https://go.microsoft.com/fwlink/?linkid=870924
Comment:
	TO METAL 6/24 AT 8:00AM
</t>
      </text>
    </comment>
    <comment authorId="1087" xr:uid="{6de611af-36d7-4be3-a7c3-67b1bfe01444}" ref="W185">
      <text>
        <t xml:space="preserve">[Threaded comment]
 Your version of Excel allows you to read this threaded comment; however, any edits to it will get removed if the file is opened in a newer version of Excel. Learn more: https://go.microsoft.com/fwlink/?linkid=870924
Comment:
	TO DEKTON TEAM 5/8
</t>
      </text>
    </comment>
    <comment authorId="1088" xr:uid="{6de9c28a-2eaf-4607-9311-314934dda128}" ref="L10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9/10
Respuesta:
    RECEIVED 9/11
</t>
      </text>
    </comment>
    <comment authorId="1089" xr:uid="{6e1afa45-9146-4fdb-a3f4-b473f82de669}" ref="S8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4/15
</t>
      </text>
    </comment>
    <comment authorId="1090" xr:uid="{6e326a02-03c2-401f-bd91-c1ef25c77f16}" ref="S6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8/26 AT 6:32AM
</t>
      </text>
    </comment>
    <comment authorId="1091" xr:uid="{6e9fbcf3-7c42-4965-b8db-48064a64170c}" ref="W171">
      <text>
        <t xml:space="preserve">[Threaded comment]
 Your version of Excel allows you to read this threaded comment; however, any edits to it will get removed if the file is opened in a newer version of Excel. Learn more: https://go.microsoft.com/fwlink/?linkid=870924
Comment:
	TO RED SEC#1 2/25
</t>
      </text>
    </comment>
    <comment authorId="1092" xr:uid="{6ea6f801-bd2d-46bb-aa9f-9f1ec61a3ac8}" ref="G11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t>
      </text>
    </comment>
    <comment authorId="1093" xr:uid="{6ec3669e-0b94-4ce9-9bb4-5744bf5b1ccd}" ref="W6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FROM REMANENT
Respuesta:
    TO DEKTON: 11/6
</t>
      </text>
    </comment>
    <comment authorId="1094" xr:uid="{6ee3a937-2435-4529-9101-a88e0fe75542}" ref="G7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11/30
Respuesta:
    READY TO FILL ON 12/15
</t>
      </text>
    </comment>
    <comment authorId="1095" xr:uid="{6ef05f28-da4b-4021-9408-938bf144e729}" ref="S546">
      <text>
        <t xml:space="preserve">[Threaded comment]
 Your version of Excel allows you to read this threaded comment; however, any edits to it will get removed if the file is opened in a newer version of Excel. Learn more: https://go.microsoft.com/fwlink/?linkid=870924
Comment:
	TO ANGEL 5/1…
POR LLEGAR ALUMINIO
</t>
      </text>
    </comment>
    <comment authorId="1096" xr:uid="{6efef26b-66de-4f63-ab0c-9cedf0864891}" ref="G6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CUSHION: 12/4
</t>
      </text>
    </comment>
    <comment authorId="1097" xr:uid="{6f2d12ce-3bad-421c-b394-79f910c47460}" ref="T135">
      <text>
        <t xml:space="preserve">[Threaded comment]
 Your version of Excel allows you to read this threaded comment; however, any edits to it will get removed if the file is opened in a newer version of Excel. Learn more: https://go.microsoft.com/fwlink/?linkid=870924
Comment:
	TO MARIO: 12/18
</t>
      </text>
    </comment>
    <comment authorId="1098" xr:uid="{6f345941-3fac-4599-908b-e8a5a1d71d5f}" ref="V57">
      <text>
        <t xml:space="preserve">[Threaded comment]
 Your version of Excel allows you to read this threaded comment; however, any edits to it will get removed if the file is opened in a newer version of Excel. Learn more: https://go.microsoft.com/fwlink/?linkid=870924
Comment:
	se tomaron 5 de 2 ordenes que cambiaron de tamano, solo se realizara 1
</t>
      </text>
    </comment>
    <comment authorId="1099" xr:uid="{6f5c8461-5e98-4165-87ea-ed2640405da6}" ref="G13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3/13/26
</t>
      </text>
    </comment>
    <comment authorId="1100" xr:uid="{6f63d9f5-7a70-4591-bcad-45d134d94fa5}" ref="F10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at factory by jasmine
</t>
      </text>
    </comment>
    <comment authorId="1101" xr:uid="{6f82a9b3-093c-4e3b-b964-269b29013e3a}" ref="S8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4/24
</t>
      </text>
    </comment>
    <comment authorId="1102" xr:uid="{6f93ce1e-5140-47ac-85d8-c8dd42aeff2b}" ref="V6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Tomar 4 sillas ya elaboradas para 910 nick henkel disponibles
</t>
      </text>
    </comment>
    <comment authorId="1103" xr:uid="{6f97a161-5354-4dcd-bd5d-3b38586f0071}" ref="K11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METAMORPHIC SNOW ETA: END OF FEBRUARY---EMAIL SENDED
Respuesta:
    ORDER 01/14 20 YD DUMONT STUCCO
</t>
      </text>
    </comment>
    <comment authorId="1104" xr:uid="{6fa1e2ca-6a0b-4ecf-8eff-7de8da487921}" ref="F10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DROP AT SHOWROOM 10-15 WITH JASMINE
</t>
      </text>
    </comment>
    <comment authorId="1105" xr:uid="{6fa54a2d-336a-4241-ae70-74324417d868}" ref="T44">
      <text>
        <t xml:space="preserve">[Threaded comment]
 Your version of Excel allows you to read this threaded comment; however, any edits to it will get removed if the file is opened in a newer version of Excel. Learn more: https://go.microsoft.com/fwlink/?linkid=870924
Comment:
	redoing paint forniuture from customer
</t>
      </text>
    </comment>
    <comment authorId="1106" xr:uid="{6fb3228e-6d20-4a8f-b947-4627efc4badc}" ref="F111">
      <text>
        <t xml:space="preserve">[Threaded comment]
 Your version of Excel allows you to read this threaded comment; however, any edits to it will get removed if the file is opened in a newer version of Excel. Learn more: https://go.microsoft.com/fwlink/?linkid=870924
Comment:
	Christian llamo y cliente requiere until January
</t>
      </text>
    </comment>
    <comment authorId="1107" xr:uid="{6fb7d05a-0aa0-4237-8f58-c31300ca98ab}" ref="W10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9/8
</t>
      </text>
    </comment>
    <comment authorId="1108" xr:uid="{6feda857-a5ed-492b-9a8d-6b0bd6b88a8b}" ref="W8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
</t>
      </text>
    </comment>
    <comment authorId="1109" xr:uid="{700bf6ae-c92b-49d3-af69-67d94886ea0b}" ref="T43">
      <text>
        <t xml:space="preserve">[Threaded comment]
 Your version of Excel allows you to read this threaded comment; however, any edits to it will get removed if the file is opened in a newer version of Excel. Learn more: https://go.microsoft.com/fwlink/?linkid=870924
Comment:
	TO MARIO 9/16
</t>
      </text>
    </comment>
    <comment authorId="1110" xr:uid="{7050b7ef-9ece-4bdd-b6fa-9040e7fc8c45}" ref="W11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11/03
</t>
      </text>
    </comment>
    <comment authorId="1111" xr:uid="{707943ce-41c4-4e12-8fae-ac97ee972e73}" ref="G6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APRIL 9/12 AT 3:10PM
</t>
      </text>
    </comment>
    <comment authorId="1112" xr:uid="{70975aaa-7385-4c0d-ad00-d4d893945717}" ref="S13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7/31 AT: 1:00PM
</t>
      </text>
    </comment>
    <comment authorId="1113" xr:uid="{70a38d8d-efcd-4c15-b735-74c291a37612}" ref="G7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11/7
</t>
      </text>
    </comment>
    <comment authorId="1114" xr:uid="{70b3b254-a1a5-4f90-90a0-6aba77dfb699}" ref="G9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7/21
</t>
      </text>
    </comment>
    <comment authorId="1115" xr:uid="{70b6635b-6d8d-4fef-a7d3-776f65d6f6f0}" ref="S10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10/27
</t>
      </text>
    </comment>
    <comment authorId="1116" xr:uid="{70b74a0c-e2a0-48b5-af88-bcab67260bd6}" ref="S56">
      <text>
        <t xml:space="preserve">[Threaded comment]
 Your version of Excel allows you to read this threaded comment; however, any edits to it will get removed if the file is opened in a newer version of Excel. Learn more: https://go.microsoft.com/fwlink/?linkid=870924
Comment:
	Hacer 1 barstool, los otros 3 se tomaran de orden 199.
Con rayo 9/1
</t>
      </text>
    </comment>
    <comment authorId="1117" xr:uid="{70dd7bc9-a443-40cc-b586-ace6b56f4eae}" ref="G6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CUSHION:C 9/3 AT 1:25PM
</t>
      </text>
    </comment>
    <comment authorId="1118" xr:uid="{70f469f7-8007-4cf6-ab65-f6f39b7ab06d}" ref="F160">
      <text>
        <t xml:space="preserve">[Threaded comment]
 Your version of Excel allows you to read this threaded comment; however, any edits to it will get removed if the file is opened in a newer version of Excel. Learn more: https://go.microsoft.com/fwlink/?linkid=870924
Comment:
	ORDER HAS TWO CHAIR LEDGE LOUNGER
</t>
      </text>
    </comment>
    <comment authorId="1119" xr:uid="{710faa89-7f7e-4405-a8f7-beacbcb1cd0d}" ref="L6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FOAM ORDER ON 12/3
Respuesta:
    RECEIVED: 12/5
</t>
      </text>
    </comment>
    <comment authorId="1120" xr:uid="{71231aba-b306-4e92-b156-8c99ec68dc02}" ref="W6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8/12 AT 12:00PM
</t>
      </text>
    </comment>
    <comment authorId="1121" xr:uid="{7132dc2d-38a0-4083-ac32-b6740d5bf95e}" ref="W10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
</t>
      </text>
    </comment>
    <comment authorId="1122" xr:uid="{716f2a5a-3865-4d69-af04-501e3aee7178}" ref="F37">
      <text>
        <t xml:space="preserve">[Threaded comment]
 Your version of Excel allows you to read this threaded comment; however, any edits to it will get removed if the file is opened in a newer version of Excel. Learn more: https://go.microsoft.com/fwlink/?linkid=870924
Comment:
	ENVIADO CON JJ &amp; BENITO.
MESA DE CENTRO REDONDA SALIO GRIS, DEBERIA SER NEGRA
</t>
      </text>
    </comment>
    <comment authorId="1123" xr:uid="{7186d951-be3c-462a-aac1-678b88957632}" ref="F9">
      <text>
        <t xml:space="preserve">[Threaded comment]
 Your version of Excel allows you to read this threaded comment; however, any edits to it will get removed if the file is opened in a newer version of Excel. Learn more: https://go.microsoft.com/fwlink/?linkid=870924
Comment:
	CONFIRMED TO 8/15 FROM 8/12 WITH CHRISTIAN
</t>
      </text>
    </comment>
    <comment authorId="1124" xr:uid="{71957e89-9489-43f4-82aa-2a256697c038}" ref="F7">
      <text>
        <t xml:space="preserve">[Threaded comment]
 Your version of Excel allows you to read this threaded comment; however, any edits to it will get removed if the file is opened in a newer version of Excel. Learn more: https://go.microsoft.com/fwlink/?linkid=870924
Comment:
	CONFIRMED 8/16 FROM CONFIRMED 8/23 BY CHRISTIAN FROM 8/19
</t>
      </text>
    </comment>
    <comment authorId="1125" xr:uid="{71a52629-7774-4410-9cf1-4dab08471ee1}" ref="F40">
      <text>
        <t xml:space="preserve">[Threaded comment]
 Your version of Excel allows you to read this threaded comment; however, any edits to it will get removed if the file is opened in a newer version of Excel. Learn more: https://go.microsoft.com/fwlink/?linkid=870924
Comment:
	Confirmed 8/18 By Christian from 8/23
</t>
      </text>
    </comment>
    <comment authorId="1126" xr:uid="{71acda0a-6313-4f2f-a7fa-7e68e420f110}" ref="W6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8/21 AT 8:15AM
</t>
      </text>
    </comment>
    <comment authorId="1127" xr:uid="{71ae4c8c-ce02-4814-b381-d0be29a1a103}" ref="S8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4/17
</t>
      </text>
    </comment>
    <comment authorId="1128" xr:uid="{71b31258-2ad9-4750-9046-06b561323c6f}" ref="F492">
      <text>
        <t xml:space="preserve">[Threaded comment]
 Your version of Excel allows you to read this threaded comment; however, any edits to it will get removed if the file is opened in a newer version of Excel. Learn more: https://go.microsoft.com/fwlink/?linkid=870924
Comment:
	DUFFEL DONKEY
960 W BROADWAY AV
JACKSON, WY
</t>
      </text>
    </comment>
    <comment authorId="1129" xr:uid="{71e9dd4d-f16e-42a0-bf01-b8b4159ef586}" ref="S12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1130" xr:uid="{71f09e15-2ee0-4b6b-a2fc-0f8660fe827c}" ref="L11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Schedule to pickup 11/25
</t>
      </text>
    </comment>
    <comment authorId="1131" xr:uid="{71f40a99-c4b2-47f0-bc6b-fbd350e54f3a}" ref="F10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COORDINATE TO PICK FROM SHOWROOM
</t>
      </text>
    </comment>
    <comment authorId="1132" xr:uid="{727678e0-c75e-4dad-bd5f-8490afbe7e19}" ref="G12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
</t>
      </text>
    </comment>
    <comment authorId="1133" xr:uid="{72863833-1665-416b-a226-dfd3e957a8e8}" ref="G12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4/21
</t>
      </text>
    </comment>
    <comment authorId="1134" xr:uid="{72a04037-7e4f-4840-8d24-985815c3f6cc}" ref="G12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APRIL 4/21
</t>
      </text>
    </comment>
    <comment authorId="1135" xr:uid="{72a68d0b-953c-4bd5-b565-9234dead27c1}" ref="V24">
      <text>
        <t xml:space="preserve">[Threaded comment]
 Your version of Excel allows you to read this threaded comment; however, any edits to it will get removed if the file is opened in a newer version of Excel. Learn more: https://go.microsoft.com/fwlink/?linkid=870924
Comment:
	MAKE 4 , TAKE 1 BED SHOWROOM
</t>
      </text>
    </comment>
    <comment authorId="1136" xr:uid="{72c6baf7-81bc-4310-baa6-0d588b413706}" ref="S7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1/6/25
</t>
      </text>
    </comment>
    <comment authorId="1137" xr:uid="{72d9a901-5fa0-4505-a46a-3432d6eebb92}" ref="W588">
      <text>
        <t xml:space="preserve">[Threaded comment]
 Your version of Excel allows you to read this threaded comment; however, any edits to it will get removed if the file is opened in a newer version of Excel. Learn more: https://go.microsoft.com/fwlink/?linkid=870924
Comment:
	TO DEKTON: 6/19 AT 6:10AM
</t>
      </text>
    </comment>
    <comment authorId="1138" xr:uid="{72eda4b0-6705-46e2-8ddb-06118a9c157e}" ref="S136">
      <text>
        <t xml:space="preserve">[Threaded comment]
 Your version of Excel allows you to read this threaded comment; however, any edits to it will get removed if the file is opened in a newer version of Excel. Learn more: https://go.microsoft.com/fwlink/?linkid=870924
Comment:
	TO RAYO: 11/28
</t>
      </text>
    </comment>
    <comment authorId="1139" xr:uid="{7323e782-269e-47b0-ade6-160debf4640a}" ref="G11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140" xr:uid="{735ea21b-8753-4c84-a4f8-5b35adab1d2f}" ref="L10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ALREADY PICKUP 8/25 BY LEE
</t>
      </text>
    </comment>
    <comment authorId="1141" xr:uid="{736ccd68-39cf-4b14-a762-e4fe28c33ae1}" ref="G445">
      <text>
        <t xml:space="preserve">[Threaded comment]
 Your version of Excel allows you to read this threaded comment; however, any edits to it will get removed if the file is opened in a newer version of Excel. Learn more: https://go.microsoft.com/fwlink/?linkid=870924
Comment:
	CALCULATE ON MAY
TO FERNANDA: 4/26
</t>
      </text>
    </comment>
    <comment authorId="1142" xr:uid="{7377fa35-0e22-425e-9490-caa8b4715e35}" ref="L9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8/24
</t>
      </text>
    </comment>
    <comment authorId="1143" xr:uid="{73946aef-da88-478c-b44b-e81a1e5088d3}" ref="L9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ITS HERE
</t>
      </text>
    </comment>
    <comment authorId="1144" xr:uid="{739bdca3-7066-49a8-bea4-d55ac0abcc20}" ref="G8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3/26
</t>
      </text>
    </comment>
    <comment authorId="1145" xr:uid="{739e5fb4-9ad6-4edf-b19e-762d3ef77005}" ref="K10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WAS ORDER 70YDS ON 8/19
</t>
      </text>
    </comment>
    <comment authorId="1146" xr:uid="{73d37a5f-5a5c-47ba-8d81-119495544ede}" ref="G6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9/30 AT 6:40AM
</t>
      </text>
    </comment>
    <comment authorId="1147" xr:uid="{73f147d1-4a95-44c4-937b-9f7f350f2219}" ref="C11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CUSTOMER PICK AT SHOWROOM
</t>
      </text>
    </comment>
    <comment authorId="1148" xr:uid="{73f1a291-1776-452e-a010-e06edc2f8321}" ref="S9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
</t>
      </text>
    </comment>
    <comment authorId="1149" xr:uid="{740bc694-bfd5-4bbf-aef7-12f8097206e1}" ref="G11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
</t>
      </text>
    </comment>
    <comment authorId="1150" xr:uid="{74410700-2bb3-4b44-8d72-3eb6dbadb254}" ref="G593">
      <text>
        <t xml:space="preserve">[Threaded comment]
 Your version of Excel allows you to read this threaded comment; however, any edits to it will get removed if the file is opened in a newer version of Excel. Learn more: https://go.microsoft.com/fwlink/?linkid=870924
Comment:
	TO CUSHION: 6/18 AT 10:25 PM..
</t>
      </text>
    </comment>
    <comment authorId="1151" xr:uid="{747c8e85-8920-4bc8-8d8b-e5100f67a03f}" ref="F2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HAS A 8 X 8 UMBRELLA WITH BASE AND WEELS ( BELIVE THEY WANT WHITE ) 
Respuesta:
    PROGRAMADO PARA ENTREGAR: 6/14
</t>
      </text>
    </comment>
    <comment authorId="1152" xr:uid="{7496f2f2-2769-495d-a51d-0e8bb771874f}" ref="W6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8/28 AT: 1PM
</t>
      </text>
    </comment>
    <comment authorId="1153" xr:uid="{749cbc42-0d91-4afe-bebe-88f68765d44b}" ref="L11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1/8/26
</t>
      </text>
    </comment>
    <comment authorId="1154" xr:uid="{74bb1266-9cab-4b96-a06b-1681b0eaab39}" ref="F7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DELIVER 3 3M MARINA UMBRELLA W/NO BASE
</t>
      </text>
    </comment>
    <comment authorId="1155" xr:uid="{74e26b6a-810b-4eb5-ad20-9b5748a470a2}" ref="W7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1/7
</t>
      </text>
    </comment>
    <comment authorId="1156" xr:uid="{74ed767a-c5dd-4d6f-813e-13eda23bc3af}" ref="S8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
</t>
      </text>
    </comment>
    <comment authorId="1157" xr:uid="{74f44404-1a3a-4350-a7b4-d0533c26d68f}" ref="S563">
      <text>
        <t xml:space="preserve">[Threaded comment]
 Your version of Excel allows you to read this threaded comment; however, any edits to it will get removed if the file is opened in a newer version of Excel. Learn more: https://go.microsoft.com/fwlink/?linkid=870924
Comment:
	TO METAL: 5/21
</t>
      </text>
    </comment>
    <comment authorId="1158" xr:uid="{7521625e-2d13-4aa0-9bde-bcd29caee799}" ref="S8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
</t>
      </text>
    </comment>
    <comment authorId="1159" xr:uid="{75287cfa-32d1-4a1a-8686-bef284302c44}" ref="T50">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1160" xr:uid="{7537178d-5708-47b9-915e-04011834bdc2}" ref="G6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
</t>
      </text>
    </comment>
    <comment authorId="1161" xr:uid="{753fc401-cd36-4fc7-bdb2-a9970460b17d}" ref="L11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1/26
</t>
      </text>
    </comment>
    <comment authorId="1162" xr:uid="{7579ddf3-d7ae-45cd-bfcf-4e8eb8d6c98d}" ref="L11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
      </text>
    </comment>
    <comment authorId="1163" xr:uid="{758ef144-049d-474a-bab9-6de4415ec3be}" ref="V71">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1164" xr:uid="{759b116f-e942-464f-b3ce-db67b9d04e2b}" ref="S1406">
      <text>
        <t xml:space="preserve">[Threaded comment]
 Your version of Excel allows you to read this threaded comment; however, any edits to it will get removed if the file is opened in a newer version of Excel. Learn more: https://go.microsoft.com/fwlink/?linkid=870924
Comment:
	A RAYO 8/15
</t>
      </text>
    </comment>
    <comment authorId="1165" xr:uid="{75ab131e-247e-4063-bc18-062d11efbc97}" ref="S10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11/5
</t>
      </text>
    </comment>
    <comment authorId="1166" xr:uid="{761d7150-4b76-406c-abc5-63ce3a42c68c}" ref="G7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2/10
</t>
      </text>
    </comment>
    <comment authorId="1167" xr:uid="{76246857-5f5a-4188-ad68-7804168e7bad}" ref="G8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
</t>
      </text>
    </comment>
    <comment authorId="1168" xr:uid="{7631cfe5-febc-45a2-8ade-b6a0c8158474}" ref="S6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9/25 AT 9:00AM
</t>
      </text>
    </comment>
    <comment authorId="1169" xr:uid="{76409dbe-5882-428c-83c9-00bc0dc1c998}" ref="G10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
</t>
      </text>
    </comment>
    <comment authorId="1170" xr:uid="{767435d7-a38d-45a8-bf73-572f240bb8b2}" ref="S123">
      <text>
        <t xml:space="preserve">[Threaded comment]
 Your version of Excel allows you to read this threaded comment; however, any edits to it will get removed if the file is opened in a newer version of Excel. Learn more: https://go.microsoft.com/fwlink/?linkid=870924
Comment:
	TO RAYO: 11/15
</t>
      </text>
    </comment>
    <comment authorId="1171" xr:uid="{7678af3d-4206-4454-8ac4-649bfa382650}" ref="S10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7/17
</t>
      </text>
    </comment>
    <comment authorId="1172" xr:uid="{767d4a3f-e64c-44c0-9f47-93adac322707}" ref="W10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9/3
</t>
      </text>
    </comment>
    <comment authorId="1173" xr:uid="{7685c359-0116-40b1-81eb-cbb2080b0d3b}" ref="G10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11/17
</t>
      </text>
    </comment>
    <comment authorId="1174" xr:uid="{768f7fe7-150d-4a2a-9806-f1bf197b56d9}" ref="S9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6/10
</t>
      </text>
    </comment>
    <comment authorId="1175" xr:uid="{76ba5977-28ce-4494-9f45-30aa2f257974}" ref="W6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 AT 7:45AM
</t>
      </text>
    </comment>
    <comment authorId="1176" xr:uid="{76c5d14e-cae3-438c-b0d0-bd8185c2c3d9}" ref="G11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12/15
</t>
      </text>
    </comment>
    <comment authorId="1177" xr:uid="{76c9fae6-277f-47f5-898b-a956801b8547}" ref="T38">
      <text>
        <t xml:space="preserve">[Threaded comment]
 Your version of Excel allows you to read this threaded comment; however, any edits to it will get removed if the file is opened in a newer version of Excel. Learn more: https://go.microsoft.com/fwlink/?linkid=870924
Comment:
	MARIO 9/6
</t>
      </text>
    </comment>
    <comment authorId="1178" xr:uid="{76d6737e-732f-40cb-b8bb-1767c3c1ae23}" ref="S9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6/23
</t>
      </text>
    </comment>
    <comment authorId="1179" xr:uid="{76ddcddd-6f41-425f-b43f-edbec87de432}" ref="G7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12/9
</t>
      </text>
    </comment>
    <comment authorId="1180" xr:uid="{76ec57ab-36bb-4084-9e17-fc4d84d23dd4}" ref="L7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
Respuesta:
    SE REORDENO 3-SEATS PARA 1001C001
</t>
      </text>
    </comment>
    <comment authorId="1181" xr:uid="{76f04a6e-746d-43d9-ba94-f70fd9523692}" ref="W213">
      <text>
        <t xml:space="preserve">[Threaded comment]
 Your version of Excel allows you to read this threaded comment; however, any edits to it will get removed if the file is opened in a newer version of Excel. Learn more: https://go.microsoft.com/fwlink/?linkid=870924
Comment:
	TO DEKTON TEAM 5/4
</t>
      </text>
    </comment>
    <comment authorId="1182" xr:uid="{7702dc4c-cf34-4d34-bec4-feb4b83c8e5b}" ref="T86">
      <text>
        <t xml:space="preserve">[Threaded comment]
 Your version of Excel allows you to read this threaded comment; however, any edits to it will get removed if the file is opened in a newer version of Excel. Learn more: https://go.microsoft.com/fwlink/?linkid=870924
Comment:
	TO MARIO 10/12
</t>
      </text>
    </comment>
    <comment authorId="1183" xr:uid="{77333405-5c6b-4bae-a944-7afc16c7f06e}" ref="S8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2/26
</t>
      </text>
    </comment>
    <comment authorId="1184" xr:uid="{7763e55b-f26b-4f96-b35b-a2aee8e32d95}" ref="S61">
      <text>
        <t xml:space="preserve">[Threaded comment]
 Your version of Excel allows you to read this threaded comment; however, any edits to it will get removed if the file is opened in a newer version of Excel. Learn more: https://go.microsoft.com/fwlink/?linkid=870924
Comment:
	con Rayo 9/1
</t>
      </text>
    </comment>
    <comment authorId="1185" xr:uid="{777f2bbf-f4f9-486f-95d0-0fc1df2979a4}" ref="G8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4/15
</t>
      </text>
    </comment>
    <comment authorId="1186" xr:uid="{77827a09-b448-4685-916d-4c2cca60cb0b}" ref="W7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10/16 AT 12:30PM
</t>
      </text>
    </comment>
    <comment authorId="1187" xr:uid="{77993a8f-e756-47c9-a655-1deda6015fc5}" ref="W6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7/31 at 9:00am
</t>
      </text>
    </comment>
    <comment authorId="1188" xr:uid="{77e9f68f-c8f2-4268-84c9-93cdf6ce7ad0}" ref="AB64">
      <text>
        <t xml:space="preserve">[Threaded comment]
 Your version of Excel allows you to read this threaded comment; however, any edits to it will get removed if the file is opened in a newer version of Excel. Learn more: https://go.microsoft.com/fwlink/?linkid=870924
Comment:
	ORIGINAL 9/9
</t>
      </text>
    </comment>
    <comment authorId="1189" xr:uid="{77ec7409-f6f1-45c3-8438-0371992fe46e}" ref="S27">
      <text>
        <t xml:space="preserve">[Threaded comment]
 Your version of Excel allows you to read this threaded comment; however, any edits to it will get removed if the file is opened in a newer version of Excel. Learn more: https://go.microsoft.com/fwlink/?linkid=870924
Comment:
	A angel 8/13 RAYO 8/15
</t>
      </text>
    </comment>
    <comment authorId="1190" xr:uid="{77ef638e-e46f-438a-8970-999f1d3b6f68}" ref="G132">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1191" xr:uid="{78557871-d4b8-41ba-9a91-6cad4d82af8b}" ref="W5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1/27
</t>
      </text>
    </comment>
    <comment authorId="1192" xr:uid="{78d0070a-a03b-4eee-a1a1-16bda4194b5c}" ref="T10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8/12 AT 2:30PM
</t>
      </text>
    </comment>
    <comment authorId="1193" xr:uid="{7906074f-e90b-4f10-b0ed-c9b094c84cb3}" ref="W7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FROM REMANENT
</t>
      </text>
    </comment>
    <comment authorId="1194" xr:uid="{79153d5c-c06d-441c-930e-ebf97c2aa2eb}" ref="S7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1/9/25
</t>
      </text>
    </comment>
    <comment authorId="1195" xr:uid="{7915685d-9932-408a-8759-a033928ce5ce}" ref="S9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
Respuesta:
    2 FIREPIT ON HOLD NBY ALEJANDRA ON NOTES….
</t>
      </text>
    </comment>
    <comment authorId="1196" xr:uid="{7973bd6e-8645-4c14-9ef7-22604002cf57}" ref="W7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11/12 AT 10AM
</t>
      </text>
    </comment>
    <comment authorId="1197" xr:uid="{797e8063-4648-409e-84ff-403b5e4b5e8a}" ref="G11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
</t>
      </text>
    </comment>
    <comment authorId="1198" xr:uid="{7a2deee0-987a-42fd-9293-f952e5207c20}" ref="G10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9/23
</t>
      </text>
    </comment>
    <comment authorId="1199" xr:uid="{7a33f7fb-6be8-49d8-8604-bf17fec6a0b9}" ref="S9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1200" xr:uid="{7a37500b-71aa-4334-ba84-289cd5cc516f}" ref="G10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
</t>
      </text>
    </comment>
    <comment authorId="1201" xr:uid="{7a3dce91-2820-4edb-b869-6e488848527e}" ref="S533">
      <text>
        <t xml:space="preserve">[Threaded comment]
 Your version of Excel allows you to read this threaded comment; however, any edits to it will get removed if the file is opened in a newer version of Excel. Learn more: https://go.microsoft.com/fwlink/?linkid=870924
Comment:
	ALUMINUM
TO META: 5/9
</t>
      </text>
    </comment>
    <comment authorId="1202" xr:uid="{7a5a358a-20ba-4f72-9113-4dbfe1440fd5}" ref="L7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AT OFFICE 6 HEADREST (4LARGE &amp; 2 SMALL)
</t>
      </text>
    </comment>
    <comment authorId="1203" xr:uid="{7a6f0bc1-5d6f-4e81-94d5-d53f51f6d73f}" ref="G9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6/30
</t>
      </text>
    </comment>
    <comment authorId="1204" xr:uid="{7a793c9b-10d7-406a-a31d-da6b5dfa9c11}" ref="W6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t>
      </text>
    </comment>
    <comment authorId="1205" xr:uid="{7ac1730b-a43c-4fa5-bd16-7445194f9e97}" ref="L13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6/29
</t>
      </text>
    </comment>
    <comment authorId="1206" xr:uid="{7afb91fe-1bea-484e-838a-81062f25fad8}" ref="G11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
</t>
      </text>
    </comment>
    <comment authorId="1207" xr:uid="{7afc1c97-3e68-4804-bc1d-8f38520dac1c}" ref="L5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12/4
Respuesta:
    REC. 12/10
</t>
      </text>
    </comment>
    <comment authorId="1208" xr:uid="{7b1b2fd4-df4f-4d13-a64c-4006d9c1e9ae}" ref="W1413">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1209" xr:uid="{7b345a22-31a9-4b4b-bbb3-30f36167db52}" ref="W11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ISSUE: NEED 0.25 SLABS LUNAR22
Respuesta:
    *RECEIVED BY LIESL*
</t>
      </text>
    </comment>
    <comment authorId="1210" xr:uid="{7b531f19-985d-4cb7-a726-c9f9b50138be}" ref="W260">
      <text>
        <t xml:space="preserve">[Threaded comment]
 Your version of Excel allows you to read this threaded comment; however, any edits to it will get removed if the file is opened in a newer version of Excel. Learn more: https://go.microsoft.com/fwlink/?linkid=870924
Comment:
	TO DEKTON: 5/25
</t>
      </text>
    </comment>
    <comment authorId="1211" xr:uid="{7b897ff4-57d1-408f-8b80-d69a2478f18f}" ref="G467">
      <text>
        <t xml:space="preserve">[Threaded comment]
 Your version of Excel allows you to read this threaded comment; however, any edits to it will get removed if the file is opened in a newer version of Excel. Learn more: https://go.microsoft.com/fwlink/?linkid=870924
Comment:
	TO FERNANDA: 4/19
</t>
      </text>
    </comment>
    <comment authorId="1212" xr:uid="{7b90a2b7-72b4-4b35-8e09-174653bb2af2}" ref="G526">
      <text>
        <t xml:space="preserve">[Threaded comment]
 Your version of Excel allows you to read this threaded comment; however, any edits to it will get removed if the file is opened in a newer version of Excel. Learn more: https://go.microsoft.com/fwlink/?linkid=870924
Comment:
	TO CUSHION 4/16
</t>
      </text>
    </comment>
    <comment authorId="1213" xr:uid="{7b9897d0-f5c4-41bb-a6b6-ce252b630401}" ref="W560">
      <text>
        <t xml:space="preserve">[Threaded comment]
 Your version of Excel allows you to read this threaded comment; however, any edits to it will get removed if the file is opened in a newer version of Excel. Learn more: https://go.microsoft.com/fwlink/?linkid=870924
Comment:
	TO DEKTON: 5/30 AT 8:50AM
</t>
      </text>
    </comment>
    <comment authorId="1214" xr:uid="{7bbbfec1-cfd2-41f3-8f6e-952a5cd736e3}" ref="L12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realizara conforme las medidas indicadas en PDF, quedaran pendiente los 6 custom seat &amp; backs
Respuesta:
    Estos se recogeran una ves se entregue el resto del trabajo.
Respuesta:
    Ya recibidos 4/20/26
Respuesta:
    SE AUTORIZA NUEVO FOAM
</t>
      </text>
    </comment>
    <comment authorId="1215" xr:uid="{7bd589e7-712d-4957-9b13-1e62acbb9a49}" ref="G10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11/20
</t>
      </text>
    </comment>
    <comment authorId="1216" xr:uid="{7be52928-e09f-4cc9-857b-6e35235c5363}" ref="S10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11/6
</t>
      </text>
    </comment>
    <comment authorId="1217" xr:uid="{7bef8507-9802-49a2-9b03-a304a1bb7258}" ref="G11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3/16
</t>
      </text>
    </comment>
    <comment authorId="1218" xr:uid="{7bf0f3ea-1f83-4da5-b5df-3d6501ff0ef1}" ref="U136">
      <text>
        <t xml:space="preserve">[Threaded comment]
 Your version of Excel allows you to read this threaded comment; however, any edits to it will get removed if the file is opened in a newer version of Excel. Learn more: https://go.microsoft.com/fwlink/?linkid=870924
Comment:
	7.-BRONZE
20.-BONE
</t>
      </text>
    </comment>
    <comment authorId="1219" xr:uid="{7c182e31-1b52-4dc5-a213-336d98a3e2b5}" ref="L602">
      <text>
        <t xml:space="preserve">[Threaded comment]
 Your version of Excel allows you to read this threaded comment; however, any edits to it will get removed if the file is opened in a newer version of Excel. Learn more: https://go.microsoft.com/fwlink/?linkid=870924
Comment:
	order: 7/1/24 for 7/3/24
</t>
      </text>
    </comment>
    <comment authorId="1220" xr:uid="{7c3e886e-845c-46d4-aa0b-8c8f4dcb9eae}" ref="S6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PAPERS READY TO INTRODUCE WHEN NECESSARY
Respuesta:
    TO METAL: 7/22 AT: 7:51AM
</t>
      </text>
    </comment>
    <comment authorId="1221" xr:uid="{7c4339f5-3c6e-433f-bd22-f759e61bbf50}" ref="S164">
      <text>
        <t xml:space="preserve">[Threaded comment]
 Your version of Excel allows you to read this threaded comment; however, any edits to it will get removed if the file is opened in a newer version of Excel. Learn more: https://go.microsoft.com/fwlink/?linkid=870924
Comment:
	TO RAYO: 1/30
</t>
      </text>
    </comment>
    <comment authorId="1222" xr:uid="{7c4bdb26-2229-4535-af6e-9705483f0ba0}" ref="G12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3/25
</t>
      </text>
    </comment>
    <comment authorId="1223" xr:uid="{7c68be8a-8bee-4f66-90d4-c2dc1a36c5ca}" ref="S109">
      <text>
        <t xml:space="preserve">[Threaded comment]
 Your version of Excel allows you to read this threaded comment; however, any edits to it will get removed if the file is opened in a newer version of Excel. Learn more: https://go.microsoft.com/fwlink/?linkid=870924
Comment:
	TO RAYO NOV-1
</t>
      </text>
    </comment>
    <comment authorId="1224" xr:uid="{7c74dfcb-7dbc-456f-8bd5-6a56cd2ff117}" ref="G6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8/28 AT 7:30
</t>
      </text>
    </comment>
    <comment authorId="1225" xr:uid="{7c78901b-674c-4dab-8894-8314d24ab4d2}" ref="F8">
      <text>
        <t xml:space="preserve">[Threaded comment]
 Your version of Excel allows you to read this threaded comment; however, any edits to it will get removed if the file is opened in a newer version of Excel. Learn more: https://go.microsoft.com/fwlink/?linkid=870924
Comment:
	COMMERCIAL
</t>
      </text>
    </comment>
    <comment authorId="1226" xr:uid="{7c9f49a6-61fd-4ee3-a0f7-ca67108ea91a}" ref="K7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ORDER NURTURE WHITE
Respuesta:
    ORDERED: 11/20
</t>
      </text>
    </comment>
    <comment authorId="1227" xr:uid="{7ca18028-2d3f-4b23-bae3-44f305ba2dfd}" ref="G11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
</t>
      </text>
    </comment>
    <comment authorId="1228" xr:uid="{7ca58765-1438-4e1e-8634-a8dbb415f048}" ref="G9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6/23
</t>
      </text>
    </comment>
    <comment authorId="1229" xr:uid="{7ca912e1-76c3-4e69-af9c-a75d91326d12}" ref="F9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TRY DELIVER WITH ANDREA &amp; DAVID GRAHAM
</t>
      </text>
    </comment>
    <comment authorId="1230" xr:uid="{7cbf0b5b-60ae-4924-963a-3e8ac6b20c91}" ref="G6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7/24 at 11:30am
Respuesta:
    REAL START ON 7/31
</t>
      </text>
    </comment>
    <comment authorId="1231" xr:uid="{7cfb6509-3f03-431a-8970-55ad93f6f506}" ref="G9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6/17
</t>
      </text>
    </comment>
    <comment authorId="1232" xr:uid="{7cfc6066-579f-40a6-909a-f216041e3734}" ref="L11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2/18
</t>
      </text>
    </comment>
    <comment authorId="1233" xr:uid="{7d0d30ca-1b71-4b97-bc2b-66900540c1ad}" ref="W8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4/9
</t>
      </text>
    </comment>
    <comment authorId="1234" xr:uid="{7d11cf7a-2bab-48c8-a452-be86e918785f}" ref="W10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
</t>
      </text>
    </comment>
    <comment authorId="1235" xr:uid="{7d285842-f25f-424c-ba6c-7cf0d2bda75b}" ref="W239">
      <text>
        <t xml:space="preserve">[Threaded comment]
 Your version of Excel allows you to read this threaded comment; however, any edits to it will get removed if the file is opened in a newer version of Excel. Learn more: https://go.microsoft.com/fwlink/?linkid=870924
Comment:
	TO DEKTON AREA 5/8
</t>
      </text>
    </comment>
    <comment authorId="1236" xr:uid="{7d433116-f7a9-4268-b9a3-22d0025f4ab0}" ref="S7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1237" xr:uid="{7d5684df-3fee-4cbe-9ee7-e932c87629e1}" ref="AB47">
      <text>
        <t xml:space="preserve">[Threaded comment]
 Your version of Excel allows you to read this threaded comment; however, any edits to it will get removed if the file is opened in a newer version of Excel. Learn more: https://go.microsoft.com/fwlink/?linkid=870924
Comment:
	change from 10/3
</t>
      </text>
    </comment>
    <comment authorId="1238" xr:uid="{7d893b5d-21a0-49f3-a8b8-621d8e59cbdd}" ref="W573">
      <text>
        <t xml:space="preserve">[Threaded comment]
 Your version of Excel allows you to read this threaded comment; however, any edits to it will get removed if the file is opened in a newer version of Excel. Learn more: https://go.microsoft.com/fwlink/?linkid=870924
Comment:
	TO DEKTON: 6/17 AT 3:10PM
</t>
      </text>
    </comment>
    <comment authorId="1239" xr:uid="{7d89d4a3-c20e-4224-8415-052ae8a91499}" ref="S34">
      <text>
        <t xml:space="preserve">[Threaded comment]
 Your version of Excel allows you to read this threaded comment; however, any edits to it will get removed if the file is opened in a newer version of Excel. Learn more: https://go.microsoft.com/fwlink/?linkid=870924
Comment:
	RAYO 9/8
</t>
      </text>
    </comment>
    <comment authorId="1240" xr:uid="{7d9efd71-e455-48f4-9633-b5a1c19bf1ea}" ref="S8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PER CHRISTIAN: AHI QUE HACER TODO
Respuesta:
    TO METAL: 3/6
</t>
      </text>
    </comment>
    <comment authorId="1241" xr:uid="{7dba1769-535f-4b65-8ec0-62234f134e66}" ref="S171">
      <text>
        <t xml:space="preserve">[Threaded comment]
 Your version of Excel allows you to read this threaded comment; however, any edits to it will get removed if the file is opened in a newer version of Excel. Learn more: https://go.microsoft.com/fwlink/?linkid=870924
Comment:
	RAYO SEC#1 2/21
</t>
      </text>
    </comment>
    <comment authorId="1242" xr:uid="{7ddef657-696d-4103-b668-96e8057628a1}" ref="G7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FER 1/9
</t>
      </text>
    </comment>
    <comment authorId="1243" xr:uid="{7df250a3-8167-4242-aa1c-d4bd69e7cb0c}" ref="T13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8/12 at 9:20am
</t>
      </text>
    </comment>
    <comment authorId="1244" xr:uid="{7df42f99-f9c0-4378-a3a6-0807689907be}" ref="G11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12/22
</t>
      </text>
    </comment>
    <comment authorId="1245" xr:uid="{7e1a112d-6235-4cfa-bef2-cf6697eb2915}" ref="G529">
      <text>
        <t xml:space="preserve">[Threaded comment]
 Your version of Excel allows you to read this threaded comment; however, any edits to it will get removed if the file is opened in a newer version of Excel. Learn more: https://go.microsoft.com/fwlink/?linkid=870924
Comment:
	TO CUSHION: 4/17
</t>
      </text>
    </comment>
    <comment authorId="1246" xr:uid="{7e60a05f-9739-435f-8555-3c0da5252c28}" ref="G556">
      <text>
        <t xml:space="preserve">[Threaded comment]
 Your version of Excel allows you to read this threaded comment; however, any edits to it will get removed if the file is opened in a newer version of Excel. Learn more: https://go.microsoft.com/fwlink/?linkid=870924
Comment:
	to cushion 5/7
</t>
      </text>
    </comment>
    <comment authorId="1247" xr:uid="{7e6526c8-af82-4292-87f7-c94d7198a41d}" ref="T120">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1248" xr:uid="{7e80ce78-8e23-4586-9549-8875580f4d2e}" ref="S10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
</t>
      </text>
    </comment>
    <comment authorId="1249" xr:uid="{7e88ab5c-f94c-4ecd-a3d3-7c97b5f1dd4c}" ref="G8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4/17
</t>
      </text>
    </comment>
    <comment authorId="1250" xr:uid="{7e8afd2f-6d17-4895-97e7-502501c36f8f}" ref="K12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HERITAGE CHAR
</t>
      </text>
    </comment>
    <comment authorId="1251" xr:uid="{7ea52c93-0f15-4f52-b63e-3eeebc66f1ca}" ref="G532">
      <text>
        <t xml:space="preserve">[Threaded comment]
 Your version of Excel allows you to read this threaded comment; however, any edits to it will get removed if the file is opened in a newer version of Excel. Learn more: https://go.microsoft.com/fwlink/?linkid=870924
Comment:
	TO CUSHION 4/18
</t>
      </text>
    </comment>
    <comment authorId="1252" xr:uid="{7ec5fbf3-5723-4d24-b591-8bb180447f73}" ref="S8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1/22
</t>
      </text>
    </comment>
    <comment authorId="1253" xr:uid="{7f1e8673-cac8-4b86-9547-23bf54b9bae6}" ref="G163">
      <text>
        <t xml:space="preserve">[Threaded comment]
 Your version of Excel allows you to read this threaded comment; however, any edits to it will get removed if the file is opened in a newer version of Excel. Learn more: https://go.microsoft.com/fwlink/?linkid=870924
Comment:
	TO ABRIL: 2/1
</t>
      </text>
    </comment>
    <comment authorId="1254" xr:uid="{7f244624-bd62-4d61-a15e-48a461acc6f3}" ref="W493">
      <text>
        <t xml:space="preserve">[Threaded comment]
 Your version of Excel allows you to read this threaded comment; however, any edits to it will get removed if the file is opened in a newer version of Excel. Learn more: https://go.microsoft.com/fwlink/?linkid=870924
Comment:
	To Dekton: 5/02
</t>
      </text>
    </comment>
    <comment authorId="1255" xr:uid="{7f29ff33-7e15-485c-9dab-b839c45a36d6}" ref="T13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8/5
</t>
      </text>
    </comment>
    <comment authorId="1256" xr:uid="{7f4d3268-8418-4bf6-9bc6-3cbf4d3570a3}" ref="F10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SHIPPING
</t>
      </text>
    </comment>
    <comment authorId="1257" xr:uid="{7f6c98f7-305c-4c11-90dc-a382c63473a7}" ref="F9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LEVANTAR UN COMEDOR DE SHOWROOM... RESTO ES RE-DOING CUSHIONS
</t>
      </text>
    </comment>
    <comment authorId="1258" xr:uid="{7f775e6c-5c62-40f3-8cf2-6ce3753a7472}" ref="F8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Delivery
Respuesta:
    NEEDS TO SHIP OUT BY 5/7 VIA FEDEX CHRISTIAN WILL COORDINATE SHIPPING
Respuesta:
    Se envio con Benito en International…5/12/25
</t>
      </text>
    </comment>
    <comment authorId="1259" xr:uid="{7f818820-e921-48fe-9e3c-f46a567b0cce}" ref="G2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CUSHION ON 4/28
</t>
      </text>
    </comment>
    <comment authorId="1260" xr:uid="{7f9a8389-9fd5-4e16-89c5-21ba8733a493}" ref="L11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1/6/26
</t>
      </text>
    </comment>
    <comment authorId="1261" xr:uid="{7fbedf0c-83c3-4794-a9cc-22b8f3eb6413}" ref="F1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LUCIO: UMBRELLA SQUARE WHITE w/ black piping
+BASE w/ WHEELS
</t>
      </text>
    </comment>
    <comment authorId="1262" xr:uid="{7fe5d3b4-3bf9-4e28-93f7-113cd388dfae}" ref="L11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01/23
</t>
      </text>
    </comment>
    <comment authorId="1263" xr:uid="{7fee2a21-7ae4-42f8-a7c1-ec9588c16599}" ref="S7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Respuesta:
    PENDING CUSTOM BBQ, DIMENSION POR CONFIRMAR
</t>
      </text>
    </comment>
    <comment authorId="1264" xr:uid="{7ff93f84-fa98-4ad7-bdb9-0e89ac6efb67}" ref="W13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7/30 7:00AM
Respuesta:
    COMPLETED 7/31
</t>
      </text>
    </comment>
    <comment authorId="1265" xr:uid="{8012dbad-5f3a-440a-80c1-622d01044330}" ref="G11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
</t>
      </text>
    </comment>
    <comment authorId="1266" xr:uid="{801eb77e-1f30-45a9-8628-cf0bdb715b88}" ref="G7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12/17
</t>
      </text>
    </comment>
    <comment authorId="1267" xr:uid="{80352bc6-ed34-46ff-a560-19cd29ff7857}" ref="G586">
      <text>
        <t xml:space="preserve">[Threaded comment]
 Your version of Excel allows you to read this threaded comment; however, any edits to it will get removed if the file is opened in a newer version of Excel. Learn more: https://go.microsoft.com/fwlink/?linkid=870924
Comment:
	TO CUSHION: 6/10 AT 12:30PM
</t>
      </text>
    </comment>
    <comment authorId="1268" xr:uid="{803d0f89-d37d-4637-a856-b3e38713c93d}" ref="T55">
      <text>
        <t xml:space="preserve">[Threaded comment]
 Your version of Excel allows you to read this threaded comment; however, any edits to it will get removed if the file is opened in a newer version of Excel. Learn more: https://go.microsoft.com/fwlink/?linkid=870924
Comment:
	to mario: 10/27
</t>
      </text>
    </comment>
    <comment authorId="1269" xr:uid="{80475e5f-3d40-45f9-baf3-344ec8e30981}" ref="W10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10/7
</t>
      </text>
    </comment>
    <comment authorId="1270" xr:uid="{80949fc9-11a5-4f90-b210-e999a182dbaa}" ref="S1405">
      <text>
        <t xml:space="preserve">[Threaded comment]
 Your version of Excel allows you to read this threaded comment; however, any edits to it will get removed if the file is opened in a newer version of Excel. Learn more: https://go.microsoft.com/fwlink/?linkid=870924
Comment:
	TO RAYO: 12/6
</t>
      </text>
    </comment>
    <comment authorId="1271" xr:uid="{80aa8b18-e667-4ed7-b626-d4d6ebf37875}" ref="S10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8/27 AT 7:00AM
</t>
      </text>
    </comment>
    <comment authorId="1272" xr:uid="{80c2e24f-373f-42af-a0a1-4151640dc3ad}" ref="S8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2/24
</t>
      </text>
    </comment>
    <comment authorId="1273" xr:uid="{80d0d125-b920-47d1-9c13-1426464b0430}" ref="L9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OR NEW ONE?
Respuesta:
    NEW ONE BY LUCIO
Respuesta:
    ORDER ON 8/7/25
</t>
      </text>
    </comment>
    <comment authorId="1274" xr:uid="{80f1e7b2-460f-402b-9dc5-4bc2cd06f435}" ref="S10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10/15
</t>
      </text>
    </comment>
    <comment authorId="1275" xr:uid="{8175573b-026b-49d7-acc4-e4736163c692}" ref="W8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1/21/25
</t>
      </text>
    </comment>
    <comment authorId="1276" xr:uid="{817c9101-10b5-499b-89bd-6e22b1d963e6}" ref="G7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11/13
</t>
      </text>
    </comment>
    <comment authorId="1277" xr:uid="{81a5801d-4f0a-44a4-909f-9064e405c501}" ref="T24">
      <text>
        <t xml:space="preserve">[Threaded comment]
 Your version of Excel allows you to read this threaded comment; however, any edits to it will get removed if the file is opened in a newer version of Excel. Learn more: https://go.microsoft.com/fwlink/?linkid=870924
Comment:
	Mario 8/3
</t>
      </text>
    </comment>
    <comment authorId="1278" xr:uid="{81b2a4e7-da01-40b0-a09e-66b7b02f914d}" ref="G573">
      <text>
        <t xml:space="preserve">[Threaded comment]
 Your version of Excel allows you to read this threaded comment; however, any edits to it will get removed if the file is opened in a newer version of Excel. Learn more: https://go.microsoft.com/fwlink/?linkid=870924
Comment:
	TO CUSHION: 6/10 AT 7:10AM
</t>
      </text>
    </comment>
    <comment authorId="1279" xr:uid="{81cd7089-03f5-48e3-9793-2e58d1897e27}" ref="G10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9/17
</t>
      </text>
    </comment>
    <comment authorId="1280" xr:uid="{81ec42ef-7411-4fb7-b840-3cfdfef7f66f}" ref="S8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4/10
</t>
      </text>
    </comment>
    <comment authorId="1281" xr:uid="{81f9163d-e0ac-4514-a0ec-81d451bbdbee}" ref="S8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RESTO A PRODUCCION: 4/15
</t>
      </text>
    </comment>
    <comment authorId="1282" xr:uid="{81fbc3ba-05b5-427d-a27f-254da546294e}" ref="W151">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1283" xr:uid="{82003a9b-a8fa-4575-870b-089d153a6c89}" ref="F7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ORDEN LLEVA SYUSTEMA FIM FLEXY W/BASES
Respuesta:
    ORDEN LLEVA 1 SET CONMPLETO DE FIREPIT DE SHOWROOM OJO
</t>
      </text>
    </comment>
    <comment authorId="1284" xr:uid="{8216fcab-66ca-4ed0-9b59-db59a636e29e}" ref="F8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COMPLETE FOR 5/27 TO DELIVER ON ILLINOIS
Respuesta:
    NEED DELIVER ON 6/2
</t>
      </text>
    </comment>
    <comment authorId="1285" xr:uid="{8244d220-db8d-43b5-a32e-b8422fca98d8}" ref="G85">
      <text>
        <t xml:space="preserve">[Threaded comment]
 Your version of Excel allows you to read this threaded comment; however, any edits to it will get removed if the file is opened in a newer version of Excel. Learn more: https://go.microsoft.com/fwlink/?linkid=870924
Comment:
	ONLY CUSHION ORDER
Redo 2 chaise lounges to Blend Coal. Cushions are in the foam area.
</t>
      </text>
    </comment>
    <comment authorId="1286" xr:uid="{8245b76f-639e-4fdd-b7c4-6327f9c66ebd}" ref="F1428">
      <text>
        <t xml:space="preserve">[Threaded comment]
 Your version of Excel allows you to read this threaded comment; however, any edits to it will get removed if the file is opened in a newer version of Excel. Learn more: https://go.microsoft.com/fwlink/?linkid=870924
Comment:
	Se creo un cambio para barstools (5) ya que quedaron altos.
</t>
      </text>
    </comment>
    <comment authorId="1287" xr:uid="{825225af-5ed0-4d06-998e-bec7c0363d3d}" ref="L11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Double check with Lucio: New Foam or use Same??
</t>
      </text>
    </comment>
    <comment authorId="1288" xr:uid="{8265ebbe-29ec-4322-84b1-573a91c43180}" ref="W131">
      <text>
        <t xml:space="preserve">[Threaded comment]
 Your version of Excel allows you to read this threaded comment; however, any edits to it will get removed if the file is opened in a newer version of Excel. Learn more: https://go.microsoft.com/fwlink/?linkid=870924
Comment:
	TO RED: 12/13
</t>
      </text>
    </comment>
    <comment authorId="1289" xr:uid="{8275d57e-ff7e-4f7b-b879-7d034ffc2a2c}" ref="L12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3/26
Respuesta:
    RECEIVED: 3/30
</t>
      </text>
    </comment>
    <comment authorId="1290" xr:uid="{828c40b9-6c90-466f-9afa-b73a64ea312c}" ref="L6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 10/22
</t>
      </text>
    </comment>
    <comment authorId="1291" xr:uid="{8290d00a-4f1f-4fa2-a67f-e826520a7f2a}" ref="S8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3/3
</t>
      </text>
    </comment>
    <comment authorId="1292" xr:uid="{8292f609-ea4d-43e9-82d4-2fbd04017bda}" ref="W491">
      <text>
        <t xml:space="preserve">[Threaded comment]
 Your version of Excel allows you to read this threaded comment; however, any edits to it will get removed if the file is opened in a newer version of Excel. Learn more: https://go.microsoft.com/fwlink/?linkid=870924
Comment:
	To Dekton: 5/6
</t>
      </text>
    </comment>
    <comment authorId="1293" xr:uid="{829bc339-60b3-4b6c-962c-9cfda3278d0b}" ref="G6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CUSHION:C 9/5 AT 1:25PM
</t>
      </text>
    </comment>
    <comment authorId="1294" xr:uid="{82ac5909-b44c-43d2-8113-20c2791ca7ea}" ref="G7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12/17
</t>
      </text>
    </comment>
    <comment authorId="1295" xr:uid="{82b5c360-6f23-4501-ba87-75f4902e0f9a}" ref="S139">
      <text>
        <t xml:space="preserve">[Threaded comment]
 Your version of Excel allows you to read this threaded comment; however, any edits to it will get removed if the file is opened in a newer version of Excel. Learn more: https://go.microsoft.com/fwlink/?linkid=870924
Comment:
	TO RAYO: 12/15
</t>
      </text>
    </comment>
    <comment authorId="1296" xr:uid="{82b5ea30-b97c-499f-93cc-e54671b30133}" ref="S1404">
      <text>
        <t xml:space="preserve">[Threaded comment]
 Your version of Excel allows you to read this threaded comment; however, any edits to it will get removed if the file is opened in a newer version of Excel. Learn more: https://go.microsoft.com/fwlink/?linkid=870924
Comment:
	A RAYO 8/15
</t>
      </text>
    </comment>
    <comment authorId="1297" xr:uid="{82d4e29f-3c50-4b43-9e34-2199a3744942}" ref="G10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11/10
</t>
      </text>
    </comment>
    <comment authorId="1298" xr:uid="{82e64a9e-5b90-48e6-bf28-9f0a53776f0e}" ref="G9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5/20
</t>
      </text>
    </comment>
    <comment authorId="1299" xr:uid="{82ef1b75-964b-496b-af8b-6d10cea66baa}" ref="G10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11/06
</t>
      </text>
    </comment>
    <comment authorId="1300" xr:uid="{830425f5-54e9-4398-b9a7-61923929f983}" ref="G7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11/14
</t>
      </text>
    </comment>
    <comment authorId="1301" xr:uid="{8308ddbc-89cf-49dd-9e7b-db8ee1305891}" ref="G7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t>
      </text>
    </comment>
    <comment authorId="1302" xr:uid="{83118b8b-5b8d-4202-9f1c-79549d8854ea}" ref="W567">
      <text>
        <t xml:space="preserve">[Threaded comment]
 Your version of Excel allows you to read this threaded comment; however, any edits to it will get removed if the file is opened in a newer version of Excel. Learn more: https://go.microsoft.com/fwlink/?linkid=870924
Comment:
	TO DEKTON: 6/6 AT 6:42AM
</t>
      </text>
    </comment>
    <comment authorId="1303" xr:uid="{8360158d-4a84-4c21-9e4d-c08e03b81d5a}" ref="S10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t>
      </text>
    </comment>
    <comment authorId="1304" xr:uid="{8391ef21-7d51-4ad5-be19-e7b74a53a065}" ref="W558">
      <text>
        <t xml:space="preserve">[Threaded comment]
 Your version of Excel allows you to read this threaded comment; however, any edits to it will get removed if the file is opened in a newer version of Excel. Learn more: https://go.microsoft.com/fwlink/?linkid=870924
Comment:
	to dekton: 5/14
</t>
      </text>
    </comment>
    <comment authorId="1305" xr:uid="{83959f45-fe32-46fc-85aa-0e8238c12851}" ref="G550">
      <text>
        <t xml:space="preserve">[Threaded comment]
 Your version of Excel allows you to read this threaded comment; however, any edits to it will get removed if the file is opened in a newer version of Excel. Learn more: https://go.microsoft.com/fwlink/?linkid=870924
Comment:
	TO ABRIL: 5/8
</t>
      </text>
    </comment>
    <comment authorId="1306" xr:uid="{83b47dff-b9ef-4876-9caa-04a0287bd987}" ref="W531">
      <text>
        <t xml:space="preserve">[Threaded comment]
 Your version of Excel allows you to read this threaded comment; however, any edits to it will get removed if the file is opened in a newer version of Excel. Learn more: https://go.microsoft.com/fwlink/?linkid=870924
Comment:
	To dekton: 4/23
</t>
      </text>
    </comment>
    <comment authorId="1307" xr:uid="{83c870ac-bd2a-448b-9d04-a6bfd879aea5}" ref="S9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8/21 AT 7:00
</t>
      </text>
    </comment>
    <comment authorId="1308" xr:uid="{83d2833e-a2b5-4178-9768-b618fb1bc325}" ref="G7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309" xr:uid="{83d5d216-5711-4459-b803-91898c3c2429}" ref="S48">
      <text>
        <t xml:space="preserve">[Threaded comment]
 Your version of Excel allows you to read this threaded comment; however, any edits to it will get removed if the file is opened in a newer version of Excel. Learn more: https://go.microsoft.com/fwlink/?linkid=870924
Comment:
	TO RAYO: 9/15
</t>
      </text>
    </comment>
    <comment authorId="1310" xr:uid="{83fd0f55-bb51-42a8-b892-81d898d081c8}" ref="F20">
      <text>
        <t xml:space="preserve">[Threaded comment]
 Your version of Excel allows you to read this threaded comment; however, any edits to it will get removed if the file is opened in a newer version of Excel. Learn more: https://go.microsoft.com/fwlink/?linkid=870924
Comment:
	not Ready until Mid November
</t>
      </text>
    </comment>
    <comment authorId="1311" xr:uid="{83fec4fa-254d-4ace-86a7-c14fbe1eeab8}" ref="W564">
      <text>
        <t xml:space="preserve">[Threaded comment]
 Your version of Excel allows you to read this threaded comment; however, any edits to it will get removed if the file is opened in a newer version of Excel. Learn more: https://go.microsoft.com/fwlink/?linkid=870924
Comment:
	TO DEKTON: 6/3 12:10
</t>
      </text>
    </comment>
    <comment authorId="1312" xr:uid="{8442a64c-f3fa-47c3-b604-09849701787e}" ref="B92">
      <text>
        <t xml:space="preserve">[Threaded comment]
 Your version of Excel allows you to read this threaded comment; however, any edits to it will get removed if the file is opened in a newer version of Excel. Learn more: https://go.microsoft.com/fwlink/?linkid=870924
Comment:
	CLIENT PHONE: 602-369-0550
</t>
      </text>
    </comment>
    <comment authorId="1313" xr:uid="{8450aa24-a0eb-4870-b65c-9881402bf712}" ref="W7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1/8
</t>
      </text>
    </comment>
    <comment authorId="1314" xr:uid="{8477bd1a-b562-42c7-adfa-0b03b02fcda3}" ref="G11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1/13
</t>
      </text>
    </comment>
    <comment authorId="1315" xr:uid="{84b12c8f-c4ec-48a2-8c49-77cdefb05404}" ref="G5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6/13 9AM
Respuesta:
    SE AGREGO SOFA OCEAN ..SE INTRODUJO SOFA A CUSHION: 8/26 AT 1PM
</t>
      </text>
    </comment>
    <comment authorId="1316" xr:uid="{84cbb22a-6288-45f6-9a29-657fe10337ab}" ref="G1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Sara: Customer provide the Fabrics.
eta for 1st Fabric 4/19.
Respuesta:
    TO CUSHION AREA 5/3
</t>
      </text>
    </comment>
    <comment authorId="1317" xr:uid="{84ec918b-b6e4-4978-971e-571200a4a2ce}" ref="G189">
      <text>
        <t xml:space="preserve">[Threaded comment]
 Your version of Excel allows you to read this threaded comment; however, any edits to it will get removed if the file is opened in a newer version of Excel. Learn more: https://go.microsoft.com/fwlink/?linkid=870924
Comment:
	TO CUSHION: 6/5
</t>
      </text>
    </comment>
    <comment authorId="1318" xr:uid="{84edf396-07fd-46c0-9bad-b2c3db1a3682}" ref="V83">
      <text>
        <t xml:space="preserve">[Threaded comment]
 Your version of Excel allows you to read this threaded comment; however, any edits to it will get removed if the file is opened in a newer version of Excel. Learn more: https://go.microsoft.com/fwlink/?linkid=870924
Comment:
	sergio zamora:usar 5 barstools ya realizados en metalshop, solo hacer 2 nuevos
</t>
      </text>
    </comment>
    <comment authorId="1319" xr:uid="{8522fabe-a1ab-4317-b6c5-a06c23d39d0c}" ref="V58">
      <text>
        <t xml:space="preserve">[Threaded comment]
 Your version of Excel allows you to read this threaded comment; however, any edits to it will get removed if the file is opened in a newer version of Excel. Learn more: https://go.microsoft.com/fwlink/?linkid=870924
Comment:
	LEDGE LOUNGER?
the 2 DB LB Chairs were delivered 8/30  Waiting on the Autograph Table and Lid
</t>
      </text>
    </comment>
    <comment authorId="1320" xr:uid="{85536f86-ba19-4ecc-8178-6718ba3d8c4e}" ref="L9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AND RE-DOING
</t>
      </text>
    </comment>
    <comment authorId="1321" xr:uid="{85c26a4c-7fd0-4d7c-b2e9-0c7dfa94fbf1}" ref="G12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INICIADO EN 3/12
</t>
      </text>
    </comment>
    <comment authorId="1322" xr:uid="{85d116ad-4753-4809-83c0-8badd6a12a7d}" ref="W6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8/8 AT 10:50AM
Respuesta:
    SE AGREGO 1 PIEZA MAS
Respuesta:
    SE INTRODUJO LA ADICIONAL A DEKTON: 9/17 AT 8:00AM
</t>
      </text>
    </comment>
    <comment authorId="1323" xr:uid="{85db3a40-46db-4b9b-b68c-1cd8cc8aab44}" ref="F8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Deliver at showroom
</t>
      </text>
    </comment>
    <comment authorId="1324" xr:uid="{85dc2deb-011b-47d9-925f-0769a228e771}" ref="L7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ON 11/21
Respuesta:
    FALTO 1 CUBO Y SE ORDENARON MAL 2 SETS
Respuesta:
    SE RECIBIERON SAME DAY, TODO CORRECTO AHORA
</t>
      </text>
    </comment>
    <comment authorId="1325" xr:uid="{85e717d9-1475-4371-8578-90a0721d2d99}" ref="G580">
      <text>
        <t xml:space="preserve">[Threaded comment]
 Your version of Excel allows you to read this threaded comment; however, any edits to it will get removed if the file is opened in a newer version of Excel. Learn more: https://go.microsoft.com/fwlink/?linkid=870924
Comment:
	REDO WITH ABRIL PROGRAM
</t>
      </text>
    </comment>
    <comment authorId="1326" xr:uid="{85f0ffd5-dc1e-4024-8bee-eea22137a8b3}" ref="G11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
</t>
      </text>
    </comment>
    <comment authorId="1327" xr:uid="{863951fd-165e-44f0-8025-cd55dafc58ad}" ref="S10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
</t>
      </text>
    </comment>
    <comment authorId="1328" xr:uid="{865a9f63-ab22-434e-a4b9-25bb4d969bd3}" ref="W1436">
      <text>
        <t xml:space="preserve">[Threaded comment]
 Your version of Excel allows you to read this threaded comment; however, any edits to it will get removed if the file is opened in a newer version of Excel. Learn more: https://go.microsoft.com/fwlink/?linkid=870924
Comment:
	TO D EKTON: 6/24 AT 7:00AM.
</t>
      </text>
    </comment>
    <comment authorId="1329" xr:uid="{866c26d5-c3f2-408d-b07a-5c22fd618d78}" ref="V149">
      <text>
        <t xml:space="preserve">[Threaded comment]
 Your version of Excel allows you to read this threaded comment; however, any edits to it will get removed if the file is opened in a newer version of Excel. Learn more: https://go.microsoft.com/fwlink/?linkid=870924
Comment:
	DELIVER 2 SIDE TABLES &amp; CHAINS TO REPLACE CUERDAS
</t>
      </text>
    </comment>
    <comment authorId="1330" xr:uid="{86c693b6-152b-4c5c-9146-d4b0a6fcac5b}" ref="W612">
      <text>
        <t xml:space="preserve">[Threaded comment]
 Your version of Excel allows you to read this threaded comment; however, any edits to it will get removed if the file is opened in a newer version of Excel. Learn more: https://go.microsoft.com/fwlink/?linkid=870924
Comment:
	TO DEKTON: 7/8 AT 11:50AM
</t>
      </text>
    </comment>
    <comment authorId="1331" xr:uid="{86d38913-c7be-4e28-9add-d85b59568075}" ref="S117">
      <text>
        <t xml:space="preserve">[Threaded comment]
 Your version of Excel allows you to read this threaded comment; however, any edits to it will get removed if the file is opened in a newer version of Excel. Learn more: https://go.microsoft.com/fwlink/?linkid=870924
Comment:
	TO RAYO: 11/30
</t>
      </text>
    </comment>
    <comment authorId="1332" xr:uid="{870c1a5d-2d14-4cbd-a943-650b81a6a571}" ref="L7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12/4
</t>
      </text>
    </comment>
    <comment authorId="1333" xr:uid="{87153df3-bd60-4d01-a73a-792566ba838e}" ref="L5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 10/21
</t>
      </text>
    </comment>
    <comment authorId="1334" xr:uid="{87225729-9210-4aeb-889a-16fe9adae596}" ref="G9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7/9
</t>
      </text>
    </comment>
    <comment authorId="1335" xr:uid="{8725cbba-6af9-4b4d-bdff-7b125e04b0d1}" ref="L9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:9/15
</t>
      </text>
    </comment>
    <comment authorId="1336" xr:uid="{876666b7-5dfd-45d9-a7f1-4b2aebcd1ff4}" ref="G2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Realizar 5 Pillows
</t>
      </text>
    </comment>
    <comment authorId="1337" xr:uid="{879993a6-1c9d-4833-929f-4e4abed9505b}" ref="F11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3/12
</t>
      </text>
    </comment>
    <comment authorId="1338" xr:uid="{879baa9d-b982-4520-9823-db358dda2a1c}" ref="F12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3/12
</t>
      </text>
    </comment>
    <comment authorId="1339" xr:uid="{87a0abdb-3c12-4108-bacb-716fc916c1c7}" ref="L9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5/19
</t>
      </text>
    </comment>
    <comment authorId="1340" xr:uid="{87b244fc-2a41-4a61-948e-31c9dbd3d4cc}" ref="G6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AT 10:40AM
</t>
      </text>
    </comment>
    <comment authorId="1341" xr:uid="{87de34dd-f32d-4569-9bf9-634162c19862}" ref="L11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12/16
</t>
      </text>
    </comment>
    <comment authorId="1342" xr:uid="{87f55da6-112b-4e7c-aae5-e64b58bd967b}" ref="S6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8/28 AT 1PM
</t>
      </text>
    </comment>
    <comment authorId="1343" xr:uid="{87fdd62d-19db-4fd8-a4bb-a00ebfe98154}" ref="G568">
      <text>
        <t xml:space="preserve">[Threaded comment]
 Your version of Excel allows you to read this threaded comment; however, any edits to it will get removed if the file is opened in a newer version of Excel. Learn more: https://go.microsoft.com/fwlink/?linkid=870924
Comment:
	TO CUSHION: 6/5 AT 11:05AM
</t>
      </text>
    </comment>
    <comment authorId="1344" xr:uid="{87ff9078-2ba1-49dc-8bf6-e43185f591e7}" ref="S7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11/12
</t>
      </text>
    </comment>
    <comment authorId="1345" xr:uid="{88059fd6-84b2-4f56-8f15-47d8156c4199}" ref="F147">
      <text>
        <t xml:space="preserve">[Threaded comment]
 Your version of Excel allows you to read this threaded comment; however, any edits to it will get removed if the file is opened in a newer version of Excel. Learn more: https://go.microsoft.com/fwlink/?linkid=870924
Comment:
	WOOD TABLE SPECIAL
</t>
      </text>
    </comment>
    <comment authorId="1346" xr:uid="{88174385-2f5f-40c2-8858-b6bead0df124}" ref="W5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8/8 AT 12:30PM
</t>
      </text>
    </comment>
    <comment authorId="1347" xr:uid="{88240109-a1b8-4476-bf69-0969f62c0f5c}" ref="G6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8/14AT 1:00PM
</t>
      </text>
    </comment>
    <comment authorId="1348" xr:uid="{882e67b7-d1ed-4d66-a6df-f41e323167c4}" ref="L7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
</t>
      </text>
    </comment>
    <comment authorId="1349" xr:uid="{885ccb7e-72d3-4585-b471-02a822bc9d6d}" ref="S2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5/2
</t>
      </text>
    </comment>
    <comment authorId="1350" xr:uid="{88c59135-8e55-4d9f-a5fb-afe8dc6f0761}" ref="S241">
      <text>
        <t xml:space="preserve">[Threaded comment]
 Your version of Excel allows you to read this threaded comment; however, any edits to it will get removed if the file is opened in a newer version of Excel. Learn more: https://go.microsoft.com/fwlink/?linkid=870924
Comment:
	TO METAL AREA 5/16
</t>
      </text>
    </comment>
    <comment authorId="1351" xr:uid="{88c8169f-577a-4f85-965b-bafbf1520f25}" ref="S143">
      <text>
        <t xml:space="preserve">[Threaded comment]
 Your version of Excel allows you to read this threaded comment; however, any edits to it will get removed if the file is opened in a newer version of Excel. Learn more: https://go.microsoft.com/fwlink/?linkid=870924
Comment:
	TO RAYO: 12/15
</t>
      </text>
    </comment>
    <comment authorId="1352" xr:uid="{88d74590-3c07-4b80-9fc0-cd6b21588999}" ref="S9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8/20 AT 9:30AM
</t>
      </text>
    </comment>
    <comment authorId="1353" xr:uid="{88f77c65-c85d-4d90-a022-e064d68fd1aa}" ref="S174">
      <text>
        <t xml:space="preserve">[Threaded comment]
 Your version of Excel allows you to read this threaded comment; however, any edits to it will get removed if the file is opened in a newer version of Excel. Learn more: https://go.microsoft.com/fwlink/?linkid=870924
Comment:
	TO RAYO 2/17
</t>
      </text>
    </comment>
    <comment authorId="1354" xr:uid="{890d92a9-698d-406d-abba-72fc3cca22a3}" ref="S14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3/13
</t>
      </text>
    </comment>
    <comment authorId="1355" xr:uid="{8959fabf-88cf-407d-bce1-2cf5b30169c7}" ref="F1407">
      <text>
        <t xml:space="preserve">[Threaded comment]
 Your version of Excel allows you to read this threaded comment; however, any edits to it will get removed if the file is opened in a newer version of Excel. Learn more: https://go.microsoft.com/fwlink/?linkid=870924
Comment:
	se envia con Benito &amp; Joseph California
</t>
      </text>
    </comment>
    <comment authorId="1356" xr:uid="{898ab122-c461-450a-8b23-92b10b62ad14}" ref="S9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5/20
</t>
      </text>
    </comment>
    <comment authorId="1357" xr:uid="{898da5fa-5142-4546-823a-ad83e3663e2d}" ref="K6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STILL PENDING 49 ON 9/13/24
Respuesta:
    STILL PENDING 12 MARVEL CLOUD
Respuesta:
    LLEGARON 9/24, TODO BIEN
</t>
      </text>
    </comment>
    <comment authorId="1358" xr:uid="{89bc0044-4167-4a34-9bbe-be46d46956ca}" ref="S9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8/27 AT 7:00AM
</t>
      </text>
    </comment>
    <comment authorId="1359" xr:uid="{89bda492-1082-4c53-b9bc-357fe0d917f8}" ref="G257">
      <text>
        <t xml:space="preserve">[Threaded comment]
 Your version of Excel allows you to read this threaded comment; however, any edits to it will get removed if the file is opened in a newer version of Excel. Learn more: https://go.microsoft.com/fwlink/?linkid=870924
Comment:
	TO CUSION: 5/25
The client called the showroom and said there were 4 pillows missing after their delivery
</t>
      </text>
    </comment>
    <comment authorId="1360" xr:uid="{89cabc31-6ed3-4e56-bb92-4578741b6c8f}" ref="G11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12/11
</t>
      </text>
    </comment>
    <comment authorId="1361" xr:uid="{89d843c2-91ae-4939-8ffa-7d33054580b5}" ref="S76">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1362" xr:uid="{89e588d3-3341-433a-b0ee-a16aafde9871}" ref="S20">
      <text>
        <t xml:space="preserve">[Threaded comment]
 Your version of Excel allows you to read this threaded comment; however, any edits to it will get removed if the file is opened in a newer version of Excel. Learn more: https://go.microsoft.com/fwlink/?linkid=870924
Comment:
	TO RAYO: 12/12
</t>
      </text>
    </comment>
    <comment authorId="1363" xr:uid="{89f01ba1-e79c-423e-a3b0-6634b54b841f}" ref="G171">
      <text>
        <t xml:space="preserve">[Threaded comment]
 Your version of Excel allows you to read this threaded comment; however, any edits to it will get removed if the file is opened in a newer version of Excel. Learn more: https://go.microsoft.com/fwlink/?linkid=870924
Comment:
	TO ABRIL 2/22 SEC#1
</t>
      </text>
    </comment>
    <comment authorId="1364" xr:uid="{89f9ab68-da5c-4e4e-b2fa-8788a2fe4ed9}" ref="W8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
</t>
      </text>
    </comment>
    <comment authorId="1365" xr:uid="{8a007ff8-439b-4662-a6c9-bb157b0cd007}" ref="W13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7/28
Respuesta:
    COMPLETE 7/31
</t>
      </text>
    </comment>
    <comment authorId="1366" xr:uid="{8a5d6d9e-0e93-4ee5-8e20-4ff6c4ec25f8}" ref="W1441">
      <text>
        <t xml:space="preserve">[Threaded comment]
 Your version of Excel allows you to read this threaded comment; however, any edits to it will get removed if the file is opened in a newer version of Excel. Learn more: https://go.microsoft.com/fwlink/?linkid=870924
Comment:
	EXPLAIN TO KENNY DOMOOS
</t>
      </text>
    </comment>
    <comment authorId="1367" xr:uid="{8a61f200-8e2c-4aae-ab7f-75d251dea2bd}" ref="G11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1/12/26
</t>
      </text>
    </comment>
    <comment authorId="1368" xr:uid="{8a6be923-33fb-42e7-bc58-cf5b732f0c8a}" ref="T22">
      <text>
        <t xml:space="preserve">[Threaded comment]
 Your version of Excel allows you to read this threaded comment; however, any edits to it will get removed if the file is opened in a newer version of Excel. Learn more: https://go.microsoft.com/fwlink/?linkid=870924
Comment:
	Mario 8/8
</t>
      </text>
    </comment>
    <comment authorId="1369" xr:uid="{8a6ce6c2-11f1-4445-b833-e2e0824a044b}" ref="G595">
      <text>
        <t xml:space="preserve">[Threaded comment]
 Your version of Excel allows you to read this threaded comment; however, any edits to it will get removed if the file is opened in a newer version of Excel. Learn more: https://go.microsoft.com/fwlink/?linkid=870924
Comment:
	TO CUSHION: 6/25 AT 6:30AM
</t>
      </text>
    </comment>
    <comment authorId="1370" xr:uid="{8a6e2e3e-c802-493f-9946-313db8f89e5a}" ref="V72">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1371" xr:uid="{8afc8426-2496-410c-bf27-d105c3c72460}" ref="W1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CHRISTIAN:Cosentino is completely out of Korso Dekton. Please advise the new color option when available
</t>
      </text>
    </comment>
    <comment authorId="1372" xr:uid="{8b351b9d-324d-4fa4-bcac-36c826146d6c}" ref="G9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7/17
</t>
      </text>
    </comment>
    <comment authorId="1373" xr:uid="{8baf343e-0597-4b59-86bc-9cdf6ecc09bf}" ref="T40">
      <text>
        <t xml:space="preserve">[Threaded comment]
 Your version of Excel allows you to read this threaded comment; however, any edits to it will get removed if the file is opened in a newer version of Excel. Learn more: https://go.microsoft.com/fwlink/?linkid=870924
Comment:
	Mario 8/3
</t>
      </text>
    </comment>
    <comment authorId="1374" xr:uid="{8bb13548-e9f7-42c9-b49f-b9427560ae71}" ref="K10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8/12/25
Respuesta:
    RECEIVED ON 8/14 &amp; 8/18
</t>
      </text>
    </comment>
    <comment authorId="1375" xr:uid="{8bc4ce47-2985-4e28-ac48-1106e10afa61}" ref="G588">
      <text>
        <t xml:space="preserve">[Threaded comment]
 Your version of Excel allows you to read this threaded comment; however, any edits to it will get removed if the file is opened in a newer version of Excel. Learn more: https://go.microsoft.com/fwlink/?linkid=870924
Comment:
	TO CUSHION 6/11 AT 3:15PM
</t>
      </text>
    </comment>
    <comment authorId="1376" xr:uid="{8bc8b29a-e2e2-4ebf-8f0a-17fab7def5df}" ref="W140">
      <text>
        <t xml:space="preserve">[Threaded comment]
 Your version of Excel allows you to read this threaded comment; however, any edits to it will get removed if the file is opened in a newer version of Excel. Learn more: https://go.microsoft.com/fwlink/?linkid=870924
Comment:
	to red 1/16
</t>
      </text>
    </comment>
    <comment authorId="1377" xr:uid="{8cc5f021-04a5-408c-a8d1-787d92a08989}" ref="S6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10:00AM
Respuesta:
    SE AGREGARON 7 PIEZAS
Respuesta:
    SE INTRODUCE A PRODUCCION 9/17 AT 7:00AM
</t>
      </text>
    </comment>
    <comment authorId="1378" xr:uid="{8cea3b2c-f200-4adb-9062-e2c37a565472}" ref="G10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11/11
</t>
      </text>
    </comment>
    <comment authorId="1379" xr:uid="{8d1125e4-7c8d-4ff6-a262-178e4133198e}" ref="T173">
      <text>
        <t xml:space="preserve">[Threaded comment]
 Your version of Excel allows you to read this threaded comment; however, any edits to it will get removed if the file is opened in a newer version of Excel. Learn more: https://go.microsoft.com/fwlink/?linkid=870924
Comment:
	TO MARIO 2/17
</t>
      </text>
    </comment>
    <comment authorId="1380" xr:uid="{8d27ecb6-d910-4adf-ba9b-2ab1b54b8159}" ref="L10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Kian sent----Received with Johan 9/4
</t>
      </text>
    </comment>
    <comment authorId="1381" xr:uid="{8d46003a-2180-47b8-ab04-ec10bfc4cd34}" ref="L8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PICKUP UNTIL 4/7
Respuesta:
    RECIBIDO: 4/7
</t>
      </text>
    </comment>
    <comment authorId="1382" xr:uid="{8d607626-6e59-4f71-b4ef-a3c262de3bd4}" ref="G7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1/9
</t>
      </text>
    </comment>
    <comment authorId="1383" xr:uid="{8d8c7301-c7ad-495b-ba5d-ac91ceb6f52d}" ref="U2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17 BRONZE +3 WHITE
</t>
      </text>
    </comment>
    <comment authorId="1384" xr:uid="{8de665e5-2980-46c1-8cbe-dc345b241d0f}" ref="F1412">
      <text>
        <t xml:space="preserve">[Threaded comment]
 Your version of Excel allows you to read this threaded comment; however, any edits to it will get removed if the file is opened in a newer version of Excel. Learn more: https://go.microsoft.com/fwlink/?linkid=870924
Comment:
	NEED UNTIL JANUARY BY JAY LA JOLLA
</t>
      </text>
    </comment>
    <comment authorId="1385" xr:uid="{8debd110-7e13-4757-98dd-54ce9842a6fc}" ref="S7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12/12
</t>
      </text>
    </comment>
    <comment authorId="1386" xr:uid="{8e1831df-b578-440c-ae99-44d5eab65337}" ref="K11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GHL NOTES: 1 ROLL CASSAVA WHITE FABRIC WAS  ORDER 12/31/25
Respuesta:
    ETA GLEN RAVEN: 2/27/26
</t>
      </text>
    </comment>
    <comment authorId="1387" xr:uid="{8e1fb264-0926-4e9d-b3b7-51b2fb3200a1}" ref="S577">
      <text>
        <t xml:space="preserve">[Threaded comment]
 Your version of Excel allows you to read this threaded comment; however, any edits to it will get removed if the file is opened in a newer version of Excel. Learn more: https://go.microsoft.com/fwlink/?linkid=870924
Comment:
	TO METAL: 6/10 AT 6:30AM
</t>
      </text>
    </comment>
    <comment authorId="1388" xr:uid="{8e3fe5fc-417e-4af5-a51f-e407df8fbb98}" ref="U9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ITS ALUMINUM
</t>
      </text>
    </comment>
    <comment authorId="1389" xr:uid="{8e59a709-a5d3-408c-a5f6-802ad45c0b3c}" ref="F9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PICK-UP 6/9 TO DELIVER: 6/23
</t>
      </text>
    </comment>
    <comment authorId="1390" xr:uid="{8e6266e3-e850-4b03-a0a8-1d1796a9426e}" ref="G11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ON 3/10
</t>
      </text>
    </comment>
    <comment authorId="1391" xr:uid="{8ef99b84-6931-463b-9f31-04011b3e210d}" ref="W10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
</t>
      </text>
    </comment>
    <comment authorId="1392" xr:uid="{8f2b3b68-50f7-464a-876e-50d327784132}" ref="U84">
      <text>
        <t xml:space="preserve">[Threaded comment]
 Your version of Excel allows you to read this threaded comment; however, any edits to it will get removed if the file is opened in a newer version of Excel. Learn more: https://go.microsoft.com/fwlink/?linkid=870924
Comment:
	14 BLACK
8 GREY
</t>
      </text>
    </comment>
    <comment authorId="1393" xr:uid="{8f30218d-c5c3-4302-a4dc-bda387510b44}" ref="K10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9/6
</t>
      </text>
    </comment>
    <comment authorId="1394" xr:uid="{8f346e62-1f4d-405a-a6f5-708ddeee040e}" ref="G6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8/5 AT 10:15AM
</t>
      </text>
    </comment>
    <comment authorId="1395" xr:uid="{8f469ced-c563-48d1-8ec2-a166dec6d604}" ref="S6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7/11 at 8:15am
</t>
      </text>
    </comment>
    <comment authorId="1396" xr:uid="{8f61bc53-5b0a-433d-8b7a-d522b6e6a171}" ref="W10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10/21
</t>
      </text>
    </comment>
    <comment authorId="1397" xr:uid="{8f641e0c-207a-43c0-a89d-18a85786c7f4}" ref="S7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t>
      </text>
    </comment>
    <comment authorId="1398" xr:uid="{8f7c0eb2-b228-4381-9062-6c8fc7660f8e}" ref="W7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1/23
</t>
      </text>
    </comment>
    <comment authorId="1399" xr:uid="{8fc306ad-b89b-4b9b-a09d-3438150649e8}" ref="W8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SE INTRODUJO EL RESTO A PRODUCCION: 4/8
</t>
      </text>
    </comment>
    <comment authorId="1400" xr:uid="{8fd7724f-63f0-4be9-a645-62b775725d64}" ref="S6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10/3 AT 9:45AM
Respuesta:
    SE AGREGARON 4 SWIVEL STOOLS
Respuesta:
    SE ENTREGAN A METAL: 11/21
</t>
      </text>
    </comment>
    <comment authorId="1401" xr:uid="{8ff3a9c7-4890-4491-9b57-4f1b897eca34}" ref="S10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9/17
</t>
      </text>
    </comment>
    <comment authorId="1402" xr:uid="{9016fa13-0c5e-4d1e-b499-a242169be222}" ref="L550">
      <text>
        <t xml:space="preserve">[Threaded comment]
 Your version of Excel allows you to read this threaded comment; however, any edits to it will get removed if the file is opened in a newer version of Excel. Learn more: https://go.microsoft.com/fwlink/?linkid=870924
Comment:
	RECEIVED :5/8
</t>
      </text>
    </comment>
    <comment authorId="1403" xr:uid="{90485a07-204f-4783-be89-596ab7024e15}" ref="S2">
      <text>
        <t xml:space="preserve">[Threaded comment]
 Your version of Excel allows you to read this threaded comment; however, any edits to it will get removed if the file is opened in a newer version of Excel. Learn more: https://go.microsoft.com/fwlink/?linkid=870924
Comment:
	TO RAYO 9/28
</t>
      </text>
    </comment>
    <comment authorId="1404" xr:uid="{9050d80a-2416-400b-ae11-746282582cb3}" ref="W7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ETA WED: 12/4/24….
Respuesta:
    ENTZO RECEIVED: 12/5
</t>
      </text>
    </comment>
    <comment authorId="1405" xr:uid="{905b11ce-61c7-44c8-ac95-5878e87c7aaf}" ref="K11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CREATE HAZE DICONTINUED, BUT AT UNITED FABRIC REMANENT
</t>
      </text>
    </comment>
    <comment authorId="1406" xr:uid="{905bd190-8747-4a59-b6f1-901f2aebdcca}" ref="T117">
      <text>
        <t xml:space="preserve">[Threaded comment]
 Your version of Excel allows you to read this threaded comment; however, any edits to it will get removed if the file is opened in a newer version of Excel. Learn more: https://go.microsoft.com/fwlink/?linkid=870924
Comment:
	TO MARIO: 12/12
</t>
      </text>
    </comment>
    <comment authorId="1407" xr:uid="{905cddc1-060a-4e0d-9651-16fa3ea2d111}" ref="G8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4/8
</t>
      </text>
    </comment>
    <comment authorId="1408" xr:uid="{90aa8d01-a340-490c-8b0c-53bc76f4f5b7}" ref="T42">
      <text>
        <t xml:space="preserve">[Threaded comment]
 Your version of Excel allows you to read this threaded comment; however, any edits to it will get removed if the file is opened in a newer version of Excel. Learn more: https://go.microsoft.com/fwlink/?linkid=870924
Comment:
	TO MARIO: 12/14
</t>
      </text>
    </comment>
    <comment authorId="1409" xr:uid="{90c00aa5-5d08-43b9-8c05-e7bbe234cc15}" ref="S14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METAL TEAM 4/27
</t>
      </text>
    </comment>
    <comment authorId="1410" xr:uid="{90c1bb24-2213-47ca-8618-bc2350851a04}" ref="F10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NECESITA ENVIAR POR FEDEX
</t>
      </text>
    </comment>
    <comment authorId="1411" xr:uid="{90ccbc2e-6e1c-4c6f-b298-a94d8bf83b5c}" ref="T168">
      <text>
        <t xml:space="preserve">[Threaded comment]
 Your version of Excel allows you to read this threaded comment; however, any edits to it will get removed if the file is opened in a newer version of Excel. Learn more: https://go.microsoft.com/fwlink/?linkid=870924
Comment:
	TO MARIO: 1/17
</t>
      </text>
    </comment>
    <comment authorId="1412" xr:uid="{90e0842c-b28b-4527-8d9b-2d4004f4bbe4}" ref="S566">
      <text>
        <t xml:space="preserve">[Threaded comment]
 Your version of Excel allows you to read this threaded comment; however, any edits to it will get removed if the file is opened in a newer version of Excel. Learn more: https://go.microsoft.com/fwlink/?linkid=870924
Comment:
	TO METAL: 6/25 AT 8:00AM
</t>
      </text>
    </comment>
    <comment authorId="1413" xr:uid="{90e6235f-eee6-4d13-b68c-bf139e7be915}" ref="L13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ALREADY HERE
</t>
      </text>
    </comment>
    <comment authorId="1414" xr:uid="{90edad4d-3bbb-4c37-8aeb-d248c5b7d095}" ref="W14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RED 3/27
</t>
      </text>
    </comment>
    <comment authorId="1415" xr:uid="{90f10238-5bfc-44d9-a238-b4fe79cfb0cc}" ref="T27">
      <text>
        <t xml:space="preserve">[Threaded comment]
 Your version of Excel allows you to read this threaded comment; however, any edits to it will get removed if the file is opened in a newer version of Excel. Learn more: https://go.microsoft.com/fwlink/?linkid=870924
Comment:
	MARIO 8/22
</t>
      </text>
    </comment>
    <comment authorId="1416" xr:uid="{910138ae-6a56-46cb-84de-5eef0c7eb0f1}" ref="C10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RE-DOING TRANSITIONAL CHAISE LOUNGE
</t>
      </text>
    </comment>
    <comment authorId="1417" xr:uid="{91457ff5-c0cb-4b31-9b67-bb89ccb63ff2}" ref="V7">
      <text>
        <t xml:space="preserve">[Threaded comment]
 Your version of Excel allows you to read this threaded comment; however, any edits to it will get removed if the file is opened in a newer version of Excel. Learn more: https://go.microsoft.com/fwlink/?linkid=870924
Comment:
	1 white 1 grey
</t>
      </text>
    </comment>
    <comment authorId="1418" xr:uid="{916333d3-d7d5-41bb-9d17-4b57359349f5}" ref="G8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1/30
</t>
      </text>
    </comment>
    <comment authorId="1419" xr:uid="{91651d7f-0bbe-4e40-b48c-660281d516f9}" ref="V1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7-BRONZE
1-WHITE (CABANA)
3-GREY
</t>
      </text>
    </comment>
    <comment authorId="1420" xr:uid="{917abc56-cd60-4489-9500-6f82a286d4b8}" ref="F9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Property is on a very steep hill, large trucks will bottom out.  Said its best to either bring an SUV or call them and he can come pick them up from the cul de sac.
</t>
      </text>
    </comment>
    <comment authorId="1421" xr:uid="{9194eab1-3f74-49a8-8634-1b963e76689d}" ref="F9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HAMID
</t>
      </text>
    </comment>
    <comment authorId="1422" xr:uid="{919a2eaa-158a-4bad-8480-ef04ccc0d686}" ref="S6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1:00PM
Respuesta:
    ADD FIREPIT TO METAL 8/22 AT 3:20AM
</t>
      </text>
    </comment>
    <comment authorId="1423" xr:uid="{91dcf23b-6725-4d3e-8aa6-6621b53603d3}" ref="G612">
      <text>
        <t xml:space="preserve">[Threaded comment]
 Your version of Excel allows you to read this threaded comment; however, any edits to it will get removed if the file is opened in a newer version of Excel. Learn more: https://go.microsoft.com/fwlink/?linkid=870924
Comment:
	to cushion: 7/10 at 7:06
</t>
      </text>
    </comment>
    <comment authorId="1424" xr:uid="{91e02f7d-88b0-4c62-87b1-40613bf4d927}" ref="S9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1425" xr:uid="{91e0be2e-2126-4ece-affd-1c1b5d7f0b90}" ref="G569">
      <text>
        <t xml:space="preserve">[Threaded comment]
 Your version of Excel allows you to read this threaded comment; however, any edits to it will get removed if the file is opened in a newer version of Excel. Learn more: https://go.microsoft.com/fwlink/?linkid=870924
Comment:
	TO CUSHION 6/11 AT 3:15PM
</t>
      </text>
    </comment>
    <comment authorId="1426" xr:uid="{91fd4c78-d9c1-4503-9069-61a56ac62b7e}" ref="F11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 2/25.. ON GHL PAUSED &amp; NEW DATE: 4/06
</t>
      </text>
    </comment>
    <comment authorId="1427" xr:uid="{9221b772-40ac-40bf-83e2-13f61664706a}" ref="S9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REVIEW DIMENSIONS ON 5/14
</t>
      </text>
    </comment>
    <comment authorId="1428" xr:uid="{9232781a-f51c-44f7-85d4-fc35eb7e79a9}" ref="S89">
      <text>
        <t xml:space="preserve">[Threaded comment]
 Your version of Excel allows you to read this threaded comment; however, any edits to it will get removed if the file is opened in a newer version of Excel. Learn more: https://go.microsoft.com/fwlink/?linkid=870924
Comment:
	TO RAYO 10/4
</t>
      </text>
    </comment>
    <comment authorId="1429" xr:uid="{9247d34a-9bff-4e37-a323-f0734d1b8a52}" ref="S10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10/16
</t>
      </text>
    </comment>
    <comment authorId="1430" xr:uid="{92550a09-9953-40d5-98f9-07b21b94c47a}" ref="T177">
      <text>
        <t xml:space="preserve">[Threaded comment]
 Your version of Excel allows you to read this threaded comment; however, any edits to it will get removed if the file is opened in a newer version of Excel. Learn more: https://go.microsoft.com/fwlink/?linkid=870924
Comment:
	TO MARIO 2/17
</t>
      </text>
    </comment>
    <comment authorId="1431" xr:uid="{925ab605-a841-4a64-ab4c-928b131694d0}" ref="G8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5/3
</t>
      </text>
    </comment>
    <comment authorId="1432" xr:uid="{926c6a8b-6a86-4029-8320-08be3bc98d44}" ref="T133">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1433" xr:uid="{928adf2d-261d-413d-854f-3c54e90f259f}" ref="S65">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1434" xr:uid="{928bf4e9-183c-49aa-a4df-41dd176a3219}" ref="G11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
</t>
      </text>
    </comment>
    <comment authorId="1435" xr:uid="{928f3fab-7030-46d6-b0ee-a367a2500119}" ref="G7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Respuesta:
    COMPLETED 12/4
</t>
      </text>
    </comment>
    <comment authorId="1436" xr:uid="{92a8a54c-22b5-47eb-88d1-c91bb6fb2b43}" ref="W7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10/14 AT 13:20
</t>
      </text>
    </comment>
    <comment authorId="1437" xr:uid="{92ab5054-50c3-4c23-a7c3-f356f7b2c440}" ref="A242">
      <text>
        <t xml:space="preserve">[Threaded comment]
 Your version of Excel allows you to read this threaded comment; however, any edits to it will get removed if the file is opened in a newer version of Excel. Learn more: https://go.microsoft.com/fwlink/?linkid=870924
Comment:
	junto a 459 &amp; 500
</t>
      </text>
    </comment>
    <comment authorId="1438" xr:uid="{92c863c8-3683-4e37-beb1-efe7296c7b01}" ref="S145">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1439" xr:uid="{93008642-733a-41f0-926e-e76872e778e9}" ref="V9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ALUMINIO
</t>
      </text>
    </comment>
    <comment authorId="1440" xr:uid="{932a0b73-478d-410e-97b5-06ca35ac6834}" ref="L9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8/19
Respuesta:
    Un asiento llego con altura de 5”, se pidio reemplazo
Respuesta:
    LISTO 9/4
</t>
      </text>
    </comment>
    <comment authorId="1441" xr:uid="{93354f7b-68a8-43a5-95fd-2ae693e75610}" ref="G10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11/10
</t>
      </text>
    </comment>
    <comment authorId="1442" xr:uid="{935adf69-719f-4e8e-a2a5-6d85ef2f5a6d}" ref="L11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12/15
</t>
      </text>
    </comment>
    <comment authorId="1443" xr:uid="{935e91da-e0df-4a24-ad67-dc0d5b373452}" ref="G9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6/17
</t>
      </text>
    </comment>
    <comment authorId="1444" xr:uid="{936e0c15-cfd2-471b-8fcf-9a44f3b51cd8}" ref="S10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
</t>
      </text>
    </comment>
    <comment authorId="1445" xr:uid="{93a2d4c8-e5d6-49cf-84ea-10cc0999cb09}" ref="S128">
      <text>
        <t xml:space="preserve">[Threaded comment]
 Your version of Excel allows you to read this threaded comment; however, any edits to it will get removed if the file is opened in a newer version of Excel. Learn more: https://go.microsoft.com/fwlink/?linkid=870924
Comment:
	TO RAYO: 11/28
</t>
      </text>
    </comment>
    <comment authorId="1446" xr:uid="{93e2f797-f651-4f91-bc98-6f09bd9cf12e}" ref="L7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12/4
Respuesta:
    REC. 12/10
</t>
      </text>
    </comment>
    <comment authorId="1447" xr:uid="{93efbe57-940f-445e-98ea-634b3f91e3f4}" ref="S9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
Respuesta:
    FIREPIT FINISH ON 7/15
</t>
      </text>
    </comment>
    <comment authorId="1448" xr:uid="{942d874f-94e4-4e2a-a9ec-54304bf520fd}" ref="T174">
      <text>
        <t xml:space="preserve">[Threaded comment]
 Your version of Excel allows you to read this threaded comment; however, any edits to it will get removed if the file is opened in a newer version of Excel. Learn more: https://go.microsoft.com/fwlink/?linkid=870924
Comment:
	TO MARIO 2/17
</t>
      </text>
    </comment>
    <comment authorId="1449" xr:uid="{94472314-809c-482b-8fcd-8d8119a0c7bb}" ref="W146">
      <text>
        <t xml:space="preserve">[Threaded comment]
 Your version of Excel allows you to read this threaded comment; however, any edits to it will get removed if the file is opened in a newer version of Excel. Learn more: https://go.microsoft.com/fwlink/?linkid=870924
Comment:
	TO RED: 12/22
</t>
      </text>
    </comment>
    <comment authorId="1450" xr:uid="{945017d5-82d1-4a95-800c-8496b9ffcab0}" ref="F78">
      <text>
        <t xml:space="preserve">[Threaded comment]
 Your version of Excel allows you to read this threaded comment; however, any edits to it will get removed if the file is opened in a newer version of Excel. Learn more: https://go.microsoft.com/fwlink/?linkid=870924
Comment:
	OK BY BENITO &amp; JJ
</t>
      </text>
    </comment>
    <comment authorId="1451" xr:uid="{945a17c3-950c-49a9-9d76-8531472b6568}" ref="L12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3/4
</t>
      </text>
    </comment>
    <comment authorId="1452" xr:uid="{9460256b-044a-4734-8c5c-aff80f631da6}" ref="G8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5/16
</t>
      </text>
    </comment>
    <comment authorId="1453" xr:uid="{94a54f31-9f66-4236-8520-e37aadf622d7}" ref="L10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10/1
</t>
      </text>
    </comment>
    <comment authorId="1454" xr:uid="{94a5b808-7819-44ab-8096-29392fef256f}" ref="W602">
      <text>
        <t xml:space="preserve">[Threaded comment]
 Your version of Excel allows you to read this threaded comment; however, any edits to it will get removed if the file is opened in a newer version of Excel. Learn more: https://go.microsoft.com/fwlink/?linkid=870924
Comment:
	TO DEKTON: 7/1 AT 7:20AM
</t>
      </text>
    </comment>
    <comment authorId="1455" xr:uid="{94abbbe1-752a-4038-adad-cdd2513b4d95}" ref="M7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AGREGARON 3 PIEZAS
</t>
      </text>
    </comment>
    <comment authorId="1456" xr:uid="{94b52ce8-88a8-422c-b2fd-a44ab89408dc}" ref="G10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
</t>
      </text>
    </comment>
    <comment authorId="1457" xr:uid="{94bcf38e-36d3-492e-b0ef-e5e0e76e10ab}" ref="W9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
</t>
      </text>
    </comment>
    <comment authorId="1458" xr:uid="{94c49e64-5779-491e-bcd1-e985d28b1343}" ref="T9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8/5
</t>
      </text>
    </comment>
    <comment authorId="1459" xr:uid="{94dca05c-cf32-418c-8911-0c1b7b0873ac}" ref="L574">
      <text>
        <t xml:space="preserve">[Threaded comment]
 Your version of Excel allows you to read this threaded comment; however, any edits to it will get removed if the file is opened in a newer version of Excel. Learn more: https://go.microsoft.com/fwlink/?linkid=870924
Comment:
	ORDER ON  05/29
</t>
      </text>
    </comment>
    <comment authorId="1460" xr:uid="{94e0cb4e-5766-4ded-b691-d3c968b272f6}" ref="AG1403">
      <text>
        <t xml:space="preserve">[Threaded comment]
 Your version of Excel allows you to read this threaded comment; however, any edits to it will get removed if the file is opened in a newer version of Excel. Learn more: https://go.microsoft.com/fwlink/?linkid=870924
Comment:
	Compania externa recogio 8/25 t 10:30am
</t>
      </text>
    </comment>
    <comment authorId="1461" xr:uid="{95823a67-b0f3-4f27-9ccb-6aba12b243e4}" ref="S9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6/25
</t>
      </text>
    </comment>
    <comment authorId="1462" xr:uid="{95a60a05-1194-42fe-a180-f62c15f79792}" ref="F45">
      <text>
        <t xml:space="preserve">[Threaded comment]
 Your version of Excel allows you to read this threaded comment; however, any edits to it will get removed if the file is opened in a newer version of Excel. Learn more: https://go.microsoft.com/fwlink/?linkid=870924
Comment:
	ENVIADO CON JJ &amp; BENITO
</t>
      </text>
    </comment>
    <comment authorId="1463" xr:uid="{95ae839b-8d8b-4563-8724-c9e3db33b841}" ref="T57">
      <text>
        <t xml:space="preserve">[Threaded comment]
 Your version of Excel allows you to read this threaded comment; however, any edits to it will get removed if the file is opened in a newer version of Excel. Learn more: https://go.microsoft.com/fwlink/?linkid=870924
Comment:
	MARIO 8/29
</t>
      </text>
    </comment>
    <comment authorId="1464" xr:uid="{95e3169b-40cc-4a6f-b7f4-3fcafeab2544}" ref="S10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11/6
</t>
      </text>
    </comment>
    <comment authorId="1465" xr:uid="{95ed044d-d568-4ee1-a834-efcf10050909}" ref="W10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
</t>
      </text>
    </comment>
    <comment authorId="1466" xr:uid="{95feeb27-5260-4d4c-9d6d-0da8874556aa}" ref="W613">
      <text>
        <t xml:space="preserve">[Threaded comment]
 Your version of Excel allows you to read this threaded comment; however, any edits to it will get removed if the file is opened in a newer version of Excel. Learn more: https://go.microsoft.com/fwlink/?linkid=870924
Comment:
	to dekton: 7/10 at 11:30
</t>
      </text>
    </comment>
    <comment authorId="1467" xr:uid="{96049247-14ac-4d9e-9494-9446e5cf694c}" ref="V70">
      <text>
        <t xml:space="preserve">[Threaded comment]
 Your version of Excel allows you to read this threaded comment; however, any edits to it will get removed if the file is opened in a newer version of Excel. Learn more: https://go.microsoft.com/fwlink/?linkid=870924
Comment:
	only Cushion Order
</t>
      </text>
    </comment>
    <comment authorId="1468" xr:uid="{961f3906-3dc6-475a-b0c1-9a2c0a4033fb}" ref="V10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ALUMINUM
</t>
      </text>
    </comment>
    <comment authorId="1469" xr:uid="{96314e11-08c5-48d5-bf52-a83feb9ceac9}" ref="W551">
      <text>
        <t xml:space="preserve">[Threaded comment]
 Your version of Excel allows you to read this threaded comment; however, any edits to it will get removed if the file is opened in a newer version of Excel. Learn more: https://go.microsoft.com/fwlink/?linkid=870924
Comment:
	PERO DEKTON: 5/9/24
</t>
      </text>
    </comment>
    <comment authorId="1470" xr:uid="{96524d96-9b4d-40cd-8c7c-3ee3b1f721ad}" ref="S1407">
      <text>
        <t xml:space="preserve">[Threaded comment]
 Your version of Excel allows you to read this threaded comment; however, any edits to it will get removed if the file is opened in a newer version of Excel. Learn more: https://go.microsoft.com/fwlink/?linkid=870924
Comment:
	RAYO 8/22
</t>
      </text>
    </comment>
    <comment authorId="1471" xr:uid="{96741b89-6b2f-4d2a-9502-88b83e043290}" ref="W8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3/11
</t>
      </text>
    </comment>
    <comment authorId="1472" xr:uid="{968c6921-55d5-468d-be3e-c4876bb65072}" ref="G9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7:00AM
Respuesta:
    COMPLETE 8/258 AT 9:30AM
</t>
      </text>
    </comment>
    <comment authorId="1473" xr:uid="{9690d6b3-25f2-4c10-8ab1-f16942e9bfc4}" ref="G2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5/2
</t>
      </text>
    </comment>
    <comment authorId="1474" xr:uid="{96afce7b-6f8a-452f-b84a-dca36606e0f7}" ref="S134">
      <text>
        <t xml:space="preserve">[Threaded comment]
 Your version of Excel allows you to read this threaded comment; however, any edits to it will get removed if the file is opened in a newer version of Excel. Learn more: https://go.microsoft.com/fwlink/?linkid=870924
Comment:
	TO RAYO :12/5
</t>
      </text>
    </comment>
    <comment authorId="1475" xr:uid="{96dd8fa0-136f-4785-95d6-fc878c9d3b51}" ref="L11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12/8
</t>
      </text>
    </comment>
    <comment authorId="1476" xr:uid="{96ef0dc0-d85f-4590-ab51-776637ddb90f}" ref="G6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7/10 AT 11:10AM…...
Respuesta:
    PENDING COURTINS WITH GROMMETS
</t>
      </text>
    </comment>
    <comment authorId="1477" xr:uid="{974d63e3-b22c-4eb0-b3c5-f8b7c71f593d}" ref="S7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Christian: don make new frames
Respuesta:
    ON BLUE TRUCK MAYBE ASSY ARMS
Respuesta:
    TO METAL: 11/12
</t>
      </text>
    </comment>
    <comment authorId="1478" xr:uid="{9755a4d0-cb6e-4640-993d-56c002a9e0ce}" ref="F8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ENVIA PARTIAL 4/8...ESTACION DE BAR SOLAMENTE EL RESTO DESPUES
</t>
      </text>
    </comment>
    <comment authorId="1479" xr:uid="{9757f5c6-841d-4e2f-af73-ac866dd7edb1}" ref="G9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7/14
</t>
      </text>
    </comment>
    <comment authorId="1480" xr:uid="{976b073d-91a4-41d3-837a-19d4709d68b9}" ref="G8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CUSHION:1/30
</t>
      </text>
    </comment>
    <comment authorId="1481" xr:uid="{97889b31-e054-4820-8284-bd834a12da03}" ref="L11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2/25
</t>
      </text>
    </comment>
    <comment authorId="1482" xr:uid="{9792a938-581a-4d79-82db-ddcf980c8f4c}" ref="G11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
</t>
      </text>
    </comment>
    <comment authorId="1483" xr:uid="{982264ce-7ba1-4eb7-9472-7d4d49af9d81}" ref="F9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LEVANTA JUL-08 NEED COMPLETE BY JUL-16
</t>
      </text>
    </comment>
    <comment authorId="1484" xr:uid="{982c744b-21f3-4aef-8aad-ccec7ba7db51}" ref="S1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3/16
</t>
      </text>
    </comment>
    <comment authorId="1485" xr:uid="{98412b51-3a42-4591-a1bc-38c88886f780}" ref="S6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8/12 AT 9:30AM
</t>
      </text>
    </comment>
    <comment authorId="1486" xr:uid="{98432095-d05f-4911-89e3-442170ebd921}" ref="T10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9/16
</t>
      </text>
    </comment>
    <comment authorId="1487" xr:uid="{985aa1dc-f70e-44ba-8a7c-55afbc0ada63}" ref="F10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HOLD BY LUCIO 8/28
</t>
      </text>
    </comment>
    <comment authorId="1488" xr:uid="{986de6b4-7b42-4a13-b416-d39fd3b551c3}" ref="F10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REAGENDO DE OCT-13
</t>
      </text>
    </comment>
    <comment authorId="1489" xr:uid="{98beec77-28c0-4a78-b826-71f95bc2374e}" ref="F109">
      <text>
        <t xml:space="preserve">[Threaded comment]
 Your version of Excel allows you to read this threaded comment; however, any edits to it will get removed if the file is opened in a newer version of Excel. Learn more: https://go.microsoft.com/fwlink/?linkid=870924
Comment:
	VA JUNTO A INVOICE# 359
</t>
      </text>
    </comment>
    <comment authorId="1490" xr:uid="{98d2b4bf-c521-4b37-9b5d-b93a17f3dcbc}" ref="G566">
      <text>
        <t xml:space="preserve">[Threaded comment]
 Your version of Excel allows you to read this threaded comment; however, any edits to it will get removed if the file is opened in a newer version of Excel. Learn more: https://go.microsoft.com/fwlink/?linkid=870924
Comment:
	TO CUSHION: 6/11 AT 12:20PM
</t>
      </text>
    </comment>
    <comment authorId="1491" xr:uid="{98f708cf-1914-4d54-8e9b-f958d7db479b}" ref="W10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DEKTON KHALO 2.0CM TO COMPLETE
Respuesta:
    Received… ready to start
Respuesta:
    TO DEWKTON: 9/9
</t>
      </text>
    </comment>
    <comment authorId="1492" xr:uid="{9911a57d-7bdb-4e86-ac13-9664065e87a0}" ref="G11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1/14
</t>
      </text>
    </comment>
    <comment authorId="1493" xr:uid="{993848de-a368-4a4b-8bd2-330559ef7bea}" ref="S15">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1494" xr:uid="{99482aec-1282-436e-93a4-d412fa0e8f86}" ref="S47">
      <text>
        <t xml:space="preserve">[Threaded comment]
 Your version of Excel allows you to read this threaded comment; however, any edits to it will get removed if the file is opened in a newer version of Excel. Learn more: https://go.microsoft.com/fwlink/?linkid=870924
Comment:
	RAYO 8/22
</t>
      </text>
    </comment>
    <comment authorId="1495" xr:uid="{9955653a-6ddb-438a-be20-ee6c0b6a6ba2}" ref="S542">
      <text>
        <t xml:space="preserve">[Threaded comment]
 Your version of Excel allows you to read this threaded comment; however, any edits to it will get removed if the file is opened in a newer version of Excel. Learn more: https://go.microsoft.com/fwlink/?linkid=870924
Comment:
	TO METAL: 4/24
</t>
      </text>
    </comment>
    <comment authorId="1496" xr:uid="{998ad199-8f9b-41dc-8bd4-dfb5b553d83b}" ref="L11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
</t>
      </text>
    </comment>
    <comment authorId="1497" xr:uid="{99a964b4-9b91-42a2-be8e-ffc7a590bd67}" ref="W2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DEKTON AREA 5/1
</t>
      </text>
    </comment>
    <comment authorId="1498" xr:uid="{99ab3633-c404-4970-a2ab-c8d3d784f14a}" ref="G513">
      <text>
        <t xml:space="preserve">[Threaded comment]
 Your version of Excel allows you to read this threaded comment; however, any edits to it will get removed if the file is opened in a newer version of Excel. Learn more: https://go.microsoft.com/fwlink/?linkid=870924
Comment:
	SHORE CLASSIC ORDERED BY CHRISTIAN ETA 4/9
RECEIVED OK
TO CUSHION 4/8
</t>
      </text>
    </comment>
    <comment authorId="1499" xr:uid="{99e176cb-7d20-43ca-932f-2bec9dba0553}" ref="S7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12/3
</t>
      </text>
    </comment>
    <comment authorId="1500" xr:uid="{9a0fbeb6-0eaa-43c2-bd48-10cb902176a5}" ref="S43">
      <text>
        <t xml:space="preserve">[Threaded comment]
 Your version of Excel allows you to read this threaded comment; however, any edits to it will get removed if the file is opened in a newer version of Excel. Learn more: https://go.microsoft.com/fwlink/?linkid=870924
Comment:
	RAYO 9/8
</t>
      </text>
    </comment>
    <comment authorId="1501" xr:uid="{9a3914c0-c386-4a76-a88f-78b78b06e1e6}" ref="L568">
      <text>
        <t xml:space="preserve">[Threaded comment]
 Your version of Excel allows you to read this threaded comment; however, any edits to it will get removed if the file is opened in a newer version of Excel. Learn more: https://go.microsoft.com/fwlink/?linkid=870924
Comment:
	RECIBIDO: 6/20/24
</t>
      </text>
    </comment>
    <comment authorId="1502" xr:uid="{9a457ef9-fdb8-4fc3-a6ad-ed1539634037}" ref="L6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SPECIAL DESIGN, SE DEJARA TEMPLATE CON JESUS TO PRODUCE
</t>
      </text>
    </comment>
    <comment authorId="1503" xr:uid="{9a5a3465-8f9d-4c64-95a3-0ad8ed9e4fb5}" ref="S597">
      <text>
        <t xml:space="preserve">[Threaded comment]
 Your version of Excel allows you to read this threaded comment; however, any edits to it will get removed if the file is opened in a newer version of Excel. Learn more: https://go.microsoft.com/fwlink/?linkid=870924
Comment:
	to metal: 6/18 at 11:20am
</t>
      </text>
    </comment>
    <comment authorId="1504" xr:uid="{9a65ffd7-8ab8-4107-a553-1eb95dcd4a8c}" ref="L11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2/11
</t>
      </text>
    </comment>
    <comment authorId="1505" xr:uid="{9a6c5399-0157-440b-8a06-3e8db4e462b9}" ref="AC105">
      <text>
        <t xml:space="preserve">[Threaded comment]
 Your version of Excel allows you to read this threaded comment; however, any edits to it will get removed if the file is opened in a newer version of Excel. Learn more: https://go.microsoft.com/fwlink/?linkid=870924
Comment:
	an ottoman  (6X3X1 ft) with FABRIC Sun damage
</t>
      </text>
    </comment>
    <comment authorId="1506" xr:uid="{9a8c90a7-b2a6-4f9b-9139-ca91a7282193}" ref="W8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3/4
</t>
      </text>
    </comment>
    <comment authorId="1507" xr:uid="{9a9603e0-5c05-4bb9-88a2-6f09f1a3b98a}" ref="M13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22 NEW SETS
Respuesta:
    54 REDOING PIECES
</t>
      </text>
    </comment>
    <comment authorId="1508" xr:uid="{9ab8ae38-76a3-4393-aecf-c74c627919bf}" ref="T80">
      <text>
        <t xml:space="preserve">[Threaded comment]
 Your version of Excel allows you to read this threaded comment; however, any edits to it will get removed if the file is opened in a newer version of Excel. Learn more: https://go.microsoft.com/fwlink/?linkid=870924
Comment:
	TO MARIO: 10/5
</t>
      </text>
    </comment>
    <comment authorId="1509" xr:uid="{9ac1dcbc-efec-491f-8d2b-8b507019713c}" ref="G598">
      <text>
        <t xml:space="preserve">[Threaded comment]
 Your version of Excel allows you to read this threaded comment; however, any edits to it will get removed if the file is opened in a newer version of Excel. Learn more: https://go.microsoft.com/fwlink/?linkid=870924
Comment:
	TO CUSHION: 6/26
</t>
      </text>
    </comment>
    <comment authorId="1510" xr:uid="{9b45f79e-2bc6-47a5-983e-f311becfb21d}" ref="L7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DRY FAST FOAM
</t>
      </text>
    </comment>
    <comment authorId="1511" xr:uid="{9b48639d-6de8-4788-806d-f9c02901d5a9}" ref="L12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4/13
</t>
      </text>
    </comment>
    <comment authorId="1512" xr:uid="{9b517a70-b59d-49a7-9e4d-605df7c4b8af}" ref="G12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 Ney go to Laundry
Respuesta:
    SE DEBERAN LAVAR, LIMPIAR Y EMPACAR
</t>
      </text>
    </comment>
    <comment authorId="1513" xr:uid="{9b72f928-e3d7-4c68-9481-3f10f589fe5c}" ref="F9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ENVIARA POR FEDEX
</t>
      </text>
    </comment>
    <comment authorId="1514" xr:uid="{9b90759e-06c1-4a80-ab58-ba147de8d82d}" ref="G244">
      <text>
        <t xml:space="preserve">[Threaded comment]
 Your version of Excel allows you to read this threaded comment; however, any edits to it will get removed if the file is opened in a newer version of Excel. Learn more: https://go.microsoft.com/fwlink/?linkid=870924
Comment:
	TO CUSHION: 5/25
</t>
      </text>
    </comment>
    <comment authorId="1515" xr:uid="{9b9febce-8369-4e30-8834-6604d74f7979}" ref="G8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2/24
</t>
      </text>
    </comment>
    <comment authorId="1516" xr:uid="{9ba5dc06-60f2-4ab2-b55c-d9345968c4b6}" ref="S14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ANGEL 4/15 TABLE 57*57
</t>
      </text>
    </comment>
    <comment authorId="1517" xr:uid="{9bb0720b-b137-450d-bb0d-5ea5b5b9ab13}" ref="S2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3/22
</t>
      </text>
    </comment>
    <comment authorId="1518" xr:uid="{9bdcbd54-2a27-48a9-85e0-78dedaec989b}" ref="G613">
      <text>
        <t xml:space="preserve">[Threaded comment]
 Your version of Excel allows you to read this threaded comment; however, any edits to it will get removed if the file is opened in a newer version of Excel. Learn more: https://go.microsoft.com/fwlink/?linkid=870924
Comment:
	TO CUSHION: 7/15 AT 8:09
</t>
      </text>
    </comment>
    <comment authorId="1519" xr:uid="{9c0bcd76-87e1-4b1e-bd8c-daeead048eee}" ref="S1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3/7
Respuesta:
    USE: 2 CLUB CHAIRS &amp; 1 84" SOFA
</t>
      </text>
    </comment>
    <comment authorId="1520" xr:uid="{9c14fecb-a7db-4b83-b61e-5043e5a87957}" ref="L11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12/17
</t>
      </text>
    </comment>
    <comment authorId="1521" xr:uid="{9c2ec056-e6c7-4394-bbb6-f04a79dd4012}" ref="G6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 CUSHION:9/30 AT 11:11
</t>
      </text>
    </comment>
    <comment authorId="1522" xr:uid="{9c83849f-ba0f-4212-a219-517a60d7cf66}" ref="L7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ORDENA 11/26
Respuesta:
    SE RECIVE 11/27
</t>
      </text>
    </comment>
    <comment authorId="1523" xr:uid="{9cbab2d4-1b09-4cc1-aa20-4470e67b5127}" ref="G11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11/03
</t>
      </text>
    </comment>
    <comment authorId="1524" xr:uid="{9d278a15-5aaf-40fe-98e2-11dde5035950}" ref="H13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CUT COMPLETE UNTIL SEC#8, LA TELA SE TERMINO 7/9
</t>
      </text>
    </comment>
    <comment authorId="1525" xr:uid="{9d51d2ce-2632-42af-a063-23fb97b253bc}" ref="G528">
      <text>
        <t xml:space="preserve">[Threaded comment]
 Your version of Excel allows you to read this threaded comment; however, any edits to it will get removed if the file is opened in a newer version of Excel. Learn more: https://go.microsoft.com/fwlink/?linkid=870924
Comment:
	TO CUSHION 4/15
</t>
      </text>
    </comment>
    <comment authorId="1526" xr:uid="{9d8db2df-55da-4292-b759-9af280f494d7}" ref="K11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1/12
</t>
      </text>
    </comment>
    <comment authorId="1527" xr:uid="{9d950a93-e1b1-4345-add5-3b2ef22f5707}" ref="G536">
      <text>
        <t xml:space="preserve">[Threaded comment]
 Your version of Excel allows you to read this threaded comment; however, any edits to it will get removed if the file is opened in a newer version of Excel. Learn more: https://go.microsoft.com/fwlink/?linkid=870924
Comment:
	TO CUSHION 4/23
</t>
      </text>
    </comment>
    <comment authorId="1528" xr:uid="{9d9693c9-61fc-418f-b38a-323696480616}" ref="S556">
      <text>
        <t xml:space="preserve">[Threaded comment]
 Your version of Excel allows you to read this threaded comment; however, any edits to it will get removed if the file is opened in a newer version of Excel. Learn more: https://go.microsoft.com/fwlink/?linkid=870924
Comment:
	to metal: 5/7
</t>
      </text>
    </comment>
    <comment authorId="1529" xr:uid="{9da53677-4519-4a39-a920-142f8ac46a04}" ref="G10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10/02
</t>
      </text>
    </comment>
    <comment authorId="1530" xr:uid="{9db4bf6c-abe3-45c6-a854-f600728439fe}" ref="S8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4/22
</t>
      </text>
    </comment>
    <comment authorId="1531" xr:uid="{9dc6a478-7e40-4fe7-b6e8-44ab255047cc}" ref="L10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RECEIVED 9/4
</t>
      </text>
    </comment>
    <comment authorId="1532" xr:uid="{9dc7a799-ef30-40f4-828d-bb6cfa5418aa}" ref="G14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ENTRAGADA A CUSHION ON 4/28
</t>
      </text>
    </comment>
    <comment authorId="1533" xr:uid="{9dce7a23-7423-4c9d-88bc-bbae9252098e}" ref="S121">
      <text>
        <t xml:space="preserve">[Threaded comment]
 Your version of Excel allows you to read this threaded comment; however, any edits to it will get removed if the file is opened in a newer version of Excel. Learn more: https://go.microsoft.com/fwlink/?linkid=870924
Comment:
	TO RAYO: 11/18
</t>
      </text>
    </comment>
    <comment authorId="1534" xr:uid="{9de33493-0b81-4f93-8d9f-5d9e794b3146}" ref="B9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Not In GHL, internal Control, special request by Hamid
</t>
      </text>
    </comment>
    <comment authorId="1535" xr:uid="{9e00d3af-259e-49f9-86fc-37ab4c120aa6}" ref="L12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3/25
</t>
      </text>
    </comment>
    <comment authorId="1536" xr:uid="{9e010939-586b-4241-9f88-b79df9a943be}" ref="F192">
      <text>
        <t xml:space="preserve">[Threaded comment]
 Your version of Excel allows you to read this threaded comment; however, any edits to it will get removed if the file is opened in a newer version of Excel. Learn more: https://go.microsoft.com/fwlink/?linkid=870924
Comment:
	USE LEDGE LOUNGERS FROM JODY COLEMAN. (WHITE ONES)
</t>
      </text>
    </comment>
    <comment authorId="1537" xr:uid="{9e60ba47-9442-4ada-a14e-3aa3a7ae97e2}" ref="F1404">
      <text>
        <t xml:space="preserve">[Threaded comment]
 Your version of Excel allows you to read this threaded comment; however, any edits to it will get removed if the file is opened in a newer version of Excel. Learn more: https://go.microsoft.com/fwlink/?linkid=870924
Comment:
	SE ENVIARA A CALIFORNIA CON JJ
</t>
      </text>
    </comment>
    <comment authorId="1538" xr:uid="{9e755591-f9ac-4929-8a56-a6432b251f7f}" ref="T7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PENDING CUSTOM BBQ, DIMENSIONS POR CONFIRMAR
</t>
      </text>
    </comment>
    <comment authorId="1539" xr:uid="{9e81566f-dd5a-4e28-a04b-d294fc3a6ffb}" ref="C10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ES PARA EVENTO: SE TOMARA DE DR. MARK SIEGEL
Respuesta:
    SON ALRREDEDOR DE 21 PIEZAS
</t>
      </text>
    </comment>
    <comment authorId="1540" xr:uid="{9e819bef-d249-4914-8fbc-2b4eb8f4f729}" ref="G7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TOMARA DE SHOWROOM
</t>
      </text>
    </comment>
    <comment authorId="1541" xr:uid="{9e8b2f2e-6d53-4173-acc9-def3985c722e}" ref="S42">
      <text>
        <t xml:space="preserve">[Threaded comment]
 Your version of Excel allows you to read this threaded comment; however, any edits to it will get removed if the file is opened in a newer version of Excel. Learn more: https://go.microsoft.com/fwlink/?linkid=870924
Comment:
	RAYO 9/8, CLIENTE REQUEST UNTIL JAN-23, SE QUITA DE PROGRAMACION
TO RAYO: NOV-01
</t>
      </text>
    </comment>
    <comment authorId="1542" xr:uid="{9e8c825c-9542-4b35-86d4-830adbca9249}" ref="G604">
      <text>
        <t xml:space="preserve">[Threaded comment]
 Your version of Excel allows you to read this threaded comment; however, any edits to it will get removed if the file is opened in a newer version of Excel. Learn more: https://go.microsoft.com/fwlink/?linkid=870924
Comment:
	TO CUSHION: 7/1 AT 1:50PM
</t>
      </text>
    </comment>
    <comment authorId="1543" xr:uid="{9e998d88-f9a5-41e1-bdcc-be7e6d918a5a}" ref="F8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SCHEDULE TO PICK UP FROM CUSTOMER
Respuesta:
    5/2 schedule to pickup
</t>
      </text>
    </comment>
    <comment authorId="1544" xr:uid="{9ea65489-bd6d-4f6b-9f2c-7806249cf123}" ref="G10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
</t>
      </text>
    </comment>
    <comment authorId="1545" xr:uid="{9ea940c6-a01e-4ce0-89ef-fe9d2f003419}" ref="G11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
</t>
      </text>
    </comment>
    <comment authorId="1546" xr:uid="{9f03dbf6-fcfa-44eb-a83e-99f34523f3d0}" ref="H6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PENDING COURTINS WITH GROMMETS
</t>
      </text>
    </comment>
    <comment authorId="1547" xr:uid="{9f1f9547-a606-49c9-a405-f1bd86c51777}" ref="AB57">
      <text>
        <t xml:space="preserve">[Threaded comment]
 Your version of Excel allows you to read this threaded comment; however, any edits to it will get removed if the file is opened in a newer version of Excel. Learn more: https://go.microsoft.com/fwlink/?linkid=870924
Comment:
	original 11/4
</t>
      </text>
    </comment>
    <comment authorId="1548" xr:uid="{9f31c35c-4797-4fbb-b92a-defc3351ea37}" ref="W6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
</t>
      </text>
    </comment>
    <comment authorId="1549" xr:uid="{9f478490-a707-4a56-9724-96dd97b45ca5}" ref="G7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FER : 12/18
</t>
      </text>
    </comment>
    <comment authorId="1550" xr:uid="{9f567adc-46f7-4904-bb80-56278f4e45e9}" ref="F14">
      <text>
        <t xml:space="preserve">[Threaded comment]
 Your version of Excel allows you to read this threaded comment; however, any edits to it will get removed if the file is opened in a newer version of Excel. Learn more: https://go.microsoft.com/fwlink/?linkid=870924
Comment:
	Christian: RESCHEDULE WITH CUSTOMER BY Christian, from 08/18
</t>
      </text>
    </comment>
    <comment authorId="1551" xr:uid="{9f7352c8-1a29-4574-b0d8-60643532e6e6}" ref="T109">
      <text>
        <t xml:space="preserve">[Threaded comment]
 Your version of Excel allows you to read this threaded comment; however, any edits to it will get removed if the file is opened in a newer version of Excel. Learn more: https://go.microsoft.com/fwlink/?linkid=870924
Comment:
	TO MARIO: 12/5
</t>
      </text>
    </comment>
    <comment authorId="1552" xr:uid="{9f920678-ce6d-40c8-af0f-9b748a0855c7}" ref="H6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PENDING: CIRCULAR DAYBED &amp; BOOSTERS Y SET 910C22 WHITE
</t>
      </text>
    </comment>
    <comment authorId="1553" xr:uid="{9f97b254-1b37-49e9-bfe2-de4fdf3c4753}" ref="S13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
</t>
      </text>
    </comment>
    <comment authorId="1554" xr:uid="{9fa45b9d-d7c2-4663-a325-f6e0e00fe593}" ref="U1409">
      <text>
        <t xml:space="preserve">[Threaded comment]
 Your version of Excel allows you to read this threaded comment; however, any edits to it will get removed if the file is opened in a newer version of Excel. Learn more: https://go.microsoft.com/fwlink/?linkid=870924
Comment:
	ALUMINUM FRAME
</t>
      </text>
    </comment>
    <comment authorId="1555" xr:uid="{9fbebc56-5903-49e2-96f8-1e8875a6d369}" ref="S10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
      </text>
    </comment>
    <comment authorId="1556" xr:uid="{a0077251-b2c7-401a-b86f-c78cd7490102}" ref="G12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4/27
</t>
      </text>
    </comment>
    <comment authorId="1557" xr:uid="{a0519ff2-9a90-4a91-8d83-5e7e0a259877}" ref="F11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at factory by jasmine
Respuesta:
    SEND TO SHOWROOM BY JASMINE 11/18
</t>
      </text>
    </comment>
    <comment authorId="1558" xr:uid="{a060ab06-b7bb-4708-a075-6d75890cd641}" ref="F125">
      <text>
        <t xml:space="preserve">[Threaded comment]
 Your version of Excel allows you to read this threaded comment; however, any edits to it will get removed if the file is opened in a newer version of Excel. Learn more: https://go.microsoft.com/fwlink/?linkid=870924
Comment:
	pickup transitional chaise lounge seat, and Bravada sofa seat and back, despues redo..
</t>
      </text>
    </comment>
    <comment authorId="1559" xr:uid="{a0762e1d-f82d-477b-addf-0b0695475e51}" ref="F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LA JOLLA, CA
Respuesta:
    Per Lucio 9-15 She wasn't prepared for a date yet. She stated before Thanksgiving. We are expected to receive an answer this week when she will be in state to receive delivery. 
Respuesta:
    CONFIRMED WITH LUCIO
</t>
      </text>
    </comment>
    <comment authorId="1560" xr:uid="{a09c2e1c-ebd9-48e0-a7dc-93d326f16852}" ref="S157">
      <text>
        <t xml:space="preserve">[Threaded comment]
 Your version of Excel allows you to read this threaded comment; however, any edits to it will get removed if the file is opened in a newer version of Excel. Learn more: https://go.microsoft.com/fwlink/?linkid=870924
Comment:
	TO RAYO 1/17
</t>
      </text>
    </comment>
    <comment authorId="1561" xr:uid="{a0a97a22-f891-43d5-b129-33fb1e582d8e}" ref="W6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8/13 AT 7:30AM
</t>
      </text>
    </comment>
    <comment authorId="1562" xr:uid="{a0fcda53-5b07-418f-9945-3068294fc3b0}" ref="G491">
      <text>
        <t xml:space="preserve">[Threaded comment]
 Your version of Excel allows you to read this threaded comment; however, any edits to it will get removed if the file is opened in a newer version of Excel. Learn more: https://go.microsoft.com/fwlink/?linkid=870924
Comment:
	TO FERNANDA: 4/19
</t>
      </text>
    </comment>
    <comment authorId="1563" xr:uid="{a100a3f1-e75a-4f1a-aaa6-49ed63b64c4e}" ref="W7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11/21
</t>
      </text>
    </comment>
    <comment authorId="1564" xr:uid="{a11a8b6f-89ac-4ae5-add2-3a430a20dcbb}" ref="V8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ALUMINUM
</t>
      </text>
    </comment>
    <comment authorId="1565" xr:uid="{a13be3d2-87eb-4268-930a-b684ce38b8b4}" ref="S6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10/14 AT 8:10 AM
</t>
      </text>
    </comment>
    <comment authorId="1566" xr:uid="{a14404f1-5a22-4dc8-b824-df0f2426709a}" ref="W10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9/10
</t>
      </text>
    </comment>
    <comment authorId="1567" xr:uid="{a1587f46-d31f-4800-884d-ae90150991b4}" ref="S57">
      <text>
        <t xml:space="preserve">[Threaded comment]
 Your version of Excel allows you to read this threaded comment; however, any edits to it will get removed if the file is opened in a newer version of Excel. Learn more: https://go.microsoft.com/fwlink/?linkid=870924
Comment:
	TO MOY 8/26
</t>
      </text>
    </comment>
    <comment authorId="1568" xr:uid="{a16a28ec-94ad-4281-80bc-0cc8d4f6f6a7}" ref="L7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ORDENA 11/26
Respuesta:
    SE RECIVE 11/27
</t>
      </text>
    </comment>
    <comment authorId="1569" xr:uid="{a173fdcd-4a58-4d1c-917a-f5628e5d5cca}" ref="S8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1/28
</t>
      </text>
    </comment>
    <comment authorId="1570" xr:uid="{a1835270-52fc-4535-8cda-01b52369b59d}" ref="L6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7/29  FOR MIERCOLES 7/31..
Respuesta:
    RECIBIDO: 7/31
</t>
      </text>
    </comment>
    <comment authorId="1571" xr:uid="{a1c6374f-1d4e-4f38-97d1-f1e3fccd01c7}" ref="S50">
      <text>
        <t xml:space="preserve">[Threaded comment]
 Your version of Excel allows you to read this threaded comment; however, any edits to it will get removed if the file is opened in a newer version of Excel. Learn more: https://go.microsoft.com/fwlink/?linkid=870924
Comment:
	TO RAYO: 9/15
</t>
      </text>
    </comment>
    <comment authorId="1572" xr:uid="{a1d27910-05d4-42ea-bea8-f7d3b0f68320}" ref="F13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MID JULY BY BRANDON
Respuesta:
    CAN MOVE TO AUGUST BY HAMID
</t>
      </text>
    </comment>
    <comment authorId="1573" xr:uid="{a1d3385f-c36e-4cc1-b0ab-ae7d5a4469ab}" ref="L12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3/25
</t>
      </text>
    </comment>
    <comment authorId="1574" xr:uid="{a1eb83f0-7502-4a16-a8da-2e10ff774fab}" ref="S6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METAL:9/19 12:50PM
</t>
      </text>
    </comment>
    <comment authorId="1575" xr:uid="{a204e1a4-bdcd-4df9-bf64-bcffea001cbe}" ref="K7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..PENDING: SCALE 13YDS CLOUD DICONTINUED
Respuesta:
    CUSTOMER DELIVER: HEMSTREAD CHARCOAL
Respuesta:
    ORDER SCALE CLOUD..STILL PENDING HEMSTREAD CHARCOAL
</t>
      </text>
    </comment>
    <comment authorId="1576" xr:uid="{a215284e-47c9-433b-8a69-5673d22e46e2}" ref="G11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12/23
</t>
      </text>
    </comment>
    <comment authorId="1577" xr:uid="{a24ac1ba-e76b-48f9-923f-b5298da8e0fd}" ref="G10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
</t>
      </text>
    </comment>
    <comment authorId="1578" xr:uid="{a26bab39-633e-44ca-b854-14576612ab7b}" ref="W7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TBD BY HAMID
Respuesta:
    LIQUID SKY
</t>
      </text>
    </comment>
    <comment authorId="1579" xr:uid="{a270596e-d866-490a-976a-989f185b6c82}" ref="G161">
      <text>
        <t xml:space="preserve">[Threaded comment]
 Your version of Excel allows you to read this threaded comment; however, any edits to it will get removed if the file is opened in a newer version of Excel. Learn more: https://go.microsoft.com/fwlink/?linkid=870924
Comment:
	Do not start the cushions until confirmation from Christian
</t>
      </text>
    </comment>
    <comment authorId="1580" xr:uid="{a28085cb-cce6-4974-8584-22acae4aafc9}" ref="W130">
      <text>
        <t xml:space="preserve">[Threaded comment]
 Your version of Excel allows you to read this threaded comment; however, any edits to it will get removed if the file is opened in a newer version of Excel. Learn more: https://go.microsoft.com/fwlink/?linkid=870924
Comment:
	TO RED: 12/15
</t>
      </text>
    </comment>
    <comment authorId="1581" xr:uid="{a28d9801-10dd-44d8-a2f1-b15d7b137649}" ref="L6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RECIV VIER 07/18
</t>
      </text>
    </comment>
    <comment authorId="1582" xr:uid="{a2c76805-c48a-439e-b432-aa5e7032e445}" ref="S172">
      <text>
        <t xml:space="preserve">[Threaded comment]
 Your version of Excel allows you to read this threaded comment; however, any edits to it will get removed if the file is opened in a newer version of Excel. Learn more: https://go.microsoft.com/fwlink/?linkid=870924
Comment:
	To Rayo: 2/13
</t>
      </text>
    </comment>
    <comment authorId="1583" xr:uid="{a2d1b151-b5b3-48f6-a063-a6604b6dc595}" ref="G9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06/25
</t>
      </text>
    </comment>
    <comment authorId="1584" xr:uid="{a30e3a95-abc6-4e8f-8029-9de504e50add}" ref="S7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10/16/24 AT 10:00AM
</t>
      </text>
    </comment>
    <comment authorId="1585" xr:uid="{a314c3d0-e61d-4a14-9604-7e559ae38368}" ref="S569">
      <text>
        <t xml:space="preserve">[Threaded comment]
 Your version of Excel allows you to read this threaded comment; however, any edits to it will get removed if the file is opened in a newer version of Excel. Learn more: https://go.microsoft.com/fwlink/?linkid=870924
Comment:
	TO METAL: 6/17 8:20
</t>
      </text>
    </comment>
    <comment authorId="1586" xr:uid="{a316c4a8-97f7-4ac2-81d7-28c8183a0922}" ref="T1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
</t>
      </text>
    </comment>
    <comment authorId="1587" xr:uid="{a3183c1c-dab4-4e08-9d4b-d35b43cad445}" ref="F12">
      <text>
        <t xml:space="preserve">[Threaded comment]
 Your version of Excel allows you to read this threaded comment; however, any edits to it will get removed if the file is opened in a newer version of Excel. Learn more: https://go.microsoft.com/fwlink/?linkid=870924
Comment:
	Chris confirmo para Miercoles 8/17 de 8/19
</t>
      </text>
    </comment>
    <comment authorId="1588" xr:uid="{a343e90f-f6c5-4f50-a575-e92e2aab95ee}" ref="G10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10/13
</t>
      </text>
    </comment>
    <comment authorId="1589" xr:uid="{a388f5d2-82b6-4c96-80ef-f5aac8702d57}" ref="S209">
      <text>
        <t xml:space="preserve">[Threaded comment]
 Your version of Excel allows you to read this threaded comment; however, any edits to it will get removed if the file is opened in a newer version of Excel. Learn more: https://go.microsoft.com/fwlink/?linkid=870924
Comment:
	To mateal team 5/10
</t>
      </text>
    </comment>
    <comment authorId="1590" xr:uid="{a3abf924-c32c-4c50-abdd-24484b32993e}" ref="S265">
      <text>
        <t xml:space="preserve">[Threaded comment]
 Your version of Excel allows you to read this threaded comment; however, any edits to it will get removed if the file is opened in a newer version of Excel. Learn more: https://go.microsoft.com/fwlink/?linkid=870924
Comment:
	TO METAL: 6/7
</t>
      </text>
    </comment>
    <comment authorId="1591" xr:uid="{a3b8e27d-bb2d-4b59-bbf0-769d8e19092c}" ref="W7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12/17
</t>
      </text>
    </comment>
    <comment authorId="1592" xr:uid="{a3c21fb5-6766-4bad-8f28-108f183473f5}" ref="W14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 AT 11:00
</t>
      </text>
    </comment>
    <comment authorId="1593" xr:uid="{a3d01880-6c48-4e4c-be11-ad4b9078eb32}" ref="W8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 EKTON: 4/15
</t>
      </text>
    </comment>
    <comment authorId="1594" xr:uid="{a41daa93-e900-4034-8909-002ecf84d6f3}" ref="G93">
      <text>
        <t xml:space="preserve">[Threaded comment]
 Your version of Excel allows you to read this threaded comment; however, any edits to it will get removed if the file is opened in a newer version of Excel. Learn more: https://go.microsoft.com/fwlink/?linkid=870924
Comment:
	FOR THE LILY PAD CUSHIONS :MAKE THE SPLIT 9 1/2" FOR THE TOP CUSHION AND 4" FOR THE BOTTOM PORTION OF THE 13 1/2" OVERALL CYUSHIONS
</t>
      </text>
    </comment>
    <comment authorId="1595" xr:uid="{a4459645-eac1-4ddc-bfbf-b5dd42907242}" ref="G13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OVERNIGHT 6/10
</t>
      </text>
    </comment>
    <comment authorId="1596" xr:uid="{a44eba38-0c01-4196-864c-7107a5695323}" ref="W8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4/8
</t>
      </text>
    </comment>
    <comment authorId="1597" xr:uid="{a4561e29-2c65-401c-a871-a8b699479c2f}" ref="G618">
      <text>
        <t xml:space="preserve">[Threaded comment]
 Your version of Excel allows you to read this threaded comment; however, any edits to it will get removed if the file is opened in a newer version of Excel. Learn more: https://go.microsoft.com/fwlink/?linkid=870924
Comment:
	to cushion: 7/11 at 8:30
</t>
      </text>
    </comment>
    <comment authorId="1598" xr:uid="{a48b5a48-4079-4090-a207-b2e4f10e786d}" ref="L12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FRI 4/17/26
</t>
      </text>
    </comment>
    <comment authorId="1599" xr:uid="{a4fa3edb-d8f5-4b06-8620-9f6fd0a306dd}" ref="L11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12/15
</t>
      </text>
    </comment>
    <comment authorId="1600" xr:uid="{a5085e88-c597-42b9-b43f-cf1966f1ce1a}" ref="T52">
      <text>
        <t xml:space="preserve">[Threaded comment]
 Your version of Excel allows you to read this threaded comment; however, any edits to it will get removed if the file is opened in a newer version of Excel. Learn more: https://go.microsoft.com/fwlink/?linkid=870924
Comment:
	MARIO 9/6
</t>
      </text>
    </comment>
    <comment authorId="1601" xr:uid="{a5092921-86f4-4909-9bf3-6bbdd6b11187}" ref="L70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11/21
</t>
      </text>
    </comment>
    <comment authorId="1602" xr:uid="{a510476c-8498-44e0-bfad-e149d34491c3}" ref="F9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 PIECE FOAM ONLY
</t>
      </text>
    </comment>
    <comment authorId="1603" xr:uid="{a534fa78-1aa6-4359-a876-e78c4954f943}" ref="K610">
      <text>
        <t xml:space="preserve">[Threaded comment]
 Your version of Excel allows you to read this threaded comment; however, any edits to it will get removed if the file is opened in a newer version of Excel. Learn more: https://go.microsoft.com/fwlink/?linkid=870924
Comment:
	SAME NEW FABRIC
</t>
      </text>
    </comment>
    <comment authorId="1604" xr:uid="{a55b1eef-716e-4ed1-8ef8-14ec00fd7f35}" ref="T108">
      <text>
        <t xml:space="preserve">[Threaded comment]
 Your version of Excel allows you to read this threaded comment; however, any edits to it will get removed if the file is opened in a newer version of Excel. Learn more: https://go.microsoft.com/fwlink/?linkid=870924
Comment:
	TO MARIO 10/31
</t>
      </text>
    </comment>
    <comment authorId="1605" xr:uid="{a578575c-97d9-48bd-846e-50bbb86318c1}" ref="F11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DROP AT SHOWROOM
Respuesta:
    LEAD TIME 01/30
</t>
      </text>
    </comment>
    <comment authorId="1606" xr:uid="{a57de925-1ce9-470f-90aa-5fa969e48923}" ref="G9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6/9
</t>
      </text>
    </comment>
    <comment authorId="1607" xr:uid="{a583098f-e002-4a3f-a005-e7d4b6516881}" ref="S256">
      <text>
        <t xml:space="preserve">[Threaded comment]
 Your version of Excel allows you to read this threaded comment; however, any edits to it will get removed if the file is opened in a newer version of Excel. Learn more: https://go.microsoft.com/fwlink/?linkid=870924
Comment:
	TO METAL: 6/15
</t>
      </text>
    </comment>
    <comment authorId="1608" xr:uid="{a5885ce5-e21e-498d-82c3-e80ff1b0b5d5}" ref="S8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METAL:4/8
</t>
      </text>
    </comment>
    <comment authorId="1609" xr:uid="{a58f244e-cbcd-4324-ab44-0eb19ea1d605}" ref="S10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
</t>
      </text>
    </comment>
    <comment authorId="1610" xr:uid="{a5b6e8b9-831b-4676-b8ee-cbe6527755b9}" ref="G13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7/28
</t>
      </text>
    </comment>
    <comment authorId="1611" xr:uid="{a5f70083-dd3a-4704-84c4-2d717054bdc8}" ref="S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9/2/25 AT 10:00AM
</t>
      </text>
    </comment>
    <comment authorId="1612" xr:uid="{a6199c72-0494-40ff-80bd-b6c0dc2bfd53}" ref="F6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FIREPIT SE UTILIZARA EL MISMO DE SHOWROOM, YA SE TRAJO
</t>
      </text>
    </comment>
    <comment authorId="1613" xr:uid="{a621b46d-3502-4b32-91c5-434729cdaf57}" ref="S55">
      <text>
        <t xml:space="preserve">[Threaded comment]
 Your version of Excel allows you to read this threaded comment; however, any edits to it will get removed if the file is opened in a newer version of Excel. Learn more: https://go.microsoft.com/fwlink/?linkid=870924
Comment:
	TO RAYO: 10/19
</t>
      </text>
    </comment>
    <comment authorId="1614" xr:uid="{a6229626-28e6-4291-bdcf-d05bb00f4f15}" ref="T73">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1615" xr:uid="{a64426df-c90b-4916-a10a-26916eb92900}" ref="T77">
      <text>
        <t xml:space="preserve">[Threaded comment]
 Your version of Excel allows you to read this threaded comment; however, any edits to it will get removed if the file is opened in a newer version of Excel. Learn more: https://go.microsoft.com/fwlink/?linkid=870924
Comment:
	TO MARIO 9/28
</t>
      </text>
    </comment>
    <comment authorId="1616" xr:uid="{a6766d4d-3273-4952-b2b6-e8c6c1eebf4f}" ref="G7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FER 1/8
</t>
      </text>
    </comment>
    <comment authorId="1617" xr:uid="{a6b6e5f8-5b8b-4383-8f0d-2a79b32c4429}" ref="W8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DEKTON...OVER WHATSAPP 4/17
</t>
      </text>
    </comment>
    <comment authorId="1618" xr:uid="{a70f9399-f770-47c8-ab36-ada46c825fc9}" ref="F9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1 Swing From Showroom (Repowder Black)
Respuesta:
    BY KIAN: ESTE QUE TENEMOS ES EL QUE LEVNTARON DE TIENDA….
</t>
      </text>
    </comment>
    <comment authorId="1619" xr:uid="{a711230a-3a82-4a63-9b4d-3645e48f6a4d}" ref="S492">
      <text>
        <t xml:space="preserve">[Threaded comment]
 Your version of Excel allows you to read this threaded comment; however, any edits to it will get removed if the file is opened in a newer version of Excel. Learn more: https://go.microsoft.com/fwlink/?linkid=870924
Comment:
	TO METAL: 4/25
</t>
      </text>
    </comment>
    <comment authorId="1620" xr:uid="{a7117317-0574-4968-82cb-7f1a963cdc51}" ref="L12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TIENDA DECIDIO SOLICITAR FOAM NUEVO PARA TODOS
Respuesta:
    ORDER 3/25
</t>
      </text>
    </comment>
    <comment authorId="1621" xr:uid="{a742d7aa-4881-4171-a930-949492c22573}" ref="W7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12/17
</t>
      </text>
    </comment>
    <comment authorId="1622" xr:uid="{a777b485-a82f-4001-a74f-003bb7d415cc}" ref="W14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DEKTON 5/1
</t>
      </text>
    </comment>
    <comment authorId="1623" xr:uid="{a79d16de-981c-4894-834b-d39bdbe6a4dc}" ref="S1403">
      <text>
        <t xml:space="preserve">[Threaded comment]
 Your version of Excel allows you to read this threaded comment; however, any edits to it will get removed if the file is opened in a newer version of Excel. Learn more: https://go.microsoft.com/fwlink/?linkid=870924
Comment:
	RAYO 8/8
</t>
      </text>
    </comment>
    <comment authorId="1624" xr:uid="{a7d3fdd1-d845-403d-86fd-3cd8716848c4}" ref="S9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6/11
</t>
      </text>
    </comment>
    <comment authorId="1625" xr:uid="{a8543d13-4c4a-4f03-b0b0-a10e4c559875}" ref="S9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6/25
</t>
      </text>
    </comment>
    <comment authorId="1626" xr:uid="{a858b937-9905-42e8-a3ac-4f0ef76be1a9}" ref="L8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FOR TRANSICION OF WAREHOUSE LOST SOME FOAM.. SE REORDENO 4/15
</t>
      </text>
    </comment>
    <comment authorId="1627" xr:uid="{a8728ca1-e282-4beb-bfe4-7a5647e9831b}" ref="L12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
</t>
      </text>
    </comment>
    <comment authorId="1628" xr:uid="{a8c61b5c-848c-4770-bc5a-5f659671a404}" ref="G9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5/28
</t>
      </text>
    </comment>
    <comment authorId="1629" xr:uid="{a8e44d11-5bf2-434d-a6dc-1d7d3ad12bc4}" ref="S8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2/24
</t>
      </text>
    </comment>
    <comment authorId="1630" xr:uid="{a90fcb3f-d6ca-4e56-879c-bd91a567cd59}" ref="L7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11/15
</t>
      </text>
    </comment>
    <comment authorId="1631" xr:uid="{a91f9d54-edb3-4c1b-974d-be1128b3d1cd}" ref="G6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8/8 AT 11:15AM
Respuesta:
    PAUSE...NEED FABRIC
Respuesta:
    PENDING CIRCULAR DAYBED
</t>
      </text>
    </comment>
    <comment authorId="1632" xr:uid="{a9236324-f370-4bbe-bd74-8ea51c16a40c}" ref="G7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CUSHION 11/29
</t>
      </text>
    </comment>
    <comment authorId="1633" xr:uid="{a957ce95-3942-4b93-9a4e-62072ebd9000}" ref="S8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PARA METAL: 5/6
</t>
      </text>
    </comment>
    <comment authorId="1634" xr:uid="{a9b56e68-e53c-4090-a03f-2972d907ae13}" ref="W614">
      <text>
        <t xml:space="preserve">[Threaded comment]
 Your version of Excel allows you to read this threaded comment; however, any edits to it will get removed if the file is opened in a newer version of Excel. Learn more: https://go.microsoft.com/fwlink/?linkid=870924
Comment:
	TO DEKTON: 7/10 AT 11:50
</t>
      </text>
    </comment>
    <comment authorId="1635" xr:uid="{a9c6e49b-9f68-46b1-9bc6-a0e8ed92fd0b}" ref="T114">
      <text>
        <t xml:space="preserve">[Threaded comment]
 Your version of Excel allows you to read this threaded comment; however, any edits to it will get removed if the file is opened in a newer version of Excel. Learn more: https://go.microsoft.com/fwlink/?linkid=870924
Comment:
	TO MARIO :11/11
</t>
      </text>
    </comment>
    <comment authorId="1636" xr:uid="{a9d38196-c3cb-4eee-921e-e688e01b5459}" ref="S8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1/27
</t>
      </text>
    </comment>
    <comment authorId="1637" xr:uid="{a9d85dc4-9484-4fb5-944e-a333f11fb858}" ref="S9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5/27
</t>
      </text>
    </comment>
    <comment authorId="1638" xr:uid="{a9eb20b5-cac4-4a38-8c9c-00db5d66f023}" ref="G7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11/21
</t>
      </text>
    </comment>
    <comment authorId="1639" xr:uid="{aa1137d2-c43d-4bb9-96d1-ed66b4fc62be}" ref="F21">
      <text>
        <t xml:space="preserve">[Threaded comment]
 Your version of Excel allows you to read this threaded comment; however, any edits to it will get removed if the file is opened in a newer version of Excel. Learn more: https://go.microsoft.com/fwlink/?linkid=870924
Comment:
	Confirmed to 8/22 By christian from: 8/16
christian put to 9/07
</t>
      </text>
    </comment>
    <comment authorId="1640" xr:uid="{aa3b70de-e67b-482a-9cc7-d56df14a60f3}" ref="L7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11/27
</t>
      </text>
    </comment>
    <comment authorId="1641" xr:uid="{aa5b875b-2272-47e3-a86f-f0a9e52453b8}" ref="L13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ORDENO DE 1 A 5--READY
Respuesta:
    SE ORDENO DE 6-9 ON 7/23
Respuesta:
    RECIBIDA 6-9 ON 7/25
</t>
      </text>
    </comment>
    <comment authorId="1642" xr:uid="{aa84360d-7a14-4950-ac5f-f20942d644fd}" ref="G7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643" xr:uid="{aa857a19-55c3-4462-bea4-4f468cda9ed1}" ref="S10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
</t>
      </text>
    </comment>
    <comment authorId="1644" xr:uid="{aa96b192-00c0-4604-a37d-8f69cf0507e3}" ref="G7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1/8/25
</t>
      </text>
    </comment>
    <comment authorId="1645" xr:uid="{aaa9a430-f17b-4744-8728-7da69df471a6}" ref="G11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
</t>
      </text>
    </comment>
    <comment authorId="1646" xr:uid="{ab0cd8d2-d085-42ff-ac0a-ddf6bbd390ef}" ref="X1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*Take 1 from showroom for dining table 120x48.
Made 3 on Fabric.
</t>
      </text>
    </comment>
    <comment authorId="1647" xr:uid="{ab442c01-5719-40ef-b9ef-54319abeaf42}" ref="W7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REMOVERA DE TABLE Y SE REENSAMBLARA
</t>
      </text>
    </comment>
    <comment authorId="1648" xr:uid="{ab5a5b87-e446-4fed-a1ac-3ce9b3c0cfb0}" ref="W159">
      <text>
        <t xml:space="preserve">[Threaded comment]
 Your version of Excel allows you to read this threaded comment; however, any edits to it will get removed if the file is opened in a newer version of Excel. Learn more: https://go.microsoft.com/fwlink/?linkid=870924
Comment:
	TO RED: 1/23
Replace Khalo 36 x 36 with Fiord Dekton.
</t>
      </text>
    </comment>
    <comment authorId="1649" xr:uid="{ab69170d-e12f-486c-8d65-6062b0cebf86}" ref="S6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8/12 AT 7:20AM
</t>
      </text>
    </comment>
    <comment authorId="1650" xr:uid="{ab7ca89f-6f27-43d6-bc51-9892856a4b14}" ref="V6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Ojo: no elaborar 3 chaise longe en esta orden, debido a que ya las tenemos realizadas.
Respuesta:
    AND DON’T MAKE 2 SIDE TABLE
</t>
      </text>
    </comment>
    <comment authorId="1651" xr:uid="{ab828a3e-f699-4d75-9b5c-4100257b8860}" ref="T165">
      <text>
        <t xml:space="preserve">[Threaded comment]
 Your version of Excel allows you to read this threaded comment; however, any edits to it will get removed if the file is opened in a newer version of Excel. Learn more: https://go.microsoft.com/fwlink/?linkid=870924
Comment:
	TO MARIO: 1/31
</t>
      </text>
    </comment>
    <comment authorId="1652" xr:uid="{abb84c3b-62d1-4c49-bf50-4df7bf7ad1f4}" ref="S80">
      <text>
        <t xml:space="preserve">[Threaded comment]
 Your version of Excel allows you to read this threaded comment; however, any edits to it will get removed if the file is opened in a newer version of Excel. Learn more: https://go.microsoft.com/fwlink/?linkid=870924
Comment:
	TO RAYO 9/28
</t>
      </text>
    </comment>
    <comment authorId="1653" xr:uid="{abc736f3-e731-4efd-9cbe-b849277739df}" ref="G6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9/11 AT 3PM
</t>
      </text>
    </comment>
    <comment authorId="1654" xr:uid="{ac0a7c38-0aa0-4e33-a699-e969656fe85e}" ref="K11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1/20
</t>
      </text>
    </comment>
    <comment authorId="1655" xr:uid="{ac0b3654-78be-46db-aaf4-e8fdaf42d987}" ref="F526">
      <text>
        <t xml:space="preserve">[Threaded comment]
 Your version of Excel allows you to read this threaded comment; however, any edits to it will get removed if the file is opened in a newer version of Excel. Learn more: https://go.microsoft.com/fwlink/?linkid=870924
Comment:
	FEDEX PICKUP---PACKAGING
TENTATIVE DELIVERY DAY
</t>
      </text>
    </comment>
    <comment authorId="1656" xr:uid="{ac1fc528-f802-4086-9493-b4dce49ec7a6}" ref="S6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 AT 6:30AM
</t>
      </text>
    </comment>
    <comment authorId="1657" xr:uid="{ac22d76b-727d-4cd3-a7f6-9a88958aa323}" ref="F9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Casa no lista.. Pendiente por confirmar
Respuesta:
    TENTATIVE OCT??**
</t>
      </text>
    </comment>
    <comment authorId="1658" xr:uid="{ac3a2c7b-7025-49fc-a757-37945546f736}" ref="S7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12/12
</t>
      </text>
    </comment>
    <comment authorId="1659" xr:uid="{ac8cc948-9c21-4ab3-978f-65f24b4d6583}" ref="G7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10/16 AT 10:00AM
</t>
      </text>
    </comment>
    <comment authorId="1660" xr:uid="{aca71e42-ab45-433b-bcee-cec8d93191a3}" ref="T9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8/20 AT 2:30PM
</t>
      </text>
    </comment>
    <comment authorId="1661" xr:uid="{acb396ea-9b6c-42e1-bd30-192a8b5ebade}" ref="G2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CUSHION 4/28
</t>
      </text>
    </comment>
    <comment authorId="1662" xr:uid="{acd9616a-dc6c-4630-a04d-8d26abe4cab6}" ref="S9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6/23
</t>
      </text>
    </comment>
    <comment authorId="1663" xr:uid="{aced7a2b-a0d3-46b1-8c81-46b1d096c13f}" ref="W7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11/21
</t>
      </text>
    </comment>
    <comment authorId="1664" xr:uid="{acf7cc4f-ea7f-44c4-982b-1451f649e53c}" ref="T116">
      <text>
        <t xml:space="preserve">[Threaded comment]
 Your version of Excel allows you to read this threaded comment; however, any edits to it will get removed if the file is opened in a newer version of Excel. Learn more: https://go.microsoft.com/fwlink/?linkid=870924
Comment:
	TO MARIO: 11/18
</t>
      </text>
    </comment>
    <comment authorId="1665" xr:uid="{ad01269a-cf82-4a9a-92bc-70051d8d425b}" ref="G7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10/17/24
</t>
      </text>
    </comment>
    <comment authorId="1666" xr:uid="{ad0a8d2e-786e-41c8-8112-b7a944f714ed}" ref="S530">
      <text>
        <t xml:space="preserve">[Threaded comment]
 Your version of Excel allows you to read this threaded comment; however, any edits to it will get removed if the file is opened in a newer version of Excel. Learn more: https://go.microsoft.com/fwlink/?linkid=870924
Comment:
	TO METAL 4/17
</t>
      </text>
    </comment>
    <comment authorId="1667" xr:uid="{ad197863-17b9-4e01-ad56-36b6288c82f7}" ref="T83">
      <text>
        <t xml:space="preserve">[Threaded comment]
 Your version of Excel allows you to read this threaded comment; however, any edits to it will get removed if the file is opened in a newer version of Excel. Learn more: https://go.microsoft.com/fwlink/?linkid=870924
Comment:
	TO MARIO: 10/5
</t>
      </text>
    </comment>
    <comment authorId="1668" xr:uid="{ad2c10cf-b66a-4fb3-99eb-2f730fd0c1f8}" ref="L11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1/19/26
</t>
      </text>
    </comment>
    <comment authorId="1669" xr:uid="{ad32a912-6ff2-49bc-9f66-fcccd83ecba7}" ref="L7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CHRISTIAN: Not order new foam
Respuesta:
    ON BLUE TRUCK
Respuesta:
    WE ALREADY MOVE TO CUSHION AREA… MINI KITCHEN
</t>
      </text>
    </comment>
    <comment authorId="1670" xr:uid="{ad334e79-c22e-4af0-a732-48b6999f5a2a}" ref="W487">
      <text>
        <t xml:space="preserve">[Threaded comment]
 Your version of Excel allows you to read this threaded comment; however, any edits to it will get removed if the file is opened in a newer version of Excel. Learn more: https://go.microsoft.com/fwlink/?linkid=870924
Comment:
	TO DEKTON: 7/2 AT 9:30
</t>
      </text>
    </comment>
    <comment authorId="1671" xr:uid="{ad35ed39-d2b4-4584-ae09-bb95a1dee959}" ref="T110">
      <text>
        <t xml:space="preserve">[Threaded comment]
 Your version of Excel allows you to read this threaded comment; however, any edits to it will get removed if the file is opened in a newer version of Excel. Learn more: https://go.microsoft.com/fwlink/?linkid=870924
Comment:
	TO MARIO: 11/11
</t>
      </text>
    </comment>
    <comment authorId="1672" xr:uid="{ad9f1b53-aa49-4ad0-b161-43f21cf15256}" ref="T143">
      <text>
        <t xml:space="preserve">[Threaded comment]
 Your version of Excel allows you to read this threaded comment; however, any edits to it will get removed if the file is opened in a newer version of Excel. Learn more: https://go.microsoft.com/fwlink/?linkid=870924
Comment:
	TO MARIO: 12/20
</t>
      </text>
    </comment>
    <comment authorId="1673" xr:uid="{adb5aa36-4e7e-44a9-b54c-87dba87999bc}" ref="S23">
      <text>
        <t xml:space="preserve">[Threaded comment]
 Your version of Excel allows you to read this threaded comment; however, any edits to it will get removed if the file is opened in a newer version of Excel. Learn more: https://go.microsoft.com/fwlink/?linkid=870924
Comment:
	TO RAYO 10/19
</t>
      </text>
    </comment>
    <comment authorId="1674" xr:uid="{ade58036-fbb3-4b1c-9459-0c846801b0d1}" ref="W11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12/10
</t>
      </text>
    </comment>
    <comment authorId="1675" xr:uid="{ade6f96a-ec74-4ca6-9faf-213d5c691097}" ref="G1413">
      <text>
        <t xml:space="preserve">[Threaded comment]
 Your version of Excel allows you to read this threaded comment; however, any edits to it will get removed if the file is opened in a newer version of Excel. Learn more: https://go.microsoft.com/fwlink/?linkid=870924
Comment:
	TO CUSHION: 6/6
</t>
      </text>
    </comment>
    <comment authorId="1676" xr:uid="{adff546d-050b-4c37-8431-e9bea35ac962}" ref="F9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Alisa’s assistant will reach back out for warranty at the end of July for preferable time frame
Respuesta:
    PENDING PICKUP ON 8/25/25
Respuesta:
    RECIBIDAS 9/22 2 WEEKS TO PRODUCE
</t>
      </text>
    </comment>
    <comment authorId="1677" xr:uid="{ae164f59-cd33-4ca4-9552-4ab2fcc98b06}" ref="S95">
      <text>
        <t xml:space="preserve">[Threaded comment]
 Your version of Excel allows you to read this threaded comment; however, any edits to it will get removed if the file is opened in a newer version of Excel. Learn more: https://go.microsoft.com/fwlink/?linkid=870924
Comment:
	TO RAYO 10/19
</t>
      </text>
    </comment>
    <comment authorId="1678" xr:uid="{ae194e23-f8d1-4fa9-9b02-b037733deb2d}" ref="G10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
</t>
      </text>
    </comment>
    <comment authorId="1679" xr:uid="{ae5f5c60-d2dc-489d-a91b-01b0910bb9b7}" ref="W6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8/12 AT 3:45PM
</t>
      </text>
    </comment>
    <comment authorId="1680" xr:uid="{ae8bb11d-d719-4a0d-9508-b6293b255a22}" ref="W9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8/20 AT 9:15AM
</t>
      </text>
    </comment>
    <comment authorId="1681" xr:uid="{ae982700-0592-4575-afd8-c9642d5b1d57}" ref="G564">
      <text>
        <t xml:space="preserve">[Threaded comment]
 Your version of Excel allows you to read this threaded comment; however, any edits to it will get removed if the file is opened in a newer version of Excel. Learn more: https://go.microsoft.com/fwlink/?linkid=870924
Comment:
	to cushion: 5/23
</t>
      </text>
    </comment>
    <comment authorId="1682" xr:uid="{aeb9c161-c924-45bb-8ff7-f4c00f095a40}" ref="S60">
      <text>
        <t xml:space="preserve">[Threaded comment]
 Your version of Excel allows you to read this threaded comment; however, any edits to it will get removed if the file is opened in a newer version of Excel. Learn more: https://go.microsoft.com/fwlink/?linkid=870924
Comment:
	TO RAYO: 9/20
</t>
      </text>
    </comment>
    <comment authorId="1683" xr:uid="{aecdf0d1-8fe6-4ee4-8bfa-41a848f6e39e}" ref="G11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11/17
</t>
      </text>
    </comment>
    <comment authorId="1684" xr:uid="{aeed4d8c-adbb-4e00-b67e-336e8d6fcc15}" ref="G13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 AT 11:00AM
</t>
      </text>
    </comment>
    <comment authorId="1685" xr:uid="{aef90a95-4856-42a4-a0a4-d88185819216}" ref="L11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12/16
</t>
      </text>
    </comment>
    <comment authorId="1686" xr:uid="{aefcef47-a399-430f-975c-21294f500500}" ref="W152">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1687" xr:uid="{af4fd6ec-683e-431e-85d1-b496c866a56e}" ref="G9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Part of this order its warranty… on schedule to pick up Wed: 5/28/25
Respuesta:
    TO CUSHION: 6/3
</t>
      </text>
    </comment>
    <comment authorId="1688" xr:uid="{afd00694-076e-44d1-a3fd-250633da79fc}" ref="G9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8/26 AT 10:00AM
</t>
      </text>
    </comment>
    <comment authorId="1689" xr:uid="{afec6c65-686d-4d3b-bfa5-2c57a88ccf93}" ref="T1407">
      <text>
        <t xml:space="preserve">[Threaded comment]
 Your version of Excel allows you to read this threaded comment; however, any edits to it will get removed if the file is opened in a newer version of Excel. Learn more: https://go.microsoft.com/fwlink/?linkid=870924
Comment:
	MARIO 8/22
</t>
      </text>
    </comment>
    <comment authorId="1690" xr:uid="{b034d41e-a8c1-45a3-9eeb-3843df9b9015}" ref="W7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Respuesta:
    TO DEKTON: 11/7
</t>
      </text>
    </comment>
    <comment authorId="1691" xr:uid="{b0475415-dfd2-43e2-851a-a39bd2f8d3d0}" ref="L5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PARA LUNES 7/29
Respuesta:
    RECIBIDO: 7/30
</t>
      </text>
    </comment>
    <comment authorId="1692" xr:uid="{b0b98802-3da2-4c35-b15f-6125c0bc7e14}" ref="G10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
</t>
      </text>
    </comment>
    <comment authorId="1693" xr:uid="{b0cad68b-0c4e-4776-adbb-5a13912936ae}" ref="G11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12/16
</t>
      </text>
    </comment>
    <comment authorId="1694" xr:uid="{b1027e13-f153-4a53-95fb-81881afd9d8c}" ref="S8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1/27
</t>
      </text>
    </comment>
    <comment authorId="1695" xr:uid="{b13cba88-fa28-4f09-84a5-16887a1d029f}" ref="G7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2/10
</t>
      </text>
    </comment>
    <comment authorId="1696" xr:uid="{b1444b53-f842-47da-aef7-67d90af24d2b}" ref="S1431">
      <text>
        <t xml:space="preserve">[Threaded comment]
 Your version of Excel allows you to read this threaded comment; however, any edits to it will get removed if the file is opened in a newer version of Excel. Learn more: https://go.microsoft.com/fwlink/?linkid=870924
Comment:
	SWING NEED BE 79"
</t>
      </text>
    </comment>
    <comment authorId="1697" xr:uid="{b153d7b1-38af-4fe4-b5ad-e03b76c0ec11}" ref="F14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Jueves By Christian...
</t>
      </text>
    </comment>
    <comment authorId="1698" xr:uid="{b16f0063-e06f-4e9a-b0e8-59c83729b8f1}" ref="S173">
      <text>
        <t xml:space="preserve">[Threaded comment]
 Your version of Excel allows you to read this threaded comment; however, any edits to it will get removed if the file is opened in a newer version of Excel. Learn more: https://go.microsoft.com/fwlink/?linkid=870924
Comment:
	TO RAYO 2/16
</t>
      </text>
    </comment>
    <comment authorId="1699" xr:uid="{b1738161-3cbc-4c44-9a05-ff378b53829d}" ref="T10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9/15
</t>
      </text>
    </comment>
    <comment authorId="1700" xr:uid="{b178e42a-244a-4bf3-8e34-c05018b548bc}" ref="S156">
      <text>
        <t xml:space="preserve">[Threaded comment]
 Your version of Excel allows you to read this threaded comment; however, any edits to it will get removed if the file is opened in a newer version of Excel. Learn more: https://go.microsoft.com/fwlink/?linkid=870924
Comment:
	TO RAYO 1/9
</t>
      </text>
    </comment>
    <comment authorId="1701" xr:uid="{b18b9631-05ea-4c4a-8af5-55711f3a35ac}" ref="F15">
      <text>
        <t xml:space="preserve">[Threaded comment]
 Your version of Excel allows you to read this threaded comment; however, any edits to it will get removed if the file is opened in a newer version of Excel. Learn more: https://go.microsoft.com/fwlink/?linkid=870924
Comment:
	Original 8/17
</t>
      </text>
    </comment>
    <comment authorId="1702" xr:uid="{b190fe16-c43b-4732-bc7a-4e2f16bf3fb8}" ref="W6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 AT 9:49
</t>
      </text>
    </comment>
    <comment authorId="1703" xr:uid="{b1e97125-d582-41c1-be26-6c5d776b9326}" ref="L592">
      <text>
        <t xml:space="preserve">[Threaded comment]
 Your version of Excel allows you to read this threaded comment; however, any edits to it will get removed if the file is opened in a newer version of Excel. Learn more: https://go.microsoft.com/fwlink/?linkid=870924
Comment:
	order: 7/1/24 for 7/3/24
</t>
      </text>
    </comment>
    <comment authorId="1704" xr:uid="{b2404fbc-c75c-410c-a047-4d91b9391b85}" ref="L12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3/28
Respuesta:
    RECEIVED: 3/30
</t>
      </text>
    </comment>
    <comment authorId="1705" xr:uid="{b243d694-77e8-423d-a641-a48e88ce7599}" ref="F258">
      <text>
        <t xml:space="preserve">[Threaded comment]
 Your version of Excel allows you to read this threaded comment; however, any edits to it will get removed if the file is opened in a newer version of Excel. Learn more: https://go.microsoft.com/fwlink/?linkid=870924
Comment:
	**SE NECESITA HACER PICKUP PARA PODER REPINTAR DE DIFERENTE COLOR
</t>
      </text>
    </comment>
    <comment authorId="1706" xr:uid="{b24e899f-d8cb-46d4-8d1f-720329762e8c}" ref="G7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ONLY CLEAN &amp; PACKAGE
</t>
      </text>
    </comment>
    <comment authorId="1707" xr:uid="{b2633c75-389c-4b86-b2ec-d45fae310c98}" ref="W6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8/6 AT 3:00PM
</t>
      </text>
    </comment>
    <comment authorId="1708" xr:uid="{b27ae5e9-3e42-4944-a0dd-3c2381e6d296}" ref="G524">
      <text>
        <t xml:space="preserve">[Threaded comment]
 Your version of Excel allows you to read this threaded comment; however, any edits to it will get removed if the file is opened in a newer version of Excel. Learn more: https://go.microsoft.com/fwlink/?linkid=870924
Comment:
	4/9 TO CUSHION AREA
</t>
      </text>
    </comment>
    <comment authorId="1709" xr:uid="{b28d5bbc-6669-4f9d-90cd-dd28171c9114}" ref="W7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10/17 AT 6:50AM
</t>
      </text>
    </comment>
    <comment authorId="1710" xr:uid="{b2a1841e-d10e-4236-a9e3-82254da86fff}" ref="S129">
      <text>
        <t xml:space="preserve">[Threaded comment]
 Your version of Excel allows you to read this threaded comment; however, any edits to it will get removed if the file is opened in a newer version of Excel. Learn more: https://go.microsoft.com/fwlink/?linkid=870924
Comment:
	TO RAYO: 11/30
</t>
      </text>
    </comment>
    <comment authorId="1711" xr:uid="{b2a80370-5fb6-41ad-b655-f25a289ed1a6}" ref="T35">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1712" xr:uid="{b2d592b5-6b4a-409c-a27d-c47817f822ae}" ref="V14">
      <text>
        <t xml:space="preserve">[Threaded comment]
 Your version of Excel allows you to read this threaded comment; however, any edits to it will get removed if the file is opened in a newer version of Excel. Learn more: https://go.microsoft.com/fwlink/?linkid=870924
Comment:
	Only make table. Rest is complete in the delivery room
</t>
      </text>
    </comment>
    <comment authorId="1713" xr:uid="{b2fdad9a-55bc-4345-a9cf-6a57342669e3}" ref="F8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Push back per jazmine
Respuesta:
    JAZMINE TOMARA LAS DIMENSIONES CORRECTAS MZO 5 DESPUES DE ESO SE PODRA COMENZAR. TAMBIEN ESTA PENDIENTE 1 TELA
</t>
      </text>
    </comment>
    <comment authorId="1714" xr:uid="{b322c6bc-e921-4fba-8409-91667468df4d}" ref="G13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5/21
</t>
      </text>
    </comment>
    <comment authorId="1715" xr:uid="{b361b2a7-2b42-4b3c-9d40-d0fe867f2fa4}" ref="S9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
</t>
      </text>
    </comment>
    <comment authorId="1716" xr:uid="{b36a5f90-2b5a-433e-be41-941098899f1d}" ref="L11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1/22
</t>
      </text>
    </comment>
    <comment authorId="1717" xr:uid="{b36efeed-82b7-498d-9066-8d6a1397369e}" ref="L11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2/11
</t>
      </text>
    </comment>
    <comment authorId="1718" xr:uid="{b37015d6-0def-4c97-8d52-69e9e73d556b}" ref="L11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Calendar to pick on 01/12
Respuesta:
    ORIGINAL PRODUCT RECEIVED 1/13/26
</t>
      </text>
    </comment>
    <comment authorId="1719" xr:uid="{b3735ab1-21f0-4f6a-b484-4f5c7926c5c0}" ref="S9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8/11 AT 7:15AM
</t>
      </text>
    </comment>
    <comment authorId="1720" xr:uid="{b3763cbb-59a8-4503-8cc9-e6d4e045b061}" ref="B25">
      <text>
        <t xml:space="preserve">[Threaded comment]
 Your version of Excel allows you to read this threaded comment; however, any edits to it will get removed if the file is opened in a newer version of Excel. Learn more: https://go.microsoft.com/fwlink/?linkid=870924
Comment:
	Include Two Ledge Lounger (Ask Lucio)
</t>
      </text>
    </comment>
    <comment authorId="1721" xr:uid="{b37c147e-dc8b-40e6-b2c6-531a60d25e46}" ref="F2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BOXED &amp; SHIPPED NOT DELIVERED
</t>
      </text>
    </comment>
    <comment authorId="1722" xr:uid="{b382d4f3-5cbd-4e53-8cfa-b505df66a17f}" ref="S7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1723" xr:uid="{b39e0ce3-d13d-4157-af56-039477ef4cd2}" ref="V570">
      <text>
        <t xml:space="preserve">[Threaded comment]
 Your version of Excel allows you to read this threaded comment; however, any edits to it will get removed if the file is opened in a newer version of Excel. Learn more: https://go.microsoft.com/fwlink/?linkid=870924
Comment:
	*Aluminio*
</t>
      </text>
    </comment>
    <comment authorId="1724" xr:uid="{b3aed005-88e1-47a5-9903-beeb7b8ec85c}" ref="F1406">
      <text>
        <t xml:space="preserve">[Threaded comment]
 Your version of Excel allows you to read this threaded comment; however, any edits to it will get removed if the file is opened in a newer version of Excel. Learn more: https://go.microsoft.com/fwlink/?linkid=870924
Comment:
	Las Vegas Delivey
</t>
      </text>
    </comment>
    <comment authorId="1725" xr:uid="{b3d18e25-16cc-48ab-b915-9b636f28f60c}" ref="W20">
      <text>
        <t xml:space="preserve">[Threaded comment]
 Your version of Excel allows you to read this threaded comment; however, any edits to it will get removed if the file is opened in a newer version of Excel. Learn more: https://go.microsoft.com/fwlink/?linkid=870924
Comment:
	TO RED: 12/13
</t>
      </text>
    </comment>
    <comment authorId="1726" xr:uid="{b3d6ba3a-73ac-4928-9739-6c7134cb4c96}" ref="F12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LEVANTAR 3/13
</t>
      </text>
    </comment>
    <comment authorId="1727" xr:uid="{b3e1507b-78e7-4a4d-8878-7346a48ede79}" ref="U89">
      <text>
        <t xml:space="preserve">[Threaded comment]
 Your version of Excel allows you to read this threaded comment; however, any edits to it will get removed if the file is opened in a newer version of Excel. Learn more: https://go.microsoft.com/fwlink/?linkid=870924
Comment:
	ALUMINUM FRAME
</t>
      </text>
    </comment>
    <comment authorId="1728" xr:uid="{b3ebff35-cdc3-47a9-9e7b-c3955dd67d5d}" ref="W9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
</t>
      </text>
    </comment>
    <comment authorId="1729" xr:uid="{b3f07856-04f6-40ed-8e7e-287530d1072d}" ref="F6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PONER GLUE DEKTON PIECES*
</t>
      </text>
    </comment>
    <comment authorId="1730" xr:uid="{b40a823d-6e8a-4434-8a90-333dc516ff1f}" ref="W8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
</t>
      </text>
    </comment>
    <comment authorId="1731" xr:uid="{b4412480-c9eb-4b09-8cc2-981f9ca6c3ed}" ref="W11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11/18
</t>
      </text>
    </comment>
    <comment authorId="1732" xr:uid="{b4534fe0-5f53-4e93-b201-242ca98b4019}" ref="T1413">
      <text>
        <t xml:space="preserve">[Threaded comment]
 Your version of Excel allows you to read this threaded comment; however, any edits to it will get removed if the file is opened in a newer version of Excel. Learn more: https://go.microsoft.com/fwlink/?linkid=870924
Comment:
	TO MARIO: 1/17
</t>
      </text>
    </comment>
    <comment authorId="1733" xr:uid="{b461cec8-00fe-43e9-beb3-7a46fa85e6f5}" ref="G6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LUCIO: EN ESPERA DE CONFIRMAR EL RETRABAJO UNA VES SE ACLARE CON CLIENTE...
Respuesta:
    LUCIO INDICO CONTINUAR SEC1 &amp; 2
</t>
      </text>
    </comment>
    <comment authorId="1734" xr:uid="{b46c60cb-37d2-4c84-a6c5-766ff6669561}" ref="G7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
</t>
      </text>
    </comment>
    <comment authorId="1735" xr:uid="{b4b4280d-49f4-4103-a992-81d1867b5c93}" ref="G8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
</t>
      </text>
    </comment>
    <comment authorId="1736" xr:uid="{b4e7dd2a-17b3-4919-ba84-067620e0b5f3}" ref="S19">
      <text>
        <t xml:space="preserve">[Threaded comment]
 Your version of Excel allows you to read this threaded comment; however, any edits to it will get removed if the file is opened in a newer version of Excel. Learn more: https://go.microsoft.com/fwlink/?linkid=870924
Comment:
	TO RAYO 10/19
</t>
      </text>
    </comment>
    <comment authorId="1737" xr:uid="{b4f927aa-c881-4b15-b705-77dc871282cf}" ref="W98">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1738" xr:uid="{b50b9589-1189-4ae6-a899-b83c609db800}" ref="S10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
</t>
      </text>
    </comment>
    <comment authorId="1739" xr:uid="{b52b912c-0501-4adb-9bcc-6d7606e2d52a}" ref="W7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12/2
</t>
      </text>
    </comment>
    <comment authorId="1740" xr:uid="{b533a526-b8ac-4545-a5bc-1c34b73dc9b2}" ref="T2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
</t>
      </text>
    </comment>
    <comment authorId="1741" xr:uid="{b59d6a83-f71a-4c7e-8a25-806e5e5ee446}" ref="L13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8/7/25
</t>
      </text>
    </comment>
    <comment authorId="1742" xr:uid="{b5a5463f-0404-46b1-8d8c-598677846286}" ref="A189">
      <text>
        <t xml:space="preserve">[Threaded comment]
 Your version of Excel allows you to read this threaded comment; however, any edits to it will get removed if the file is opened in a newer version of Excel. Learn more: https://go.microsoft.com/fwlink/?linkid=870924
Comment:
	iran juntas 459, 500 &amp; 512
</t>
      </text>
    </comment>
    <comment authorId="1743" xr:uid="{b5f33b0e-6751-48d4-86c3-90aa6e9d3019}" ref="F74">
      <text>
        <t xml:space="preserve">[Threaded comment]
 Your version of Excel allows you to read this threaded comment; however, any edits to it will get removed if the file is opened in a newer version of Excel. Learn more: https://go.microsoft.com/fwlink/?linkid=870924
Comment:
	oder includes outdoor covers, please pick up from showroom
</t>
      </text>
    </comment>
    <comment authorId="1744" xr:uid="{b5fc7304-0830-470a-bea9-9409008aedc4}" ref="C10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AT SHOWROOM &amp; DELIVER
</t>
      </text>
    </comment>
    <comment authorId="1745" xr:uid="{b6408d99-5ba8-477a-80d6-d1e631b60cb7}" ref="G7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10-21-24
Respuesta:
    TO CUSHION:M12/9
</t>
      </text>
    </comment>
    <comment authorId="1746" xr:uid="{b652b3a8-1185-4dae-8ebc-e4b2961085d4}" ref="S130">
      <text>
        <t xml:space="preserve">[Threaded comment]
 Your version of Excel allows you to read this threaded comment; however, any edits to it will get removed if the file is opened in a newer version of Excel. Learn more: https://go.microsoft.com/fwlink/?linkid=870924
Comment:
	TO RAYO: 12/15
</t>
      </text>
    </comment>
    <comment authorId="1747" xr:uid="{b66eb4e0-e8ee-4abc-aed8-334dfacc7f0a}" ref="S9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
</t>
      </text>
    </comment>
    <comment authorId="1748" xr:uid="{b6704528-e186-4fa3-8b27-7b19b71a73aa}" ref="AB15">
      <text>
        <t xml:space="preserve">[Threaded comment]
 Your version of Excel allows you to read this threaded comment; however, any edits to it will get removed if the file is opened in a newer version of Excel. Learn more: https://go.microsoft.com/fwlink/?linkid=870924
Comment:
	FROM 8/2 TO 10/3 BY CHRISTIAN
</t>
      </text>
    </comment>
    <comment authorId="1749" xr:uid="{b6894405-8585-42d1-bccf-e7b4a2c1d3d9}" ref="K7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ESPERANDO PDF DETALLADO PARA CALCULAR YARDAS
</t>
      </text>
    </comment>
    <comment authorId="1750" xr:uid="{b70d1eb9-ae79-492a-838f-7a88a478eff0}" ref="W14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RED: 3/27
</t>
      </text>
    </comment>
    <comment authorId="1751" xr:uid="{b71f4274-62ad-4f18-a9f8-0d4692a12675}" ref="S8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3/12
</t>
      </text>
    </comment>
    <comment authorId="1752" xr:uid="{b7393892-6319-4093-8dea-7e944bffcfb8}" ref="G1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t>
      </text>
    </comment>
    <comment authorId="1753" xr:uid="{b73becfa-731d-4f5c-8a89-f1a8a18447ee}" ref="G10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t>
      </text>
    </comment>
    <comment authorId="1754" xr:uid="{b781803f-b417-441b-928a-9d5a11977e77}" ref="K9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TO CALCULATE
Respuesta:
    WAS PICKUP
</t>
      </text>
    </comment>
    <comment authorId="1755" xr:uid="{b7cc8088-79dd-4898-b324-7b9550b76074}" ref="T90">
      <text>
        <t xml:space="preserve">[Threaded comment]
 Your version of Excel allows you to read this threaded comment; however, any edits to it will get removed if the file is opened in a newer version of Excel. Learn more: https://go.microsoft.com/fwlink/?linkid=870924
Comment:
	TO MARIO: 12/12
</t>
      </text>
    </comment>
    <comment authorId="1756" xr:uid="{b7d7b64d-ebe5-4489-8399-64fa9f2fb138}" ref="S91">
      <text>
        <t xml:space="preserve">[Threaded comment]
 Your version of Excel allows you to read this threaded comment; however, any edits to it will get removed if the file is opened in a newer version of Excel. Learn more: https://go.microsoft.com/fwlink/?linkid=870924
Comment:
	TO RAYO: 10/17
</t>
      </text>
    </comment>
    <comment authorId="1757" xr:uid="{b7f88817-9705-4bf8-9301-ac135b09e11f}" ref="S8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TO METAL: 4/21
</t>
      </text>
    </comment>
    <comment authorId="1758" xr:uid="{b8166c00-4442-4664-8828-00a5d4f335e0}" ref="S7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11/26
</t>
      </text>
    </comment>
    <comment authorId="1759" xr:uid="{b83e77ae-d8e8-45cf-b8d8-9f20c571f784}" ref="G11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1/12/26
</t>
      </text>
    </comment>
    <comment authorId="1760" xr:uid="{b8497bfa-5902-47e6-a2a9-f51ee49b14fa}" ref="T577">
      <text>
        <t xml:space="preserve">[Threaded comment]
 Your version of Excel allows you to read this threaded comment; however, any edits to it will get removed if the file is opened in a newer version of Excel. Learn more: https://go.microsoft.com/fwlink/?linkid=870924
Comment:
	REPOWDER 2CHAISE LOUNGES 2-CLUB CHAIR &amp; 1 LOVESEAT
</t>
      </text>
    </comment>
    <comment authorId="1761" xr:uid="{b8588142-f794-4f60-acff-4d2144aeeec6}" ref="V584">
      <text>
        <t xml:space="preserve">[Threaded comment]
 Your version of Excel allows you to read this threaded comment; however, any edits to it will get removed if the file is opened in a newer version of Excel. Learn more: https://go.microsoft.com/fwlink/?linkid=870924
Comment:
	*Aluminio*
</t>
      </text>
    </comment>
    <comment authorId="1762" xr:uid="{b8608398-561d-4a0b-ab25-ec8cf25ceb77}" ref="F11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RECOGER DE SHOWROOM BRAVADA SECTIONAL &amp; 2 fLY tABLES
</t>
      </text>
    </comment>
    <comment authorId="1763" xr:uid="{b881d2a4-fb74-4912-9fce-7a785a5c8b77}" ref="L8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CALCULATE YARDS
</t>
      </text>
    </comment>
    <comment authorId="1764" xr:uid="{b89b1113-600f-468f-b297-6024a9855f5e}" ref="S1423">
      <text>
        <t xml:space="preserve">[Threaded comment]
 Your version of Excel allows you to read this threaded comment; however, any edits to it will get removed if the file is opened in a newer version of Excel. Learn more: https://go.microsoft.com/fwlink/?linkid=870924
Comment:
	TO METAL TEAM 5/22
</t>
      </text>
    </comment>
    <comment authorId="1765" xr:uid="{b8a46bde-96e3-454d-9177-897f4ce5d34e}" ref="K7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ORDER NURTURE WHITE
Respuesta:
    ORDERED: 11/20
</t>
      </text>
    </comment>
    <comment authorId="1766" xr:uid="{b8ac2931-61ee-42d9-8a7c-6ccaf3546b37}" ref="W8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2/5
</t>
      </text>
    </comment>
    <comment authorId="1767" xr:uid="{b8b19bfc-ec93-43b6-9433-c1415e3d50fd}" ref="W9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7/10
</t>
      </text>
    </comment>
    <comment authorId="1768" xr:uid="{b8b2dc66-cacc-4b8a-ba8c-ea5ab98fcc69}" ref="T9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12/5
</t>
      </text>
    </comment>
    <comment authorId="1769" xr:uid="{b8c6f08c-255d-40b2-9314-8fedb432b19b}" ref="F55">
      <text>
        <t xml:space="preserve">[Threaded comment]
 Your version of Excel allows you to read this threaded comment; however, any edits to it will get removed if the file is opened in a newer version of Excel. Learn more: https://go.microsoft.com/fwlink/?linkid=870924
Comment:
	until november by Sara
</t>
      </text>
    </comment>
    <comment authorId="1770" xr:uid="{b8d6023f-5b60-416d-8c08-9f4dc503f098}" ref="G9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8/20 AT 9:00AM
Respuesta:
    COMPLETED 8/27 AT 7:00AM
</t>
      </text>
    </comment>
    <comment authorId="1771" xr:uid="{b8d8a754-e62d-40ab-9b56-80e227fcf058}" ref="W577">
      <text>
        <t xml:space="preserve">[Threaded comment]
 Your version of Excel allows you to read this threaded comment; however, any edits to it will get removed if the file is opened in a newer version of Excel. Learn more: https://go.microsoft.com/fwlink/?linkid=870924
Comment:
	TO DEKTON: 6/10 AT 12:30PM
</t>
      </text>
    </comment>
    <comment authorId="1772" xr:uid="{b8de17cb-fa52-49b2-9b80-7b05aa7fab4a}" ref="G265">
      <text>
        <t xml:space="preserve">[Threaded comment]
 Your version of Excel allows you to read this threaded comment; however, any edits to it will get removed if the file is opened in a newer version of Excel. Learn more: https://go.microsoft.com/fwlink/?linkid=870924
Comment:
	TO CUSHION: 6/7
</t>
      </text>
    </comment>
    <comment authorId="1773" xr:uid="{b8f0a7e4-8bb3-433c-b97f-49cdeaff4bd1}" ref="V41">
      <text>
        <t xml:space="preserve">[Threaded comment]
 Your version of Excel allows you to read this threaded comment; however, any edits to it will get removed if the file is opened in a newer version of Excel. Learn more: https://go.microsoft.com/fwlink/?linkid=870924
Comment:
	USAR BARSTOOLS YA REALIZADOS DE TERESA PALMER
</t>
      </text>
    </comment>
    <comment authorId="1774" xr:uid="{b94e4ba2-fc5d-47cd-bf0f-310a70bfee6b}" ref="S161">
      <text>
        <t xml:space="preserve">[Threaded comment]
 Your version of Excel allows you to read this threaded comment; however, any edits to it will get removed if the file is opened in a newer version of Excel. Learn more: https://go.microsoft.com/fwlink/?linkid=870924
Comment:
	TO RAYO 1/24
</t>
      </text>
    </comment>
    <comment authorId="1775" xr:uid="{b95f908a-8187-4830-a3cd-5b4d971d4042}" ref="G272">
      <text>
        <t xml:space="preserve">[Threaded comment]
 Your version of Excel allows you to read this threaded comment; however, any edits to it will get removed if the file is opened in a newer version of Excel. Learn more: https://go.microsoft.com/fwlink/?linkid=870924
Comment:
	TO CUSHION:6/7
</t>
      </text>
    </comment>
    <comment authorId="1776" xr:uid="{b960740e-1358-4051-8e0e-2b106b176ab8}" ref="F2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The customer will pick up items at the showroom
</t>
      </text>
    </comment>
    <comment authorId="1777" xr:uid="{b98757bb-2e90-4bc2-8ba5-8a12d46b87b8}" ref="S10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
</t>
      </text>
    </comment>
    <comment authorId="1778" xr:uid="{b98ba200-8c50-4ed3-b843-6c1ed8b295f3}" ref="W8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SE INTRODUJO EL RESTO A PRODUCCION: 4/8
</t>
      </text>
    </comment>
    <comment authorId="1779" xr:uid="{b9ba1593-01d6-48bc-8a57-5199b84475f6}" ref="F110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PICKUP*WASH &amp; *RESTUFF
</t>
      </text>
    </comment>
    <comment authorId="1780" xr:uid="{b9d108c2-7e8b-4ba7-95ee-1b700d92d6e0}" ref="L6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7/29 PARA JUEV 08/01
Respuesta:
    Recibida 8/1
</t>
      </text>
    </comment>
    <comment authorId="1781" xr:uid="{ba2e50b1-4d20-46c7-b495-16cd6778e247}" ref="S35">
      <text>
        <t xml:space="preserve">[Threaded comment]
 Your version of Excel allows you to read this threaded comment; however, any edits to it will get removed if the file is opened in a newer version of Excel. Learn more: https://go.microsoft.com/fwlink/?linkid=870924
Comment:
	TO RAYO: 11/15
</t>
      </text>
    </comment>
    <comment authorId="1782" xr:uid="{ba44532c-053e-4299-9aca-33800210a129}" ref="L5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 VIER 7/18
Respuesta:
    EVERITHING COMPLETE EXCEPT 872D08 BBQ TEMPLATE AT HOME
</t>
      </text>
    </comment>
    <comment authorId="1783" xr:uid="{ba8860f6-3b0e-4320-9e48-2bfa1b58e9e9}" ref="N12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1784" xr:uid="{ba888e5b-6564-4f48-a7ca-5e47fbd6b0bb}" ref="AF41">
      <text>
        <t xml:space="preserve">[Threaded comment]
 Your version of Excel allows you to read this threaded comment; however, any edits to it will get removed if the file is opened in a newer version of Excel. Learn more: https://go.microsoft.com/fwlink/?linkid=870924
Comment:
	Sara request 1st week of December
</t>
      </text>
    </comment>
    <comment authorId="1785" xr:uid="{bab90341-3dd1-4872-bbae-d5a6bde8b7d5}" ref="K9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WAIT FOR CUSTOMER FABRIC NEED 8YDS MINIMUM
</t>
      </text>
    </comment>
    <comment authorId="1786" xr:uid="{bad94a7d-c52e-48ce-8fb3-878380d3844a}" ref="S550">
      <text>
        <t xml:space="preserve">[Threaded comment]
 Your version of Excel allows you to read this threaded comment; however, any edits to it will get removed if the file is opened in a newer version of Excel. Learn more: https://go.microsoft.com/fwlink/?linkid=870924
Comment:
	to: Angel 5/6
</t>
      </text>
    </comment>
    <comment authorId="1787" xr:uid="{baee8273-82b5-458a-87ab-259836fe2fc4}" ref="F11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3/13
</t>
      </text>
    </comment>
    <comment authorId="1788" xr:uid="{bb08d82f-9d4a-494f-8deb-15e1cb6f6554}" ref="G8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2/27
</t>
      </text>
    </comment>
    <comment authorId="1789" xr:uid="{bb27ecce-16c1-458e-a8a0-fa1834802773}" ref="S39">
      <text>
        <t xml:space="preserve">[Threaded comment]
 Your version of Excel allows you to read this threaded comment; however, any edits to it will get removed if the file is opened in a newer version of Excel. Learn more: https://go.microsoft.com/fwlink/?linkid=870924
Comment:
	TO MOY 8/26
</t>
      </text>
    </comment>
    <comment authorId="1790" xr:uid="{bb2aa24e-94a0-4063-8173-13ad6477bcb9}" ref="G8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CUSHION:4/2
</t>
      </text>
    </comment>
    <comment authorId="1791" xr:uid="{bb468199-abee-42f2-ae59-89396b7c3614}" ref="S532">
      <text>
        <t xml:space="preserve">[Threaded comment]
 Your version of Excel allows you to read this threaded comment; however, any edits to it will get removed if the file is opened in a newer version of Excel. Learn more: https://go.microsoft.com/fwlink/?linkid=870924
Comment:
	to metal: 4/17
</t>
      </text>
    </comment>
    <comment authorId="1792" xr:uid="{bb90fe23-92b4-4570-9852-4047dbd81ba6}" ref="G11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793" xr:uid="{bbbfe37d-d956-4cb4-acc4-ce4a4eece4f3}" ref="G6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9/11 AT 7:25AM
</t>
      </text>
    </comment>
    <comment authorId="1794" xr:uid="{bbd1d6a7-3840-48c9-8e88-f9bddfb4608f}" ref="S8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
</t>
      </text>
    </comment>
    <comment authorId="1795" xr:uid="{bbf60d8c-6a96-4747-8324-44daa46d8173}" ref="S6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AT 7:30AM
</t>
      </text>
    </comment>
    <comment authorId="1796" xr:uid="{bbf6b025-13f3-432c-9545-31b61e5cdbe9}" ref="G6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9/16 AT 12:30PM
</t>
      </text>
    </comment>
    <comment authorId="1797" xr:uid="{bc08122f-b4ce-4280-90cc-f833f50a6fb9}" ref="S10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10/13
</t>
      </text>
    </comment>
    <comment authorId="1798" xr:uid="{bc0e6709-a29d-4a44-aa9c-ea3aa53435f8}" ref="S10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
</t>
      </text>
    </comment>
    <comment authorId="1799" xr:uid="{bc165286-6cf9-492c-ab33-7323bbc73528}" ref="G578">
      <text>
        <t xml:space="preserve">[Threaded comment]
 Your version of Excel allows you to read this threaded comment; however, any edits to it will get removed if the file is opened in a newer version of Excel. Learn more: https://go.microsoft.com/fwlink/?linkid=870924
Comment:
	To cushion: 5/28 3:30pm
</t>
      </text>
    </comment>
    <comment authorId="1800" xr:uid="{bc2bf2be-c692-401a-a03b-54d1958c8d50}" ref="S529">
      <text>
        <t xml:space="preserve">[Threaded comment]
 Your version of Excel allows you to read this threaded comment; however, any edits to it will get removed if the file is opened in a newer version of Excel. Learn more: https://go.microsoft.com/fwlink/?linkid=870924
Comment:
	4/16 TO METAL
</t>
      </text>
    </comment>
    <comment authorId="1801" xr:uid="{bc482644-c356-4c73-87fb-ece54fe79de7}" ref="G5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7/22/24 at 9:40am
</t>
      </text>
    </comment>
    <comment authorId="1802" xr:uid="{bc63f123-11ce-427c-a491-e837a38458ba}" ref="K7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STILL PENDING LINEN CANVAS 20YDS
Respuesta:
    OK LINEN CANVAS
</t>
      </text>
    </comment>
    <comment authorId="1803" xr:uid="{bc782250-36c4-4e5e-aa7d-fb12cdef92ef}" ref="T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
</t>
      </text>
    </comment>
    <comment authorId="1804" xr:uid="{bcc989b8-20df-4b2d-b4a8-665cefbf4863}" ref="F10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AT FACTORY
</t>
      </text>
    </comment>
    <comment authorId="1805" xr:uid="{bce46270-9934-40d8-abc8-410b921ea951}" ref="T39">
      <text>
        <t xml:space="preserve">[Threaded comment]
 Your version of Excel allows you to read this threaded comment; however, any edits to it will get removed if the file is opened in a newer version of Excel. Learn more: https://go.microsoft.com/fwlink/?linkid=870924
Comment:
	MARIO 8/29
</t>
      </text>
    </comment>
    <comment authorId="1806" xr:uid="{bcf926be-7b8e-44a6-9325-e4bff90c395f}" ref="W7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12/17
</t>
      </text>
    </comment>
    <comment authorId="1807" xr:uid="{bd7afcae-df4c-4e77-a048-6f17aa6f02f7}" ref="S9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been placed on Hold, as the Quarter is under purchase contract.  This is for the Scottsdale Quarter, for marketing for the showroom.  No rush as we still have to draft the agreement.  I will update the Promise Date once we have a better idea.
</t>
      </text>
    </comment>
    <comment authorId="1808" xr:uid="{bd8fe365-3a9f-42b8-985a-951c0c85963f}" ref="S1415">
      <text>
        <t xml:space="preserve">[Threaded comment]
 Your version of Excel allows you to read this threaded comment; however, any edits to it will get removed if the file is opened in a newer version of Excel. Learn more: https://go.microsoft.com/fwlink/?linkid=870924
Comment:
	TO RAYO 1/4
</t>
      </text>
    </comment>
    <comment authorId="1809" xr:uid="{be10f6ec-c7b0-40ea-a9d6-0e9acd6e983c}" ref="G6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10/22 AT 7:00AM
</t>
      </text>
    </comment>
    <comment authorId="1810" xr:uid="{be34536f-cb61-4038-8eed-39235a429c4a}" ref="T122">
      <text>
        <t xml:space="preserve">[Threaded comment]
 Your version of Excel allows you to read this threaded comment; however, any edits to it will get removed if the file is opened in a newer version of Excel. Learn more: https://go.microsoft.com/fwlink/?linkid=870924
Comment:
	TO MARIO 11/30
</t>
      </text>
    </comment>
    <comment authorId="1811" xr:uid="{be48b545-8373-4475-adbf-e0059c9cd5d8}" ref="G8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
</t>
      </text>
    </comment>
    <comment authorId="1812" xr:uid="{be5972ae-87cc-4191-af61-775b7f80e659}" ref="L10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10/7
</t>
      </text>
    </comment>
    <comment authorId="1813" xr:uid="{be6f2c46-e759-45fd-b044-b6cd737ee648}" ref="S151">
      <text>
        <t xml:space="preserve">[Threaded comment]
 Your version of Excel allows you to read this threaded comment; however, any edits to it will get removed if the file is opened in a newer version of Excel. Learn more: https://go.microsoft.com/fwlink/?linkid=870924
Comment:
	TO RAYO 1/4
</t>
      </text>
    </comment>
    <comment authorId="1814" xr:uid="{bed2480f-fbcc-4a3f-8061-fd0ba21b2f44}" ref="G11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ON 12/8
</t>
      </text>
    </comment>
    <comment authorId="1815" xr:uid="{bed2ae79-8d61-40da-b3f5-555fa216680c}" ref="S7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11/20
</t>
      </text>
    </comment>
    <comment authorId="1816" xr:uid="{bee2a9f3-5232-4b0f-a7ed-c3e6b6a1f81f}" ref="S491">
      <text>
        <t xml:space="preserve">[Threaded comment]
 Your version of Excel allows you to read this threaded comment; however, any edits to it will get removed if the file is opened in a newer version of Excel. Learn more: https://go.microsoft.com/fwlink/?linkid=870924
Comment:
	to metal: 5/6
</t>
      </text>
    </comment>
    <comment authorId="1817" xr:uid="{bee41d34-fab1-438d-ad26-bb9b7ae258c2}" ref="W6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
</t>
      </text>
    </comment>
    <comment authorId="1818" xr:uid="{beedb42a-74e3-4fcd-86c8-36018a951d65}" ref="G10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t>
      </text>
    </comment>
    <comment authorId="1819" xr:uid="{bf1701f8-5f28-4fbd-ae3b-92596006905e}" ref="G11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11/18
</t>
      </text>
    </comment>
    <comment authorId="1820" xr:uid="{bf212175-0812-48db-81dc-241afc9717a9}" ref="G8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
</t>
      </text>
    </comment>
    <comment authorId="1821" xr:uid="{bf2d8e79-92e1-4c04-9ba8-d81b1b47f3ce}" ref="T66">
      <text>
        <t xml:space="preserve">[Threaded comment]
 Your version of Excel allows you to read this threaded comment; however, any edits to it will get removed if the file is opened in a newer version of Excel. Learn more: https://go.microsoft.com/fwlink/?linkid=870924
Comment:
	TO MARIO 9/28
</t>
      </text>
    </comment>
    <comment authorId="1822" xr:uid="{bf4eeea8-28e0-4fb0-9ac9-bc9c2c1b9b10}" ref="G11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1/27
</t>
      </text>
    </comment>
    <comment authorId="1823" xr:uid="{bf5a4ca4-4a6a-49dd-992b-be01a467bbc0}" ref="W598">
      <text>
        <t xml:space="preserve">[Threaded comment]
 Your version of Excel allows you to read this threaded comment; however, any edits to it will get removed if the file is opened in a newer version of Excel. Learn more: https://go.microsoft.com/fwlink/?linkid=870924
Comment:
	OJO CON FIREPIT… PRIMERO NOTIFICAR A CHRISTIAN…..RAYO TOME MEDIDAS PARA ELABORAR TO DEKTON: 7/8 AT 7:20AM
</t>
      </text>
    </comment>
    <comment authorId="1824" xr:uid="{bf63f079-de69-44c4-aee8-e032c7df9788}" ref="F1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*Vertical propane tank included with this delivery,
*SQUARE 200 X 200 CM POLE 40 MM W/BLACK EDGING $600.0 BASE $437.50 WHEELS $70.00
</t>
      </text>
    </comment>
    <comment authorId="1825" xr:uid="{bf665313-890c-49f9-ac25-aa72c101dd47}" ref="T10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8/4
</t>
      </text>
    </comment>
    <comment authorId="1826" xr:uid="{bf69bcd4-0b91-4539-a443-80fbd272a529}" ref="G7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1/6/25
</t>
      </text>
    </comment>
    <comment authorId="1827" xr:uid="{bf9574a7-8aaf-4b51-8cd5-119ba364b297}" ref="S13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LEVANTARA BRAVADA CORNER, SE AGREGA RIGHT ARM Y SE REPINTA
</t>
      </text>
    </comment>
    <comment authorId="1828" xr:uid="{bf990234-8780-4d81-bae0-b95dd41b3e3b}" ref="G2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CUSHION ON 4/28
</t>
      </text>
    </comment>
    <comment authorId="1829" xr:uid="{bf99bf83-6dd0-486c-91ce-56dc62fe6969}" ref="S81">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1830" xr:uid="{bfaaa45a-29ae-4982-bc47-9dea85c57988}" ref="S6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*Custom BBQ (Rayo),introducir a la brevedad posible
Respuesta:
    SE LE INDICO A RAYO EL PROYECTO, EL CONFIRMARA DIMENSIONES A CHRIS PARA PRODUCIR DEKTON
</t>
      </text>
    </comment>
    <comment authorId="1831" xr:uid="{bfe39361-b55e-45f6-8f93-2ab8fb7952e7}" ref="G8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4/14
</t>
      </text>
    </comment>
    <comment authorId="1832" xr:uid="{bfec3e97-fa48-42b1-90d7-5f9691675336}" ref="W603">
      <text>
        <t xml:space="preserve">[Threaded comment]
 Your version of Excel allows you to read this threaded comment; however, any edits to it will get removed if the file is opened in a newer version of Excel. Learn more: https://go.microsoft.com/fwlink/?linkid=870924
Comment:
	TO DEKTON: 7/8 AT 11:51AM
</t>
      </text>
    </comment>
    <comment authorId="1833" xr:uid="{bff120c6-53a0-4b04-bc6d-613e0f0b645e}" ref="L10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CUSTOMER
</t>
      </text>
    </comment>
    <comment authorId="1834" xr:uid="{bffd2903-01ab-4d1f-974d-39b5c770a7e3}" ref="L6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10/15
</t>
      </text>
    </comment>
    <comment authorId="1835" xr:uid="{c00e2146-af1a-41cb-a752-484fb2996881}" ref="T2">
      <text>
        <t xml:space="preserve">[Threaded comment]
 Your version of Excel allows you to read this threaded comment; however, any edits to it will get removed if the file is opened in a newer version of Excel. Learn more: https://go.microsoft.com/fwlink/?linkid=870924
Comment:
	TO MARIO: 10/5
</t>
      </text>
    </comment>
    <comment authorId="1836" xr:uid="{c0362b29-5284-4bd7-b42b-290e6f5973ac}" ref="F53">
      <text>
        <t xml:space="preserve">[Threaded comment]
 Your version of Excel allows you to read this threaded comment; however, any edits to it will get removed if the file is opened in a newer version of Excel. Learn more: https://go.microsoft.com/fwlink/?linkid=870924
Comment:
	COMMERCIAL: ENVIARON EMAIL REQUEST BY FEB-8, DELIV ETA: 2/11 BY JONATHAN
</t>
      </text>
    </comment>
    <comment authorId="1837" xr:uid="{c040b641-0370-4b8e-80ba-0449a17051de}" ref="F23">
      <text>
        <t xml:space="preserve">[Threaded comment]
 Your version of Excel allows you to read this threaded comment; however, any edits to it will get removed if the file is opened in a newer version of Excel. Learn more: https://go.microsoft.com/fwlink/?linkid=870924
Comment:
	End October by Cristian
*Client ordered Ledge Lounger, CAN BE DELIVERED TOGETHER
</t>
      </text>
    </comment>
    <comment authorId="1838" xr:uid="{c0444a65-7193-4cbe-b7e5-48da740544cd}" ref="F91">
      <text>
        <t xml:space="preserve">[Threaded comment]
 Your version of Excel allows you to read this threaded comment; however, any edits to it will get removed if the file is opened in a newer version of Excel. Learn more: https://go.microsoft.com/fwlink/?linkid=870924
Comment:
	VA JUNTO A INVOICE# 378
</t>
      </text>
    </comment>
    <comment authorId="1839" xr:uid="{c04abd35-95a1-41aa-aa04-9833e0d93a1a}" ref="K11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01/14
</t>
      </text>
    </comment>
    <comment authorId="1840" xr:uid="{c04c296a-9cf3-4c8d-b109-991e417a72cf}" ref="F883">
      <text>
        <t xml:space="preserve">[Threaded comment]
 Your version of Excel allows you to read this threaded comment; however, any edits to it will get removed if the file is opened in a newer version of Excel. Learn more: https://go.microsoft.com/fwlink/?linkid=870924
Comment:
	PENDING RIGHT COVERS, LUCIO ORDER NEW ONES
</t>
      </text>
    </comment>
    <comment authorId="1841" xr:uid="{c0500068-76f5-49cf-b2df-c43480aa4ed5}" ref="F1413">
      <text>
        <t xml:space="preserve">[Threaded comment]
 Your version of Excel allows you to read this threaded comment; however, any edits to it will get removed if the file is opened in a newer version of Excel. Learn more: https://go.microsoft.com/fwlink/?linkid=870924
Comment:
	paletizar y dejar listo para enviar por fedex
</t>
      </text>
    </comment>
    <comment authorId="1842" xr:uid="{c05402b7-4600-4162-afeb-cce461487b61}" ref="S10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10/13
</t>
      </text>
    </comment>
    <comment authorId="1843" xr:uid="{c0711177-7359-440d-bff4-0773a90151b0}" ref="W6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
</t>
      </text>
    </comment>
    <comment authorId="1844" xr:uid="{c07333a7-be8e-41cb-9cb4-3beda4ffeb09}" ref="S77">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1845" xr:uid="{c0a56439-f082-4024-b1eb-bc71f5ab59a2}" ref="S582">
      <text>
        <t xml:space="preserve">[Threaded comment]
 Your version of Excel allows you to read this threaded comment; however, any edits to it will get removed if the file is opened in a newer version of Excel. Learn more: https://go.microsoft.com/fwlink/?linkid=870924
Comment:
	TO METAL: 6/5 AT 3:00PM
</t>
      </text>
    </comment>
    <comment authorId="1846" xr:uid="{c0ae3b23-350d-4819-9968-ddf13fe07aef}" ref="T99">
      <text>
        <t xml:space="preserve">[Threaded comment]
 Your version of Excel allows you to read this threaded comment; however, any edits to it will get removed if the file is opened in a newer version of Excel. Learn more: https://go.microsoft.com/fwlink/?linkid=870924
Comment:
	TO MARIO 11/14
</t>
      </text>
    </comment>
    <comment authorId="1847" xr:uid="{c0cf87da-aedd-4207-bd8c-b0eb9fb4b2b9}" ref="T33">
      <text>
        <t xml:space="preserve">[Threaded comment]
 Your version of Excel allows you to read this threaded comment; however, any edits to it will get removed if the file is opened in a newer version of Excel. Learn more: https://go.microsoft.com/fwlink/?linkid=870924
Comment:
	TO MARIO 9/16
</t>
      </text>
    </comment>
    <comment authorId="1848" xr:uid="{c0dd303c-208d-4911-8bc4-50745a417d74}" ref="G11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1849" xr:uid="{c0eddbf5-2cdc-47aa-9b67-2d58700153ad}" ref="S8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2/3
</t>
      </text>
    </comment>
    <comment authorId="1850" xr:uid="{c11090bf-4559-4792-bb0d-12cd2e56c0f6}" ref="L10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7/31/25
</t>
      </text>
    </comment>
    <comment authorId="1851" xr:uid="{c173c581-b847-4859-a072-16fd5cf3312c}" ref="S7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11/5 AT 11:00AM
</t>
      </text>
    </comment>
    <comment authorId="1852" xr:uid="{c181c17c-b17e-42c1-aa54-e8a5ca858864}" ref="G10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
</t>
      </text>
    </comment>
    <comment authorId="1853" xr:uid="{c1a4b11b-108f-4eeb-b824-ef412ddcc335}" ref="L9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CHANGE OCEAN FOR BRAVADA
</t>
      </text>
    </comment>
    <comment authorId="1854" xr:uid="{c1acaaff-9626-42b8-a59a-880f9e8d8738}" ref="G8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2/27
</t>
      </text>
    </comment>
    <comment authorId="1855" xr:uid="{c1d7e2c4-c722-4838-8d88-5a5af6bf028d}" ref="S10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10/15
</t>
      </text>
    </comment>
    <comment authorId="1856" xr:uid="{c1e8ded5-afde-4077-8b3f-16f76c7ca3d5}" ref="G9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
</t>
      </text>
    </comment>
    <comment authorId="1857" xr:uid="{c212b276-a562-42bc-b836-6435bc531c18}" ref="A1428">
      <text>
        <t xml:space="preserve">[Threaded comment]
 Your version of Excel allows you to read this threaded comment; however, any edits to it will get removed if the file is opened in a newer version of Excel. Learn more: https://go.microsoft.com/fwlink/?linkid=870924
Comment:
	se creo servicio
</t>
      </text>
    </comment>
    <comment authorId="1858" xr:uid="{c2213a40-4dc9-4b2b-b11e-f72b8140c819}" ref="G6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12:30PM
Respuesta:
    SE AGREGAN 2 CHAIRS MAS
Respuesta:
    LISTAS LAS 2 SILLAS QUE SE AGREGARON, FALTA LLENARLAS
</t>
      </text>
    </comment>
    <comment authorId="1859" xr:uid="{c25cd14a-140b-4a80-ace1-d8b71a61f20b}" ref="L112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
</t>
      </text>
    </comment>
    <comment authorId="1860" xr:uid="{c264cfa6-3bea-452d-8cea-1f85419ea501}" ref="G8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FER-ABRIL: 2/25/25
</t>
      </text>
    </comment>
    <comment authorId="1861" xr:uid="{c26ade8b-1714-4d49-97b3-b8cc06b5557b}" ref="W8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3/11
</t>
      </text>
    </comment>
    <comment authorId="1862" xr:uid="{c26b85aa-5dd9-4227-ba12-2fddd78dd145}" ref="F8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Promise day 5/7
Respuesta:
    confirmado
</t>
      </text>
    </comment>
    <comment authorId="1863" xr:uid="{c2784624-ead3-4080-ab32-0f3b29ec44c2}" ref="W8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3/11
</t>
      </text>
    </comment>
    <comment authorId="1864" xr:uid="{c28b086a-bb8a-4b5e-a165-09c87088c963}" ref="S613">
      <text>
        <t xml:space="preserve">[Threaded comment]
 Your version of Excel allows you to read this threaded comment; however, any edits to it will get removed if the file is opened in a newer version of Excel. Learn more: https://go.microsoft.com/fwlink/?linkid=870924
Comment:
	to metal 7/9 at 7:40am
</t>
      </text>
    </comment>
    <comment authorId="1865" xr:uid="{c28b8440-66ca-4136-8e65-64e8e127797d}" ref="G8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
</t>
      </text>
    </comment>
    <comment authorId="1866" xr:uid="{c2d3f95e-6cfe-4e65-8ebc-cbd6b1ae68f0}" ref="G8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3/6
</t>
      </text>
    </comment>
    <comment authorId="1867" xr:uid="{c2e1d6d3-1ea8-4653-87c1-a316bdc8d040}" ref="S2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METAL TEAM 4/27
</t>
      </text>
    </comment>
    <comment authorId="1868" xr:uid="{c2f079c8-f880-414f-afd6-f4d0f4f99283}" ref="F8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6/03/25
Respuesta:
    NEED DELIVER UN UTAH
Respuesta:
    NEED DILIVER 05/30/25
</t>
      </text>
    </comment>
    <comment authorId="1869" xr:uid="{c2f16c7e-df96-470e-8a2e-60a5d042e94f}" ref="K13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160 YDS 7/7
Respuesta:
    RECEIVED 361 YDS ON 7/23
</t>
      </text>
    </comment>
    <comment authorId="1870" xr:uid="{c2f28338-3e03-4d4d-9ce9-5fe4430ec73f}" ref="S37">
      <text>
        <t xml:space="preserve">[Threaded comment]
 Your version of Excel allows you to read this threaded comment; however, any edits to it will get removed if the file is opened in a newer version of Excel. Learn more: https://go.microsoft.com/fwlink/?linkid=870924
Comment:
	RAYO 8/22
</t>
      </text>
    </comment>
    <comment authorId="1871" xr:uid="{c3013f5c-9c6a-463f-adbe-110f30e8655b}" ref="G10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
</t>
      </text>
    </comment>
    <comment authorId="1872" xr:uid="{c310c437-54a0-4eed-a704-adb52aa126ad}" ref="S7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11/6 AT 11:25
</t>
      </text>
    </comment>
    <comment authorId="1873" xr:uid="{c33b0fb1-5b49-46a2-a288-347ac12fd0b4}" ref="G7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11/14
</t>
      </text>
    </comment>
    <comment authorId="1874" xr:uid="{c33e6574-e42c-417c-93b6-91baba748c53}" ref="G8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4/24
</t>
      </text>
    </comment>
    <comment authorId="1875" xr:uid="{c3788dd5-dae4-418c-9bc3-a21f3bbfa0bf}" ref="W581">
      <text>
        <t xml:space="preserve">[Threaded comment]
 Your version of Excel allows you to read this threaded comment; however, any edits to it will get removed if the file is opened in a newer version of Excel. Learn more: https://go.microsoft.com/fwlink/?linkid=870924
Comment:
	to dekton: 6/10 at 9:30am
</t>
      </text>
    </comment>
    <comment authorId="1876" xr:uid="{c38ba827-e281-402c-b4b9-13ddae386368}" ref="S31">
      <text>
        <t xml:space="preserve">[Threaded comment]
 Your version of Excel allows you to read this threaded comment; however, any edits to it will get removed if the file is opened in a newer version of Excel. Learn more: https://go.microsoft.com/fwlink/?linkid=870924
Comment:
	A ANGEL/RAYO 8/12 &amp; 8/15
</t>
      </text>
    </comment>
    <comment authorId="1877" xr:uid="{c3b1e12e-96fb-47e4-9898-ebfa383d81c8}" ref="AB42">
      <text>
        <t xml:space="preserve">[Threaded comment]
 Your version of Excel allows you to read this threaded comment; however, any edits to it will get removed if the file is opened in a newer version of Excel. Learn more: https://go.microsoft.com/fwlink/?linkid=870924
Comment:
	BY CLIENT UNTIL JANUARY WITH CHRIS
UPDATE: LUCIO CHANGE END DATE TO 12/23
</t>
      </text>
    </comment>
    <comment authorId="1878" xr:uid="{c3d60b44-c385-472a-9a2d-66f108c9c437}" ref="G10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10/14
</t>
      </text>
    </comment>
    <comment authorId="1879" xr:uid="{c445e4df-4f60-43ad-9348-627a387b149a}" ref="V1425">
      <text>
        <t xml:space="preserve">[Threaded comment]
 Your version of Excel allows you to read this threaded comment; however, any edits to it will get removed if the file is opened in a newer version of Excel. Learn more: https://go.microsoft.com/fwlink/?linkid=870924
Comment:
	REPOWDER 5
</t>
      </text>
    </comment>
    <comment authorId="1880" xr:uid="{c4542e18-2d6d-44b1-9da7-4272368218d0}" ref="G14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t>
      </text>
    </comment>
    <comment authorId="1881" xr:uid="{c4682048-85a1-4c43-beb0-99aa58d58d93}" ref="S2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TEAM 5/2
</t>
      </text>
    </comment>
    <comment authorId="1882" xr:uid="{c47aed64-a61a-4243-8c1a-0a30f23ebb34}" ref="W530">
      <text>
        <t xml:space="preserve">[Threaded comment]
 Your version of Excel allows you to read this threaded comment; however, any edits to it will get removed if the file is opened in a newer version of Excel. Learn more: https://go.microsoft.com/fwlink/?linkid=870924
Comment:
	TO DEKTON: 4/23
</t>
      </text>
    </comment>
    <comment authorId="1883" xr:uid="{c485da3e-4edb-4ca0-95b4-8fc1c0f26ac6}" ref="S9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5/15
</t>
      </text>
    </comment>
    <comment authorId="1884" xr:uid="{c48aa2df-92b5-4208-a883-562394af0063}" ref="G10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9/25
</t>
      </text>
    </comment>
    <comment authorId="1885" xr:uid="{c4b31b08-a47b-400d-97cc-b8a6e130024a}" ref="G10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10/13
</t>
      </text>
    </comment>
    <comment authorId="1886" xr:uid="{c4c955b9-6973-452c-b567-9e589658efbe}" ref="F41">
      <text>
        <t xml:space="preserve">[Threaded comment]
 Your version of Excel allows you to read this threaded comment; however, any edits to it will get removed if the file is opened in a newer version of Excel. Learn more: https://go.microsoft.com/fwlink/?linkid=870924
Comment:
	COMMERCIAL
</t>
      </text>
    </comment>
    <comment authorId="1887" xr:uid="{c4dfa8b4-68a0-4eaa-91da-22a17b37f3fb}" ref="G8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
</t>
      </text>
    </comment>
    <comment authorId="1888" xr:uid="{c4f53d58-83a4-4c9a-963a-37c2763b7a63}" ref="W8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
</t>
      </text>
    </comment>
    <comment authorId="1889" xr:uid="{c503524e-ded1-45a3-928e-df29ee65b15d}" ref="W238">
      <text>
        <t xml:space="preserve">[Threaded comment]
 Your version of Excel allows you to read this threaded comment; however, any edits to it will get removed if the file is opened in a newer version of Excel. Learn more: https://go.microsoft.com/fwlink/?linkid=870924
Comment:
	TO DEKTON AREA: 5/16
</t>
      </text>
    </comment>
    <comment authorId="1890" xr:uid="{c52af59e-9131-4e46-89a8-04a800b1a5d8}" ref="V97">
      <text>
        <t xml:space="preserve">[Threaded comment]
 Your version of Excel allows you to read this threaded comment; however, any edits to it will get removed if the file is opened in a newer version of Excel. Learn more: https://go.microsoft.com/fwlink/?linkid=870924
Comment:
	By Christian: Use frame from the shop. Sandblast and powder coat.
</t>
      </text>
    </comment>
    <comment authorId="1891" xr:uid="{c530b7e7-c040-4a1b-a2f0-ef10a29204dc}" ref="F9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PROMISE DAY 6/16
</t>
      </text>
    </comment>
    <comment authorId="1892" xr:uid="{c5687410-de33-4213-8e22-d3b210796384}" ref="G11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
</t>
      </text>
    </comment>
    <comment authorId="1893" xr:uid="{c577593b-a454-479e-bc3a-afa09221692c}" ref="G551">
      <text>
        <t xml:space="preserve">[Threaded comment]
 Your version of Excel allows you to read this threaded comment; however, any edits to it will get removed if the file is opened in a newer version of Excel. Learn more: https://go.microsoft.com/fwlink/?linkid=870924
Comment:
	TO CUSHION: 5/8
</t>
      </text>
    </comment>
    <comment authorId="1894" xr:uid="{c57d0029-b4bf-45c5-97ad-c3a60b42f0dc}" ref="G10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9/17
</t>
      </text>
    </comment>
    <comment authorId="1895" xr:uid="{c5849ece-5050-4749-9da8-968401cef4bc}" ref="S106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9/15
</t>
      </text>
    </comment>
    <comment authorId="1896" xr:uid="{c5b1af89-caad-43fb-be05-2c35dc18cb22}" ref="G271">
      <text>
        <t xml:space="preserve">[Threaded comment]
 Your version of Excel allows you to read this threaded comment; however, any edits to it will get removed if the file is opened in a newer version of Excel. Learn more: https://go.microsoft.com/fwlink/?linkid=870924
Comment:
	TO CUSHION: 6/7
</t>
      </text>
    </comment>
    <comment authorId="1897" xr:uid="{c60427d7-e884-4766-891c-ff67f865ecf9}" ref="G10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
</t>
      </text>
    </comment>
    <comment authorId="1898" xr:uid="{c6233438-0d54-4b2b-8882-27715d666444}" ref="L11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2/13
</t>
      </text>
    </comment>
    <comment authorId="1899" xr:uid="{c68a1f18-8fda-4f94-841c-5db607ff4326}" ref="S21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TEAM 5/4
</t>
      </text>
    </comment>
    <comment authorId="1900" xr:uid="{c69f560d-c7ab-48e0-a4c6-520f9d261701}" ref="G8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3/10
</t>
      </text>
    </comment>
    <comment authorId="1901" xr:uid="{c6e0e3f3-7b5d-48c9-84da-bcc6c7c8457a}" ref="G8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2/3
</t>
      </text>
    </comment>
    <comment authorId="1902" xr:uid="{c6e4cd34-6fd8-41fc-86ef-910eb4df7748}" ref="S244">
      <text>
        <t xml:space="preserve">[Threaded comment]
 Your version of Excel allows you to read this threaded comment; however, any edits to it will get removed if the file is opened in a newer version of Excel. Learn more: https://go.microsoft.com/fwlink/?linkid=870924
Comment:
	TO METAL AREA 5/19
</t>
      </text>
    </comment>
    <comment authorId="1903" xr:uid="{c7035893-11a4-43ac-a337-274fa233e3bc}" ref="G571">
      <text>
        <t xml:space="preserve">[Threaded comment]
 Your version of Excel allows you to read this threaded comment; however, any edits to it will get removed if the file is opened in a newer version of Excel. Learn more: https://go.microsoft.com/fwlink/?linkid=870924
Comment:
	TO CUSHION 5/30 AT 9:30AM
</t>
      </text>
    </comment>
    <comment authorId="1904" xr:uid="{c7076b86-d87f-4016-bfa2-b0c86daae195}" ref="W8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BY LIESL FROM HOUSTON
</t>
      </text>
    </comment>
    <comment authorId="1905" xr:uid="{c722bc69-ad3e-42cf-8517-f4e384df840f}" ref="S12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ALUMINUM
</t>
      </text>
    </comment>
    <comment authorId="1906" xr:uid="{c76eb0d2-c5fc-4eee-bf66-c402d5a78056}" ref="S1402">
      <text>
        <t xml:space="preserve">[Threaded comment]
 Your version of Excel allows you to read this threaded comment; however, any edits to it will get removed if the file is opened in a newer version of Excel. Learn more: https://go.microsoft.com/fwlink/?linkid=870924
Comment:
	RAYO 8/22
</t>
      </text>
    </comment>
    <comment authorId="1907" xr:uid="{c7723bf7-1590-4611-bd39-6c20fb03aed2}" ref="W178">
      <text>
        <t xml:space="preserve">[Threaded comment]
 Your version of Excel allows you to read this threaded comment; however, any edits to it will get removed if the file is opened in a newer version of Excel. Learn more: https://go.microsoft.com/fwlink/?linkid=870924
Comment:
	TO RED 2/16
</t>
      </text>
    </comment>
    <comment authorId="1908" xr:uid="{c7911fa4-d46c-4a82-87d1-432382709a42}" ref="G12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3/10
</t>
      </text>
    </comment>
    <comment authorId="1909" xr:uid="{c7c336c4-d1c9-45a2-8a6c-f225fce97318}" ref="G8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CUSHION:3/6
</t>
      </text>
    </comment>
    <comment authorId="1910" xr:uid="{c7c6ae82-b8cd-4fbd-8431-42592a81aa06}" ref="S249">
      <text>
        <t xml:space="preserve">[Threaded comment]
 Your version of Excel allows you to read this threaded comment; however, any edits to it will get removed if the file is opened in a newer version of Excel. Learn more: https://go.microsoft.com/fwlink/?linkid=870924
Comment:
	TO METAL TEAM 5/22
</t>
      </text>
    </comment>
    <comment authorId="1911" xr:uid="{c7d0ecaf-36ba-4d46-b4af-700310d42406}" ref="W10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10/13
</t>
      </text>
    </comment>
    <comment authorId="1912" xr:uid="{c7dac4f0-a181-462f-a7a8-bab19c29ed1b}" ref="G8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4/3
</t>
      </text>
    </comment>
    <comment authorId="1913" xr:uid="{c7daecc8-6a29-462c-85f5-494af37e731a}" ref="S14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 AT 11:00
</t>
      </text>
    </comment>
    <comment authorId="1914" xr:uid="{c7ff1901-2f61-44dc-9fe6-83fbe42e0576}" ref="W6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8/20 AT 10:10AM
</t>
      </text>
    </comment>
    <comment authorId="1915" xr:uid="{c86092de-462b-4995-b70d-34f935533630}" ref="L6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 10/22
</t>
      </text>
    </comment>
    <comment authorId="1916" xr:uid="{c861cac4-f083-4b0f-96a8-48c3d06b8883}" ref="W7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
</t>
      </text>
    </comment>
    <comment authorId="1917" xr:uid="{c87401e3-f5e3-4511-ad24-c3a5db8d1d72}" ref="T10">
      <text>
        <t xml:space="preserve">[Threaded comment]
 Your version of Excel allows you to read this threaded comment; however, any edits to it will get removed if the file is opened in a newer version of Excel. Learn more: https://go.microsoft.com/fwlink/?linkid=870924
Comment:
	on schedule 8/3
</t>
      </text>
    </comment>
    <comment authorId="1918" xr:uid="{c8814b2a-4b67-4b48-9a9b-a0121ba4270f}" ref="V150">
      <text>
        <t xml:space="preserve">[Threaded comment]
 Your version of Excel allows you to read this threaded comment; however, any edits to it will get removed if the file is opened in a newer version of Excel. Learn more: https://go.microsoft.com/fwlink/?linkid=870924
Comment:
	SERAN SOLO CUSHIONS
</t>
      </text>
    </comment>
    <comment authorId="1919" xr:uid="{c88c23ab-19cb-4aa0-8895-6558634c33da}" ref="U6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REPOWDER
</t>
      </text>
    </comment>
    <comment authorId="1920" xr:uid="{c9264c30-9c81-4edc-8b67-46a37acd9c20}" ref="S6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7/23/24 AT 2:00PM
</t>
      </text>
    </comment>
    <comment authorId="1921" xr:uid="{c92e8fa4-fb0e-4dc4-a800-021515bbaa1b}" ref="F11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CONFIRM WITH LUCIO
</t>
      </text>
    </comment>
    <comment authorId="1922" xr:uid="{c972aeae-0c3b-475c-b979-b218eda425e7}" ref="F52">
      <text>
        <t xml:space="preserve">[Threaded comment]
 Your version of Excel allows you to read this threaded comment; however, any edits to it will get removed if the file is opened in a newer version of Excel. Learn more: https://go.microsoft.com/fwlink/?linkid=870924
Comment:
	Delivered By Benito, JJ &amp; Sergio, Pending Setup Swing &amp; 2 Dekton side table too shorts!!
</t>
      </text>
    </comment>
    <comment authorId="1923" xr:uid="{c9c80d38-b9bc-4934-a6b4-029a82adb334}" ref="L7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12/2
Respuesta:
    RECEIVED: 12/4
</t>
      </text>
    </comment>
    <comment authorId="1924" xr:uid="{c9c9b28f-987c-4a07-8b4d-e7a04600e625}" ref="T48">
      <text>
        <t xml:space="preserve">[Threaded comment]
 Your version of Excel allows you to read this threaded comment; however, any edits to it will get removed if the file is opened in a newer version of Excel. Learn more: https://go.microsoft.com/fwlink/?linkid=870924
Comment:
	TO MARIO: 9/23
</t>
      </text>
    </comment>
    <comment authorId="1925" xr:uid="{c9d7efd0-3206-4394-a6c0-0f3af0fb2327}" ref="L6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12/2
Respuesta:
    RECEIVED 12/4
</t>
      </text>
    </comment>
    <comment authorId="1926" xr:uid="{c9ed1172-28d3-4b41-bd59-83fe233f5d30}" ref="F9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ONLY TENJAM PRODUCTS
</t>
      </text>
    </comment>
    <comment authorId="1927" xr:uid="{ca00ad5d-9bac-41d3-af41-c38c0276a1e2}" ref="F8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FROM SHOWROOM STAR LEG TABLE AND CHAIRS
</t>
      </text>
    </comment>
    <comment authorId="1928" xr:uid="{ca24e4a9-375c-4262-8862-d73c36866170}" ref="W10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9/8
</t>
      </text>
    </comment>
    <comment authorId="1929" xr:uid="{ca2630d6-85e6-44fa-9bb2-aad296f8dfb4}" ref="S574">
      <text>
        <t xml:space="preserve">[Threaded comment]
 Your version of Excel allows you to read this threaded comment; however, any edits to it will get removed if the file is opened in a newer version of Excel. Learn more: https://go.microsoft.com/fwlink/?linkid=870924
Comment:
	to metal: 5/22
</t>
      </text>
    </comment>
    <comment authorId="1930" xr:uid="{ca565a25-2aa1-4348-b56f-6a1bad993c2d}" ref="L7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RECIBIDAS 1/9
</t>
      </text>
    </comment>
    <comment authorId="1931" xr:uid="{ca738f5e-0ae7-4dc5-b4c9-e6b9ba6d3f14}" ref="S10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
</t>
      </text>
    </comment>
    <comment authorId="1932" xr:uid="{ca85fa3e-2fbd-4223-8a7c-dc3f59f0ae75}" ref="V1413">
      <text>
        <t xml:space="preserve">[Threaded comment]
 Your version of Excel allows you to read this threaded comment; however, any edits to it will get removed if the file is opened in a newer version of Excel. Learn more: https://go.microsoft.com/fwlink/?linkid=870924
Comment:
	ALUMINIUM FRAME
</t>
      </text>
    </comment>
    <comment authorId="1933" xr:uid="{caa412d3-9133-488e-8bf8-e6638a18189e}" ref="S107">
      <text>
        <t xml:space="preserve">[Threaded comment]
 Your version of Excel allows you to read this threaded comment; however, any edits to it will get removed if the file is opened in a newer version of Excel. Learn more: https://go.microsoft.com/fwlink/?linkid=870924
Comment:
	TO RAYO: NOV-9
</t>
      </text>
    </comment>
    <comment authorId="1934" xr:uid="{caa564b8-7ccb-459e-8a97-b766ca460f1b}" ref="L7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
</t>
      </text>
    </comment>
    <comment authorId="1935" xr:uid="{caafd3ad-3c19-4f78-94c1-4f2f46c27e64}" ref="L7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11/27
</t>
      </text>
    </comment>
    <comment authorId="1936" xr:uid="{cab5fa33-d06d-4283-8d6e-4cf827c112df}" ref="F64">
      <text>
        <t xml:space="preserve">[Threaded comment]
 Your version of Excel allows you to read this threaded comment; however, any edits to it will get removed if the file is opened in a newer version of Excel. Learn more: https://go.microsoft.com/fwlink/?linkid=870924
Comment:
	DELIVER BY JJ SOLAMENTE
</t>
      </text>
    </comment>
    <comment authorId="1937" xr:uid="{cabc063a-dd15-4ad3-951f-4a2d5f6b4411}" ref="S8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1/16
</t>
      </text>
    </comment>
    <comment authorId="1938" xr:uid="{caec6c7c-7aa8-499b-9519-3f3cdafd7b15}" ref="S10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8/5 AT 11:25AM
</t>
      </text>
    </comment>
    <comment authorId="1939" xr:uid="{cb4d7fb0-cdb7-4710-a156-c596daa4b40c}" ref="L601">
      <text>
        <t xml:space="preserve">[Threaded comment]
 Your version of Excel allows you to read this threaded comment; however, any edits to it will get removed if the file is opened in a newer version of Excel. Learn more: https://go.microsoft.com/fwlink/?linkid=870924
Comment:
	order: 7/1/24 for 7/3/24
RECEIV 7/3/24
</t>
      </text>
    </comment>
    <comment authorId="1940" xr:uid="{cb5d7891-e653-444e-af69-793b07525ed2}" ref="G597">
      <text>
        <t xml:space="preserve">[Threaded comment]
 Your version of Excel allows you to read this threaded comment; however, any edits to it will get removed if the file is opened in a newer version of Excel. Learn more: https://go.microsoft.com/fwlink/?linkid=870924
Comment:
	to Cushion: 6/19 at 12:45pm
</t>
      </text>
    </comment>
    <comment authorId="1941" xr:uid="{cb61485a-6744-4fe2-b30a-d9913b7c6733}" ref="W9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
Respuesta:
    COMPLETE: 7/30
</t>
      </text>
    </comment>
    <comment authorId="1942" xr:uid="{cb661792-b2e4-4e95-8cda-deefe0ea27a3}" ref="U29">
      <text>
        <t xml:space="preserve">[Threaded comment]
 Your version of Excel allows you to read this threaded comment; however, any edits to it will get removed if the file is opened in a newer version of Excel. Learn more: https://go.microsoft.com/fwlink/?linkid=870924
Comment:
	ALUMINUM
</t>
      </text>
    </comment>
    <comment authorId="1943" xr:uid="{cba89f25-ebe4-4db3-b100-4c08e72f7a3b}" ref="G6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INICIA 9/28 AT 10:30AM
</t>
      </text>
    </comment>
    <comment authorId="1944" xr:uid="{cbc22290-ab65-4406-949b-e25a7f2810c5}" ref="W237">
      <text>
        <t xml:space="preserve">[Threaded comment]
 Your version of Excel allows you to read this threaded comment; however, any edits to it will get removed if the file is opened in a newer version of Excel. Learn more: https://go.microsoft.com/fwlink/?linkid=870924
Comment:
	TO DEKTON AREA: 5/15
</t>
      </text>
    </comment>
    <comment authorId="1945" xr:uid="{cc087727-c1c6-46f2-9d12-c31d357f8afd}" ref="L6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8/8 FOR 8/13
Respuesta:
    LLEGO 8/13
</t>
      </text>
    </comment>
    <comment authorId="1946" xr:uid="{cc1b37c4-6bb1-4df7-8ef0-9f6f0e1af2b4}" ref="L583">
      <text>
        <t xml:space="preserve">[Threaded comment]
 Your version of Excel allows you to read this threaded comment; however, any edits to it will get removed if the file is opened in a newer version of Excel. Learn more: https://go.microsoft.com/fwlink/?linkid=870924
Comment:
	857C19 HEADREST A 52"...
</t>
      </text>
    </comment>
    <comment authorId="1947" xr:uid="{cc256785-f32c-4ca6-bb1c-d7b0b960ae74}" ref="F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Customer want white glove delivery by Sara!!
</t>
      </text>
    </comment>
    <comment authorId="1948" xr:uid="{cc69b8ef-dfda-40b4-9e47-8f6792c960fe}" ref="S74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1949" xr:uid="{cc875456-4f83-40e4-a47c-b4b56ab0b66f}" ref="F25">
      <text>
        <t xml:space="preserve">[Threaded comment]
 Your version of Excel allows you to read this threaded comment; however, any edits to it will get removed if the file is opened in a newer version of Excel. Learn more: https://go.microsoft.com/fwlink/?linkid=870924
Comment:
	reschedule from 8/15 to mid october
</t>
      </text>
    </comment>
    <comment authorId="1950" xr:uid="{cc9c52ad-62dd-4fcf-bbd1-73ea7013e2fd}" ref="G11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11/26
</t>
      </text>
    </comment>
    <comment authorId="1951" xr:uid="{cca7264d-b59e-4607-b16f-01607cb31f89}" ref="G8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3/17
</t>
      </text>
    </comment>
    <comment authorId="1952" xr:uid="{ccc0a8ca-e5ec-477e-b6b8-c490e3d1f23e}" ref="S3">
      <text>
        <t xml:space="preserve">[Threaded comment]
 Your version of Excel allows you to read this threaded comment; however, any edits to it will get removed if the file is opened in a newer version of Excel. Learn more: https://go.microsoft.com/fwlink/?linkid=870924
Comment:
	TO MOY 8/26
</t>
      </text>
    </comment>
    <comment authorId="1953" xr:uid="{ccdec2eb-b971-42ba-a377-4827e6364c00}" ref="G208">
      <text>
        <t xml:space="preserve">[Threaded comment]
 Your version of Excel allows you to read this threaded comment; however, any edits to it will get removed if the file is opened in a newer version of Excel. Learn more: https://go.microsoft.com/fwlink/?linkid=870924
Comment:
	TO CUSHION: 5/22
</t>
      </text>
    </comment>
    <comment authorId="1954" xr:uid="{ccf4ad3a-b7f7-4da3-82fa-5ec0ee7573cb}" ref="G10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7/21
</t>
      </text>
    </comment>
    <comment authorId="1955" xr:uid="{cd1040ba-89a2-4128-bdfd-d5708e60d3b6}" ref="F6">
      <text>
        <t xml:space="preserve">[Threaded comment]
 Your version of Excel allows you to read this threaded comment; however, any edits to it will get removed if the file is opened in a newer version of Excel. Learn more: https://go.microsoft.com/fwlink/?linkid=870924
Comment:
	JJ LA ENTREGO EN CALIFORNIA
</t>
      </text>
    </comment>
    <comment authorId="1956" xr:uid="{cd1e92ba-6373-4beb-b90e-692d500a74db}" ref="S24">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1957" xr:uid="{cd5db150-d2c8-429c-a20a-d2a2e9375410}" ref="W587">
      <text>
        <t xml:space="preserve">[Threaded comment]
 Your version of Excel allows you to read this threaded comment; however, any edits to it will get removed if the file is opened in a newer version of Excel. Learn more: https://go.microsoft.com/fwlink/?linkid=870924
Comment:
	TO DEKTON: 6/19 AT 12:50PM
</t>
      </text>
    </comment>
    <comment authorId="1958" xr:uid="{cd6be57a-8687-405c-bfbc-349b287aeb5d}" ref="S8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3/4/25
</t>
      </text>
    </comment>
    <comment authorId="1959" xr:uid="{cd6c1762-728d-4139-a3b4-45a682da27bc}" ref="S6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 AT 10:30AM
</t>
      </text>
    </comment>
    <comment authorId="1960" xr:uid="{cd7e7391-dddc-4853-807c-48eb4f55e3c3}" ref="L7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ORDENA 11/26
Respuesta:
    SE RECIVE 11/27
</t>
      </text>
    </comment>
    <comment authorId="1961" xr:uid="{cd9c3143-37a6-4cc4-9fe8-4068352d6d68}" ref="G9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5/28
</t>
      </text>
    </comment>
    <comment authorId="1962" xr:uid="{cdb5ac2a-3514-4ae0-9d51-5ba24d245f45}" ref="T12">
      <text>
        <t xml:space="preserve">[Threaded comment]
 Your version of Excel allows you to read this threaded comment; however, any edits to it will get removed if the file is opened in a newer version of Excel. Learn more: https://go.microsoft.com/fwlink/?linkid=870924
Comment:
	Mario 8/3
</t>
      </text>
    </comment>
    <comment authorId="1963" xr:uid="{cdc56c46-e7d7-4635-997e-8ba6ef96df06}" ref="G9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
</t>
      </text>
    </comment>
    <comment authorId="1964" xr:uid="{cdc9387f-2426-4b11-9c8d-77defaa4e388}" ref="T1404">
      <text>
        <t xml:space="preserve">[Threaded comment]
 Your version of Excel allows you to read this threaded comment; however, any edits to it will get removed if the file is opened in a newer version of Excel. Learn more: https://go.microsoft.com/fwlink/?linkid=870924
Comment:
	MARIO 8/22
</t>
      </text>
    </comment>
    <comment authorId="1965" xr:uid="{cdeb2b39-7c15-44c5-a3c8-6bf74da696e6}" ref="G5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:6/15
Respuesta:
    TO COMPLETE ONLY FILL 1 SET: 857C21 FOAM ORDER
</t>
      </text>
    </comment>
    <comment authorId="1966" xr:uid="{cdf2d4a4-f083-4255-86f9-2c47b7198c7a}" ref="W115">
      <text>
        <t xml:space="preserve">[Threaded comment]
 Your version of Excel allows you to read this threaded comment; however, any edits to it will get removed if the file is opened in a newer version of Excel. Learn more: https://go.microsoft.com/fwlink/?linkid=870924
Comment:
	TAKE DEKTON SAND DRIFT FROM SHOWROOM
</t>
      </text>
    </comment>
    <comment authorId="1967" xr:uid="{cdf7a587-6c56-43ef-adf6-a3f388ee88db}" ref="W9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7/8
</t>
      </text>
    </comment>
    <comment authorId="1968" xr:uid="{ce3ff842-23ce-4d2b-b265-e9651ea5ec31}" ref="G6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10/10 AT 7:10AM
Respuesta:
    SE AGREGAN 4 SWIVEL STOOLS
Respuesta:
    SE COMIENZA PRODUCCION DE 4 BARSTOOLS 11/21
</t>
      </text>
    </comment>
    <comment authorId="1969" xr:uid="{ce6c26e1-1ad7-4a23-a154-a9bc47edd4ca}" ref="W8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2/18
</t>
      </text>
    </comment>
    <comment authorId="1970" xr:uid="{ce93bf8e-86b5-4e9e-b9e8-e675110a90e2}" ref="G8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4/22
</t>
      </text>
    </comment>
    <comment authorId="1971" xr:uid="{cea3be42-5767-442b-851c-643a3df3f507}" ref="W208">
      <text>
        <t xml:space="preserve">[Threaded comment]
 Your version of Excel allows you to read this threaded comment; however, any edits to it will get removed if the file is opened in a newer version of Excel. Learn more: https://go.microsoft.com/fwlink/?linkid=870924
Comment:
	TO DEKTON: 5/23
</t>
      </text>
    </comment>
    <comment authorId="1972" xr:uid="{ceb27c0a-729d-46c4-af75-7bbac5ca6035}" ref="F107">
      <text>
        <t xml:space="preserve">[Threaded comment]
 Your version of Excel allows you to read this threaded comment; however, any edits to it will get removed if the file is opened in a newer version of Excel. Learn more: https://go.microsoft.com/fwlink/?linkid=870924
Comment:
	SARA ADD NEW END DATE: THE HOUSE NOT READY UNTIL JULY/AUG 2023
</t>
      </text>
    </comment>
    <comment authorId="1973" xr:uid="{cebc0c0d-5601-473d-b823-e716d89daa1e}" ref="F13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RESCHEDULE DE 06/15 TO 06/18
</t>
      </text>
    </comment>
    <comment authorId="1974" xr:uid="{cebc7524-93e6-447d-8759-26195710365a}" ref="S118">
      <text>
        <t xml:space="preserve">[Threaded comment]
 Your version of Excel allows you to read this threaded comment; however, any edits to it will get removed if the file is opened in a newer version of Excel. Learn more: https://go.microsoft.com/fwlink/?linkid=870924
Comment:
	TO RAYO: 11/30
</t>
      </text>
    </comment>
    <comment authorId="1975" xr:uid="{cec94473-336f-47f1-8404-3e89bd826cdd}" ref="L11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1/19/26
</t>
      </text>
    </comment>
    <comment authorId="1976" xr:uid="{cedb1fcb-90fd-441a-8149-c23cea65bab9}" ref="T1400">
      <text>
        <t xml:space="preserve">[Threaded comment]
 Your version of Excel allows you to read this threaded comment; however, any edits to it will get removed if the file is opened in a newer version of Excel. Learn more: https://go.microsoft.com/fwlink/?linkid=870924
Comment:
	Mario 8/15
</t>
      </text>
    </comment>
    <comment authorId="1977" xr:uid="{cf203ad9-7406-498f-9cc1-277e7ca3da92}" ref="F30">
      <text>
        <t xml:space="preserve">[Threaded comment]
 Your version of Excel allows you to read this threaded comment; however, any edits to it will get removed if the file is opened in a newer version of Excel. Learn more: https://go.microsoft.com/fwlink/?linkid=870924
Comment:
	chris puso para 8/26
SE REAGENDO PARA 8/29 BY CHRIS
</t>
      </text>
    </comment>
    <comment authorId="1978" xr:uid="{cf2fe217-8e38-41dc-b021-2036b5a9fe84}" ref="G9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9/02 AT 11:00AM
</t>
      </text>
    </comment>
    <comment authorId="1979" xr:uid="{cf423c94-de70-4aec-b0e4-55219e725ee9}" ref="S540">
      <text>
        <t xml:space="preserve">[Threaded comment]
 Your version of Excel allows you to read this threaded comment; however, any edits to it will get removed if the file is opened in a newer version of Excel. Learn more: https://go.microsoft.com/fwlink/?linkid=870924
Comment:
	TO METAL: 4/22
</t>
      </text>
    </comment>
    <comment authorId="1980" xr:uid="{cf47fec2-51b2-4634-86da-0d0bdb642e07}" ref="S13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1981" xr:uid="{cf68aaf5-f2f0-49e6-9e46-b771bc366923}" ref="W8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2/10
</t>
      </text>
    </comment>
    <comment authorId="1982" xr:uid="{cf9dfaa6-569f-402c-b149-417791d4effb}" ref="W533">
      <text>
        <t xml:space="preserve">[Threaded comment]
 Your version of Excel allows you to read this threaded comment; however, any edits to it will get removed if the file is opened in a newer version of Excel. Learn more: https://go.microsoft.com/fwlink/?linkid=870924
Comment:
	TODEKTON: 5/13
</t>
      </text>
    </comment>
    <comment authorId="1983" xr:uid="{cfa1b375-6372-4694-a5d9-324799f1b536}" ref="F10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send to showroom customer pickup
</t>
      </text>
    </comment>
    <comment authorId="1984" xr:uid="{cfa76957-8214-4228-a031-cfb192de8985}" ref="V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t>
      </text>
    </comment>
    <comment authorId="1985" xr:uid="{cfbaa58f-c971-4749-82e6-dd0bd8279f55}" ref="L11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1/12/26
</t>
      </text>
    </comment>
    <comment authorId="1986" xr:uid="{cfbae9c9-6a2b-4dfc-8585-9fe170e2248b}" ref="G7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
</t>
      </text>
    </comment>
    <comment authorId="1987" xr:uid="{cfc178cd-0eb4-4800-9ea9-680c22e63d0b}" ref="T530">
      <text>
        <t xml:space="preserve">[Threaded comment]
 Your version of Excel allows you to read this threaded comment; however, any edits to it will get removed if the file is opened in a newer version of Excel. Learn more: https://go.microsoft.com/fwlink/?linkid=870924
Comment:
	TO METAL 4/17
</t>
      </text>
    </comment>
    <comment authorId="1988" xr:uid="{d011118d-73ff-41c9-b8fa-53477b4b8b46}" ref="S11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10/29
</t>
      </text>
    </comment>
    <comment authorId="1989" xr:uid="{d0158404-a113-4165-a911-40ef3ef977b5}" ref="S7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11/13
</t>
      </text>
    </comment>
    <comment authorId="1990" xr:uid="{d0295ddc-253b-480a-9f58-4178d430b5a7}" ref="G9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6/30
</t>
      </text>
    </comment>
    <comment authorId="1991" xr:uid="{d037004e-c6c6-45a0-86cb-8259dcad77f3}" ref="S53">
      <text>
        <t xml:space="preserve">[Threaded comment]
 Your version of Excel allows you to read this threaded comment; however, any edits to it will get removed if the file is opened in a newer version of Excel. Learn more: https://go.microsoft.com/fwlink/?linkid=870924
Comment:
	TO RAYO: 12/19
</t>
      </text>
    </comment>
    <comment authorId="1992" xr:uid="{d03bfbf1-ec66-4c98-8535-9a26bd96fe5d}" ref="G117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1/12/26
</t>
      </text>
    </comment>
    <comment authorId="1993" xr:uid="{d054c972-822c-4f69-924b-42d6e59260bb}" ref="S8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5/6
</t>
      </text>
    </comment>
    <comment authorId="1994" xr:uid="{d06fc0b3-801f-49bc-906d-237ffe0005ff}" ref="G7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12/17
</t>
      </text>
    </comment>
    <comment authorId="1995" xr:uid="{d07f515b-1394-43d4-b365-ee1d9d8df5ec}" ref="V533">
      <text>
        <t xml:space="preserve">[Threaded comment]
 Your version of Excel allows you to read this threaded comment; however, any edits to it will get removed if the file is opened in a newer version of Excel. Learn more: https://go.microsoft.com/fwlink/?linkid=870924
Comment:
	ALUMINUM
</t>
      </text>
    </comment>
    <comment authorId="1996" xr:uid="{d0a50144-c02b-4b4b-9552-08148bbb185e}" ref="G9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6/23
</t>
      </text>
    </comment>
    <comment authorId="1997" xr:uid="{d0c040db-d8be-485f-9710-a63f07f3e7e5}" ref="B24">
      <text>
        <t xml:space="preserve">[Threaded comment]
 Your version of Excel allows you to read this threaded comment; however, any edits to it will get removed if the file is opened in a newer version of Excel. Learn more: https://go.microsoft.com/fwlink/?linkid=870924
Comment:
	NEED TO REPLACE SHOWROOM DAYBED WITH NEW DAYBED SAME DAY.
</t>
      </text>
    </comment>
    <comment authorId="1998" xr:uid="{d0c82fc0-f2d1-4f9e-a490-2d42312637b5}" ref="V107">
      <text>
        <t xml:space="preserve">[Threaded comment]
 Your version of Excel allows you to read this threaded comment; however, any edits to it will get removed if the file is opened in a newer version of Excel. Learn more: https://go.microsoft.com/fwlink/?linkid=870924
Comment:
	Se necesita hacer 2 Bench para completar esta invoice… se agarraron para Jefe
</t>
      </text>
    </comment>
    <comment authorId="1999" xr:uid="{d0f0fbfd-023c-432e-bceb-0d05ee7131c5}" ref="G9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6/18
</t>
      </text>
    </comment>
    <comment authorId="2000" xr:uid="{d0f4406c-253a-4442-af2c-b018dc39a396}" ref="U93">
      <text>
        <t xml:space="preserve">[Threaded comment]
 Your version of Excel allows you to read this threaded comment; however, any edits to it will get removed if the file is opened in a newer version of Excel. Learn more: https://go.microsoft.com/fwlink/?linkid=870924
Comment:
	8 BLACK
8 BONE
</t>
      </text>
    </comment>
    <comment authorId="2001" xr:uid="{d101ae1b-65ef-469e-b3d1-0fe6f8370802}" ref="F894">
      <text>
        <t xml:space="preserve">[Threaded comment]
 Your version of Excel allows you to read this threaded comment; however, any edits to it will get removed if the file is opened in a newer version of Excel. Learn more: https://go.microsoft.com/fwlink/?linkid=870924
Comment:
	DEKTON TEAM WILL NEED TO GO TO INSTALL
</t>
      </text>
    </comment>
    <comment authorId="2002" xr:uid="{d102d14c-0bd9-4ca0-a775-82c41df6b1b7}" ref="V7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TOMAREMOS CABANA FROM SHOWROOM
Respuesta:
    CABANA SE VA EN 1035
</t>
      </text>
    </comment>
    <comment authorId="2003" xr:uid="{d104ae31-334b-4f06-b1cc-be7467e94e39}" ref="L6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11/14
</t>
      </text>
    </comment>
    <comment authorId="2004" xr:uid="{d11f5d18-8af7-4fee-a62c-f12a7eb53b61}" ref="S14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
</t>
      </text>
    </comment>
    <comment authorId="2005" xr:uid="{d13d008e-9a6f-4f16-8d3b-44b82bf0e4b6}" ref="G6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9/26
</t>
      </text>
    </comment>
    <comment authorId="2006" xr:uid="{d14026da-e69f-4142-b23a-f15df6eae8e4}" ref="F521">
      <text>
        <t xml:space="preserve">[Threaded comment]
 Your version of Excel allows you to read this threaded comment; however, any edits to it will get removed if the file is opened in a newer version of Excel. Learn more: https://go.microsoft.com/fwlink/?linkid=870924
Comment:
	4/18 SE RECOGERA EL PRODUCTO
</t>
      </text>
    </comment>
    <comment authorId="2007" xr:uid="{d14feee2-3bc2-4423-9e6e-c931f1ed4f39}" ref="C9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Respuesta:
    PIPELINE READY
</t>
      </text>
    </comment>
    <comment authorId="2008" xr:uid="{d150bd4e-d5fa-4cd8-b534-61bfa5b3fd47}" ref="G8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
</t>
      </text>
    </comment>
    <comment authorId="2009" xr:uid="{d1685fc9-3724-4211-94af-dd4e21cb52de}" ref="W9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11/11
</t>
      </text>
    </comment>
    <comment authorId="2010" xr:uid="{d1994884-3f48-4116-b8ed-391142ac2d79}" ref="V9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t>
      </text>
    </comment>
    <comment authorId="2011" xr:uid="{d19a89ff-e590-49da-96af-62b56ae15868}" ref="L491">
      <text>
        <t xml:space="preserve">[Threaded comment]
 Your version of Excel allows you to read this threaded comment; however, any edits to it will get removed if the file is opened in a newer version of Excel. Learn more: https://go.microsoft.com/fwlink/?linkid=870924
Comment:
	RECEIVED :5/8
</t>
      </text>
    </comment>
    <comment authorId="2012" xr:uid="{d1a5d89f-86b0-4f9f-a7cb-8bb22dd569df}" ref="T21">
      <text>
        <t xml:space="preserve">[Threaded comment]
 Your version of Excel allows you to read this threaded comment; however, any edits to it will get removed if the file is opened in a newer version of Excel. Learn more: https://go.microsoft.com/fwlink/?linkid=870924
Comment:
	on schedule 8/3
</t>
      </text>
    </comment>
    <comment authorId="2013" xr:uid="{d1c9a18d-ff7a-4c50-9894-6406a3e0a08a}" ref="S6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8/27 AT 8:31AM
</t>
      </text>
    </comment>
    <comment authorId="2014" xr:uid="{d1d4b8f8-3e2b-4e45-9d37-53785b6a955b}" ref="S262">
      <text>
        <t xml:space="preserve">[Threaded comment]
 Your version of Excel allows you to read this threaded comment; however, any edits to it will get removed if the file is opened in a newer version of Excel. Learn more: https://go.microsoft.com/fwlink/?linkid=870924
Comment:
	TO METAL: 6/14
</t>
      </text>
    </comment>
    <comment authorId="2015" xr:uid="{d1e06f41-f62c-4595-af9b-a3856326f3c0}" ref="T3">
      <text>
        <t xml:space="preserve">[Threaded comment]
 Your version of Excel allows you to read this threaded comment; however, any edits to it will get removed if the file is opened in a newer version of Excel. Learn more: https://go.microsoft.com/fwlink/?linkid=870924
Comment:
	TO MARIO: 9/16
</t>
      </text>
    </comment>
    <comment authorId="2016" xr:uid="{d22eee29-b371-4c6c-bfa5-e26495d8e4d7}" ref="W1430">
      <text>
        <t xml:space="preserve">[Threaded comment]
 Your version of Excel allows you to read this threaded comment; however, any edits to it will get removed if the file is opened in a newer version of Excel. Learn more: https://go.microsoft.com/fwlink/?linkid=870924
Comment:
	TO DEKTON: 4/18
</t>
      </text>
    </comment>
    <comment authorId="2017" xr:uid="{d2301ad4-a4c8-45b6-92e8-cf9e2025199b}" ref="S162">
      <text>
        <t xml:space="preserve">[Threaded comment]
 Your version of Excel allows you to read this threaded comment; however, any edits to it will get removed if the file is opened in a newer version of Excel. Learn more: https://go.microsoft.com/fwlink/?linkid=870924
Comment:
	TO RAYO: 1/24
</t>
      </text>
    </comment>
    <comment authorId="2018" xr:uid="{d25d68f0-c003-4656-9ca3-5391f0a35e60}" ref="S237">
      <text>
        <t xml:space="preserve">[Threaded comment]
 Your version of Excel allows you to read this threaded comment; however, any edits to it will get removed if the file is opened in a newer version of Excel. Learn more: https://go.microsoft.com/fwlink/?linkid=870924
Comment:
	TO METAL AREA 5/10
</t>
      </text>
    </comment>
    <comment authorId="2019" xr:uid="{d28163eb-fc40-476d-9e39-903dc7a1548f}" ref="G6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 AT 13:10PM
Respuesta:
    Finish cut 7/17 7:06am
</t>
      </text>
    </comment>
    <comment authorId="2020" xr:uid="{d2a8e654-cca3-4255-b2fe-f72b7aa5a1cf}" ref="G587">
      <text>
        <t xml:space="preserve">[Threaded comment]
 Your version of Excel allows you to read this threaded comment; however, any edits to it will get removed if the file is opened in a newer version of Excel. Learn more: https://go.microsoft.com/fwlink/?linkid=870924
Comment:
	to cushion: 6/15 at7:40am
</t>
      </text>
    </comment>
    <comment authorId="2021" xr:uid="{d2bd856e-d14b-4ea2-8137-fa1b35afaa17}" ref="S190">
      <text>
        <t xml:space="preserve">[Threaded comment]
 Your version of Excel allows you to read this threaded comment; however, any edits to it will get removed if the file is opened in a newer version of Excel. Learn more: https://go.microsoft.com/fwlink/?linkid=870924
Comment:
	TO RAYO 3/2
</t>
      </text>
    </comment>
    <comment authorId="2022" xr:uid="{d2e42668-c8f1-4685-b856-f21b613b4bbe}" ref="S2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PARA METAL 5/2
</t>
      </text>
    </comment>
    <comment authorId="2023" xr:uid="{d2eb6feb-c7c4-4228-bba3-973b5cf67014}" ref="S78">
      <text>
        <t xml:space="preserve">[Threaded comment]
 Your version of Excel allows you to read this threaded comment; however, any edits to it will get removed if the file is opened in a newer version of Excel. Learn more: https://go.microsoft.com/fwlink/?linkid=870924
Comment:
	TO RAYO 10/4
</t>
      </text>
    </comment>
    <comment authorId="2024" xr:uid="{d3091c78-1b46-435d-adfc-01d9626c0486}" ref="G1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2/3
</t>
      </text>
    </comment>
    <comment authorId="2025" xr:uid="{d30ca20b-9a16-4863-b6da-ca62588a851b}" ref="T1409">
      <text>
        <t xml:space="preserve">[Threaded comment]
 Your version of Excel allows you to read this threaded comment; however, any edits to it will get removed if the file is opened in a newer version of Excel. Learn more: https://go.microsoft.com/fwlink/?linkid=870924
Comment:
	TO MARIO 10/12
</t>
      </text>
    </comment>
    <comment authorId="2026" xr:uid="{d3a72a64-7f14-4d0d-a7de-b72820e71214}" ref="S75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2027" xr:uid="{d3b7ab23-d6b8-4344-a90f-764dfdb195b4}" ref="F197">
      <text>
        <t xml:space="preserve">[Threaded comment]
 Your version of Excel allows you to read this threaded comment; however, any edits to it will get removed if the file is opened in a newer version of Excel. Learn more: https://go.microsoft.com/fwlink/?linkid=870924
Comment:
	DELIVER PENDING:
1 DAYBED CANOPY / 1 BARTABLE 2 BARSTOOLS WO BACK / 1 DINING TABLE 2 DINING CHAIRS
</t>
      </text>
    </comment>
    <comment authorId="2028" xr:uid="{d3cf9b21-30c9-45e1-968c-b48f4e57410c}" ref="AF127">
      <text>
        <t xml:space="preserve">[Threaded comment]
 Your version of Excel allows you to read this threaded comment; however, any edits to it will get removed if the file is opened in a newer version of Excel. Learn more: https://go.microsoft.com/fwlink/?linkid=870924
Comment:
	PLEASE TXT HIM FOR SCHEDULING .HE SAID TXT WORK MUCH BETTER SINCE HE IS A DR AND MIGHT BE WITH PATIENT
</t>
      </text>
    </comment>
    <comment authorId="2029" xr:uid="{d3f6fe51-750e-43dc-aec1-8d4b62b819a4}" ref="G8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2/24
</t>
      </text>
    </comment>
    <comment authorId="2030" xr:uid="{d42736b2-2780-457c-8547-de59096a3498}" ref="K11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1/14
</t>
      </text>
    </comment>
    <comment authorId="2031" xr:uid="{d4374ff4-396c-451b-9989-4e7281c2ec40}" ref="G10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10/15
</t>
      </text>
    </comment>
    <comment authorId="2032" xr:uid="{d453c0c2-e10b-4be7-9435-223c51f76548}" ref="W445">
      <text>
        <t xml:space="preserve">[Threaded comment]
 Your version of Excel allows you to read this threaded comment; however, any edits to it will get removed if the file is opened in a newer version of Excel. Learn more: https://go.microsoft.com/fwlink/?linkid=870924
Comment:
	TO DEKTON: 6/17 AT 6:20AM
</t>
      </text>
    </comment>
    <comment authorId="2033" xr:uid="{d47eca30-1be0-4384-8931-0734c48bc8ba}" ref="W9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6/4
</t>
      </text>
    </comment>
    <comment authorId="2034" xr:uid="{d4a0c6ea-8a25-4cc6-b8bb-8b3baafc4697}" ref="L12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2/12/26
</t>
      </text>
    </comment>
    <comment authorId="2035" xr:uid="{d504a28a-13d1-4b46-9e3b-c8e15ea8326a}" ref="W7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1/13
</t>
      </text>
    </comment>
    <comment authorId="2036" xr:uid="{d50a8446-aa5d-45fd-aca9-bea8d017ead9}" ref="G6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FER: 10/15 AT 9:45AM
</t>
      </text>
    </comment>
    <comment authorId="2037" xr:uid="{d51c7f06-4011-4abf-90ad-cb33c97bc55b}" ref="G130">
      <text>
        <t xml:space="preserve">[Threaded comment]
 Your version of Excel allows you to read this threaded comment; however, any edits to it will get removed if the file is opened in a newer version of Excel. Learn more: https://go.microsoft.com/fwlink/?linkid=870924
Comment:
	TO ABRIL: 12/20
</t>
      </text>
    </comment>
    <comment authorId="2038" xr:uid="{d524dcd4-375b-486c-839b-51ab5ab3fce3}" ref="S6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10/10 AT 7:00AM
</t>
      </text>
    </comment>
    <comment authorId="2039" xr:uid="{d556d44e-903b-41b6-986f-89d0545b171d}" ref="F9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UP AND DELIVER FROM SHOWROOM
</t>
      </text>
    </comment>
    <comment authorId="2040" xr:uid="{d557783b-d4a2-4fbb-8859-de4064e5eb87}" ref="G7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
</t>
      </text>
    </comment>
    <comment authorId="2041" xr:uid="{d56dc064-fe84-4153-ad93-c18f2cce9a10}" ref="G11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1/19
</t>
      </text>
    </comment>
    <comment authorId="2042" xr:uid="{d5942943-f534-408f-8bfa-17f4def1e953}" ref="S135">
      <text>
        <t xml:space="preserve">[Threaded comment]
 Your version of Excel allows you to read this threaded comment; however, any edits to it will get removed if the file is opened in a newer version of Excel. Learn more: https://go.microsoft.com/fwlink/?linkid=870924
Comment:
	TO RAYO :12/5
</t>
      </text>
    </comment>
    <comment authorId="2043" xr:uid="{d5ae1093-c7c9-43e8-990b-e6b9f9bf6dc4}" ref="S7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11/13
</t>
      </text>
    </comment>
    <comment authorId="2044" xr:uid="{d5dc4849-32cf-4a21-b45e-29bc40a2ad5a}" ref="L562">
      <text>
        <t xml:space="preserve">[Threaded comment]
 Your version of Excel allows you to read this threaded comment; however, any edits to it will get removed if the file is opened in a newer version of Excel. Learn more: https://go.microsoft.com/fwlink/?linkid=870924
Comment:
	ON SCHEDULE TO PICKUP 6/10..FROM CUSTOMER
</t>
      </text>
    </comment>
    <comment authorId="2045" xr:uid="{d5e431f8-7c79-4dec-8499-6cd707c838d6}" ref="F9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Coordinate with Lucio, he Need pick &amp; drop at Showroom...cordinate with Bryan too!
</t>
      </text>
    </comment>
    <comment authorId="2046" xr:uid="{d5e936e9-7b11-4500-94cf-ba3042917d21}" ref="C14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t>
      </text>
    </comment>
    <comment authorId="2047" xr:uid="{d5ef5965-acd7-48e0-bc05-6dd5c7782eb5}" ref="F35">
      <text>
        <t xml:space="preserve">[Threaded comment]
 Your version of Excel allows you to read this threaded comment; however, any edits to it will get removed if the file is opened in a newer version of Excel. Learn more: https://go.microsoft.com/fwlink/?linkid=870924
Comment:
	client has purchased additional LL
2- LL-SG-CD-GG
2- LL-SG-C-P-STD-54048-CHARCOAL
1- LL-AF-ST-GG
</t>
      </text>
    </comment>
    <comment authorId="2048" xr:uid="{d5fb3a40-3c52-4389-b160-2bc2bf699039}" ref="K11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1/20
</t>
      </text>
    </comment>
    <comment authorId="2049" xr:uid="{d61ec0db-f8ac-425f-845c-bedf8f55ea6d}" ref="S9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5/12
</t>
      </text>
    </comment>
    <comment authorId="2050" xr:uid="{d6899f44-0378-46be-a0cc-6ab5e2acbc72}" ref="K7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RECIBIDAS 141 YDS ON 11/14/24
</t>
      </text>
    </comment>
    <comment authorId="2051" xr:uid="{d6bae42a-7a21-4006-b386-d01e5dc3ac32}" ref="S6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8/29 AT 12:50.
</t>
      </text>
    </comment>
    <comment authorId="2052" xr:uid="{d727a2c6-0492-49ff-a5ea-63fbf58a8a2d}" ref="K10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08/19
</t>
      </text>
    </comment>
    <comment authorId="2053" xr:uid="{d7289290-0d5a-45c3-83fd-f09e2f7a0e41}" ref="S7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
</t>
      </text>
    </comment>
    <comment authorId="2054" xr:uid="{d7427fa0-f6b8-48ef-a912-f2e6939e4d88}" ref="W6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9/3 AT 11:30AM…….
</t>
      </text>
    </comment>
    <comment authorId="2055" xr:uid="{d75e0cd1-f893-48ed-ab14-2ee6b44a8e14}" ref="T9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7/31
</t>
      </text>
    </comment>
    <comment authorId="2056" xr:uid="{d7680798-6af7-4a29-908d-963afab71128}" ref="T34">
      <text>
        <t xml:space="preserve">[Threaded comment]
 Your version of Excel allows you to read this threaded comment; however, any edits to it will get removed if the file is opened in a newer version of Excel. Learn more: https://go.microsoft.com/fwlink/?linkid=870924
Comment:
	TO MARIO 9/16
</t>
      </text>
    </comment>
    <comment authorId="2057" xr:uid="{d7682943-a048-407f-8b0b-854f4e3008b1}" ref="W9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Christian introdujo a Dekton Guys
Respuesta:
    Special Project custom
Respuesta:
    TRABAJO EN EL LUGAR, SE REGRESARA EN PRIMER OPORTUNIDAD
</t>
      </text>
    </comment>
    <comment authorId="2058" xr:uid="{d7730258-0147-4cbf-9281-b86262652ef0}" ref="L11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1/8/26
</t>
      </text>
    </comment>
    <comment authorId="2059" xr:uid="{d78afb34-cde9-4366-b6d5-5c383e715d07}" ref="F2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LUCIO: READY FOR DELKIVERY AT ANY MOMENT
</t>
      </text>
    </comment>
    <comment authorId="2060" xr:uid="{d79c015b-68c2-4783-b335-75fecd02abef}" ref="L12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ON SCHEDULE TO PICK ON 4/28
Respuesta:
    RECEIVED 4/28
</t>
      </text>
    </comment>
    <comment authorId="2061" xr:uid="{d7c40e04-15df-4633-8d1c-e21ae7db6bd9}" ref="S578">
      <text>
        <t xml:space="preserve">[Threaded comment]
 Your version of Excel allows you to read this threaded comment; however, any edits to it will get removed if the file is opened in a newer version of Excel. Learn more: https://go.microsoft.com/fwlink/?linkid=870924
Comment:
	To Metal: 5/28
</t>
      </text>
    </comment>
    <comment authorId="2062" xr:uid="{d7e03e7a-98c1-4164-a38a-ae6ff6e17cac}" ref="F12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05/20 ON 03/28 STATUS PAUSED.
Respuesta:
    Se necesita recibir por cliente 5/12
</t>
      </text>
    </comment>
    <comment authorId="2063" xr:uid="{d80edc34-8cec-4fce-b18f-0f04c1eca845}" ref="S208">
      <text>
        <t xml:space="preserve">[Threaded comment]
 Your version of Excel allows you to read this threaded comment; however, any edits to it will get removed if the file is opened in a newer version of Excel. Learn more: https://go.microsoft.com/fwlink/?linkid=870924
Comment:
	TO METAL AREA 5/17
</t>
      </text>
    </comment>
    <comment authorId="2064" xr:uid="{d8217d61-2492-4776-b00b-f34bb58564cc}" ref="G7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11/11
</t>
      </text>
    </comment>
    <comment authorId="2065" xr:uid="{d82ce3cd-c500-49c3-aede-b2f3f991cf4e}" ref="L10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t>
      </text>
    </comment>
    <comment authorId="2066" xr:uid="{d85c2736-34f9-4800-ac4b-a19ad938ca94}" ref="S8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Christian to Metal 3/26
</t>
      </text>
    </comment>
    <comment authorId="2067" xr:uid="{d887f514-6076-4097-8c65-ce66cea3e009}" ref="W8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2/26
</t>
      </text>
    </comment>
    <comment authorId="2068" xr:uid="{d8c7f26f-7657-4bf1-9e50-6fe98f7dc324}" ref="G8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4/17
</t>
      </text>
    </comment>
    <comment authorId="2069" xr:uid="{d8ca4612-eb16-47a6-b222-1ece16f46f3c}" ref="V8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 LEG TABLE &amp; 2 CHAIRS ARE CURRENTLY AT SHOWROOM
</t>
      </text>
    </comment>
    <comment authorId="2070" xr:uid="{d8e9eab1-0f18-4bcb-84b2-52f901212c3c}" ref="L10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RECOGIO DE CLIENTE 10/8..SE ESTIMA 1 MES PRODUCCION 11/11 PARA COMPLETAR*
</t>
      </text>
    </comment>
    <comment authorId="2071" xr:uid="{d9059e3f-f1fb-4505-9489-33dad46ab4f0}" ref="L7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12/2
Respuesta:
    RECEIVED: 12/4
</t>
      </text>
    </comment>
    <comment authorId="2072" xr:uid="{d90ed92c-fa63-42b7-aa04-c912d9b7a279}" ref="S154">
      <text>
        <t xml:space="preserve">[Threaded comment]
 Your version of Excel allows you to read this threaded comment; however, any edits to it will get removed if the file is opened in a newer version of Excel. Learn more: https://go.microsoft.com/fwlink/?linkid=870924
Comment:
	TO RAYO 1/4
</t>
      </text>
    </comment>
    <comment authorId="2073" xr:uid="{d916014a-1a26-4377-bea1-23fba120cc65}" ref="F1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HAS OUTDOOR COVER PLS MANAGE THAT WITH LUCIO BEFORE ETA IS 3/11
</t>
      </text>
    </comment>
    <comment authorId="2074" xr:uid="{d921ff1b-d24d-4cac-89be-b2ccad20daec}" ref="L10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9/10
Respuesta:
    RECEIVED 9/11
</t>
      </text>
    </comment>
    <comment authorId="2075" xr:uid="{d9551d17-bbd1-4a8d-96e3-29fcbac2861c}" ref="S7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11/5 AT 8:00AM
</t>
      </text>
    </comment>
    <comment authorId="2076" xr:uid="{d95b2967-bf26-4597-abdb-a03e7cee5862}" ref="L12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3/4
</t>
      </text>
    </comment>
    <comment authorId="2077" xr:uid="{d960fa22-ae12-4c44-a68b-106d78678b4f}" ref="G169">
      <text>
        <t xml:space="preserve">[Threaded comment]
 Your version of Excel allows you to read this threaded comment; however, any edits to it will get removed if the file is opened in a newer version of Excel. Learn more: https://go.microsoft.com/fwlink/?linkid=870924
Comment:
	To Abril 2/9
RELLENO EN BOLSA ES ESPECIAL
</t>
      </text>
    </comment>
    <comment authorId="2078" xr:uid="{d984a91f-ddf4-4e33-a7af-82533ceeac5a}" ref="W10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BY BERNARDO
</t>
      </text>
    </comment>
    <comment authorId="2079" xr:uid="{d98ade90-760f-4b2d-903f-d9ce2373f3cf}" ref="G548">
      <text>
        <t xml:space="preserve">[Threaded comment]
 Your version of Excel allows you to read this threaded comment; however, any edits to it will get removed if the file is opened in a newer version of Excel. Learn more: https://go.microsoft.com/fwlink/?linkid=870924
Comment:
	TO ABRIL: 5/4
</t>
      </text>
    </comment>
    <comment authorId="2080" xr:uid="{d98d27d7-44dc-412b-9412-92f50b4b418b}" ref="S9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6/18
Respuesta:
    *NEED BE ALUMINUM*
</t>
      </text>
    </comment>
    <comment authorId="2081" xr:uid="{d9af133e-c39e-4198-ad97-8df81ebd73ce}" ref="G12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
</t>
      </text>
    </comment>
    <comment authorId="2082" xr:uid="{d9dba2d0-8e5e-4662-b61a-36bbc1086d3c}" ref="L9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NEW FOAM
</t>
      </text>
    </comment>
    <comment authorId="2083" xr:uid="{d9ec065a-4ff3-4f70-ac15-8a9a3e007556}" ref="W578">
      <text>
        <t xml:space="preserve">[Threaded comment]
 Your version of Excel allows you to read this threaded comment; however, any edits to it will get removed if the file is opened in a newer version of Excel. Learn more: https://go.microsoft.com/fwlink/?linkid=870924
Comment:
	TO DEKTON: 5/29 AT 9:00AM
</t>
      </text>
    </comment>
    <comment authorId="2084" xr:uid="{d9fa9fc9-1a14-413e-beb9-b10c0239b1c2}" ref="G10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8/14 AT 6:30AM
</t>
      </text>
    </comment>
    <comment authorId="2085" xr:uid="{da063d72-fe24-48f3-a4ba-4008308f479f}" ref="W9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:7/22
</t>
      </text>
    </comment>
    <comment authorId="2086" xr:uid="{da146ca9-2733-420b-a87f-4fd6ad2c0a83}" ref="T1405">
      <text>
        <t xml:space="preserve">[Threaded comment]
 Your version of Excel allows you to read this threaded comment; however, any edits to it will get removed if the file is opened in a newer version of Excel. Learn more: https://go.microsoft.com/fwlink/?linkid=870924
Comment:
	TO MARIO: 1/17
</t>
      </text>
    </comment>
    <comment authorId="2087" xr:uid="{da21a963-a5a5-4000-b5fa-fb9fc204d5a3}" ref="S167">
      <text>
        <t xml:space="preserve">[Threaded comment]
 Your version of Excel allows you to read this threaded comment; however, any edits to it will get removed if the file is opened in a newer version of Excel. Learn more: https://go.microsoft.com/fwlink/?linkid=870924
Comment:
	TO RAYO: 2/1
</t>
      </text>
    </comment>
    <comment authorId="2088" xr:uid="{da2fe309-7947-4f65-a435-574b29c51c8f}" ref="S8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USE FRAME TABLE BASE FROM METAL SHOP CIRCLE
</t>
      </text>
    </comment>
    <comment authorId="2089" xr:uid="{da354148-5ebd-466b-920b-5408f001202b}" ref="W1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ROJO: 4/10
</t>
      </text>
    </comment>
    <comment authorId="2090" xr:uid="{da518bda-5397-478c-97db-a0fb9762b342}" ref="G11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2/11
</t>
      </text>
    </comment>
    <comment authorId="2091" xr:uid="{da862461-510a-45b4-b3b6-a6537674e500}" ref="T47">
      <text>
        <t xml:space="preserve">[Threaded comment]
 Your version of Excel allows you to read this threaded comment; however, any edits to it will get removed if the file is opened in a newer version of Excel. Learn more: https://go.microsoft.com/fwlink/?linkid=870924
Comment:
	MARIO 8/22
</t>
      </text>
    </comment>
    <comment authorId="2092" xr:uid="{daa4dc31-17fc-4420-8d14-a65a48b63796}" ref="L445">
      <text>
        <t xml:space="preserve">[Threaded comment]
 Your version of Excel allows you to read this threaded comment; however, any edits to it will get removed if the file is opened in a newer version of Excel. Learn more: https://go.microsoft.com/fwlink/?linkid=870924
Comment:
	RECIBIDO 6/20
</t>
      </text>
    </comment>
    <comment authorId="2093" xr:uid="{dab4e42e-c28d-43ff-9433-0fc85ffced12}" ref="W9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
</t>
      </text>
    </comment>
    <comment authorId="2094" xr:uid="{dac7c11e-81b8-4bf6-82ab-08e3525db294}" ref="S6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 AT 9:00AM
</t>
      </text>
    </comment>
    <comment authorId="2095" xr:uid="{dacdf29d-ad12-4b18-9200-feec421cc34d}" ref="T1401">
      <text>
        <t xml:space="preserve">[Threaded comment]
 Your version of Excel allows you to read this threaded comment; however, any edits to it will get removed if the file is opened in a newer version of Excel. Learn more: https://go.microsoft.com/fwlink/?linkid=870924
Comment:
	Mario 8/8
</t>
      </text>
    </comment>
    <comment authorId="2096" xr:uid="{db133135-9676-4540-b882-55a5a048fcc6}" ref="N12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burner 48*8
Lido 3m umbrella= 3
Respuesta:
    Ask Lucio?
</t>
      </text>
    </comment>
    <comment authorId="2097" xr:uid="{db138dfc-f7aa-49ed-9aad-e5cde5b0869d}" ref="T1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
</t>
      </text>
    </comment>
    <comment authorId="2098" xr:uid="{db16e942-501a-4af4-9ea4-05e84923b48b}" ref="G9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5/5
</t>
      </text>
    </comment>
    <comment authorId="2099" xr:uid="{db1e6ae7-5af1-44c8-9d39-04299f876d3a}" ref="G9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6/3
</t>
      </text>
    </comment>
    <comment authorId="2100" xr:uid="{db32bc12-c72d-4fc6-ad90-4b5ef9cd7d1a}" ref="G8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2/5
</t>
      </text>
    </comment>
    <comment authorId="2101" xr:uid="{db680e83-9421-42e7-aefe-706c71f64a60}" ref="N13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2102" xr:uid="{db7ff468-0de6-4ea3-a7f2-7ec4c73300b5}" ref="S1410">
      <text>
        <t xml:space="preserve">[Threaded comment]
 Your version of Excel allows you to read this threaded comment; however, any edits to it will get removed if the file is opened in a newer version of Excel. Learn more: https://go.microsoft.com/fwlink/?linkid=870924
Comment:
	TO RAYO 10/4
</t>
      </text>
    </comment>
    <comment authorId="2103" xr:uid="{db9358c3-a428-4ff8-9d03-e34dec9093ba}" ref="S7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 8:00AM
DISENO ESPECIAL, SE LLEVARA MATERIAL A DOBLAR 3 DIFERENTES RADIOS
Respuesta:
    RAYO COMENZO DISENO DOBLADO 11/19
</t>
      </text>
    </comment>
    <comment authorId="2104" xr:uid="{db9f7fc0-7c33-4652-98c4-a434105fbffa}" ref="G9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7/9
</t>
      </text>
    </comment>
    <comment authorId="2105" xr:uid="{dba31ea8-fdfe-4a67-b3e0-2798edc981bc}" ref="W1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DEKTON TBD BY HAMMID (WATERFALL)
</t>
      </text>
    </comment>
    <comment authorId="2106" xr:uid="{dbaab464-2291-4f57-80bb-ece443c1f36e}" ref="T544">
      <text>
        <t xml:space="preserve">[Threaded comment]
 Your version of Excel allows you to read this threaded comment; however, any edits to it will get removed if the file is opened in a newer version of Excel. Learn more: https://go.microsoft.com/fwlink/?linkid=870924
Comment:
	COMPLETED 5/2
</t>
      </text>
    </comment>
    <comment authorId="2107" xr:uid="{dbb64bc1-a1b9-4470-ad76-017773dac180}" ref="S99">
      <text>
        <t xml:space="preserve">[Threaded comment]
 Your version of Excel allows you to read this threaded comment; however, any edits to it will get removed if the file is opened in a newer version of Excel. Learn more: https://go.microsoft.com/fwlink/?linkid=870924
Comment:
	to rayo 10/26
</t>
      </text>
    </comment>
    <comment authorId="2108" xr:uid="{dc109d0d-5e3e-4e69-bd67-70e7e3893ddf}" ref="V7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new frames by Christian
Respuesta:
    MOVER DE BLUE TRUCK, HACER MODIFICACIONES
</t>
      </text>
    </comment>
    <comment authorId="2109" xr:uid="{dc114258-1b43-461a-804f-176cdba33cad}" ref="S133">
      <text>
        <t xml:space="preserve">[Threaded comment]
 Your version of Excel allows you to read this threaded comment; however, any edits to it will get removed if the file is opened in a newer version of Excel. Learn more: https://go.microsoft.com/fwlink/?linkid=870924
Comment:
	TO RAYO: 11/28
</t>
      </text>
    </comment>
    <comment authorId="2110" xr:uid="{dc18e97d-4e53-49f9-83b9-ad292c04b0da}" ref="S10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9/8
</t>
      </text>
    </comment>
    <comment authorId="2111" xr:uid="{dc56dba3-2153-46ea-b7c1-19682a22b945}" ref="W11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ISSUE: NEED 3.5 SLABS SOMNIA
</t>
      </text>
    </comment>
    <comment authorId="2112" xr:uid="{dc97e041-085f-455b-8a8e-ce19d1e712bc}" ref="S14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*ALUMINIO
Respuesta:
    TO METAL AREA 5/1
</t>
      </text>
    </comment>
    <comment authorId="2113" xr:uid="{dcae784a-469d-40c0-9146-f990cb15dc97}" ref="V7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CONFIRMAR MEDIDAS SWING CON BENITO
</t>
      </text>
    </comment>
    <comment authorId="2114" xr:uid="{dcd8da65-f4ff-4992-b4f4-f3ec2bae432e}" ref="G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t>
      </text>
    </comment>
    <comment authorId="2115" xr:uid="{dcdc0101-bc5c-419b-9b08-06df8f88b60c}" ref="U577">
      <text>
        <t xml:space="preserve">[Threaded comment]
 Your version of Excel allows you to read this threaded comment; however, any edits to it will get removed if the file is opened in a newer version of Excel. Learn more: https://go.microsoft.com/fwlink/?linkid=870924
Comment:
	CARNINAL GRAY GR305
</t>
      </text>
    </comment>
    <comment authorId="2116" xr:uid="{dcf3fc35-3456-409e-b768-f14feffc60f5}" ref="U78">
      <text>
        <t xml:space="preserve">[Threaded comment]
 Your version of Excel allows you to read this threaded comment; however, any edits to it will get removed if the file is opened in a newer version of Excel. Learn more: https://go.microsoft.com/fwlink/?linkid=870924
Comment:
	ALUMINUM &amp; STEEL
</t>
      </text>
    </comment>
    <comment authorId="2117" xr:uid="{dd2cd0cb-f4ce-4100-9eb2-65341d22e070}" ref="T102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8/25 AT 7:30AM
Respuesta:
    COMPLETE 8/26 AT 1:50PM
</t>
      </text>
    </comment>
    <comment authorId="2118" xr:uid="{dd6904b0-67be-43cb-8539-c23a1e409525}" ref="S8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4/2/25
</t>
      </text>
    </comment>
    <comment authorId="2119" xr:uid="{dd8fd1df-ea3c-4d7b-908b-04ceeee41196}" ref="C9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t>
      </text>
    </comment>
    <comment authorId="2120" xr:uid="{ddb1f7d6-23d6-4755-ae52-29a506f7a7a5}" ref="S8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metal:3/31
</t>
      </text>
    </comment>
    <comment authorId="2121" xr:uid="{ddb1f8ff-0d55-4596-a71b-b65313b4011a}" ref="W8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waterfall from showroom need be pickup to fix before deliver
Respuesta:
    TO DEKTON: 5/6
</t>
      </text>
    </comment>
    <comment authorId="2122" xr:uid="{ddc1ce12-b039-4262-ae21-1ecf04a52a81}" ref="S243">
      <text>
        <t xml:space="preserve">[Threaded comment]
 Your version of Excel allows you to read this threaded comment; however, any edits to it will get removed if the file is opened in a newer version of Excel. Learn more: https://go.microsoft.com/fwlink/?linkid=870924
Comment:
	TO METAL: 5/30
</t>
      </text>
    </comment>
    <comment authorId="2123" xr:uid="{dde33acc-36c5-4e13-ad6d-a80cb76fa105}" ref="F150">
      <text>
        <t xml:space="preserve">[Threaded comment]
 Your version of Excel allows you to read this threaded comment; however, any edits to it will get removed if the file is opened in a newer version of Excel. Learn more: https://go.microsoft.com/fwlink/?linkid=870924
Comment:
	NECESITAMOS ENVIAR A SHOWROOM, CLIENTE LO RECOGERA AHI
</t>
      </text>
    </comment>
    <comment authorId="2124" xr:uid="{dde6b208-1689-41ae-bdfd-d295679106e4}" ref="S9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TO METAL: 7/16
</t>
      </text>
    </comment>
    <comment authorId="2125" xr:uid="{ddf91fcc-0413-4d88-ab5c-05212c30471f}" ref="W7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1/7/25
</t>
      </text>
    </comment>
    <comment authorId="2126" xr:uid="{de0fbf0c-4d11-4793-8e9c-954867a3b467}" ref="T1403">
      <text>
        <t xml:space="preserve">[Threaded comment]
 Your version of Excel allows you to read this threaded comment; however, any edits to it will get removed if the file is opened in a newer version of Excel. Learn more: https://go.microsoft.com/fwlink/?linkid=870924
Comment:
	Mario 8/8
</t>
      </text>
    </comment>
    <comment authorId="2127" xr:uid="{de10ad44-3b94-4110-9c08-654825d9bac5}" ref="T138">
      <text>
        <t xml:space="preserve">[Threaded comment]
 Your version of Excel allows you to read this threaded comment; however, any edits to it will get removed if the file is opened in a newer version of Excel. Learn more: https://go.microsoft.com/fwlink/?linkid=870924
Comment:
	TO MARIO: 12/20
</t>
      </text>
    </comment>
    <comment authorId="2128" xr:uid="{de1fc5e0-b1c3-4991-8688-d9e207e6d909}" ref="G6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10/8
</t>
      </text>
    </comment>
    <comment authorId="2129" xr:uid="{de6c8e52-c60c-4699-b7a6-c9b0aa329628}" ref="S6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9/5 AT 6:36AM
</t>
      </text>
    </comment>
    <comment authorId="2130" xr:uid="{de800f53-585c-41f8-8229-5a8e5f76a473}" ref="S9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
</t>
      </text>
    </comment>
    <comment authorId="2131" xr:uid="{de97327a-d543-48e0-9fe7-7f400d07b030}" ref="N13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COVERS
</t>
      </text>
    </comment>
    <comment authorId="2132" xr:uid="{de98ca58-d331-4f38-ae22-d2005a3e5fa3}" ref="F115">
      <text>
        <t xml:space="preserve">[Threaded comment]
 Your version of Excel allows you to read this threaded comment; however, any edits to it will get removed if the file is opened in a newer version of Excel. Learn more: https://go.microsoft.com/fwlink/?linkid=870924
Comment:
	TAKE DEKTON SAND DRIFT FROM SHOWROOM.
Please contact Larry Douglas,  house manager.  His cell is 928-642-2698
</t>
      </text>
    </comment>
    <comment authorId="2133" xr:uid="{deaf7569-db01-49d2-9111-e79479f4d545}" ref="W175">
      <text>
        <t xml:space="preserve">[Threaded comment]
 Your version of Excel allows you to read this threaded comment; however, any edits to it will get removed if the file is opened in a newer version of Excel. Learn more: https://go.microsoft.com/fwlink/?linkid=870924
Comment:
	TO RED 2/16
</t>
      </text>
    </comment>
    <comment authorId="2134" xr:uid="{deb3ae9b-54d0-4499-87b6-235a1c9a3f00}" ref="S82">
      <text>
        <t xml:space="preserve">[Threaded comment]
 Your version of Excel allows you to read this threaded comment; however, any edits to it will get removed if the file is opened in a newer version of Excel. Learn more: https://go.microsoft.com/fwlink/?linkid=870924
Comment:
	TO RAYO: 9/28
</t>
      </text>
    </comment>
    <comment authorId="2135" xr:uid="{debe297e-18fa-4448-a540-1df0b6dd8311}" ref="W165">
      <text>
        <t xml:space="preserve">[Threaded comment]
 Your version of Excel allows you to read this threaded comment; however, any edits to it will get removed if the file is opened in a newer version of Excel. Learn more: https://go.microsoft.com/fwlink/?linkid=870924
Comment:
	TO RED: 1/30
</t>
      </text>
    </comment>
    <comment authorId="2136" xr:uid="{ded0613f-45d2-42f7-bcc6-9bfd2c8be5f2}" ref="W8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2/4
</t>
      </text>
    </comment>
    <comment authorId="2137" xr:uid="{ded7eb81-4d62-4ef4-84dd-e7ec1afe93e1}" ref="S571">
      <text>
        <t xml:space="preserve">[Threaded comment]
 Your version of Excel allows you to read this threaded comment; however, any edits to it will get removed if the file is opened in a newer version of Excel. Learn more: https://go.microsoft.com/fwlink/?linkid=870924
Comment:
	to metal: 5/28
</t>
      </text>
    </comment>
    <comment authorId="2138" xr:uid="{df1615d9-35de-4b2c-b4bf-293c69738d8e}" ref="S10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9/29
</t>
      </text>
    </comment>
    <comment authorId="2139" xr:uid="{df39d53d-8358-4a9d-97d1-4295bfc14fa1}" ref="G6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9/25
</t>
      </text>
    </comment>
    <comment authorId="2140" xr:uid="{df6968bf-3c9e-48ef-aabb-99ecfc01a11c}" ref="G11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
</t>
      </text>
    </comment>
    <comment authorId="2141" xr:uid="{df72ec0b-2842-447d-848d-c99d1d24c238}" ref="L81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RECIVING 2/3
</t>
      </text>
    </comment>
    <comment authorId="2142" xr:uid="{df92eee8-bff8-4336-9e68-43ecd8d8cd03}" ref="G7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t>
      </text>
    </comment>
    <comment authorId="2143" xr:uid="{dfb47aa5-1668-4d97-977a-cc92b109ed8e}" ref="K7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SOLO SE LIMPIARA Y EMPAQUETARA DE NUEVO
</t>
      </text>
    </comment>
    <comment authorId="2144" xr:uid="{dfc4fa8f-af49-4494-b595-f9445ccd53b9}" ref="L10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8/7/25
Respuesta:
    RECEIVED 8/13
</t>
      </text>
    </comment>
    <comment authorId="2145" xr:uid="{e02899e8-11e5-44e0-9a1c-d231368add3a}" ref="G8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3/25
</t>
      </text>
    </comment>
    <comment authorId="2146" xr:uid="{e02a9ea6-2854-4d48-b7b8-93279c141da7}" ref="L11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CALENDAR TO PICK 01/14
Respuesta:
    RESCHEDULE TO PICK UP ON 4/1/26
Respuesta:
    PICK 4/1
</t>
      </text>
    </comment>
    <comment authorId="2147" xr:uid="{e04c4cfe-ccf0-43e9-a40e-5e7e91a3f0f3}" ref="G9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
Respuesta:
    COMPLETE 8/6
</t>
      </text>
    </comment>
    <comment authorId="2148" xr:uid="{e05b03c6-f049-4f38-b7cf-80e4f70fa6d3}" ref="S587">
      <text>
        <t xml:space="preserve">[Threaded comment]
 Your version of Excel allows you to read this threaded comment; however, any edits to it will get removed if the file is opened in a newer version of Excel. Learn more: https://go.microsoft.com/fwlink/?linkid=870924
Comment:
	TO METAL: 6/24 AT 13:00PM
</t>
      </text>
    </comment>
    <comment authorId="2149" xr:uid="{e0641a99-5493-4143-989d-a43343d65172}" ref="T159">
      <text>
        <t xml:space="preserve">[Threaded comment]
 Your version of Excel allows you to read this threaded comment; however, any edits to it will get removed if the file is opened in a newer version of Excel. Learn more: https://go.microsoft.com/fwlink/?linkid=870924
Comment:
	TO MARIO: 2/1
</t>
      </text>
    </comment>
    <comment authorId="2150" xr:uid="{e074562d-d0c7-4f15-908d-7039bb6ce446}" ref="L7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NO ORDENAR FOAM DE DINNING SET, ACTUAL EN FOAM AREA...
Respuesta:
    ORDER FOAM ON 12/3
Respuesta:
    RECEIVED: 12/5
</t>
      </text>
    </comment>
    <comment authorId="2151" xr:uid="{e08cc387-0551-4734-98ea-c29c8b7014b1}" ref="B9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 ORIG 5/06
</t>
      </text>
    </comment>
    <comment authorId="2152" xr:uid="{e095cf2c-4f9d-48a7-ad93-eab020e758e6}" ref="G11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12/19
</t>
      </text>
    </comment>
    <comment authorId="2153" xr:uid="{e0ddd11d-da12-4a63-a330-cdfb42ac6607}" ref="W7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11/26
</t>
      </text>
    </comment>
    <comment authorId="2154" xr:uid="{e0ebf399-0b6f-4bc0-bd4e-2d12dadd570a}" ref="L117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
</t>
      </text>
    </comment>
    <comment authorId="2155" xr:uid="{e0eea316-010b-421a-9e24-9c1e27a8bf75}" ref="G10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
</t>
      </text>
    </comment>
    <comment authorId="2156" xr:uid="{e0fecd60-9f8e-4439-bdd3-f82ffb27ea34}" ref="L555">
      <text>
        <t xml:space="preserve">[Threaded comment]
 Your version of Excel allows you to read this threaded comment; however, any edits to it will get removed if the file is opened in a newer version of Excel. Learn more: https://go.microsoft.com/fwlink/?linkid=870924
Comment:
	confirmar que este en foam area
</t>
      </text>
    </comment>
    <comment authorId="2157" xr:uid="{e109d8bd-b12e-4a7b-9755-89f1c379a96c}" ref="G9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9/18
</t>
      </text>
    </comment>
    <comment authorId="2158" xr:uid="{e115b28f-25c7-4082-8e05-a50d2051f4aa}" ref="W6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10/21 AT 9:15AM
Respuesta:
    DISCOUNT FROM INV.
</t>
      </text>
    </comment>
    <comment authorId="2159" xr:uid="{e117582a-036f-40bd-a017-4904e1fe55d8}" ref="S74">
      <text>
        <t xml:space="preserve">[Threaded comment]
 Your version of Excel allows you to read this threaded comment; however, any edits to it will get removed if the file is opened in a newer version of Excel. Learn more: https://go.microsoft.com/fwlink/?linkid=870924
Comment:
	TO RAYO: 9/23
</t>
      </text>
    </comment>
    <comment authorId="2160" xr:uid="{e12e702e-7b60-4a57-8f5c-4ce5556caa0a}" ref="G176">
      <text>
        <t xml:space="preserve">[Threaded comment]
 Your version of Excel allows you to read this threaded comment; however, any edits to it will get removed if the file is opened in a newer version of Excel. Learn more: https://go.microsoft.com/fwlink/?linkid=870924
Comment:
	TO ABRIL 2/15
</t>
      </text>
    </comment>
    <comment authorId="2161" xr:uid="{e16134ea-ae66-4d36-9105-b3e35cc2d098}" ref="T153">
      <text>
        <t xml:space="preserve">[Threaded comment]
 Your version of Excel allows you to read this threaded comment; however, any edits to it will get removed if the file is opened in a newer version of Excel. Learn more: https://go.microsoft.com/fwlink/?linkid=870924
Comment:
	TO MARIO: 1/9
</t>
      </text>
    </comment>
    <comment authorId="2162" xr:uid="{e18533d7-6c2c-4e9c-b97a-7e301ac7033a}" ref="L612">
      <text>
        <t xml:space="preserve">[Threaded comment]
 Your version of Excel allows you to read this threaded comment; however, any edits to it will get removed if the file is opened in a newer version of Excel. Learn more: https://go.microsoft.com/fwlink/?linkid=870924
Comment:
	Order 7/12 for 7/15
</t>
      </text>
    </comment>
    <comment authorId="2163" xr:uid="{e19d98ca-e111-4508-a9cc-979d73bb8c15}" ref="L104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10/13
</t>
      </text>
    </comment>
    <comment authorId="2164" xr:uid="{e1a074a4-cef4-4b3c-9e88-927b471525a6}" ref="S25">
      <text>
        <t xml:space="preserve">[Threaded comment]
 Your version of Excel allows you to read this threaded comment; however, any edits to it will get removed if the file is opened in a newer version of Excel. Learn more: https://go.microsoft.com/fwlink/?linkid=870924
Comment:
	TO RAYO 9/24
</t>
      </text>
    </comment>
    <comment authorId="2165" xr:uid="{e1a187b9-9903-42b8-ac2b-bf0bb2df22a5}" ref="F8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TO PICK UP FURNITURE FROM SHOWROOM BEFORE DELIVERY
</t>
      </text>
    </comment>
    <comment authorId="2166" xr:uid="{e21361c8-78be-42cb-bec6-1674ef6da714}" ref="G1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t>
      </text>
    </comment>
    <comment authorId="2167" xr:uid="{e237b128-7910-4e7e-88ea-4e0fe55fb06b}" ref="W272">
      <text>
        <t xml:space="preserve">[Threaded comment]
 Your version of Excel allows you to read this threaded comment; however, any edits to it will get removed if the file is opened in a newer version of Excel. Learn more: https://go.microsoft.com/fwlink/?linkid=870924
Comment:
	TO DEKTON: 6/5
</t>
      </text>
    </comment>
    <comment authorId="2168" xr:uid="{e2426e36-ecea-4a51-aab9-9da5c35b8b75}" ref="G562">
      <text>
        <t xml:space="preserve">[Threaded comment]
 Your version of Excel allows you to read this threaded comment; however, any edits to it will get removed if the file is opened in a newer version of Excel. Learn more: https://go.microsoft.com/fwlink/?linkid=870924
Comment:
	REDO WITH ABRIL PROGRAM
</t>
      </text>
    </comment>
    <comment authorId="2169" xr:uid="{e26aaab3-ccda-4d6c-ab6e-1a1b7d15f9c1}" ref="F9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HOLD PER HAMID ON NOTES??
</t>
      </text>
    </comment>
    <comment authorId="2170" xr:uid="{e293271f-39bc-4120-b2ff-b2fa6a06a73a}" ref="G9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6/16
</t>
      </text>
    </comment>
    <comment authorId="2171" xr:uid="{e2c6f0e1-1fb5-43ad-a21c-8c7f3e907bac}" ref="G212">
      <text>
        <t xml:space="preserve">[Threaded comment]
 Your version of Excel allows you to read this threaded comment; however, any edits to it will get removed if the file is opened in a newer version of Excel. Learn more: https://go.microsoft.com/fwlink/?linkid=870924
Comment:
	ENTREGADA A AREA 5/4
</t>
      </text>
    </comment>
    <comment authorId="2172" xr:uid="{e2f7651f-4870-4a54-9a8c-2a1777034a47}" ref="S5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7/08 at 7:10
</t>
      </text>
    </comment>
    <comment authorId="2173" xr:uid="{e32e770a-7da8-444e-9ad6-0f09d188ee02}" ref="W6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REMOVIO PDF PARA HACER MODIFICACIONES
</t>
      </text>
    </comment>
    <comment authorId="2174" xr:uid="{e3568474-313e-4585-8320-7749ac1990f9}" ref="W569">
      <text>
        <t xml:space="preserve">[Threaded comment]
 Your version of Excel allows you to read this threaded comment; however, any edits to it will get removed if the file is opened in a newer version of Excel. Learn more: https://go.microsoft.com/fwlink/?linkid=870924
Comment:
	TO DEKTON: 6/19 AT 6:10AM
</t>
      </text>
    </comment>
    <comment authorId="2175" xr:uid="{e367df39-98d8-4de1-a760-ed38ecba2d3e}" ref="G9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Sec#5 esta pendiente confirmar dimensiones by Sara, el resto se puede producir.
Respuesta:
    Actualizado por sara 6/4/25--ready
</t>
      </text>
    </comment>
    <comment authorId="2176" xr:uid="{e36a2405-9d5a-4e6d-b56b-fcd539a351b4}" ref="T19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MARIO 3/22
</t>
      </text>
    </comment>
    <comment authorId="2177" xr:uid="{e3a8dabd-3f35-4bef-8d20-7e38326a1e7b}" ref="G10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9/10
</t>
      </text>
    </comment>
    <comment authorId="2178" xr:uid="{e3aa8703-0047-49af-913d-637b9d0cea66}" ref="S10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11:00AM
</t>
      </text>
    </comment>
    <comment authorId="2179" xr:uid="{e3c43e00-8a3f-4d8f-b796-6165135dd15f}" ref="W9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7/9
</t>
      </text>
    </comment>
    <comment authorId="2180" xr:uid="{e3ee3171-5329-4c24-95d8-7239c78411b2}" ref="W492">
      <text>
        <t xml:space="preserve">[Threaded comment]
 Your version of Excel allows you to read this threaded comment; however, any edits to it will get removed if the file is opened in a newer version of Excel. Learn more: https://go.microsoft.com/fwlink/?linkid=870924
Comment:
	TO DEKTON: 5/13
</t>
      </text>
    </comment>
    <comment authorId="2181" xr:uid="{e422caf4-2426-419d-8e77-6a2795c59401}" ref="G14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 AT 11:00
</t>
      </text>
    </comment>
    <comment authorId="2182" xr:uid="{e42ae04e-223b-43e0-a736-cdbfdf7b33ec}" ref="G9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7/31 AT 7:00AM
Respuesta:
    COMPLETE: 8/6
</t>
      </text>
    </comment>
    <comment authorId="2183" xr:uid="{e44e5d1a-147a-413b-9d3c-0f7c13a29f4e}" ref="W7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12/9
</t>
      </text>
    </comment>
    <comment authorId="2184" xr:uid="{e44ffdd1-1c49-4dd3-bda3-6ef95fa47399}" ref="G11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
</t>
      </text>
    </comment>
    <comment authorId="2185" xr:uid="{e47e257a-b89d-472a-8b73-5489fb8f0fd0}" ref="F54">
      <text>
        <t xml:space="preserve">[Threaded comment]
 Your version of Excel allows you to read this threaded comment; however, any edits to it will get removed if the file is opened in a newer version of Excel. Learn more: https://go.microsoft.com/fwlink/?linkid=870924
Comment:
	TENTATIVA ESTA SEMANA, YA ESTAN LISTOS.. Se modificaron dimensiones by Sara, no estan listos
</t>
      </text>
    </comment>
    <comment authorId="2186" xr:uid="{e49f4b6c-f9ff-4765-8e27-27ce1c54eb01}" ref="W7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ENZO NOT AVAILABLE ON 10/24
Respuesta:
    WE CAN USE REM EN LUGAR DE ENZO BY CHRIS
Respuesta:
    TO DEKTON: 11/14
</t>
      </text>
    </comment>
    <comment authorId="2187" xr:uid="{e4a9583c-31bd-48ba-bd77-5d5c429b0f87}" ref="T9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COMPLKETE 9/8 AT 9:15AM
</t>
      </text>
    </comment>
    <comment authorId="2188" xr:uid="{e4f1efaa-7b75-47f8-9e78-292f5e8f23fe}" ref="W8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REM DEKTON
Respuesta:
    OK MONDAY 06/09
</t>
      </text>
    </comment>
    <comment authorId="2189" xr:uid="{e5043c44-e494-47c5-8b26-c798e8ae8b2a}" ref="F8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WILL CALL FROM FACTORY
</t>
      </text>
    </comment>
    <comment authorId="2190" xr:uid="{e5342915-cfdc-4d83-bd4a-f4760fb35b15}" ref="G6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9/23 AT 12:30PM
</t>
      </text>
    </comment>
    <comment authorId="2191" xr:uid="{e54f4f00-b3d5-44c4-a05b-83146df6d703}" ref="L11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CALENDAR TO PICK 01/14
</t>
      </text>
    </comment>
    <comment authorId="2192" xr:uid="{e5b4b71f-825d-4f2d-9371-9bd59b3586f1}" ref="G512">
      <text>
        <t xml:space="preserve">[Threaded comment]
 Your version of Excel allows you to read this threaded comment; however, any edits to it will get removed if the file is opened in a newer version of Excel. Learn more: https://go.microsoft.com/fwlink/?linkid=870924
Comment:
	4/8 TO CUSHION AREA
</t>
      </text>
    </comment>
    <comment authorId="2193" xr:uid="{e5dd21c9-23f8-4107-b507-a7f6b0d0329a}" ref="S7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
</t>
      </text>
    </comment>
    <comment authorId="2194" xr:uid="{e5e81db7-5600-445c-ab0a-9d32d8c8c576}" ref="W616">
      <text>
        <t xml:space="preserve">[Threaded comment]
 Your version of Excel allows you to read this threaded comment; however, any edits to it will get removed if the file is opened in a newer version of Excel. Learn more: https://go.microsoft.com/fwlink/?linkid=870924
Comment:
	to dekton: 7/10 at 7:30am
</t>
      </text>
    </comment>
    <comment authorId="2195" xr:uid="{e5f198ec-bbda-41e6-80a9-788cab2f017d}" ref="W168">
      <text>
        <t xml:space="preserve">[Threaded comment]
 Your version of Excel allows you to read this threaded comment; however, any edits to it will get removed if the file is opened in a newer version of Excel. Learn more: https://go.microsoft.com/fwlink/?linkid=870924
Comment:
	TO DEKTON AREA 5/9
</t>
      </text>
    </comment>
    <comment authorId="2196" xr:uid="{e5f81471-4e6a-47c5-888b-8bc4362eb801}" ref="G6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7/18 at 11:06am
</t>
      </text>
    </comment>
    <comment authorId="2197" xr:uid="{e5fcf7d7-7d69-43bf-a8f3-6f4406774c30}" ref="G10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10/20
</t>
      </text>
    </comment>
    <comment authorId="2198" xr:uid="{e612b106-ba96-4ba0-bdbc-ef6c555f0bec}" ref="G84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3/19
</t>
      </text>
    </comment>
    <comment authorId="2199" xr:uid="{e64f7bc7-fbd0-4365-af05-2bfa8a706a8e}" ref="S135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7/6
</t>
      </text>
    </comment>
    <comment authorId="2200" xr:uid="{e690c24c-7e7a-451e-887d-e3f19a13d50e}" ref="S6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REMOVIO PDF… REALIZARAN MODIFICACIONES*** HASTA NUEVO AVISO
Respuesta:
    SE ACTUALIZO Y SE INTRODUJO A METAL BY CHRISTIAN 8/23
</t>
      </text>
    </comment>
    <comment authorId="2201" xr:uid="{e6b95439-830c-4c45-b8c8-93a12cac5df7}" ref="F11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FREIGHT TO NC
</t>
      </text>
    </comment>
    <comment authorId="2202" xr:uid="{e6dca770-2597-43fc-84a8-4d8a1c14b62a}" ref="T152">
      <text>
        <t xml:space="preserve">[Threaded comment]
 Your version of Excel allows you to read this threaded comment; however, any edits to it will get removed if the file is opened in a newer version of Excel. Learn more: https://go.microsoft.com/fwlink/?linkid=870924
Comment:
	TO MARIO: 1/9
</t>
      </text>
    </comment>
    <comment authorId="2203" xr:uid="{e6fc1b3e-9d48-46d0-97e2-130b5a9a9c16}" ref="G11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
</t>
      </text>
    </comment>
    <comment authorId="2204" xr:uid="{e6fed69a-14cb-4339-8453-a1599854ed0f}" ref="G91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CUSHION:l 5/27
</t>
      </text>
    </comment>
    <comment authorId="2205" xr:uid="{e707ac98-05a2-4323-b627-fabb42bbc708}" ref="W1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ROJO: 3/8
</t>
      </text>
    </comment>
    <comment authorId="2206" xr:uid="{e70ec4ba-a439-4bfe-a874-51c76a9a5d24}" ref="S541">
      <text>
        <t xml:space="preserve">[Threaded comment]
 Your version of Excel allows you to read this threaded comment; however, any edits to it will get removed if the file is opened in a newer version of Excel. Learn more: https://go.microsoft.com/fwlink/?linkid=870924
Comment:
	TO METAL: 7/2 AT 9:30AM
</t>
      </text>
    </comment>
    <comment authorId="2207" xr:uid="{e757287f-6c05-49b5-b4fe-62ba565c7f32}" ref="G78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
</t>
      </text>
    </comment>
    <comment authorId="2208" xr:uid="{e767aafb-b86c-4c6d-a785-9b41983532c3}" ref="S6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9/24
</t>
      </text>
    </comment>
    <comment authorId="2209" xr:uid="{e7a1c696-8b01-47e7-aff0-6176dc3de65d}" ref="S179">
      <text>
        <t xml:space="preserve">[Threaded comment]
 Your version of Excel allows you to read this threaded comment; however, any edits to it will get removed if the file is opened in a newer version of Excel. Learn more: https://go.microsoft.com/fwlink/?linkid=870924
Comment:
	TO RAYO 2/17
</t>
      </text>
    </comment>
    <comment authorId="2210" xr:uid="{e7bf7efc-c2c1-4c04-99d3-51a6147a674c}" ref="W6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8/13 2:30pM
</t>
      </text>
    </comment>
    <comment authorId="2211" xr:uid="{e7f29b72-ef52-45a2-b7be-b3937415d719}" ref="F11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Original 12/22
</t>
      </text>
    </comment>
    <comment authorId="2212" xr:uid="{e7fbb582-fba9-4457-a78b-a1ce1c5b9554}" ref="F107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BE SHIPP WITH 3RD PARTY COMPANY
</t>
      </text>
    </comment>
    <comment authorId="2213" xr:uid="{e85953a6-cb09-4c36-ae84-4ecf7f821356}" ref="F93">
      <text>
        <t xml:space="preserve">[Threaded comment]
 Your version of Excel allows you to read this threaded comment; however, any edits to it will get removed if the file is opened in a newer version of Excel. Learn more: https://go.microsoft.com/fwlink/?linkid=870924
Comment:
	MERCANCIA EN BLUE TRUCK, PICK UP OUTDOOR COVERS FROM SHOWROOM
</t>
      </text>
    </comment>
    <comment authorId="2214" xr:uid="{e8734c78-7ab1-4d2b-b739-66347ae8230d}" ref="S240">
      <text>
        <t xml:space="preserve">[Threaded comment]
 Your version of Excel allows you to read this threaded comment; however, any edits to it will get removed if the file is opened in a newer version of Excel. Learn more: https://go.microsoft.com/fwlink/?linkid=870924
Comment:
	TO METAL: 6/13
</t>
      </text>
    </comment>
    <comment authorId="2215" xr:uid="{e8acfb83-b0e4-49b1-bdad-b6f2a889d5b1}" ref="L13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PICK ON 6/9
</t>
      </text>
    </comment>
    <comment authorId="2216" xr:uid="{e8b1b8c2-d0b0-48b1-9319-78652513334f}" ref="F13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BRAVADA CORNER ADD RIGHT ARM
Respuesta:
    NEED DELIVER COBER FOR 4 CUBES, ORIGINAL TOO TIGHTS AND FOR SECTION 4 BLACK SPOTS
</t>
      </text>
    </comment>
    <comment authorId="2217" xr:uid="{e8b7b03f-3287-4a9c-b3e1-acab896dd377}" ref="L84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enviaron telas de muestra dese Colorado
Respuesta:
    Se empacaran y se enviaran de regreso la nueva tela
</t>
      </text>
    </comment>
    <comment authorId="2218" xr:uid="{e8ca42f2-28de-401b-9411-2bb1b196321d}" ref="F10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When finish call to they come to pickup
</t>
      </text>
    </comment>
    <comment authorId="2219" xr:uid="{e907fefd-8300-4c64-a5ee-1978f211661d}" ref="S13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7/23
</t>
      </text>
    </comment>
    <comment authorId="2220" xr:uid="{e91fecad-70e8-4512-bf9f-94650b7524d4}" ref="T178">
      <text>
        <t xml:space="preserve">[Threaded comment]
 Your version of Excel allows you to read this threaded comment; however, any edits to it will get removed if the file is opened in a newer version of Excel. Learn more: https://go.microsoft.com/fwlink/?linkid=870924
Comment:
	TO MARIO 2/17
</t>
      </text>
    </comment>
    <comment authorId="2221" xr:uid="{e9288fe9-be93-4995-957f-425a7126855d}" ref="F1405">
      <text>
        <t xml:space="preserve">[Threaded comment]
 Your version of Excel allows you to read this threaded comment; however, any edits to it will get removed if the file is opened in a newer version of Excel. Learn more: https://go.microsoft.com/fwlink/?linkid=870924
Comment:
	CLIENTE REAGENDO PARA ABRIL 2023
</t>
      </text>
    </comment>
    <comment authorId="2222" xr:uid="{e93824df-1949-48f1-a70f-4daf698dd09b}" ref="L95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
      </text>
    </comment>
    <comment authorId="2223" xr:uid="{e951ff8e-0896-4368-8dc6-223ca71b4489}" ref="L106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10/01/25
</t>
      </text>
    </comment>
    <comment authorId="2224" xr:uid="{e95393fc-4b1a-408c-9a3d-2d9554d75dcc}" ref="F29">
      <text>
        <t xml:space="preserve">[Threaded comment]
 Your version of Excel allows you to read this threaded comment; however, any edits to it will get removed if the file is opened in a newer version of Excel. Learn more: https://go.microsoft.com/fwlink/?linkid=870924
Comment:
	COMMERCIAL
</t>
      </text>
    </comment>
    <comment authorId="2225" xr:uid="{e967d3ef-5229-46df-a958-5971cd3f2ea6}" ref="L10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12/19
</t>
      </text>
    </comment>
    <comment authorId="2226" xr:uid="{e9790daa-8d22-4e2b-b78c-12c86f57c552}" ref="V67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REPOWDER ONLY
</t>
      </text>
    </comment>
    <comment authorId="2227" xr:uid="{e98aafd4-3187-4bdc-84cc-d5b7a15043fb}" ref="F9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HOUSE NOT READY 9/9** TENTATIVE TO OCTUBER??
</t>
      </text>
    </comment>
    <comment authorId="2228" xr:uid="{e9d5936b-b2af-476f-9675-7c253b0f4bbb}" ref="W8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2/19
</t>
      </text>
    </comment>
    <comment authorId="2229" xr:uid="{e9d5c92a-7b8e-4205-9d19-da0970f5eb32}" ref="W1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RED: 3/27
</t>
      </text>
    </comment>
    <comment authorId="2230" xr:uid="{ea04a4d6-47b9-4cf6-a7eb-eb6c6aaf5d76}" ref="S4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8/14 AT 8:40AM
</t>
      </text>
    </comment>
    <comment authorId="2231" xr:uid="{ea071bb1-c25a-4ab8-9c21-bb9bd4d56775}" ref="S166">
      <text>
        <t xml:space="preserve">[Threaded comment]
 Your version of Excel allows you to read this threaded comment; however, any edits to it will get removed if the file is opened in a newer version of Excel. Learn more: https://go.microsoft.com/fwlink/?linkid=870924
Comment:
	TO RAYO: 2/2
</t>
      </text>
    </comment>
    <comment authorId="2232" xr:uid="{ea376ae8-4ef1-457a-9210-5bcffc1a7ef4}" ref="W10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AURA 2.0 WAS ORDER BY LIESL
</t>
      </text>
    </comment>
    <comment authorId="2233" xr:uid="{ea788365-84a9-4d01-9d25-438a1a8c766e}" ref="G8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1/16
</t>
      </text>
    </comment>
    <comment authorId="2234" xr:uid="{eab61067-7a32-4a13-936d-90a449f68476}" ref="F3">
      <text>
        <t xml:space="preserve">[Threaded comment]
 Your version of Excel allows you to read this threaded comment; however, any edits to it will get removed if the file is opened in a newer version of Excel. Learn more: https://go.microsoft.com/fwlink/?linkid=870924
Comment:
	Sara comment customer ready to take delivery week of 09/19
</t>
      </text>
    </comment>
    <comment authorId="2235" xr:uid="{eabec008-c738-40d1-bc75-3a30a33751fc}" ref="S7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11/7
</t>
      </text>
    </comment>
    <comment authorId="2236" xr:uid="{eacf49fa-902e-4a65-8759-2d024e059daf}" ref="F96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Showroom round swing, this was taken by the delivery team to the Factory.
Respuesta:
    HERE AT FACTORY, WAS REPOWDER 8/20
</t>
      </text>
    </comment>
    <comment authorId="2237" xr:uid="{eaf02c5b-bd4c-4156-854f-384915a46c16}" ref="G10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9/02 AT 10:00AM
</t>
      </text>
    </comment>
    <comment authorId="2238" xr:uid="{eb03638c-61e8-461e-aa81-b5f8495b3e01}" ref="G85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3/11
</t>
      </text>
    </comment>
    <comment authorId="2239" xr:uid="{eb0b67e6-9348-4554-98e1-d4916c850796}" ref="T91">
      <text>
        <t xml:space="preserve">[Threaded comment]
 Your version of Excel allows you to read this threaded comment; however, any edits to it will get removed if the file is opened in a newer version of Excel. Learn more: https://go.microsoft.com/fwlink/?linkid=870924
Comment:
	TO MARIO: 12/5
</t>
      </text>
    </comment>
    <comment authorId="2240" xr:uid="{eb1adbbb-8eab-4066-8122-47777c4ec0a5}" ref="W556">
      <text>
        <t xml:space="preserve">[Threaded comment]
 Your version of Excel allows you to read this threaded comment; however, any edits to it will get removed if the file is opened in a newer version of Excel. Learn more: https://go.microsoft.com/fwlink/?linkid=870924
Comment:
	to dekton: 5/7
</t>
      </text>
    </comment>
    <comment authorId="2241" xr:uid="{eb54fd21-a0ab-49da-a311-b36abd9b2fcb}" ref="G530">
      <text>
        <t xml:space="preserve">[Threaded comment]
 Your version of Excel allows you to read this threaded comment; however, any edits to it will get removed if the file is opened in a newer version of Excel. Learn more: https://go.microsoft.com/fwlink/?linkid=870924
Comment:
	TO CUSHION 4/18--
FERNANDA WORKING 4/19...
</t>
      </text>
    </comment>
    <comment authorId="2242" xr:uid="{eb7fa607-b95c-4091-b5bd-d32029107ce8}" ref="G7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 AT 2:30PM
</t>
      </text>
    </comment>
    <comment authorId="2243" xr:uid="{eb8dd55e-d858-433f-bfae-4447c7ce44a0}" ref="W537">
      <text>
        <t xml:space="preserve">[Threaded comment]
 Your version of Excel allows you to read this threaded comment; however, any edits to it will get removed if the file is opened in a newer version of Excel. Learn more: https://go.microsoft.com/fwlink/?linkid=870924
Comment:
	to dekton: 4/23
</t>
      </text>
    </comment>
    <comment authorId="2244" xr:uid="{eb910cd5-07e8-4f9e-aac0-85097690dbe0}" ref="G8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ON 5/7
</t>
      </text>
    </comment>
    <comment authorId="2245" xr:uid="{eb99137e-fbdc-4d6e-880b-5b900ea9c98b}" ref="W9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6/25
</t>
      </text>
    </comment>
    <comment authorId="2246" xr:uid="{ebcfc88b-5ac2-4970-9bf1-b4ae97fc7930}" ref="S1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3/22
Respuesta:
    SE PUSO EN PROGRAMACION DE NUEVO 5/3 COLOR VERDE
</t>
      </text>
    </comment>
    <comment authorId="2247" xr:uid="{ec014bf7-acf6-4049-ad6d-445b3315e79d}" ref="S165">
      <text>
        <t xml:space="preserve">[Threaded comment]
 Your version of Excel allows you to read this threaded comment; however, any edits to it will get removed if the file is opened in a newer version of Excel. Learn more: https://go.microsoft.com/fwlink/?linkid=870924
Comment:
	TO RAYO: 1/27
</t>
      </text>
    </comment>
    <comment authorId="2248" xr:uid="{ec2fd90d-1868-49ad-a9d8-2b6fc1d863a5}" ref="F13">
      <text>
        <t xml:space="preserve">[Threaded comment]
 Your version of Excel allows you to read this threaded comment; however, any edits to it will get removed if the file is opened in a newer version of Excel. Learn more: https://go.microsoft.com/fwlink/?linkid=870924
Comment:
	TO SCHEDULE DELIVERY PLEASE CONTACT THEIR PROPERTY MANAGER 
LARRY DOUGLAS   928-642-2698
</t>
      </text>
    </comment>
    <comment authorId="2249" xr:uid="{ec322907-9d59-406b-bcc1-292204f81ea2}" ref="L11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ON 2/13
</t>
      </text>
    </comment>
    <comment authorId="2250" xr:uid="{ec443922-8d4b-472a-af20-a7758d64dd38}" ref="AE25">
      <text>
        <t xml:space="preserve">[Threaded comment]
 Your version of Excel allows you to read this threaded comment; however, any edits to it will get removed if the file is opened in a newer version of Excel. Learn more: https://go.microsoft.com/fwlink/?linkid=870924
Comment:
	Include Two Ledge Lounger (Ask Lucio)
</t>
      </text>
    </comment>
    <comment authorId="2251" xr:uid="{ec5e1f80-7aba-40bd-a7f5-f5b03d1d6dd2}" ref="G5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Customer add furniture
Respuesta:
    SE ENTREGO A ABRIL PARA 850C08 AGREGADA*
</t>
      </text>
    </comment>
    <comment authorId="2252" xr:uid="{ec6a3241-75f2-4ad4-a19b-e84a28b6262e}" ref="S7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12/11
</t>
      </text>
    </comment>
    <comment authorId="2253" xr:uid="{ec960b91-2d8d-4fbb-9ac2-2c5fbb8da81d}" ref="T62">
      <text>
        <t xml:space="preserve">[Threaded comment]
 Your version of Excel allows you to read this threaded comment; however, any edits to it will get removed if the file is opened in a newer version of Excel. Learn more: https://go.microsoft.com/fwlink/?linkid=870924
Comment:
	MARIO 8/29
</t>
      </text>
    </comment>
    <comment authorId="2254" xr:uid="{ecaa5928-c5a1-4670-88eb-6f53ea378689}" ref="S66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 AT 9:45
</t>
      </text>
    </comment>
    <comment authorId="2255" xr:uid="{ecad5d88-0039-4129-afe5-df1390ccff85}" ref="W8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4/17
Respuesta:
    WAITING FOR ONE SLAB STRATO PER COSENTINO FRIDAY OR MONDAY IT WILL ARRIVE
</t>
      </text>
    </comment>
    <comment authorId="2256" xr:uid="{ecce2ff5-dbfd-482f-8348-980c358db85d}" ref="G9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
</t>
      </text>
    </comment>
    <comment authorId="2257" xr:uid="{ece2cfda-1ee3-481c-ac74-dc35297c081c}" ref="F9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This client has an "ocean" sofa that needs to be picked up. We also need to fabricate a welded fly table to go with it, re-powder coat both items, and then deliver them together with the rest of the client's new furniture.
</t>
      </text>
    </comment>
    <comment authorId="2258" xr:uid="{ecfb6c2d-8be2-412c-bace-a12d788a10b7}" ref="S188">
      <text>
        <t xml:space="preserve">[Threaded comment]
 Your version of Excel allows you to read this threaded comment; however, any edits to it will get removed if the file is opened in a newer version of Excel. Learn more: https://go.microsoft.com/fwlink/?linkid=870924
Comment:
	TO RAYO 3/2
</t>
      </text>
    </comment>
    <comment authorId="2259" xr:uid="{ed220c8c-94de-4f17-91e4-e27235c0d8a2}" ref="L12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3/30
</t>
      </text>
    </comment>
    <comment authorId="2260" xr:uid="{ed2a4348-9e87-4756-9ed7-a13140c2dc63}" ref="L112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12/9
</t>
      </text>
    </comment>
    <comment authorId="2261" xr:uid="{ed36aac4-ad4e-4e4f-929a-9d2ae29210af}" ref="F96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FROM SHOWROOM: Bravada daybed in showroom and Dining set with 8 chairs
</t>
      </text>
    </comment>
    <comment authorId="2262" xr:uid="{ed3e953e-0368-4866-8627-46b545e61c1e}" ref="W10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TRY FIND VAPOUR REMANENT FOR T-TABLE
Respuesta:
    NOT FOUND, LIESL PUT THE ORDER
Respuesta:
    DEKTON VAPOUR RECEIVED 8/28/25**
Respuesta:
    TO DEKTON: 9/10
</t>
      </text>
    </comment>
    <comment authorId="2263" xr:uid="{ed4887b3-7ed3-4b35-86ae-42aa97d7a429}" ref="L11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01/11/2026
</t>
      </text>
    </comment>
    <comment authorId="2264" xr:uid="{ed4f9fb8-25b5-44a9-8aaa-d91398ed9675}" ref="S182">
      <text>
        <t xml:space="preserve">[Threaded comment]
 Your version of Excel allows you to read this threaded comment; however, any edits to it will get removed if the file is opened in a newer version of Excel. Learn more: https://go.microsoft.com/fwlink/?linkid=870924
Comment:
	TO RAYO 3/2
</t>
      </text>
    </comment>
    <comment authorId="2265" xr:uid="{ed56176a-a94b-4472-8ff1-ae36251b4241}" ref="T13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Completed 8/11 at 7:20am
</t>
      </text>
    </comment>
    <comment authorId="2266" xr:uid="{ed6c3508-cbde-432b-b510-abba6567b987}" ref="G241">
      <text>
        <t xml:space="preserve">[Threaded comment]
 Your version of Excel allows you to read this threaded comment; however, any edits to it will get removed if the file is opened in a newer version of Excel. Learn more: https://go.microsoft.com/fwlink/?linkid=870924
Comment:
	TO CUSHION AREA 5/19
</t>
      </text>
    </comment>
    <comment authorId="2267" xr:uid="{ed7182de-6e6c-42af-812e-bbeb12637233}" ref="W10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10/21
</t>
      </text>
    </comment>
    <comment authorId="2268" xr:uid="{ed74c717-85b1-4536-95b2-aea71af4e7a9}" ref="S1425">
      <text>
        <t xml:space="preserve">[Threaded comment]
 Your version of Excel allows you to read this threaded comment; however, any edits to it will get removed if the file is opened in a newer version of Excel. Learn more: https://go.microsoft.com/fwlink/?linkid=870924
Comment:
	TO METAL:6/2
1 TABLE NEED IRONWOOD THE TABLETOP 86*43
</t>
      </text>
    </comment>
    <comment authorId="2269" xr:uid="{ed9764e5-b7b7-413d-adcb-732903befb9c}" ref="W10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
</t>
      </text>
    </comment>
    <comment authorId="2270" xr:uid="{ed9e5012-e075-461c-92df-385ab79b4dc8}" ref="W1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ROJO: 3/8
</t>
      </text>
    </comment>
    <comment authorId="2271" xr:uid="{eda70c8b-b58d-4322-beef-4e584d25b882}" ref="L10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WAS PICK FROM CLIENT**
</t>
      </text>
    </comment>
    <comment authorId="2272" xr:uid="{edd12cb0-6395-4511-aacf-36f7a171e688}" ref="G7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11/21
</t>
      </text>
    </comment>
    <comment authorId="2273" xr:uid="{edd541d0-9193-4e58-83b4-d1a14f8babe4}" ref="S8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
</t>
      </text>
    </comment>
    <comment authorId="2274" xr:uid="{ede365f6-89cf-4be9-a60c-4ea355356be8}" ref="G83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3/25
</t>
      </text>
    </comment>
    <comment authorId="2275" xr:uid="{eded63cd-bc6a-4fd7-978e-11ecbf1319d0}" ref="L8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PICK-EXISTIN FOAM &amp; NEED ORDER NEW FOAM
</t>
      </text>
    </comment>
    <comment authorId="2276" xr:uid="{ee292fdc-569d-412c-b72c-bc41797c98fe}" ref="V482">
      <text>
        <t xml:space="preserve">[Threaded comment]
 Your version of Excel allows you to read this threaded comment; however, any edits to it will get removed if the file is opened in a newer version of Excel. Learn more: https://go.microsoft.com/fwlink/?linkid=870924
Comment:
	FRAME FROM SHOP ON 753F06
</t>
      </text>
    </comment>
    <comment authorId="2277" xr:uid="{ee89950a-8207-418b-8171-d06ea369fcc0}" ref="W572">
      <text>
        <t xml:space="preserve">[Threaded comment]
 Your version of Excel allows you to read this threaded comment; however, any edits to it will get removed if the file is opened in a newer version of Excel. Learn more: https://go.microsoft.com/fwlink/?linkid=870924
Comment:
	TO DEKTON: 6/17 AT 3:10PM
</t>
      </text>
    </comment>
    <comment authorId="2278" xr:uid="{eea88b87-3885-44c7-a54c-ff907c7fa119}" ref="S6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
</t>
      </text>
    </comment>
    <comment authorId="2279" xr:uid="{eed351af-53f4-4d7b-90c2-89ede0b3d8ab}" ref="S10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9/4
</t>
      </text>
    </comment>
    <comment authorId="2280" xr:uid="{eedc5b1a-5298-4fd9-aa54-185aabe88a4b}" ref="S86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METAL:4/7
</t>
      </text>
    </comment>
    <comment authorId="2281" xr:uid="{eeddb8b7-deb8-4d5d-8651-83511f1a1b33}" ref="G541">
      <text>
        <t xml:space="preserve">[Threaded comment]
 Your version of Excel allows you to read this threaded comment; however, any edits to it will get removed if the file is opened in a newer version of Excel. Learn more: https://go.microsoft.com/fwlink/?linkid=870924
Comment:
	TO FER: 4/26
</t>
      </text>
    </comment>
    <comment authorId="2282" xr:uid="{eedf7b4b-9d56-4f9c-9386-5f1d973285eb}" ref="G8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3/3
</t>
      </text>
    </comment>
    <comment authorId="2283" xr:uid="{eef13609-e90f-4a31-9ab3-469664be6d17}" ref="S7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12/12
</t>
      </text>
    </comment>
    <comment authorId="2284" xr:uid="{ef053277-ba49-4844-b5e5-81064af25f42}" ref="G104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9/30
</t>
      </text>
    </comment>
    <comment authorId="2285" xr:uid="{ef4f7a8f-1bf4-4cba-9e03-f227cec7b6fb}" ref="F7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CONFIRM WITH CHRISTIAN
Respuesta:
    ENTREGA A OHIO...SE DEBERA CONFIRMAR ENVIO EN UNA PIEZA O PRE-ENSAMBLADA
Respuesta:
    Se decide enviar en una gran caja todo ensamblado
</t>
      </text>
    </comment>
    <comment authorId="2286" xr:uid="{ef58d168-0cdc-4b09-b330-24531fc4836d}" ref="T175">
      <text>
        <t xml:space="preserve">[Threaded comment]
 Your version of Excel allows you to read this threaded comment; however, any edits to it will get removed if the file is opened in a newer version of Excel. Learn more: https://go.microsoft.com/fwlink/?linkid=870924
Comment:
	TO MARIO 2/17
</t>
      </text>
    </comment>
    <comment authorId="2287" xr:uid="{ef7b7e1e-d492-4e7f-b461-5c0e4080e661}" ref="L564">
      <text>
        <t xml:space="preserve">[Threaded comment]
 Your version of Excel allows you to read this threaded comment; however, any edits to it will get removed if the file is opened in a newer version of Excel. Learn more: https://go.microsoft.com/fwlink/?linkid=870924
Comment:
	ORDER ON  05/29
</t>
      </text>
    </comment>
    <comment authorId="2288" xr:uid="{ef875288-3f2b-43c0-82c9-8de19d0d603a}" ref="L533">
      <text>
        <t xml:space="preserve">[Threaded comment]
 Your version of Excel allows you to read this threaded comment; however, any edits to it will get removed if the file is opened in a newer version of Excel. Learn more: https://go.microsoft.com/fwlink/?linkid=870924
Comment:
	SEND 5/21
RECEIVED: 5/28
</t>
      </text>
    </comment>
    <comment authorId="2289" xr:uid="{ef9909eb-2c25-4a4c-a1fa-4c559a021aed}" ref="G6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8/26 AT 7:15AM
</t>
      </text>
    </comment>
    <comment authorId="2290" xr:uid="{efa745b6-4983-4e08-88ad-987ad6ca0b72}" ref="G2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REEMPLAZA TEMPORALMENTE ZETTA 13 ECLIPSE CON EMBRACE PEWTER
Respuesta:
    To cushion area 5/10
Respuesta:
    TO CUSHION 5/11
</t>
      </text>
    </comment>
    <comment authorId="2291" xr:uid="{efc17e75-b1b1-4fd1-a71f-6b4f2a9c35d8}" ref="L11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3/4
</t>
      </text>
    </comment>
    <comment authorId="2292" xr:uid="{efc88d2c-71a1-4258-8eba-3ac4d46c3cc3}" ref="G8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5/6
</t>
      </text>
    </comment>
    <comment authorId="2293" xr:uid="{efcc9d51-5ced-4e89-8210-b4c9da920df6}" ref="T163">
      <text>
        <t xml:space="preserve">[Threaded comment]
 Your version of Excel allows you to read this threaded comment; however, any edits to it will get removed if the file is opened in a newer version of Excel. Learn more: https://go.microsoft.com/fwlink/?linkid=870924
Comment:
	TO MARIO: 1/31
</t>
      </text>
    </comment>
    <comment authorId="2294" xr:uid="{efd2b834-8205-4efa-9a0b-4a8a31581a6f}" ref="L80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RECEIVED: 1/20
</t>
      </text>
    </comment>
    <comment authorId="2295" xr:uid="{efe3894e-25ae-4a63-9b1f-254b70ad6355}" ref="G611">
      <text>
        <t xml:space="preserve">[Threaded comment]
 Your version of Excel allows you to read this threaded comment; however, any edits to it will get removed if the file is opened in a newer version of Excel. Learn more: https://go.microsoft.com/fwlink/?linkid=870924
Comment:
	to cushion 7/9 at: 6:50am
</t>
      </text>
    </comment>
    <comment authorId="2296" xr:uid="{f00ececf-f17e-4985-8d7c-b4834b7a2fec}" ref="G525">
      <text>
        <t xml:space="preserve">[Threaded comment]
 Your version of Excel allows you to read this threaded comment; however, any edits to it will get removed if the file is opened in a newer version of Excel. Learn more: https://go.microsoft.com/fwlink/?linkid=870924
Comment:
	TO CUSHION 4/10
</t>
      </text>
    </comment>
    <comment authorId="2297" xr:uid="{f01fd023-6c48-47a6-80d1-ca06914cd298}" ref="T129">
      <text>
        <t xml:space="preserve">[Threaded comment]
 Your version of Excel allows you to read this threaded comment; however, any edits to it will get removed if the file is opened in a newer version of Excel. Learn more: https://go.microsoft.com/fwlink/?linkid=870924
Comment:
	TO MARIO: 12/12
</t>
      </text>
    </comment>
    <comment authorId="2298" xr:uid="{f0302882-c6dc-404c-ac6d-fcf80b1b917b}" ref="S29">
      <text>
        <t xml:space="preserve">[Threaded comment]
 Your version of Excel allows you to read this threaded comment; however, any edits to it will get removed if the file is opened in a newer version of Excel. Learn more: https://go.microsoft.com/fwlink/?linkid=870924
Comment:
	Aluminum
Not Start until we receive the Shades
TO METAL: 6/15
</t>
      </text>
    </comment>
    <comment authorId="2299" xr:uid="{f0345c43-1fa9-47e0-96be-5add52ec6af6}" ref="T56">
      <text>
        <t xml:space="preserve">[Threaded comment]
 Your version of Excel allows you to read this threaded comment; however, any edits to it will get removed if the file is opened in a newer version of Excel. Learn more: https://go.microsoft.com/fwlink/?linkid=870924
Comment:
	se pintara 1 barstool, los otro 3 ya estan listos de orden 199.
MARIO 9/6
</t>
      </text>
    </comment>
    <comment authorId="2300" xr:uid="{f035fa9e-5e8c-456d-8b65-bc15e508958a}" ref="T1412">
      <text>
        <t xml:space="preserve">[Threaded comment]
 Your version of Excel allows you to read this threaded comment; however, any edits to it will get removed if the file is opened in a newer version of Excel. Learn more: https://go.microsoft.com/fwlink/?linkid=870924
Comment:
	TO MARIO: 1/9
</t>
      </text>
    </comment>
    <comment authorId="2301" xr:uid="{f079e90e-9d3b-40e1-8a45-d2df26cf183e}" ref="G13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Respuesta:
    NEED RE-DOING SWING SEAT 1155RC26  WITH HERITAGE CHAR FABRIC
</t>
      </text>
    </comment>
    <comment authorId="2302" xr:uid="{f095fa3d-827c-464b-8dad-890fd2b279ab}" ref="F18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TENTATIVE WAS 4/28 BUT NO FABRTIC
</t>
      </text>
    </comment>
    <comment authorId="2303" xr:uid="{f0c74f0e-a621-471b-a78f-ee1ef738c4c5}" ref="W89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10/28
</t>
      </text>
    </comment>
    <comment authorId="2304" xr:uid="{f0de668c-e888-4bdd-8aff-dd67b2f86d9f}" ref="W8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3/4
</t>
      </text>
    </comment>
    <comment authorId="2305" xr:uid="{f0fdccd5-a6f2-46c9-9a8e-de4548cd1814}" ref="G14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Respuesta:
    OJO CON ESTA MODIFICACION: OTTOMAN NEED BE: 12*40....
Respuesta:
    PARA ABRIL 5-9-23
</t>
      </text>
    </comment>
    <comment authorId="2306" xr:uid="{f12cf0e1-8854-48ee-b14e-6650787c3f7d}" ref="L99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7/30
Respuesta:
    RECEIVED 8/4
</t>
      </text>
    </comment>
    <comment authorId="2307" xr:uid="{f15a97cd-ff55-4153-a226-c7428e052f05}" ref="S6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9/26 AT 1:45PM
</t>
      </text>
    </comment>
    <comment authorId="2308" xr:uid="{f160e851-f81f-4db1-b37a-c7e286359e01}" ref="W93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6/17…. We have 1 Slab need 2 more to complete.
Respuesta:
    WE REPLACE WITH GADA DEKTON APPROVED BY CUSTOMER ..MIA
</t>
      </text>
    </comment>
    <comment authorId="2309" xr:uid="{f173c43f-b55f-45eb-993c-17422156965a}" ref="S6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11:00AM
</t>
      </text>
    </comment>
    <comment authorId="2310" xr:uid="{f191d910-e8ae-4c3a-93ca-45bf61325b85}" ref="S22">
      <text>
        <t xml:space="preserve">[Threaded comment]
 Your version of Excel allows you to read this threaded comment; however, any edits to it will get removed if the file is opened in a newer version of Excel. Learn more: https://go.microsoft.com/fwlink/?linkid=870924
Comment:
	RAYO 8/8
</t>
      </text>
    </comment>
    <comment authorId="2311" xr:uid="{f1af26b5-89bd-4215-8c69-1b93d8eb114e}" ref="S98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ALUMINIO
Respuesta:
    TO METAL: RAYO TO CALCULATE ALUMINUM 7/10
Respuesta:
    To metal Rayo to produce: 7/17
</t>
      </text>
    </comment>
    <comment authorId="2312" xr:uid="{f1cc7a65-258b-47ff-be35-a0039c6ec0c0}" ref="V16">
      <text>
        <t xml:space="preserve">[Threaded comment]
 Your version of Excel allows you to read this threaded comment; however, any edits to it will get removed if the file is opened in a newer version of Excel. Learn more: https://go.microsoft.com/fwlink/?linkid=870924
Comment:
	se agrego 1 coffe table, se le entrego a Rayo
</t>
      </text>
    </comment>
    <comment authorId="2313" xr:uid="{f2189c4e-d339-442d-8034-3dabb1e8f901}" ref="G63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8/6 AT 9:40AM
</t>
      </text>
    </comment>
    <comment authorId="2314" xr:uid="{f25b4f54-2af3-422a-afc1-1ba2eaaaba0f}" ref="L11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AT SHOWROOM
Respuesta:
    Across street, already pickup from la jolla
</t>
      </text>
    </comment>
    <comment authorId="2315" xr:uid="{f27333d7-ef04-448d-8f20-9ccb41456237}" ref="S177">
      <text>
        <t xml:space="preserve">[Threaded comment]
 Your version of Excel allows you to read this threaded comment; however, any edits to it will get removed if the file is opened in a newer version of Excel. Learn more: https://go.microsoft.com/fwlink/?linkid=870924
Comment:
	TO RAYO 2/16
</t>
      </text>
    </comment>
    <comment authorId="2316" xr:uid="{f27ed629-dcac-4d67-9f3a-70f804442251}" ref="W591">
      <text>
        <t xml:space="preserve">[Threaded comment]
 Your version of Excel allows you to read this threaded comment; however, any edits to it will get removed if the file is opened in a newer version of Excel. Learn more: https://go.microsoft.com/fwlink/?linkid=870924
Comment:
	TO DEKTON: 6/12 AT 1:30PM
</t>
      </text>
    </comment>
    <comment authorId="2317" xr:uid="{f2824625-d4c9-4c1c-9ed6-154f204ba15b}" ref="C9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Respuesta:
    PIPELINE REACTIVED
</t>
      </text>
    </comment>
    <comment authorId="2318" xr:uid="{f29356d2-ba8e-41af-8360-97e70277460d}" ref="T23">
      <text>
        <t xml:space="preserve">[Threaded comment]
 Your version of Excel allows you to read this threaded comment; however, any edits to it will get removed if the file is opened in a newer version of Excel. Learn more: https://go.microsoft.com/fwlink/?linkid=870924
Comment:
	TO MARIO: 10/27
USE: 6LBS BLACK
</t>
      </text>
    </comment>
    <comment authorId="2319" xr:uid="{f29566f1-3449-4522-ba9c-a9a9d9354481}" ref="W99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
</t>
      </text>
    </comment>
    <comment authorId="2320" xr:uid="{f2df98f1-da8c-4d4d-86c1-7b08fbe40156}" ref="G7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
</t>
      </text>
    </comment>
    <comment authorId="2321" xr:uid="{f2eb3a27-0554-437e-ba34-ce5eb2878229}" ref="S535">
      <text>
        <t xml:space="preserve">[Threaded comment]
 Your version of Excel allows you to read this threaded comment; however, any edits to it will get removed if the file is opened in a newer version of Excel. Learn more: https://go.microsoft.com/fwlink/?linkid=870924
Comment:
	TO METAL: 4/18
</t>
      </text>
    </comment>
    <comment authorId="2322" xr:uid="{f2fa4438-b0dd-4f9d-be5e-ab8c7c6c9ed4}" ref="T37">
      <text>
        <t xml:space="preserve">[Threaded comment]
 Your version of Excel allows you to read this threaded comment; however, any edits to it will get removed if the file is opened in a newer version of Excel. Learn more: https://go.microsoft.com/fwlink/?linkid=870924
Comment:
	MARIO 8/29
</t>
      </text>
    </comment>
    <comment authorId="2323" xr:uid="{f33f9371-72f5-450f-9eeb-bd8786e62b74}" ref="S9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6/11
</t>
      </text>
    </comment>
    <comment authorId="2324" xr:uid="{f370a8c0-22d2-4ed0-83b4-15179f4140c6}" ref="G7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12/10/24
</t>
      </text>
    </comment>
    <comment authorId="2325" xr:uid="{f3736dce-4703-434f-a6b1-0404adbe956b}" ref="W539">
      <text>
        <t xml:space="preserve">[Threaded comment]
 Your version of Excel allows you to read this threaded comment; however, any edits to it will get removed if the file is opened in a newer version of Excel. Learn more: https://go.microsoft.com/fwlink/?linkid=870924
Comment:
	TO DEKT: 6/26 12:30PM
</t>
      </text>
    </comment>
    <comment authorId="2326" xr:uid="{f3752df3-6ef3-479c-b3a7-66c717c5a584}" ref="W596">
      <text>
        <t xml:space="preserve">[Threaded comment]
 Your version of Excel allows you to read this threaded comment; however, any edits to it will get removed if the file is opened in a newer version of Excel. Learn more: https://go.microsoft.com/fwlink/?linkid=870924
Comment:
	TO DEKTON: 6/19 AT 12:50PM
</t>
      </text>
    </comment>
    <comment authorId="2327" xr:uid="{f378dc85-443d-4222-98d5-b69a55594f52}" ref="G1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APRIL 3/16
</t>
      </text>
    </comment>
    <comment authorId="2328" xr:uid="{f37c50ea-acae-4eee-96ad-b616894b91be}" ref="S1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3/7
</t>
      </text>
    </comment>
    <comment authorId="2329" xr:uid="{f3b773ad-9376-400b-95f6-828d241a7863}" ref="G114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
</t>
      </text>
    </comment>
    <comment authorId="2330" xr:uid="{f3e2b5d8-04a1-4adf-85b9-31c2cfbcc799}" ref="W174">
      <text>
        <t xml:space="preserve">[Threaded comment]
 Your version of Excel allows you to read this threaded comment; however, any edits to it will get removed if the file is opened in a newer version of Excel. Learn more: https://go.microsoft.com/fwlink/?linkid=870924
Comment:
	TO RED 2/16
</t>
      </text>
    </comment>
    <comment authorId="2331" xr:uid="{f3fb6501-ebd4-4293-828e-f01df0240a24}" ref="G7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
</t>
      </text>
    </comment>
    <comment authorId="2332" xr:uid="{f40db677-96de-4e42-8fc9-dd5cc3861952}" ref="L557">
      <text>
        <t xml:space="preserve">[Threaded comment]
 Your version of Excel allows you to read this threaded comment; however, any edits to it will get removed if the file is opened in a newer version of Excel. Learn more: https://go.microsoft.com/fwlink/?linkid=870924
Comment:
	RECEIBED 5/13
</t>
      </text>
    </comment>
    <comment authorId="2333" xr:uid="{f41042cd-5da7-4e51-9c42-6dfcaadb6c10}" ref="G112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
Respuesta:
    TO COMPLETE NEED 2 O CHAISE LOUNGER
</t>
      </text>
    </comment>
    <comment authorId="2334" xr:uid="{f44c4462-81ea-444b-8dd4-4e9e983fdbe3}" ref="T7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META PINTADO
</t>
      </text>
    </comment>
    <comment authorId="2335" xr:uid="{f48109ea-f946-4afa-b2dc-adddd28ce8c6}" ref="S99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7/14
</t>
      </text>
    </comment>
    <comment authorId="2336" xr:uid="{f4822855-e5f0-411b-b1fb-d8eca82b044f}" ref="W88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5/6
</t>
      </text>
    </comment>
    <comment authorId="2337" xr:uid="{f4d209c3-d4c9-4411-8a40-6406c89f9f94}" ref="L11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12/15
</t>
      </text>
    </comment>
    <comment authorId="2338" xr:uid="{f4e0945c-ab68-44db-b0dd-e145cc7e55f1}" ref="T1414">
      <text>
        <t xml:space="preserve">[Threaded comment]
 Your version of Excel allows you to read this threaded comment; however, any edits to it will get removed if the file is opened in a newer version of Excel. Learn more: https://go.microsoft.com/fwlink/?linkid=870924
Comment:
	TO MARIO: 1/9
</t>
      </text>
    </comment>
    <comment authorId="2339" xr:uid="{f4ecbbcf-ca12-4576-9f9e-d9b5012f3c82}" ref="G10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t>
      </text>
    </comment>
    <comment authorId="2340" xr:uid="{f509353e-50a0-4a3e-90c9-9f5bd8dcf970}" ref="G8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5/16
</t>
      </text>
    </comment>
    <comment authorId="2341" xr:uid="{f5204a35-eeef-4e5b-bdca-ddf839ded7b3}" ref="G110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
</t>
      </text>
    </comment>
    <comment authorId="2342" xr:uid="{f55e29cc-9d1e-439e-bfe3-44e8acebc288}" ref="G109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10/15
</t>
      </text>
    </comment>
    <comment authorId="2343" xr:uid="{f5879b44-044d-482b-a073-282ad552e6cd}" ref="S71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OJO: ESTA ORDEN TIENE 2 PDF
Respuesta:
    PARA SWING, SE COMENZARA UNA VES BENITO CONFIRME DIMENSIONES EN EL LUGAR
Respuesta:
    SE INTRODUCE A METAL: 11/12
</t>
      </text>
    </comment>
    <comment authorId="2344" xr:uid="{f5f0d68f-1f3f-4902-bc25-83a2ce42e216}" ref="T81">
      <text>
        <t xml:space="preserve">[Threaded comment]
 Your version of Excel allows you to read this threaded comment; however, any edits to it will get removed if the file is opened in a newer version of Excel. Learn more: https://go.microsoft.com/fwlink/?linkid=870924
Comment:
	TO MARIO 9/28
</t>
      </text>
    </comment>
    <comment authorId="2345" xr:uid="{f5f37b32-7a68-4e8a-884e-9759b775760e}" ref="G589">
      <text>
        <t xml:space="preserve">[Threaded comment]
 Your version of Excel allows you to read this threaded comment; however, any edits to it will get removed if the file is opened in a newer version of Excel. Learn more: https://go.microsoft.com/fwlink/?linkid=870924
Comment:
	TO APRIL 6/26 AT 4:00PM
</t>
      </text>
    </comment>
    <comment authorId="2346" xr:uid="{f63ecdc0-9785-4a8b-9498-2323f9f159b5}" ref="G2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FABRIC TBD
Respuesta:
    FABRIC OK , SE LE AGENDA A ABRIL 3/22
</t>
      </text>
    </comment>
    <comment authorId="2347" xr:uid="{f669f63c-5d12-43bf-917e-49e1fdb02e9d}" ref="S601">
      <text>
        <t xml:space="preserve">[Threaded comment]
 Your version of Excel allows you to read this threaded comment; however, any edits to it will get removed if the file is opened in a newer version of Excel. Learn more: https://go.microsoft.com/fwlink/?linkid=870924
Comment:
	to metal: 7/1 at 6:50am
</t>
      </text>
    </comment>
    <comment authorId="2348" xr:uid="{f6797776-a300-4e18-8fd6-556c4509ee95}" ref="G246">
      <text>
        <t xml:space="preserve">[Threaded comment]
 Your version of Excel allows you to read this threaded comment; however, any edits to it will get removed if the file is opened in a newer version of Excel. Learn more: https://go.microsoft.com/fwlink/?linkid=870924
Comment:
	TO CUSHION:6/7
</t>
      </text>
    </comment>
    <comment authorId="2349" xr:uid="{f685d902-9832-45db-b442-82bd564273e0}" ref="F118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ENVIARA POR FREIGHT
</t>
      </text>
    </comment>
    <comment authorId="2350" xr:uid="{f6b53a26-2b95-4cbb-902e-65a48eb979a3}" ref="G10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8/27 AT 9:30AM
</t>
      </text>
    </comment>
    <comment authorId="2351" xr:uid="{f6b85130-d58b-4a5f-ac1c-24ab6644698c}" ref="G10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CUSHION:9/11
</t>
      </text>
    </comment>
    <comment authorId="2352" xr:uid="{f6d22bdb-b87a-42b0-bf8b-19d13eeed0af}" ref="G98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
</t>
      </text>
    </comment>
    <comment authorId="2353" xr:uid="{f6d42867-dcfa-4282-9b05-cfb770a757b3}" ref="S549">
      <text>
        <t xml:space="preserve">[Threaded comment]
 Your version of Excel allows you to read this threaded comment; however, any edits to it will get removed if the file is opened in a newer version of Excel. Learn more: https://go.microsoft.com/fwlink/?linkid=870924
Comment:
	To metal: 5/6
</t>
      </text>
    </comment>
    <comment authorId="2354" xr:uid="{f7541d2a-c609-4075-b499-0012299fbd8f}" ref="A70">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2355" xr:uid="{f7593fbc-297a-4b69-a5c0-351496a80c9e}" ref="W13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STRATO ..New table top with square (not rounded edges)
Respuesta:
    CLIENT MAYBE CHANGE OF DEKTON COLOR
Respuesta:
    BY MIA EMAIL: USE ANANKE DEKTON
Respuesta:
    TO DEKTON: 6/18
</t>
      </text>
    </comment>
    <comment authorId="2356" xr:uid="{f76c81d7-c9be-4bea-a447-58ee5de69ea5}" ref="F145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 6/29
</t>
      </text>
    </comment>
    <comment authorId="2357" xr:uid="{f76d34d1-2af7-4098-a76c-b8523d50adf9}" ref="S10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10/22
</t>
      </text>
    </comment>
    <comment authorId="2358" xr:uid="{f7827561-b832-4e80-9d5b-95cdc720b36e}" ref="G572">
      <text>
        <t xml:space="preserve">[Threaded comment]
 Your version of Excel allows you to read this threaded comment; however, any edits to it will get removed if the file is opened in a newer version of Excel. Learn more: https://go.microsoft.com/fwlink/?linkid=870924
Comment:
	TO CUSHION: 6/6 AT 1:30PM
</t>
      </text>
    </comment>
    <comment authorId="2359" xr:uid="{f7a921eb-7702-4d4a-85a0-7ef642baac0d}" ref="W9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GALEMA DEKTON
Respuesta:
    REPLACE LUMINA POR GALEMA...ITS OK
Respuesta:
    TO DEKTON: 5/30
</t>
      </text>
    </comment>
    <comment authorId="2360" xr:uid="{f7abf05e-47cf-4e52-adc8-0862ec500e86}" ref="S183">
      <text>
        <t xml:space="preserve">[Threaded comment]
 Your version of Excel allows you to read this threaded comment; however, any edits to it will get removed if the file is opened in a newer version of Excel. Learn more: https://go.microsoft.com/fwlink/?linkid=870924
Comment:
	TO RAYO 3/2
</t>
      </text>
    </comment>
    <comment authorId="2361" xr:uid="{f7d26b17-15a0-448d-98df-380d0dcc2bf4}" ref="H110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ISSUE: NEED 7 YARDS PASHMINA STERLING
</t>
      </text>
    </comment>
    <comment authorId="2362" xr:uid="{f7eed406-5a1d-4b33-8287-0a7c5d65b069}" ref="F6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AGREGO STAR LEG TABLE.. METER A PRODUCCION
</t>
      </text>
    </comment>
    <comment authorId="2363" xr:uid="{f7fd3b18-0c0c-4700-b1e8-87cb06fbe6ae}" ref="G138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7-7 SEC#1-5
Respuesta:
    TO CUSHION 7-9 SEC#6-9
</t>
      </text>
    </comment>
    <comment authorId="2364" xr:uid="{f800c094-1f02-4f12-abcf-d7b5556baa44}" ref="G87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4/22
</t>
      </text>
    </comment>
    <comment authorId="2365" xr:uid="{f8135768-21a9-4e7d-9e34-b72644889deb}" ref="S603">
      <text>
        <t xml:space="preserve">[Threaded comment]
 Your version of Excel allows you to read this threaded comment; however, any edits to it will get removed if the file is opened in a newer version of Excel. Learn more: https://go.microsoft.com/fwlink/?linkid=870924
Comment:
	TO METAL 7/8 AT 10:45
</t>
      </text>
    </comment>
    <comment authorId="2366" xr:uid="{f82c8820-9586-4af5-b56c-2a7126d90bf2}" ref="W10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
</t>
      </text>
    </comment>
    <comment authorId="2367" xr:uid="{f83ef558-1af7-48ca-a9b4-bc6bc16a7c03}" ref="G88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4/16
</t>
      </text>
    </comment>
    <comment authorId="2368" xr:uid="{f86b9983-3249-4298-a2b5-f01e7836625e}" ref="L124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4/8/26
</t>
      </text>
    </comment>
    <comment authorId="2369" xr:uid="{f883a8bc-e68c-490b-ac61-84e7ce94ddeb}" ref="L10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FROM SHOWROOM
</t>
      </text>
    </comment>
    <comment authorId="2370" xr:uid="{f8968307-f356-4638-a6df-bd3e86375bf6}" ref="B89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 ORIG. 05/07
</t>
      </text>
    </comment>
    <comment authorId="2371" xr:uid="{f8c72805-640c-4ed7-b1b8-57a4f0bc8f49}" ref="W7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
</t>
      </text>
    </comment>
    <comment authorId="2372" xr:uid="{f8d4cb38-47a5-4cf3-be15-e58253cdc8e0}" ref="G8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
</t>
      </text>
    </comment>
    <comment authorId="2373" xr:uid="{f910ef6e-54cb-42da-b393-90343bc308d4}" ref="F108">
      <text>
        <t xml:space="preserve">[Threaded comment]
 Your version of Excel allows you to read this threaded comment; however, any edits to it will get removed if the file is opened in a newer version of Excel. Learn more: https://go.microsoft.com/fwlink/?linkid=870924
Comment:
	FECHA TENTATIVA
</t>
      </text>
    </comment>
    <comment authorId="2374" xr:uid="{f925e4f9-c83a-4400-8b11-8b91b3956ae0}" ref="G10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9/02 AT 11:00AM
</t>
      </text>
    </comment>
    <comment authorId="2375" xr:uid="{f94400df-b5d2-4101-be1f-7921356b1d8f}" ref="H91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t>
      </text>
    </comment>
    <comment authorId="2376" xr:uid="{f9465a41-3c04-4cc7-b05b-7bc0d770bfb3}" ref="S245">
      <text>
        <t xml:space="preserve">[Threaded comment]
 Your version of Excel allows you to read this threaded comment; however, any edits to it will get removed if the file is opened in a newer version of Excel. Learn more: https://go.microsoft.com/fwlink/?linkid=870924
Comment:
	TO METAL AREA: 5/16
</t>
      </text>
    </comment>
    <comment authorId="2377" xr:uid="{f96cb6b0-f692-499a-9e6c-6d4e5e6985e8}" ref="W7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
</t>
      </text>
    </comment>
    <comment authorId="2378" xr:uid="{f9861bd3-e055-4988-b25c-8fbd08edaec6}" ref="F9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SCHEDULE PICKUP (BRYAN)
Respuesta:
    Already pickup on 5/28
</t>
      </text>
    </comment>
    <comment authorId="2379" xr:uid="{f994a3ea-68fe-4289-8381-9a672c909e20}" ref="T100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9/16
</t>
      </text>
    </comment>
    <comment authorId="2380" xr:uid="{f9a22d1e-2273-40b0-b054-b06632d5a08d}" ref="F114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RECOGE DE FACTORY
</t>
      </text>
    </comment>
    <comment authorId="2381" xr:uid="{f9df7d04-2ce2-40bb-9716-815c2d2a9bf8}" ref="L99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RECEIVED 9/4
</t>
      </text>
    </comment>
    <comment authorId="2382" xr:uid="{f9ebc469-5b66-4a17-aaa6-6ce03ef70916}" ref="AB29">
      <text>
        <t xml:space="preserve">[Threaded comment]
 Your version of Excel allows you to read this threaded comment; however, any edits to it will get removed if the file is opened in a newer version of Excel. Learn more: https://go.microsoft.com/fwlink/?linkid=870924
Comment:
	original: 9/13
</t>
      </text>
    </comment>
    <comment authorId="2383" xr:uid="{fa0d47ac-753b-4cac-aa77-f1cd32e9631a}" ref="A69">
      <text>
        <t xml:space="preserve">[Threaded comment]
 Your version of Excel allows you to read this threaded comment; however, any edits to it will get removed if the file is opened in a newer version of Excel. Learn more: https://go.microsoft.com/fwlink/?linkid=870924
Comment:
	warranty
</t>
      </text>
    </comment>
    <comment authorId="2384" xr:uid="{fa1cc31c-e6ee-4933-9ec9-5bb6a91d49bb}" ref="C102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REUPHOLSTER 4 PIECES FROM SHOWROOM
</t>
      </text>
    </comment>
    <comment authorId="2385" xr:uid="{fa45e19a-b931-40ba-a1e1-4d66b98680d8}" ref="W149">
      <text>
        <t xml:space="preserve">[Threaded comment]
 Your version of Excel allows you to read this threaded comment; however, any edits to it will get removed if the file is opened in a newer version of Excel. Learn more: https://go.microsoft.com/fwlink/?linkid=870924
Comment:
	TO RED: 1/3
</t>
      </text>
    </comment>
    <comment authorId="2386" xr:uid="{fa67b811-cdc3-4109-8933-12744f5dbfa5}" ref="W86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3/27
</t>
      </text>
    </comment>
    <comment authorId="2387" xr:uid="{fab00daf-d0c7-41b9-8812-0721e00f14c9}" ref="S21">
      <text>
        <t xml:space="preserve">[Threaded comment]
 Your version of Excel allows you to read this threaded comment; however, any edits to it will get removed if the file is opened in a newer version of Excel. Learn more: https://go.microsoft.com/fwlink/?linkid=870924
Comment:
	SCHEDULE 8-3
</t>
      </text>
    </comment>
    <comment authorId="2388" xr:uid="{fab34b7b-68f1-4eb9-bc94-25354272dcb4}" ref="G117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1/28
</t>
      </text>
    </comment>
    <comment authorId="2389" xr:uid="{fae64157-ef13-497a-ac9a-f988735c5cb0}" ref="G77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12/19
</t>
      </text>
    </comment>
    <comment authorId="2390" xr:uid="{fb028f63-eb68-4f66-8476-cada45690775}" ref="S7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BY CHRISTIAN 11/19
</t>
      </text>
    </comment>
    <comment authorId="2391" xr:uid="{fb04a5b5-d84d-47eb-a0e6-e0f460817040}" ref="G9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CALCULATE YARDS ON 6/3
</t>
      </text>
    </comment>
    <comment authorId="2392" xr:uid="{fb19164f-af2b-4f63-a6a3-8041b3f5121b}" ref="G73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CUSHION 11/22
</t>
      </text>
    </comment>
    <comment authorId="2393" xr:uid="{fb1c31d4-b9f0-4537-8623-c71e36c07e6a}" ref="G75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 CUSHION: 11/19
</t>
      </text>
    </comment>
    <comment authorId="2394" xr:uid="{fb3127cc-e3d3-490a-96ed-c897de54140a}" ref="G35">
      <text>
        <t xml:space="preserve">[Threaded comment]
 Your version of Excel allows you to read this threaded comment; however, any edits to it will get removed if the file is opened in a newer version of Excel. Learn more: https://go.microsoft.com/fwlink/?linkid=870924
Comment:
	Abril Trabajando
</t>
      </text>
    </comment>
    <comment authorId="2395" xr:uid="{fb783089-edf2-48ff-aaee-3f7617bb3c4d}" ref="W6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9/26 7:00AM
</t>
      </text>
    </comment>
    <comment authorId="2396" xr:uid="{fb7ae4a1-f81c-4d62-9872-49fe76504a0b}" ref="W105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CON JULIO 10/14
</t>
      </text>
    </comment>
    <comment authorId="2397" xr:uid="{fb879d05-a178-4592-a922-44fe7dc2cd5f}" ref="W141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RED 3/27
</t>
      </text>
    </comment>
    <comment authorId="2398" xr:uid="{fb97586b-b54c-4266-a65e-ac26943b6f28}" ref="G111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ON 12/8
</t>
      </text>
    </comment>
    <comment authorId="2399" xr:uid="{fbafb1c5-78e9-40e6-8297-0011782d7923}" ref="G240">
      <text>
        <t xml:space="preserve">[Threaded comment]
 Your version of Excel allows you to read this threaded comment; however, any edits to it will get removed if the file is opened in a newer version of Excel. Learn more: https://go.microsoft.com/fwlink/?linkid=870924
Comment:
	TO CUSHION: 6/12
</t>
      </text>
    </comment>
    <comment authorId="2400" xr:uid="{fbf24119-f4bc-4516-8202-008acb4baad8}" ref="L8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Se quitaron 3 foam chair 4” 18*18 de 1154—greg ontiveron, se deberan de reponer una ves lleguen
</t>
      </text>
    </comment>
    <comment authorId="2401" xr:uid="{fbf63521-d217-4d53-bfd6-b1e37cd73f71}" ref="S238">
      <text>
        <t xml:space="preserve">[Threaded comment]
 Your version of Excel allows you to read this threaded comment; however, any edits to it will get removed if the file is opened in a newer version of Excel. Learn more: https://go.microsoft.com/fwlink/?linkid=870924
Comment:
	TO METAL AREA 5/15
</t>
      </text>
    </comment>
    <comment authorId="2402" xr:uid="{fc088ee2-083a-41d0-be9e-7ec17f6cccb2}" ref="T95">
      <text>
        <t xml:space="preserve">[Threaded comment]
 Your version of Excel allows you to read this threaded comment; however, any edits to it will get removed if the file is opened in a newer version of Excel. Learn more: https://go.microsoft.com/fwlink/?linkid=870924
Comment:
	TO MARIO: 10/27
USE: 9.8LBS BLACK
</t>
      </text>
    </comment>
    <comment authorId="2403" xr:uid="{fc0d2369-6ada-4e71-81e2-467e2f07ebdb}" ref="L71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FROM ORIGINAL SHOWROOM 873 1 ON BLUE TRUCK &amp; 1 ON FOAM AREA.
</t>
      </text>
    </comment>
    <comment authorId="2404" xr:uid="{fc1079bd-08cb-4472-bfa5-029cc4743c5f}" ref="L99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NUEVO ORDENADO PARA LUNES 7/14
</t>
      </text>
    </comment>
    <comment authorId="2405" xr:uid="{fc34f3e0-9719-40a0-be8d-ca9d5eebe73a}" ref="T26">
      <text>
        <t xml:space="preserve">[Threaded comment]
 Your version of Excel allows you to read this threaded comment; however, any edits to it will get removed if the file is opened in a newer version of Excel. Learn more: https://go.microsoft.com/fwlink/?linkid=870924
Comment:
	MARIO 8/29
</t>
      </text>
    </comment>
    <comment authorId="2406" xr:uid="{fc3d8151-cab7-40b7-b61c-3c5184c76e9a}" ref="W76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11/26
Respuesta:
    4 FLYING TABLES VIENNA BY CHRIS
</t>
      </text>
    </comment>
    <comment authorId="2407" xr:uid="{fc66da5f-5a3f-4c89-82fe-cca5f330e461}" ref="L123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6 CLUB CHAIR SET NEED BE PICK FROM CUSTOMER
</t>
      </text>
    </comment>
    <comment authorId="2408" xr:uid="{fc6ba34f-19e9-49c5-a535-3e1bfcd808ec}" ref="L120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3/16/26
</t>
      </text>
    </comment>
    <comment authorId="2409" xr:uid="{fccc108e-fc76-410d-a80b-7cc2d80565fd}" ref="S67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
</t>
      </text>
    </comment>
    <comment authorId="2410" xr:uid="{fce42132-e07b-4530-a2b2-40fb79a76100}" ref="AB26">
      <text>
        <t xml:space="preserve">[Threaded comment]
 Your version of Excel allows you to read this threaded comment; however, any edits to it will get removed if the file is opened in a newer version of Excel. Learn more: https://go.microsoft.com/fwlink/?linkid=870924
Comment:
	CAMBIO DE 9/3 FROM 8/17
</t>
      </text>
    </comment>
    <comment authorId="2411" xr:uid="{fcfcd999-da6a-4e74-b2fb-cbb406288bec}" ref="K754">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BLISS GUAVA DESCONTINUADO, QUIZAS EN OUTDOOR FABRICS
Respuesta:
    ORDENADO POR CHRISTIAN OUTDOOR 11/21
</t>
      </text>
    </comment>
    <comment authorId="2412" xr:uid="{fd17953c-e845-49d9-9b10-0d54f5eabe42}" ref="G92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
</t>
      </text>
    </comment>
    <comment authorId="2413" xr:uid="{fd1d297f-d12f-4061-9c37-63122cf7d55f}" ref="W96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9/8
</t>
      </text>
    </comment>
    <comment authorId="2414" xr:uid="{fd389136-8bbb-4515-9f08-8bf9546e18f6}" ref="W83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3/17
</t>
      </text>
    </comment>
    <comment authorId="2415" xr:uid="{fd42485c-d1fd-4f37-ab6c-297450f0666a}" ref="S63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
</t>
      </text>
    </comment>
    <comment authorId="2416" xr:uid="{fd44502b-e824-4a3a-8726-b4e6e344088a}" ref="L558">
      <text>
        <t xml:space="preserve">[Threaded comment]
 Your version of Excel allows you to read this threaded comment; however, any edits to it will get removed if the file is opened in a newer version of Excel. Learn more: https://go.microsoft.com/fwlink/?linkid=870924
Comment:
	SEND 5/21
RECEIVED: 5/28
</t>
      </text>
    </comment>
    <comment authorId="2417" xr:uid="{fd4d7712-16c6-49e0-a357-b6b5b9ee5f7a}" ref="W1058">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9/29
</t>
      </text>
    </comment>
    <comment authorId="2418" xr:uid="{fd642416-215f-4b1a-96b1-ed9f1d116696}" ref="G18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3/15
</t>
      </text>
    </comment>
    <comment authorId="2419" xr:uid="{fd6c25db-acde-4ad3-801e-d052133a1535}" ref="G62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7/17 AT 8:00AM
</t>
      </text>
    </comment>
    <comment authorId="2420" xr:uid="{fdbd4e6f-a43f-44da-b090-fdc522d37a5a}" ref="S493">
      <text>
        <t xml:space="preserve">[Threaded comment]
 Your version of Excel allows you to read this threaded comment; however, any edits to it will get removed if the file is opened in a newer version of Excel. Learn more: https://go.microsoft.com/fwlink/?linkid=870924
Comment:
	TO METAL: 4/24
</t>
      </text>
    </comment>
    <comment authorId="2421" xr:uid="{fdccbc5b-401c-4b09-b56b-4b91adc43b8b}" ref="L572">
      <text>
        <t xml:space="preserve">[Threaded comment]
 Your version of Excel allows you to read this threaded comment; however, any edits to it will get removed if the file is opened in a newer version of Excel. Learn more: https://go.microsoft.com/fwlink/?linkid=870924
Comment:
	RECIBIDO: 6/20/24
</t>
      </text>
    </comment>
    <comment authorId="2422" xr:uid="{fe0ce0fd-d495-490c-aa84-1679a15685a2}" ref="G251">
      <text>
        <t xml:space="preserve">[Threaded comment]
 Your version of Excel allows you to read this threaded comment; however, any edits to it will get removed if the file is opened in a newer version of Excel. Learn more: https://go.microsoft.com/fwlink/?linkid=870924
Comment:
	TO CUSHION: 5/25
</t>
      </text>
    </comment>
    <comment authorId="2423" xr:uid="{fe201937-4c17-4986-a641-6204613b72d3}" ref="G66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9/11 AT 10:30AM
</t>
      </text>
    </comment>
    <comment authorId="2424" xr:uid="{fe332700-1fc7-4152-85ab-80e712d745eb}" ref="S99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8/20 AT 6:00 AM
</t>
      </text>
    </comment>
    <comment authorId="2425" xr:uid="{fe34dad2-199a-4319-8931-daf34d11349f}" ref="S9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
</t>
      </text>
    </comment>
    <comment authorId="2426" xr:uid="{fe40f0a8-34b4-43ca-ab7d-7b8eaabeb2cf}" ref="L104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10/1
</t>
      </text>
    </comment>
    <comment authorId="2427" xr:uid="{fe40fac1-1366-4982-868d-69bdd015a199}" ref="G8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
</t>
      </text>
    </comment>
    <comment authorId="2428" xr:uid="{fe4180a7-6814-431e-9f23-eb3b12997e6e}" ref="F111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REQUEST BY MIA
</t>
      </text>
    </comment>
    <comment authorId="2429" xr:uid="{fe47a28f-6e61-469a-ad7c-251bcaa231b3}" ref="S90">
      <text>
        <t xml:space="preserve">[Threaded comment]
 Your version of Excel allows you to read this threaded comment; however, any edits to it will get removed if the file is opened in a newer version of Excel. Learn more: https://go.microsoft.com/fwlink/?linkid=870924
Comment:
	TO RAYO: 11/30
</t>
      </text>
    </comment>
    <comment authorId="2430" xr:uid="{fe69a229-66ad-40c6-bc73-57d66df981f7}" ref="L98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ORDER 2/12
</t>
      </text>
    </comment>
    <comment authorId="2431" xr:uid="{fe734afd-291a-42e5-b0a9-68270469133c}" ref="F507">
      <text>
        <t xml:space="preserve">[Threaded comment]
 Your version of Excel allows you to read this threaded comment; however, any edits to it will get removed if the file is opened in a newer version of Excel. Learn more: https://go.microsoft.com/fwlink/?linkid=870924
Comment:
	RESCHEDULE FROM 4/16... PENDING DATE
</t>
      </text>
    </comment>
    <comment authorId="2432" xr:uid="{fe84f9fc-584c-4ee5-bcbf-1e9289e1fb07}" ref="G105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9/10
</t>
      </text>
    </comment>
    <comment authorId="2433" xr:uid="{fea442c2-6c8b-495f-9d9e-70f09a9464f7}" ref="L556">
      <text>
        <t xml:space="preserve">[Threaded comment]
 Your version of Excel allows you to read this threaded comment; however, any edits to it will get removed if the file is opened in a newer version of Excel. Learn more: https://go.microsoft.com/fwlink/?linkid=870924
Comment:
	RECEIBED 5/13
</t>
      </text>
    </comment>
    <comment authorId="2434" xr:uid="{fea93f29-9aec-4f9b-8cc9-3907ed5c6602}" ref="S567">
      <text>
        <t xml:space="preserve">[Threaded comment]
 Your version of Excel allows you to read this threaded comment; however, any edits to it will get removed if the file is opened in a newer version of Excel. Learn more: https://go.microsoft.com/fwlink/?linkid=870924
Comment:
	TO METAL: 5/28 AT 7:00AM
</t>
      </text>
    </comment>
    <comment authorId="2435" xr:uid="{feba92de-cbfb-4c5c-9e2e-2a68183d1ac3}" ref="U142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ALUMINUM
</t>
      </text>
    </comment>
    <comment authorId="2436" xr:uid="{fecff82d-7953-43a5-89ac-f510b4d9d312}" ref="G83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t>
      </text>
    </comment>
    <comment authorId="2437" xr:uid="{fed9a382-c13d-4501-a9ca-34888ba197b7}" ref="G623">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7/17 AT 11:16AM STILL PENDING FABRICS TO ARRAIV
</t>
      </text>
    </comment>
    <comment authorId="2438" xr:uid="{fee3ce90-6c4e-4e26-8e74-ac51e78986fa}" ref="G601">
      <text>
        <t xml:space="preserve">[Threaded comment]
 Your version of Excel allows you to read this threaded comment; however, any edits to it will get removed if the file is opened in a newer version of Excel. Learn more: https://go.microsoft.com/fwlink/?linkid=870924
Comment:
	TO CUSHION: 6/27 AT 3:00PM
</t>
      </text>
    </comment>
    <comment authorId="2439" xr:uid="{fee3fc44-5be6-418d-aea2-f2f9dad42ff9}" ref="W635">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DEKTON:8/8 AT 7:30AM
</t>
      </text>
    </comment>
    <comment authorId="2440" xr:uid="{fee5ab98-7537-41f1-b76d-c2bad723d1cd}" ref="S54">
      <text>
        <t xml:space="preserve">[Threaded comment]
 Your version of Excel allows you to read this threaded comment; however, any edits to it will get removed if the file is opened in a newer version of Excel. Learn more: https://go.microsoft.com/fwlink/?linkid=870924
Comment:
	se tomaran de orden#269
NUEVA MEDIDA
con rayo 9/1
</t>
      </text>
    </comment>
    <comment authorId="2441" xr:uid="{fee969ea-b99b-4603-987e-0ccbb8f5040c}" ref="G97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
</t>
      </text>
    </comment>
    <comment authorId="2442" xr:uid="{fef8e207-990e-40ad-9a7b-2e54d3a15dab}" ref="G238">
      <text>
        <t xml:space="preserve">[Threaded comment]
 Your version of Excel allows you to read this threaded comment; however, any edits to it will get removed if the file is opened in a newer version of Excel. Learn more: https://go.microsoft.com/fwlink/?linkid=870924
Comment:
	TO CUSHION AREA: 5/17
</t>
      </text>
    </comment>
    <comment authorId="2443" xr:uid="{ff25a24f-995d-4c31-aba7-87d407350186}" ref="S1021">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9/8
</t>
      </text>
    </comment>
    <comment authorId="2444" xr:uid="{ff2d8f6e-c960-4f86-8982-d9e0efaf4c6d}" ref="G972">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6/26
</t>
      </text>
    </comment>
    <comment authorId="2445" xr:uid="{ff5532de-df73-49b7-8f52-2587c09fdc29}" ref="S103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
</t>
      </text>
    </comment>
    <comment authorId="2446" xr:uid="{ff66ad34-2c86-4157-9b57-b4926ddf615d}" ref="W1007">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8/7
</t>
      </text>
    </comment>
    <comment authorId="2447" xr:uid="{ff752bc8-e1d9-40ce-9c44-013fd0d01ffe}" ref="S564">
      <text>
        <t xml:space="preserve">[Threaded comment]
 Your version of Excel allows you to read this threaded comment; however, any edits to it will get removed if the file is opened in a newer version of Excel. Learn more: https://go.microsoft.com/fwlink/?linkid=870924
Comment:
	TO METAL: 5/21
</t>
      </text>
    </comment>
    <comment authorId="2448" xr:uid="{ffb97859-b1cb-4355-8467-5c8598868131}" ref="G1209">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START 3/16
</t>
      </text>
    </comment>
    <comment authorId="2449" xr:uid="{ffc25e98-1707-40f8-bdbf-6e4dc8cba8b2}" ref="W209">
      <text>
        <t xml:space="preserve">[Threaded comment]
 Your version of Excel allows you to read this threaded comment; however, any edits to it will get removed if the file is opened in a newer version of Excel. Learn more: https://go.microsoft.com/fwlink/?linkid=870924
Comment:
	TO DEKTON AREA 5/15
</t>
      </text>
    </comment>
    <comment authorId="2450" xr:uid="{ffdbb409-0064-4024-bd7b-af59c8bed1fe}" ref="U210">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5-BRONZE &amp; 4-BONE
</t>
      </text>
    </comment>
    <comment authorId="2451" xr:uid="{ffeff7d5-84d8-44e5-a862-aea037cbee1d}" ref="S906">
      <text>
        <t xml:space="preserve">[Threaded comment]
 Your version of Excel allows you to read this threaded comment; however, any edits to it will get removed if the file is opened in a newer version of Excel. Learn more: https://go.microsoft.com/fwlink/?linkid=870924
Comment:
	[Comentario encadenado]
Su versión de Excel le permite leer este comentario encadenado; sin embargo, las ediciones que se apliquen se quitarán si el archivo se abre en una versión más reciente de Excel. Más información: https://go.microsoft.com/fwlink/?linkid=870924
Comentario:
    TO RAYO 4/23….MATERIAL RECEIVED 4/23
</t>
      </text>
    </comment>
  </commentList>
</comments>
</file>

<file path=xl/sharedStrings.xml><?xml version="1.0" encoding="utf-8"?>
<sst xmlns="http://schemas.openxmlformats.org/spreadsheetml/2006/main" count="78577" uniqueCount="3064">
  <si>
    <t>CC PATIO — CAPACITY &amp; LEAD-TIME PLANNER</t>
  </si>
  <si>
    <t>Order #</t>
  </si>
  <si>
    <t>Customer info</t>
  </si>
  <si>
    <t>Order Type</t>
  </si>
  <si>
    <t>PRODUCT. DEAD LINE</t>
  </si>
  <si>
    <t>Live from the NEW tab · each department independent · schedule real weekly hours in the planner and every date re-solves</t>
  </si>
  <si>
    <t>PU/ DROP</t>
  </si>
  <si>
    <t>Delivery Date</t>
  </si>
  <si>
    <t>Cushions</t>
  </si>
  <si>
    <t>3RD PARTY</t>
  </si>
  <si>
    <t>Covers</t>
  </si>
  <si>
    <t xml:space="preserve">Umbre- </t>
  </si>
  <si>
    <t>Tenjam</t>
  </si>
  <si>
    <t>Firepit System</t>
  </si>
  <si>
    <t>Metal</t>
  </si>
  <si>
    <t>Powder Coat</t>
  </si>
  <si>
    <t>Dekton</t>
  </si>
  <si>
    <t>Delivery Address</t>
  </si>
  <si>
    <t>Order Status</t>
  </si>
  <si>
    <t>Start Date</t>
  </si>
  <si>
    <t>End Date</t>
  </si>
  <si>
    <t>Order payment status</t>
  </si>
  <si>
    <t>LAMB, CINDY &amp; JOHN</t>
  </si>
  <si>
    <t>SETTINGS</t>
  </si>
  <si>
    <t>Capacity (hrs / wk / dept, default)</t>
  </si>
  <si>
    <t>← default; override per week in planner</t>
  </si>
  <si>
    <t>Lead buffer (days before delivery)</t>
  </si>
  <si>
    <t>Today</t>
  </si>
  <si>
    <t>Not started</t>
  </si>
  <si>
    <t>Cushion drops off once CORTE + SEW are COMPLETED (filling is not a constraint). Metal drops at POWDER COAT = COMPLETED. Dekton drops at DEKTON = COMPLETED.</t>
  </si>
  <si>
    <t>Not Started</t>
  </si>
  <si>
    <t>complete</t>
  </si>
  <si>
    <t>Not collected</t>
  </si>
  <si>
    <t>CAROLL, DAVID</t>
  </si>
  <si>
    <t>SNAPSHOT</t>
  </si>
  <si>
    <t>ORDERS BEHIND</t>
  </si>
  <si>
    <t>Column 2</t>
  </si>
  <si>
    <t>Sew Start</t>
  </si>
  <si>
    <t>Customer Info</t>
  </si>
  <si>
    <t>Production Deadline</t>
  </si>
  <si>
    <t>CATCH-UP CUSH (h)</t>
  </si>
  <si>
    <t>PALMER, TERESA</t>
  </si>
  <si>
    <t>CUSHIONS</t>
  </si>
  <si>
    <t>CATCH-UP PC (h)</t>
  </si>
  <si>
    <t>CORTE</t>
  </si>
  <si>
    <t>THIS-WK LOAD (h)</t>
  </si>
  <si>
    <t>SEW</t>
  </si>
  <si>
    <t>FILLING</t>
  </si>
  <si>
    <t>FABRIC</t>
  </si>
  <si>
    <t>NEXT-WK LOAD (h)</t>
  </si>
  <si>
    <t>FOAM</t>
  </si>
  <si>
    <t>QTY CUSH</t>
  </si>
  <si>
    <t>BINDING DEPT</t>
  </si>
  <si>
    <t>Proj. Hrs Cushion</t>
  </si>
  <si>
    <t>ORDER COMPLETED</t>
  </si>
  <si>
    <t>BETH COHEN</t>
  </si>
  <si>
    <t>Completed</t>
  </si>
  <si>
    <t>COMPLETED</t>
  </si>
  <si>
    <t>RECEIVED</t>
  </si>
  <si>
    <t>Collected</t>
  </si>
  <si>
    <t>BRIAN BEVERLY BUFFINI</t>
  </si>
  <si>
    <t>TRADER, PAULA &amp; BOB</t>
  </si>
  <si>
    <t>JENNIFER LAABS</t>
  </si>
  <si>
    <t>WARR-DAN MAYNARD</t>
  </si>
  <si>
    <t>SAME-NEED</t>
  </si>
  <si>
    <t>MADONA KAKISH</t>
  </si>
  <si>
    <t>NOT REQUIRED</t>
  </si>
  <si>
    <t>Sew End</t>
  </si>
  <si>
    <t>READY FOR DELIVERY</t>
  </si>
  <si>
    <t>ROBYN LAUKIE-CHRIS PARK</t>
  </si>
  <si>
    <t>BLOEBAUM, AMY</t>
  </si>
  <si>
    <t>TONY KURTH</t>
  </si>
  <si>
    <t>NEW</t>
  </si>
  <si>
    <t>ERIC WHITTAKER</t>
  </si>
  <si>
    <t>JAIME KIM LIMBER</t>
  </si>
  <si>
    <t>BRITTANY MCDOWELL</t>
  </si>
  <si>
    <t>ECHMEYER, KRISTINA &amp; EVAN</t>
  </si>
  <si>
    <t>SALZMAN, JENNIFER</t>
  </si>
  <si>
    <t>Not required</t>
  </si>
  <si>
    <t>Ready to collect</t>
  </si>
  <si>
    <t>BARAVADA, ATLAS</t>
  </si>
  <si>
    <t>KONA RE-DOING-GENCUSH</t>
  </si>
  <si>
    <t>NOT STARTED</t>
  </si>
  <si>
    <t>NEED</t>
  </si>
  <si>
    <t>SAME NEED</t>
  </si>
  <si>
    <t>KERYN GERBER</t>
  </si>
  <si>
    <t>Not Required</t>
  </si>
  <si>
    <t>JONES, MARY LU</t>
  </si>
  <si>
    <t>DAVE MONTZ</t>
  </si>
  <si>
    <t>SAME RECEIVED</t>
  </si>
  <si>
    <t>JEN BERGMAN</t>
  </si>
  <si>
    <t>ON STOCK</t>
  </si>
  <si>
    <t>JILL CUTRONE</t>
  </si>
  <si>
    <t>MIKE CHAFFEUR</t>
  </si>
  <si>
    <t>Grind Start</t>
  </si>
  <si>
    <t>LISA FORD</t>
  </si>
  <si>
    <t>BICKELHAUPT, REESE</t>
  </si>
  <si>
    <t>LINDSAY MADERIA WALSH</t>
  </si>
  <si>
    <t>DIANE GALATI</t>
  </si>
  <si>
    <t>DEANNE SPRENGER</t>
  </si>
  <si>
    <t>MEGAN KELLY ADD-ON</t>
  </si>
  <si>
    <t>IN STOCK</t>
  </si>
  <si>
    <t>RUSH SHOWROOM SWING CUSHION</t>
  </si>
  <si>
    <t>ROB ROY</t>
  </si>
  <si>
    <t>DEPARTMENT LOAD</t>
  </si>
  <si>
    <t>Powder Coat Start</t>
  </si>
  <si>
    <t>Cut Start</t>
  </si>
  <si>
    <t>REQUIRED RUN-RATE vs CAPACITY</t>
  </si>
  <si>
    <t>SOLANA BEACH SHOWROOM 4-29</t>
  </si>
  <si>
    <t>GUELI, SUSAN</t>
  </si>
  <si>
    <t>DEPARTMENT</t>
  </si>
  <si>
    <t>RICHARD AGUILAR</t>
  </si>
  <si>
    <t>REMAIN h</t>
  </si>
  <si>
    <t>WEEKS @def</t>
  </si>
  <si>
    <t>CLEAR DATE</t>
  </si>
  <si>
    <t>DROPS WHEN</t>
  </si>
  <si>
    <t>REQ h/wk</t>
  </si>
  <si>
    <t>CAPACITY</t>
  </si>
  <si>
    <t>GAP</t>
  </si>
  <si>
    <t>VERDICT</t>
  </si>
  <si>
    <t>MELANIE SPAHN</t>
  </si>
  <si>
    <t>PAUL DICOSMO-REDO</t>
  </si>
  <si>
    <t>RAQUEL-JASON NORTON</t>
  </si>
  <si>
    <t>BELL, SUSAN</t>
  </si>
  <si>
    <t>BETH HOFFMAN</t>
  </si>
  <si>
    <t>Cushion</t>
  </si>
  <si>
    <t>CHAD</t>
  </si>
  <si>
    <t>Order Number</t>
  </si>
  <si>
    <t>CA AMAR TAKHUR</t>
  </si>
  <si>
    <t>ANDREA SYDENHAM-SERVICE</t>
  </si>
  <si>
    <t>Polish Start</t>
  </si>
  <si>
    <t>MAPSTEAD, JILL &amp; JIM</t>
  </si>
  <si>
    <t>REDO SHELLY GROTHAUS</t>
  </si>
  <si>
    <t>SAME-READY</t>
  </si>
  <si>
    <t>CA Edisoon Reynoso</t>
  </si>
  <si>
    <t>STEPHANIE EVERS-SERVICE</t>
  </si>
  <si>
    <t>HAMID SHOWROOM 7-17-26</t>
  </si>
  <si>
    <t>JIM-CAROL LAUB</t>
  </si>
  <si>
    <t>Type</t>
  </si>
  <si>
    <t>JOE REDMOND III</t>
  </si>
  <si>
    <t>PU / DROP</t>
  </si>
  <si>
    <t>Cut End</t>
  </si>
  <si>
    <t>DEBBIE KILIAN</t>
  </si>
  <si>
    <t>forsberg, clay</t>
  </si>
  <si>
    <t>OPTIMA CHICAGO FINAL</t>
  </si>
  <si>
    <t>STEPHANIE LALLEY</t>
  </si>
  <si>
    <t>JOHN MARTELL</t>
  </si>
  <si>
    <t>KORRENA GLEN</t>
  </si>
  <si>
    <t>Delivery Conf.</t>
  </si>
  <si>
    <t>Sullivan, Mike</t>
  </si>
  <si>
    <t>NIKKI PERES</t>
  </si>
  <si>
    <t>LINDA SALKOW</t>
  </si>
  <si>
    <t>PU / DROP Confirmed</t>
  </si>
  <si>
    <t>NIKKI PERES - HUNTER T TABLES</t>
  </si>
  <si>
    <t>JENNIFER JOHNSON</t>
  </si>
  <si>
    <t>METAL</t>
  </si>
  <si>
    <t>Peggy, Garret</t>
  </si>
  <si>
    <t>POWDER COAT</t>
  </si>
  <si>
    <t>CORTE + SEW = COMPLETED</t>
  </si>
  <si>
    <t>CORINA COVACIU-SERVICE</t>
  </si>
  <si>
    <t>DEKTON</t>
  </si>
  <si>
    <t>KIRK JOHNS</t>
  </si>
  <si>
    <t>Tesar, Jim</t>
  </si>
  <si>
    <t>MELISSA FISCHER</t>
  </si>
  <si>
    <t>CAROL LAUB RUSH</t>
  </si>
  <si>
    <t>DENISE STEINKIRCHNER</t>
  </si>
  <si>
    <t>TONY SCHINDLER</t>
  </si>
  <si>
    <t>GARCIA, JON</t>
  </si>
  <si>
    <t>QTY METAL</t>
  </si>
  <si>
    <t>MELANIE DEPATIE WARRANTY</t>
  </si>
  <si>
    <t>QTY DEKT</t>
  </si>
  <si>
    <t>MELANIE DEPATIE NEW SECTION</t>
  </si>
  <si>
    <t>CATHY-JIM SURRAT</t>
  </si>
  <si>
    <t>Proj. Hrs Metal</t>
  </si>
  <si>
    <t>PERKINS COIE LLP-WARRANTY</t>
  </si>
  <si>
    <t>Proj. Hrs Dekton</t>
  </si>
  <si>
    <t>SIVARA, LISSA</t>
  </si>
  <si>
    <t>JOHN MARTELL REDO</t>
  </si>
  <si>
    <t>Umbrella</t>
  </si>
  <si>
    <t>OPTIMA 7220 BARSTOOL REUPHOLSTERY</t>
  </si>
  <si>
    <t>OPTIMA 7220 RUSH DOWNSTAIRS</t>
  </si>
  <si>
    <t>Tenjam/Others</t>
  </si>
  <si>
    <t>Powder Coat (Metal)</t>
  </si>
  <si>
    <t>IN PROGRESS</t>
  </si>
  <si>
    <t>Weld Start</t>
  </si>
  <si>
    <t>TIFFANY HERTER</t>
  </si>
  <si>
    <t>WELLS, AMANDA &amp; MATT</t>
  </si>
  <si>
    <t>OPTIMA 7140 FRAMES PHASE I</t>
  </si>
  <si>
    <t>Column 30</t>
  </si>
  <si>
    <t>DEBBIE BATTISTA</t>
  </si>
  <si>
    <t>CAROL COLOMBO</t>
  </si>
  <si>
    <t>Issue</t>
  </si>
  <si>
    <t>POWDER COAT = COMPLETED</t>
  </si>
  <si>
    <t>OPTIMA 7140 FRAMES PHASE II</t>
  </si>
  <si>
    <t>KROLL, BRIAN</t>
  </si>
  <si>
    <t>CHERYL BURK</t>
  </si>
  <si>
    <t>OPTIMA 7140 PHASE III</t>
  </si>
  <si>
    <t>RESIDENTIAL</t>
  </si>
  <si>
    <t>KATHLEEN WIT</t>
  </si>
  <si>
    <t>JOFFE, BETH &amp; AARON</t>
  </si>
  <si>
    <t>SHARIF &amp; MALIHE</t>
  </si>
  <si>
    <t>SOLONA BEACH SHOWROOM</t>
  </si>
  <si>
    <t>DAN AMBROSE</t>
  </si>
  <si>
    <t>DEKTON = COMPLETED</t>
  </si>
  <si>
    <t>1578-S</t>
  </si>
  <si>
    <t>KILIAN, STEVE &amp; DEBBIE</t>
  </si>
  <si>
    <t>SCOTTSDALE SHOWROOM</t>
  </si>
  <si>
    <t>REQ = rate to finish every dated order by (delivery − buffer), set by the tightest cumulative stretch. Orders due within the buffer are catch-up (see snapshot).</t>
  </si>
  <si>
    <t>CYNTHIA MANN</t>
  </si>
  <si>
    <t>JOHN BUTZ</t>
  </si>
  <si>
    <t>PATEL, RANJAN</t>
  </si>
  <si>
    <t>OPTIMA 7190 FRAMES PHASE I</t>
  </si>
  <si>
    <t>WEEKLY CAPACITY PLANNER — type the hours you'll actually staff each week (yellow = edit)</t>
  </si>
  <si>
    <t>SHERI RODGERS</t>
  </si>
  <si>
    <t>Department</t>
  </si>
  <si>
    <t>MIKE GANTZEL</t>
  </si>
  <si>
    <t>VOTTIERO, PHIL &amp; SHERRIE</t>
  </si>
  <si>
    <t>CHRISTINE WILSON</t>
  </si>
  <si>
    <t>DAVE KRISTEN ANDERSON</t>
  </si>
  <si>
    <t>PARTIAL ORDERED</t>
  </si>
  <si>
    <t>YES</t>
  </si>
  <si>
    <t>MADONNA KAKISH</t>
  </si>
  <si>
    <t>STEVE-MARGUERITE MORRELL</t>
  </si>
  <si>
    <t>FRIESEN, DON</t>
  </si>
  <si>
    <t>OPTIMA 7190 FRAMES PHASE II</t>
  </si>
  <si>
    <t>STEPHEN HAKAMI</t>
  </si>
  <si>
    <t>GIL KONFINO</t>
  </si>
  <si>
    <t>ORDERED</t>
  </si>
  <si>
    <t>Bochner, Cheryl</t>
  </si>
  <si>
    <t>ERIN CRAVENS</t>
  </si>
  <si>
    <t>JOSH DORKIN</t>
  </si>
  <si>
    <t>TINA FRANTZ</t>
  </si>
  <si>
    <t>CANDACE STUART</t>
  </si>
  <si>
    <t>MARTI BERTOLINO</t>
  </si>
  <si>
    <t>FRED SUZY KULLER</t>
  </si>
  <si>
    <t>OPTIMA 7190 FRAMES PHASE III</t>
  </si>
  <si>
    <t>ELLEN KANT</t>
  </si>
  <si>
    <t>Lester, Kay</t>
  </si>
  <si>
    <t>CHARLIE DYCUS</t>
  </si>
  <si>
    <t>JENNIFER FISHER</t>
  </si>
  <si>
    <t>TERRY MAZAHERI</t>
  </si>
  <si>
    <t>Example loaded: Cushion 50 h this &amp; next week (overtime), Dekton 0 next week (people moved out). Edit any yellow cell — the timeline and clear-dates update.</t>
  </si>
  <si>
    <t>PHILLIP BENNION</t>
  </si>
  <si>
    <t>COOPER, GREG</t>
  </si>
  <si>
    <t>JOE STANGL</t>
  </si>
  <si>
    <t>LOAD vs CAPACITY TIMELINE — work landing each week (by target) vs capacity scheduled above</t>
  </si>
  <si>
    <t>Week of →</t>
  </si>
  <si>
    <t>OPTIMA 7160 CUSHIONS</t>
  </si>
  <si>
    <t>OPTIMA SONORAN VILLAGE ROOFTOP</t>
  </si>
  <si>
    <t>EICHLER, WENDI &amp; JOHN</t>
  </si>
  <si>
    <t>DEBBIE KILLIAN</t>
  </si>
  <si>
    <t>10604 Arista Ln, Fountain Hills, AZ 85268, USA</t>
  </si>
  <si>
    <t>NAZ AHMAD</t>
  </si>
  <si>
    <t>SO EXTRA DESIGN</t>
  </si>
  <si>
    <t>ALLISON SHOEMAKER</t>
  </si>
  <si>
    <t>Cushion demand</t>
  </si>
  <si>
    <t>MCGELLA, SUSAN</t>
  </si>
  <si>
    <t>ROBERT &amp; DAWN MURILLO</t>
  </si>
  <si>
    <t>DONALD NEUERMAN</t>
  </si>
  <si>
    <t>BRISSON NORRIS</t>
  </si>
  <si>
    <t>KATHERINE CLEMENTS</t>
  </si>
  <si>
    <t>WALLACH, MICHELLE</t>
  </si>
  <si>
    <t>TRACY LAPAGLIA</t>
  </si>
  <si>
    <t>LISA HANSEN</t>
  </si>
  <si>
    <t>STEVEN STUDENT - SHOWROOM FURNITURE</t>
  </si>
  <si>
    <t>TODD BONDY</t>
  </si>
  <si>
    <t>ROBERTS, CINDY</t>
  </si>
  <si>
    <t>DAVID KUPERBERG</t>
  </si>
  <si>
    <t>DANIELLE BOECKER</t>
  </si>
  <si>
    <t>Powder Coat demand</t>
  </si>
  <si>
    <t>MAI YAHN</t>
  </si>
  <si>
    <t>SUZANNE HIPPEL</t>
  </si>
  <si>
    <t>HOLD</t>
  </si>
  <si>
    <t>FRED HERMANN</t>
  </si>
  <si>
    <t>CROUCH, TERESA</t>
  </si>
  <si>
    <t>LINDA FRIESER</t>
  </si>
  <si>
    <t>ABIGAIL GAGE</t>
  </si>
  <si>
    <t>TAMMY BONE</t>
  </si>
  <si>
    <t>KEN &amp; WHITNEY FINKELSTEIN</t>
  </si>
  <si>
    <t>LAURA ROBINSON</t>
  </si>
  <si>
    <t>TBD</t>
  </si>
  <si>
    <t>Dekton demand</t>
  </si>
  <si>
    <t>CLARK, ELIZABETH</t>
  </si>
  <si>
    <t>SUSAN &amp; RICHARD, GROSSMAN</t>
  </si>
  <si>
    <t>Sandblast End</t>
  </si>
  <si>
    <t>ONE CAMELBACK, ONE CAMELBACK</t>
  </si>
  <si>
    <t>Cushion — behind by (h)</t>
  </si>
  <si>
    <t>WILVER, PETE &amp; MICHELLE</t>
  </si>
  <si>
    <t>SIMPSON, AMBER</t>
  </si>
  <si>
    <t>Powder Coat — behind by (h)</t>
  </si>
  <si>
    <t>Uzcategui, Nicolas</t>
  </si>
  <si>
    <t>Dekton — behind by (h)</t>
  </si>
  <si>
    <t>WILLIAMS, BRENT &amp; JENNIFER</t>
  </si>
  <si>
    <t>CALIFORNIA</t>
  </si>
  <si>
    <t>'Behind by' = cumulative demand minus cumulative scheduled capacity through that week. 0 (green) = keeping up; &gt;0 (red) = that many hours late entering the next week.</t>
  </si>
  <si>
    <t>DOCHTERMAN, KENDRA</t>
  </si>
  <si>
    <t>IORILLO, HEATHER</t>
  </si>
  <si>
    <t>ORDER WORKLIST — sorted by target; work top-down (hours drop as depts are marked COMPLETED)</t>
  </si>
  <si>
    <t>ORDER #</t>
  </si>
  <si>
    <t>CUSTOMER</t>
  </si>
  <si>
    <t>DELIVERY</t>
  </si>
  <si>
    <t>TARGET</t>
  </si>
  <si>
    <t>CUSH h</t>
  </si>
  <si>
    <t>PC h</t>
  </si>
  <si>
    <t>DEKT h</t>
  </si>
  <si>
    <t>Σ CUSH</t>
  </si>
  <si>
    <t>Σ PC</t>
  </si>
  <si>
    <t>Σ DEKT</t>
  </si>
  <si>
    <t>PROJ DONE</t>
  </si>
  <si>
    <t>DAYS vs TGT</t>
  </si>
  <si>
    <t>STATUS</t>
  </si>
  <si>
    <t>HEALTH</t>
  </si>
  <si>
    <t>COUCH, SUSAN &amp; RICHARD</t>
  </si>
  <si>
    <t>req·c</t>
  </si>
  <si>
    <t>req·pc</t>
  </si>
  <si>
    <t>req·dk</t>
  </si>
  <si>
    <t>BLOMQUIST, MICHELLE</t>
  </si>
  <si>
    <t>POTHIER, SHAWNI</t>
  </si>
  <si>
    <t>FISCHIETTO, DANA</t>
  </si>
  <si>
    <t>Arena, Anthony</t>
  </si>
  <si>
    <t>KEETON, ALISSA</t>
  </si>
  <si>
    <t>FORD, PAMELA</t>
  </si>
  <si>
    <t>MT Builders LLC, .</t>
  </si>
  <si>
    <t>LJ_29</t>
  </si>
  <si>
    <t>DOLENTE, JENNIFER</t>
  </si>
  <si>
    <t>LJ_30</t>
  </si>
  <si>
    <t>BOSCH, SHARON</t>
  </si>
  <si>
    <t>484 Halcyon Pl, Bethel Island, CA 94511</t>
  </si>
  <si>
    <t>21 INTERIORS, HEATH</t>
  </si>
  <si>
    <t>MARGES, MARGES</t>
  </si>
  <si>
    <t>21 INTERIORS, KAUL</t>
  </si>
  <si>
    <t>SWEDLANA, HOMA</t>
  </si>
  <si>
    <t>STANEK, LIZ</t>
  </si>
  <si>
    <t>WARRANTY</t>
  </si>
  <si>
    <t>GANGADHAR, NSLINI</t>
  </si>
  <si>
    <t>FILL START</t>
  </si>
  <si>
    <t>AFRICA, COURTNEY</t>
  </si>
  <si>
    <t>Farroh, Steve</t>
  </si>
  <si>
    <t>21 INTERIORS, PETERSON</t>
  </si>
  <si>
    <t>STRAUS, REBORTA &amp; STUART</t>
  </si>
  <si>
    <t>VANDER STOEP, PETER</t>
  </si>
  <si>
    <t>KEITH, GINA</t>
  </si>
  <si>
    <t>LJ_34</t>
  </si>
  <si>
    <t>RETTING, MICHAEL</t>
  </si>
  <si>
    <t>20408 E Cloud Rd, Queen Creek, AZ 85142, USA</t>
  </si>
  <si>
    <t>LJ_32</t>
  </si>
  <si>
    <t>Stuart, Candace</t>
  </si>
  <si>
    <t>LJ_35</t>
  </si>
  <si>
    <t>ANDREW, ANDREW</t>
  </si>
  <si>
    <t>LJ_36</t>
  </si>
  <si>
    <t>Xiao, Susan</t>
  </si>
  <si>
    <t>LJ_3</t>
  </si>
  <si>
    <t>Abdi, Sharon</t>
  </si>
  <si>
    <t>PALMER, CHERYL</t>
  </si>
  <si>
    <t>SERVICE</t>
  </si>
  <si>
    <t>WELTON, DAN</t>
  </si>
  <si>
    <t>WEINSTEIN, GREG</t>
  </si>
  <si>
    <t>Harris, Jan</t>
  </si>
  <si>
    <t>MILLER, JARED</t>
  </si>
  <si>
    <t>Optima 7180, optima</t>
  </si>
  <si>
    <t>&amp; Chantel, Grady</t>
  </si>
  <si>
    <t>ROSENBERG, CHARLES &amp; RENIE</t>
  </si>
  <si>
    <t>SEW END</t>
  </si>
  <si>
    <t>LOCHHEAD, SCOTT</t>
  </si>
  <si>
    <t>LARSEN, VICKIE</t>
  </si>
  <si>
    <t>MAZE, JACKIE</t>
  </si>
  <si>
    <t>KC, AOUFE</t>
  </si>
  <si>
    <t>LYNN, CC PATIO</t>
  </si>
  <si>
    <t>HEMSTREET, GREG</t>
  </si>
  <si>
    <t>SERVICE-WARRANT</t>
  </si>
  <si>
    <t>LJ_37</t>
  </si>
  <si>
    <t>YAKORNI, CHARLOTTE</t>
  </si>
  <si>
    <t>NO</t>
  </si>
  <si>
    <t>NA</t>
  </si>
  <si>
    <t>LJ_38</t>
  </si>
  <si>
    <t>BROWDER, WENDY</t>
  </si>
  <si>
    <t>AZIZ, BILL</t>
  </si>
  <si>
    <t>BASCHE, ADAM</t>
  </si>
  <si>
    <t>REITER, COLLEEN &amp; STEVE</t>
  </si>
  <si>
    <t>MARINO, JOEY &amp; BECKY</t>
  </si>
  <si>
    <t>6352 Arroyo Rd, Cave Creek, AZ 85331, USA</t>
  </si>
  <si>
    <t>CLAUSEN, KEITH</t>
  </si>
  <si>
    <t>Petznick, Olen</t>
  </si>
  <si>
    <t>Gerber, Kyrin</t>
  </si>
  <si>
    <t>UNIAT, LOIS</t>
  </si>
  <si>
    <t>PICKUP</t>
  </si>
  <si>
    <t>LOVE, SUSAN &amp; CRAWFORD</t>
  </si>
  <si>
    <t>BALDWIN, ANNIE</t>
  </si>
  <si>
    <t>SCHNEIDER, STACY</t>
  </si>
  <si>
    <t>CUT END</t>
  </si>
  <si>
    <t>DeSouza, FRANCIS</t>
  </si>
  <si>
    <t>Bertenshaw, Kathi</t>
  </si>
  <si>
    <t>CICIORA, SUSAN</t>
  </si>
  <si>
    <t>KITTLESON, KELSEY</t>
  </si>
  <si>
    <t>CHAPMAN, MATTHEW</t>
  </si>
  <si>
    <t>LJ_39</t>
  </si>
  <si>
    <t>COULTER, SCOTT</t>
  </si>
  <si>
    <t>SALTI, AMEENA</t>
  </si>
  <si>
    <t>COVERS</t>
  </si>
  <si>
    <t>LEWIS, JUNE &amp; LES</t>
  </si>
  <si>
    <t>KELLY, JANE</t>
  </si>
  <si>
    <t>UZCATEGUI, NICOLAS</t>
  </si>
  <si>
    <t>LJ_40</t>
  </si>
  <si>
    <t>Globe Haru Inc., Globe Haru Inc.</t>
  </si>
  <si>
    <t>KILLIAN, STEVE &amp; DEBBIE</t>
  </si>
  <si>
    <t>5400 E Valle Vista Rd #6, Phoenix, AZ 85018</t>
  </si>
  <si>
    <t>SMITH, KEELY</t>
  </si>
  <si>
    <t>Ableson, Annallee</t>
  </si>
  <si>
    <t>RUDNITZKI, SUZANNE</t>
  </si>
  <si>
    <t>Jakobsen, Bryan</t>
  </si>
  <si>
    <t>LANDRO, JENNIFER</t>
  </si>
  <si>
    <t>HAGHI, ALI &amp; KERRI</t>
  </si>
  <si>
    <t>COVACIE, MAGGIE</t>
  </si>
  <si>
    <t>SMITH, KEELY (DAISY TOBIAS)</t>
  </si>
  <si>
    <t>PRICHARD, PEGGY &amp; JOEL</t>
  </si>
  <si>
    <t>Berliner, Cynthia</t>
  </si>
  <si>
    <t>Craciun, Camelia</t>
  </si>
  <si>
    <t xml:space="preserve"> 4202 N 58th St PHOENIX AZ 85018</t>
  </si>
  <si>
    <t>HEIST, KATHY &amp; JEFF</t>
  </si>
  <si>
    <t>MT, SHADOWA</t>
  </si>
  <si>
    <t>BELL, SUSAN &amp; GORDON</t>
  </si>
  <si>
    <t>BERTON, JACK &amp; JOANNE</t>
  </si>
  <si>
    <t>HINGISS, MARK &amp; CHERYL</t>
  </si>
  <si>
    <t>CALHOUN, JOHN</t>
  </si>
  <si>
    <t>CRACIUN, CAMELA</t>
  </si>
  <si>
    <t>CLATANOFF, ERIN</t>
  </si>
  <si>
    <t>DILLER, NICOLE</t>
  </si>
  <si>
    <t>NORDEN, SUE</t>
  </si>
  <si>
    <t>LINOS, ELIZABETH</t>
  </si>
  <si>
    <t>Cohen, Beth</t>
  </si>
  <si>
    <t>8404 N 75th St, Scottsdale, AZ 85258, USA</t>
  </si>
  <si>
    <t>Singh, Randhir</t>
  </si>
  <si>
    <t>MENDONCA, CLYDE &amp; SUMMET</t>
  </si>
  <si>
    <t>STEARNS, SCOTT</t>
  </si>
  <si>
    <t>NEEDHAM, JESSIE</t>
  </si>
  <si>
    <t>COOK, DARYL</t>
  </si>
  <si>
    <t>LENBERG, JAIME</t>
  </si>
  <si>
    <t>WIKLER, RANDI &amp; LUIS</t>
  </si>
  <si>
    <t>ORTEGA, NANNETTE</t>
  </si>
  <si>
    <t>COYLE, BETH</t>
  </si>
  <si>
    <t>POWELL, LISA &amp; MARK</t>
  </si>
  <si>
    <t>TAMBAKERAS, PAMELA &amp; MARKOS</t>
  </si>
  <si>
    <t>Deremer, Shawn &amp; Lori</t>
  </si>
  <si>
    <t>MCCURLEY, BILL &amp; VICTORIA</t>
  </si>
  <si>
    <t>8321 Baseline Rd, Boulder, CO 80303, USA</t>
  </si>
  <si>
    <t>LJ_41</t>
  </si>
  <si>
    <t>KRAMER, KRAMER</t>
  </si>
  <si>
    <t>HARTFORD, CHRIS</t>
  </si>
  <si>
    <t>COLLINS, CAROLYN</t>
  </si>
  <si>
    <t>FILLER, LEVI &amp; KRYSTAL</t>
  </si>
  <si>
    <t>MAPSTEAD, JIM &amp; JILL</t>
  </si>
  <si>
    <t>VIGFUSSON, TREVOR &amp; CHARMAIN</t>
  </si>
  <si>
    <t>Showroom, Scottsdale</t>
  </si>
  <si>
    <t>COMMERCIAL</t>
  </si>
  <si>
    <t>SILBER, BETSY &amp; GARY</t>
  </si>
  <si>
    <t>LJ_42</t>
  </si>
  <si>
    <t>STEPHANIE CHICK</t>
  </si>
  <si>
    <t>LYNCH, ADAM</t>
  </si>
  <si>
    <t>COLEMAN, JODY</t>
  </si>
  <si>
    <t>LJ_33</t>
  </si>
  <si>
    <t>BURKE, MARY</t>
  </si>
  <si>
    <t>72-300 Maheawalu Drive, Kailua-Kona HI 96740</t>
  </si>
  <si>
    <t>Kant, Ellen</t>
  </si>
  <si>
    <t>BRAWNER, JIM &amp; JEN</t>
  </si>
  <si>
    <t>ZIMMERMAN, ASHLEY</t>
  </si>
  <si>
    <t>Bergen, Larry</t>
  </si>
  <si>
    <t>LJ_43</t>
  </si>
  <si>
    <t>powel, KARI</t>
  </si>
  <si>
    <t>ERICA, (TEXAS )</t>
  </si>
  <si>
    <t>UNDERDAHL, JEERY</t>
  </si>
  <si>
    <t>Rykowski, RON</t>
  </si>
  <si>
    <t>RUSSELL, TORA &amp; RICHARD</t>
  </si>
  <si>
    <t>NIKKLE, CHAD</t>
  </si>
  <si>
    <t>PRESCOTT, CHUK &amp; CHAI</t>
  </si>
  <si>
    <t>EISENBERG, DAVID &amp; TERRY</t>
  </si>
  <si>
    <t>4103 n 64th pl, Scottsdale, Arizona 85251</t>
  </si>
  <si>
    <t>MOCHRANE, TOM</t>
  </si>
  <si>
    <t>OPTIMA, 7190</t>
  </si>
  <si>
    <t>MT SHADOWS, MT SHADOWS</t>
  </si>
  <si>
    <t>HENNESSEY, BARBARA</t>
  </si>
  <si>
    <t>PALEJWALA, NEAL</t>
  </si>
  <si>
    <t>THOMAS, DAVE</t>
  </si>
  <si>
    <t>DHIR, ANIR &amp; NATHALIE</t>
  </si>
  <si>
    <t>JACOBS, RENNE</t>
  </si>
  <si>
    <t>Scottsdale, Showroom</t>
  </si>
  <si>
    <t>DROP &amp; PICK AT FACTORY</t>
  </si>
  <si>
    <t>ANWARI, RICKU</t>
  </si>
  <si>
    <t>MUNSON, LINDSAY</t>
  </si>
  <si>
    <t>SWITZER, CARI</t>
  </si>
  <si>
    <t>COOK, TERRY</t>
  </si>
  <si>
    <t>GRIFFITH, DARRIS</t>
  </si>
  <si>
    <t>DEDEK, JOANNE</t>
  </si>
  <si>
    <t>YAGGI, MARY</t>
  </si>
  <si>
    <t>DIANE NEIL</t>
  </si>
  <si>
    <t>KYLE &amp; LAURA RABE, SOLOWAY INTERIORS (AIMEE )</t>
  </si>
  <si>
    <t>TONY REID</t>
  </si>
  <si>
    <t>BELIKOFF, WENDY</t>
  </si>
  <si>
    <t>3386 S Stuart Ave, Gilbert, AZ 85297, USA</t>
  </si>
  <si>
    <t>DOUGLAS, LAURENE</t>
  </si>
  <si>
    <t>CARLIN, MICHAEL</t>
  </si>
  <si>
    <t>LJ_44</t>
  </si>
  <si>
    <t>CANDACE, CANDACE</t>
  </si>
  <si>
    <t>Showroom March</t>
  </si>
  <si>
    <t>Angie, Benzing</t>
  </si>
  <si>
    <t>ALLEN, BOB</t>
  </si>
  <si>
    <t>OSTREM, NIKKI</t>
  </si>
  <si>
    <t>JUAREZ, SHELBY</t>
  </si>
  <si>
    <t>Schneider, Paul</t>
  </si>
  <si>
    <t>NEIL, MIKE</t>
  </si>
  <si>
    <t>Adebekun, Derin</t>
  </si>
  <si>
    <t>NEWELL, DEREK &amp; ANNE</t>
  </si>
  <si>
    <t>14762 N Strong Stone Dr, Oro Valley, AZ 85755, USA</t>
  </si>
  <si>
    <t>BOYER, TRISH &amp; PATRICK</t>
  </si>
  <si>
    <t>NEIL, DIANE</t>
  </si>
  <si>
    <t>ROSENTHAL, DAVID</t>
  </si>
  <si>
    <t>SALLAY, PETER</t>
  </si>
  <si>
    <t>Forsberg, Clay</t>
  </si>
  <si>
    <t>Lava, Adam</t>
  </si>
  <si>
    <t>LJ_45</t>
  </si>
  <si>
    <t>DENISE ZOLDAN</t>
  </si>
  <si>
    <t>Agne, Cadie</t>
  </si>
  <si>
    <t>LJ_46</t>
  </si>
  <si>
    <t>MEARS, SUE</t>
  </si>
  <si>
    <t>Schwietz, Mark</t>
  </si>
  <si>
    <t>Poelman, Natalie</t>
  </si>
  <si>
    <t>Apache, Rise on</t>
  </si>
  <si>
    <t>9431 N Solitude Canyon Fountain Hills AZ 85268</t>
  </si>
  <si>
    <t>clyde, summet</t>
  </si>
  <si>
    <t>Herding, Keri</t>
  </si>
  <si>
    <t>LJ_47</t>
  </si>
  <si>
    <t>CANDICE, CANDICE</t>
  </si>
  <si>
    <t>LU, MARY</t>
  </si>
  <si>
    <t>Nelson, Julie and Eric</t>
  </si>
  <si>
    <t>TOBEY, CHRIS</t>
  </si>
  <si>
    <t>Roth, Robbin</t>
  </si>
  <si>
    <t>ERIC &amp; CORRIE, WICHTERMAN</t>
  </si>
  <si>
    <t>Thomas, Jan</t>
  </si>
  <si>
    <t>SEW START</t>
  </si>
  <si>
    <t>Saunders, Barry</t>
  </si>
  <si>
    <t>SCHIABOR, SCOTT</t>
  </si>
  <si>
    <t>OPTIMA PARADISE VALLEY</t>
  </si>
  <si>
    <t>COLORADO</t>
  </si>
  <si>
    <t>Bryza, Jennifer</t>
  </si>
  <si>
    <t>Richman, Bill</t>
  </si>
  <si>
    <t>LJ_49</t>
  </si>
  <si>
    <t>NAJIM, NAJIM</t>
  </si>
  <si>
    <t>Sadler, Kim</t>
  </si>
  <si>
    <t>ELLIS, SHEILA &amp; GEORGE</t>
  </si>
  <si>
    <t>LJ_48</t>
  </si>
  <si>
    <t>HALVERST, TOM</t>
  </si>
  <si>
    <t>COLE, AMY &amp; ANDREW</t>
  </si>
  <si>
    <t>BERGMAN, JENNIFER</t>
  </si>
  <si>
    <t>CUT START</t>
  </si>
  <si>
    <t>ROBBERSON, JEFF&amp; MARGIE</t>
  </si>
  <si>
    <t>Scottsdale, AYA COLLECTION</t>
  </si>
  <si>
    <t>2055 Bear Hollow Dr, Park City, UT 84098, USA</t>
  </si>
  <si>
    <t>Logan, Liz</t>
  </si>
  <si>
    <t>Sprenger, Deanne</t>
  </si>
  <si>
    <t>Davis, Reid</t>
  </si>
  <si>
    <t>SARTORI, ANITA&amp; LARRY</t>
  </si>
  <si>
    <t>Cole, Andrew</t>
  </si>
  <si>
    <t>RIZZI, DAVID</t>
  </si>
  <si>
    <t>Kavich, Jeff / DONNA KUSH</t>
  </si>
  <si>
    <t>Barton, Francine</t>
  </si>
  <si>
    <t>Kunz, Austin</t>
  </si>
  <si>
    <t>Karras, Peter</t>
  </si>
  <si>
    <t>Volini, Erica</t>
  </si>
  <si>
    <t>Styers, Kurt</t>
  </si>
  <si>
    <t>4939 E Horseshoe Rd, Paradise Valley, AZ 85253, USA</t>
  </si>
  <si>
    <t>DELUCA, AMENA</t>
  </si>
  <si>
    <t>Jachimek, Heather</t>
  </si>
  <si>
    <t>LJ_50</t>
  </si>
  <si>
    <t>Zoldan, Denise</t>
  </si>
  <si>
    <t>Keskey, Nancy</t>
  </si>
  <si>
    <t>Sidelinger, Paige</t>
  </si>
  <si>
    <t>Vartughian, Eddie</t>
  </si>
  <si>
    <t>Pinazza, Buddy</t>
  </si>
  <si>
    <t>Wolyn, Anna &amp; Gregg</t>
  </si>
  <si>
    <t>Kubkr, Ryan</t>
  </si>
  <si>
    <t>LJ_51</t>
  </si>
  <si>
    <t>Showroom, La Jolla</t>
  </si>
  <si>
    <t>Shuler, Scott</t>
  </si>
  <si>
    <t>Ackerman, Wendy</t>
  </si>
  <si>
    <t>Nelli, Sturwold</t>
  </si>
  <si>
    <t>MCGUIRE, JIM</t>
  </si>
  <si>
    <t>LJ_52</t>
  </si>
  <si>
    <t>SHAPURI, SIMIN</t>
  </si>
  <si>
    <t>Kadkhodaian, Pooria</t>
  </si>
  <si>
    <t>13452 E Desert Trail Scottsdale, AZ 85259</t>
  </si>
  <si>
    <t>WATSON, PAUL</t>
  </si>
  <si>
    <t>Liberante, Rich</t>
  </si>
  <si>
    <t>Holtorf, Kyle</t>
  </si>
  <si>
    <t>LJ_53</t>
  </si>
  <si>
    <t>SILBERT, VICTORIA &amp; STAN</t>
  </si>
  <si>
    <t>Bunting, Bryant</t>
  </si>
  <si>
    <t>Mcgary, Tracy</t>
  </si>
  <si>
    <t>Patterson, Jennifer</t>
  </si>
  <si>
    <t>Summerville, Mary</t>
  </si>
  <si>
    <t>Gorsuch, Kirsten</t>
  </si>
  <si>
    <t>Coutts, Tina and Ian/DONNA OLSEN</t>
  </si>
  <si>
    <t>DONE</t>
  </si>
  <si>
    <t>Jessica, Hatch</t>
  </si>
  <si>
    <t>Williams, Bruce</t>
  </si>
  <si>
    <t>10276 White Birch St, Presque Isle, MI 49777, USA</t>
  </si>
  <si>
    <t>Zgainer, Angelika</t>
  </si>
  <si>
    <t>Chinitz, Tricia</t>
  </si>
  <si>
    <t>Kavich, Jeff</t>
  </si>
  <si>
    <t>Van Hazel, Jacqueline</t>
  </si>
  <si>
    <t>Ayala, Jason</t>
  </si>
  <si>
    <t>Alt, Cody</t>
  </si>
  <si>
    <t>Yeskel, Ari &amp; Reut</t>
  </si>
  <si>
    <t>SHOWROOM SCOTTSDALE</t>
  </si>
  <si>
    <t>ARMSTRONG, RON</t>
  </si>
  <si>
    <t>WEINSTEIN, RICKI</t>
  </si>
  <si>
    <t>&amp; Nancy, Ken</t>
  </si>
  <si>
    <t>Stratmann, Scott &amp; Cynthia</t>
  </si>
  <si>
    <t>Satz, Marsha</t>
  </si>
  <si>
    <t>Shannon, Maltais</t>
  </si>
  <si>
    <t>Lenberg, Jaime</t>
  </si>
  <si>
    <t>ISSUE</t>
  </si>
  <si>
    <t>15037 N Scottsdale Rd Ste 120, Scottsdale, AZ 85254</t>
  </si>
  <si>
    <t>Lynch, Gina</t>
  </si>
  <si>
    <t>Gomez, Erin Lang</t>
  </si>
  <si>
    <t>Wilhelm, Anna</t>
  </si>
  <si>
    <t>Borowiak, Erin &amp; Gavin</t>
  </si>
  <si>
    <t>Dinovitz, Richard &amp; Jill</t>
  </si>
  <si>
    <t>The Plaza Lofts, Darcy Grey</t>
  </si>
  <si>
    <t>Smith, Justin</t>
  </si>
  <si>
    <t>Baldwin, Robbie</t>
  </si>
  <si>
    <t>Kammeier, Hope &amp; Kurk</t>
  </si>
  <si>
    <t>JAYARAMAN, ARUN</t>
  </si>
  <si>
    <t>LJ_54</t>
  </si>
  <si>
    <t>Root, Matt &amp; Stacy</t>
  </si>
  <si>
    <t>21 INTERIORS, CHRISTINA FORREST</t>
  </si>
  <si>
    <t>Cosgrove, Courtney</t>
  </si>
  <si>
    <t>Romo, Roberto &amp; Carly</t>
  </si>
  <si>
    <t>Schrader, Donnie</t>
  </si>
  <si>
    <t>Chapman, Andrew &amp; Nicolette</t>
  </si>
  <si>
    <t>Aggarwal, Rajiv</t>
  </si>
  <si>
    <t>Desear, Shirley</t>
  </si>
  <si>
    <t>2204 E NORTHVIEW AVE, , PHOENIX, 85020, Arizona</t>
  </si>
  <si>
    <t>Order Completed</t>
  </si>
  <si>
    <t>Gonzales, Devin</t>
  </si>
  <si>
    <t>7520 E Sunnyvale Dr., , Scottsdale, 85258, Arizona</t>
  </si>
  <si>
    <t>SHOWROOM</t>
  </si>
  <si>
    <t>Schuette, Randy</t>
  </si>
  <si>
    <t>Marzan, Kaitlin &amp; Richard</t>
  </si>
  <si>
    <t>25289 North 95th Avenue, , Peoria, 85383, Arizona</t>
  </si>
  <si>
    <t>Olsker, George</t>
  </si>
  <si>
    <t>3423 E Harwell Rd, , Phoenix, 85042, Arizona</t>
  </si>
  <si>
    <t>Schwartz, Greg</t>
  </si>
  <si>
    <t>6442 E Lowden Rd, , Cave Creek, 85331, Arizona</t>
  </si>
  <si>
    <t>LaPaglia, Tracy</t>
  </si>
  <si>
    <t>Schulze, Kim</t>
  </si>
  <si>
    <t>18050 E Garden Valley Court, , Rio Verde, 85263, Arizona</t>
  </si>
  <si>
    <t>Winitsky, Laura &amp; Steve</t>
  </si>
  <si>
    <t>Casita Altas 708 Villas del Mar, Fraccionamiento Palmilla KM 27.5, San Jose del Cabo, BCS 23405, MEXICO,</t>
  </si>
  <si>
    <t>McKeever, Dan &amp; Shelly</t>
  </si>
  <si>
    <t>6001 E MOUNTAIN VIEW RD, , PARADISE VALLEY, 85253, Arizona</t>
  </si>
  <si>
    <t>Hubble, Debbie &amp; Mark</t>
  </si>
  <si>
    <t>5839 E Donna Ln, , Paradise Valley, 85253, Arizona</t>
  </si>
  <si>
    <t>Herb, &amp; Pattie</t>
  </si>
  <si>
    <t>8415 E SURREY TRAIL, , TUCSON, , Arizona</t>
  </si>
  <si>
    <t>LEWIS, JUNE</t>
  </si>
  <si>
    <t>7318 E. Palo Verde Dr Unit 10, , Scottsdale, 85250, Arizona</t>
  </si>
  <si>
    <t>24660 N 109th St, , SCOTTSDALE, 85255, Arizona</t>
  </si>
  <si>
    <t>Baine, Mike</t>
  </si>
  <si>
    <t>10020 E Graythorn Drive, , Scottsdale, 85262, Arizona</t>
  </si>
  <si>
    <t>Haye, John</t>
  </si>
  <si>
    <t>Coutts, Tina and Ian</t>
  </si>
  <si>
    <t>Johns, Loree</t>
  </si>
  <si>
    <t>12671 E Shadow Ridge Drive, , Scottsdale, 85255, Arizona</t>
  </si>
  <si>
    <t>New</t>
  </si>
  <si>
    <t>15037 n Scottsdale Rd., , Scottsdale, 85254, Arizona</t>
  </si>
  <si>
    <t>Compitello, Albert</t>
  </si>
  <si>
    <t>, , , ,</t>
  </si>
  <si>
    <t>Serrano, Tim</t>
  </si>
  <si>
    <t>Holmes, Stacy</t>
  </si>
  <si>
    <t>12320 South Ave C, , Yuma, 85365, Arizona</t>
  </si>
  <si>
    <t>Cooretjer, Astrid</t>
  </si>
  <si>
    <t>5435 Calumet Ave, LA JOLLA, CA</t>
  </si>
  <si>
    <t>8335 E Eagle Feather Rd, , Scottsdale, 85266, Arizona</t>
  </si>
  <si>
    <t>Smith, Sandy</t>
  </si>
  <si>
    <t>5737 E Hedgehog Pl, Gate code: #5437, Scottsdale, 85266, Arizona</t>
  </si>
  <si>
    <t>Kadiyala, Madhuri</t>
  </si>
  <si>
    <t>6337 E Desert Forest Trail, Gate code: 0478 *no pound, Cave Creek, 85331, Arizona</t>
  </si>
  <si>
    <t>McKee, Brian</t>
  </si>
  <si>
    <t>Rabe, Kyle &amp; Laura</t>
  </si>
  <si>
    <t>12987 N 137th St, Gate Code: #0219, Scottsdale, 85262, Arizona</t>
  </si>
  <si>
    <t>Kopian, Scott</t>
  </si>
  <si>
    <t>Dryer, Danny &amp; Kenna</t>
  </si>
  <si>
    <t>9148 N 66th Pl, , Paradise Valley, 85253, Arizona</t>
  </si>
  <si>
    <t>Young, April</t>
  </si>
  <si>
    <t>2318 E Orangewood Ave, , Phoenix, 85020, Arizona</t>
  </si>
  <si>
    <t>Wagner, Jeff</t>
  </si>
  <si>
    <t>DiMarco, Kacie &amp; Carlo</t>
  </si>
  <si>
    <t>14219 E DALE LN, , SCOTTSDALE, 85262, Arizona</t>
  </si>
  <si>
    <t>MOUNTAIN SHADOWS, MOUNTAIN SHADOWS</t>
  </si>
  <si>
    <t>12488 N PLACITA EL COBO, , ORO VALLEY, , Arizona</t>
  </si>
  <si>
    <t>In Progress</t>
  </si>
  <si>
    <t>5660 North 68th Place, , Paradise Valley, 85253, Arizona</t>
  </si>
  <si>
    <t>McCurley, Victoria</t>
  </si>
  <si>
    <t>7755 E San Fernando Dr, Gate Code: #2350, Scottsdale, 85255, Arizona</t>
  </si>
  <si>
    <t>McKiernan, John &amp; Diane</t>
  </si>
  <si>
    <t>8621 E Clarendon Ave, Scottsdale, AZ 85251, USA</t>
  </si>
  <si>
    <t>1960 Hidden Ridge Lane, , Highland Park, 60035, Illinois</t>
  </si>
  <si>
    <t>Parette, Brianna</t>
  </si>
  <si>
    <t>Peterson, Zach</t>
  </si>
  <si>
    <t>26902 North Boulder View Drive, , Scottsdale, 85262, Arizona</t>
  </si>
  <si>
    <t>Henessey, Brian &amp; Debbie</t>
  </si>
  <si>
    <t>Interiors, Fritz + Lloyd</t>
  </si>
  <si>
    <t>12374 E LA JUNTA RD, , Scottsdale, , Arizona</t>
  </si>
  <si>
    <t>Brooks Design, Janet</t>
  </si>
  <si>
    <t>12379 E. La Junta Road, , Scottsdale, 85255, Arizona</t>
  </si>
  <si>
    <t>REDOING</t>
  </si>
  <si>
    <t>801 E Acoma Dr, , Phoenix, 85022, Arizona</t>
  </si>
  <si>
    <t>Mansueto, Lisa</t>
  </si>
  <si>
    <t>Sentena, Jennifer</t>
  </si>
  <si>
    <t>5715 East Monterosa Street, , Phoenix, 85018, Arizona</t>
  </si>
  <si>
    <t>James, Kim &amp; Chuck</t>
  </si>
  <si>
    <t>8270 East Old Paint Trail, , Scottsdale, 85266, Arizona</t>
  </si>
  <si>
    <t>Zburle, Lidia</t>
  </si>
  <si>
    <t>King, Victoria</t>
  </si>
  <si>
    <t>Pat, Mary</t>
  </si>
  <si>
    <t>4411 East Vermont Avenue, , Phoenix, 85018, Arizona</t>
  </si>
  <si>
    <t>Brianna, Parette</t>
  </si>
  <si>
    <t>12850 East Cibola Road, , Scottsdale, 85259, Arizona</t>
  </si>
  <si>
    <t>18724 E Chandler Heights Rd, Queen Creek, AZ 85142, USA</t>
  </si>
  <si>
    <t>Laub, Carol</t>
  </si>
  <si>
    <t>Kats, Maureen</t>
  </si>
  <si>
    <t>15215 N. Kierland Blvd, , Scottsdale, 85254, Arizona</t>
  </si>
  <si>
    <t>Damon, Genie &amp; Bob</t>
  </si>
  <si>
    <t>WILEN &amp; MORAN, LISA &amp; BOB</t>
  </si>
  <si>
    <t>3664 E Austin Dr, , Gilbert, 85296, Arizona</t>
  </si>
  <si>
    <t>Torneanu (Sundown Project), Simon &amp; Peter</t>
  </si>
  <si>
    <t>35227 N Ridgeway Dr, , Carefree, 85377, Arizona</t>
  </si>
  <si>
    <t>Becker, Sylvia</t>
  </si>
  <si>
    <t>9543 E. Altadena, gate code #4768, Scottsdale, 85260, Arizona</t>
  </si>
  <si>
    <t>19702 W. MULBERRY DR, , BUCKEYE, 85396, Arizona</t>
  </si>
  <si>
    <t>Dimuzio, Bobbi</t>
  </si>
  <si>
    <t>5601 E Montecito Ave, , Phoenix, 85018, Arizona</t>
  </si>
  <si>
    <t>Mooney, Christy</t>
  </si>
  <si>
    <t>4538 E. Exeter Blvd., , Phoenix, 85018, Arizona</t>
  </si>
  <si>
    <t>, , , , Arizona</t>
  </si>
  <si>
    <t>Limber, Kim</t>
  </si>
  <si>
    <t>11133 E Mesquite Dr, , Scottsdale, 85262, Arizona</t>
  </si>
  <si>
    <t>Parsons, Robb</t>
  </si>
  <si>
    <t>6637 E. Lincoln Dr, , Paradise Vally, 85253, Arizona</t>
  </si>
  <si>
    <t>O'Connell, Don</t>
  </si>
  <si>
    <t>Krochmal, Ralph</t>
  </si>
  <si>
    <t>39935 N 98TH WAY, , SCOTTSDALE, 85262, Arizona</t>
  </si>
  <si>
    <t>Nick, Henkel</t>
  </si>
  <si>
    <t>12651 North 70th Street, , Scottsdale, 85254, Arizona</t>
  </si>
  <si>
    <t>Houghton, AMANDA &amp; STEPHEN</t>
  </si>
  <si>
    <t>Heck, Carson</t>
  </si>
  <si>
    <t>4315 E. Kirkland, , Phoenix, 85050, Arizona</t>
  </si>
  <si>
    <t>Evans, Rob</t>
  </si>
  <si>
    <t>1714 E Winchcomb Dr, , Phoenix, 85022, Arizona</t>
  </si>
  <si>
    <t>Tilley, Julie</t>
  </si>
  <si>
    <t>6647 E Cactus Wren, , Scottsdale, 85253, Arizona</t>
  </si>
  <si>
    <t>Kroeger, Jim &amp; Beth</t>
  </si>
  <si>
    <t>Kruger, Greg</t>
  </si>
  <si>
    <t>8401 E CORTEZ ST, , SCOTTSDALE, 85260, Arizona</t>
  </si>
  <si>
    <t>Jones, Yvonne</t>
  </si>
  <si>
    <t>31244 N 118th Ave, , Peoria, 85383, Arizona</t>
  </si>
  <si>
    <t>Lee, Lindsey</t>
  </si>
  <si>
    <t>24784 N 90th Way, , Scottsdale, 85255, Arizona</t>
  </si>
  <si>
    <t>Cunningham, Melissa</t>
  </si>
  <si>
    <t>Lynch, Adam</t>
  </si>
  <si>
    <t>11594 E Chama Rd, , Scottsdale, 85255, Arizona</t>
  </si>
  <si>
    <t>Apartments, Vitri</t>
  </si>
  <si>
    <t>26690 N 120TH ST, , SCOTTSDLAE, 85262, Arizona</t>
  </si>
  <si>
    <t>Ehrhardt, Petra &amp; Daniel</t>
  </si>
  <si>
    <t>42700 Brown Rd, , Murrieta, 92562, California</t>
  </si>
  <si>
    <t>Puente, Raymond</t>
  </si>
  <si>
    <t>Mayer, Dan</t>
  </si>
  <si>
    <t>10646 East Tesla Avenue, , Mesa, 85212, Arizona</t>
  </si>
  <si>
    <t>9487 E High Canyon Dr, , Scottsdale, 85262, Arizona</t>
  </si>
  <si>
    <t>LaRock, Eric &amp; Norma Jean</t>
  </si>
  <si>
    <t>4742 N 212th Ave, , Buckeye, 85396, Arizona</t>
  </si>
  <si>
    <t>Jhaveri, Chintan</t>
  </si>
  <si>
    <t>9674 East Larry Hughes Drive, , Scottsdale, 85262, Arizona</t>
  </si>
  <si>
    <t>Salay, Sam</t>
  </si>
  <si>
    <t>Konen, Cathy</t>
  </si>
  <si>
    <t>6301 E. Phoenician Blvd #24, , Scottsdale, 85251, Arizona</t>
  </si>
  <si>
    <t>Hamilton, Melanie</t>
  </si>
  <si>
    <t>1780 W INDSONG DR, , BRENTWOOD, 37027, Tennessee</t>
  </si>
  <si>
    <t>Klayko, Patti &amp; Mike</t>
  </si>
  <si>
    <t>10801 E Happy Valley Rd, , Scottsdale, 85255, Arizona</t>
  </si>
  <si>
    <t>Grady, Marlene &amp; Joseph</t>
  </si>
  <si>
    <t>37200 N Cave Creek Rd, Unit 1054, SCOTTSDALE, 85262, Arizona</t>
  </si>
  <si>
    <t>Palmateer, Shari</t>
  </si>
  <si>
    <t>10569 N 106TH PL, , SCOTTSDALE, 85258, Arizona</t>
  </si>
  <si>
    <t>Republic, Caesar's</t>
  </si>
  <si>
    <t>8922 East Cll Del Palo Verde, Gate code: #1704, Scottsdale, 85255, Arizona</t>
  </si>
  <si>
    <t>1468 Rimcrest Ct, BONITA CA 91902</t>
  </si>
  <si>
    <t>Goff, Stephanie</t>
  </si>
  <si>
    <t>7500 East McCormick Parkway #68, , Scottsdale, 85258, Arizona</t>
  </si>
  <si>
    <t>MacDonald, Lori</t>
  </si>
  <si>
    <t>27579 N 65th St, , SCOTTSDALE, 85266, Arizona</t>
  </si>
  <si>
    <t>Brugger, Todd</t>
  </si>
  <si>
    <t>12459 East Desert Vista Drive, , Scottsdale, 85255, Arizona</t>
  </si>
  <si>
    <t>Mendil &amp;, Meyer</t>
  </si>
  <si>
    <t>13048 E Chama Rd, , Scottsdale, 85265, Arizona</t>
  </si>
  <si>
    <t>Scottsdale, Club</t>
  </si>
  <si>
    <t>9855 E Broken Spur Dr, , Phoenix, 85262, Arizona</t>
  </si>
  <si>
    <t>33 St Finnbar Farm Rd, , Carbondale, 81623, Colorado</t>
  </si>
  <si>
    <t>Mtchel, Jason</t>
  </si>
  <si>
    <t>Bradley, Michelle</t>
  </si>
  <si>
    <t>9212 North 66th Place, , Paradise Valley, 85253, Arizona</t>
  </si>
  <si>
    <t>Residence, Miller</t>
  </si>
  <si>
    <t>LLP, Perkins Coie</t>
  </si>
  <si>
    <t>5145 N 71st Pl, , Paradise Valley, 85253, Arizona</t>
  </si>
  <si>
    <t>Orban, Connor &amp; Aleena</t>
  </si>
  <si>
    <t>8390 E Tether Trail, , Scottsdale, 85255, Arizona</t>
  </si>
  <si>
    <t>Annenberg, Jill</t>
  </si>
  <si>
    <t>13260 N 83rd Pl SCOTTSDALE AZ 85260</t>
  </si>
  <si>
    <t>6043 N CAMINO PRECIADO, , TUCSON, 85718, Arizona</t>
  </si>
  <si>
    <t>Kariotoglou, Rick</t>
  </si>
  <si>
    <t>4059 Desert Moon Drive, , Wickenburg, 85390, Arizona</t>
  </si>
  <si>
    <t>Lane, Justin</t>
  </si>
  <si>
    <t>2578 East Claxton Avenue, , Gilbert, 85297, Arizona</t>
  </si>
  <si>
    <t>Gerber, Karyn</t>
  </si>
  <si>
    <t>Cappadona, Connie</t>
  </si>
  <si>
    <t>8342 E Equinox Cir, , Scottsdale, 85266, Arizona</t>
  </si>
  <si>
    <t>Martins, Kimberly</t>
  </si>
  <si>
    <t>9815 North 53rd Place, , Paradise Valley, 85253, Arizona</t>
  </si>
  <si>
    <t>Neiman, Jason</t>
  </si>
  <si>
    <t>Mishkind, Jane &amp; Howard</t>
  </si>
  <si>
    <t>7043 N LONGLOOK RD, , Paradise Valley, 85253, Arizona</t>
  </si>
  <si>
    <t>Hillman, Stewart</t>
  </si>
  <si>
    <t>5445 E LINCOLN DR, , PARADISE VALLEY, , Arizona</t>
  </si>
  <si>
    <t>Wasson, Jeff</t>
  </si>
  <si>
    <t>Trapp, Chris &amp; Julie</t>
  </si>
  <si>
    <t>Thomann, Doug</t>
  </si>
  <si>
    <t>304 N Sierra Ave, Solana Beach, CA 92075</t>
  </si>
  <si>
    <t>14850 Grandview Dr, Unit 241, Fountain Hills, 85268, Arizona</t>
  </si>
  <si>
    <t>YUNI, KIM</t>
  </si>
  <si>
    <t>2217 E Fallen Leaf Lane, , Phoenix, 85024, Arizona</t>
  </si>
  <si>
    <t>Interiors, K &amp; Q Marlis Kapellusch</t>
  </si>
  <si>
    <t>14314 E PEAKVIEW RD, , Scottsdale, 85255, Arizona</t>
  </si>
  <si>
    <t>Boggs, Nick &amp; Krystal</t>
  </si>
  <si>
    <t>Brakin, Chris &amp; Renee</t>
  </si>
  <si>
    <t>Gestring, Laura &amp; Bob</t>
  </si>
  <si>
    <t>Wendorff, Gene &amp; Kathi</t>
  </si>
  <si>
    <t>12358 La Junta Rd, , Scottsdale, 85255, Arizona</t>
  </si>
  <si>
    <t>JASON, RAQUEL</t>
  </si>
  <si>
    <t>Berg, Richard &amp; Carrie</t>
  </si>
  <si>
    <t>1709 W Glacier Way, Gate code #0615, Chandler, 85248, Arizona</t>
  </si>
  <si>
    <t>Martin, Julie &amp; Eric</t>
  </si>
  <si>
    <t>7046 N 2nd St, , Phoenix, 85020, Arizona</t>
  </si>
  <si>
    <t>Johnston, Lina &amp; Rich</t>
  </si>
  <si>
    <t>CARSON, TARA</t>
  </si>
  <si>
    <t>7632 East Vía Del Placito, , Scottsdale, 85258, Arizona</t>
  </si>
  <si>
    <t>9675 West Bellissimo Lane, , Peoria, 85383, Arizona</t>
  </si>
  <si>
    <t>26814 Boulder Ln, Scottsdale, AZ 85255, USA</t>
  </si>
  <si>
    <t>1410 E WESTCHESTER DR, , TEMPE, , Arizona</t>
  </si>
  <si>
    <t>Auer, J</t>
  </si>
  <si>
    <t>5250 E DEER VALLY RD, , SCOTTSDALE, ,</t>
  </si>
  <si>
    <t>OK</t>
  </si>
  <si>
    <t>Wheeler, Rachael</t>
  </si>
  <si>
    <t>Catlett, Jessica</t>
  </si>
  <si>
    <t>10040 E Happy Valley Rd UNIT 448, , Scottsdale, 85255, Arizona</t>
  </si>
  <si>
    <t>Carson, Marisa</t>
  </si>
  <si>
    <t>Frieser, Neil</t>
  </si>
  <si>
    <t>20197 North 103rd Way, , Scottsdale, 85255, Arizona</t>
  </si>
  <si>
    <t>Edwards, Dawn &amp; Jon</t>
  </si>
  <si>
    <t>4619 East Montecito Avenue, , Phoenix, 85018, Arizona</t>
  </si>
  <si>
    <t>MEDIA, iTRADE</t>
  </si>
  <si>
    <t>1206 Isla Verde Square, , Vero Beach, 32963, Florida</t>
  </si>
  <si>
    <t>EVANS, JOHN&amp; SUSAN</t>
  </si>
  <si>
    <t>Waters, Mitch</t>
  </si>
  <si>
    <t>REDO</t>
  </si>
  <si>
    <t>Mendez, Cheryl &amp; Mike</t>
  </si>
  <si>
    <t>Hawk, Nancy</t>
  </si>
  <si>
    <t>12025 N Sundown Dr, , Scottsdale, 85260, Arizona</t>
  </si>
  <si>
    <t>10801 E Happy Valley Rd, Scottsdale, AZ 85255, USA</t>
  </si>
  <si>
    <t>Smith, Lisa &amp; Jeremy</t>
  </si>
  <si>
    <t>1635 N Trowbridge, , Mesa, 85207, Arizona</t>
  </si>
  <si>
    <t>Claton, Jody &amp; Kim</t>
  </si>
  <si>
    <t>massey, Keegan</t>
  </si>
  <si>
    <t>Frieling, Mary Frances</t>
  </si>
  <si>
    <t>11473 E Bella Vista Dr, , Scottsdale, 85259, Arizona</t>
  </si>
  <si>
    <t>Fonda, Michelle &amp; Robert</t>
  </si>
  <si>
    <t>4202 N 58th St, , Phoenix, 85018, Arizona</t>
  </si>
  <si>
    <t>Sydenham, Andrea</t>
  </si>
  <si>
    <t>ENNOR, SANDI &amp; RICK</t>
  </si>
  <si>
    <t>8281 East Windrose Drive, , Scottsdale, 85260, Arizona</t>
  </si>
  <si>
    <t>Youkhana, Alice</t>
  </si>
  <si>
    <t>34991 South Palisade Place, , Saddlebrooke, 85739, Arizona</t>
  </si>
  <si>
    <t>linda, lang</t>
  </si>
  <si>
    <t>7025 N Longlook rd, , Paradise Valley, , Arizona</t>
  </si>
  <si>
    <t>Clark, Harry &amp; Heather</t>
  </si>
  <si>
    <t xml:space="preserve"> 5986 Greensview Ct, RANCHO SANTA FE, CA 92067</t>
  </si>
  <si>
    <t>Burk, Cheryl</t>
  </si>
  <si>
    <t>10510 East Sunnyside Drive, , Scottsdale, 85259, Arizona</t>
  </si>
  <si>
    <t>Piper, Gina</t>
  </si>
  <si>
    <t>26978 N 119th Way, , Scottsdale, 85262, Arizona</t>
  </si>
  <si>
    <t>Fleming, Shari</t>
  </si>
  <si>
    <t>7282 E Via Dona Road, , Scottsdale, 85266, Arizona</t>
  </si>
  <si>
    <t>MARTIN, RACHEL</t>
  </si>
  <si>
    <t>Boca, Rebecca</t>
  </si>
  <si>
    <t>13351 E Juan Tabo Road, , Scottsdale, 85255, Arizona</t>
  </si>
  <si>
    <t>Masi, Pat</t>
  </si>
  <si>
    <t>20765 N 83rd Place, , Scottsdale, 85255, Arizona</t>
  </si>
  <si>
    <t>13452 E Desert Trail, , Scottsdale, 85259, Arizona</t>
  </si>
  <si>
    <t>Smith, Terri</t>
  </si>
  <si>
    <t>Steinhilber, Scott</t>
  </si>
  <si>
    <t>36015 N 10th Ave, , Phoenix, 85086, Arizona</t>
  </si>
  <si>
    <t>Danto, Lindsay &amp; David</t>
  </si>
  <si>
    <t>15935 E. Tombstone Trail, , Fountain Hills, 85268, Arizona</t>
  </si>
  <si>
    <t>FACTORY</t>
  </si>
  <si>
    <t>6533 E 4th Street, , Scottsdale, 85251, Arizona</t>
  </si>
  <si>
    <t>Moser/Burns, John</t>
  </si>
  <si>
    <t>Wells, Kelly</t>
  </si>
  <si>
    <t>5736 E Lowden Rd, Cave Creek, AZ 85331, USA</t>
  </si>
  <si>
    <t>White, Marty</t>
  </si>
  <si>
    <t>15125 N Scottsdale Road, , Scottsdal, 85254, Arizona</t>
  </si>
  <si>
    <t>Interiors, K &amp; Q KLAYKO SCOTTSDALE</t>
  </si>
  <si>
    <t>14219 N 109th Street, , Scottsdale, 85255, Arizona</t>
  </si>
  <si>
    <t>Dejong, Laura</t>
  </si>
  <si>
    <t>37200 N Cave Creek Rd, Unit 1054, Scottsdale, AZ, 85262, Arizona</t>
  </si>
  <si>
    <t>4142 E Scorpio Place, , Chandler, 85249, Arizona</t>
  </si>
  <si>
    <t>Mulder (EVOSCAPES), Michael</t>
  </si>
  <si>
    <t>Grant, Kevin</t>
  </si>
  <si>
    <t>28516 N Summit Springs Rd, , Rio Verde, 85263, Arizona</t>
  </si>
  <si>
    <t>Juneau, Suzy</t>
  </si>
  <si>
    <t>8029 N 74th Pl, , Scottsdale, 85258, Arizona</t>
  </si>
  <si>
    <t>Benson, Julie</t>
  </si>
  <si>
    <t>19014 E White Wing, , Rio Verde, 85263, Arizona</t>
  </si>
  <si>
    <t>PIERCE, NATHAN</t>
  </si>
  <si>
    <t>2622 E Maplewood Street, , Gilbert, 85297, Arizona</t>
  </si>
  <si>
    <t>MATTHEW, MATTHEW</t>
  </si>
  <si>
    <t>Rhoton, Tess</t>
  </si>
  <si>
    <t>Arnold, Kathy</t>
  </si>
  <si>
    <t>7137 E Rancho Vista Dr, Unit 4007, Scottsdale, 85251, Arizona</t>
  </si>
  <si>
    <t>Barnes, Garva</t>
  </si>
  <si>
    <t>2251 E Granite View Dr, , Phoenix, 85048, Arizona</t>
  </si>
  <si>
    <t>Dennis &amp; Becky Muilenburg, Celaya | Soloway Interiors</t>
  </si>
  <si>
    <t>93562 Highway 89, , Grover, 83122, Wyoming</t>
  </si>
  <si>
    <t>Jeff, Monash</t>
  </si>
  <si>
    <t>Dale, Andrew</t>
  </si>
  <si>
    <t>HERTER, TIFFANY</t>
  </si>
  <si>
    <t>9802 N 53rd Pl, , Paradise Valley, 85253, Arizona</t>
  </si>
  <si>
    <t>DPC, 7000 Shea</t>
  </si>
  <si>
    <t>23558 N 123rd St, , Scottsdale, 85255, Arizona</t>
  </si>
  <si>
    <t>Tack, Robert</t>
  </si>
  <si>
    <t>Salberg, Lauri &amp; Richard</t>
  </si>
  <si>
    <t>4747 N Goldwater Blvd, , Scottsdale, 85251, Arizona</t>
  </si>
  <si>
    <t>HOWE, DAVE</t>
  </si>
  <si>
    <t>15839 N Mountain Parkway, , Fountain Hills, 85268, Arizona</t>
  </si>
  <si>
    <t>8610 E AVERICK CT, , CAREFREE, , Arizona</t>
  </si>
  <si>
    <t>CAHAN, CHELSEA</t>
  </si>
  <si>
    <t>4320 N El Sereno Cir, , Mesa, 85207, Arizona</t>
  </si>
  <si>
    <t>8745 North Lookout Lane, Park City, UT</t>
  </si>
  <si>
    <t>Mcclure, scott &amp; Dawn</t>
  </si>
  <si>
    <t>14420 N 106th Pl, , Scottsdale, 85255, Arizona</t>
  </si>
  <si>
    <t>Fogi, Bogi</t>
  </si>
  <si>
    <t>26475 N 107th Way. Scottsdale. 85255, , SCOTTSDALE, 85255, Arizona</t>
  </si>
  <si>
    <t>Malantonio, Meghan</t>
  </si>
  <si>
    <t>STACEY COONS</t>
  </si>
  <si>
    <t>5824 E SABDFORD ST MESA 85215</t>
  </si>
  <si>
    <t>7675 E McDonald Dr, , Scottsdale, 85250, Arizona</t>
  </si>
  <si>
    <t>5400 E Valle Vista rd 85018</t>
  </si>
  <si>
    <t>Kaufman, David</t>
  </si>
  <si>
    <t>4208 Kettle Ridge Trail, SLINGER, WISCONSIN</t>
  </si>
  <si>
    <t>CHICAGO</t>
  </si>
  <si>
    <t>1000 Berkshire Ln N #11 Plymouth, MN 55441</t>
  </si>
  <si>
    <t>5318 E McDonald Dr, , Paradise Valley, 85253, Arizona</t>
  </si>
  <si>
    <t>14762 N Strong Stone Dr Oro Valley, AZ 85755</t>
  </si>
  <si>
    <t>Sherman, Hayden</t>
  </si>
  <si>
    <t>7120 E kierland, Scottsdale AZ 85254  APT #705</t>
  </si>
  <si>
    <t>8230 N. Mockinbird Ln Paradise valley AZ 85253</t>
  </si>
  <si>
    <t>Woods, Marlene</t>
  </si>
  <si>
    <t>DROP &amp; PICK FROM FACTORY</t>
  </si>
  <si>
    <t>6845 N Highlands Dr, , Paradise Valley, 85253, Arizona</t>
  </si>
  <si>
    <t>10330 E Nolina Trail, Scottsdale, AZ</t>
  </si>
  <si>
    <t>8980 East Raintree Drive, Suite 100  Scottsdale, Az 85260</t>
  </si>
  <si>
    <t>2666 E Raven Way, Gilbert, AZ 85297, USA</t>
  </si>
  <si>
    <t>9431 N Solitude Canyon, Fountain Hills AZ 85268</t>
  </si>
  <si>
    <t>Giuliano, Thomas</t>
  </si>
  <si>
    <t>7936 W Villa Chula, Peoria, AZ 85383, USA</t>
  </si>
  <si>
    <t>2260 Bear Hollow Dr. PARK CITY, UTAH</t>
  </si>
  <si>
    <t>3418 Seneca Dr. Las Vegas, NV  89169</t>
  </si>
  <si>
    <t>BRENDAN, GAYLIS</t>
  </si>
  <si>
    <t>2055 Bear Hollow Drive, PC 84098 PARK CITY UTAH</t>
  </si>
  <si>
    <t xml:space="preserve">201 White Pine Canyon Road, Park City UT 84060 </t>
  </si>
  <si>
    <t>Stummer, Patricia &amp; Hubert</t>
  </si>
  <si>
    <t>SHIPPED</t>
  </si>
  <si>
    <t>2901 N Central Ave, Suite 2000, Phoenix, 85012, Arizona</t>
  </si>
  <si>
    <t>293 Canterwood Lane Wexford, PA  15090</t>
  </si>
  <si>
    <t>37702 N. Schoolhouse Rd CAVE CREEK AZ</t>
  </si>
  <si>
    <t>Tobey, Chris</t>
  </si>
  <si>
    <t>5879 E Onyx Ave, SCOTTSDALE, AZ</t>
  </si>
  <si>
    <t>RE-DOING COMPLETE</t>
  </si>
  <si>
    <t>14347 E THOROUGHBRED TRAIL, SCOTTSDALE AZ 85259</t>
  </si>
  <si>
    <t>ALREADY PICKUP</t>
  </si>
  <si>
    <t>WARZYNSKI, KEN</t>
  </si>
  <si>
    <t>23987 N 128th Pl, , Scottsdale, 85255, Arizona</t>
  </si>
  <si>
    <t>2525 E Camelback Rd suite 500, Phoenix, AZ 85016, USA</t>
  </si>
  <si>
    <t>DROP OFF AT SCOTTSDALE SHOWROOM</t>
  </si>
  <si>
    <t>Residence, Larson</t>
  </si>
  <si>
    <t>OPTIMA 7220</t>
  </si>
  <si>
    <t>28119 N. 109th Way</t>
  </si>
  <si>
    <t>Stoltz, Natascha &amp; Jeff</t>
  </si>
  <si>
    <t>OPTIMA 7140</t>
  </si>
  <si>
    <t>1175 E. Copper Hollow Way, Queen Creek, AZ 85740</t>
  </si>
  <si>
    <t>5633 N. Royal Circle, Paradise Valley, AZ</t>
  </si>
  <si>
    <t>Turner, Deborah</t>
  </si>
  <si>
    <t>157 Mozart Ave , CA 92007</t>
  </si>
  <si>
    <t>4832 Fairport Way, San Diego, CA 92130, USA</t>
  </si>
  <si>
    <t>Amazan, Dr Susan &amp; John</t>
  </si>
  <si>
    <t>10421 E Monument Dr, , Scottsdale, 85262, Arizona</t>
  </si>
  <si>
    <t xml:space="preserve"> 5895 Blazing Star Ln, San Diego, CA 92130, USA</t>
  </si>
  <si>
    <t>26 9th St HER,OSA BEACH CA</t>
  </si>
  <si>
    <t>VRANAC, AIDA &amp; ADIS</t>
  </si>
  <si>
    <t>11135 E Canyon Cross Way, , Scottsdale, 85255, Arizona</t>
  </si>
  <si>
    <t>SHAW, RYAN &amp; JODI</t>
  </si>
  <si>
    <t>556 W. Moon Valley Drive, Phoenix, AZ</t>
  </si>
  <si>
    <t>2926 North Valencia Lane</t>
  </si>
  <si>
    <t>185 South 163rd Street, , Gilbert, 85296, Arizona</t>
  </si>
  <si>
    <t>OPTIMA 7190</t>
  </si>
  <si>
    <t>VICTOR LION</t>
  </si>
  <si>
    <t>1802 E Phoenix St Payson AZ 85541 / PICK UP FROM SCOTTSDALE SHOWROOM</t>
  </si>
  <si>
    <t>4099 East Meadowview Dr Gilbert Az 85298</t>
  </si>
  <si>
    <t>1854 DOWNS ST OCEAN SIDE CA 92054</t>
  </si>
  <si>
    <t>simenstad ( solawyay design ), mark</t>
  </si>
  <si>
    <t>2420 E Della Roccia Court, , Oro Valley, 85737, Arizona</t>
  </si>
  <si>
    <t>6343 Clubhouse Dr, Rancho Santa Fe, CA 92091, USA</t>
  </si>
  <si>
    <t xml:space="preserve">32090 Via Bella Vita TEMECULA CA </t>
  </si>
  <si>
    <t>BY CUSTOMER</t>
  </si>
  <si>
    <t>Heiple, Monica &amp; Robert</t>
  </si>
  <si>
    <t>16734 N Mountain Parkway, FOUNTAIN HILLS</t>
  </si>
  <si>
    <t>6026 North 77th Place SCOTTSDALE AZ 85250</t>
  </si>
  <si>
    <t>Montz, Jamie</t>
  </si>
  <si>
    <t>4103 n 64th pl, , Scottsdale, 85251, Arizona</t>
  </si>
  <si>
    <t>33962 N Cole Ranch Rd QUEEN CREEK AZ</t>
  </si>
  <si>
    <t>2666 E Raven Way GILBERT AZ 85297</t>
  </si>
  <si>
    <t>Jennifer Graf, Jim Butler &amp;</t>
  </si>
  <si>
    <t>8650 E SAN LORENZO DR SCOTTSDALE AZ 85258</t>
  </si>
  <si>
    <t>29709 N 109th Pl, , Scottsdale, 85262, Arizona</t>
  </si>
  <si>
    <t>1009 solymar drive la jolla, Ca 92037</t>
  </si>
  <si>
    <t>Shorr, Dan</t>
  </si>
  <si>
    <t>18195 Las Montanas, RSF CA 92067</t>
  </si>
  <si>
    <t>16330 Rambla de las Flores Rancho Santa Fe,</t>
  </si>
  <si>
    <t>10325 E De La O, , Scottsdale, 85255, Arizona</t>
  </si>
  <si>
    <t>437 Marview Dr.  Solana Beach</t>
  </si>
  <si>
    <t>Vincent, Rick</t>
  </si>
  <si>
    <t>7773 Doug Hl Ct SAN DIEGO CA 92127</t>
  </si>
  <si>
    <t>28521 Camel Rock Road, , Rio Verde, 85263, Arizona</t>
  </si>
  <si>
    <t>4520 North Dromedary Road Phoenix 85018</t>
  </si>
  <si>
    <t>113055 Parleys Cone Court LAS VEGAS NV</t>
  </si>
  <si>
    <t>9332 E La Posada Ct, Scottsdale, AZ 85255, USA</t>
  </si>
  <si>
    <t>Mckiernan, Chris Ray</t>
  </si>
  <si>
    <t>UNKNOWN</t>
  </si>
  <si>
    <t>7477 E Roy Rogers Road, , Scottsdale, 85266, Arizona</t>
  </si>
  <si>
    <t>PU FROM SHOWROOM / FACTORY ; 9028 N. Morning Glory Rd PV, AZ 85253</t>
  </si>
  <si>
    <t>38505 N 95th Pl Scottsdale, AZ 85254</t>
  </si>
  <si>
    <t>HOWELL, BRAD</t>
  </si>
  <si>
    <t>OPTIMA 7160</t>
  </si>
  <si>
    <t>OPTIMA SONORAN VILLAGE</t>
  </si>
  <si>
    <t>31710 N 15th Glen, , Phoenix, 85085, Arizona</t>
  </si>
  <si>
    <t>4208 Kettle Ridge Trail, Slinger, WI 53086, USA</t>
  </si>
  <si>
    <t>Peed, Michael and Michelle</t>
  </si>
  <si>
    <t>8476 E Wethersfield Rd Scottsdale 85260</t>
  </si>
  <si>
    <t>6130 E Alta Hacienda Dr, , Scottsdale, 85251, Arizona</t>
  </si>
  <si>
    <t>Adam Teshinsky 2950 Club Drive Los Angeles, CA 90064</t>
  </si>
  <si>
    <t>Kilian, Debbie</t>
  </si>
  <si>
    <t>3469 Dorchester Dr, San Diego, CA 92123,</t>
  </si>
  <si>
    <t>5656 E. Indian Bend Road, Paradise Valley, AZ</t>
  </si>
  <si>
    <t>Hawley, Tammy &amp; Greg</t>
  </si>
  <si>
    <t>12240 N 62nd PL</t>
  </si>
  <si>
    <t>5250 E Deer Valley Drive, , Phoenix, 85054, Arizona</t>
  </si>
  <si>
    <t>Ashleigh, Donovan</t>
  </si>
  <si>
    <t>12121 E Altadena Dr SCOTTSDALE AZ 85259</t>
  </si>
  <si>
    <t>11735 E. Buckskin Trail, , Scottsdale, 85255, Arkansas</t>
  </si>
  <si>
    <t>2474 Wren Cove Way LAKE HAVASU AZ</t>
  </si>
  <si>
    <t>7788 E Via Dona Rd, Scottsdale, AZ 85266, USA</t>
  </si>
  <si>
    <t>DEWHURST, BRANDY</t>
  </si>
  <si>
    <t>11922 E Cavedale Dr, Scottsdale, AZ 85262</t>
  </si>
  <si>
    <t>4343 E Stanford Dr PHOENIX AZ 85018</t>
  </si>
  <si>
    <t>8386 E Leaning Rock Rd. Scottsdale, AZ  85266</t>
  </si>
  <si>
    <t>Interiors, K &amp; Q</t>
  </si>
  <si>
    <t>JW Marriott, Lodging Conference, 5350 East Marriott Drive</t>
  </si>
  <si>
    <t>4300 N Miller Road, #130, Scottsdale, 85251, Arizona</t>
  </si>
  <si>
    <t>1688 E. DESERT GARDEN DRIVE TUCSON, AZ  85743</t>
  </si>
  <si>
    <t>Okruch, Bill</t>
  </si>
  <si>
    <t xml:space="preserve">4323 E. Upper Ridge Way, Paradise Valley, Az </t>
  </si>
  <si>
    <t>6850 N 85th Street, , Scottsdale, 85250, Arizona</t>
  </si>
  <si>
    <t>Fischer, Courtney</t>
  </si>
  <si>
    <t>11204 E Moonlight Canyon, Scottsdale, AZ 85255</t>
  </si>
  <si>
    <t>FACTORY DROP OFF / PICK UP</t>
  </si>
  <si>
    <t>Conger, Greg</t>
  </si>
  <si>
    <t>18121 East Juniper Oaks Drive Rio Verde AZ</t>
  </si>
  <si>
    <t>Smith, Eddie</t>
  </si>
  <si>
    <t>31503 Riverlake Road, , Fulshear, 77441, Texas</t>
  </si>
  <si>
    <t>7167 E Rancho Vista Driuve #1012</t>
  </si>
  <si>
    <t>10801 E. Happy Valley Road #64</t>
  </si>
  <si>
    <t>6043 N Camino Preciado, Tucson, AZ 85718, USA</t>
  </si>
  <si>
    <t>Kilander, Linda</t>
  </si>
  <si>
    <t>4808 E Calle Tuberia, , Phoenix, 85018, Arizona</t>
  </si>
  <si>
    <t>7702 N Moonlight Ln, , PARADISE VALLEY, 85253, Arizona</t>
  </si>
  <si>
    <t>GROTHAUS, SHELLEY</t>
  </si>
  <si>
    <t>41923 N 113th Way, , Scottsdale, 85262, Arizona</t>
  </si>
  <si>
    <t>Restivo, Steven &amp; Izabela</t>
  </si>
  <si>
    <t>1468 RIMCREST CT, , BONITA, , California</t>
  </si>
  <si>
    <t>Schneider, Jason</t>
  </si>
  <si>
    <t>8532 E WHISPER ROCK, , SCOTTSDALE, 85266, Arizona</t>
  </si>
  <si>
    <t>42882 N Chiricahua Pass, , Scottsdale, 85262, Arizona</t>
  </si>
  <si>
    <t>Weber, Mark</t>
  </si>
  <si>
    <t>17370 W Montpelier, , Surprise, 85388, Arizona</t>
  </si>
  <si>
    <t>901 Joel Creek Blv, , Franklin, 37064, Tennessee</t>
  </si>
  <si>
    <t>Viechnicki, Greg</t>
  </si>
  <si>
    <t>9820 E Thompson Peak Pkwy, LOT 621, Scottsdale, 85255, Arizona</t>
  </si>
  <si>
    <t>Maynard, Dannie</t>
  </si>
  <si>
    <t>10327 DARDEN RD, , SAN DIEGO, 92126, California</t>
  </si>
  <si>
    <t>Elmakis, Avrum &amp; Lauren</t>
  </si>
  <si>
    <t>Mehra, Pradeep &amp; Shveta</t>
  </si>
  <si>
    <t>10902 E MICHIGAN AVE, , SUN LAKES, 85248, Arizona</t>
  </si>
  <si>
    <t>13823 S 155th Street, , Gilbert, 85296, Arizona</t>
  </si>
  <si>
    <t>Webster, Karin</t>
  </si>
  <si>
    <t>12043 E CAVEDALE DR, , SCOTTSDALE, 85262, Arizona</t>
  </si>
  <si>
    <t>3845 N Hawes Road, , Mesa, 85207, Arizona</t>
  </si>
  <si>
    <t>…........</t>
  </si>
  <si>
    <t>24099 N 123RD WAY, , SCOTTSDALE, 85255, Arizona</t>
  </si>
  <si>
    <t>OPTIMA 7120, OPTIMA 7120</t>
  </si>
  <si>
    <t>128 W Marlette Ave, , Phoenix, 85013, Arizona</t>
  </si>
  <si>
    <t>28858 N 71st Street, , Scottsdale, 85266, Arizona</t>
  </si>
  <si>
    <t>15614 N 18TH ST, , PHOENIX, , Arizona</t>
  </si>
  <si>
    <t>Blick, Ania</t>
  </si>
  <si>
    <t>11154 N San Clemente, , Surprise, 85388, Arizona</t>
  </si>
  <si>
    <t>PARTIAL</t>
  </si>
  <si>
    <t>De OCampo, Joel</t>
  </si>
  <si>
    <t>4738 E Rancho Drive, , Phoenix, 85018, Arizona</t>
  </si>
  <si>
    <t>Talen, Lynn &amp; David</t>
  </si>
  <si>
    <t>…....</t>
  </si>
  <si>
    <t>NICHOLAS, CRISTIN-MOSHER</t>
  </si>
  <si>
    <t>1406 W Joy Ranch Road, , Phoenix, 85086, Arizona</t>
  </si>
  <si>
    <t>Frost, Scott</t>
  </si>
  <si>
    <t>8899 E VIA DEL SOL DR, , SCOTTSDALE, 85255, Arizona</t>
  </si>
  <si>
    <t>Optima 7140, , , ,</t>
  </si>
  <si>
    <t>WEINTRAUB, JEFF</t>
  </si>
  <si>
    <t>10666 E YEARLING DR, , SCOTTSDALE, , Arizona</t>
  </si>
  <si>
    <t>O'Sullivan, Maria</t>
  </si>
  <si>
    <t>7725 N 13TH PL, , PHOENIX, 85020, Arizona</t>
  </si>
  <si>
    <t>Ayan, Jan &amp; Jordan</t>
  </si>
  <si>
    <t>10030 E Jopeda Ln, , Scottsdale, 85255, Arizona</t>
  </si>
  <si>
    <t>SOLTES, MARTINA</t>
  </si>
  <si>
    <t>Brady, April</t>
  </si>
  <si>
    <t>10771 E Fernwood Lane, , Scottsdale, 85262, Arizona</t>
  </si>
  <si>
    <t>Newberry, Corbin</t>
  </si>
  <si>
    <t>7671 S Grandview Ave, , Tempe, 85284, Arizona</t>
  </si>
  <si>
    <t>Karen Rosati</t>
  </si>
  <si>
    <t>11290 E Whistling Wind Way, , Scottsdale, 85255, Arizona</t>
  </si>
  <si>
    <t>6408 CALLE ROJA, , EL PASO, 79912, Texas</t>
  </si>
  <si>
    <t>READY FILL</t>
  </si>
  <si>
    <t>DeWitt, Victoria</t>
  </si>
  <si>
    <t>933 west 15th 1/2 St, , houston, 77008, Texas</t>
  </si>
  <si>
    <t>8810 CATENA CT, , PARKER, 80134, Colorado</t>
  </si>
  <si>
    <t>VISTA BONITA BY CRISTIN</t>
  </si>
  <si>
    <t>RECEIVED PARTIAL</t>
  </si>
  <si>
    <t>…...</t>
  </si>
  <si>
    <t>225 Tamarack Terrace Road, , Lakeside, 59922, Montana</t>
  </si>
  <si>
    <t>, , KELOWNA BC, , CANADA</t>
  </si>
  <si>
    <t>10978 E Beck Ln, , Scottsdale, 85255, Arizona</t>
  </si>
  <si>
    <t>Bearinger, Gene</t>
  </si>
  <si>
    <t>8321 Baseline Rd, , BouldeR, , Colorado</t>
  </si>
  <si>
    <t>26814 Boulder Ln, , Scottsdale, 85255, Arizona</t>
  </si>
  <si>
    <t>CHRIS, PRICE</t>
  </si>
  <si>
    <t>4162 Prescott Park Circle, , West Bloomfield, 48323, Michigan</t>
  </si>
  <si>
    <t>24750 N 90TH WAY, , SCOTTSDALE, 85260, Arizona</t>
  </si>
  <si>
    <t>Murley, Cathy</t>
  </si>
  <si>
    <t>9 Crockett st, , Norwalk, 06853, Connecticut</t>
  </si>
  <si>
    <t>1136 NORTHRIDGER DR, , PRESCOTT, , Arizona</t>
  </si>
  <si>
    <t>30208 N 52ND PLACE, , CAVE CREEK, 85331, Arizona</t>
  </si>
  <si>
    <t>Dresselhuys, Laura And Ed</t>
  </si>
  <si>
    <t>, , SCOTTSDALE, , Arizona</t>
  </si>
  <si>
    <t>MIKE, MARX</t>
  </si>
  <si>
    <t>5437 E CORTEZ DR, , SCOTTSDALE, 85254, Arizona</t>
  </si>
  <si>
    <t>22015 N 61st Avenue, , Glendale, 85310, Arizona</t>
  </si>
  <si>
    <t>SAME</t>
  </si>
  <si>
    <t>, , san diego, , California</t>
  </si>
  <si>
    <t>Quaranta, Tony</t>
  </si>
  <si>
    <t>4900 E Arroyo Verde Dr, , Paradise Valley, 85253, Arizona</t>
  </si>
  <si>
    <t>WE HAVE</t>
  </si>
  <si>
    <t>9555 Cattle Herd Drive, , Scottsdale, 85262, Arizona</t>
  </si>
  <si>
    <t>Sevrain, Joanne</t>
  </si>
  <si>
    <t>1800 Fairway Drive, , Indianola, 50125, Iowa</t>
  </si>
  <si>
    <t>Davis, Christina</t>
  </si>
  <si>
    <t>812 Las Palmas Estates Dr., , Palm Springs, 92262, California</t>
  </si>
  <si>
    <t>ORDER/ PARTIAL</t>
  </si>
  <si>
    <t>Burgess, Kim</t>
  </si>
  <si>
    <t>10801 E Happy Valley Rd, Scottsdale, AZ 85255, USA, , SCOTTSDALE, 85255, Arizona</t>
  </si>
  <si>
    <t>8156 PRESTWICK DR, , LAJOLLA, 92037, California</t>
  </si>
  <si>
    <t>Lia, Rowland</t>
  </si>
  <si>
    <t>COSTURA</t>
  </si>
  <si>
    <t>Baker, Kelly &amp; Jim</t>
  </si>
  <si>
    <t>3350 N 60th St, , Phoenix, 85018, Arizona</t>
  </si>
  <si>
    <t>Anders, Michelle</t>
  </si>
  <si>
    <t>125 E Dessert Hills Dr, , Phoenix, 85086, Arizona</t>
  </si>
  <si>
    <t>Jacksic, lisa</t>
  </si>
  <si>
    <t>Murphy, Pat &amp; Camille</t>
  </si>
  <si>
    <t>19705 E Melissa Pl, , Queen Creek, 85142, Arizona</t>
  </si>
  <si>
    <t>2826 E. Sierra Madre Court, Gilbert AZ 85296, , GILBERT, 85296, Arizona</t>
  </si>
  <si>
    <t>ASU GOLF (Montiel, Ally)</t>
  </si>
  <si>
    <t>895 E County Down Dr, , Chandler, 85249, Arizona</t>
  </si>
  <si>
    <t>6326 E QUARTZ MOUNTAIN RD, , PARADISE VALLEY, , Arizona</t>
  </si>
  <si>
    <t>Joshi, Shreya</t>
  </si>
  <si>
    <t>6114 E HORSESHOE RD, , Paradise Valley, 85253, Arizona</t>
  </si>
  <si>
    <t>6239 n paradise view dr, , PARADISE VALLEY, , Arizona</t>
  </si>
  <si>
    <t>Shea, Dave</t>
  </si>
  <si>
    <t>9495 W Prospector Dr, , QUEEN CREEK, , Arizona</t>
  </si>
  <si>
    <t>Foxman, Ted</t>
  </si>
  <si>
    <t>5809 E Ludlow Dr, , Scottsdale, 85254, Arizona</t>
  </si>
  <si>
    <t>Portland Place, N/A</t>
  </si>
  <si>
    <t>9378 E SKY LINE DR, , SCOTTSDALE, 85262, Arizona</t>
  </si>
  <si>
    <t>Aguirrue, Alex LEVITZ RESIDENCE</t>
  </si>
  <si>
    <t>21469 N. 83rd St., , Scottsdale, 85255, Arizona</t>
  </si>
  <si>
    <t>14 W SHIMMERING SAND PL, , ORO VALLEY, 85755, Arizona</t>
  </si>
  <si>
    <t>Residentia</t>
  </si>
  <si>
    <t>41731 N 111th Place, , Scottsdale, 85262, Arizona</t>
  </si>
  <si>
    <t>Residential</t>
  </si>
  <si>
    <t>Sommer, Steven</t>
  </si>
  <si>
    <t>7385 W SPUR DR, , PEORIA, , Arizona</t>
  </si>
  <si>
    <t>6030 Rock Creek Court, , Reno, 89511, Nevada</t>
  </si>
  <si>
    <t>9907 E Retrograde Dr, , Mesa, 85212, Arizona</t>
  </si>
  <si>
    <t>Vanmoorlehem, Chad</t>
  </si>
  <si>
    <t>19687 E MELISSA PL, , QUEEN CREEK, , Arizona</t>
  </si>
  <si>
    <t>5353 E SANNA ST, , PARADISE VALLEY, , Arizona</t>
  </si>
  <si>
    <t>5808 E TURQUOISE AVE, , PARADISE VALLEY, , Arizona</t>
  </si>
  <si>
    <t>8990 Miramar Rd Ste 170, , San Diego, 92126, California</t>
  </si>
  <si>
    <t>12308 N 90th Way, , Scottsdale, 85260, Arizona</t>
  </si>
  <si>
    <t>OPTIMA, METROPOLIS</t>
  </si>
  <si>
    <t>Brown, Jeremy</t>
  </si>
  <si>
    <t>5835 N Echo Canyon Cir, , Phoenix, 85018, Arizona</t>
  </si>
  <si>
    <t>40230 N 107th Pl, , SCOTTSDALE, 85262, Arizona</t>
  </si>
  <si>
    <t>Narwani, Ricku</t>
  </si>
  <si>
    <t>16111 E Frye Road, , Gilbert, 85295, Arizona</t>
  </si>
  <si>
    <t>10013 E Reflecting Mountain Way, , Scottsdale, 85262, Arizona</t>
  </si>
  <si>
    <t>MOUNTAIN SHADOWS</t>
  </si>
  <si>
    <t>, , , , California</t>
  </si>
  <si>
    <t>ANNA, WILHELM</t>
  </si>
  <si>
    <t>8738 W RANCHO DR, , GLENDALE, 85305, Arizona</t>
  </si>
  <si>
    <t>, , LAJOLLA, , California</t>
  </si>
  <si>
    <t>Svagrik, Christine</t>
  </si>
  <si>
    <t>9024 N Fireridge Trail, , Fountain Hills, 85268, Arizona</t>
  </si>
  <si>
    <t>14602 N. High Dove Pl., , Marana, 85658, Arizona</t>
  </si>
  <si>
    <t>Giudice, Vivian</t>
  </si>
  <si>
    <t>11760 Glodia Dr., , Flagstaff, 86004, Arizona</t>
  </si>
  <si>
    <t>Feltner, Tammy</t>
  </si>
  <si>
    <t>6204 N 22nd Street, , Phoenix, 85016, Arizona</t>
  </si>
  <si>
    <t>Smith, Jeani</t>
  </si>
  <si>
    <t>15037 N Scottsdale Rd, unit 120, Scottsdale, 85254, Arizona</t>
  </si>
  <si>
    <t>27905 N 114th Way, , Scottsdale, 85262, Arizona</t>
  </si>
  <si>
    <t>??</t>
  </si>
  <si>
    <t>1777 Tortolita Mountain Circle, , Oro Valley, 85755, Arizona</t>
  </si>
  <si>
    <t>Cohen, Roger &amp; Victoria</t>
  </si>
  <si>
    <t>37200 N Cave Creek Road, Unit 1050, CAVE CREEK, , Arizona</t>
  </si>
  <si>
    <t>Sosnow, Phillis</t>
  </si>
  <si>
    <t>7438 North Secret Canyon Drive, , tuscon, , Arizona</t>
  </si>
  <si>
    <t>22092 N 89th St., , Scottsdale, 85255, Arizona</t>
  </si>
  <si>
    <t>Smith, Jeanie</t>
  </si>
  <si>
    <t>ORDERED / ISSUE</t>
  </si>
  <si>
    <t>17613 E BLAZE LANE, , RIO VERDE, 85263, Arizona</t>
  </si>
  <si>
    <t>10040 E HAPPY VALLEY RD LOT # 302, , SCOTTSDALE, 85255, Arizona</t>
  </si>
  <si>
    <t>Wheeler, Chris</t>
  </si>
  <si>
    <t>2788 E HUMMINGBIRD WAY, , GILBERT, 85297, Arizona</t>
  </si>
  <si>
    <t>Miller, Jane &amp; Gary</t>
  </si>
  <si>
    <t>Palmer, Judy</t>
  </si>
  <si>
    <t>4331 E Calle Redonda, , Phoenix, 85018, Arizona</t>
  </si>
  <si>
    <t>Cao, Thomas</t>
  </si>
  <si>
    <t>26036 N 89th St, , Scottsdale, 85255, Arizona</t>
  </si>
  <si>
    <t>Little, Scott</t>
  </si>
  <si>
    <t>4235 N 18th St, , Phoenix, 85014, Arizona</t>
  </si>
  <si>
    <t>Ontiveros, Gregg</t>
  </si>
  <si>
    <t>7929 E Santa Catalina Dr, , SCOTTSDALE, 85255, Arizona</t>
  </si>
  <si>
    <t>RECEIVED-SAME</t>
  </si>
  <si>
    <t>Katz, Leah</t>
  </si>
  <si>
    <t>14855 E VALLEY VISTA DR, , FOUNTAIN HILLS, , Arizona</t>
  </si>
  <si>
    <t>29648 N PUEBLO BLVD, , RIO VERDE, 85263, Arizona</t>
  </si>
  <si>
    <t>Mallon, Meredith</t>
  </si>
  <si>
    <t>Mitchell, Cristine</t>
  </si>
  <si>
    <t>3043 Via Montevina, , fallbrook, 92028, California</t>
  </si>
  <si>
    <t>STROOTMAN, STROOTMAN</t>
  </si>
  <si>
    <t>14324 E. HARMONY LANE, , FOUNTAIN HILLS, , Arizona</t>
  </si>
  <si>
    <t>OK &amp; SAME READY</t>
  </si>
  <si>
    <t>VALLA, KEN</t>
  </si>
  <si>
    <t>15645 Cholula Dr, , Fountain Hills, 85268, Arizona</t>
  </si>
  <si>
    <t>5503 Beechwood Terrace, , West Des Moines, 50266, Iowa</t>
  </si>
  <si>
    <t>Davis CA, Reid</t>
  </si>
  <si>
    <t>SHAH, GAUTAM</t>
  </si>
  <si>
    <t>8920 S Hardy Dr, , TEMPE, , Arizona</t>
  </si>
  <si>
    <t>Gill, David</t>
  </si>
  <si>
    <t>13487 Stone View Trail, , FOUNTAIN HILLS, , Arizona</t>
  </si>
  <si>
    <t>4902 E Daley Ln, , Phoenix, 85054, Arizona</t>
  </si>
  <si>
    <t>Hemstreet, Greg</t>
  </si>
  <si>
    <t>1833 E Turney Avenue, , Phoenix, 85016, Arizona</t>
  </si>
  <si>
    <t>GOLDBERG, JENNY</t>
  </si>
  <si>
    <t>5452 E MORRISON LN, , PARADISE VALLEY, , Arizona</t>
  </si>
  <si>
    <t>5044 E Weldon Ave, , Phoenix, 85018, Arizona</t>
  </si>
  <si>
    <t>7418 E CHOLLA LN, , SCOTTSDALE, 85250, Arizona</t>
  </si>
  <si>
    <t>Scottsdale Entrada, michael.chadwick</t>
  </si>
  <si>
    <t>3rd Avenue Lofts, FRANK NARDI</t>
  </si>
  <si>
    <t>3616 N 48TH PL, , PJOENIX, , Arizona</t>
  </si>
  <si>
    <t>130 Tail Feather Lane, , Hailey, 83333, Idaho</t>
  </si>
  <si>
    <t>LUCIO</t>
  </si>
  <si>
    <t>sepehr, Rajaye</t>
  </si>
  <si>
    <t>3959 East Navigator Lane, , PHOENIX, , Arizona</t>
  </si>
  <si>
    <t>9026 N 83rd St, , Scottsdale, 85258, Arizona</t>
  </si>
  <si>
    <t>LARSON, BRUCE</t>
  </si>
  <si>
    <t>4917 Shadwell Pl, , CARMEL VALLEY, 92130, California</t>
  </si>
  <si>
    <t>RITTER, BRUCE &amp; MARCIA</t>
  </si>
  <si>
    <t>8205 LEANING ROCK, , Scottsdale, 85266, Arizona</t>
  </si>
  <si>
    <t>1788 PALISADE DR, , FOUR SEASONS, 65049, Missouri</t>
  </si>
  <si>
    <t>Commercial</t>
  </si>
  <si>
    <t>scottsdale</t>
  </si>
  <si>
    <t>Kozi design, clemmer project</t>
  </si>
  <si>
    <t>10801 E Happy Valley Rd, #4, SCOTTSDALE, , Arizona</t>
  </si>
  <si>
    <t>REC. NEED RECEIVED</t>
  </si>
  <si>
    <t>8111 E Whisper Rock Road, , Scottsdale, 85266, Arizona</t>
  </si>
  <si>
    <t>ZWACH, COLLEN</t>
  </si>
  <si>
    <t>Warranty Job</t>
  </si>
  <si>
    <t>Burfening, karen</t>
  </si>
  <si>
    <t>5508 S 106th Pl, , Mesa, 85212, Arizona</t>
  </si>
  <si>
    <t>6483 E El Maro Cir,, , PARADISE VALLEY, , Arizona</t>
  </si>
  <si>
    <t>HEMSTREET, GREG &amp; TRACEY</t>
  </si>
  <si>
    <t>165 N Ski Court, , Gilbert, 85233, Arizona</t>
  </si>
  <si>
    <t>6640 E JOSHUA TREE LN, , PARADISE VALLEY, , Arizona</t>
  </si>
  <si>
    <t>MORTEN, CAROL &amp; JAY</t>
  </si>
  <si>
    <t>420 S Pinto Pl, , Tucson, 85748, Arizona</t>
  </si>
  <si>
    <t>8881 E Via Del Sol Dr., , Scottsdale, 85255, Arizona</t>
  </si>
  <si>
    <t>Rowan, chuck</t>
  </si>
  <si>
    <t>TERRY, Mcdonough</t>
  </si>
  <si>
    <t>5422 E Placita Doblada, , Tuscon, 85718, Arizona</t>
  </si>
  <si>
    <t>7430 E MONTRO WAY, , SCOTTSDALE, , Arizona</t>
  </si>
  <si>
    <t>10670 E Redfield Rd,, , Scottsdale, 85255, Arizona</t>
  </si>
  <si>
    <t>, , , , Nevada</t>
  </si>
  <si>
    <t>marlis kapellusch ( designer ), MIKE AND PATTI KLAYKO</t>
  </si>
  <si>
    <t>4939 E Mockingbird Ln, , PARADISE VALLEY, , Arizona</t>
  </si>
  <si>
    <t>CLIENT</t>
  </si>
  <si>
    <t>FAWZY, CHRIS</t>
  </si>
  <si>
    <t>CALCULATE</t>
  </si>
  <si>
    <t>6455 E PARADISE LN, , scottsdale, , Arizona</t>
  </si>
  <si>
    <t>20432 N 94th Way, , Scottsdale, AZ, 85255, Arizona</t>
  </si>
  <si>
    <t>MAGNETS</t>
  </si>
  <si>
    <t>sullivan, maria</t>
  </si>
  <si>
    <t>7415 S RITA LN, , TEMPE, , Arizona</t>
  </si>
  <si>
    <t>robberson, jeff</t>
  </si>
  <si>
    <t>5352Aurora summit trails, , SAN DIEGO, 92130, California</t>
  </si>
  <si>
    <t>25150 N WINOY WALK DR # 22, , SCOTTSDALE, 85255, Arizona</t>
  </si>
  <si>
    <t>McCoy, brandon</t>
  </si>
  <si>
    <t>5403 N Placita Gato Montes, , TUCSON, 85718, Arizona</t>
  </si>
  <si>
    <t>ORR, PAM</t>
  </si>
  <si>
    <t>1103 W Maryland Ave, , Phoenix, 85013, Arizona</t>
  </si>
  <si>
    <t>26475 N 107th Way, , SCOTTSDALE, 85255, Arizona</t>
  </si>
  <si>
    <t>Daniels, Roger</t>
  </si>
  <si>
    <t>18805 E BLUE SKY DR, , Rio Verde, , Arizona</t>
  </si>
  <si>
    <t>4635 E. Calle Ventura, , Phoenix, 85018, Arizona</t>
  </si>
  <si>
    <t>1125 Alameda Blvd, , Coronado, , California</t>
  </si>
  <si>
    <t>Rwigema, Jean-Claude</t>
  </si>
  <si>
    <t>3109 E Sierra Madre Way, , Phoenix, , Arizona</t>
  </si>
  <si>
    <t>6720 N Whispering Hills Rd, , Paradise Valley, 85253, Arizona</t>
  </si>
  <si>
    <t>8243 E Angel Spirit Dr, , SCOTTSDALE, 85255, Arizona</t>
  </si>
  <si>
    <t>MOORE, GREG</t>
  </si>
  <si>
    <t>9035 N 54th Place, , Paradise Valley, 85253, Arizona</t>
  </si>
  <si>
    <t>6547 W Gold Mountain Pass, gate: #1978, Phoenix, , Arizona</t>
  </si>
  <si>
    <t>Schoener, Linda</t>
  </si>
  <si>
    <t>5648 E Cambridge Ave, , SCOTTSDALE, 85257, Arizona</t>
  </si>
  <si>
    <t>CHATIN, TINA</t>
  </si>
  <si>
    <t>3851 N jokake Dr, , SCOTTSDALE, 85251, Arizona</t>
  </si>
  <si>
    <t>21009 N 104TH ST, , SCOTTSDALE, 85255, Arizona</t>
  </si>
  <si>
    <t>ZARANTE, PHIL</t>
  </si>
  <si>
    <t>26685 N 82nd Dr, , PEORIA, , Arizona</t>
  </si>
  <si>
    <t>Designer, Patty</t>
  </si>
  <si>
    <t>19907 E Jeanne Lane, , Queen Creek, 85142, Arizona</t>
  </si>
  <si>
    <t>Schoener, Linda: EVANS, EVANS</t>
  </si>
  <si>
    <t>Frame, Betsy</t>
  </si>
  <si>
    <t>5426 E MORRISON LN, , PARADISE VALLEY, , Arizona</t>
  </si>
  <si>
    <t>189 GAMBLE WAY, , SNOWMASS VILLAGE, 81615, Colorado</t>
  </si>
  <si>
    <t>PACKAGE &amp; SEND</t>
  </si>
  <si>
    <t>Lake Havasu, Riviera</t>
  </si>
  <si>
    <t>888 E E Street, , San Diego, , California</t>
  </si>
  <si>
    <t>ORDER NOT SAME ON PLACE</t>
  </si>
  <si>
    <t>Chris and Beth, Tortorello</t>
  </si>
  <si>
    <t>526 W Rio Grande Dr, , CHANDLER, 85248, Arizona</t>
  </si>
  <si>
    <t>Wiley, Jo Anne and Brandon</t>
  </si>
  <si>
    <t>6587 N Palmeraie Blvd, #2046, Paradise Valley, 85253, Arizona</t>
  </si>
  <si>
    <t>15639 S 7th St, , Phoenix, 85048, Arizona</t>
  </si>
  <si>
    <t>SQUIRES, MELANIE</t>
  </si>
  <si>
    <t>1409 W Orchard Lane, , Carlsbad, 88220, New Mexico</t>
  </si>
  <si>
    <t>16439 S 2ST AVE, , Phoenix, 85045, Arizona</t>
  </si>
  <si>
    <t>Deborah, MacFarlane</t>
  </si>
  <si>
    <t>84 Highland Road, , RYE, 10580, New York</t>
  </si>
  <si>
    <t>RAMIN, SALARI</t>
  </si>
  <si>
    <t>6888 Rio Vista Street, , LAS VEGAS, , Nevada</t>
  </si>
  <si>
    <t>SCOTTSDALE SHOWROOM, SCOTTSDALE SHOWROOM</t>
  </si>
  <si>
    <t>5340 N 26th St, , Phoenix, 85016, Arizona</t>
  </si>
  <si>
    <t>MYRES, TERESA</t>
  </si>
  <si>
    <t>, , lajolla, , California</t>
  </si>
  <si>
    <t>SUKKAR, FARIS</t>
  </si>
  <si>
    <t>9944 E S Bend Dr, , Scottsdale, AZ, 85255, Arizona</t>
  </si>
  <si>
    <t>JONES, TOM &amp; MAUREEN</t>
  </si>
  <si>
    <t>200 W Portland St, , PHOENIX, , Arizona</t>
  </si>
  <si>
    <t>3750 E Sagebrush St, , GILBERT, , Arizona</t>
  </si>
  <si>
    <t>Lillian James Design Group, NIKKI PERES</t>
  </si>
  <si>
    <t>5700 E McDonald Dr, , PARADISE VALLEY, , Arizona</t>
  </si>
  <si>
    <t>heather, lorillo</t>
  </si>
  <si>
    <t>15651 E PALATIAL DR, , Fountain Hills, 85268, Arizona</t>
  </si>
  <si>
    <t>2788 E Warbler Road, , Gilbert, 85297, Arizona</t>
  </si>
  <si>
    <t>BRICK, HOPE</t>
  </si>
  <si>
    <t>3770 E Bell Rd, , PHOENIX, 85032, Arizona</t>
  </si>
  <si>
    <t>LUCIO ORDER CALCULATE--ORDER 16</t>
  </si>
  <si>
    <t>CRUZ, KORA</t>
  </si>
  <si>
    <t>7728 E Tardes Dr, , Scottsdale, AZ, 85255, Arizona</t>
  </si>
  <si>
    <t>STROOTMAN, SHAWN</t>
  </si>
  <si>
    <t>24480 North 132nd Place, , Scottsdale, 85255, Arizona</t>
  </si>
  <si>
    <t>KOSIAK, SHELLY</t>
  </si>
  <si>
    <t>1532 W Blaylock Dr, , Phoenix, 85085, Arizona</t>
  </si>
  <si>
    <t>7167 E Rancho Vista Drive, Unit 3002, Scottsdale, 85251, Arizona</t>
  </si>
  <si>
    <t>Covaciu, Corina</t>
  </si>
  <si>
    <t>3981 E HUMMINGBIRD LN, , PHOENIX, 85050, Arizona</t>
  </si>
  <si>
    <t>RECEIVED/ UNITED</t>
  </si>
  <si>
    <t>Carstarphen, Martin</t>
  </si>
  <si>
    <t>15614 N 18TH ST, , Phoenix, , Arizona</t>
  </si>
  <si>
    <t>Julia Katrine Designs, TLC</t>
  </si>
  <si>
    <t>10801 E Happy Valley Rd, lot #66, SCOTTSDALE, 85255, Arizona</t>
  </si>
  <si>
    <t>La Jolla, CC Design 02</t>
  </si>
  <si>
    <t>LEVI, FILLER</t>
  </si>
  <si>
    <t>12532 E Desert Vista Drive, , Scottsdale, 85255, Arizona</t>
  </si>
  <si>
    <t>5231 E SHAW BUTTE DR, , SCOTTSDALE, , Arizona</t>
  </si>
  <si>
    <t>1462 Cottontail Ln, , LA JOLLA, 92037, California</t>
  </si>
  <si>
    <t>KRAMER, STEVE</t>
  </si>
  <si>
    <t>COMPLETE</t>
  </si>
  <si>
    <t>Pete, Leclair</t>
  </si>
  <si>
    <t>, , Scottsdale, 85254, Arizona</t>
  </si>
  <si>
    <t>MCKIERNAN, CHRIS AND RAY</t>
  </si>
  <si>
    <t>MORAN, BOB</t>
  </si>
  <si>
    <t>CUSTOM</t>
  </si>
  <si>
    <t>6529 E Hearn Rd, Scottsdale, , Scottsdale, AZ, 85254, Arizona</t>
  </si>
  <si>
    <t>9878 N 119th Place, , Scottsdake, 85259, Arizona</t>
  </si>
  <si>
    <t>KIRK, BERNARD</t>
  </si>
  <si>
    <t>4520 N. Dromedary Road, , Phoenix, 85018, Arizona</t>
  </si>
  <si>
    <t>20408 E Cloud Road, , Queen Creek, 85142, Arizona</t>
  </si>
  <si>
    <t>BORG, ANDREA</t>
  </si>
  <si>
    <t>2866 E Robin Ct, , GILBERT, , Arizona</t>
  </si>
  <si>
    <t>SCOTT, GEOFFREY</t>
  </si>
  <si>
    <t>POWELL, LISA</t>
  </si>
  <si>
    <t>576 W Horseshoe Pl,, , Chandler, 85248, Arizona</t>
  </si>
  <si>
    <t>5202 N Cliffside Dr, , PHOENIX, , Arizona</t>
  </si>
  <si>
    <t>SPINA, DIDI</t>
  </si>
  <si>
    <t>HOLDERBY, DREW</t>
  </si>
  <si>
    <t>12997 E Buckskin Trail, , Scottsdale, 85255, Arizona</t>
  </si>
  <si>
    <t>HUNT, KEVIN</t>
  </si>
  <si>
    <t>MARY, LANS</t>
  </si>
  <si>
    <t>5513 N 2nd place, , Phoenix, 85012, Arizona</t>
  </si>
  <si>
    <t>7120 E Kierland Blvd, , SCOTTSDALE, 85254, Arizona</t>
  </si>
  <si>
    <t>TEMPLATE ORDERED</t>
  </si>
  <si>
    <t>42405 N 105th St, Scottsdale, AZ 85262, , scottsdale, 85262, Arizona</t>
  </si>
  <si>
    <t>OHARA, SUMMER</t>
  </si>
  <si>
    <t>9763 E Bajada Rd, , , 85262, Arizona</t>
  </si>
  <si>
    <t>5579 E EDWARD LN, , PARADISE VALLEY, , Arizona</t>
  </si>
  <si>
    <t>TIKEKAR, SONALI</t>
  </si>
  <si>
    <t>BOWEN, JANET</t>
  </si>
  <si>
    <t xml:space="preserve"> ROCKY POINT, , , ,</t>
  </si>
  <si>
    <t>SCHMIDLAP, LISA</t>
  </si>
  <si>
    <t>2737 E ARIZONA BILTMORE CR, , Phoenix, 85016, Arizona</t>
  </si>
  <si>
    <t>FODERA, ANDREA</t>
  </si>
  <si>
    <t>, , MARANA, , Arizona</t>
  </si>
  <si>
    <t>6587 N Palmaraie Blvd, , Paradise Valley, 85253, Arizona</t>
  </si>
  <si>
    <t>19863 n 94th way, , scottsdale, 85255, Arizona</t>
  </si>
  <si>
    <t>CRAIG, DANA</t>
  </si>
  <si>
    <t>12279 E Desert Vista Dr, , Scottsdale, 85255, Arizona</t>
  </si>
  <si>
    <t>THOMPSON, ERIC</t>
  </si>
  <si>
    <t>NICHOLAS, CRISTIN</t>
  </si>
  <si>
    <t>SCOTTSDATE, AZ</t>
  </si>
  <si>
    <t>OPTIMA sales office</t>
  </si>
  <si>
    <t>4516 E Clearwater Pkwy, , PARADISE VALLEY, 85253, Arizona</t>
  </si>
  <si>
    <t>ROBSON, BECKY</t>
  </si>
  <si>
    <t>KAY, SUSAN</t>
  </si>
  <si>
    <t>42168 W. Almira Court, , Maricopa, 85138, Arizona</t>
  </si>
  <si>
    <t>11166 E Greenway Rd, , SCOTTSDALE, 85255, Arizona</t>
  </si>
  <si>
    <t>JOHNSON, KELLY</t>
  </si>
  <si>
    <t>LOFTIN, MARK</t>
  </si>
  <si>
    <t>10951 E Greenway Road, , Scottsdale, 85255, Arizona</t>
  </si>
  <si>
    <t>6750 E Davis Rd, , CAVE CREEK, , Arizona</t>
  </si>
  <si>
    <t>GOLDBERG, MARK</t>
  </si>
  <si>
    <t>14604 N SUNSET GALLERY DR, , MARANA, , Arizona</t>
  </si>
  <si>
    <t>JENKINS, STEPHANIE</t>
  </si>
  <si>
    <t>6033 Opus Street, , Brentwood, 37027, Tennessee</t>
  </si>
  <si>
    <t>11818 E Parkview Ln, , SCOTTSDALE, 85255, Arizona</t>
  </si>
  <si>
    <t>ZACH BUCKHARDT, SCOTTSDALE QUARTER</t>
  </si>
  <si>
    <t>2014 N 80TH PLACE, , SCOTTSDALE, 85257, Arizona</t>
  </si>
  <si>
    <t>GROSVENOR, DAVID</t>
  </si>
  <si>
    <t>10470 E Paradise Drive, , Scottsdale, 85259, Arizona</t>
  </si>
  <si>
    <t>CINDY BROWN</t>
  </si>
  <si>
    <t>PHIL ZERANTE</t>
  </si>
  <si>
    <t>SHOWROOM ROUND-DAYBED</t>
  </si>
  <si>
    <t>YAMMIN RIVERA</t>
  </si>
  <si>
    <t>GB INDUSTRIES SIGN HOLDERS</t>
  </si>
  <si>
    <t>GEMBA AUTOMOTIVE</t>
  </si>
  <si>
    <t>WENDI EICHLER</t>
  </si>
  <si>
    <t>13445 N 84th St, , Scottsdale, 85260, Arizona</t>
  </si>
  <si>
    <t>10353 south highland circle, , Olathe, , Kansas</t>
  </si>
  <si>
    <t>ALLIE COOK</t>
  </si>
  <si>
    <t>DAVID GRAHAM</t>
  </si>
  <si>
    <t>GENCUSH-CUSTOM CUSHIONS</t>
  </si>
  <si>
    <t>READY</t>
  </si>
  <si>
    <t>OPTIMA 7120 &amp; 7140- Warranty</t>
  </si>
  <si>
    <t>PARTIAL - RECEIVED</t>
  </si>
  <si>
    <t>GENCUSH-MIKE GENER 4 ORDERS</t>
  </si>
  <si>
    <t>CRAIG PODOLSKY</t>
  </si>
  <si>
    <t>RECEIVED* RE-RECEIVED</t>
  </si>
  <si>
    <t>SHOWROOM EXTRA 5-8-25</t>
  </si>
  <si>
    <t>10040 E Happy Valley Rd, lot 479, scottsdale, 85255, Arizona</t>
  </si>
  <si>
    <t>OPTIMA 15615- REPLACEMENT OPTIONS</t>
  </si>
  <si>
    <t>LORI MCCULLOUGHT</t>
  </si>
  <si>
    <t>TRISH PATRICK BOYER DEKTON REPLACE</t>
  </si>
  <si>
    <t>3067 E. boot track Trail, , Gilbert, 85296, Arizona</t>
  </si>
  <si>
    <t>THE RIVIERA LAKE HAVASU</t>
  </si>
  <si>
    <t>5690 E CANYON CREEK CIR, , CAVE CREEK, , Arizona</t>
  </si>
  <si>
    <t>JESSICA HEARL-CUSTOM BENCH</t>
  </si>
  <si>
    <t>ANGELA SANTIAGO-BAJA FURNITURE</t>
  </si>
  <si>
    <t>LESLIE GROSSHAUSER</t>
  </si>
  <si>
    <t>DAVID SILK</t>
  </si>
  <si>
    <t>WILLIAM KLEIM WARRANTY</t>
  </si>
  <si>
    <t>ROBERT KORNFELD-WARRANTY</t>
  </si>
  <si>
    <t>DOUG THOMPSON-HOUSEBOAT STOOLS</t>
  </si>
  <si>
    <t>LOIS UNIAT-WARRANTY</t>
  </si>
  <si>
    <t>CHANGE RECEIVED</t>
  </si>
  <si>
    <t>CHRIS BROWN</t>
  </si>
  <si>
    <t>WARRANTY: ALISA KEETON</t>
  </si>
  <si>
    <t>CHAD MORGAN WARRANTY</t>
  </si>
  <si>
    <t>, , , , North Dakota</t>
  </si>
  <si>
    <t>DR MARK SIEGEL</t>
  </si>
  <si>
    <t>THOMAS HOLEVAS</t>
  </si>
  <si>
    <t>RENAISSANCE CONDOS</t>
  </si>
  <si>
    <t>HOWARD GARR</t>
  </si>
  <si>
    <t>PK SCHANTIN KENDALL</t>
  </si>
  <si>
    <t>11923 E Cavedale Dr, Scottsdale, Az</t>
  </si>
  <si>
    <t>MONICA MORGAN</t>
  </si>
  <si>
    <t>TAMIE HAYNIE</t>
  </si>
  <si>
    <t>10931 E Fanfol Ln, , Scottsdale, 85259, Arizona</t>
  </si>
  <si>
    <t>HAMID L.A. HOUSE TO SHOWROOM</t>
  </si>
  <si>
    <t>MIKE GENER- EIRY ROBERTS LOUNGER</t>
  </si>
  <si>
    <t>KATHLEEN &amp; THAD TRENT</t>
  </si>
  <si>
    <t>SCOTT STRATMANN</t>
  </si>
  <si>
    <t>KAREN MORSTAD</t>
  </si>
  <si>
    <t>8404 E Valley Vista Cir, Mesa, Az.</t>
  </si>
  <si>
    <t>BAHAMAS</t>
  </si>
  <si>
    <t>DONNA KUSH -JEFF KAVICH</t>
  </si>
  <si>
    <t>KRISTIN BROBERG</t>
  </si>
  <si>
    <t>KYLE HOLTORF</t>
  </si>
  <si>
    <t>CHERYL LECLAIR</t>
  </si>
  <si>
    <t>2668 E Kingbird Ct, , GILBERT, 85297, Arizona</t>
  </si>
  <si>
    <t>AMANDA WELLS WARRANTY</t>
  </si>
  <si>
    <t>ROBERT SIMYAR</t>
  </si>
  <si>
    <t>1515 E Dobbins Road, , Phoenix, 85042, Arizona</t>
  </si>
  <si>
    <t>DEEPTI SAINI</t>
  </si>
  <si>
    <t>NIKKI OSTREM</t>
  </si>
  <si>
    <t>MATT HOLT</t>
  </si>
  <si>
    <t>14021 N 83RD PL, , SCOTTSDALE, , Arizona</t>
  </si>
  <si>
    <t>4600 E Clearwater Pkwy, , Paradise Valley, 85253, Arizona</t>
  </si>
  <si>
    <t>ANDREW DALE</t>
  </si>
  <si>
    <t>KALLE MEEK-WARRANTY LOREE JOHN</t>
  </si>
  <si>
    <t>MARK MOSKAL WARRANTY</t>
  </si>
  <si>
    <t>KARIN WEBSTER WARRANTY</t>
  </si>
  <si>
    <t>5757 E CAMELBACK RD, , PHOENIX, 85018, Arizona</t>
  </si>
  <si>
    <t>KEVIN BOLANOS</t>
  </si>
  <si>
    <t>SCOTT STRATMAN-WARRANTY-BROKEN UMBRELLA</t>
  </si>
  <si>
    <t>5046 E Hern Rd, , Scottsdale, 85254, Arizona</t>
  </si>
  <si>
    <t>STEVE MATI</t>
  </si>
  <si>
    <t>JOSEPH DANNA</t>
  </si>
  <si>
    <t>JANICE VLAZNY-SHOWROOM SET</t>
  </si>
  <si>
    <t>Courtney Cosgrove-Round Swing SD</t>
  </si>
  <si>
    <t>ABBY COHEN</t>
  </si>
  <si>
    <t>4236 E Hashknife Rd, , Phoenix, 85050, Arizona</t>
  </si>
  <si>
    <t>ANDRA CARRINGTON</t>
  </si>
  <si>
    <t>STOCK</t>
  </si>
  <si>
    <t>JAMES HEBETS-JILL BABB</t>
  </si>
  <si>
    <t>ANN GALLAGHER</t>
  </si>
  <si>
    <t>CHARU (GOES BY CC) CHOPRA</t>
  </si>
  <si>
    <t>SHOWROOM NEW FURNITURE SCOTTSDALE</t>
  </si>
  <si>
    <t>LISA SCHMIDLAP</t>
  </si>
  <si>
    <t>SHOWROOM NEW FABRICS SAMPLES</t>
  </si>
  <si>
    <t>JANICE VLAZNY-NEW FACTORY</t>
  </si>
  <si>
    <t>Jeannine Scheck Designer- Sari Kovitz</t>
  </si>
  <si>
    <t>SHOWROOM BISTRO TABLE</t>
  </si>
  <si>
    <t>2048 N 162nd Drive, , Goodyear, 85395, Arizona</t>
  </si>
  <si>
    <t>RUSH RICKU NARWANI</t>
  </si>
  <si>
    <t>6331 e phoenician blvd, #5, scottsdale, 85251, Arizona</t>
  </si>
  <si>
    <t>GENCUSH-MARRIOTT DAYBEDS</t>
  </si>
  <si>
    <t>DEE JIMENEZ</t>
  </si>
  <si>
    <t>6110 East Alta Hacienda Drive, , Scottsdale, 85251, Arizona</t>
  </si>
  <si>
    <t>15615 OPTIMA MOCKUP COMFORT CLAY</t>
  </si>
  <si>
    <t>KELLEY STACY</t>
  </si>
  <si>
    <t>GENCUSH-CHAPMAN</t>
  </si>
  <si>
    <t>GENCUSH-WOLTMAN</t>
  </si>
  <si>
    <t>4516 E CLEARWATER PKWY, , PARADISE VALLEY, , Arizona</t>
  </si>
  <si>
    <t>SARA LAMBER</t>
  </si>
  <si>
    <t>AMY HAIR</t>
  </si>
  <si>
    <t>6310 E Maverick Rd, , Paradise Valley, 85253, Arizona</t>
  </si>
  <si>
    <t>SHOWROOM DEKTON SAMPLES 7-7</t>
  </si>
  <si>
    <t>TANIA DAWAF</t>
  </si>
  <si>
    <t>LORI RICKERT</t>
  </si>
  <si>
    <t>COURTNEY AFRICA-WARRANTY</t>
  </si>
  <si>
    <t>7425 E Bonita Dr, , Scottsdale, 85250, Arizona</t>
  </si>
  <si>
    <t>RUSH LAS VEGAS EXPO-CABANA</t>
  </si>
  <si>
    <t>VANESSA VANHYFTE</t>
  </si>
  <si>
    <t>ADAM FEIN</t>
  </si>
  <si>
    <t>AARON GORDON</t>
  </si>
  <si>
    <t>1245 E. Crescent Way, , GILBERT, , Arizona</t>
  </si>
  <si>
    <t>LINDSEY MCMORRIS PETERMAN</t>
  </si>
  <si>
    <t>ASU GOLF-ALLY MONTIEL</t>
  </si>
  <si>
    <t>JASON SCHNEIDER</t>
  </si>
  <si>
    <t>KAREN BURFENING</t>
  </si>
  <si>
    <t>3490 East Tiffany Way, , Gilbert, 85298, Arizona</t>
  </si>
  <si>
    <t>LAS VEGAS EXPO STAR LEG TABLE</t>
  </si>
  <si>
    <t>WARRANTY: RON SATZ</t>
  </si>
  <si>
    <t>WARRANTY: MARY BURKE</t>
  </si>
  <si>
    <t>LESLEY MCCULLEY</t>
  </si>
  <si>
    <t>14151 E WHITE WING CT, , FOUNTAIN HILLS, , Arizona</t>
  </si>
  <si>
    <t>DESIGN ONE: JANET CURRY</t>
  </si>
  <si>
    <t>WARRANTY: LARRY BERGEN</t>
  </si>
  <si>
    <t>SHAWNA HAUGHAWOUT</t>
  </si>
  <si>
    <t>JOE ITURRI</t>
  </si>
  <si>
    <t>16129 N 111th Way, , SCOTTSDALE, 85255, Arizona</t>
  </si>
  <si>
    <t>CLEMMER PROJECT COUNTERTOP</t>
  </si>
  <si>
    <t>STATION CASINO (SUSAN MOORE)</t>
  </si>
  <si>
    <t>PEGGY GARRET</t>
  </si>
  <si>
    <t>SHOWROOM DEKTON SAMPLES 7-23</t>
  </si>
  <si>
    <t>3137 N 86th Pl, , Scottsdale, 85251, Arizona</t>
  </si>
  <si>
    <t>11923 E Cavedale Dr, , SCOTTSDALE, 85262, Arizona</t>
  </si>
  <si>
    <t>CHRIS WHEELER</t>
  </si>
  <si>
    <t>PERLA LONG</t>
  </si>
  <si>
    <t>TERI JONES</t>
  </si>
  <si>
    <t>ERIC THOMPSON</t>
  </si>
  <si>
    <t>7237 E Sunnyside Dr, , SCOTTSDALE, , Arizona</t>
  </si>
  <si>
    <t>JENNIFER PATTERSON</t>
  </si>
  <si>
    <t>9290 E Thompson Peak Pkwy, Unit 209, Scottsdale, 85255, Arizona</t>
  </si>
  <si>
    <t>OPTIMA CHICAGO</t>
  </si>
  <si>
    <t>LEN HACK-THIRD AVENUE LOFTS</t>
  </si>
  <si>
    <t>, , Indianapolis metro, 46032, Indiana</t>
  </si>
  <si>
    <t>Lynn Lott Showroom-Fire Table Set</t>
  </si>
  <si>
    <t>RONALD WOLF</t>
  </si>
  <si>
    <t>12218 E. Black Rock Road, , Scottsdale, 85255, Arizona</t>
  </si>
  <si>
    <t>NOT ORDERED</t>
  </si>
  <si>
    <t>APRIL RAYS MODULE PROJECT</t>
  </si>
  <si>
    <t>ADAM FEIN FLY TABLE REPOWDER</t>
  </si>
  <si>
    <t>3811 N 64th St, , Scottsdale, 85251, Arizona</t>
  </si>
  <si>
    <t>HETAL TRIVEDI</t>
  </si>
  <si>
    <t>GENCUSH WOLTMAN-2</t>
  </si>
  <si>
    <t>BRIGGETTE DERIENZO</t>
  </si>
  <si>
    <t>6504 Via Colinita, , Rancho Palos Verdes, 90275, California</t>
  </si>
  <si>
    <t>DEBRA COOK</t>
  </si>
  <si>
    <t>25108 N 107th way, , Scottsdale, 85255, Arizona</t>
  </si>
  <si>
    <t>MAURO CALDERON</t>
  </si>
  <si>
    <t>JILL LOWE</t>
  </si>
  <si>
    <t>WENDY BELIKOFF</t>
  </si>
  <si>
    <t>8788 E. Arroyo Seco Road, , Scottsdale, 85266, Arizona</t>
  </si>
  <si>
    <t>THOMAS GIULIANO</t>
  </si>
  <si>
    <t>VANESSA SOLORIO</t>
  </si>
  <si>
    <t>DEKTON SAMPLES FOR SHOWROOM</t>
  </si>
  <si>
    <t>Montiel, Ally</t>
  </si>
  <si>
    <t>RUSH SHOWROOM 9-10-25</t>
  </si>
  <si>
    <t>RUSH SHOWROOM 9-14-25</t>
  </si>
  <si>
    <t>SARAH FIEL</t>
  </si>
  <si>
    <t>MICHAEL GOLDIN</t>
  </si>
  <si>
    <t>6680 S Rockford Dr, , Tempe, 85283, Arizona</t>
  </si>
  <si>
    <t>ROSEMARY SCARIATI</t>
  </si>
  <si>
    <t>BARB MAY</t>
  </si>
  <si>
    <t>CCPATIO FACTORY</t>
  </si>
  <si>
    <t>SHOWROOM NEW FURN 9-12-25</t>
  </si>
  <si>
    <t>15016 N 94th Street, , Scottsdale, 85254, Arizona</t>
  </si>
  <si>
    <t>JAMA HAGGARD</t>
  </si>
  <si>
    <t>MITCHELL BALLOU</t>
  </si>
  <si>
    <t>CAESAR REPUBLIC SEPT-25</t>
  </si>
  <si>
    <t>LYNN TALEN 2ND ORDER</t>
  </si>
  <si>
    <t>5404 North 41st Street, , Phoenix, 85018, Arizona</t>
  </si>
  <si>
    <t>AARON GORDON2</t>
  </si>
  <si>
    <t>1000 E Apache Blvd, , Tempe, 85281, Arizona</t>
  </si>
  <si>
    <t>MIKE WEBSTER</t>
  </si>
  <si>
    <t>AVIL YAGIL</t>
  </si>
  <si>
    <t>GUIDO &amp; VERA RUSSO</t>
  </si>
  <si>
    <t>526 W Rio Grande Dr, , CHANDLER, , Arizona</t>
  </si>
  <si>
    <t>JAN SCHWARZ</t>
  </si>
  <si>
    <t>Marc Lewis &amp; Keith Clausen WARRANTY</t>
  </si>
  <si>
    <t>PAUL SCHNEIDER WARRANTY</t>
  </si>
  <si>
    <t>3950 Royal Oak Pl, , Encino, 91436, California</t>
  </si>
  <si>
    <t>RUSH 7220 OPTIMA COUCH</t>
  </si>
  <si>
    <t>RON ROONEY</t>
  </si>
  <si>
    <t>CAMELIA CRACIUN</t>
  </si>
  <si>
    <t>STEPHANIE CHICK-ALUMINUM</t>
  </si>
  <si>
    <t>4648 East Lafayette Boulevard, , Phoenix, 85018, Arizona</t>
  </si>
  <si>
    <t>FIBRA</t>
  </si>
  <si>
    <t>DEBORAH TURNER</t>
  </si>
  <si>
    <t>KARA BERGMAN</t>
  </si>
  <si>
    <t>10902 E Michigan Ave, , Sun Lakes, 85248, Arizona</t>
  </si>
  <si>
    <t>SHOWROOM NEW 9-23 SCOTTSDALE</t>
  </si>
  <si>
    <t>Showroom Brooklyn Lounger--Charu Chopra</t>
  </si>
  <si>
    <t>208 W Portland St, , Phoenix, 85003, Arizona</t>
  </si>
  <si>
    <t>DAN CHEN</t>
  </si>
  <si>
    <t>TESS RHOTON</t>
  </si>
  <si>
    <t>Aguirrue, Alex</t>
  </si>
  <si>
    <t>BUDDY PINAZZA</t>
  </si>
  <si>
    <t>3834 E Whitton Avenue, , Phoenix, 85018, Arizona</t>
  </si>
  <si>
    <t>WARRAN-KATHERINE AND JEFF HEIST</t>
  </si>
  <si>
    <t>Showroom- Fabric Samples</t>
  </si>
  <si>
    <t>WARRANT-MARISA CARSON</t>
  </si>
  <si>
    <t>JUSTIN LANE</t>
  </si>
  <si>
    <t>10040 E Happy Valley Rd, lot339, Scottsdale, 85255, Arizona</t>
  </si>
  <si>
    <t>HEIDI LLOYD</t>
  </si>
  <si>
    <t>5508 S 106TH PLACE, , MESA, , Arizona</t>
  </si>
  <si>
    <t>DANA &amp; CHERYL HUNTER</t>
  </si>
  <si>
    <t>SHOWROOM FRONT PATIO</t>
  </si>
  <si>
    <t>Chris Price Baccari Cabana</t>
  </si>
  <si>
    <t>Kristina Eschmeyer</t>
  </si>
  <si>
    <t>4118 E Lakeside Ln, , Paradise Valley, 85253, Arizona</t>
  </si>
  <si>
    <t>Michael Montoya</t>
  </si>
  <si>
    <t>Parnian  CcPatio Colab</t>
  </si>
  <si>
    <t>Redo Powder Coat Metropolis Restaurant-Optima</t>
  </si>
  <si>
    <t>6863 N 46TH PL, , PARADISE VALLEY, 85253, Arizona</t>
  </si>
  <si>
    <t>WARRANT-SCOTT COULTER</t>
  </si>
  <si>
    <t>CHRIS ZUÑIGA</t>
  </si>
  <si>
    <t>THE LODGING CONFERENCE</t>
  </si>
  <si>
    <t>26917 North 15th Drive, , Phoenix, 85085, Arizona</t>
  </si>
  <si>
    <t>KRISTA ARREDONDO</t>
  </si>
  <si>
    <t>BOB COHEN ZEN-SHADE</t>
  </si>
  <si>
    <t>15037 N Scottsdale Rd, Ste 120, Scottsdale, 85254, Arizona</t>
  </si>
  <si>
    <t>KATHERINE ROSS</t>
  </si>
  <si>
    <t>TARA DOBREC</t>
  </si>
  <si>
    <t>24787 North 90th Way, , Scottsdale, 85255, Arizona</t>
  </si>
  <si>
    <t>9290 E Thompson Peak Pkwy, lot # 107, SCOTTSDALE, 85255, Arizona</t>
  </si>
  <si>
    <t>REDO CUSHION-BRETT BRIMLEY</t>
  </si>
  <si>
    <t>GABRIELLA RAGANELLI</t>
  </si>
  <si>
    <t>TOM FALCONE</t>
  </si>
  <si>
    <t>SAM HAMID FRIEND</t>
  </si>
  <si>
    <t>GENE BEARINGER CABANA ADDITION</t>
  </si>
  <si>
    <t>5501 East Rockridge Road, , Phoenix, 85018, Arizona</t>
  </si>
  <si>
    <t>DOMINIC BAPTIST</t>
  </si>
  <si>
    <t>WARR-LAURA RABE</t>
  </si>
  <si>
    <t>VICTORIA DEWITT</t>
  </si>
  <si>
    <t>ROXANN FREDERICK</t>
  </si>
  <si>
    <t>6005 East Thunder Hawk Road, , 6005 East Thunder Hawk Road Cave Creek, 85331, Arizona</t>
  </si>
  <si>
    <t>SALLY PAXTON</t>
  </si>
  <si>
    <t>JENN DAVIS</t>
  </si>
  <si>
    <t>LIZ LOGAN WASH-RESTUFF</t>
  </si>
  <si>
    <t>RUSH SHOWROOM 11-03-25</t>
  </si>
  <si>
    <t>WARR-TARA MACKENZIE-RUSTED</t>
  </si>
  <si>
    <t>CRAIG EERKES</t>
  </si>
  <si>
    <t>TREVOR VIGFUSSON</t>
  </si>
  <si>
    <t>CHRISTINA KING</t>
  </si>
  <si>
    <t>13275 East Sand Hills Road, , Scottsdale, 85255, Arizona</t>
  </si>
  <si>
    <t>MIKE PENDERGRAFT</t>
  </si>
  <si>
    <t>BOB HAMM</t>
  </si>
  <si>
    <t>SHELLEY GROTHAUS</t>
  </si>
  <si>
    <t>7137 E RANCHO VISTA, , SCOTTSDALE, 85251, Arizona</t>
  </si>
  <si>
    <t>RUSH--Caesar's Republic- Table Top</t>
  </si>
  <si>
    <t>CHRIS TORTELLO</t>
  </si>
  <si>
    <t>PETER SOJKA</t>
  </si>
  <si>
    <t>SCOTT LITTLE</t>
  </si>
  <si>
    <t>8601 E. Via de Sereno, , Scottsdale, 85258, Arizona</t>
  </si>
  <si>
    <t>, , , , Illinois</t>
  </si>
  <si>
    <t>JANICE VLAZNY</t>
  </si>
  <si>
    <t>SHARON BARRET</t>
  </si>
  <si>
    <t>WARR-LEVI FILLER</t>
  </si>
  <si>
    <t>WARR-SHELLY MCKEEVER</t>
  </si>
  <si>
    <t>3386 S Stuart Ave, , GILBERT, , Arizona</t>
  </si>
  <si>
    <t>ASTRID CORRETJER</t>
  </si>
  <si>
    <t>KYLIE MAYOL</t>
  </si>
  <si>
    <t>LISSA BRUTTO</t>
  </si>
  <si>
    <t>LYNTON KOTZIN</t>
  </si>
  <si>
    <t>LAWRY DOLINS</t>
  </si>
  <si>
    <t>HARRY HOBBS</t>
  </si>
  <si>
    <t>JANE-GARY MILLER</t>
  </si>
  <si>
    <t>WARR-JEREMY BROWN</t>
  </si>
  <si>
    <t>RUSH MARK HUBBLE</t>
  </si>
  <si>
    <t>VAL &amp; TODD CARPENTER</t>
  </si>
  <si>
    <t>BILL &amp; SUSAN PEEL</t>
  </si>
  <si>
    <t>BONNIE LEWIS</t>
  </si>
  <si>
    <t>JEANIE SMITH</t>
  </si>
  <si>
    <t>20450 N 98th Pl, , Scottsdale, 85255, Arizona</t>
  </si>
  <si>
    <t>RAMIN SALARI</t>
  </si>
  <si>
    <t>LORI MACDONALD</t>
  </si>
  <si>
    <t>KEVIN HUNT</t>
  </si>
  <si>
    <t>9138 E. Charter Oak Drive, , SCOTTSDALE, 85260, Arizona</t>
  </si>
  <si>
    <t>KEVIN PFISTER</t>
  </si>
  <si>
    <t>GENCUSH: KONA VILLAGE</t>
  </si>
  <si>
    <t>GREG-SUSAN CONGER</t>
  </si>
  <si>
    <t>JENN DAVIS OTTOMAN</t>
  </si>
  <si>
    <t>32111 N 142nd St, , scottsdale, 85262, Arizona</t>
  </si>
  <si>
    <t>MORGAN RESIDENCE</t>
  </si>
  <si>
    <t>2860 Majestic Mountain Road, , Clark Fork, 83811, Idaho</t>
  </si>
  <si>
    <t>TANNER HERRICK (UPDATE DOUBLE CHAISE)</t>
  </si>
  <si>
    <t>REDO-ERIC THOMPSON</t>
  </si>
  <si>
    <t>WARR-KARYN GERBER</t>
  </si>
  <si>
    <t>8892 Hampshire Crescent, , Vernon British Columbia, V1H2K9,</t>
  </si>
  <si>
    <t>SHOWROOM-MILAN</t>
  </si>
  <si>
    <t>SOLANA BEACH SHOW 12/15</t>
  </si>
  <si>
    <t>CHRIS WHEELER HEADREST</t>
  </si>
  <si>
    <t>LESLEY MCCULLEY-DINING TABLE</t>
  </si>
  <si>
    <t>SHANNON ORR</t>
  </si>
  <si>
    <t>GARY WOODWARD 2 ORDERS</t>
  </si>
  <si>
    <t>11039 N Valley Dr, , Fountain Hills, 85268, Arizona</t>
  </si>
  <si>
    <t>WILLIAM BETTS</t>
  </si>
  <si>
    <t>STEVEN STUDENT</t>
  </si>
  <si>
    <t>JUDY PELHAM</t>
  </si>
  <si>
    <t>6950 e cactus wren rd#42, , Scottsdale, 85250, Arizona</t>
  </si>
  <si>
    <t>AMANDA AVILES</t>
  </si>
  <si>
    <t>JOHN DEMARCO</t>
  </si>
  <si>
    <t>4001 S 173rd Circle, , Omaha, 68130, Nebraska</t>
  </si>
  <si>
    <t>SCOTT STRATMANN SWIVELS</t>
  </si>
  <si>
    <t>FIX</t>
  </si>
  <si>
    <t>9839 N 22nd Place, , Phoenix, 85028, Arizona</t>
  </si>
  <si>
    <t>NALINI GANGADHAR</t>
  </si>
  <si>
    <t>SHANE MEHRER RIVER RANCH</t>
  </si>
  <si>
    <t>WARR-CHRISTINA KING</t>
  </si>
  <si>
    <t>ERIC &amp; LISA WOODARD</t>
  </si>
  <si>
    <t>Showroom, , , ,</t>
  </si>
  <si>
    <t>CLYDE AND SUMEET MENDOCA</t>
  </si>
  <si>
    <t>RUTH &amp; JOHN STUMPF</t>
  </si>
  <si>
    <t>LINDA WENDFELDT</t>
  </si>
  <si>
    <t>HARRY HOBBS-ADD TABLES</t>
  </si>
  <si>
    <t>5842 East Sharon Drive, , Scottsdale, 85254, Arizona</t>
  </si>
  <si>
    <t>DOUG TURNER</t>
  </si>
  <si>
    <t>6950 E Cactus Wren Rd, , Paradise Valley, 85253, Arizona</t>
  </si>
  <si>
    <t>ANDREW DUNN</t>
  </si>
  <si>
    <t>SB SHOWROOM</t>
  </si>
  <si>
    <t>PAMM WYNN</t>
  </si>
  <si>
    <t>PATTI PAVEY WARRANTY</t>
  </si>
  <si>
    <t>24483 North 124th Street, , Scottsdale, 85255, Arizona</t>
  </si>
  <si>
    <t>BRIAN SOSO</t>
  </si>
  <si>
    <t>STEPHANIE &amp; BRITT EVERS</t>
  </si>
  <si>
    <t>BRAD DAVIS</t>
  </si>
  <si>
    <t>JOAN &amp; RANDY RASKIN</t>
  </si>
  <si>
    <t>3045 East Los Altos Court, , Gilbert, 85297,</t>
  </si>
  <si>
    <t>WARR-RUSTIN GENT (QUALITY POOL)</t>
  </si>
  <si>
    <t>MILAN-RAYO</t>
  </si>
  <si>
    <t>5877 E Tierra Buena Ln, , Scottsdale, 85254, Arizona</t>
  </si>
  <si>
    <t>LINA AND RICH JOHNSTON</t>
  </si>
  <si>
    <t>EVA ZIMMY</t>
  </si>
  <si>
    <t>RUSH ORDER SHANNON ORR</t>
  </si>
  <si>
    <t>TODD CHRISTIANSON</t>
  </si>
  <si>
    <t>STEVE CLARK</t>
  </si>
  <si>
    <t>29479 North 110th Street, , Scottsdale, 85262, Arizona</t>
  </si>
  <si>
    <t>MOLLY KIMBLE</t>
  </si>
  <si>
    <t>SHANNON KAIMAN</t>
  </si>
  <si>
    <t>CHRIS-RENEE BRACKIN</t>
  </si>
  <si>
    <t>PETE WILVER</t>
  </si>
  <si>
    <t>WARR-TED FOXMAN</t>
  </si>
  <si>
    <t>MADONNA SHELLY</t>
  </si>
  <si>
    <t>20779 N 79th Way, , Scottsdale, 85255, Arizona</t>
  </si>
  <si>
    <t>LIZ LOGAN "FIREPIT SERVICE"</t>
  </si>
  <si>
    <t>RAY KENNEDY</t>
  </si>
  <si>
    <t>165 Verde Valley School Rd, Unit 26, Sedona, 86351, Arizona</t>
  </si>
  <si>
    <t>ANN KAFKA</t>
  </si>
  <si>
    <t>RECEIVED/SAME</t>
  </si>
  <si>
    <t>SOLANA BEACH SHOW 2/20</t>
  </si>
  <si>
    <t>DARCIE WALTHOUR</t>
  </si>
  <si>
    <t>BRAD AND KRISTI TIMMONS</t>
  </si>
  <si>
    <t>11449 Rider Way, , Frankfort,, 60423, Illinois</t>
  </si>
  <si>
    <t>STEPHANIE WEIMER</t>
  </si>
  <si>
    <t>BRIGID LAKIN</t>
  </si>
  <si>
    <t>6408 East Lomas Verdes Drive, , Scottsdale, 85266, Arizona</t>
  </si>
  <si>
    <t>9120 N 69th St, , Paradise Valley, 85253, Arizona</t>
  </si>
  <si>
    <t>3017 E Juan Tabo Rd, , Scottsdale, 85255, Arizona</t>
  </si>
  <si>
    <t>FABRIC SAMPLES SHOWROOM</t>
  </si>
  <si>
    <t>4456 E Valley Vista Ln, , Paradise Valley, 85253, Arizona</t>
  </si>
  <si>
    <t>MELISSA OCEAN</t>
  </si>
  <si>
    <t>FRAME WARR- BRENDAN GAYLIS</t>
  </si>
  <si>
    <t>FRAME WARR- JIM BUTLER</t>
  </si>
  <si>
    <t>KEVIN PFISTER REPAIR BROKEN SWIVEL</t>
  </si>
  <si>
    <t>LEE-TRACY LARIS</t>
  </si>
  <si>
    <t>Rush Harry Hobbs- Fire Pit</t>
  </si>
  <si>
    <t>42077 North 97th Way, , Scottsdale, 85262, Arizona</t>
  </si>
  <si>
    <t>ADIS VRANAC</t>
  </si>
  <si>
    <t>DAVID STOCK</t>
  </si>
  <si>
    <t>Scottsdale Showroom, , , , Arizona</t>
  </si>
  <si>
    <t>PAT &amp; CATHY ORAHILLY</t>
  </si>
  <si>
    <t>21641 N 59TH ST, , Phoenix, 85054, Arizona</t>
  </si>
  <si>
    <t>ELENA DOUGAN</t>
  </si>
  <si>
    <t>PEGGY FRASCA PRICHARD</t>
  </si>
  <si>
    <t>10591 Pete Dye Ridge, , Zionsville, 46077, Indiana</t>
  </si>
  <si>
    <t>1905 W Pumpkin Ridge Dr, , Anthem, 85086, Arizona</t>
  </si>
  <si>
    <t>OPTIMA 7220 UNIT 3B-11</t>
  </si>
  <si>
    <t>CAESAR REPUBLIC 3-4-26</t>
  </si>
  <si>
    <t>4632 E Cochise Rd, , Phoenix, 85028, Arizona</t>
  </si>
  <si>
    <t>MANNIE JACKSON</t>
  </si>
  <si>
    <t>RECEIVED &amp; SAME</t>
  </si>
  <si>
    <t>EDISOON REYNOSO</t>
  </si>
  <si>
    <t>CARRIE TEFFNER DEKTON REPLACEMENTS</t>
  </si>
  <si>
    <t>JODY OTTESON</t>
  </si>
  <si>
    <t>JANE KELLY</t>
  </si>
  <si>
    <t>1065 Meadowbrok Lane, , Deerfield, 60015, Illinois</t>
  </si>
  <si>
    <t>TABLE SHELLY KOSIAK</t>
  </si>
  <si>
    <t>DOUG MEDAK</t>
  </si>
  <si>
    <t>LAWDAN SHOJAEE</t>
  </si>
  <si>
    <t>MARY BURKE</t>
  </si>
  <si>
    <t>MATT MITCHELL FIREPIT</t>
  </si>
  <si>
    <t>DEKTON LEE &amp; TRACY LARIS</t>
  </si>
  <si>
    <t>DOUG CHARTIER (ROGER DANIEL)</t>
  </si>
  <si>
    <t>7755 E San Fernando Dr, , Scottsdale, 85255, Arizona</t>
  </si>
  <si>
    <t>MIKE KUNDE</t>
  </si>
  <si>
    <t>FARIS HAMID FRIEND</t>
  </si>
  <si>
    <t>JELENA: CUSTOMER-KAVON AHMADI</t>
  </si>
  <si>
    <t>VERA RUSSO</t>
  </si>
  <si>
    <t>2310 E WHITTON AVE, , Phoenix, , Arizona</t>
  </si>
  <si>
    <t>REED WIDEN</t>
  </si>
  <si>
    <t>13507 N STONE VIEW TRAIL, , FOUNTAIN HILLS, 85268, Arizona</t>
  </si>
  <si>
    <t>JOAN RASKIN-BROKEN FIRE PIT</t>
  </si>
  <si>
    <t>ERICA MACDONALD</t>
  </si>
  <si>
    <t>ANDREW WILD</t>
  </si>
  <si>
    <t>RICHARD KREBS</t>
  </si>
  <si>
    <t>BRANDON MCCOY</t>
  </si>
  <si>
    <t>GINA PIPER</t>
  </si>
  <si>
    <t>JAIME REINOSA</t>
  </si>
  <si>
    <t>LINDA STANCIU</t>
  </si>
  <si>
    <t>11986 E Buckskin Trail, , scottsdale, 85255, Arizona</t>
  </si>
  <si>
    <t>SHARI GREENE</t>
  </si>
  <si>
    <t>ANNA JOSH MARTINEZ</t>
  </si>
  <si>
    <t>RITA-RICHARD RUSSEL</t>
  </si>
  <si>
    <t>BAHAMAS-CHRIS PRICE</t>
  </si>
  <si>
    <t>BRUCE SUSAN HALL</t>
  </si>
  <si>
    <t>17772 N 93RD ST, , SCOTTSDALE, 85255, Arizona</t>
  </si>
  <si>
    <t>CARRIE TEFFNER</t>
  </si>
  <si>
    <t>NADER TIRANDAZI</t>
  </si>
  <si>
    <t>PATTI MIKE KLAYKO</t>
  </si>
  <si>
    <t>AIMEE MAYORAL SOLOWAY DESIGNS</t>
  </si>
  <si>
    <t>TERRI GARRISON</t>
  </si>
  <si>
    <t>ALICE COLLETTE</t>
  </si>
  <si>
    <t>6400 E McDowell, , scottsdale, 85257, Arizona</t>
  </si>
  <si>
    <t>MARK PATRICK ROACH</t>
  </si>
  <si>
    <t>ST JUDE EVENT-FURNISHING</t>
  </si>
  <si>
    <t>7301 E 3rd Ave, , scottsdale, 85251, Arizona</t>
  </si>
  <si>
    <t>COLLEEN STEELE</t>
  </si>
  <si>
    <t>WARR-SANDRA NISSON</t>
  </si>
  <si>
    <t>JEN BAWNER DEKTON</t>
  </si>
  <si>
    <t>LINDA SCHOENER</t>
  </si>
  <si>
    <t>OPTIMA SIGNATURE CHICAGO</t>
  </si>
  <si>
    <t>, , San Francisco, , California</t>
  </si>
  <si>
    <t>NIVINE-DANY BAHDOUCH</t>
  </si>
  <si>
    <t>DESIGN ONE</t>
  </si>
  <si>
    <t>CORBIN NEWBERRY</t>
  </si>
  <si>
    <t>10274 E Rising Sun Dr, , SCOTTSDALE, 85262, Arizona</t>
  </si>
  <si>
    <t>JESSA CURTIS</t>
  </si>
  <si>
    <t>HARRY HOBBS (ADD-ON)</t>
  </si>
  <si>
    <t>18209 E Massai Pt Dr, , SCOTTSDALE, 85263, Arizona</t>
  </si>
  <si>
    <t>AMANDA STEVEN HOUGHTON</t>
  </si>
  <si>
    <t>Caesar's Republic Custom Gate</t>
  </si>
  <si>
    <t>JW MARRIOT BED</t>
  </si>
  <si>
    <t>JIM BUTLER</t>
  </si>
  <si>
    <t>NANCY-MARK BOWMAN</t>
  </si>
  <si>
    <t>AMAR TAKHUR</t>
  </si>
  <si>
    <t>CHERYSE MILLER</t>
  </si>
  <si>
    <t>9221 e red lawrence dr, , scottsdale, 85262, Arizona</t>
  </si>
  <si>
    <t>ROBYN-CHRIS PARK</t>
  </si>
  <si>
    <t>AMANDA WOOD</t>
  </si>
  <si>
    <t>JEFF BENCK</t>
  </si>
  <si>
    <t>LORI KENDRICK</t>
  </si>
  <si>
    <t>5905 E Camelback drive, , phoenix, 85018, Arizona</t>
  </si>
  <si>
    <t>VASANTHA SUMANTH</t>
  </si>
  <si>
    <t>ASHLEY CHAMPAGNE</t>
  </si>
  <si>
    <t>, , SCOTTSDALE, ,</t>
  </si>
  <si>
    <t>SCOTTSDALE SHOWROOM 4-2-26</t>
  </si>
  <si>
    <t>32 COLOR SAMPLE RINGS</t>
  </si>
  <si>
    <t>SHARIF MALIHE</t>
  </si>
  <si>
    <t>JEFF BROWN</t>
  </si>
  <si>
    <t>ROBIN CZAP</t>
  </si>
  <si>
    <t>8829 E VIA MONTOYA, , scottsdale, 85255, Arizona</t>
  </si>
  <si>
    <t>WARR-DAN CHINITZ</t>
  </si>
  <si>
    <t>26882 N 119th St, , scottsdale, 85262, Arizona</t>
  </si>
  <si>
    <t>GREG LYON</t>
  </si>
  <si>
    <t>RIVER RANCH TIEBACKS</t>
  </si>
  <si>
    <t>MICHELLE JAO VELASQUEZ</t>
  </si>
  <si>
    <t>17300 Copper Valley Ct, , monument, 80132, Colorado</t>
  </si>
  <si>
    <t>RUSH DEKTON SAMPLES</t>
  </si>
  <si>
    <t>RUSH CHAIR MODEL UNIT TERRACES</t>
  </si>
  <si>
    <t>REDO-PAMM POPP</t>
  </si>
  <si>
    <t>SERVICE AMANDA STEVEN</t>
  </si>
  <si>
    <t>REDO-NEW BEN NANSON</t>
  </si>
  <si>
    <t>RUSH BO BELL</t>
  </si>
  <si>
    <t>JANE KELLY REPAIRS</t>
  </si>
  <si>
    <t>RONALD NISSON</t>
  </si>
  <si>
    <t>24162 NORTH 90TH WAY, , scottsdale, 85255, Arizona</t>
  </si>
  <si>
    <t>YVON GRESSER</t>
  </si>
  <si>
    <t>MEGAN KELLY</t>
  </si>
  <si>
    <t>COVERS-HARRY HOBBS</t>
  </si>
  <si>
    <t>REDO-MARCIA RITTER</t>
  </si>
  <si>
    <t>14008 MIRA MONTANA DR, , DEL MAR, 92014, California</t>
  </si>
  <si>
    <t>JENNY BAGIOLI</t>
  </si>
  <si>
    <t>RANDEE WATERS</t>
  </si>
  <si>
    <t>DIANE GALATI COVERS</t>
  </si>
  <si>
    <t>1-LJ_29</t>
  </si>
  <si>
    <t>10951 E Greenway Rd, , scottsdale, 85255, Arizona</t>
  </si>
  <si>
    <t xml:space="preserve">GREGG LYON </t>
  </si>
  <si>
    <t>1-LJ_3</t>
  </si>
  <si>
    <t>42243 N 112TH PL, , SCOTTSDALE, 85262, Arizona</t>
  </si>
  <si>
    <t>1-LJ_30</t>
  </si>
  <si>
    <t>1-LJ_32</t>
  </si>
  <si>
    <t>1-LJ_33</t>
  </si>
  <si>
    <t>11108 E HARRIS HAWK TR, , SCOTTSDALE, 85262, Arizona</t>
  </si>
  <si>
    <t>1-LJ_34</t>
  </si>
  <si>
    <t>1-LJ_35</t>
  </si>
  <si>
    <t>6300 N 42nd St, , paradise valley, 85253, Arizona</t>
  </si>
  <si>
    <t>1-LJ_36</t>
  </si>
  <si>
    <t>1-LJ_37</t>
  </si>
  <si>
    <t>1-LJ_38</t>
  </si>
  <si>
    <t>1-LJ_39</t>
  </si>
  <si>
    <t>22896 North 93rd Street, , SCOTTSDALE, 85255, Arizona</t>
  </si>
  <si>
    <t>1-LJ_40</t>
  </si>
  <si>
    <t>4946 N ACCENT DR, , SCOTTSDALE, 85251, Arizona</t>
  </si>
  <si>
    <t>1-LJ_41</t>
  </si>
  <si>
    <t>1-LJ_42</t>
  </si>
  <si>
    <t>12647 E Shadow Ridge Dr, , SCOTTSDALE, , Arizona</t>
  </si>
  <si>
    <t>1-LJ_43</t>
  </si>
  <si>
    <t>KARI POWELL</t>
  </si>
  <si>
    <t>16033 N 45th Pl, , PHOENIX, 85032, Arizona</t>
  </si>
  <si>
    <t>1-LJ_44</t>
  </si>
  <si>
    <t>1-LJ_45</t>
  </si>
  <si>
    <t>4946 N ACCENT DR, , SCOTTSDALE, 85251, Arizona: 10666 EAST YEARLING DR, , SCOTTSDALE, 85255, Arizona</t>
  </si>
  <si>
    <t>1-LJ_46</t>
  </si>
  <si>
    <t>1-LJ_47</t>
  </si>
  <si>
    <t>1-LJ_48</t>
  </si>
  <si>
    <t>1-LJ_49</t>
  </si>
  <si>
    <t>1-LJ_50</t>
  </si>
  <si>
    <t>1-LJ_51</t>
  </si>
  <si>
    <t>1-LJ_52</t>
  </si>
  <si>
    <t>1-LJ_53</t>
  </si>
  <si>
    <t>1-LJ_54</t>
  </si>
  <si>
    <t>9580 West Bellissimo Lane, Peoria, AZ 85383, USA, , PEORIA, 85383, Arizona</t>
  </si>
  <si>
    <t>1-TRADE</t>
  </si>
  <si>
    <t>TRADE NEIGHBORS FOR TILE</t>
  </si>
  <si>
    <t>1083-S</t>
  </si>
  <si>
    <t>1083R</t>
  </si>
  <si>
    <t>clemmer project</t>
  </si>
  <si>
    <t>15427 E Palo Brea Ln, , scottsdale, 85268, Arizona</t>
  </si>
  <si>
    <t>1099-S</t>
  </si>
  <si>
    <t>1138-S</t>
  </si>
  <si>
    <t>CORINA COVACIU</t>
  </si>
  <si>
    <t>1155-S</t>
  </si>
  <si>
    <t>DIDI SPINA REDOIG SEAT-DEKTON</t>
  </si>
  <si>
    <t>1156-S</t>
  </si>
  <si>
    <t>6900 E Belmont Avenue, , paradise valley, 85253, Arizona</t>
  </si>
  <si>
    <t>1187C70</t>
  </si>
  <si>
    <t>GENCUSH-AARON HERANG</t>
  </si>
  <si>
    <t>1223-S</t>
  </si>
  <si>
    <t>LISA POWELL RUSH ORDER</t>
  </si>
  <si>
    <t>1234A</t>
  </si>
  <si>
    <t>1244-1</t>
  </si>
  <si>
    <t>OPTIMA 7220 SEC#1 TO #9</t>
  </si>
  <si>
    <t>1244-2</t>
  </si>
  <si>
    <t>OPTIMA 7220 SEC#10 TO #12</t>
  </si>
  <si>
    <t>1244-3</t>
  </si>
  <si>
    <t>OPTIMA 7220 SEC#13 TO #17</t>
  </si>
  <si>
    <t>1244-4</t>
  </si>
  <si>
    <t>OPTIMA 7220 SEC#18 TO #19</t>
  </si>
  <si>
    <t>1244-5</t>
  </si>
  <si>
    <t>OPTIMA 7220 SEC#20 TO #22</t>
  </si>
  <si>
    <t>1374RD</t>
  </si>
  <si>
    <t>1401-S</t>
  </si>
  <si>
    <t>1430-S</t>
  </si>
  <si>
    <t>CHRIS WHEELER HEADREST REDO</t>
  </si>
  <si>
    <t>1457-S</t>
  </si>
  <si>
    <t>9035 Lava Bluff Trail, Fountain Hills, AZ 85268, USA, , FOUNTAIN HILLS, 85268, Arizona</t>
  </si>
  <si>
    <t>1553-2</t>
  </si>
  <si>
    <t>OPTIMA CHICAGO FLOOR 6-8</t>
  </si>
  <si>
    <t>199-1</t>
  </si>
  <si>
    <t>269-1</t>
  </si>
  <si>
    <t>1336 East Marshall Ave, , phoenix, 85014, Arizona</t>
  </si>
  <si>
    <t>716C35</t>
  </si>
  <si>
    <t>769-1</t>
  </si>
  <si>
    <t>GREG SCHWARTZ</t>
  </si>
  <si>
    <t>775-1</t>
  </si>
  <si>
    <t>3629 E Dunlap Ave, , PHOENIX, 85028, Arizona</t>
  </si>
  <si>
    <t>792-1</t>
  </si>
  <si>
    <t>CAESAR REPUBLIC</t>
  </si>
  <si>
    <t>850-S</t>
  </si>
  <si>
    <t>MONASH PROJECT PILLOWS</t>
  </si>
  <si>
    <t>860-1</t>
  </si>
  <si>
    <t>873-SEC9</t>
  </si>
  <si>
    <t>JAMIE MONTZ</t>
  </si>
  <si>
    <t>HAM-1</t>
  </si>
  <si>
    <t>Hamid Brother</t>
  </si>
  <si>
    <t>HAMID</t>
  </si>
  <si>
    <t>DR MIKE CASTRICHINI</t>
  </si>
  <si>
    <t>HOME-1</t>
  </si>
  <si>
    <t>GREG WEINSTEIN</t>
  </si>
  <si>
    <t>LJ41</t>
  </si>
  <si>
    <t>KRAMER LA JOLLA</t>
  </si>
  <si>
    <t>PROJECT FEB-4</t>
  </si>
  <si>
    <t>SHOWROOM FEB-4</t>
  </si>
  <si>
    <t>11064 E BENT TREE DR, , SCOTTSDALE, ,</t>
  </si>
  <si>
    <t>Sp1</t>
  </si>
  <si>
    <t>6867 E CUARENTA CT, , PARADISE VALLEY, , Arizona</t>
  </si>
  <si>
    <t>24751 N 90th Way, , SCOTTSDALE, 85255, Arizona</t>
  </si>
  <si>
    <t>4408 N 27th way, , Phoenix, 85016, Arizona</t>
  </si>
  <si>
    <t>7936 W Villa Chula, , Peoria, 85383, Arizona</t>
  </si>
  <si>
    <t>TLC, 1338 Ross St, Petaluma, 94954, California</t>
  </si>
  <si>
    <t>La Jolla Showroom, , La Jolla, , California</t>
  </si>
  <si>
    <t xml:space="preserve"> </t>
  </si>
  <si>
    <t>17611 ABBEY RD, , POWAY, , California</t>
  </si>
  <si>
    <t>875 W FAIRWAY DR, , CHANDLER, 85225, Arizona</t>
  </si>
  <si>
    <t>3160 EAST INDIGO CIRCLE, , MESA, 85213, Arizona</t>
  </si>
  <si>
    <t>10910 E SALT BUSH DR, , scottsdale, 85255, Arizona</t>
  </si>
  <si>
    <t>15230 HERRIMAB BLVD., , NOBLESVILLE, 46060, Indiana</t>
  </si>
  <si>
    <t>10867 E LAUREL LN, , scottsdale, , Arizona</t>
  </si>
  <si>
    <t>3825 E KNOLL ST, , MESA, 85215, Arizona</t>
  </si>
  <si>
    <t>13122 N HIGH HAWK DR, , MARANA, 85658, Arizona</t>
  </si>
  <si>
    <t>scottsdale showrooom</t>
  </si>
  <si>
    <t>YAMIN REVERA</t>
  </si>
  <si>
    <t>25900 8 Mile Road, Southfield, MI, 48033</t>
  </si>
  <si>
    <t xml:space="preserve"> 424 W Guadalupe Rd. Ste 101M Mesa, Az 85210</t>
  </si>
  <si>
    <t>3362 E Kael St, Mesa Az 85213</t>
  </si>
  <si>
    <t>4841 E Fairmount Ave, Phoenix, az 85018</t>
  </si>
  <si>
    <t>GB INDUSTRIES 3 RACKS</t>
  </si>
  <si>
    <t>5558 Avenida Fiesta, La Jolla, California, 92307</t>
  </si>
  <si>
    <t>BUSSINES</t>
  </si>
  <si>
    <t>13970 CROSSROCK ROAD</t>
  </si>
  <si>
    <t>GENCUSH-MIKE GENER</t>
  </si>
  <si>
    <t>6166 LEMONGLAZE CT, SAN DIEGO, CALIFORNIA</t>
  </si>
  <si>
    <t>16450 ARTESIAN TRAIL, SAN DIEGO, CA 92127</t>
  </si>
  <si>
    <t>TRAIL 10302 E RUNNING DEER TRAIL, SCOTTSDALE, AZ 85262</t>
  </si>
  <si>
    <t>9332 EAST LA POSADA CT. SCOTTSDALE, AZ 85255</t>
  </si>
  <si>
    <t>ANTHONY LAPAGLIA PICKUP</t>
  </si>
  <si>
    <t>11223 NORTH MILLER ROAD, SCOTTSDALE, AZ 85260</t>
  </si>
  <si>
    <t>3626 WEST MINERAL ROAD, LAVEEN AZ 85339</t>
  </si>
  <si>
    <t>1097-S</t>
  </si>
  <si>
    <t>SPINA, DIDI REDOIG SEAT</t>
  </si>
  <si>
    <t>PICK AT FACTORY</t>
  </si>
  <si>
    <t>BRYAN DROP</t>
  </si>
  <si>
    <t>SHOWROOM SALE</t>
  </si>
  <si>
    <t>18155 E PARIA CANYON DR, RIO VERDE, AZ 85263</t>
  </si>
  <si>
    <t>10952 EAST NOTH LANE</t>
  </si>
  <si>
    <t>WILLIAM KLEIM</t>
  </si>
  <si>
    <t>1545 E VILLA MARIA DR. PHOENIX AZ 58022</t>
  </si>
  <si>
    <t>13358 247TH AVE SE, ISSAQUASH, WA, 98027</t>
  </si>
  <si>
    <t>ALISA KEETON WARRANTY</t>
  </si>
  <si>
    <t>13260 N 83RD PLACE, SCOTTSDALE, AZ 85260</t>
  </si>
  <si>
    <t>5204 E SAN JUAN AVE. PARADISE VALLEY, AZ 85253</t>
  </si>
  <si>
    <t>44 MAPLE STREET, SUMMIT, NEW JERSEY, 07901</t>
  </si>
  <si>
    <t>645 FRONT STREET, SAN DIEGO, CA 92101</t>
  </si>
  <si>
    <t>7670 E VAQUERO DR, SCOTTSDALE, AZ 85258</t>
  </si>
  <si>
    <t>5107 N ASCENT DR, SCOTTSDALE, AZ 85253</t>
  </si>
  <si>
    <t>8314 E SANDS DR, SCOTTSDALE, AZ 85255</t>
  </si>
  <si>
    <t>SERVICE*HAMID*</t>
  </si>
  <si>
    <t>ASK HAMID</t>
  </si>
  <si>
    <t>13970 Crossrock Road, POWAY, CA</t>
  </si>
  <si>
    <t>6988 E IRONWOOD DRIVE, PARADISE VALLEY, AZ 85253</t>
  </si>
  <si>
    <t>7540 N SILVERCREST WAY, PARADISE VALLEY, AZ 85253</t>
  </si>
  <si>
    <t>DONNA KUSH</t>
  </si>
  <si>
    <t>4001 SO 173RD CIRCLE, OMAHA, NE 68130</t>
  </si>
  <si>
    <t>9854 W MONTE LINDO, PEORIA, AZ 85353</t>
  </si>
  <si>
    <t>1140 ALKI AVE SW, APT 401, SEATTLE, WAS, 98116</t>
  </si>
  <si>
    <t>25289 N 95TH AVE, PEORIA, AZ 85383</t>
  </si>
  <si>
    <t>PICKUP-SHOWROOM</t>
  </si>
  <si>
    <t>PICKUP AT SHOWROOM</t>
  </si>
  <si>
    <t>12101 N 36TH ST, PHOENIX, AZ 85028</t>
  </si>
  <si>
    <t>5665 EAST CHENEY DRIVE, PARADISE VALLEY, AZ 85253</t>
  </si>
  <si>
    <t>SCOTTSDALE, AZ 85255</t>
  </si>
  <si>
    <t>6331 E PHOENICIAN BOULEVARD #5, SCOTTSDALE, AZ 85251</t>
  </si>
  <si>
    <t>7123 COUNTRY CLUB DR, LA JOLLA, CA , 92037</t>
  </si>
  <si>
    <t>2926 NORTH VALENCIA LANE, PHOENIX AZ 85018</t>
  </si>
  <si>
    <t>27014 n 103rd scottsdale, az 85262</t>
  </si>
  <si>
    <t>6450 NORTH REGAL MANOR DRIVE, TUCSON AZ 85750</t>
  </si>
  <si>
    <t>26902 NORTH BOULDER LANE, SCOTTSDALE, AZ 85262</t>
  </si>
  <si>
    <t>13309 E BUCKSKIN TRAIL, SCOTTSDALE, AZ 85255</t>
  </si>
  <si>
    <t>507 MARGUERITE AVE, CORONA DEL MAR, CA 92625</t>
  </si>
  <si>
    <t xml:space="preserve">23928 N 112TH PL, SCOTTSDALE, AZ </t>
  </si>
  <si>
    <t>2442 E DIAMOND AVE, MESA, AZ 85204</t>
  </si>
  <si>
    <t>SERVICE-WARRANTY</t>
  </si>
  <si>
    <t>10275 E JUNTA RD, SCOTTSDALE, AZ 85255</t>
  </si>
  <si>
    <t>COMERCIAL</t>
  </si>
  <si>
    <t>JAMES HEBETS, JILL BABB</t>
  </si>
  <si>
    <t>5015 EAST LAKE COUNTRY ROAD</t>
  </si>
  <si>
    <t>13230 S 34TH CT. PHOENIX AZ 85044</t>
  </si>
  <si>
    <t>6602 MUIRLANDS DR, LA JOLLA CA 92037</t>
  </si>
  <si>
    <t>43504 N COURAGE CT, NEW RIVER AZ 85087</t>
  </si>
  <si>
    <t>20489 N. 112th St, SCOTTSDALE, AZ 85255</t>
  </si>
  <si>
    <t>SHOWROOM/WARRANTY</t>
  </si>
  <si>
    <t>5008 N ASCENT DRIVE, SCOTTSDALE, AZ 85251</t>
  </si>
  <si>
    <t>13970 CROSSROCK ROAD, POWAY CA 92064</t>
  </si>
  <si>
    <t>13513 W WINDSOR BLVD LITCHFIELD SPACE PARK AZ 85340</t>
  </si>
  <si>
    <t>27225 N 71ST PLACE, SCOTTSDALE AZ 85266</t>
  </si>
  <si>
    <t>4541 E MOONLIGHT WAY, PARADISE VALLEY, AZ 85253</t>
  </si>
  <si>
    <t>OPTIMA 7220 SEC#10 TO #22</t>
  </si>
  <si>
    <t>5751 N Echo Canyon Circle, PHX 85018</t>
  </si>
  <si>
    <t>1330 E HORSESHOE DRIVE CHANDLER, AZ 85249</t>
  </si>
  <si>
    <t>4098 N GOLF DR, BUCKEYE, AZ</t>
  </si>
  <si>
    <t>5808 E TURQUOISE AVE, PARADISE VALLEY, 85253</t>
  </si>
  <si>
    <t>LAS VEGAS NEVADA</t>
  </si>
  <si>
    <t>7433 FAIRWAY RD, LA JOLLA CA 92037</t>
  </si>
  <si>
    <t>RE-DOING</t>
  </si>
  <si>
    <t>5747 EAST HUNTRESS DRIVE, PARADISE VALLEY 85253</t>
  </si>
  <si>
    <t>11215 N 74TH STREET, SCOTTSDALE, AZ 85260</t>
  </si>
  <si>
    <t>LINDSEY PETERMAN</t>
  </si>
  <si>
    <t>19919 N 83RD PL, SCOTTSDALE, AZ 85255</t>
  </si>
  <si>
    <t>ALLY MONTIEL</t>
  </si>
  <si>
    <t>1462 COTTONTAIL LN, LA JOLLA, CA 92037</t>
  </si>
  <si>
    <t>LAS VEGAS EXPO SCOTTSDALE SHOWROOM</t>
  </si>
  <si>
    <t>12374 E La Junta Rd, Scottsdale, AZ 85255, USA</t>
  </si>
  <si>
    <t>3428 EAST RED BIRD ROAD, SCOTTSDALE, AZ 85266</t>
  </si>
  <si>
    <t>9574 E MADERA DR, SCOTTSDALE, AZ 85262</t>
  </si>
  <si>
    <t>12997 E Buckskin Trail, Scottsdale, AZ 85255, USA</t>
  </si>
  <si>
    <t>28420 N. SUMMIT SPRING RD, RIO VERDE, AZ 85263</t>
  </si>
  <si>
    <t>6230 EAST MONTEROSA STREET, SCOTTSDALE, AZ 85251</t>
  </si>
  <si>
    <t>14602 N HIGH DOVE PL, MARANA AZ 85658</t>
  </si>
  <si>
    <t>7985 Prospect, La jolla, ca 92038</t>
  </si>
  <si>
    <t>875 W FAIRWAY DR, CHANDLER, AZ 85225</t>
  </si>
  <si>
    <t>DEKTON WARRANTY</t>
  </si>
  <si>
    <t>DROP AT SHOWRROM</t>
  </si>
  <si>
    <t>220 East Illinois Street, Chicago IL, 60611</t>
  </si>
  <si>
    <t>6471 W ANTLER BEND PLACE,  MARANA AZ</t>
  </si>
  <si>
    <t>7000 E PALMER WASILLA HWAY</t>
  </si>
  <si>
    <t>CANCELLED</t>
  </si>
  <si>
    <t>APRIL RAY PROJECT</t>
  </si>
  <si>
    <t>2628 E ADAMS ST, PHX AZ</t>
  </si>
  <si>
    <t>POWDER WARRANTY</t>
  </si>
  <si>
    <t>KIAN CAN DROP AT CUSTOMER HOUSE</t>
  </si>
  <si>
    <t>8986 W EAGLE TALON DRIVE, PEORIA AZ 85383</t>
  </si>
  <si>
    <t>5342 E Lonesome Trail, Cave Creek, AZ 85331, USA</t>
  </si>
  <si>
    <t>Re-Doing</t>
  </si>
  <si>
    <t>6112 E QUARTZ MOUNTAIN RD, PARADISE VALLEY AZ 85253</t>
  </si>
  <si>
    <t>2668 E Kingbird Ct 85297 GILBERT AZ</t>
  </si>
  <si>
    <t>9026 N 83rd St Scottsdale 85258</t>
  </si>
  <si>
    <t>4148 E Clubview Dr, Gilbert, AZ 85298, USA</t>
  </si>
  <si>
    <t>FOR SHOWROOM</t>
  </si>
  <si>
    <t>5332 E EXETER BLVD, PHOENIX AZ 85018</t>
  </si>
  <si>
    <t>24094 N 126th Pl, Scottsdale, AZ 85255, USA</t>
  </si>
  <si>
    <t>6536 N 40th Pl, Paradise Valley, AZ 85253, USA</t>
  </si>
  <si>
    <t>11686 N San Clemente St, suprise AZ 85388</t>
  </si>
  <si>
    <t>1034 East Driftwood Dr. TEMPE, AZ 85283</t>
  </si>
  <si>
    <t>4747 N. Goldwater Blvd.</t>
  </si>
  <si>
    <t>12279 East Desert Vista Drive, E Desert Vista Dr, Scottsda</t>
  </si>
  <si>
    <t>7223 Mimosa Dr, CARLSBAD, CA 92011</t>
  </si>
  <si>
    <t>4329 N Boulder Canyon Cir, Mesa, AZ 85207, USA</t>
  </si>
  <si>
    <t>2151 Calle Guaymas, LA JOLLA, CA 92037</t>
  </si>
  <si>
    <t>960 W BROADWAY AVE, JACKSON, WY</t>
  </si>
  <si>
    <t>29648 N. El Pueblo Blvd Rio Verde, AZ 85263</t>
  </si>
  <si>
    <t xml:space="preserve"> 3075 E Waterman Way, Gilbert, AZ 85297, USA</t>
  </si>
  <si>
    <t>7220 E Mayo Blvd, Scottsdale, AZ 85255</t>
  </si>
  <si>
    <t xml:space="preserve"> 905 Barr Ave, SAN DIEGO, CA 92103</t>
  </si>
  <si>
    <t>6547 W Gold Mountain Pass, Phoenix, AZ 85083, USA</t>
  </si>
  <si>
    <t>4868 Casals Place San Diego, CA 92124</t>
  </si>
  <si>
    <t>OUT OF STATE</t>
  </si>
  <si>
    <t>7537 N. Lakeside Lane, PARADISE VALLEY 85253</t>
  </si>
  <si>
    <t>13230 S. 34th Ct., PHOENIX AZ 85044</t>
  </si>
  <si>
    <t>1524 E Treasure Cove Dr, Gilbert, AZ 85234, USA</t>
  </si>
  <si>
    <t>11760 Glodia Dr. , Flagstaff, AZ 86004</t>
  </si>
  <si>
    <t>6408 E Lomas Verdes Dr, SCOTTSDALE, AZ 85266</t>
  </si>
  <si>
    <t>25150 N Windy Walk Dr, Scottsdale, AZ 85255, USA</t>
  </si>
  <si>
    <t>28858 N 71st St, Scottsdale, AZ 85266, USA</t>
  </si>
  <si>
    <t>2420 Della Roccia Ct, Oro Valley, AZ 85737, USA</t>
  </si>
  <si>
    <t>9339 E Paraiso Dr, Scottsdale, AZ 85255, USA</t>
  </si>
  <si>
    <t>9140 E Grapevine Pass, SCOTTSDALE, AZ 85262</t>
  </si>
  <si>
    <t>80440 Hideaway Club Dr, La Quinta California</t>
  </si>
  <si>
    <t>8321 Baseline Rd, Boulder, CO 80303</t>
  </si>
  <si>
    <t>96 Myers Road, Albuquerque NM</t>
  </si>
  <si>
    <t>Parnian CcPatio Colab</t>
  </si>
  <si>
    <t>7 W 57th St, New York, NY</t>
  </si>
  <si>
    <t>5666 Waverly Ave. LA JOLLA CA</t>
  </si>
  <si>
    <t>28415 N 139TH ST , SCOTTSDALE, AZ 85262</t>
  </si>
  <si>
    <t>5350 E. Marriott Drive, PHOENIX, AZ 85054</t>
  </si>
  <si>
    <t>16354 E Fairview St, Gilbert, Az 85295</t>
  </si>
  <si>
    <t>BOB COHEN</t>
  </si>
  <si>
    <t>7001 E JOAN DE ARC AVE ,SCOTTSDALE, AZ 85254</t>
  </si>
  <si>
    <t>244423 North 128th Way, SCOTTSDALE, AZ 85255</t>
  </si>
  <si>
    <t>27148 N 97th Pl, Scottsdale, AZ 85262, USA</t>
  </si>
  <si>
    <t>31071 N 117th Dr Peoria, AZ 85382</t>
  </si>
  <si>
    <t>PICKUP AT FACTORY</t>
  </si>
  <si>
    <t>REDO-JOB</t>
  </si>
  <si>
    <t>REPAIRS</t>
  </si>
  <si>
    <t>10931 E Fanfol Lane, SCOTTSDALE, AZ 85259</t>
  </si>
  <si>
    <t>6449 East Paradise Lane, SCOTTSDALE</t>
  </si>
  <si>
    <t>6043 N CAMINO PRECIADO, Tucson, Arizona 85718</t>
  </si>
  <si>
    <t>WARRANTY DEKTON</t>
  </si>
  <si>
    <t>3067 E Boot Track Trail, Gilbert, AZ 85296, USA</t>
  </si>
  <si>
    <t>26989 N 110th pl Scottsdale AZ 85262</t>
  </si>
  <si>
    <t>20450 N 98th Pl, Scottsdale, AZ 85255, USA</t>
  </si>
  <si>
    <t>4343 E Stanford Dr, PHX AZ 85018</t>
  </si>
  <si>
    <t>METAL SERVICE</t>
  </si>
  <si>
    <t>6840 E Bronco Dr, Paradise Valley, AZ 85253, USA</t>
  </si>
  <si>
    <t>41173 N 97th St, Scottsdale, AZ 85262, USA</t>
  </si>
  <si>
    <t>757 Peach Tree Street Queen Creek, AZ  85140</t>
  </si>
  <si>
    <t>7151 E Rancho Vista Dr, Scottsdale, AZ 85251, USA</t>
  </si>
  <si>
    <t>13218 N. 17th Pl. PHOENIX, AZ 85022</t>
  </si>
  <si>
    <t>31 Mandalay Drive Corman Park SK S7T 1E3 Canada</t>
  </si>
  <si>
    <t xml:space="preserve">4747 N. Goldwater Blvd. </t>
  </si>
  <si>
    <t>NEED SHIP TO HOME</t>
  </si>
  <si>
    <t>900 Arbordale Avenue, HIGH POINT, NC</t>
  </si>
  <si>
    <t>11452 Rider Way, FRANKFORT, IL 60423</t>
  </si>
  <si>
    <t>23928 N 112th PL, Scottsdale</t>
  </si>
  <si>
    <t>4743 E. Pawnee Circle, PHX</t>
  </si>
  <si>
    <t>3981 E Hummingbird Ln, Phoenix, AZ 85050, USA</t>
  </si>
  <si>
    <t>9674 E Larry Hughes Dr, Scottsdale, AZ 85262, USA</t>
  </si>
  <si>
    <t>6428 East Red Bird Road Scottsdale, AZ  85266</t>
  </si>
  <si>
    <t>PICK AT SHOWROOM</t>
  </si>
  <si>
    <t>35801 N Meander way, carefree AZ 85377</t>
  </si>
  <si>
    <t>9820 E Thompson Peak Parkway</t>
  </si>
  <si>
    <t>5625 N Echo Canyon Circle</t>
  </si>
  <si>
    <t>10800 E Cactus Rd, Unit 38 Scottsdale AZ 85259</t>
  </si>
  <si>
    <t>8314 E Sands Dr, Scottsdale, AZ 85255, USA</t>
  </si>
  <si>
    <t>PICK FROM FACTORY</t>
  </si>
  <si>
    <t>6043 E REDFIELD RD</t>
  </si>
  <si>
    <t>26467 N 104th Way</t>
  </si>
  <si>
    <t xml:space="preserve">8267 E. Tailfeather Drive </t>
  </si>
  <si>
    <t>6950 E Cactus Wren Rd, Paradise Valley, AZ 85253, USA</t>
  </si>
  <si>
    <t>6900 E. Belmont Ave. Paradise Valley, AZ 85253</t>
  </si>
  <si>
    <t>PICK UP FROM SHOWROOM</t>
  </si>
  <si>
    <t>4320 n el Sereno circle mesa az 85207 mesa</t>
  </si>
  <si>
    <t>6652 N 23rd St, PHX, AZ 85016</t>
  </si>
  <si>
    <t>11087 E Verbena Ln</t>
  </si>
  <si>
    <t>SALE-RESIDENTIAL</t>
  </si>
  <si>
    <t>N 132nd Pl, Scottsdale, AZ 85259, USA</t>
  </si>
  <si>
    <t>8340 E. Evans Rd Scottdale, AZ 85260</t>
  </si>
  <si>
    <t>TANNER HERRICK</t>
  </si>
  <si>
    <t>5910 North 45th Street, PHOENIX, AZ 85018</t>
  </si>
  <si>
    <t>SOHWROOM-MILAN</t>
  </si>
  <si>
    <t>15037 N Scottsdale Rd Ste 120 Az, &amp; Solana Beach, Ca</t>
  </si>
  <si>
    <t>SOLANA BEACH</t>
  </si>
  <si>
    <t>20913 n 109th pl, SCOTTSDALE, AZ</t>
  </si>
  <si>
    <t>GARY WOODWARD</t>
  </si>
  <si>
    <t>9701 E Happy valley rd #27 Scottsdale AZ 85255</t>
  </si>
  <si>
    <t>32090 Via Bella Vita, TEMECULA, CA</t>
  </si>
  <si>
    <t xml:space="preserve">21601 W MARIPOSA ST, BUCKEYE, AZ </t>
  </si>
  <si>
    <t>11922 E cavedale dr scottsdale 85262</t>
  </si>
  <si>
    <t>15215 N Kierland Blvd, SCOTTSDALE</t>
  </si>
  <si>
    <t>115 E. Myrtle Ave.</t>
  </si>
  <si>
    <t>24400 N 72ND WAY , SCOTTSDALE, AZ 85255</t>
  </si>
  <si>
    <t>FACTORY &amp; SHOWROOM</t>
  </si>
  <si>
    <t>15355 E. Peak View Court, FOUNTAIN HILLS</t>
  </si>
  <si>
    <t>26902 North Boulder Lane, Scottsdale, AZ</t>
  </si>
  <si>
    <t>11439 N 64th Pl Scottsdale, AZ, United States</t>
  </si>
  <si>
    <t>5353 E Sanna St, Paradise Valley, AZ 85253, USA</t>
  </si>
  <si>
    <t>7677 N. 16th St. PHOENIX, AZ 85020</t>
  </si>
  <si>
    <t>7151 E Rancho Vista Dr unit 7008, Scottsdale, AZ 85251, USA</t>
  </si>
  <si>
    <t>DROP AT SHOWROOM</t>
  </si>
  <si>
    <t>2616 North Mesa Drive, MESA AZ</t>
  </si>
  <si>
    <t>526 W. Rio Grande Drive  Chandler, AZ  85248</t>
  </si>
  <si>
    <t>4540 E Moonlight Way ,PARADISE VALLEY</t>
  </si>
  <si>
    <t>6170 Cardeno Dr, LA JOLLA, CA</t>
  </si>
  <si>
    <t xml:space="preserve">10800 E Cactus Rd Unit 38, SCOTTSDALE, AZ </t>
  </si>
  <si>
    <t>6114 East Fleming Springs Rd, CAVE CREEK</t>
  </si>
  <si>
    <t>10202 N 58th St, PARADISE VALLEY, AZ.</t>
  </si>
  <si>
    <t>SHOWROOM FLOOR</t>
  </si>
  <si>
    <t>312 S CEDROS AVE, SOLANA BEACH , CA 92075</t>
  </si>
  <si>
    <t>5000 E cannon dr, paradise Valley 85253</t>
  </si>
  <si>
    <t>1929 Magnolia Falls Drive, CORPUS CRISTI, TX</t>
  </si>
  <si>
    <t>5736 E Lowden Rd Cave Creek</t>
  </si>
  <si>
    <t>6025 E Cholla ln Paradise Valley</t>
  </si>
  <si>
    <t>7878 E Gainey Ranch Rd, UNIT 63, SCOTTSDALE</t>
  </si>
  <si>
    <t>2564 E Rawhide St, Gilbert, AZ 85296, USA</t>
  </si>
  <si>
    <t>3140 E Mcdowell Rd, Phoenix az</t>
  </si>
  <si>
    <t>9820 E Thompson Peak Pkwy, Scottsdale, AZ 85255, USA</t>
  </si>
  <si>
    <t>20243 N 103rd Way Scottsdale AZ 85255</t>
  </si>
  <si>
    <t>2813 N. 29th Place, PHOENIX</t>
  </si>
  <si>
    <t>3275 El Dorado Ave N, LAKE HAVASU</t>
  </si>
  <si>
    <t>36611 N. 52nd Street, CAVE CREEK</t>
  </si>
  <si>
    <t>12688 E Black rock Rd. Scottsdale AZ 85255</t>
  </si>
  <si>
    <t>31503 Riverlake Rd, FULSHEAR, TX</t>
  </si>
  <si>
    <t>6510 Painted Valley Pass  Park City, UT 84098</t>
  </si>
  <si>
    <t>3950 Royal Oak Pl, Encino, CA 91436, USA</t>
  </si>
  <si>
    <t>5421 N 26th St. PHOENIX AZ 85016</t>
  </si>
  <si>
    <t>12546 E Doubletree Ranch Rd, SCOTTSDALE</t>
  </si>
  <si>
    <t>28407 N 104th Way, SCOTTSDALE, AZ</t>
  </si>
  <si>
    <t>SOLANA BEACH SHOW 12/20</t>
  </si>
  <si>
    <t>312 S. Cedros Ave. Ste. 180 Solana Beach, CA 92075</t>
  </si>
  <si>
    <t>10131 E Saddlehorn Drive Scottsdale AZ 85255</t>
  </si>
  <si>
    <t>33550 N. Dove Lakes Dr, CAVE CREEK</t>
  </si>
  <si>
    <t>7743 E Wingtip Way, SCOTTSDALE</t>
  </si>
  <si>
    <t>5533 East Turquoise Ave, PARADISE VALLEY</t>
  </si>
  <si>
    <t>AT SHOWROOM</t>
  </si>
  <si>
    <t>15037 N SCOTTSDALE RD</t>
  </si>
  <si>
    <t>1867 spindrift dr, LA JOLLA CA</t>
  </si>
  <si>
    <t>9026 N 83rd St, Scottsdale, AZ 85258</t>
  </si>
  <si>
    <t>4917 Shadwell Pl, San Diego, CA 92130, USA</t>
  </si>
  <si>
    <t xml:space="preserve"> 6720 N Whispering Hills Rd, Paradise Valley, AZ 85253</t>
  </si>
  <si>
    <t>11087 E Verbena Ln, Scottsdale, AZ 85255, USA</t>
  </si>
  <si>
    <t>6510 Painted Valley Pass 
6510 PAINTED VALLEY PASS Park City, UT 84098</t>
  </si>
  <si>
    <t>ordered</t>
  </si>
  <si>
    <t>5401 E Wonderview Rd Phoenix, AZ 85018</t>
  </si>
  <si>
    <t>6455 E. Paradise Lane, SCOTTSDALE, AZ 85254</t>
  </si>
  <si>
    <t>36686 Augustana Loup , Battle Lake, MN  56515</t>
  </si>
  <si>
    <t>7245 E. Goldust Avenue, SCOTTSDALE, AZ</t>
  </si>
  <si>
    <t xml:space="preserve"> 8121 Camino Del Sol #102, LA JOLLA CA</t>
  </si>
  <si>
    <t>20432 N 94th Way, Scottsdale, AZ 85255, USA</t>
  </si>
  <si>
    <t>COORDINATE TO PICKUP AT SHOWROOM</t>
  </si>
  <si>
    <t>7036 North 47th Street , Paradise Valley</t>
  </si>
  <si>
    <t>5986 Greensview Ct, RANCHO SANTA FE, CA</t>
  </si>
  <si>
    <t>5670 S Loback Ln Gilbert AZ</t>
  </si>
  <si>
    <t>14601 Meravi Drive, Bonita Springs, FL</t>
  </si>
  <si>
    <t>WILL CALL</t>
  </si>
  <si>
    <t>13876 N 83rd Pl, Scottsdale, AZ 85260, USA</t>
  </si>
  <si>
    <t xml:space="preserve"> 1905 W Pumpkin Ridge Dr, Anthem, AZ 85086, USA</t>
  </si>
  <si>
    <t>4801 E clearwater, PV , AZ 85253</t>
  </si>
  <si>
    <t>NEED TEMPLATE</t>
  </si>
  <si>
    <t>CALL TO PICK AT FACTORY</t>
  </si>
  <si>
    <t>SPECIAL</t>
  </si>
  <si>
    <t>SERVICE-FREIGHT</t>
  </si>
  <si>
    <t>11439 N 64th Pl , scottsdale, az 85254</t>
  </si>
  <si>
    <t>4329 N Boulder Canyon Circle, MESA AZ</t>
  </si>
  <si>
    <t>9820 E Thompson peak parkway, unit 832 Scottsdale Arizona 85255</t>
  </si>
  <si>
    <t>7878 E Gainey Ranch Rd unit 63, Scottsdale, AZ 85258, USA</t>
  </si>
  <si>
    <t>KENNY DECK</t>
  </si>
  <si>
    <t>2978 E REDFIELD RD , GILBERT AZ 85234</t>
  </si>
  <si>
    <t>18237 N 51st Place, Scottsdale AZ 85254</t>
  </si>
  <si>
    <t>5910 Fairway Pl, Rancho Santa Fe, CA 92067 5918</t>
  </si>
  <si>
    <t>9518 N 46TH ST PHOENIX, AZ 85028</t>
  </si>
  <si>
    <t>10131 E Saddlehorn Dr, Scottsdale, AZ 85258, USA</t>
  </si>
  <si>
    <t>1800 Fairway Dr, Indianola, IA 50125, USA</t>
  </si>
  <si>
    <t xml:space="preserve">Paseo Loma Larga 3501 Zapopan, Jalisco  45110 México </t>
  </si>
  <si>
    <t>1640 N Columbia Circle Flagstaff 86004</t>
  </si>
  <si>
    <t>11000 N. 77th Place, SCOTTSDALE, AZ</t>
  </si>
  <si>
    <t>RICHARD RUSSEL</t>
  </si>
  <si>
    <t>5579 E Edward Ln, Paradise Valley, AZ 85253, USA</t>
  </si>
  <si>
    <t>ASAP</t>
  </si>
  <si>
    <t>4728 El Aspecto, rancho santa fe, CA 92067</t>
  </si>
  <si>
    <t>8326 N Sendero Tres M Paradise Valley, AZ 85253</t>
  </si>
  <si>
    <t>17261 Circa Oriente RSF, CA 92067</t>
  </si>
  <si>
    <t>93562 Highway 89 Grover, WY  83122</t>
  </si>
  <si>
    <t>9584 Iron Horse Rd Woodbury, MN 55129</t>
  </si>
  <si>
    <t>24327 N 93rd Ave, Peoria, AZ 85383, USA</t>
  </si>
  <si>
    <t>17732 E Ord Ct, Rio Verde, AZ 85263, USA</t>
  </si>
  <si>
    <t>908 CREST DR, ENCINITAS CA</t>
  </si>
  <si>
    <t>15882 N 77th St, Scottsdale, AZ 85260</t>
  </si>
  <si>
    <t>SHOWROOM PICKUP</t>
  </si>
  <si>
    <t>10210 E Gold Dust Ave, Scottsdale, AZ 85258, USA</t>
  </si>
  <si>
    <t>2866 E Robin Ct, Gilbert, AZ 85296, USA</t>
  </si>
  <si>
    <t>4946 N ASCENT DR  SCOTTSDALE AZ 85251</t>
  </si>
  <si>
    <t>220 E. Illinois Street, CHICAGO IL 60611</t>
  </si>
  <si>
    <t>4402 E Beryl Ln. PHOENIX, AZ</t>
  </si>
  <si>
    <t>9180 E Happy Hollow Drive Scottsdale, AZ 85262</t>
  </si>
  <si>
    <t xml:space="preserve">31610 N. 71st Street, SCOTTSDALE, AZ </t>
  </si>
  <si>
    <t>6916 E Lomas Verde Dr. Scottsdale 85266</t>
  </si>
  <si>
    <t>13970 Crossrock Road Poway, CA  92604</t>
  </si>
  <si>
    <t>6720 N Whispering Hills Rd, Paradise Valley, AZ 85253</t>
  </si>
  <si>
    <t>5841 N 207th Ave, Buckeye AZ 85396</t>
  </si>
  <si>
    <t>304 N SIERRA AVE, SOLANA BEACH CA 92075</t>
  </si>
  <si>
    <t>6660 N 39TH WAY , PARADISE VALLEY AZ , 85253</t>
  </si>
  <si>
    <t>6352 N ARRAYO RD , CAREFREE, AZ</t>
  </si>
  <si>
    <t>Marks Hanging and Logistics LLC  1525 S 4th Avenue Tucson, AZ 85713 Side Mark - Lai Ramada Furniture</t>
  </si>
  <si>
    <t>406 Seabee dr, Naples FL 34108</t>
  </si>
  <si>
    <t>12220 N 98th Street 85260</t>
  </si>
  <si>
    <t>2673 E Geronimo St, Gilbert, AZ 85295, USA</t>
  </si>
  <si>
    <t>437 Marview Dr, SOLANA BEACH,CA</t>
  </si>
  <si>
    <t>37820 N. 97th Way, SCOTTSDALE, AZ</t>
  </si>
  <si>
    <t>26 9th St, HERMOSA BEACH, CA 90254</t>
  </si>
  <si>
    <t>1-SOLANA &amp; 2 SCOTTSDALE</t>
  </si>
  <si>
    <t>4832 Fairport Way, SAN DIEGO,CA</t>
  </si>
  <si>
    <t>5011 Circula de Hacienda, LAKE HAVASU</t>
  </si>
  <si>
    <t>5737 E. Hedgehog Place Scottsdale, AZ  85266</t>
  </si>
  <si>
    <t>411 sandpiper ln, FARM DESERT CA</t>
  </si>
  <si>
    <t>5528 E Barwick Drive, Cave Creek, AZ 853317</t>
  </si>
  <si>
    <t>x</t>
  </si>
  <si>
    <t>7220 Mcdowell, Scottsdale</t>
  </si>
  <si>
    <t>6043 N Camino Preciado  Tucson, AZ 85718</t>
  </si>
  <si>
    <t>FACTORY PICK-UP</t>
  </si>
  <si>
    <t>DEKTON REDO</t>
  </si>
  <si>
    <t>9901 N. 51st pl, Paradise Valley, 85253</t>
  </si>
  <si>
    <t>3730 South Bridle Path Flagstaff Ranch Golf Club Flagstaff, Arizona</t>
  </si>
  <si>
    <t>SERVICE FRAMES</t>
  </si>
  <si>
    <t>14601 Meravi Drive Bonita Springs, FL  34135</t>
  </si>
  <si>
    <t>1550 Museum Drive Highland Park , Illinois 60035</t>
  </si>
  <si>
    <t>148 Peaceful Spirt, SEDONA AZ</t>
  </si>
  <si>
    <t>REDOING-NEW</t>
  </si>
  <si>
    <t>0800 E Cactus Rd Unit 38, Scottsdale AZ 85259</t>
  </si>
  <si>
    <t>5895 Blazing Star Ln, SAN DIEGO, CA</t>
  </si>
  <si>
    <t>REDO-COVER</t>
  </si>
  <si>
    <t>5902 E Foothill Drive North, Paradise Valley 85253</t>
  </si>
  <si>
    <t>-</t>
  </si>
  <si>
    <t>WARR-INVESTIGATE</t>
  </si>
  <si>
    <t>411 Sandpiper St, Palm Desert, CA 92260, USA</t>
  </si>
  <si>
    <t>RESIDENCIAL FREIGHT</t>
  </si>
  <si>
    <t>ALUMINUM</t>
  </si>
  <si>
    <t>Residential-Covers</t>
  </si>
  <si>
    <t>10867 E Laurel Ln Scottsdale AZ 85259</t>
  </si>
  <si>
    <t>ROBYN LAUKIE</t>
  </si>
  <si>
    <t>1854 Downs St, OCEAN SIDE CA</t>
  </si>
  <si>
    <t>8650 E. San Lorenzo Dr, SCOTTSDALE</t>
  </si>
  <si>
    <t>JOE REDMOND</t>
  </si>
  <si>
    <t>5824 E Sanford St Mesa 85215</t>
  </si>
  <si>
    <t>LINDSAY MEDEIRA</t>
  </si>
  <si>
    <t>2055 Bear Hollow Drive, PC UTAH 84098</t>
  </si>
  <si>
    <t xml:space="preserve"> 201 White Pine Canyon Road, Park City UT 84060</t>
  </si>
  <si>
    <t>SHOWROOM MIA 7-2-26</t>
  </si>
  <si>
    <t>CAROL COLUMBO</t>
  </si>
  <si>
    <t>ABIGAIL &amp; ROBERT GAGE</t>
  </si>
  <si>
    <t>NIKKI PERES - HUNTER</t>
  </si>
  <si>
    <t>PERKINS KOIE</t>
  </si>
  <si>
    <t>SHOWROOM 7-17-26</t>
  </si>
  <si>
    <t>CAROL LAUB ADD ON</t>
  </si>
  <si>
    <t>PETE WILVER DINING COVER</t>
  </si>
  <si>
    <t>6510 Painted Valley Pass, Park City, UT 84098, USA</t>
  </si>
  <si>
    <t>SHOWROOM MILAN 7-17-26</t>
  </si>
  <si>
    <t>BETH HOFFMAN OTTOMAN</t>
  </si>
  <si>
    <t>CAROL LAUB</t>
  </si>
  <si>
    <t xml:space="preserve">SERVICE </t>
  </si>
  <si>
    <t>OPTIMA 7140 REFURBISH</t>
  </si>
  <si>
    <t>KIAN DROP</t>
  </si>
  <si>
    <t>OPTIMA 7190 FRAMES</t>
  </si>
  <si>
    <t>ERIC WHITAKER</t>
  </si>
  <si>
    <t>OPTIMA 7220 BARSTOOLS REUPHOLSTERY</t>
  </si>
  <si>
    <t>KRISTINA ESCHMEYER</t>
  </si>
  <si>
    <t>REISDENTIAL</t>
  </si>
  <si>
    <t>CARAOL COLOMBO</t>
  </si>
  <si>
    <t>, , , ,BAHAMAS</t>
  </si>
  <si>
    <t>SHIP</t>
  </si>
  <si>
    <t>, , , ,california</t>
  </si>
  <si>
    <t>, , , ,OHIO</t>
  </si>
  <si>
    <t>ORDER QUICK LOOKUP</t>
  </si>
  <si>
    <t>Look up Order #:</t>
  </si>
  <si>
    <t>Customer</t>
  </si>
  <si>
    <t>PDF / Type</t>
  </si>
  <si>
    <t>Prod. Deadline</t>
  </si>
  <si>
    <t>PU/Drop Confirmed</t>
  </si>
  <si>
    <t>COMPONENTS</t>
  </si>
  <si>
    <t>Corte</t>
  </si>
  <si>
    <t>Sew</t>
  </si>
  <si>
    <t>Filling</t>
  </si>
  <si>
    <t>Fabric</t>
  </si>
  <si>
    <t>Foam</t>
  </si>
  <si>
    <t>, , , ,Colorado</t>
  </si>
  <si>
    <t>QTY &amp; ADD-ONS</t>
  </si>
  <si>
    <t>Qty Cushions</t>
  </si>
  <si>
    <t>Qty Metal</t>
  </si>
  <si>
    <t>Qty Dekton</t>
  </si>
  <si>
    <t>Weeks Prog</t>
  </si>
  <si>
    <t>Weeks Real</t>
  </si>
  <si>
    <t>Order status</t>
  </si>
  <si>
    <t>Urgency Level</t>
  </si>
  <si>
    <t>Wood</t>
  </si>
  <si>
    <t>Delivery Time</t>
  </si>
  <si>
    <t>Jenson, Monika</t>
  </si>
  <si>
    <t>Urgent</t>
  </si>
  <si>
    <t>2 Makena Ln Rancho Mirage, , , 92270, California</t>
  </si>
  <si>
    <t>Sonora Village, Optima</t>
  </si>
  <si>
    <t>SEDONA, AZ</t>
  </si>
  <si>
    <t>Mike, &amp; Carlie</t>
  </si>
  <si>
    <t>724 VERNON AVE, GLENCOE, IL, 60022</t>
  </si>
  <si>
    <t>8AM-12PM</t>
  </si>
  <si>
    <t>3466 E SAGEBRUSH ST, , Gilbert, 85296, Arizona</t>
  </si>
  <si>
    <t>Mancino, James</t>
  </si>
  <si>
    <t>12PM-4PM</t>
  </si>
  <si>
    <t>3106 E Boot Track Trail, , Gilbert, 85296, Arizona</t>
  </si>
  <si>
    <t>Pederson, Erin</t>
  </si>
  <si>
    <t>7542 East Sundown Court, , Scottsdale, 85250, Arizona</t>
  </si>
  <si>
    <t>Larsen, Mike &amp; Leasha</t>
  </si>
  <si>
    <t>8954 E ROSEDALE CIR, , Mesa, , Arizona</t>
  </si>
  <si>
    <t>233 S ARANCIO CT, ST GEORGE, UT,84770</t>
  </si>
  <si>
    <t>Gusmano, Grayce</t>
  </si>
  <si>
    <t>16406 E BRADFORD DR, , Fountain Hills, 85268, Arizona</t>
  </si>
  <si>
    <t>Berlin, Tony</t>
  </si>
  <si>
    <t>7510 N AJO RD, , Scottsdale, 85258, Arizona</t>
  </si>
  <si>
    <t>n/a, Sheila</t>
  </si>
  <si>
    <t>Sacia, Lisa</t>
  </si>
  <si>
    <t>Notice</t>
  </si>
  <si>
    <t>10801 E HAPPY VALLEY RD, , Scottsdale, 85255, Arizona</t>
  </si>
  <si>
    <t>Maccurly, Bill</t>
  </si>
  <si>
    <t>41550 N 111TH PL, , Scottsdale, 85262, Arizona</t>
  </si>
  <si>
    <t>12501 N 104TH ST, SCOTTSDALE, AZ 85260, USA</t>
  </si>
  <si>
    <t>Steinberg, Riva</t>
  </si>
  <si>
    <t>7238 E MONTEBELLO AVE, , Scottsdale, , Arizona</t>
  </si>
  <si>
    <t>13970 CROSSROCK ROAD, POWAY, CA 92064</t>
  </si>
  <si>
    <t>Dolins, Marcy</t>
  </si>
  <si>
    <t>LAKE HAVASU, AZ</t>
  </si>
  <si>
    <t>5717 E ARROYO RD, , Paradise Valley, , Arizona</t>
  </si>
  <si>
    <t>10952 EAST NOTH LANE, SCOTTSDALE, AZ 85259</t>
  </si>
  <si>
    <t>Gralen, MJ</t>
  </si>
  <si>
    <t>9112 E MOUNTAIN SPRINGS RD, , Scottsdale, 85255, Arizona</t>
  </si>
  <si>
    <t>Gabbay, Nisan</t>
  </si>
  <si>
    <t>100 crescent blvd. #276, lake quivira, KS 66217</t>
  </si>
  <si>
    <t>321 HIDDEN PINES RD, , Del Mar, 92014, California</t>
  </si>
  <si>
    <t>Wear, Linda</t>
  </si>
  <si>
    <t>702 JERSEY COURT, , San Diego, 92109, California</t>
  </si>
  <si>
    <t>Snader, Michael</t>
  </si>
  <si>
    <t>Showroom Pick-up</t>
  </si>
  <si>
    <t>Showroom, , Scottsdale, , Arizona</t>
  </si>
  <si>
    <t>Meyers, Doug</t>
  </si>
  <si>
    <t>4625 N Launfal Ave, , Phoenix, 85018, Arizona</t>
  </si>
  <si>
    <t>5015 EAST LAKE COUNTRY ROADM FLAGSTAFF, AZ 86004</t>
  </si>
  <si>
    <t>&amp; Shari, Alan</t>
  </si>
  <si>
    <t>22100 N 97th, , , 85256, Arizona</t>
  </si>
  <si>
    <t>Jarrell, Steven</t>
  </si>
  <si>
    <t>18611 W. Marshall Ave., , Litchfield Park,, 85340, Arizona</t>
  </si>
  <si>
    <t>Collect, Buffalo</t>
  </si>
  <si>
    <t>3338 N 62nd Pl, , Scottsdale, 85251, Arizona</t>
  </si>
  <si>
    <t>Weintraub, Jeff</t>
  </si>
  <si>
    <t>6587 E Running Deer Trail, gate code #1216, Scottsdale, 85266, Arizona</t>
  </si>
  <si>
    <t>Shadows, Mountain</t>
  </si>
  <si>
    <t>pickup at showroom</t>
  </si>
  <si>
    <t>Stone, Lisa</t>
  </si>
  <si>
    <t>19225 N 98TH, , Scottsdale, 85255, Arizona</t>
  </si>
  <si>
    <t>n/a, Florence</t>
  </si>
  <si>
    <t>4700 S FULTON BLVD, unit 28, Chandler, 85248, Arizona</t>
  </si>
  <si>
    <t>Foringer, Rebecca</t>
  </si>
  <si>
    <t>11623 E BLOOMFIELD DR, , Scottsdale, 85259, Arizona</t>
  </si>
  <si>
    <t>Grigg, Scott</t>
  </si>
  <si>
    <t>3101 E PLEASANT VALLEY, , , , Arizona</t>
  </si>
  <si>
    <t>Group, BKV</t>
  </si>
  <si>
    <t>6158 E Horseshoe Road, , Paradise Valley, 85253, Arizona</t>
  </si>
  <si>
    <t>PICK UP AT FACTORY</t>
  </si>
  <si>
    <t>Mansueto, Lisa (Nancy)</t>
  </si>
  <si>
    <t>1709 W Glacier Way,, gate code #0615, Chandler, 85248, Arizona</t>
  </si>
  <si>
    <t>&amp; Chris, Tim</t>
  </si>
  <si>
    <t>5508 S 106TH PLACE, , Mesa, 85212, Arizona</t>
  </si>
  <si>
    <t>Evans, John &amp; Susan</t>
  </si>
  <si>
    <t>10666 E Yearling Dr, , Scottsdale, , Arizona</t>
  </si>
  <si>
    <t>SIMMONS, JEFFERSON</t>
  </si>
  <si>
    <t>4432 E MONTECITO AVE, , Phoenix, 85018, Arizona</t>
  </si>
  <si>
    <t>MEYER, ERIC</t>
  </si>
  <si>
    <t>3732 E ROBIN LN, , Phoenix, , Arizona</t>
  </si>
  <si>
    <t>BOSWORTH, DAVID</t>
  </si>
  <si>
    <t>4209 N 18TH PLACE, , Phoenix, 85016, Arizona</t>
  </si>
  <si>
    <t>VOS, NAIDU</t>
  </si>
  <si>
    <t>10604 N 60th Pl, , SCOTTSDALE, 85254, Arizona</t>
  </si>
  <si>
    <t>KOUROUGLOS, JENNIFER</t>
  </si>
  <si>
    <t>8600 N CABALLO CIR, , PARADISE VALLEY, , Arizona</t>
  </si>
  <si>
    <t>ROMO, ROBERTO &amp; GEORGETTE</t>
  </si>
  <si>
    <t>MARSH, BETH</t>
  </si>
  <si>
    <t>4714 E VIA LOS CABALLOS, , PHOENIX, 85028, Arizona</t>
  </si>
  <si>
    <t>DUNN, ANDREW &amp; GINA</t>
  </si>
  <si>
    <t>10202 N 58th St, , PARADISE VALLEY, 85253, Arizona</t>
  </si>
  <si>
    <t>4811 E CAMEL HEAD DR, , PHOENIX, 85018, Arizona</t>
  </si>
  <si>
    <t>Showroom dropoff</t>
  </si>
  <si>
    <t>PHAM, THUY</t>
  </si>
  <si>
    <t>9332 N 71ST ST, , PARADISE VALLEY, 85253, Arizona</t>
  </si>
  <si>
    <t>SLACK, KATIE</t>
  </si>
  <si>
    <t>3732 E Dunlap Ave, , Phoenix, 85028, Arizona</t>
  </si>
  <si>
    <t>JAIME ROSE INTERIOR, ( SUSAN BENTZ )</t>
  </si>
  <si>
    <t>6866 E CACTUS WREN RD, , PARADISE VALLEY, 85253, Arizona</t>
  </si>
  <si>
    <t>TULI, PRITPAL</t>
  </si>
  <si>
    <t>6501 N 40TH PL, , PARADISE VALLEY, 85253, Arizona</t>
  </si>
  <si>
    <t>BELL, BRITTANY</t>
  </si>
  <si>
    <t>8108 E Desert Cove Ave, , SCOTTSDALE, 85260, Arizona</t>
  </si>
  <si>
    <t>DECARLO, KACIE &amp; CARLO</t>
  </si>
  <si>
    <t>7043 N LONGLOOK RD, , PARADISE VALLEY, 85253, Arizona</t>
  </si>
  <si>
    <t>MURPHY, DENICE</t>
  </si>
  <si>
    <t>2796 W CARAVEO PL, , PEORIA, , Arizona</t>
  </si>
  <si>
    <t>ROSS, PAUL</t>
  </si>
  <si>
    <t>15417 E PALATIAL CIR, , FOUNTAIN HILLS, , Arizona</t>
  </si>
  <si>
    <t>7215 E SILVERSTONE DR, , SCOTTSDALE, 85255, Arizona</t>
  </si>
  <si>
    <t>GRANITE, TOM &amp; ROSANNE</t>
  </si>
  <si>
    <t>17934 N 100TH ST, , scottsdale, 85255, Arizona</t>
  </si>
  <si>
    <t>MK, DESIGN ONE</t>
  </si>
  <si>
    <t>PETERS, HEIDI</t>
  </si>
  <si>
    <t>4280 RIDGE RD, , STEVENSVILLE, 49127, Michigan</t>
  </si>
  <si>
    <t>Mcquarie, Brandon</t>
  </si>
  <si>
    <t>Showroom, , , , Arizona</t>
  </si>
  <si>
    <t>MUELLER, JUDY</t>
  </si>
  <si>
    <t>, , LA JOLLA, , California</t>
  </si>
  <si>
    <t>679 ROLLING HILLS RD, , VISTA, 92081, California</t>
  </si>
  <si>
    <t>PRUETT, HEATHER</t>
  </si>
  <si>
    <t>PHILADELLPHIA</t>
  </si>
  <si>
    <t>10619 Lakeside Mill Ct, , Missouri City, 77459, Texas</t>
  </si>
  <si>
    <t>HAMEL, DONNA</t>
  </si>
  <si>
    <t>Las Vegas</t>
  </si>
  <si>
    <t>BEAIRSTO, LINDSEY</t>
  </si>
  <si>
    <t>lovelinz2@yahoo.com, , PHOENIX, 85018, Arizona</t>
  </si>
  <si>
    <t>LONGO, JASON</t>
  </si>
  <si>
    <t>KIRK, MELISSA</t>
  </si>
  <si>
    <t>1 BAR DR #5101, , LAHAINA,MAUI, 96761, Hawaii</t>
  </si>
  <si>
    <t>16235 N 62ND PL SCOTTSDALE, , SCOTTSDALE, 85254, Arizona</t>
  </si>
  <si>
    <t>2639 E ADAMS ST, PHOENIX AZ 885034</t>
  </si>
  <si>
    <t>WISSAM, TANIA</t>
  </si>
  <si>
    <t>1330 E HORSESHOE DR, GATE CODE #2000, CHANDLER, 85249, Arizona</t>
  </si>
  <si>
    <t>FOXMAN, TED</t>
  </si>
  <si>
    <t>3950 Royal Oak Pl, , Encino, , California</t>
  </si>
  <si>
    <t>9000 E BRAHMA RD, , SCOTTSDALE, , Arizona</t>
  </si>
  <si>
    <t>7438 NORTH SECRET CANYON DR, TUCSON, AZ 85718</t>
  </si>
  <si>
    <t>CLEMENTS, KATHERINE</t>
  </si>
  <si>
    <t>SCOTTSDALE</t>
  </si>
  <si>
    <t>HAMID BROTHER ADDRESS</t>
  </si>
  <si>
    <t>12121 E ALTADENA DR, , SCOTTSDALE, 85259, Arizona</t>
  </si>
  <si>
    <t>15037 N SCOTTSDALE RD STE. 120, SCOTTSDALE, AZ</t>
  </si>
  <si>
    <t>QORRI, TONY</t>
  </si>
  <si>
    <t>8741 E HAZELWOOD ST, , SCOTTSDALE, , Arizona</t>
  </si>
  <si>
    <t>GREGG, SUZI</t>
  </si>
  <si>
    <t>KURTH &amp; MICHELLE, MOULTON</t>
  </si>
  <si>
    <t>30600 N PIMA RD # 82, , SCOTTSDALE, 85266, Arizona</t>
  </si>
  <si>
    <t>4715 W Horizon Ridge Drive, , Marana, 85658, Arizona</t>
  </si>
  <si>
    <t>STOPPS, CHRIS</t>
  </si>
  <si>
    <t>10040 E HAPPY VALLEY, UNIT # 478, SCOTTSDALE, 85255, Arizona</t>
  </si>
  <si>
    <t>RAMSEY, KATIE</t>
  </si>
  <si>
    <t>27214 N 71ST PL, , scottsdale, 85266, Arizona</t>
  </si>
  <si>
    <t>TEHRANCHI, MANI</t>
  </si>
  <si>
    <t>39029 n alister mckenzie dr, , SCOTTSDALE, 85262, Arizona</t>
  </si>
  <si>
    <t>WILLIAMS, BRENT</t>
  </si>
  <si>
    <t>39622 C.B. MacDonald, , SCOTTSDALE, 85262, Arizona</t>
  </si>
  <si>
    <t>STOWERS, BELINDA</t>
  </si>
  <si>
    <t>6999 E BLUE SKY DR, , SCOTTSDALE, 85266, Arizona</t>
  </si>
  <si>
    <t>7186 TEM PL, , CARLSBAD, , California</t>
  </si>
  <si>
    <t>MONTIGO, EDNA</t>
  </si>
  <si>
    <t>5874 S GREENFIELD RD, , GILBERT, , Arizona</t>
  </si>
  <si>
    <t>ISAKHANIAN, ARMAN</t>
  </si>
  <si>
    <t>11415 AQUEDUCT AVE, , GRANADA HILLS, , California</t>
  </si>
  <si>
    <t>KOEING, KATHI</t>
  </si>
  <si>
    <t>6022 E Cholla Ln, , PARADISE VALLEY, , Arizona</t>
  </si>
  <si>
    <t>wright, john</t>
  </si>
  <si>
    <t>6122 E Calle del Paisano, , scottsdale, , Arizona</t>
  </si>
  <si>
    <t>IYENGAR, NISHA</t>
  </si>
  <si>
    <t>2357 E MAHOGANY PL, , CHANDLER, , Arizona</t>
  </si>
  <si>
    <t>KIAN, ZIBA</t>
  </si>
  <si>
    <t>7725 N Foothill Dr S, , PARADISE VALLEY, , Arizona</t>
  </si>
  <si>
    <t>OKAMOTO, KARI</t>
  </si>
  <si>
    <t>10224 E FILAREE LN, , SCOTTSDALE, 85262, Arizona</t>
  </si>
  <si>
    <t>DHARIA, RITU</t>
  </si>
  <si>
    <t>560 W SUNSHINE PL, , CHANDLER, 85248, Arizona</t>
  </si>
  <si>
    <t>SUMANTH, VASANTHA</t>
  </si>
  <si>
    <t>2673 E GERONIMO ST, , GILBERT, , Arizona</t>
  </si>
  <si>
    <t>CC PATIO, , , ,</t>
  </si>
  <si>
    <t>SAITO, MIDORI</t>
  </si>
  <si>
    <t>743 SNOWY FARM DR, , SAN TAN VALLEY, , Arizona</t>
  </si>
  <si>
    <t>Spatafora, Dominick</t>
  </si>
  <si>
    <t>SINGH, KIM</t>
  </si>
  <si>
    <t>925 E La Mirada Dr, , PHOENIX, 85042, Arizona</t>
  </si>
  <si>
    <t>CAMPBELL, JEFF &amp; LINDA</t>
  </si>
  <si>
    <t>3140 E OCOTILLO RD, , PHOENIX, , Arizona</t>
  </si>
  <si>
    <t>HAYNIE, TAMI &amp; KYLE</t>
  </si>
  <si>
    <t>8314 E SANDS DR, , SCOTTSDALE, , Arizona</t>
  </si>
  <si>
    <t>MK DESIGN ONE, MK DESIGN ONE</t>
  </si>
  <si>
    <t>Emergency</t>
  </si>
  <si>
    <t>GREENE, BILL &amp; LYNDA</t>
  </si>
  <si>
    <t>3107 N 70TH ST, , SCOTTSDALE, , Arizona</t>
  </si>
  <si>
    <t>LATHIIA, ASHU</t>
  </si>
  <si>
    <t>4512 Rancho Del Mar trials, , SAN DIEGO, , California</t>
  </si>
  <si>
    <t>HANLEY, INDIA</t>
  </si>
  <si>
    <t>9403 N 55th St Paradise Valley, , PARADISE VALLEY, , Arizona</t>
  </si>
  <si>
    <t>FOX, KAREN</t>
  </si>
  <si>
    <t>70777 Tamarisk Ln, , Rancho Mirage, 92270, California</t>
  </si>
  <si>
    <t>MACDONALD, ANDY &amp; APRIL</t>
  </si>
  <si>
    <t>19114 N 54TH LN, , GLENDALE, , Arizona</t>
  </si>
  <si>
    <t>SACIA, LISA</t>
  </si>
  <si>
    <t>10801 E Happy Valley Rd, , SCOTTSDALE, 85255, Arizona</t>
  </si>
  <si>
    <t>AOUFE, LAYAL</t>
  </si>
  <si>
    <t>17905 N 66th Way, , Phoenix, , Arizona</t>
  </si>
  <si>
    <t>MUHLE, JULIE</t>
  </si>
  <si>
    <t>5856 N 44TH ST, , PHOENIX, 85018, Arizona</t>
  </si>
  <si>
    <t>PAVEY, PATTI &amp; HERB</t>
  </si>
  <si>
    <t>PORTER, SHAUNA</t>
  </si>
  <si>
    <t>MALCHUK, BRAD</t>
  </si>
  <si>
    <t>6031 n23rd Place, , PHOENIX, , Arizona</t>
  </si>
  <si>
    <t>GUPTA, VINITA</t>
  </si>
  <si>
    <t>2806 E MUIRWOOD DR, , Phoenix, , Arizona</t>
  </si>
  <si>
    <t>19005 97th pl, , SCOTTSDALE, , Arizona</t>
  </si>
  <si>
    <t>SCOTTSDALE ENTRADA, DPC ENTRADA</t>
  </si>
  <si>
    <t>6400 E MCDOWELL RD, , SCOTTSDALE, , Arizona</t>
  </si>
  <si>
    <t>Dowdell, Thora</t>
  </si>
  <si>
    <t>las vegas, , , , Nevada</t>
  </si>
  <si>
    <t>SCHWARTZ, JENNIFER</t>
  </si>
  <si>
    <t>5048 E COCHISE RD, , PARADISE VALLEY, , Arizona</t>
  </si>
  <si>
    <t>GREEN, LACY</t>
  </si>
  <si>
    <t>3500 E LINCOLN DR, , PHOENIX, , Arizona</t>
  </si>
  <si>
    <t>MCGARY, MORGAN</t>
  </si>
  <si>
    <t>RATHBURN, GARY</t>
  </si>
  <si>
    <t>FAUSEL, SHARON &amp; CRAIG</t>
  </si>
  <si>
    <t>PDF / TYPE</t>
  </si>
  <si>
    <t>38199 N 109TH ST, , SCOTTSDALE, , Arizona</t>
  </si>
  <si>
    <t>3rd Party</t>
  </si>
  <si>
    <t>Zuzu, Valley Ho</t>
  </si>
  <si>
    <t>COLOR</t>
  </si>
  <si>
    <t>FRAME PCS</t>
  </si>
  <si>
    <t>6850 E Main St, , Scottsdale, 85251, Arizona</t>
  </si>
  <si>
    <t>Weeks Programed</t>
  </si>
  <si>
    <t>Customer Confirmed</t>
  </si>
  <si>
    <t>Deliver Status</t>
  </si>
  <si>
    <t>INVOICE $</t>
  </si>
  <si>
    <t>KASSIS, CHRISTELLE</t>
  </si>
  <si>
    <t>11951 E DESERT TRAIL RD, , SCOTTSDALE, , Arizona</t>
  </si>
  <si>
    <t>Lateef, Lubna</t>
  </si>
  <si>
    <t>BLACK</t>
  </si>
  <si>
    <t>CHRIST</t>
  </si>
  <si>
    <t>BONE</t>
  </si>
  <si>
    <t>TEAHEN, MARK</t>
  </si>
  <si>
    <t>CHRIS</t>
  </si>
  <si>
    <t>5706 E Horseshoe Rd, , PARADISE VALLEY, , Arizona</t>
  </si>
  <si>
    <t>HAECHLER, ANTHONY</t>
  </si>
  <si>
    <t>STRETCH, LANCE &amp; LINDA</t>
  </si>
  <si>
    <t>In progress</t>
  </si>
  <si>
    <t>36532 N 110th Way, , SCOTTSDALE, , Arizona</t>
  </si>
  <si>
    <t>BRONZE</t>
  </si>
  <si>
    <t>GRAY</t>
  </si>
  <si>
    <t>LEE, RON</t>
  </si>
  <si>
    <t>Chris</t>
  </si>
  <si>
    <t>WHITE/grey</t>
  </si>
  <si>
    <t>10040 E. Happy Valley Rd, UNIT 242, SCOTTSDALE, , Arizona</t>
  </si>
  <si>
    <t>completed</t>
  </si>
  <si>
    <t>WHITE</t>
  </si>
  <si>
    <t>STORE</t>
  </si>
  <si>
    <t>HOGAN, MICHAEL &amp; GENEVIEVE</t>
  </si>
  <si>
    <t>7914 N 54th Pl, , PARADISE VALLEY, , Arizona</t>
  </si>
  <si>
    <t>LAMBER, MARC &amp; SARAH</t>
  </si>
  <si>
    <t>GREY</t>
  </si>
  <si>
    <t>CHRISTIAN</t>
  </si>
  <si>
    <t>OPTIMA LAKEVIEW, OPTIMA LAKEVIEW</t>
  </si>
  <si>
    <t>KELLY, KARA &amp; PAUL</t>
  </si>
  <si>
    <t>2718 2718 E COMSTOCK ST, , GILBERT, , Arizona</t>
  </si>
  <si>
    <t>DOWDELL, Thora</t>
  </si>
  <si>
    <t>WILHEM, ANNA</t>
  </si>
  <si>
    <t>SIENKIEWICZ, NATALIE</t>
  </si>
  <si>
    <t>1614 N 120th St, , SCOTTSDALE, 85259, Arizona</t>
  </si>
  <si>
    <t>Pending</t>
  </si>
  <si>
    <t>NISSON, SANDRA</t>
  </si>
  <si>
    <t>0210 E Gold Dust Ave, , SCOTTSDALE, 85258, Arizona</t>
  </si>
  <si>
    <t>REID, JAMES</t>
  </si>
  <si>
    <t>9349 E MONUMENT DR, , SCOTTSDALE, 85262, Arizona</t>
  </si>
  <si>
    <t>TJALAS, NICK</t>
  </si>
  <si>
    <t>6947 W River Trl, , MARANA, , Arizona</t>
  </si>
  <si>
    <t>WARD, GAYLA</t>
  </si>
  <si>
    <t>JEVNIKAR, NICK</t>
  </si>
  <si>
    <t>29283 N 123RD DR, , PEORIA, 85383, Arizona</t>
  </si>
  <si>
    <t>Fill Start</t>
  </si>
  <si>
    <t>VANDERHOUT, ALEX</t>
  </si>
  <si>
    <t>chris</t>
  </si>
  <si>
    <t>not collected</t>
  </si>
  <si>
    <t>READY TO COLLECT</t>
  </si>
  <si>
    <t>FLAHERITY, TRACY</t>
  </si>
  <si>
    <t>Chris/Lucio</t>
  </si>
  <si>
    <t>LEVINE, GAIL &amp; MICHAEL</t>
  </si>
  <si>
    <t>CHARCOAL</t>
  </si>
  <si>
    <t>17406 E HUNTER DR, , RIO VERDE, , Arizona</t>
  </si>
  <si>
    <t>HUFFMAN, RICK</t>
  </si>
  <si>
    <t>3143 E Ocotillo Rd, , PHOENIX, , Arizona</t>
  </si>
  <si>
    <t>BONE/GRAY</t>
  </si>
  <si>
    <t>BARRY, ROB</t>
  </si>
  <si>
    <t>5646 N Camelback Canyon Dr, , PHOENIX, , Arizona</t>
  </si>
  <si>
    <t>TERRY, DAVID</t>
  </si>
  <si>
    <t>14082 N. TIYO POINT TRAIL, , MARANA, , Arizona</t>
  </si>
  <si>
    <t>BICKNELL, CHERYL</t>
  </si>
  <si>
    <t>6646 E BLUEBIRD LN, , PARADISE VALLEY, , Arizona</t>
  </si>
  <si>
    <t>GREISINGER, SETH &amp; JOANNA</t>
  </si>
  <si>
    <t>cunningham, MICHEAL</t>
  </si>
  <si>
    <t>11985 E RED BIRD RD, , SCOTTSDALE, , Arizona</t>
  </si>
  <si>
    <t>12 pm to 4 pm</t>
  </si>
  <si>
    <t>MITCHELLE, MATT</t>
  </si>
  <si>
    <t>Apollo Houseboat Slip G12, Navajo Route 22B, Page, , Arizona</t>
  </si>
  <si>
    <t>GROSSMAN, SUSAN &amp; RICHARD</t>
  </si>
  <si>
    <t>10910 E SALT BUSH DR, , SCOTTSDALE, 85255, Arizona</t>
  </si>
  <si>
    <t>GRAYHAWK ELEMENTARY, PTO</t>
  </si>
  <si>
    <t>7525 E GRAYHAWK DR, , scottsdale, 85255, Arizona</t>
  </si>
  <si>
    <t>VANDERHOUT, BRENDA</t>
  </si>
  <si>
    <t>2497 OCEAN ST, , CARLSBAD, 92008, California</t>
  </si>
  <si>
    <t>BALBER, DIANE</t>
  </si>
  <si>
    <t>7264 STANFORD AVE, , ST.LOUIS, , Missouri</t>
  </si>
  <si>
    <t>Christ</t>
  </si>
  <si>
    <t>STEWART, LIANE</t>
  </si>
  <si>
    <t>FRIEL, MARIE</t>
  </si>
  <si>
    <t>JOHNSON, JENNIFER</t>
  </si>
  <si>
    <t>Cook, Debra</t>
  </si>
  <si>
    <t>9795 E. Granite Peak Trail, Gate Code: #7895, Scottsdale, 85262, Arizona</t>
  </si>
  <si>
    <t>DPC, DPC</t>
  </si>
  <si>
    <t>3075 W RAY RD, , CHANDLER, 85226, Arizona</t>
  </si>
  <si>
    <t>LESTER, JACKIE</t>
  </si>
  <si>
    <t>CARLO, DEMARCO</t>
  </si>
  <si>
    <t>7043 N LONGLOOK RD, , SCOTTSDALE, 85253, Arizona</t>
  </si>
  <si>
    <t>NARDOCI, MICHAEL</t>
  </si>
  <si>
    <t>ZIMTBAUM, ELISSA &amp; LORENCE</t>
  </si>
  <si>
    <t>RIDINGS, MELANIE &amp; ROGER</t>
  </si>
  <si>
    <t>CONSER, TINA</t>
  </si>
  <si>
    <t>13705 N HORIZON VIEW LANE, , MARANA, 85658, Arizona</t>
  </si>
  <si>
    <t>ALLAZETTA, SUSIE &amp; DAVE</t>
  </si>
  <si>
    <t>PICK UP, , , ,</t>
  </si>
  <si>
    <t>9378 E SKY LINE DR, , SCOTTSDALE, ,</t>
  </si>
  <si>
    <t>JACKSON, CAPUCINE</t>
  </si>
  <si>
    <t>LINDBERG, CRAIG</t>
  </si>
  <si>
    <t>GOLDBERG, NICOLE</t>
  </si>
  <si>
    <t>christian</t>
  </si>
  <si>
    <t>7040 E SUNNYVALE RD, , PARADISE VALLEY, ,</t>
  </si>
  <si>
    <t>METZGER, ROSE</t>
  </si>
  <si>
    <t>1699 E MARYLAND AVE, , PHOENIX, ,</t>
  </si>
  <si>
    <t>BLACK/BONE</t>
  </si>
  <si>
    <t>NEUTRA DESIGN, STUDIO</t>
  </si>
  <si>
    <t>6335 ALTA HACIENDA DR, , SCOTTSDALE, ,</t>
  </si>
  <si>
    <t>SVAGRIK, CHRISTINE</t>
  </si>
  <si>
    <t>cancelled</t>
  </si>
  <si>
    <t>collected</t>
  </si>
  <si>
    <t>christ</t>
  </si>
  <si>
    <t>DEPATIE, MELANIE</t>
  </si>
  <si>
    <t>5879 E ONYX AVE, , PARADISE VALLEY, ,</t>
  </si>
  <si>
    <t>KEIM, WILLIAM</t>
  </si>
  <si>
    <t>BLACK/GREY</t>
  </si>
  <si>
    <t>1545 E VILLA MARIA DR, , PHOENIX, ,</t>
  </si>
  <si>
    <t>REIFEISS, JAMES</t>
  </si>
  <si>
    <t>N/A</t>
  </si>
  <si>
    <t>SERVICIO</t>
  </si>
  <si>
    <t>9418 E MARK LN, , SCOTTSDALE, ,</t>
  </si>
  <si>
    <t>ORTON, RYAN</t>
  </si>
  <si>
    <t>4902 E Friess Dr, , SCOTTSDALE, , Arizona</t>
  </si>
  <si>
    <t>Gutierrez (Bravada Yachts), Mia</t>
  </si>
  <si>
    <t>9310 W Buckeye Rd, , Tolleson, 85353, Arizona</t>
  </si>
  <si>
    <t>CHOCRON, JASON</t>
  </si>
  <si>
    <t>TOLLEN, TIFFINE</t>
  </si>
  <si>
    <t>SAIKI, LAURA</t>
  </si>
  <si>
    <t>PERRY, TONY</t>
  </si>
  <si>
    <t>cancelled?</t>
  </si>
  <si>
    <t>4275 E CAROLINE LANE, , GILBERT, 85296, Arizona</t>
  </si>
  <si>
    <t>DEVITA, KELLY</t>
  </si>
  <si>
    <t>3644 E LOUISE DR, , Phoenix, , Alaska</t>
  </si>
  <si>
    <t>not required</t>
  </si>
  <si>
    <t>ABDI, SHARON</t>
  </si>
  <si>
    <t>MAYS, VINCENT</t>
  </si>
  <si>
    <t>9015 W MISSORI AVE, , GLENDALE, , Arizona</t>
  </si>
  <si>
    <t>MOORE, BJ &amp; SHARI</t>
  </si>
  <si>
    <t>6180 N LAS BRISAS DR, , PARADISE VALLEY, , Arizona</t>
  </si>
  <si>
    <t>AITKEN, MATT</t>
  </si>
  <si>
    <t>, , , , Washington</t>
  </si>
  <si>
    <t>ORMAN, GREG &amp; SYBEL</t>
  </si>
  <si>
    <t>, , , , Kansas</t>
  </si>
  <si>
    <t>WITT, HEATHER</t>
  </si>
  <si>
    <t>, , FOUNTAIN HILLS, , Arizona</t>
  </si>
  <si>
    <t>BRAVADA, 250 SUNTEX</t>
  </si>
  <si>
    <t>DOVOVAN, ASHLEIGH</t>
  </si>
  <si>
    <t>, , , , New York</t>
  </si>
  <si>
    <t>BUSHARD, MARIA</t>
  </si>
  <si>
    <t>POLISH START</t>
  </si>
  <si>
    <t>, , CHANDLER, , Arizona</t>
  </si>
  <si>
    <t>MACTAS, LISA</t>
  </si>
  <si>
    <t>, , , , New Jersey</t>
  </si>
  <si>
    <t>KOKE, CALEB</t>
  </si>
  <si>
    <t>CHISTIAN</t>
  </si>
  <si>
    <t>9944 E S BENDA DR, , SCOTTSDALE, 85255, Arizona</t>
  </si>
  <si>
    <t>SEQUIRES, MELANIE</t>
  </si>
  <si>
    <t>GAIL, GAIL &amp; MICHAEL</t>
  </si>
  <si>
    <t>5280 N 61ST ST, , PARADISE VALLEY, 85253, Arizona</t>
  </si>
  <si>
    <t>BRONZE/BONE</t>
  </si>
  <si>
    <t>Kevin &amp; Denise, Bowyer</t>
  </si>
  <si>
    <t>7368 E Loredo Ln, , Scottsdale, 85250, Arizona</t>
  </si>
  <si>
    <t>NONE</t>
  </si>
  <si>
    <t>PCS.</t>
  </si>
  <si>
    <t>1301 17th Ave NW, , Minot, 58703, North Dakota</t>
  </si>
  <si>
    <t>, , KELOWNA BC, ,</t>
  </si>
  <si>
    <t>COLLECTED</t>
  </si>
  <si>
    <t>BEIGE</t>
  </si>
  <si>
    <t>GREY/WHITE/BRONZE</t>
  </si>
  <si>
    <t>BRONZE/WHITE</t>
  </si>
  <si>
    <t>TABLERO RESUMEN — Hoja NEW</t>
  </si>
  <si>
    <t>Basado en la hoja NEW (datos normalizados). Los conteos se actualizan solos.</t>
  </si>
  <si>
    <t>Total de pedidos</t>
  </si>
  <si>
    <t>ESTADO DEL PEDIDO</t>
  </si>
  <si>
    <t>Pedidos</t>
  </si>
  <si>
    <t>%</t>
  </si>
  <si>
    <t>Total</t>
  </si>
  <si>
    <t>ETAPAS DE PRODUCCIÓN (número de pedidos)</t>
  </si>
  <si>
    <t>Estado</t>
  </si>
  <si>
    <t>SERVICIO-COLLECTED</t>
  </si>
  <si>
    <t>Otro / en blanco / revisar</t>
  </si>
  <si>
    <t>% Completado</t>
  </si>
  <si>
    <t>CANTIDADES TOTALES</t>
  </si>
  <si>
    <t>Unidades</t>
  </si>
  <si>
    <t>Cojines (QTY CUSH)</t>
  </si>
  <si>
    <t>Metal (QTY METAL)</t>
  </si>
  <si>
    <t>Dekton (QTY DEKT)</t>
  </si>
  <si>
    <t>FECHAS DE ENTREGA</t>
  </si>
  <si>
    <t>Con fecha registrada</t>
  </si>
  <si>
    <t>Entrega más antigua</t>
  </si>
  <si>
    <t>Entrega más reciente</t>
  </si>
  <si>
    <t>TIPO DE METAL</t>
  </si>
  <si>
    <t>STEEL</t>
  </si>
  <si>
    <t>STAINLESS</t>
  </si>
  <si>
    <t>HAMMERED METAL</t>
  </si>
  <si>
    <t>WELD START</t>
  </si>
  <si>
    <t>POWDER START</t>
  </si>
  <si>
    <t>CONFIRMED</t>
  </si>
  <si>
    <t>BLACK/WHITE/BRONZE</t>
  </si>
  <si>
    <t>DPC Entrada, N/A</t>
  </si>
  <si>
    <t>GRAY/BLACK</t>
  </si>
  <si>
    <t>BRONZE, WHITE</t>
  </si>
  <si>
    <t>Powdercoat Start</t>
  </si>
  <si>
    <t>BLACK/WHITE</t>
  </si>
  <si>
    <t>Scottsdale, Az By Hammid</t>
  </si>
  <si>
    <t>BLACK, WHITE, BEIGE</t>
  </si>
  <si>
    <t>see Note: Qty. 2 Bravada ottoman 22"x48"</t>
  </si>
  <si>
    <t>BROZE</t>
  </si>
  <si>
    <t>MAKE 4, TAKE 1 BED SHOWROOM</t>
  </si>
  <si>
    <t>Two T-Tables ALUMINUM/ BRONZE</t>
  </si>
  <si>
    <t>1 FLYING TABLE</t>
  </si>
  <si>
    <t>CounterTop</t>
  </si>
  <si>
    <t>APRIL</t>
  </si>
  <si>
    <t>Done</t>
  </si>
  <si>
    <t>RAINBOW</t>
  </si>
  <si>
    <t>BEIGE/WHITE</t>
  </si>
  <si>
    <t>BG137</t>
  </si>
  <si>
    <t>issue</t>
  </si>
  <si>
    <t>IN PROG</t>
  </si>
  <si>
    <t>RG107</t>
  </si>
  <si>
    <t>GR07</t>
  </si>
  <si>
    <t>SAME &amp; DONE</t>
  </si>
  <si>
    <t>START</t>
  </si>
  <si>
    <t>TRAFFIC WHITE</t>
  </si>
  <si>
    <t>BONE/BLACK</t>
  </si>
  <si>
    <t>partial</t>
  </si>
  <si>
    <t>SAME recushion on place</t>
  </si>
  <si>
    <t>SAME HERE</t>
  </si>
  <si>
    <t>BONE/BLACK/WHITE</t>
  </si>
  <si>
    <t>FINISH</t>
  </si>
  <si>
    <t>SAME Recushion on place</t>
  </si>
  <si>
    <t>SAME DONE</t>
  </si>
  <si>
    <t>FROM SHOWROOM</t>
  </si>
  <si>
    <t>SAME on place</t>
  </si>
  <si>
    <t>SAME READY</t>
  </si>
  <si>
    <t>SAME PENDING</t>
  </si>
  <si>
    <t>WHITE-BRONZE</t>
  </si>
  <si>
    <t>BRONZE/GREY</t>
  </si>
  <si>
    <t>SAME AT PLACE</t>
  </si>
  <si>
    <t>SAME ON PLACE</t>
  </si>
  <si>
    <t>SAME &amp; OrderED</t>
  </si>
  <si>
    <t>ORDER</t>
  </si>
  <si>
    <t>magnets</t>
  </si>
  <si>
    <t>package &amp; Send</t>
  </si>
  <si>
    <t>BONE/BRONZE</t>
  </si>
  <si>
    <t>SAME &amp; RECEIVED</t>
  </si>
  <si>
    <t>SHOWROOM FURNITURE</t>
  </si>
  <si>
    <t>GRAY/BRONZE</t>
  </si>
  <si>
    <t>DELIVERED</t>
  </si>
  <si>
    <t>SAME/ RECEIVED</t>
  </si>
  <si>
    <t>SHOW-AS-IS</t>
  </si>
  <si>
    <t>SAME-RECEIVED</t>
  </si>
  <si>
    <t>TENJAM</t>
  </si>
  <si>
    <t>FEDEX</t>
  </si>
  <si>
    <t>Regular / warranty</t>
  </si>
  <si>
    <t>PICKUP-At SHOWROOM</t>
  </si>
  <si>
    <t>Warranty FEDEX</t>
  </si>
  <si>
    <t>SHOWROOM SALE- REUPHOLSTRY</t>
  </si>
  <si>
    <t>WHITE-BLACK- BRONZE</t>
  </si>
  <si>
    <t>IN PROGRESS/ ISSUE</t>
  </si>
  <si>
    <t>SAME &amp; NEW</t>
  </si>
  <si>
    <t>GREY/WHITE</t>
  </si>
  <si>
    <t>GRAY/WHITE</t>
  </si>
  <si>
    <t>COMERCIAL FEDEX</t>
  </si>
  <si>
    <t>PRIMER/PAINT NO GRIND</t>
  </si>
  <si>
    <t>SAME &amp; SHOWROOM</t>
  </si>
  <si>
    <t>SAME &amp; ORDER</t>
  </si>
  <si>
    <t>BRONZE/BLACK</t>
  </si>
  <si>
    <t>SAME-ORDERED</t>
  </si>
  <si>
    <t>BLACK/BRONZE</t>
  </si>
  <si>
    <t>SAME &amp; ORDERED</t>
  </si>
  <si>
    <t>WHITE/BONE</t>
  </si>
  <si>
    <t>BONE/ BRONZE</t>
  </si>
  <si>
    <t>SAME-CUSTOMER</t>
  </si>
  <si>
    <t>WARR &amp; REGULAR</t>
  </si>
  <si>
    <t>BLACK/GRAY</t>
  </si>
  <si>
    <t>BEIGE/BLACK/BRONZE</t>
  </si>
  <si>
    <t>BRONZE/BEIGE/BLACK/GREY</t>
  </si>
  <si>
    <t>floor &amp; new</t>
  </si>
  <si>
    <t>WARR</t>
  </si>
  <si>
    <t>NOT STARTER</t>
  </si>
  <si>
    <t>13260 N 83rd Pl</t>
  </si>
  <si>
    <t>REVIEW</t>
  </si>
  <si>
    <t>Received</t>
  </si>
  <si>
    <t>FREIGHT</t>
  </si>
  <si>
    <t>add-pillows</t>
  </si>
  <si>
    <t>polish start</t>
  </si>
  <si>
    <t>LA JOYA</t>
  </si>
  <si>
    <t>MULTIPLE</t>
  </si>
  <si>
    <t>-----</t>
  </si>
  <si>
    <t>ADDON</t>
  </si>
  <si>
    <t>PREVIUS</t>
  </si>
  <si>
    <t>Not Ordered</t>
  </si>
  <si>
    <t>COUNTERTOP</t>
  </si>
  <si>
    <t>WARRANTY JOB</t>
  </si>
  <si>
    <t>REGULAR / WARRANTY</t>
  </si>
  <si>
    <t>PICKUP-AT SHOWROOM</t>
  </si>
  <si>
    <t>WARRANTY FEDEX</t>
  </si>
  <si>
    <t>COMMERCIAL FEDEX</t>
  </si>
  <si>
    <t>FLOOR &amp; NEW</t>
  </si>
  <si>
    <t>ADD-PILLOWS</t>
  </si>
  <si>
    <t>PENDING</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</si>
</sst>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yyyy-mm-dd"/>
    <numFmt numFmtId="165" formatCode="ddd\,\ mmm\ dd\,\ yyyy"/>
    <numFmt numFmtId="166" formatCode="0.0"/>
    <numFmt numFmtId="167" formatCode="[h]:mm"/>
    <numFmt numFmtId="168" formatCode="m/d/yy"/>
    <numFmt numFmtId="169" formatCode="m/d"/>
    <numFmt numFmtId="170" formatCode="[$-F800]dddd\,\ mmmm\ dd\,\ yyyy"/>
    <numFmt numFmtId="171" formatCode="&quot;$&quot;#,##0.00_);[Red]\(&quot;$&quot;#,##0.00\)"/>
    <numFmt numFmtId="172" formatCode="_(&quot;$&quot;* #,##0.00_);_(&quot;$&quot;* \(#,##0.00\);_(&quot;$&quot;* &quot;-&quot;??_);_(@_)"/>
    <numFmt numFmtId="173" formatCode="0.0%"/>
    <numFmt numFmtId="174" formatCode="dd/mm/yyyy"/>
  </numFmts>
  <fonts count="169">
    <font>
      <sz val="11.0"/>
      <color theme="1"/>
      <name val="Calibri"/>
      <scheme val="minor"/>
    </font>
    <font>
      <b/>
      <sz val="15.0"/>
      <color rgb="FF1F3864"/>
      <name val="Arial"/>
    </font>
    <font>
      <sz val="11.0"/>
      <color theme="1"/>
      <name val="Montserrat"/>
    </font>
    <font>
      <sz val="11.0"/>
      <color theme="1"/>
      <name val="Calibri"/>
    </font>
    <font>
      <i/>
      <sz val="9.0"/>
      <color rgb="FF808080"/>
      <name val="Arial"/>
    </font>
    <font>
      <b/>
      <sz val="11.0"/>
      <color rgb="FFFFFFFF"/>
      <name val="Arial"/>
    </font>
    <font>
      <sz val="10.0"/>
      <color theme="1"/>
      <name val="Arial"/>
    </font>
    <font>
      <b/>
      <sz val="10.0"/>
      <color theme="1"/>
      <name val="Arial"/>
    </font>
    <font>
      <i/>
      <sz val="8.0"/>
      <color rgb="FF808080"/>
      <name val="Arial"/>
    </font>
    <font>
      <u/>
      <sz val="11.0"/>
      <color rgb="FF0000FF"/>
      <name val="Calibri"/>
    </font>
    <font>
      <sz val="10.0"/>
      <color theme="1"/>
      <name val="Montserrat"/>
    </font>
    <font>
      <u/>
      <sz val="11.0"/>
      <color theme="1"/>
      <name val="Calibri"/>
    </font>
    <font>
      <u/>
      <sz val="11.0"/>
      <color theme="1"/>
      <name val="Calibri"/>
    </font>
    <font>
      <color theme="1"/>
      <name val="Calibri"/>
      <scheme val="minor"/>
    </font>
    <font>
      <b/>
      <sz val="8.0"/>
      <color rgb="FFFFFFFF"/>
      <name val="Arial"/>
    </font>
    <font/>
    <font>
      <b/>
      <color theme="1"/>
      <name val="Calibri"/>
      <scheme val="minor"/>
    </font>
    <font>
      <u/>
      <sz val="11.0"/>
      <color theme="1"/>
      <name val="Calibri"/>
    </font>
    <font>
      <b/>
      <sz val="14.0"/>
      <color rgb="FF1F3864"/>
      <name val="Arial"/>
    </font>
    <font>
      <u/>
      <color rgb="FF0000FF"/>
    </font>
    <font>
      <b/>
      <sz val="9.0"/>
      <color rgb="FFFFFFFF"/>
      <name val="Arial"/>
    </font>
    <font>
      <sz val="11.0"/>
      <color rgb="FF000000"/>
      <name val="Calibri"/>
    </font>
    <font>
      <b/>
      <sz val="11.0"/>
      <color rgb="FF000000"/>
      <name val="Calibri"/>
    </font>
    <font>
      <u/>
      <sz val="11.0"/>
      <color theme="1"/>
      <name val="Calibri"/>
    </font>
    <font>
      <u/>
      <sz val="11.0"/>
      <color theme="1"/>
      <name val="Calibri"/>
    </font>
    <font>
      <u/>
      <sz val="11.0"/>
      <color theme="1"/>
      <name val="Calibri"/>
    </font>
    <font>
      <b/>
      <sz val="10.0"/>
      <color rgb="FFFFFFFF"/>
      <name val="Arial"/>
    </font>
    <font>
      <sz val="9.0"/>
      <color theme="1"/>
      <name val="Calibri"/>
    </font>
    <font>
      <i/>
      <sz val="8.0"/>
      <color rgb="FFC55A11"/>
      <name val="Arial"/>
    </font>
    <font>
      <sz val="9.0"/>
      <color theme="1"/>
      <name val="Arial"/>
    </font>
    <font>
      <sz val="12.0"/>
      <color theme="1"/>
      <name val="Calibri"/>
    </font>
    <font>
      <b/>
      <sz val="9.0"/>
      <color theme="1"/>
      <name val="Arial"/>
    </font>
    <font>
      <sz val="8.0"/>
      <color rgb="FFC0C0C0"/>
      <name val="Arial"/>
    </font>
    <font>
      <b/>
      <sz val="16.0"/>
      <color theme="1"/>
      <name val="Calibri"/>
    </font>
    <font>
      <u/>
      <sz val="11.0"/>
      <color rgb="FF000000"/>
      <name val="Calibri"/>
    </font>
    <font>
      <u/>
      <sz val="11.0"/>
      <color rgb="FF000000"/>
      <name val="Calibri"/>
    </font>
    <font>
      <u/>
      <sz val="11.0"/>
      <color rgb="FF000000"/>
      <name val="Calibri"/>
    </font>
    <font>
      <b/>
      <sz val="13.0"/>
      <color rgb="FF000000"/>
      <name val="Calibri"/>
    </font>
    <font>
      <u/>
      <sz val="11.0"/>
      <color rgb="FF000000"/>
      <name val="Calibri"/>
    </font>
    <font>
      <u/>
      <sz val="11.0"/>
      <color rgb="FF000000"/>
      <name val="Calibri"/>
    </font>
    <font>
      <u/>
      <sz val="11.0"/>
      <color rgb="FF000000"/>
      <name val="Calibri"/>
    </font>
    <font>
      <u/>
      <sz val="11.0"/>
      <color theme="10"/>
      <name val="Calibri"/>
    </font>
    <font>
      <u/>
      <sz val="11.0"/>
      <color rgb="FF000000"/>
      <name val="Calibri"/>
    </font>
    <font>
      <sz val="11.0"/>
      <color rgb="FF444746"/>
      <name val="Calibri"/>
    </font>
    <font>
      <u/>
      <sz val="9.0"/>
      <color rgb="FF0000FF"/>
      <name val="Arial"/>
    </font>
    <font>
      <sz val="11.0"/>
      <color rgb="FF1F1F1F"/>
      <name val="Calibri"/>
    </font>
    <font>
      <u/>
      <sz val="11.0"/>
      <color rgb="FF0000FF"/>
      <name val="Calibri"/>
    </font>
    <font>
      <sz val="12.0"/>
      <color rgb="FF00FFCC"/>
      <name val="Calibri"/>
    </font>
    <font>
      <b/>
      <sz val="11.0"/>
      <color theme="1"/>
      <name val="Calibri"/>
    </font>
    <font>
      <b/>
      <sz val="16.0"/>
      <color rgb="FF000000"/>
      <name val="Calibri"/>
    </font>
    <font>
      <u/>
      <sz val="10.0"/>
      <color rgb="FF0000FF"/>
      <name val="Montserrat"/>
    </font>
    <font>
      <sz val="10.0"/>
      <color theme="1"/>
      <name val="Calibri"/>
    </font>
    <font>
      <b/>
      <sz val="14.0"/>
      <color theme="1"/>
      <name val="Calibri"/>
    </font>
    <font>
      <sz val="10.0"/>
      <color rgb="FF000000"/>
      <name val="Calibri"/>
    </font>
    <font>
      <b/>
      <sz val="14.0"/>
      <color rgb="FF000000"/>
      <name val="Calibri"/>
    </font>
    <font>
      <sz val="16.0"/>
      <color rgb="FF000000"/>
      <name val="Calibri"/>
    </font>
    <font>
      <u/>
      <sz val="11.0"/>
      <color rgb="FF0563C1"/>
      <name val="Calibri"/>
    </font>
    <font>
      <u/>
      <sz val="11.0"/>
      <color rgb="FF000000"/>
      <name val="Calibri"/>
    </font>
    <font>
      <u/>
      <sz val="11.0"/>
      <color rgb="FF000000"/>
      <name val="Calibri"/>
    </font>
    <font>
      <b/>
      <sz val="10.0"/>
      <color theme="1"/>
      <name val="Montserrat"/>
    </font>
    <font>
      <u/>
      <color rgb="FF0000FF"/>
    </font>
    <font>
      <u/>
      <color rgb="FF0000FF"/>
    </font>
    <font>
      <b/>
      <sz val="12.0"/>
      <color rgb="FF000000"/>
      <name val="Calibri"/>
    </font>
    <font>
      <u/>
      <color rgb="FF0000FF"/>
    </font>
    <font>
      <u/>
      <sz val="11.0"/>
      <color rgb="FF000000"/>
      <name val="Calibri"/>
    </font>
    <font>
      <u/>
      <sz val="11.0"/>
      <color theme="1"/>
      <name val="Calibri"/>
    </font>
    <font>
      <u/>
      <sz val="11.0"/>
      <color rgb="FF000000"/>
      <name val="Calibri"/>
    </font>
    <font>
      <u/>
      <sz val="11.0"/>
      <color theme="1"/>
      <name val="Calibri"/>
    </font>
    <font>
      <u/>
      <sz val="11.0"/>
      <color rgb="FF000000"/>
      <name val="Calibri"/>
    </font>
    <font>
      <u/>
      <color rgb="FF0000FF"/>
    </font>
    <font>
      <b/>
      <sz val="12.0"/>
      <color theme="1"/>
      <name val="Montserrat"/>
    </font>
    <font>
      <u/>
      <sz val="11.0"/>
      <color theme="1"/>
      <name val="Calibri"/>
    </font>
    <font>
      <u/>
      <sz val="11.0"/>
      <color theme="1"/>
      <name val="Calibri"/>
    </font>
    <font>
      <u/>
      <color rgb="FF0000FF"/>
    </font>
    <font>
      <b/>
      <sz val="16.0"/>
      <color rgb="FFFFFFFF"/>
      <name val="Calibri"/>
    </font>
    <font>
      <b/>
      <sz val="12.0"/>
      <color theme="1"/>
      <name val="Calibri"/>
    </font>
    <font>
      <b/>
      <sz val="11.0"/>
      <color rgb="FFFFFFFF"/>
      <name val="Calibri"/>
    </font>
    <font>
      <sz val="11.0"/>
      <color rgb="FF473821"/>
      <name val="Calibri"/>
    </font>
    <font>
      <u/>
      <sz val="11.0"/>
      <color rgb="FF000000"/>
      <name val="Calibri"/>
    </font>
    <font>
      <sz val="11.0"/>
      <color rgb="FFB10202"/>
      <name val="Calibri"/>
    </font>
    <font>
      <sz val="11.0"/>
      <color rgb="FF11734B"/>
      <name val="Calibri"/>
    </font>
    <font>
      <sz val="11.0"/>
      <color rgb="FF3D3D3D"/>
      <name val="Calibri"/>
    </font>
    <font>
      <u/>
      <sz val="12.0"/>
      <color rgb="FF0000FF"/>
      <name val="Calibri"/>
    </font>
    <font>
      <u/>
      <sz val="12.0"/>
      <color rgb="FF0000FF"/>
      <name val="Calibri"/>
    </font>
    <font>
      <sz val="12.0"/>
      <color theme="1"/>
      <name val="Montserrat"/>
    </font>
    <font>
      <u/>
      <sz val="11.0"/>
      <color rgb="FF000000"/>
      <name val="Calibri"/>
    </font>
    <font>
      <u/>
      <color rgb="FF0000FF"/>
    </font>
    <font>
      <u/>
      <sz val="11.0"/>
      <color theme="1"/>
      <name val="Calibri"/>
    </font>
    <font>
      <b/>
      <sz val="11.0"/>
      <color rgb="FF000000"/>
      <name val="Montserrat"/>
    </font>
    <font>
      <u/>
      <sz val="11.0"/>
      <color theme="1"/>
      <name val="Calibri"/>
    </font>
    <font>
      <b/>
      <sz val="9.0"/>
      <color rgb="FF000000"/>
      <name val="Montserrat"/>
    </font>
    <font>
      <b/>
      <sz val="11.0"/>
      <color theme="1"/>
      <name val="Montserrat"/>
    </font>
    <font>
      <u/>
      <sz val="11.0"/>
      <color rgb="FF0000FF"/>
      <name val="Calibri"/>
    </font>
    <font>
      <u/>
      <sz val="11.0"/>
      <color theme="1"/>
      <name val="Calibri"/>
    </font>
    <font>
      <b/>
      <sz val="20.0"/>
      <color theme="1"/>
      <name val="Montserrat"/>
    </font>
    <font>
      <u/>
      <sz val="11.0"/>
      <color rgb="FF0000FF"/>
      <name val="Calibri"/>
    </font>
    <font>
      <b/>
      <sz val="14.0"/>
      <color theme="1"/>
      <name val="Montserrat"/>
    </font>
    <font>
      <u/>
      <sz val="11.0"/>
      <color rgb="FF0000FF"/>
      <name val="Calibri"/>
    </font>
    <font>
      <u/>
      <sz val="11.0"/>
      <color theme="1"/>
      <name val="Calibri"/>
    </font>
    <font>
      <u/>
      <sz val="11.0"/>
      <color rgb="FF0000FF"/>
      <name val="Calibri"/>
    </font>
    <font>
      <u/>
      <sz val="11.0"/>
      <color rgb="FF0000FF"/>
      <name val="Calibri"/>
    </font>
    <font>
      <u/>
      <sz val="11.0"/>
      <color rgb="FF0000FF"/>
      <name val="Calibri"/>
    </font>
    <font>
      <u/>
      <sz val="11.0"/>
      <color theme="10"/>
      <name val="Calibri"/>
    </font>
    <font>
      <u/>
      <sz val="11.0"/>
      <color rgb="FF0000FF"/>
      <name val="Calibri"/>
    </font>
    <font>
      <u/>
      <sz val="11.0"/>
      <color rgb="FF0000FF"/>
      <name val="Calibri"/>
    </font>
    <font>
      <u/>
      <sz val="11.0"/>
      <color rgb="FF0000FF"/>
      <name val="Calibri"/>
    </font>
    <font>
      <b/>
      <u/>
      <sz val="11.0"/>
      <color theme="1"/>
      <name val="Calibri"/>
    </font>
    <font>
      <b/>
      <u/>
      <sz val="12.0"/>
      <color rgb="FF0000FF"/>
      <name val="Calibri"/>
    </font>
    <font>
      <b/>
      <u/>
      <sz val="12.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theme="1"/>
      <name val="Calibri"/>
    </font>
    <font>
      <b/>
      <sz val="16.0"/>
      <color rgb="FF1F3864"/>
      <name val="Calibri"/>
    </font>
    <font>
      <i/>
      <sz val="9.0"/>
      <color rgb="FF808080"/>
      <name val="Calibri"/>
    </font>
    <font>
      <i/>
      <sz val="11.0"/>
      <color theme="1"/>
      <name val="Calibri"/>
    </font>
    <font>
      <b/>
      <sz val="11.0"/>
      <color rgb="FFC55A11"/>
      <name val="Calibri"/>
    </font>
    <font>
      <sz val="11.0"/>
      <color rgb="FF7030A0"/>
      <name val="Calibri"/>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sz val="11.0"/>
      <color rgb="FF0000FF"/>
      <name val="Calibri"/>
    </font>
    <font>
      <sz val="9.0"/>
      <color theme="1"/>
      <name val="Montserrat"/>
    </font>
    <font>
      <u/>
      <sz val="11.0"/>
      <color rgb="FF0000FF"/>
      <name val="Calibri"/>
    </font>
    <font>
      <b/>
      <sz val="9.0"/>
      <color theme="1"/>
      <name val="Montserrat"/>
    </font>
    <font>
      <u/>
      <sz val="11.0"/>
      <color rgb="FF0000FF"/>
      <name val="Calibri"/>
    </font>
    <font>
      <u/>
      <sz val="11.0"/>
      <color rgb="FF0000FF"/>
      <name val="Calibri"/>
    </font>
    <font>
      <u/>
      <sz val="11.0"/>
      <color rgb="FF0000FF"/>
      <name val="Calibri"/>
    </font>
    <font>
      <b/>
      <sz val="8.0"/>
      <color theme="1"/>
      <name val="Montserrat"/>
    </font>
    <font>
      <u/>
      <sz val="11.0"/>
      <color rgb="FF0000FF"/>
      <name val="Calibri"/>
    </font>
    <font>
      <u/>
      <sz val="11.0"/>
      <color rgb="FF0000FF"/>
      <name val="Calibri"/>
    </font>
    <font>
      <u/>
      <sz val="11.0"/>
      <color rgb="FF0000FF"/>
      <name val="Calibri"/>
    </font>
    <font>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
      <name val="Calibri"/>
    </font>
    <font>
      <u/>
      <sz val="11.0"/>
      <color theme="1"/>
      <name val="Calibri"/>
    </font>
    <font>
      <u/>
      <sz val="11.0"/>
      <color theme="10"/>
      <name val="Calibri"/>
    </font>
    <font>
      <u/>
      <sz val="11.0"/>
      <color theme="10"/>
      <name val="Calibri"/>
    </font>
    <font>
      <u/>
      <sz val="11.0"/>
      <color theme="1"/>
      <name val="Calibri"/>
    </font>
    <font>
      <u/>
      <sz val="11.0"/>
      <color theme="1"/>
      <name val="Calibri"/>
    </font>
    <font>
      <u/>
      <sz val="11.0"/>
      <color theme="10"/>
      <name val="Calibri"/>
    </font>
    <font>
      <u/>
      <sz val="11.0"/>
      <color theme="1"/>
      <name val="Calibri"/>
    </font>
    <font>
      <b/>
      <i/>
      <sz val="12.0"/>
      <color theme="1"/>
      <name val="Montserrat"/>
    </font>
    <font>
      <u/>
      <sz val="11.0"/>
      <color theme="10"/>
      <name val="Calibri"/>
    </font>
    <font>
      <u/>
      <sz val="11.0"/>
      <color rgb="FF0000FF"/>
      <name val="Calibri"/>
    </font>
    <font>
      <u/>
      <sz val="14.0"/>
      <color rgb="FF0000FF"/>
      <name val="Calibri"/>
    </font>
    <font>
      <u/>
      <sz val="14.0"/>
      <color theme="1"/>
      <name val="Calibri"/>
    </font>
    <font>
      <u/>
      <sz val="11.0"/>
      <color theme="1"/>
      <name val="Calibri"/>
    </font>
    <font>
      <sz val="8.0"/>
      <color theme="1"/>
      <name val="Montserrat"/>
    </font>
    <font>
      <u/>
      <sz val="11.0"/>
      <color theme="1"/>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s>
  <fills count="63">
    <fill>
      <patternFill patternType="none"/>
    </fill>
    <fill>
      <patternFill patternType="lightGray"/>
    </fill>
    <fill>
      <patternFill patternType="solid">
        <fgColor rgb="FFFFFFFF"/>
        <bgColor rgb="FFFFFFFF"/>
      </patternFill>
    </fill>
    <fill>
      <patternFill patternType="solid">
        <fgColor rgb="FF1F3864"/>
        <bgColor rgb="FF1F3864"/>
      </patternFill>
    </fill>
    <fill>
      <patternFill patternType="solid">
        <fgColor rgb="FFFFF2CC"/>
        <bgColor rgb="FFFFF2CC"/>
      </patternFill>
    </fill>
    <fill>
      <patternFill patternType="solid">
        <fgColor rgb="FFF5F5F5"/>
        <bgColor rgb="FFF5F5F5"/>
      </patternFill>
    </fill>
    <fill>
      <patternFill patternType="solid">
        <fgColor rgb="FFD5A6BD"/>
        <bgColor rgb="FFD5A6BD"/>
      </patternFill>
    </fill>
    <fill>
      <patternFill patternType="solid">
        <fgColor rgb="FF2E5496"/>
        <bgColor rgb="FF2E5496"/>
      </patternFill>
    </fill>
    <fill>
      <patternFill patternType="solid">
        <fgColor rgb="FFF9F9F9"/>
        <bgColor rgb="FFF9F9F9"/>
      </patternFill>
    </fill>
    <fill>
      <patternFill patternType="solid">
        <fgColor rgb="FFF2F2F2"/>
        <bgColor rgb="FFF2F2F2"/>
      </patternFill>
    </fill>
    <fill>
      <patternFill patternType="solid">
        <fgColor rgb="FFAEABAB"/>
        <bgColor rgb="FFAEABAB"/>
      </patternFill>
    </fill>
    <fill>
      <patternFill patternType="solid">
        <fgColor rgb="FFC5E0B3"/>
        <bgColor rgb="FFC5E0B3"/>
      </patternFill>
    </fill>
    <fill>
      <patternFill patternType="solid">
        <fgColor rgb="FFFAFAFA"/>
        <bgColor rgb="FFFAFAFA"/>
      </patternFill>
    </fill>
    <fill>
      <patternFill patternType="solid">
        <fgColor rgb="FFE9EEF6"/>
        <bgColor rgb="FFE9EEF6"/>
      </patternFill>
    </fill>
    <fill>
      <patternFill patternType="solid">
        <fgColor rgb="FF00FFFF"/>
        <bgColor rgb="FF00FFFF"/>
      </patternFill>
    </fill>
    <fill>
      <patternFill patternType="solid">
        <fgColor rgb="FFFFCCCC"/>
        <bgColor rgb="FFFFCCCC"/>
      </patternFill>
    </fill>
    <fill>
      <patternFill patternType="solid">
        <fgColor rgb="FFC9DAF8"/>
        <bgColor rgb="FFC9DAF8"/>
      </patternFill>
    </fill>
    <fill>
      <patternFill patternType="solid">
        <fgColor rgb="FFFFC000"/>
        <bgColor rgb="FFFFC000"/>
      </patternFill>
    </fill>
    <fill>
      <patternFill patternType="solid">
        <fgColor rgb="FFCFE2F3"/>
        <bgColor rgb="FFCFE2F3"/>
      </patternFill>
    </fill>
    <fill>
      <patternFill patternType="solid">
        <fgColor rgb="FFFF0000"/>
        <bgColor rgb="FFFF0000"/>
      </patternFill>
    </fill>
    <fill>
      <patternFill patternType="solid">
        <fgColor rgb="FF66FF66"/>
        <bgColor rgb="FF66FF66"/>
      </patternFill>
    </fill>
    <fill>
      <patternFill patternType="solid">
        <fgColor rgb="FFBFBFBF"/>
        <bgColor rgb="FFBFBFBF"/>
      </patternFill>
    </fill>
    <fill>
      <patternFill patternType="solid">
        <fgColor rgb="FF305496"/>
        <bgColor rgb="FF305496"/>
      </patternFill>
    </fill>
    <fill>
      <patternFill patternType="solid">
        <fgColor rgb="FFFFFF00"/>
        <bgColor rgb="FFFFFF00"/>
      </patternFill>
    </fill>
    <fill>
      <patternFill patternType="solid">
        <fgColor rgb="FF8EA9DB"/>
        <bgColor rgb="FF8EA9DB"/>
      </patternFill>
    </fill>
    <fill>
      <patternFill patternType="solid">
        <fgColor rgb="FFF6F8F9"/>
        <bgColor rgb="FFF6F8F9"/>
      </patternFill>
    </fill>
    <fill>
      <patternFill patternType="solid">
        <fgColor rgb="FFFFC7CE"/>
        <bgColor rgb="FFFFC7CE"/>
      </patternFill>
    </fill>
    <fill>
      <patternFill patternType="solid">
        <fgColor rgb="FFC6EFCE"/>
        <bgColor rgb="FFC6EFCE"/>
      </patternFill>
    </fill>
    <fill>
      <patternFill patternType="solid">
        <fgColor rgb="FFB7E1CD"/>
        <bgColor rgb="FFB7E1CD"/>
      </patternFill>
    </fill>
    <fill>
      <patternFill patternType="solid">
        <fgColor rgb="FFAEAAAA"/>
        <bgColor rgb="FFAEAAAA"/>
      </patternFill>
    </fill>
    <fill>
      <patternFill patternType="solid">
        <fgColor rgb="FFCCCCCC"/>
        <bgColor rgb="FFCCCCCC"/>
      </patternFill>
    </fill>
    <fill>
      <patternFill patternType="solid">
        <fgColor theme="0"/>
        <bgColor theme="0"/>
      </patternFill>
    </fill>
    <fill>
      <patternFill patternType="solid">
        <fgColor rgb="FF00B0F0"/>
        <bgColor rgb="FF00B0F0"/>
      </patternFill>
    </fill>
    <fill>
      <patternFill patternType="solid">
        <fgColor rgb="FF92D050"/>
        <bgColor rgb="FF92D050"/>
      </patternFill>
    </fill>
    <fill>
      <patternFill patternType="solid">
        <fgColor rgb="FFF4B083"/>
        <bgColor rgb="FFF4B083"/>
      </patternFill>
    </fill>
    <fill>
      <patternFill patternType="solid">
        <fgColor rgb="FFFF66FF"/>
        <bgColor rgb="FFFF66FF"/>
      </patternFill>
    </fill>
    <fill>
      <patternFill patternType="solid">
        <fgColor rgb="FFC55A11"/>
        <bgColor rgb="FFC55A11"/>
      </patternFill>
    </fill>
    <fill>
      <patternFill patternType="solid">
        <fgColor theme="5"/>
        <bgColor theme="5"/>
      </patternFill>
    </fill>
    <fill>
      <patternFill patternType="solid">
        <fgColor rgb="FFD8D8D8"/>
        <bgColor rgb="FFD8D8D8"/>
      </patternFill>
    </fill>
    <fill>
      <patternFill patternType="solid">
        <fgColor rgb="FF8C15BB"/>
        <bgColor rgb="FF8C15BB"/>
      </patternFill>
    </fill>
    <fill>
      <patternFill patternType="solid">
        <fgColor rgb="FFB513BD"/>
        <bgColor rgb="FFB513BD"/>
      </patternFill>
    </fill>
    <fill>
      <patternFill patternType="solid">
        <fgColor rgb="FFF7CAAC"/>
        <bgColor rgb="FFF7CAAC"/>
      </patternFill>
    </fill>
    <fill>
      <patternFill patternType="solid">
        <fgColor rgb="FFC0C0C0"/>
        <bgColor rgb="FFC0C0C0"/>
      </patternFill>
    </fill>
    <fill>
      <patternFill patternType="solid">
        <fgColor rgb="FFD9E1F2"/>
        <bgColor rgb="FFD9E1F2"/>
      </patternFill>
    </fill>
    <fill>
      <patternFill patternType="solid">
        <fgColor rgb="FFFF3399"/>
        <bgColor rgb="FFFF3399"/>
      </patternFill>
    </fill>
    <fill>
      <patternFill patternType="solid">
        <fgColor rgb="FFFF33CC"/>
        <bgColor rgb="FFFF33CC"/>
      </patternFill>
    </fill>
    <fill>
      <patternFill patternType="solid">
        <fgColor rgb="FF00B050"/>
        <bgColor rgb="FF00B050"/>
      </patternFill>
    </fill>
    <fill>
      <patternFill patternType="solid">
        <fgColor rgb="FF66FFFF"/>
        <bgColor rgb="FF66FFFF"/>
      </patternFill>
    </fill>
    <fill>
      <patternFill patternType="solid">
        <fgColor rgb="FFFF99CC"/>
        <bgColor rgb="FFFF99CC"/>
      </patternFill>
    </fill>
    <fill>
      <patternFill patternType="solid">
        <fgColor theme="9"/>
        <bgColor theme="9"/>
      </patternFill>
    </fill>
    <fill>
      <patternFill patternType="solid">
        <fgColor rgb="FFFFE598"/>
        <bgColor rgb="FFFFE598"/>
      </patternFill>
    </fill>
    <fill>
      <patternFill patternType="solid">
        <fgColor rgb="FFFBE4D5"/>
        <bgColor rgb="FFFBE4D5"/>
      </patternFill>
    </fill>
    <fill>
      <patternFill patternType="solid">
        <fgColor rgb="FFFFCCFF"/>
        <bgColor rgb="FFFFCCFF"/>
      </patternFill>
    </fill>
    <fill>
      <patternFill patternType="solid">
        <fgColor theme="7"/>
        <bgColor theme="7"/>
      </patternFill>
    </fill>
    <fill>
      <patternFill patternType="solid">
        <fgColor rgb="FF29F7B2"/>
        <bgColor rgb="FF29F7B2"/>
      </patternFill>
    </fill>
    <fill>
      <patternFill patternType="solid">
        <fgColor rgb="FFFF00FF"/>
        <bgColor rgb="FFFF00FF"/>
      </patternFill>
    </fill>
    <fill>
      <patternFill patternType="solid">
        <fgColor rgb="FFA8D08D"/>
        <bgColor rgb="FFA8D08D"/>
      </patternFill>
    </fill>
    <fill>
      <patternFill patternType="solid">
        <fgColor rgb="FFC8C8C8"/>
        <bgColor rgb="FFC8C8C8"/>
      </patternFill>
    </fill>
    <fill>
      <patternFill patternType="solid">
        <fgColor rgb="FFE7E6E6"/>
        <bgColor rgb="FFE7E6E6"/>
      </patternFill>
    </fill>
    <fill>
      <patternFill patternType="solid">
        <fgColor rgb="FFD0CECE"/>
        <bgColor rgb="FFD0CECE"/>
      </patternFill>
    </fill>
    <fill>
      <patternFill patternType="solid">
        <fgColor rgb="FF00FFCC"/>
        <bgColor rgb="FF00FFCC"/>
      </patternFill>
    </fill>
    <fill>
      <patternFill patternType="solid">
        <fgColor rgb="FFBDD6EE"/>
        <bgColor rgb="FFBDD6EE"/>
      </patternFill>
    </fill>
    <fill>
      <patternFill patternType="solid">
        <fgColor rgb="FFB4C6E7"/>
        <bgColor rgb="FFB4C6E7"/>
      </patternFill>
    </fill>
  </fills>
  <borders count="15">
    <border/>
    <border>
      <left style="thin">
        <color rgb="FF000000"/>
      </left>
      <right style="thin">
        <color rgb="FF000000"/>
      </right>
      <top style="thin">
        <color rgb="FF000000"/>
      </top>
      <bottom style="thin">
        <color rgb="FF000000"/>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
      <left/>
      <top/>
      <bottom/>
    </border>
    <border>
      <right/>
      <top/>
      <bottom/>
    </border>
    <border>
      <left style="medium">
        <color rgb="FF000000"/>
      </left>
      <right style="medium">
        <color rgb="FF000000"/>
      </right>
      <top style="medium">
        <color rgb="FF000000"/>
      </top>
      <bottom style="medium">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right/>
      <top/>
      <bottom/>
    </border>
    <border>
      <left style="thin">
        <color rgb="FF000000"/>
      </left>
      <top style="thin">
        <color rgb="FF000000"/>
      </top>
      <bottom style="thin">
        <color rgb="FF000000"/>
      </bottom>
    </border>
  </borders>
  <cellStyleXfs count="1">
    <xf borderId="0" fillId="0" fontId="0" numFmtId="0" applyAlignment="1" applyFont="1"/>
  </cellStyleXfs>
  <cellXfs count="635">
    <xf borderId="0" fillId="0" fontId="0" numFmtId="0" xfId="0" applyAlignment="1" applyFont="1">
      <alignment readingOrder="0" shrinkToFit="0" vertical="bottom" wrapText="0"/>
    </xf>
    <xf borderId="0" fillId="0" fontId="1" numFmtId="0" xfId="0" applyAlignment="1" applyFont="1">
      <alignment horizontal="left" vertical="center"/>
    </xf>
    <xf borderId="1" fillId="2" fontId="2" numFmtId="0" xfId="0" applyAlignment="1" applyBorder="1" applyFill="1" applyFont="1">
      <alignment horizontal="center" vertical="center"/>
    </xf>
    <xf borderId="0" fillId="0" fontId="3" numFmtId="0" xfId="0" applyFont="1"/>
    <xf borderId="1" fillId="2" fontId="2" numFmtId="0" xfId="0" applyAlignment="1" applyBorder="1" applyFill="1" applyFont="1">
      <alignment horizontal="center" shrinkToFit="0" vertical="center" wrapText="1"/>
    </xf>
    <xf borderId="0" fillId="0" fontId="4" numFmtId="0" xfId="0" applyFont="1"/>
    <xf borderId="1" fillId="0" fontId="3" numFmtId="0" xfId="0" applyAlignment="1" applyBorder="1" applyFont="1">
      <alignment horizontal="center" vertical="center"/>
    </xf>
    <xf borderId="0" fillId="3" fontId="5" numFmtId="0" xfId="0" applyAlignment="1" applyFill="1" applyFont="1">
      <alignment horizontal="left" vertical="center"/>
    </xf>
    <xf borderId="0" fillId="0" fontId="6" numFmtId="0" xfId="0" applyFont="1"/>
    <xf borderId="2" fillId="4" fontId="7" numFmtId="0" xfId="0" applyAlignment="1" applyBorder="1" applyFill="1" applyFont="1">
      <alignment horizontal="center" readingOrder="0" vertical="center"/>
    </xf>
    <xf borderId="0" fillId="0" fontId="8" numFmtId="0" xfId="0" applyFont="1"/>
    <xf borderId="2" fillId="4" fontId="7" numFmtId="0" xfId="0" applyAlignment="1" applyBorder="1" applyFill="1" applyFont="1">
      <alignment horizontal="center" vertical="center"/>
    </xf>
    <xf borderId="1" fillId="2" fontId="9" numFmtId="0" xfId="0" applyAlignment="1" applyBorder="1" applyFill="1" applyFont="1">
      <alignment horizontal="center" shrinkToFit="0" vertical="center" wrapText="1"/>
    </xf>
    <xf borderId="1" fillId="2" fontId="10" numFmtId="0" xfId="0" applyAlignment="1" applyBorder="1" applyFill="1" applyFont="1">
      <alignment horizontal="center" vertical="center"/>
    </xf>
    <xf borderId="0" fillId="0" fontId="7" numFmtId="164" xfId="0" applyAlignment="1" applyFont="1" applyNumberFormat="1">
      <alignment horizontal="center" vertical="center"/>
    </xf>
    <xf borderId="1" fillId="5" fontId="10" numFmtId="0" xfId="0" applyAlignment="1" applyBorder="1" applyFill="1" applyFont="1">
      <alignment horizontal="center" vertical="center"/>
    </xf>
    <xf borderId="1" fillId="2" fontId="11" numFmtId="0" xfId="0" applyAlignment="1" applyBorder="1" applyFill="1" applyFont="1">
      <alignment horizontal="center" shrinkToFit="0" vertical="center" wrapText="1"/>
    </xf>
    <xf borderId="0" fillId="0" fontId="8" numFmtId="0" xfId="0" applyAlignment="1" applyFont="1">
      <alignment horizontal="left" shrinkToFit="0" vertical="top" wrapText="1"/>
    </xf>
    <xf borderId="1" fillId="2" fontId="10" numFmtId="14" xfId="0" applyAlignment="1" applyBorder="1" applyFill="1" applyFont="1" applyNumberFormat="1">
      <alignment horizontal="center" vertical="center"/>
    </xf>
    <xf borderId="1" fillId="5" fontId="12" numFmtId="0" xfId="0" applyAlignment="1" applyBorder="1" applyFill="1" applyFont="1">
      <alignment horizontal="center" shrinkToFit="0" vertical="center" wrapText="1"/>
    </xf>
    <xf borderId="1" fillId="6" fontId="13" numFmtId="0" xfId="0" applyAlignment="1" applyBorder="1" applyFill="1" applyFont="1">
      <alignment horizontal="center" shrinkToFit="0" vertical="center" wrapText="1"/>
    </xf>
    <xf borderId="3" fillId="7" fontId="14" numFmtId="0" xfId="0" applyAlignment="1" applyBorder="1" applyFill="1" applyFont="1">
      <alignment horizontal="center" vertical="center"/>
    </xf>
    <xf borderId="4" fillId="0" fontId="15" numFmtId="0" xfId="0" applyBorder="1" applyFont="1"/>
    <xf borderId="1" fillId="6" fontId="13" numFmtId="165" xfId="0" applyAlignment="1" applyBorder="1" applyFill="1" applyFont="1" applyNumberFormat="1">
      <alignment horizontal="center" shrinkToFit="0" vertical="center" wrapText="1"/>
    </xf>
    <xf borderId="1" fillId="6" fontId="13" numFmtId="49" xfId="0" applyAlignment="1" applyBorder="1" applyFill="1" applyFont="1" applyNumberFormat="1">
      <alignment horizontal="center" shrinkToFit="0" vertical="center" wrapText="1"/>
    </xf>
    <xf borderId="1" fillId="6" fontId="16" numFmtId="0" xfId="0" applyAlignment="1" applyBorder="1" applyFill="1" applyFont="1">
      <alignment horizontal="center" shrinkToFit="0" vertical="center" wrapText="1"/>
    </xf>
    <xf borderId="1" fillId="0" fontId="13" numFmtId="0" xfId="0" applyAlignment="1" applyBorder="1" applyFont="1">
      <alignment horizontal="center" shrinkToFit="0" vertical="center" wrapText="1"/>
    </xf>
    <xf borderId="1" fillId="8" fontId="10" numFmtId="0" xfId="0" applyAlignment="1" applyBorder="1" applyFill="1" applyFont="1">
      <alignment horizontal="center" vertical="center"/>
    </xf>
    <xf borderId="1" fillId="0" fontId="13" numFmtId="165" xfId="0" applyAlignment="1" applyBorder="1" applyFont="1" applyNumberFormat="1">
      <alignment horizontal="center" shrinkToFit="0" vertical="center" wrapText="1"/>
    </xf>
    <xf borderId="1" fillId="0" fontId="13" numFmtId="1" xfId="0" applyAlignment="1" applyBorder="1" applyFont="1" applyNumberFormat="1">
      <alignment horizontal="center" shrinkToFit="0" vertical="center" wrapText="1"/>
    </xf>
    <xf borderId="1" fillId="8" fontId="17" numFmtId="0" xfId="0" applyAlignment="1" applyBorder="1" applyFill="1" applyFont="1">
      <alignment horizontal="center" shrinkToFit="0" vertical="center" wrapText="1"/>
    </xf>
    <xf borderId="1" fillId="0" fontId="13" numFmtId="166" xfId="0" applyAlignment="1" applyBorder="1" applyFont="1" applyNumberFormat="1">
      <alignment horizontal="center" shrinkToFit="0" vertical="center" wrapText="1"/>
    </xf>
    <xf borderId="3" fillId="9" fontId="18" numFmtId="1" xfId="0" applyAlignment="1" applyBorder="1" applyFill="1" applyFont="1" applyNumberFormat="1">
      <alignment horizontal="center" vertical="center"/>
    </xf>
    <xf borderId="1" fillId="0" fontId="13" numFmtId="167" xfId="0" applyAlignment="1" applyBorder="1" applyFont="1" applyNumberFormat="1">
      <alignment horizontal="center" shrinkToFit="0" vertical="center" wrapText="1"/>
    </xf>
    <xf borderId="1" fillId="0" fontId="19" numFmtId="0" xfId="0" applyAlignment="1" applyBorder="1" applyFont="1">
      <alignment horizontal="center" shrinkToFit="0" vertical="center" wrapText="1"/>
    </xf>
    <xf borderId="1" fillId="0" fontId="13" numFmtId="20" xfId="0" applyAlignment="1" applyBorder="1" applyFont="1" applyNumberFormat="1">
      <alignment horizontal="center" shrinkToFit="0" vertical="center" wrapText="1"/>
    </xf>
    <xf borderId="3" fillId="9" fontId="18" numFmtId="0" xfId="0" applyAlignment="1" applyBorder="1" applyFill="1" applyFont="1">
      <alignment horizontal="center" vertical="center"/>
    </xf>
    <xf borderId="2" fillId="7" fontId="20" numFmtId="0" xfId="0" applyAlignment="1" applyBorder="1" applyFill="1" applyFont="1">
      <alignment horizontal="center" vertical="center"/>
    </xf>
    <xf borderId="2" fillId="0" fontId="6" numFmtId="0" xfId="0" applyBorder="1" applyFont="1"/>
    <xf borderId="1" fillId="0" fontId="21" numFmtId="0" xfId="0" applyAlignment="1" applyBorder="1" applyFont="1">
      <alignment horizontal="center" readingOrder="0" shrinkToFit="0" vertical="center" wrapText="1"/>
    </xf>
    <xf borderId="2" fillId="0" fontId="7" numFmtId="1" xfId="0" applyAlignment="1" applyBorder="1" applyFont="1" applyNumberFormat="1">
      <alignment horizontal="center" vertical="center"/>
    </xf>
    <xf borderId="1" fillId="0" fontId="21" numFmtId="14" xfId="0" applyAlignment="1" applyBorder="1" applyFont="1" applyNumberFormat="1">
      <alignment horizontal="center" readingOrder="0" shrinkToFit="0" vertical="center" wrapText="1"/>
    </xf>
    <xf borderId="1" fillId="0" fontId="21" numFmtId="165" xfId="0" applyAlignment="1" applyBorder="1" applyFont="1" applyNumberFormat="1">
      <alignment horizontal="center" readingOrder="0" shrinkToFit="0" vertical="center" wrapText="1"/>
    </xf>
    <xf borderId="2" fillId="0" fontId="6" numFmtId="166" xfId="0" applyAlignment="1" applyBorder="1" applyFont="1" applyNumberFormat="1">
      <alignment horizontal="center" vertical="center"/>
    </xf>
    <xf borderId="1" fillId="0" fontId="22" numFmtId="0" xfId="0" applyAlignment="1" applyBorder="1" applyFont="1">
      <alignment horizontal="center" readingOrder="0" shrinkToFit="0" vertical="center" wrapText="1"/>
    </xf>
    <xf borderId="2" fillId="0" fontId="3" numFmtId="164" xfId="0" applyAlignment="1" applyBorder="1" applyFont="1" applyNumberFormat="1">
      <alignment horizontal="center" vertical="center"/>
    </xf>
    <xf borderId="1" fillId="0" fontId="21" numFmtId="49" xfId="0" applyAlignment="1" applyBorder="1" applyFont="1" applyNumberFormat="1">
      <alignment horizontal="center" readingOrder="0" shrinkToFit="0" vertical="center" wrapText="1"/>
    </xf>
    <xf borderId="2" fillId="0" fontId="6" numFmtId="1" xfId="0" applyAlignment="1" applyBorder="1" applyFont="1" applyNumberFormat="1">
      <alignment horizontal="center" vertical="center"/>
    </xf>
    <xf borderId="1" fillId="2" fontId="10" numFmtId="0" xfId="0" applyAlignment="1" applyBorder="1" applyFill="1" applyFont="1">
      <alignment vertical="center"/>
    </xf>
    <xf borderId="1" fillId="2" fontId="23" numFmtId="0" xfId="0" applyAlignment="1" applyBorder="1" applyFill="1" applyFont="1">
      <alignment shrinkToFit="0" vertical="center" wrapText="1"/>
    </xf>
    <xf borderId="1" fillId="2" fontId="10" numFmtId="14" xfId="0" applyAlignment="1" applyBorder="1" applyFill="1" applyFont="1" applyNumberFormat="1">
      <alignment vertical="center"/>
    </xf>
    <xf borderId="2" fillId="0" fontId="7" numFmtId="0" xfId="0" applyBorder="1" applyFont="1"/>
    <xf borderId="1" fillId="0" fontId="3" numFmtId="0" xfId="0" applyAlignment="1" applyBorder="1" applyFont="1">
      <alignment horizontal="center" shrinkToFit="0" vertical="center" wrapText="0"/>
    </xf>
    <xf borderId="1" fillId="0" fontId="3" numFmtId="0" xfId="0" applyAlignment="1" applyBorder="1" applyFont="1">
      <alignment readingOrder="0" shrinkToFit="0" vertical="center" wrapText="0"/>
    </xf>
    <xf borderId="1" fillId="0" fontId="24" numFmtId="0" xfId="0" applyAlignment="1" applyBorder="1" applyFont="1">
      <alignment horizontal="center" shrinkToFit="0" vertical="center" wrapText="1"/>
    </xf>
    <xf borderId="1" fillId="0" fontId="25" numFmtId="0" xfId="0" applyAlignment="1" applyBorder="1" applyFont="1">
      <alignment shrinkToFit="0" vertical="center" wrapText="1"/>
    </xf>
    <xf borderId="0" fillId="3" fontId="26" numFmtId="0" xfId="0" applyAlignment="1" applyFill="1" applyFont="1">
      <alignment horizontal="left" vertical="center"/>
    </xf>
    <xf borderId="1" fillId="10" fontId="3" numFmtId="168" xfId="0" applyAlignment="1" applyBorder="1" applyFill="1" applyFont="1" applyNumberFormat="1">
      <alignment horizontal="center" shrinkToFit="0" vertical="center" wrapText="0"/>
    </xf>
    <xf borderId="1" fillId="0" fontId="3" numFmtId="165" xfId="0" applyAlignment="1" applyBorder="1" applyFont="1" applyNumberFormat="1">
      <alignment shrinkToFit="0" vertical="center" wrapText="0"/>
    </xf>
    <xf borderId="2" fillId="7" fontId="20" numFmtId="169" xfId="0" applyAlignment="1" applyBorder="1" applyFill="1" applyFont="1" applyNumberFormat="1">
      <alignment horizontal="center" vertical="center"/>
    </xf>
    <xf borderId="1" fillId="11" fontId="3" numFmtId="165" xfId="0" applyAlignment="1" applyBorder="1" applyFill="1" applyFont="1" applyNumberFormat="1">
      <alignment shrinkToFit="0" vertical="center" wrapText="0"/>
    </xf>
    <xf borderId="1" fillId="11" fontId="3" numFmtId="170" xfId="0" applyAlignment="1" applyBorder="1" applyFill="1" applyFont="1" applyNumberFormat="1">
      <alignment shrinkToFit="0" vertical="center" wrapText="0"/>
    </xf>
    <xf borderId="1" fillId="11" fontId="3" numFmtId="0" xfId="0" applyAlignment="1" applyBorder="1" applyFill="1" applyFont="1">
      <alignment shrinkToFit="0" vertical="center" wrapText="0"/>
    </xf>
    <xf borderId="1" fillId="0" fontId="27" numFmtId="170" xfId="0" applyAlignment="1" applyBorder="1" applyFont="1" applyNumberFormat="1">
      <alignment shrinkToFit="0" vertical="center" wrapText="0"/>
    </xf>
    <xf borderId="1" fillId="0" fontId="3" numFmtId="170" xfId="0" applyAlignment="1" applyBorder="1" applyFont="1" applyNumberFormat="1">
      <alignment shrinkToFit="0" vertical="center" wrapText="0"/>
    </xf>
    <xf borderId="1" fillId="0" fontId="3" numFmtId="0" xfId="0" applyAlignment="1" applyBorder="1" applyFont="1">
      <alignment shrinkToFit="0" vertical="center" wrapText="1"/>
    </xf>
    <xf borderId="2" fillId="4" fontId="6" numFmtId="1" xfId="0" applyAlignment="1" applyBorder="1" applyFill="1" applyFont="1" applyNumberFormat="1">
      <alignment horizontal="center" vertical="center"/>
    </xf>
    <xf borderId="1" fillId="0" fontId="3" numFmtId="1" xfId="0" applyAlignment="1" applyBorder="1" applyFont="1" applyNumberFormat="1">
      <alignment horizontal="center" shrinkToFit="0" vertical="center" wrapText="0"/>
    </xf>
    <xf borderId="1" fillId="0" fontId="3" numFmtId="166" xfId="0" applyAlignment="1" applyBorder="1" applyFont="1" applyNumberFormat="1">
      <alignment horizontal="center" shrinkToFit="0" vertical="center" wrapText="0"/>
    </xf>
    <xf borderId="0" fillId="0" fontId="28" numFmtId="0" xfId="0" applyAlignment="1" applyFont="1">
      <alignment horizontal="left" shrinkToFit="0" vertical="top" wrapText="1"/>
    </xf>
    <xf borderId="1" fillId="0" fontId="3" numFmtId="167" xfId="0" applyAlignment="1" applyBorder="1" applyFont="1" applyNumberFormat="1">
      <alignment shrinkToFit="0" vertical="center" wrapText="0"/>
    </xf>
    <xf borderId="2" fillId="0" fontId="29" numFmtId="0" xfId="0" applyBorder="1" applyFont="1"/>
    <xf borderId="2" fillId="12" fontId="29" numFmtId="1" xfId="0" applyAlignment="1" applyBorder="1" applyFill="1" applyFont="1" applyNumberFormat="1">
      <alignment horizontal="center" vertical="center"/>
    </xf>
    <xf borderId="1" fillId="0" fontId="13" numFmtId="21" xfId="0" applyAlignment="1" applyBorder="1" applyFont="1" applyNumberFormat="1">
      <alignment horizontal="center" shrinkToFit="0" vertical="center" wrapText="1"/>
    </xf>
    <xf borderId="1" fillId="0" fontId="3" numFmtId="0" xfId="0" applyAlignment="1" applyBorder="1" applyFont="1">
      <alignment shrinkToFit="0" vertical="center" wrapText="0"/>
    </xf>
    <xf borderId="1" fillId="10" fontId="3" numFmtId="170" xfId="0" applyAlignment="1" applyBorder="1" applyFill="1" applyFont="1" applyNumberFormat="1">
      <alignment horizontal="center" shrinkToFit="0" vertical="center" wrapText="0"/>
    </xf>
    <xf borderId="1" fillId="0" fontId="30" numFmtId="165" xfId="0" applyAlignment="1" applyBorder="1" applyFont="1" applyNumberFormat="1">
      <alignment shrinkToFit="0" vertical="center" wrapText="0"/>
    </xf>
    <xf borderId="2" fillId="0" fontId="31" numFmtId="0" xfId="0" applyBorder="1" applyFont="1"/>
    <xf borderId="1" fillId="11" fontId="30" numFmtId="170" xfId="0" applyAlignment="1" applyBorder="1" applyFill="1" applyFont="1" applyNumberFormat="1">
      <alignment shrinkToFit="0" vertical="center" wrapText="0"/>
    </xf>
    <xf borderId="1" fillId="11" fontId="30" numFmtId="0" xfId="0" applyAlignment="1" applyBorder="1" applyFill="1" applyFont="1">
      <alignment shrinkToFit="0" vertical="center" wrapText="0"/>
    </xf>
    <xf borderId="2" fillId="0" fontId="31" numFmtId="1" xfId="0" applyAlignment="1" applyBorder="1" applyFont="1" applyNumberFormat="1">
      <alignment horizontal="center" vertical="center"/>
    </xf>
    <xf borderId="0" fillId="0" fontId="8" numFmtId="0" xfId="0" applyAlignment="1" applyFont="1">
      <alignment horizontal="center" vertical="center"/>
    </xf>
    <xf borderId="2" fillId="0" fontId="29" numFmtId="169" xfId="0" applyBorder="1" applyFont="1" applyNumberFormat="1"/>
    <xf borderId="2" fillId="0" fontId="29" numFmtId="1" xfId="0" applyAlignment="1" applyBorder="1" applyFont="1" applyNumberFormat="1">
      <alignment horizontal="center" vertical="center"/>
    </xf>
    <xf borderId="0" fillId="0" fontId="3" numFmtId="0" xfId="0" applyAlignment="1" applyFont="1">
      <alignment horizontal="center" vertical="center"/>
    </xf>
    <xf borderId="2" fillId="0" fontId="29" numFmtId="0" xfId="0" applyAlignment="1" applyBorder="1" applyFont="1">
      <alignment horizontal="center" vertical="center"/>
    </xf>
    <xf borderId="2" fillId="0" fontId="31" numFmtId="0" xfId="0" applyAlignment="1" applyBorder="1" applyFont="1">
      <alignment horizontal="center" vertical="center"/>
    </xf>
    <xf borderId="0" fillId="0" fontId="32" numFmtId="1" xfId="0" applyFont="1" applyNumberFormat="1"/>
    <xf borderId="1" fillId="0" fontId="3" numFmtId="168" xfId="0" applyAlignment="1" applyBorder="1" applyFont="1" applyNumberFormat="1">
      <alignment horizontal="center" shrinkToFit="0" vertical="center" wrapText="0"/>
    </xf>
    <xf borderId="1" fillId="0" fontId="33" numFmtId="1" xfId="0" applyAlignment="1" applyBorder="1" applyFont="1" applyNumberFormat="1">
      <alignment horizontal="center" shrinkToFit="0" vertical="center" wrapText="1"/>
    </xf>
    <xf borderId="1" fillId="0" fontId="21" numFmtId="0" xfId="0" applyAlignment="1" applyBorder="1" applyFont="1">
      <alignment horizontal="center" shrinkToFit="0" vertical="center" wrapText="1"/>
    </xf>
    <xf borderId="1" fillId="0" fontId="21" numFmtId="0" xfId="0" applyAlignment="1" applyBorder="1" applyFont="1">
      <alignment horizontal="center" shrinkToFit="0" vertical="center" wrapText="1"/>
    </xf>
    <xf borderId="1" fillId="0" fontId="34" numFmtId="0" xfId="0" applyAlignment="1" applyBorder="1" applyFont="1">
      <alignment horizontal="center" shrinkToFit="0" vertical="center" wrapText="1"/>
    </xf>
    <xf borderId="1" fillId="0" fontId="21" numFmtId="0" xfId="0" applyAlignment="1" applyBorder="1" applyFont="1">
      <alignment horizontal="center" readingOrder="0" shrinkToFit="0" vertical="center" wrapText="1"/>
    </xf>
    <xf borderId="1" fillId="0" fontId="21" numFmtId="14" xfId="0" applyAlignment="1" applyBorder="1" applyFont="1" applyNumberFormat="1">
      <alignment horizontal="center" shrinkToFit="0" vertical="center" wrapText="1"/>
    </xf>
    <xf borderId="1" fillId="0" fontId="21" numFmtId="0" xfId="0" applyAlignment="1" applyBorder="1" applyFont="1">
      <alignment shrinkToFit="0" vertical="center" wrapText="1"/>
    </xf>
    <xf borderId="1" fillId="0" fontId="21" numFmtId="1" xfId="0" applyAlignment="1" applyBorder="1" applyFont="1" applyNumberFormat="1">
      <alignment horizontal="center" shrinkToFit="0" vertical="center" wrapText="1"/>
    </xf>
    <xf borderId="1" fillId="0" fontId="21" numFmtId="1" xfId="0" applyAlignment="1" applyBorder="1" applyFont="1" applyNumberFormat="1">
      <alignment horizontal="center" readingOrder="0" shrinkToFit="0" vertical="center" wrapText="1"/>
    </xf>
    <xf borderId="1" fillId="0" fontId="21" numFmtId="167" xfId="0" applyAlignment="1" applyBorder="1" applyFont="1" applyNumberFormat="1">
      <alignment horizontal="center" shrinkToFit="0" vertical="center" wrapText="1"/>
    </xf>
    <xf borderId="1" fillId="0" fontId="21" numFmtId="0" xfId="0" applyAlignment="1" applyBorder="1" applyFont="1">
      <alignment horizontal="center" readingOrder="0" shrinkToFit="0" vertical="center" wrapText="1"/>
    </xf>
    <xf borderId="1" fillId="10" fontId="21" numFmtId="14" xfId="0" applyAlignment="1" applyBorder="1" applyFill="1" applyFont="1" applyNumberFormat="1">
      <alignment horizontal="center" shrinkToFit="0" vertical="center" wrapText="1"/>
    </xf>
    <xf borderId="1" fillId="0" fontId="21" numFmtId="170" xfId="0" applyAlignment="1" applyBorder="1" applyFont="1" applyNumberFormat="1">
      <alignment horizontal="center" shrinkToFit="0" vertical="center" wrapText="1"/>
    </xf>
    <xf borderId="1" fillId="2" fontId="10" numFmtId="16" xfId="0" applyAlignment="1" applyBorder="1" applyFill="1" applyFont="1" applyNumberFormat="1">
      <alignment horizontal="center" vertical="center"/>
    </xf>
    <xf borderId="1" fillId="0" fontId="21" numFmtId="0" xfId="0" applyAlignment="1" applyBorder="1" applyFont="1">
      <alignment horizontal="center" readingOrder="0" shrinkToFit="0" vertical="center" wrapText="1"/>
    </xf>
    <xf borderId="1" fillId="0" fontId="21" numFmtId="1" xfId="0" applyAlignment="1" applyBorder="1" applyFont="1" applyNumberFormat="1">
      <alignment horizontal="center" readingOrder="0" shrinkToFit="0" vertical="center" wrapText="0"/>
    </xf>
    <xf borderId="1" fillId="0" fontId="21" numFmtId="0" xfId="0" applyAlignment="1" applyBorder="1" applyFont="1">
      <alignment horizontal="center" readingOrder="0" shrinkToFit="0" vertical="center" wrapText="0"/>
    </xf>
    <xf borderId="1" fillId="0" fontId="21" numFmtId="167" xfId="0" applyAlignment="1" applyBorder="1" applyFont="1" applyNumberFormat="1">
      <alignment horizontal="center" readingOrder="0" shrinkToFit="0" vertical="center" wrapText="0"/>
    </xf>
    <xf borderId="1" fillId="0" fontId="21" numFmtId="20" xfId="0" applyAlignment="1" applyBorder="1" applyFont="1" applyNumberFormat="1">
      <alignment horizontal="center" readingOrder="0" shrinkToFit="0" vertical="center" wrapText="0"/>
    </xf>
    <xf borderId="1" fillId="0" fontId="35" numFmtId="0" xfId="0" applyAlignment="1" applyBorder="1" applyFont="1">
      <alignment horizontal="center" readingOrder="0" shrinkToFit="0" vertical="center" wrapText="1"/>
    </xf>
    <xf borderId="1" fillId="10" fontId="21" numFmtId="14" xfId="0" applyAlignment="1" applyBorder="1" applyFill="1" applyFont="1" applyNumberFormat="1">
      <alignment horizontal="center" readingOrder="0" shrinkToFit="0" vertical="center" wrapText="1"/>
    </xf>
    <xf borderId="1" fillId="0" fontId="21" numFmtId="0" xfId="0" applyAlignment="1" applyBorder="1" applyFont="1">
      <alignment readingOrder="0" shrinkToFit="0" vertical="center" wrapText="1"/>
    </xf>
    <xf borderId="1" fillId="0" fontId="36" numFmtId="0" xfId="0" applyAlignment="1" applyBorder="1" applyFont="1">
      <alignment shrinkToFit="0" vertical="center" wrapText="1"/>
    </xf>
    <xf borderId="1" fillId="0" fontId="37" numFmtId="1" xfId="0" applyAlignment="1" applyBorder="1" applyFont="1" applyNumberFormat="1">
      <alignment horizontal="center" shrinkToFit="0" vertical="center" wrapText="1"/>
    </xf>
    <xf borderId="1" fillId="0" fontId="22" numFmtId="167" xfId="0" applyAlignment="1" applyBorder="1" applyFont="1" applyNumberFormat="1">
      <alignment horizontal="center" shrinkToFit="0" vertical="center" wrapText="1"/>
    </xf>
    <xf borderId="1" fillId="0" fontId="22" numFmtId="167" xfId="0" applyAlignment="1" applyBorder="1" applyFont="1" applyNumberFormat="1">
      <alignment shrinkToFit="0" vertical="center" wrapText="1"/>
    </xf>
    <xf borderId="1" fillId="0" fontId="21" numFmtId="0" xfId="0" applyAlignment="1" applyBorder="1" applyFont="1">
      <alignment horizontal="left" shrinkToFit="0" vertical="center" wrapText="1"/>
    </xf>
    <xf borderId="1" fillId="0" fontId="38" numFmtId="0" xfId="0" applyAlignment="1" applyBorder="1" applyFont="1">
      <alignment horizontal="center" readingOrder="0" shrinkToFit="0" vertical="center" wrapText="1"/>
    </xf>
    <xf borderId="1" fillId="0" fontId="39" numFmtId="0" xfId="0" applyAlignment="1" applyBorder="1" applyFont="1">
      <alignment horizontal="center" readingOrder="0" shrinkToFit="0" vertical="center" wrapText="1"/>
    </xf>
    <xf borderId="1" fillId="0" fontId="40" numFmtId="0" xfId="0" applyAlignment="1" applyBorder="1" applyFont="1">
      <alignment horizontal="center" shrinkToFit="0" vertical="center" wrapText="1"/>
    </xf>
    <xf borderId="1" fillId="2" fontId="41" numFmtId="0" xfId="0" applyAlignment="1" applyBorder="1" applyFill="1" applyFont="1">
      <alignment horizontal="center" shrinkToFit="0" vertical="center" wrapText="1"/>
    </xf>
    <xf borderId="1" fillId="0" fontId="21" numFmtId="165" xfId="0" applyAlignment="1" applyBorder="1" applyFont="1" applyNumberFormat="1">
      <alignment horizontal="center" shrinkToFit="0" vertical="center" wrapText="1"/>
    </xf>
    <xf borderId="1" fillId="0" fontId="42" numFmtId="0" xfId="0" applyAlignment="1" applyBorder="1" applyFont="1">
      <alignment readingOrder="0" shrinkToFit="0" vertical="center" wrapText="1"/>
    </xf>
    <xf borderId="1" fillId="0" fontId="22" numFmtId="166" xfId="0" applyAlignment="1" applyBorder="1" applyFont="1" applyNumberFormat="1">
      <alignment horizontal="center" shrinkToFit="0" vertical="center" wrapText="1"/>
    </xf>
    <xf borderId="1" fillId="0" fontId="37" numFmtId="1" xfId="0" applyAlignment="1" applyBorder="1" applyFont="1" applyNumberFormat="1">
      <alignment horizontal="center" readingOrder="0" shrinkToFit="0" vertical="center" wrapText="1"/>
    </xf>
    <xf borderId="1" fillId="13" fontId="43" numFmtId="0" xfId="0" applyAlignment="1" applyBorder="1" applyFill="1" applyFont="1">
      <alignment readingOrder="0" shrinkToFit="0" vertical="center" wrapText="0"/>
    </xf>
    <xf borderId="2" fillId="0" fontId="44" numFmtId="0" xfId="0" applyBorder="1" applyFont="1"/>
    <xf borderId="1" fillId="0" fontId="45" numFmtId="0" xfId="0" applyAlignment="1" applyBorder="1" applyFont="1">
      <alignment readingOrder="0" shrinkToFit="0" vertical="center" wrapText="0"/>
    </xf>
    <xf borderId="1" fillId="0" fontId="43" numFmtId="0" xfId="0" applyAlignment="1" applyBorder="1" applyFont="1">
      <alignment horizontal="center" readingOrder="0" shrinkToFit="0" vertical="center" wrapText="0"/>
    </xf>
    <xf borderId="1" fillId="0" fontId="3" numFmtId="0" xfId="0" applyAlignment="1" applyBorder="1" applyFont="1">
      <alignment horizontal="center" shrinkToFit="0" vertical="center" wrapText="1"/>
    </xf>
    <xf borderId="1" fillId="0" fontId="46" numFmtId="0" xfId="0" applyAlignment="1" applyBorder="1" applyFont="1">
      <alignment shrinkToFit="0" vertical="center" wrapText="1"/>
    </xf>
    <xf borderId="1" fillId="0" fontId="3" numFmtId="14" xfId="0" applyAlignment="1" applyBorder="1" applyFont="1" applyNumberFormat="1">
      <alignment horizontal="center" shrinkToFit="0" vertical="center" wrapText="1"/>
    </xf>
    <xf borderId="1" fillId="0" fontId="47" numFmtId="165" xfId="0" applyAlignment="1" applyBorder="1" applyFont="1" applyNumberFormat="1">
      <alignment shrinkToFit="0" vertical="center" wrapText="1"/>
    </xf>
    <xf borderId="1" fillId="0" fontId="30" numFmtId="165" xfId="0" applyAlignment="1" applyBorder="1" applyFont="1" applyNumberFormat="1">
      <alignment shrinkToFit="0" vertical="center" wrapText="1"/>
    </xf>
    <xf borderId="1" fillId="0" fontId="30" numFmtId="170" xfId="0" applyAlignment="1" applyBorder="1" applyFont="1" applyNumberFormat="1">
      <alignment shrinkToFit="0" vertical="center" wrapText="1"/>
    </xf>
    <xf borderId="1" fillId="0" fontId="27" numFmtId="170" xfId="0" applyAlignment="1" applyBorder="1" applyFont="1" applyNumberFormat="1">
      <alignment shrinkToFit="0" vertical="center" wrapText="1"/>
    </xf>
    <xf borderId="1" fillId="0" fontId="3" numFmtId="170" xfId="0" applyAlignment="1" applyBorder="1" applyFont="1" applyNumberFormat="1">
      <alignment shrinkToFit="0" vertical="center" wrapText="1"/>
    </xf>
    <xf borderId="1" fillId="0" fontId="33" numFmtId="166" xfId="0" applyAlignment="1" applyBorder="1" applyFont="1" applyNumberFormat="1">
      <alignment horizontal="center" shrinkToFit="0" vertical="center" wrapText="1"/>
    </xf>
    <xf borderId="1" fillId="0" fontId="33" numFmtId="167" xfId="0" applyAlignment="1" applyBorder="1" applyFont="1" applyNumberFormat="1">
      <alignment shrinkToFit="0" vertical="center" wrapText="1"/>
    </xf>
    <xf borderId="1" fillId="0" fontId="3" numFmtId="165" xfId="0" applyAlignment="1" applyBorder="1" applyFont="1" applyNumberFormat="1">
      <alignment shrinkToFit="0" vertical="center" wrapText="1"/>
    </xf>
    <xf borderId="1" fillId="0" fontId="48" numFmtId="1" xfId="0" applyAlignment="1" applyBorder="1" applyFont="1" applyNumberFormat="1">
      <alignment horizontal="center" shrinkToFit="0" vertical="center" wrapText="1"/>
    </xf>
    <xf borderId="1" fillId="0" fontId="3" numFmtId="170" xfId="0" applyAlignment="1" applyBorder="1" applyFont="1" applyNumberFormat="1">
      <alignment horizontal="center" shrinkToFit="0" vertical="center" wrapText="1"/>
    </xf>
    <xf borderId="1" fillId="0" fontId="30" numFmtId="0" xfId="0" applyAlignment="1" applyBorder="1" applyFont="1">
      <alignment shrinkToFit="0" vertical="center" wrapText="1"/>
    </xf>
    <xf borderId="1" fillId="0" fontId="27" numFmtId="0" xfId="0" applyAlignment="1" applyBorder="1" applyFont="1">
      <alignment shrinkToFit="0" vertical="center" wrapText="1"/>
    </xf>
    <xf borderId="1" fillId="0" fontId="49" numFmtId="166" xfId="0" applyAlignment="1" applyBorder="1" applyFont="1" applyNumberFormat="1">
      <alignment horizontal="center" shrinkToFit="0" vertical="center" wrapText="1"/>
    </xf>
    <xf borderId="1" fillId="0" fontId="49" numFmtId="167" xfId="0" applyAlignment="1" applyBorder="1" applyFont="1" applyNumberFormat="1">
      <alignment shrinkToFit="0" vertical="center" wrapText="1"/>
    </xf>
    <xf borderId="1" fillId="0" fontId="3" numFmtId="0" xfId="0" applyAlignment="1" applyBorder="1" applyFont="1">
      <alignment horizontal="center"/>
    </xf>
    <xf borderId="1" fillId="2" fontId="50" numFmtId="14" xfId="0" applyAlignment="1" applyBorder="1" applyFill="1" applyFont="1" applyNumberFormat="1">
      <alignment horizontal="center" vertical="center"/>
    </xf>
    <xf borderId="1" fillId="0" fontId="49" numFmtId="167" xfId="0" applyAlignment="1" applyBorder="1" applyFont="1" applyNumberFormat="1">
      <alignment horizontal="center" shrinkToFit="0" vertical="center" wrapText="1"/>
    </xf>
    <xf borderId="1" fillId="0" fontId="3" numFmtId="14" xfId="0" applyAlignment="1" applyBorder="1" applyFont="1" applyNumberFormat="1">
      <alignment horizontal="center" shrinkToFit="0" vertical="center" wrapText="0"/>
    </xf>
    <xf borderId="1" fillId="0" fontId="48" numFmtId="1" xfId="0" applyAlignment="1" applyBorder="1" applyFont="1" applyNumberFormat="1">
      <alignment horizontal="center" shrinkToFit="0" vertical="center" wrapText="0"/>
    </xf>
    <xf borderId="1" fillId="0" fontId="22" numFmtId="167" xfId="0" applyAlignment="1" applyBorder="1" applyFont="1" applyNumberFormat="1">
      <alignment horizontal="center" shrinkToFit="0" vertical="center" wrapText="0"/>
    </xf>
    <xf borderId="1" fillId="0" fontId="22" numFmtId="167" xfId="0" applyAlignment="1" applyBorder="1" applyFont="1" applyNumberFormat="1">
      <alignment shrinkToFit="0" vertical="center" wrapText="0"/>
    </xf>
    <xf borderId="1" fillId="0" fontId="2" numFmtId="16" xfId="0" applyAlignment="1" applyBorder="1" applyFont="1" applyNumberFormat="1">
      <alignment shrinkToFit="0" vertical="center" wrapText="0"/>
    </xf>
    <xf borderId="1" fillId="0" fontId="3" numFmtId="170" xfId="0" applyAlignment="1" applyBorder="1" applyFont="1" applyNumberFormat="1">
      <alignment horizontal="center" shrinkToFit="0" vertical="center" wrapText="0"/>
    </xf>
    <xf borderId="1" fillId="0" fontId="3" numFmtId="1" xfId="0" applyAlignment="1" applyBorder="1" applyFont="1" applyNumberFormat="1">
      <alignment horizontal="center" shrinkToFit="0" vertical="center" wrapText="1"/>
    </xf>
    <xf borderId="1" fillId="0" fontId="21" numFmtId="167" xfId="0" applyAlignment="1" applyBorder="1" applyFont="1" applyNumberFormat="1">
      <alignment horizontal="center" shrinkToFit="0" vertical="center" wrapText="0"/>
    </xf>
    <xf borderId="1" fillId="0" fontId="21" numFmtId="167" xfId="0" applyAlignment="1" applyBorder="1" applyFont="1" applyNumberFormat="1">
      <alignment shrinkToFit="0" vertical="center" wrapText="0"/>
    </xf>
    <xf borderId="1" fillId="14" fontId="13" numFmtId="0" xfId="0" applyAlignment="1" applyBorder="1" applyFill="1" applyFont="1">
      <alignment horizontal="center" shrinkToFit="0" vertical="center" wrapText="1"/>
    </xf>
    <xf borderId="1" fillId="14" fontId="13" numFmtId="165" xfId="0" applyAlignment="1" applyBorder="1" applyFill="1" applyFont="1" applyNumberFormat="1">
      <alignment horizontal="center" shrinkToFit="0" vertical="center" wrapText="1"/>
    </xf>
    <xf borderId="1" fillId="14" fontId="13" numFmtId="49" xfId="0" applyAlignment="1" applyBorder="1" applyFill="1" applyFont="1" applyNumberFormat="1">
      <alignment horizontal="center" shrinkToFit="0" vertical="center" wrapText="1"/>
    </xf>
    <xf borderId="1" fillId="0" fontId="13" numFmtId="170" xfId="0" applyAlignment="1" applyBorder="1" applyFont="1" applyNumberFormat="1">
      <alignment horizontal="center" shrinkToFit="0" vertical="center" wrapText="1"/>
    </xf>
    <xf borderId="1" fillId="0" fontId="3" numFmtId="0" xfId="0" applyAlignment="1" applyBorder="1" applyFont="1">
      <alignment readingOrder="0" shrinkToFit="0" vertical="center" wrapText="1"/>
    </xf>
    <xf borderId="1" fillId="0" fontId="3" numFmtId="165" xfId="0" applyAlignment="1" applyBorder="1" applyFont="1" applyNumberFormat="1">
      <alignment horizontal="center" shrinkToFit="0" vertical="center" wrapText="1"/>
    </xf>
    <xf borderId="1" fillId="0" fontId="51" numFmtId="0" xfId="0" applyAlignment="1" applyBorder="1" applyFont="1">
      <alignment shrinkToFit="0" vertical="center" wrapText="1"/>
    </xf>
    <xf borderId="1" fillId="0" fontId="52" numFmtId="1" xfId="0" applyAlignment="1" applyBorder="1" applyFont="1" applyNumberFormat="1">
      <alignment horizontal="center" shrinkToFit="0" vertical="center" wrapText="1"/>
    </xf>
    <xf borderId="1" fillId="0" fontId="51" numFmtId="0" xfId="0" applyAlignment="1" applyBorder="1" applyFont="1">
      <alignment readingOrder="0" shrinkToFit="0" vertical="center" wrapText="1"/>
    </xf>
    <xf borderId="1" fillId="14" fontId="53" numFmtId="0" xfId="0" applyAlignment="1" applyBorder="1" applyFill="1" applyFont="1">
      <alignment readingOrder="0" shrinkToFit="0" vertical="center" wrapText="1"/>
    </xf>
    <xf borderId="1" fillId="0" fontId="53" numFmtId="0" xfId="0" applyAlignment="1" applyBorder="1" applyFont="1">
      <alignment readingOrder="0" shrinkToFit="0" vertical="center" wrapText="1"/>
    </xf>
    <xf borderId="1" fillId="0" fontId="53" numFmtId="0" xfId="0" applyAlignment="1" applyBorder="1" applyFont="1">
      <alignment shrinkToFit="0" vertical="center" wrapText="1"/>
    </xf>
    <xf borderId="1" fillId="0" fontId="54" numFmtId="1" xfId="0" applyAlignment="1" applyBorder="1" applyFont="1" applyNumberFormat="1">
      <alignment horizontal="center" shrinkToFit="0" vertical="center" wrapText="1"/>
    </xf>
    <xf borderId="1" fillId="0" fontId="21" numFmtId="170" xfId="0" applyAlignment="1" applyBorder="1" applyFont="1" applyNumberFormat="1">
      <alignment horizontal="center" shrinkToFit="0" vertical="center" wrapText="1"/>
    </xf>
    <xf borderId="1" fillId="0" fontId="13" numFmtId="9" xfId="0" applyAlignment="1" applyBorder="1" applyFont="1" applyNumberFormat="1">
      <alignment horizontal="center" shrinkToFit="0" vertical="center" wrapText="1"/>
    </xf>
    <xf borderId="1" fillId="0" fontId="21" numFmtId="170" xfId="0" applyAlignment="1" applyBorder="1" applyFont="1" applyNumberFormat="1">
      <alignment shrinkToFit="0" vertical="center" wrapText="1"/>
    </xf>
    <xf borderId="1" fillId="0" fontId="53" numFmtId="170" xfId="0" applyAlignment="1" applyBorder="1" applyFont="1" applyNumberFormat="1">
      <alignment shrinkToFit="0" vertical="center" wrapText="1"/>
    </xf>
    <xf borderId="1" fillId="0" fontId="55" numFmtId="167" xfId="0" applyAlignment="1" applyBorder="1" applyFont="1" applyNumberFormat="1">
      <alignment horizontal="center" shrinkToFit="0" vertical="center" wrapText="1"/>
    </xf>
    <xf borderId="1" fillId="0" fontId="55" numFmtId="167" xfId="0" applyAlignment="1" applyBorder="1" applyFont="1" applyNumberFormat="1">
      <alignment shrinkToFit="0" vertical="center" wrapText="1"/>
    </xf>
    <xf borderId="1" fillId="2" fontId="56" numFmtId="0" xfId="0" applyAlignment="1" applyBorder="1" applyFill="1" applyFont="1">
      <alignment horizontal="center" readingOrder="0" shrinkToFit="0" vertical="center" wrapText="1"/>
    </xf>
    <xf borderId="1" fillId="15" fontId="21" numFmtId="14" xfId="0" applyAlignment="1" applyBorder="1" applyFill="1" applyFont="1" applyNumberFormat="1">
      <alignment horizontal="center" shrinkToFit="0" vertical="center" wrapText="1"/>
    </xf>
    <xf borderId="1" fillId="0" fontId="54" numFmtId="1" xfId="0" applyAlignment="1" applyBorder="1" applyFont="1" applyNumberFormat="1">
      <alignment horizontal="center" readingOrder="0" shrinkToFit="0" vertical="center" wrapText="1"/>
    </xf>
    <xf borderId="1" fillId="0" fontId="49" numFmtId="167" xfId="0" applyAlignment="1" applyBorder="1" applyFont="1" applyNumberFormat="1">
      <alignment horizontal="center" readingOrder="0" shrinkToFit="0" vertical="center" wrapText="1"/>
    </xf>
    <xf borderId="1" fillId="16" fontId="57" numFmtId="0" xfId="0" applyAlignment="1" applyBorder="1" applyFill="1" applyFont="1">
      <alignment horizontal="center" shrinkToFit="0" vertical="center" wrapText="1"/>
    </xf>
    <xf borderId="1" fillId="0" fontId="21" numFmtId="0" xfId="0" applyAlignment="1" applyBorder="1" applyFont="1">
      <alignment readingOrder="0" shrinkToFit="0" vertical="center" wrapText="1"/>
    </xf>
    <xf borderId="1" fillId="0" fontId="53" numFmtId="0" xfId="0" applyAlignment="1" applyBorder="1" applyFont="1">
      <alignment readingOrder="0" shrinkToFit="0" vertical="center" wrapText="1"/>
    </xf>
    <xf borderId="1" fillId="16" fontId="58" numFmtId="0" xfId="0" applyAlignment="1" applyBorder="1" applyFill="1" applyFont="1">
      <alignment horizontal="center" readingOrder="0" shrinkToFit="0" vertical="center" wrapText="1"/>
    </xf>
    <xf borderId="1" fillId="2" fontId="59" numFmtId="16" xfId="0" applyAlignment="1" applyBorder="1" applyFill="1" applyFont="1" applyNumberFormat="1">
      <alignment horizontal="center" vertical="center"/>
    </xf>
    <xf borderId="1" fillId="17" fontId="21" numFmtId="0" xfId="0" applyAlignment="1" applyBorder="1" applyFill="1" applyFont="1">
      <alignment shrinkToFit="0" vertical="center" wrapText="1"/>
    </xf>
    <xf borderId="1" fillId="17" fontId="21" numFmtId="0" xfId="0" applyAlignment="1" applyBorder="1" applyFill="1" applyFont="1">
      <alignment readingOrder="0" shrinkToFit="0" vertical="center" wrapText="1"/>
    </xf>
    <xf borderId="1" fillId="0" fontId="22" numFmtId="1" xfId="0" applyAlignment="1" applyBorder="1" applyFont="1" applyNumberFormat="1">
      <alignment horizontal="center" readingOrder="0" shrinkToFit="0" vertical="center" wrapText="1"/>
    </xf>
    <xf borderId="1" fillId="0" fontId="22" numFmtId="1" xfId="0" applyAlignment="1" applyBorder="1" applyFont="1" applyNumberFormat="1">
      <alignment horizontal="center" shrinkToFit="0" vertical="center" wrapText="1"/>
    </xf>
    <xf borderId="1" fillId="0" fontId="21" numFmtId="167" xfId="0" applyAlignment="1" applyBorder="1" applyFont="1" applyNumberFormat="1">
      <alignment shrinkToFit="0" vertical="center" wrapText="1"/>
    </xf>
    <xf borderId="1" fillId="0" fontId="21" numFmtId="0" xfId="0" applyAlignment="1" applyBorder="1" applyFont="1">
      <alignment horizontal="left" readingOrder="0" shrinkToFit="0" vertical="center" wrapText="1"/>
    </xf>
    <xf borderId="1" fillId="0" fontId="16" numFmtId="0" xfId="0" applyAlignment="1" applyBorder="1" applyFont="1">
      <alignment horizontal="center" shrinkToFit="0" vertical="center" wrapText="1"/>
    </xf>
    <xf borderId="1" fillId="2" fontId="13" numFmtId="0" xfId="0" applyAlignment="1" applyBorder="1" applyFill="1" applyFont="1">
      <alignment horizontal="center" shrinkToFit="0" vertical="center" wrapText="1"/>
    </xf>
    <xf borderId="1" fillId="0" fontId="16" numFmtId="1" xfId="0" applyAlignment="1" applyBorder="1" applyFont="1" applyNumberFormat="1">
      <alignment horizontal="center" shrinkToFit="0" vertical="center" wrapText="1"/>
    </xf>
    <xf borderId="1" fillId="16" fontId="13" numFmtId="0" xfId="0" applyAlignment="1" applyBorder="1" applyFill="1" applyFont="1">
      <alignment horizontal="center" shrinkToFit="0" vertical="center" wrapText="1"/>
    </xf>
    <xf borderId="1" fillId="18" fontId="13" numFmtId="0" xfId="0" applyAlignment="1" applyBorder="1" applyFill="1" applyFont="1">
      <alignment horizontal="center" shrinkToFit="0" vertical="center" wrapText="1"/>
    </xf>
    <xf borderId="1" fillId="2" fontId="60" numFmtId="0" xfId="0" applyAlignment="1" applyBorder="1" applyFill="1" applyFont="1">
      <alignment horizontal="center" shrinkToFit="0" vertical="center" wrapText="1"/>
    </xf>
    <xf borderId="1" fillId="18" fontId="61" numFmtId="0" xfId="0" applyAlignment="1" applyBorder="1" applyFill="1" applyFont="1">
      <alignment horizontal="center" shrinkToFit="0" vertical="center" wrapText="1"/>
    </xf>
    <xf borderId="1" fillId="0" fontId="62" numFmtId="167" xfId="0" applyAlignment="1" applyBorder="1" applyFont="1" applyNumberFormat="1">
      <alignment horizontal="center" shrinkToFit="0" vertical="center" wrapText="1"/>
    </xf>
    <xf borderId="0" fillId="0" fontId="13" numFmtId="0" xfId="0" applyAlignment="1" applyFont="1">
      <alignment horizontal="center" shrinkToFit="0" vertical="center" wrapText="1"/>
    </xf>
    <xf borderId="0" fillId="0" fontId="63" numFmtId="0" xfId="0" applyAlignment="1" applyFont="1">
      <alignment horizontal="center" shrinkToFit="0" vertical="center" wrapText="1"/>
    </xf>
    <xf borderId="0" fillId="0" fontId="13" numFmtId="165" xfId="0" applyAlignment="1" applyFont="1" applyNumberFormat="1">
      <alignment horizontal="center" shrinkToFit="0" vertical="center" wrapText="1"/>
    </xf>
    <xf borderId="0" fillId="0" fontId="16" numFmtId="1" xfId="0" applyAlignment="1" applyFont="1" applyNumberFormat="1">
      <alignment horizontal="center" shrinkToFit="0" vertical="center" wrapText="1"/>
    </xf>
    <xf borderId="0" fillId="0" fontId="13" numFmtId="166" xfId="0" applyAlignment="1" applyFont="1" applyNumberFormat="1">
      <alignment horizontal="center" shrinkToFit="0" vertical="center" wrapText="1"/>
    </xf>
    <xf borderId="1" fillId="0" fontId="64" numFmtId="0" xfId="0" applyAlignment="1" applyBorder="1" applyFont="1">
      <alignment readingOrder="0" shrinkToFit="0" vertical="center" wrapText="1"/>
    </xf>
    <xf borderId="0" fillId="0" fontId="16" numFmtId="0" xfId="0" applyAlignment="1" applyFont="1">
      <alignment horizontal="center" shrinkToFit="0" vertical="center" wrapText="1"/>
    </xf>
    <xf borderId="1" fillId="0" fontId="22" numFmtId="167" xfId="0" applyAlignment="1" applyBorder="1" applyFont="1" applyNumberFormat="1">
      <alignment horizontal="center" readingOrder="0" shrinkToFit="0" vertical="center" wrapText="1"/>
    </xf>
    <xf borderId="1" fillId="0" fontId="22" numFmtId="0" xfId="0" applyAlignment="1" applyBorder="1" applyFont="1">
      <alignment readingOrder="0" shrinkToFit="0" vertical="center" wrapText="1"/>
    </xf>
    <xf borderId="1" fillId="2" fontId="10" numFmtId="14" xfId="0" applyAlignment="1" applyBorder="1" applyFill="1" applyFont="1" applyNumberFormat="1">
      <alignment horizontal="center" shrinkToFit="0" vertical="center" wrapText="1"/>
    </xf>
    <xf borderId="1" fillId="0" fontId="65" numFmtId="0" xfId="0" applyAlignment="1" applyBorder="1" applyFont="1">
      <alignment horizontal="center" shrinkToFit="0" vertical="center" wrapText="1"/>
    </xf>
    <xf borderId="1" fillId="18" fontId="66" numFmtId="0" xfId="0" applyAlignment="1" applyBorder="1" applyFill="1" applyFont="1">
      <alignment horizontal="center" shrinkToFit="0" vertical="center" wrapText="1"/>
    </xf>
    <xf borderId="1" fillId="14" fontId="21" numFmtId="0" xfId="0" applyAlignment="1" applyBorder="1" applyFill="1" applyFont="1">
      <alignment horizontal="center" readingOrder="0" shrinkToFit="0" vertical="center" wrapText="1"/>
    </xf>
    <xf borderId="1" fillId="14" fontId="21" numFmtId="0" xfId="0" applyAlignment="1" applyBorder="1" applyFill="1" applyFont="1">
      <alignment horizontal="center" shrinkToFit="0" vertical="center" wrapText="1"/>
    </xf>
    <xf borderId="1" fillId="19" fontId="3" numFmtId="0" xfId="0" applyAlignment="1" applyBorder="1" applyFill="1" applyFont="1">
      <alignment horizontal="center" vertical="center"/>
    </xf>
    <xf borderId="1" fillId="19" fontId="67" numFmtId="0" xfId="0" applyAlignment="1" applyBorder="1" applyFill="1" applyFont="1">
      <alignment horizontal="center" shrinkToFit="0" vertical="center" wrapText="1"/>
    </xf>
    <xf borderId="1" fillId="19" fontId="10" numFmtId="16" xfId="0" applyAlignment="1" applyBorder="1" applyFill="1" applyFont="1" applyNumberFormat="1">
      <alignment horizontal="center" vertical="center"/>
    </xf>
    <xf borderId="1" fillId="19" fontId="10" numFmtId="0" xfId="0" applyAlignment="1" applyBorder="1" applyFill="1" applyFont="1">
      <alignment horizontal="center" vertical="center"/>
    </xf>
    <xf borderId="1" fillId="19" fontId="10" numFmtId="14" xfId="0" applyAlignment="1" applyBorder="1" applyFill="1" applyFont="1" applyNumberFormat="1">
      <alignment horizontal="center" vertical="center"/>
    </xf>
    <xf borderId="1" fillId="18" fontId="68" numFmtId="0" xfId="0" applyAlignment="1" applyBorder="1" applyFill="1" applyFont="1">
      <alignment horizontal="center" readingOrder="0" shrinkToFit="0" vertical="center" wrapText="1"/>
    </xf>
    <xf borderId="1" fillId="0" fontId="21" numFmtId="170" xfId="0" applyAlignment="1" applyBorder="1" applyFont="1" applyNumberFormat="1">
      <alignment horizontal="center" readingOrder="0" shrinkToFit="0" vertical="center" wrapText="1"/>
    </xf>
    <xf borderId="1" fillId="2" fontId="10" numFmtId="171" xfId="0" applyAlignment="1" applyBorder="1" applyFill="1" applyFont="1" applyNumberFormat="1">
      <alignment horizontal="center" vertical="center"/>
    </xf>
    <xf borderId="1" fillId="0" fontId="69" numFmtId="14" xfId="0" applyAlignment="1" applyBorder="1" applyFont="1" applyNumberFormat="1">
      <alignment horizontal="center" shrinkToFit="0" vertical="center" wrapText="1"/>
    </xf>
    <xf borderId="1" fillId="20" fontId="70" numFmtId="170" xfId="0" applyAlignment="1" applyBorder="1" applyFill="1" applyFont="1" applyNumberFormat="1">
      <alignment horizontal="center" vertical="center"/>
    </xf>
    <xf borderId="1" fillId="21" fontId="70" numFmtId="170" xfId="0" applyAlignment="1" applyBorder="1" applyFill="1" applyFont="1" applyNumberFormat="1">
      <alignment horizontal="center" vertical="center"/>
    </xf>
    <xf borderId="1" fillId="17" fontId="70" numFmtId="170" xfId="0" applyAlignment="1" applyBorder="1" applyFill="1" applyFont="1" applyNumberFormat="1">
      <alignment horizontal="center" vertical="center"/>
    </xf>
    <xf borderId="1" fillId="19" fontId="70" numFmtId="170" xfId="0" applyAlignment="1" applyBorder="1" applyFill="1" applyFont="1" applyNumberFormat="1">
      <alignment horizontal="center" vertical="center"/>
    </xf>
    <xf borderId="1" fillId="20" fontId="10" numFmtId="0" xfId="0" applyAlignment="1" applyBorder="1" applyFill="1" applyFont="1">
      <alignment horizontal="center" vertical="center"/>
    </xf>
    <xf borderId="1" fillId="0" fontId="10" numFmtId="16" xfId="0" applyAlignment="1" applyBorder="1" applyFont="1" applyNumberFormat="1">
      <alignment horizontal="center" vertical="center"/>
    </xf>
    <xf borderId="1" fillId="0" fontId="10" numFmtId="14" xfId="0" applyAlignment="1" applyBorder="1" applyFont="1" applyNumberFormat="1">
      <alignment horizontal="center" vertical="center"/>
    </xf>
    <xf borderId="1" fillId="0" fontId="10" numFmtId="0" xfId="0" applyAlignment="1" applyBorder="1" applyFont="1">
      <alignment horizontal="center" vertical="center"/>
    </xf>
    <xf borderId="1" fillId="0" fontId="59" numFmtId="16" xfId="0" applyAlignment="1" applyBorder="1" applyFont="1" applyNumberFormat="1">
      <alignment horizontal="center" vertical="center"/>
    </xf>
    <xf borderId="1" fillId="0" fontId="48" numFmtId="0" xfId="0" applyAlignment="1" applyBorder="1" applyFont="1">
      <alignment horizontal="center" vertical="center"/>
    </xf>
    <xf borderId="1" fillId="0" fontId="48" numFmtId="0" xfId="0" applyAlignment="1" applyBorder="1" applyFont="1">
      <alignment horizontal="center" readingOrder="0" vertical="center"/>
    </xf>
    <xf borderId="1" fillId="0" fontId="71" numFmtId="0" xfId="0" applyAlignment="1" applyBorder="1" applyFont="1">
      <alignment horizontal="center" readingOrder="0" shrinkToFit="0" vertical="center" wrapText="1"/>
    </xf>
    <xf borderId="1" fillId="0" fontId="10" numFmtId="0" xfId="0" applyAlignment="1" applyBorder="1" applyFont="1">
      <alignment horizontal="center" readingOrder="0" vertical="center"/>
    </xf>
    <xf borderId="0" fillId="21" fontId="70" numFmtId="0" xfId="0" applyAlignment="1" applyFill="1" applyFont="1">
      <alignment horizontal="center" readingOrder="0" vertical="center"/>
    </xf>
    <xf borderId="1" fillId="0" fontId="21" numFmtId="46" xfId="0" applyAlignment="1" applyBorder="1" applyFont="1" applyNumberFormat="1">
      <alignment horizontal="center" readingOrder="0" shrinkToFit="0" vertical="center" wrapText="0"/>
    </xf>
    <xf borderId="0" fillId="0" fontId="48" numFmtId="0" xfId="0" applyAlignment="1" applyFont="1">
      <alignment horizontal="center" readingOrder="0" vertical="center"/>
    </xf>
    <xf borderId="0" fillId="0" fontId="72" numFmtId="0" xfId="0" applyAlignment="1" applyFont="1">
      <alignment horizontal="center" readingOrder="0" shrinkToFit="0" vertical="center" wrapText="1"/>
    </xf>
    <xf borderId="0" fillId="0" fontId="10" numFmtId="0" xfId="0" applyAlignment="1" applyFont="1">
      <alignment horizontal="center" readingOrder="0" vertical="center"/>
    </xf>
    <xf borderId="0" fillId="0" fontId="10" numFmtId="16" xfId="0" applyAlignment="1" applyFont="1" applyNumberFormat="1">
      <alignment horizontal="center" vertical="center"/>
    </xf>
    <xf borderId="0" fillId="0" fontId="10" numFmtId="0" xfId="0" applyAlignment="1" applyFont="1">
      <alignment horizontal="center" vertical="center"/>
    </xf>
    <xf borderId="0" fillId="21" fontId="70" numFmtId="170" xfId="0" applyAlignment="1" applyFill="1" applyFont="1" applyNumberFormat="1">
      <alignment horizontal="center" vertical="center"/>
    </xf>
    <xf borderId="0" fillId="0" fontId="10" numFmtId="14" xfId="0" applyAlignment="1" applyFont="1" applyNumberFormat="1">
      <alignment horizontal="center" vertical="center"/>
    </xf>
    <xf borderId="0" fillId="0" fontId="13" numFmtId="0" xfId="0" applyFont="1"/>
    <xf borderId="0" fillId="0" fontId="13" numFmtId="165" xfId="0" applyFont="1" applyNumberFormat="1"/>
    <xf borderId="0" fillId="0" fontId="13" numFmtId="14" xfId="0" applyFont="1" applyNumberFormat="1"/>
    <xf borderId="0" fillId="0" fontId="13" numFmtId="170" xfId="0" applyFont="1" applyNumberFormat="1"/>
    <xf borderId="0" fillId="0" fontId="13" numFmtId="168" xfId="0" applyFont="1" applyNumberFormat="1"/>
    <xf borderId="0" fillId="0" fontId="73" numFmtId="0" xfId="0" applyFont="1"/>
    <xf borderId="1" fillId="0" fontId="21" numFmtId="1" xfId="0" applyAlignment="1" applyBorder="1" applyFont="1" applyNumberFormat="1">
      <alignment horizontal="center" shrinkToFit="0" vertical="center" wrapText="0"/>
    </xf>
    <xf borderId="5" fillId="22" fontId="74" numFmtId="0" xfId="0" applyAlignment="1" applyBorder="1" applyFill="1" applyFont="1">
      <alignment vertical="center"/>
    </xf>
    <xf borderId="6" fillId="0" fontId="15" numFmtId="0" xfId="0" applyBorder="1" applyFont="1"/>
    <xf borderId="0" fillId="0" fontId="75" numFmtId="0" xfId="0" applyAlignment="1" applyFont="1">
      <alignment horizontal="right"/>
    </xf>
    <xf borderId="7" fillId="23" fontId="75" numFmtId="0" xfId="0" applyAlignment="1" applyBorder="1" applyFill="1" applyFont="1">
      <alignment horizontal="center" readingOrder="0"/>
    </xf>
    <xf borderId="2" fillId="0" fontId="48" numFmtId="0" xfId="0" applyBorder="1" applyFont="1"/>
    <xf borderId="2" fillId="0" fontId="3" numFmtId="0" xfId="0" applyBorder="1" applyFont="1"/>
    <xf borderId="2" fillId="0" fontId="3" numFmtId="165" xfId="0" applyBorder="1" applyFont="1" applyNumberFormat="1"/>
    <xf borderId="2" fillId="24" fontId="76" numFmtId="0" xfId="0" applyBorder="1" applyFill="1" applyFont="1"/>
    <xf borderId="2" fillId="24" fontId="3" numFmtId="0" xfId="0" applyBorder="1" applyFill="1" applyFont="1"/>
    <xf borderId="2" fillId="0" fontId="3" numFmtId="0" xfId="0" applyAlignment="1" applyBorder="1" applyFont="1">
      <alignment horizontal="center"/>
    </xf>
    <xf borderId="1" fillId="25" fontId="3" numFmtId="0" xfId="0" applyAlignment="1" applyBorder="1" applyFill="1" applyFont="1">
      <alignment horizontal="center" shrinkToFit="0" vertical="center" wrapText="1"/>
    </xf>
    <xf borderId="1" fillId="25" fontId="77" numFmtId="0" xfId="0" applyAlignment="1" applyBorder="1" applyFill="1" applyFont="1">
      <alignment horizontal="center" shrinkToFit="0" vertical="center" wrapText="1"/>
    </xf>
    <xf borderId="1" fillId="25" fontId="78" numFmtId="0" xfId="0" applyAlignment="1" applyBorder="1" applyFill="1" applyFont="1">
      <alignment horizontal="center" readingOrder="0" shrinkToFit="0" vertical="center" wrapText="1"/>
    </xf>
    <xf borderId="1" fillId="26" fontId="79" numFmtId="0" xfId="0" applyAlignment="1" applyBorder="1" applyFill="1" applyFont="1">
      <alignment horizontal="center" shrinkToFit="0" vertical="center" wrapText="1"/>
    </xf>
    <xf borderId="1" fillId="27" fontId="3" numFmtId="14" xfId="0" applyAlignment="1" applyBorder="1" applyFill="1" applyFont="1" applyNumberFormat="1">
      <alignment horizontal="center" readingOrder="0" shrinkToFit="0" vertical="center" wrapText="0"/>
    </xf>
    <xf borderId="1" fillId="27" fontId="3" numFmtId="165" xfId="0" applyAlignment="1" applyBorder="1" applyFill="1" applyFont="1" applyNumberFormat="1">
      <alignment horizontal="center" readingOrder="0" shrinkToFit="0" vertical="center" wrapText="1"/>
    </xf>
    <xf borderId="1" fillId="25" fontId="80" numFmtId="0" xfId="0" applyAlignment="1" applyBorder="1" applyFill="1" applyFont="1">
      <alignment horizontal="center" shrinkToFit="0" vertical="center" wrapText="1"/>
    </xf>
    <xf borderId="1" fillId="28" fontId="80" numFmtId="0" xfId="0" applyAlignment="1" applyBorder="1" applyFill="1" applyFont="1">
      <alignment horizontal="center" shrinkToFit="0" vertical="center" wrapText="1"/>
    </xf>
    <xf borderId="1" fillId="29" fontId="81" numFmtId="0" xfId="0" applyAlignment="1" applyBorder="1" applyFill="1" applyFont="1">
      <alignment horizontal="center" shrinkToFit="0" vertical="center" wrapText="1"/>
    </xf>
    <xf borderId="1" fillId="30" fontId="3" numFmtId="0" xfId="0" applyAlignment="1" applyBorder="1" applyFill="1" applyFont="1">
      <alignment horizontal="center" shrinkToFit="0" vertical="center" wrapText="1"/>
    </xf>
    <xf borderId="1" fillId="30" fontId="3" numFmtId="0" xfId="0" applyAlignment="1" applyBorder="1" applyFill="1" applyFont="1">
      <alignment shrinkToFit="0" vertical="center" wrapText="1"/>
    </xf>
    <xf borderId="2" fillId="0" fontId="3" numFmtId="1" xfId="0" applyAlignment="1" applyBorder="1" applyFont="1" applyNumberFormat="1">
      <alignment horizontal="center"/>
    </xf>
    <xf borderId="1" fillId="0" fontId="3" numFmtId="1" xfId="0" applyAlignment="1" applyBorder="1" applyFont="1" applyNumberFormat="1">
      <alignment horizontal="center" shrinkToFit="0" vertical="center" wrapText="0"/>
    </xf>
    <xf borderId="1" fillId="0" fontId="21" numFmtId="1" xfId="0" applyAlignment="1" applyBorder="1" applyFont="1" applyNumberFormat="1">
      <alignment horizontal="center" readingOrder="0" shrinkToFit="0" vertical="center" wrapText="0"/>
    </xf>
    <xf borderId="1" fillId="25" fontId="21" numFmtId="167" xfId="0" applyAlignment="1" applyBorder="1" applyFill="1" applyFont="1" applyNumberFormat="1">
      <alignment horizontal="center" readingOrder="0" shrinkToFit="0" vertical="center" wrapText="0"/>
    </xf>
    <xf borderId="1" fillId="25" fontId="21" numFmtId="20" xfId="0" applyAlignment="1" applyBorder="1" applyFill="1" applyFont="1" applyNumberFormat="1">
      <alignment horizontal="center" readingOrder="0" shrinkToFit="0" vertical="center" wrapText="0"/>
    </xf>
    <xf borderId="1" fillId="30" fontId="81" numFmtId="0" xfId="0" applyAlignment="1" applyBorder="1" applyFill="1" applyFont="1">
      <alignment horizontal="center" shrinkToFit="0" vertical="center" wrapText="1"/>
    </xf>
    <xf borderId="1" fillId="23" fontId="70" numFmtId="0" xfId="0" applyAlignment="1" applyBorder="1" applyFill="1" applyFont="1">
      <alignment horizontal="center" vertical="center"/>
    </xf>
    <xf borderId="1" fillId="23" fontId="70" numFmtId="0" xfId="0" applyAlignment="1" applyBorder="1" applyFill="1" applyFont="1">
      <alignment horizontal="center" shrinkToFit="0" vertical="center" wrapText="1"/>
    </xf>
    <xf borderId="1" fillId="2" fontId="82" numFmtId="0" xfId="0" applyAlignment="1" applyBorder="1" applyFill="1" applyFont="1">
      <alignment horizontal="center" vertical="center"/>
    </xf>
    <xf borderId="1" fillId="2" fontId="83" numFmtId="0" xfId="0" applyAlignment="1" applyBorder="1" applyFill="1" applyFont="1">
      <alignment horizontal="center" shrinkToFit="0" vertical="center" wrapText="1"/>
    </xf>
    <xf borderId="1" fillId="2" fontId="84" numFmtId="14" xfId="0" applyAlignment="1" applyBorder="1" applyFill="1" applyFont="1" applyNumberFormat="1">
      <alignment horizontal="center" vertical="center"/>
    </xf>
    <xf borderId="1" fillId="8" fontId="84" numFmtId="1" xfId="0" applyAlignment="1" applyBorder="1" applyFill="1" applyFont="1" applyNumberFormat="1">
      <alignment horizontal="center" vertical="center"/>
    </xf>
    <xf borderId="1" fillId="8" fontId="84" numFmtId="14" xfId="0" applyAlignment="1" applyBorder="1" applyFill="1" applyFont="1" applyNumberFormat="1">
      <alignment horizontal="center" vertical="center"/>
    </xf>
    <xf borderId="1" fillId="2" fontId="84" numFmtId="0" xfId="0" applyAlignment="1" applyBorder="1" applyFill="1" applyFont="1">
      <alignment horizontal="center" vertical="center"/>
    </xf>
    <xf borderId="1" fillId="8" fontId="84" numFmtId="0" xfId="0" applyAlignment="1" applyBorder="1" applyFill="1" applyFont="1">
      <alignment horizontal="center" vertical="center"/>
    </xf>
    <xf borderId="1" fillId="0" fontId="13" numFmtId="14" xfId="0" applyAlignment="1" applyBorder="1" applyFont="1" applyNumberFormat="1">
      <alignment horizontal="center" shrinkToFit="0" vertical="center" wrapText="1"/>
    </xf>
    <xf borderId="1" fillId="2" fontId="84" numFmtId="16" xfId="0" applyAlignment="1" applyBorder="1" applyFill="1" applyFont="1" applyNumberFormat="1">
      <alignment horizontal="center" vertical="center"/>
    </xf>
    <xf borderId="1" fillId="8" fontId="84" numFmtId="16" xfId="0" applyAlignment="1" applyBorder="1" applyFill="1" applyFont="1" applyNumberFormat="1">
      <alignment horizontal="center" vertical="center"/>
    </xf>
    <xf borderId="1" fillId="0" fontId="13" numFmtId="16" xfId="0" applyAlignment="1" applyBorder="1" applyFont="1" applyNumberFormat="1">
      <alignment horizontal="center" shrinkToFit="0" vertical="center" wrapText="1"/>
    </xf>
    <xf borderId="1" fillId="0" fontId="21" numFmtId="21" xfId="0" applyAlignment="1" applyBorder="1" applyFont="1" applyNumberFormat="1">
      <alignment horizontal="center" readingOrder="0" shrinkToFit="0" vertical="center" wrapText="0"/>
    </xf>
    <xf borderId="0" fillId="0" fontId="13" numFmtId="170" xfId="0" applyAlignment="1" applyFont="1" applyNumberFormat="1">
      <alignment horizontal="center" shrinkToFit="0" vertical="center" wrapText="1"/>
    </xf>
    <xf borderId="1" fillId="0" fontId="85" numFmtId="0" xfId="0" applyAlignment="1" applyBorder="1" applyFont="1">
      <alignment horizontal="center" readingOrder="0" shrinkToFit="0" vertical="center" wrapText="1"/>
    </xf>
    <xf borderId="0" fillId="0" fontId="86" numFmtId="14" xfId="0" applyFont="1" applyNumberFormat="1"/>
    <xf borderId="1" fillId="0" fontId="3" numFmtId="0" xfId="0" applyAlignment="1" applyBorder="1" applyFont="1">
      <alignment horizontal="center" readingOrder="0" shrinkToFit="0" vertical="center" wrapText="1"/>
    </xf>
    <xf borderId="1" fillId="0" fontId="87" numFmtId="0" xfId="0" applyAlignment="1" applyBorder="1" applyFont="1">
      <alignment horizontal="center" readingOrder="0" shrinkToFit="0" vertical="center" wrapText="1"/>
    </xf>
    <xf borderId="1" fillId="10" fontId="3" numFmtId="0" xfId="0" applyAlignment="1" applyBorder="1" applyFill="1" applyFont="1">
      <alignment horizontal="center" readingOrder="0" shrinkToFit="0" vertical="center" wrapText="1"/>
    </xf>
    <xf borderId="1" fillId="0" fontId="52" numFmtId="1" xfId="0" applyAlignment="1" applyBorder="1" applyFont="1" applyNumberFormat="1">
      <alignment horizontal="center" readingOrder="0" shrinkToFit="0" vertical="center" wrapText="1"/>
    </xf>
    <xf borderId="1" fillId="23" fontId="88" numFmtId="0" xfId="0" applyAlignment="1" applyBorder="1" applyFill="1" applyFont="1">
      <alignment horizontal="center" vertical="center"/>
    </xf>
    <xf borderId="8" fillId="23" fontId="88" numFmtId="0" xfId="0" applyAlignment="1" applyBorder="1" applyFill="1" applyFont="1">
      <alignment horizontal="center" vertical="center"/>
    </xf>
    <xf borderId="8" fillId="23" fontId="88" numFmtId="0" xfId="0" applyAlignment="1" applyBorder="1" applyFill="1" applyFont="1">
      <alignment horizontal="center" shrinkToFit="0" vertical="center" wrapText="1"/>
    </xf>
    <xf borderId="8" fillId="23" fontId="88" numFmtId="168" xfId="0" applyAlignment="1" applyBorder="1" applyFill="1" applyFont="1" applyNumberFormat="1">
      <alignment horizontal="center" shrinkToFit="0" vertical="center" wrapText="1"/>
    </xf>
    <xf borderId="1" fillId="0" fontId="89" numFmtId="165" xfId="0" applyAlignment="1" applyBorder="1" applyFont="1" applyNumberFormat="1">
      <alignment shrinkToFit="0" vertical="center" wrapText="1"/>
    </xf>
    <xf borderId="1" fillId="23" fontId="88" numFmtId="0" xfId="0" applyAlignment="1" applyBorder="1" applyFill="1" applyFont="1">
      <alignment horizontal="center" shrinkToFit="0" vertical="center" wrapText="1"/>
    </xf>
    <xf borderId="9" fillId="23" fontId="88" numFmtId="0" xfId="0" applyAlignment="1" applyBorder="1" applyFill="1" applyFont="1">
      <alignment horizontal="center" shrinkToFit="0" vertical="center" wrapText="1"/>
    </xf>
    <xf borderId="1" fillId="23" fontId="90" numFmtId="0" xfId="0" applyAlignment="1" applyBorder="1" applyFill="1" applyFont="1">
      <alignment horizontal="center" shrinkToFit="0" vertical="center" wrapText="1"/>
    </xf>
    <xf borderId="1" fillId="0" fontId="3" numFmtId="0" xfId="0" applyAlignment="1" applyBorder="1" applyFont="1">
      <alignment shrinkToFit="0" vertical="center" wrapText="0"/>
    </xf>
    <xf borderId="1" fillId="23" fontId="88" numFmtId="0" xfId="0" applyAlignment="1" applyBorder="1" applyFill="1" applyFont="1">
      <alignment horizontal="left" shrinkToFit="0" vertical="center" wrapText="1"/>
    </xf>
    <xf borderId="1" fillId="23" fontId="91" numFmtId="0" xfId="0" applyAlignment="1" applyBorder="1" applyFill="1" applyFont="1">
      <alignment horizontal="center" vertical="center"/>
    </xf>
    <xf borderId="10" fillId="23" fontId="88" numFmtId="0" xfId="0" applyAlignment="1" applyBorder="1" applyFill="1" applyFont="1">
      <alignment horizontal="center" shrinkToFit="0" vertical="center" wrapText="1"/>
    </xf>
    <xf borderId="1" fillId="0" fontId="75" numFmtId="0" xfId="0" applyAlignment="1" applyBorder="1" applyFont="1">
      <alignment horizontal="center" vertical="center"/>
    </xf>
    <xf borderId="8" fillId="2" fontId="92" numFmtId="0" xfId="0" applyAlignment="1" applyBorder="1" applyFill="1" applyFont="1">
      <alignment horizontal="center" shrinkToFit="0" vertical="center" wrapText="1"/>
    </xf>
    <xf borderId="11" fillId="0" fontId="93" numFmtId="0" xfId="0" applyAlignment="1" applyBorder="1" applyFont="1">
      <alignment horizontal="center" shrinkToFit="0" vertical="center" wrapText="1"/>
    </xf>
    <xf borderId="1" fillId="31" fontId="70" numFmtId="170" xfId="0" applyAlignment="1" applyBorder="1" applyFill="1" applyFont="1" applyNumberFormat="1">
      <alignment horizontal="center" vertical="top"/>
    </xf>
    <xf borderId="1" fillId="0" fontId="94" numFmtId="1" xfId="0" applyAlignment="1" applyBorder="1" applyFont="1" applyNumberFormat="1">
      <alignment horizontal="center" vertical="center"/>
    </xf>
    <xf borderId="1" fillId="0" fontId="70" numFmtId="170" xfId="0" applyAlignment="1" applyBorder="1" applyFont="1" applyNumberFormat="1">
      <alignment horizontal="center" vertical="top"/>
    </xf>
    <xf borderId="1" fillId="0" fontId="95" numFmtId="0" xfId="0" applyAlignment="1" applyBorder="1" applyFont="1">
      <alignment horizontal="center" shrinkToFit="0" vertical="center" wrapText="1"/>
    </xf>
    <xf borderId="1" fillId="5" fontId="10" numFmtId="14" xfId="0" applyAlignment="1" applyBorder="1" applyFill="1" applyFont="1" applyNumberFormat="1">
      <alignment horizontal="center" vertical="center"/>
    </xf>
    <xf borderId="1" fillId="8" fontId="96" numFmtId="1" xfId="0" applyAlignment="1" applyBorder="1" applyFill="1" applyFont="1" applyNumberFormat="1">
      <alignment horizontal="center" vertical="center"/>
    </xf>
    <xf borderId="0" fillId="0" fontId="3" numFmtId="172" xfId="0" applyFont="1" applyNumberFormat="1"/>
    <xf borderId="8" fillId="31" fontId="97" numFmtId="0" xfId="0" applyAlignment="1" applyBorder="1" applyFill="1" applyFont="1">
      <alignment horizontal="center" shrinkToFit="0" vertical="center" wrapText="1"/>
    </xf>
    <xf borderId="1" fillId="23" fontId="70" numFmtId="170" xfId="0" applyAlignment="1" applyBorder="1" applyFill="1" applyFont="1" applyNumberFormat="1">
      <alignment horizontal="center" vertical="top"/>
    </xf>
    <xf borderId="1" fillId="8" fontId="10" numFmtId="14" xfId="0" applyAlignment="1" applyBorder="1" applyFill="1" applyFont="1" applyNumberFormat="1">
      <alignment horizontal="center" vertical="center"/>
    </xf>
    <xf borderId="12" fillId="8" fontId="10" numFmtId="0" xfId="0" applyAlignment="1" applyBorder="1" applyFill="1" applyFont="1">
      <alignment horizontal="center" vertical="center"/>
    </xf>
    <xf borderId="1" fillId="23" fontId="75" numFmtId="0" xfId="0" applyAlignment="1" applyBorder="1" applyFill="1" applyFont="1">
      <alignment horizontal="center" vertical="center"/>
    </xf>
    <xf borderId="8" fillId="2" fontId="98" numFmtId="0" xfId="0" applyAlignment="1" applyBorder="1" applyFill="1" applyFont="1">
      <alignment horizontal="center" shrinkToFit="0" vertical="center" wrapText="1"/>
    </xf>
    <xf borderId="13" fillId="2" fontId="10" numFmtId="0" xfId="0" applyAlignment="1" applyBorder="1" applyFill="1" applyFont="1">
      <alignment horizontal="center" vertical="center"/>
    </xf>
    <xf borderId="9" fillId="2" fontId="10" numFmtId="0" xfId="0" applyAlignment="1" applyBorder="1" applyFill="1" applyFont="1">
      <alignment horizontal="center" vertical="center"/>
    </xf>
    <xf borderId="9" fillId="8" fontId="10" numFmtId="0" xfId="0" applyAlignment="1" applyBorder="1" applyFill="1" applyFont="1">
      <alignment horizontal="center" vertical="center"/>
    </xf>
    <xf borderId="8" fillId="32" fontId="99" numFmtId="0" xfId="0" applyAlignment="1" applyBorder="1" applyFill="1" applyFont="1">
      <alignment horizontal="center" shrinkToFit="0" vertical="center" wrapText="1"/>
    </xf>
    <xf borderId="1" fillId="0" fontId="3" numFmtId="0" xfId="0" applyBorder="1" applyFont="1"/>
    <xf borderId="1" fillId="23" fontId="84" numFmtId="1" xfId="0" applyAlignment="1" applyBorder="1" applyFill="1" applyFont="1" applyNumberFormat="1">
      <alignment horizontal="center" vertical="center"/>
    </xf>
    <xf borderId="1" fillId="0" fontId="94" numFmtId="172" xfId="0" applyAlignment="1" applyBorder="1" applyFont="1" applyNumberFormat="1">
      <alignment horizontal="center" vertical="center"/>
    </xf>
    <xf borderId="8" fillId="23" fontId="100" numFmtId="0" xfId="0" applyAlignment="1" applyBorder="1" applyFill="1" applyFont="1">
      <alignment horizontal="center" shrinkToFit="0" vertical="center" wrapText="1"/>
    </xf>
    <xf borderId="1" fillId="17" fontId="70" numFmtId="170" xfId="0" applyAlignment="1" applyBorder="1" applyFill="1" applyFont="1" applyNumberFormat="1">
      <alignment horizontal="center" vertical="top"/>
    </xf>
    <xf borderId="1" fillId="33" fontId="94" numFmtId="1" xfId="0" applyAlignment="1" applyBorder="1" applyFill="1" applyFont="1" applyNumberFormat="1">
      <alignment horizontal="center" vertical="center"/>
    </xf>
    <xf borderId="1" fillId="34" fontId="70" numFmtId="170" xfId="0" applyAlignment="1" applyBorder="1" applyFill="1" applyFont="1" applyNumberFormat="1">
      <alignment horizontal="center" vertical="top"/>
    </xf>
    <xf borderId="1" fillId="35" fontId="75" numFmtId="0" xfId="0" applyAlignment="1" applyBorder="1" applyFill="1" applyFont="1">
      <alignment horizontal="center" vertical="center"/>
    </xf>
    <xf borderId="1" fillId="33" fontId="84" numFmtId="0" xfId="0" applyAlignment="1" applyBorder="1" applyFill="1" applyFont="1">
      <alignment horizontal="center" vertical="center"/>
    </xf>
    <xf borderId="1" fillId="11" fontId="84" numFmtId="0" xfId="0" applyAlignment="1" applyBorder="1" applyFill="1" applyFont="1">
      <alignment horizontal="center" vertical="center"/>
    </xf>
    <xf borderId="1" fillId="0" fontId="3" numFmtId="0" xfId="0" applyAlignment="1" applyBorder="1" applyFont="1">
      <alignment shrinkToFit="0" wrapText="1"/>
    </xf>
    <xf borderId="11" fillId="0" fontId="101" numFmtId="0" xfId="0" applyAlignment="1" applyBorder="1" applyFont="1">
      <alignment horizontal="center" shrinkToFit="0" vertical="center" wrapText="1"/>
    </xf>
    <xf borderId="1" fillId="23" fontId="10" numFmtId="0" xfId="0" applyAlignment="1" applyBorder="1" applyFill="1" applyFont="1">
      <alignment horizontal="center" vertical="center"/>
    </xf>
    <xf borderId="1" fillId="0" fontId="102" numFmtId="0" xfId="0" applyAlignment="1" applyBorder="1" applyFont="1">
      <alignment horizontal="center" shrinkToFit="0" vertical="center" wrapText="1"/>
    </xf>
    <xf borderId="1" fillId="21" fontId="75" numFmtId="0" xfId="0" applyAlignment="1" applyBorder="1" applyFill="1" applyFont="1">
      <alignment horizontal="center" vertical="center"/>
    </xf>
    <xf borderId="1" fillId="36" fontId="84" numFmtId="0" xfId="0" applyAlignment="1" applyBorder="1" applyFill="1" applyFont="1">
      <alignment horizontal="center" vertical="center"/>
    </xf>
    <xf borderId="0" fillId="0" fontId="3" numFmtId="0" xfId="0" applyAlignment="1" applyFont="1">
      <alignment vertical="center"/>
    </xf>
    <xf borderId="1" fillId="32" fontId="103" numFmtId="0" xfId="0" applyAlignment="1" applyBorder="1" applyFill="1" applyFont="1">
      <alignment horizontal="center" shrinkToFit="0" vertical="center" wrapText="1"/>
    </xf>
    <xf borderId="1" fillId="0" fontId="104" numFmtId="0" xfId="0" applyAlignment="1" applyBorder="1" applyFont="1">
      <alignment horizontal="center" vertical="center"/>
    </xf>
    <xf borderId="1" fillId="2" fontId="84" numFmtId="14" xfId="0" applyAlignment="1" applyBorder="1" applyFill="1" applyFont="1" applyNumberFormat="1">
      <alignment vertical="center"/>
    </xf>
    <xf borderId="1" fillId="2" fontId="84" numFmtId="0" xfId="0" applyAlignment="1" applyBorder="1" applyFill="1" applyFont="1">
      <alignment vertical="center"/>
    </xf>
    <xf borderId="1" fillId="31" fontId="70" numFmtId="170" xfId="0" applyAlignment="1" applyBorder="1" applyFill="1" applyFont="1" applyNumberFormat="1">
      <alignment horizontal="center" vertical="center"/>
    </xf>
    <xf borderId="1" fillId="0" fontId="70" numFmtId="170" xfId="0" applyAlignment="1" applyBorder="1" applyFont="1" applyNumberFormat="1">
      <alignment horizontal="center" vertical="center"/>
    </xf>
    <xf borderId="1" fillId="0" fontId="84" numFmtId="1" xfId="0" applyAlignment="1" applyBorder="1" applyFont="1" applyNumberFormat="1">
      <alignment horizontal="center" vertical="center"/>
    </xf>
    <xf borderId="1" fillId="37" fontId="70" numFmtId="170" xfId="0" applyAlignment="1" applyBorder="1" applyFill="1" applyFont="1" applyNumberFormat="1">
      <alignment horizontal="center" vertical="top"/>
    </xf>
    <xf borderId="1" fillId="31" fontId="84" numFmtId="1" xfId="0" applyAlignment="1" applyBorder="1" applyFill="1" applyFont="1" applyNumberFormat="1">
      <alignment horizontal="center" vertical="center"/>
    </xf>
    <xf borderId="1" fillId="38" fontId="75" numFmtId="0" xfId="0" applyAlignment="1" applyBorder="1" applyFill="1" applyFont="1">
      <alignment horizontal="center" vertical="center"/>
    </xf>
    <xf borderId="9" fillId="23" fontId="10" numFmtId="0" xfId="0" applyAlignment="1" applyBorder="1" applyFill="1" applyFont="1">
      <alignment horizontal="center" vertical="center"/>
    </xf>
    <xf borderId="1" fillId="32" fontId="105" numFmtId="0" xfId="0" applyAlignment="1" applyBorder="1" applyFill="1" applyFont="1">
      <alignment horizontal="center" vertical="center"/>
    </xf>
    <xf borderId="1" fillId="32" fontId="3" numFmtId="0" xfId="0" applyAlignment="1" applyBorder="1" applyFill="1" applyFont="1">
      <alignment shrinkToFit="0" wrapText="1"/>
    </xf>
    <xf borderId="1" fillId="0" fontId="106" numFmtId="0" xfId="0" applyAlignment="1" applyBorder="1" applyFont="1">
      <alignment shrinkToFit="0" vertical="center" wrapText="1"/>
    </xf>
    <xf borderId="1" fillId="39" fontId="70" numFmtId="170" xfId="0" applyAlignment="1" applyBorder="1" applyFill="1" applyFont="1" applyNumberFormat="1">
      <alignment horizontal="center" vertical="top"/>
    </xf>
    <xf borderId="0" fillId="0" fontId="13" numFmtId="16" xfId="0" applyFont="1" applyNumberFormat="1"/>
    <xf borderId="1" fillId="40" fontId="70" numFmtId="170" xfId="0" applyAlignment="1" applyBorder="1" applyFill="1" applyFont="1" applyNumberFormat="1">
      <alignment horizontal="center" vertical="top"/>
    </xf>
    <xf borderId="1" fillId="41" fontId="84" numFmtId="0" xfId="0" applyAlignment="1" applyBorder="1" applyFill="1" applyFont="1">
      <alignment horizontal="center" vertical="center"/>
    </xf>
    <xf borderId="0" fillId="0" fontId="75" numFmtId="0" xfId="0" applyAlignment="1" applyFont="1">
      <alignment horizontal="center"/>
    </xf>
    <xf borderId="1" fillId="2" fontId="107" numFmtId="0" xfId="0" applyAlignment="1" applyBorder="1" applyFill="1" applyFont="1">
      <alignment horizontal="center" vertical="center"/>
    </xf>
    <xf borderId="1" fillId="2" fontId="108" numFmtId="0" xfId="0" applyAlignment="1" applyBorder="1" applyFill="1" applyFont="1">
      <alignment horizontal="center" shrinkToFit="0" vertical="center" wrapText="1"/>
    </xf>
    <xf borderId="1" fillId="2" fontId="70" numFmtId="14" xfId="0" applyAlignment="1" applyBorder="1" applyFill="1" applyFont="1" applyNumberFormat="1">
      <alignment horizontal="center" vertical="top"/>
    </xf>
    <xf borderId="1" fillId="2" fontId="70" numFmtId="14" xfId="0" applyAlignment="1" applyBorder="1" applyFill="1" applyFont="1" applyNumberFormat="1">
      <alignment horizontal="center" vertical="center"/>
    </xf>
    <xf borderId="1" fillId="8" fontId="70" numFmtId="14" xfId="0" applyAlignment="1" applyBorder="1" applyFill="1" applyFont="1" applyNumberFormat="1">
      <alignment horizontal="center" vertical="top"/>
    </xf>
    <xf borderId="1" fillId="2" fontId="70" numFmtId="0" xfId="0" applyAlignment="1" applyBorder="1" applyFill="1" applyFont="1">
      <alignment horizontal="center" vertical="center"/>
    </xf>
    <xf borderId="1" fillId="8" fontId="70" numFmtId="0" xfId="0" applyAlignment="1" applyBorder="1" applyFill="1" applyFont="1">
      <alignment horizontal="center" vertical="center"/>
    </xf>
    <xf borderId="1" fillId="0" fontId="30" numFmtId="0" xfId="0" applyAlignment="1" applyBorder="1" applyFont="1">
      <alignment horizontal="center"/>
    </xf>
    <xf borderId="1" fillId="2" fontId="70" numFmtId="170" xfId="0" applyAlignment="1" applyBorder="1" applyFill="1" applyFont="1" applyNumberFormat="1">
      <alignment horizontal="center" vertical="top"/>
    </xf>
    <xf borderId="1" fillId="31" fontId="109" numFmtId="0" xfId="0" applyAlignment="1" applyBorder="1" applyFill="1" applyFont="1">
      <alignment horizontal="center" shrinkToFit="0" vertical="center" wrapText="1"/>
    </xf>
    <xf borderId="1" fillId="5" fontId="84" numFmtId="0" xfId="0" applyAlignment="1" applyBorder="1" applyFill="1" applyFont="1">
      <alignment horizontal="center" vertical="center"/>
    </xf>
    <xf borderId="1" fillId="33" fontId="110" numFmtId="0" xfId="0" applyAlignment="1" applyBorder="1" applyFill="1" applyFont="1">
      <alignment horizontal="center" shrinkToFit="0" vertical="center" wrapText="1"/>
    </xf>
    <xf borderId="1" fillId="37" fontId="111" numFmtId="0" xfId="0" applyAlignment="1" applyBorder="1" applyFill="1" applyFont="1">
      <alignment horizontal="center" shrinkToFit="0" vertical="center" wrapText="1"/>
    </xf>
    <xf borderId="1" fillId="42" fontId="75" numFmtId="0" xfId="0" applyAlignment="1" applyBorder="1" applyFill="1" applyFont="1">
      <alignment horizontal="center" vertical="center"/>
    </xf>
    <xf borderId="1" fillId="32" fontId="70" numFmtId="170" xfId="0" applyAlignment="1" applyBorder="1" applyFill="1" applyFont="1" applyNumberFormat="1">
      <alignment horizontal="center" vertical="top"/>
    </xf>
    <xf borderId="1" fillId="8" fontId="84" numFmtId="1" xfId="0" applyAlignment="1" applyBorder="1" applyFill="1" applyFont="1" applyNumberFormat="1">
      <alignment horizontal="center" shrinkToFit="0" vertical="center" wrapText="1"/>
    </xf>
    <xf borderId="1" fillId="23" fontId="112" numFmtId="0" xfId="0" applyAlignment="1" applyBorder="1" applyFill="1" applyFont="1">
      <alignment horizontal="center" shrinkToFit="0" vertical="center" wrapText="1"/>
    </xf>
    <xf borderId="0" fillId="0" fontId="113" numFmtId="0" xfId="0" applyAlignment="1" applyFont="1">
      <alignment horizontal="center" shrinkToFit="0" vertical="center" wrapText="1"/>
    </xf>
    <xf borderId="13" fillId="31" fontId="70" numFmtId="170" xfId="0" applyAlignment="1" applyBorder="1" applyFill="1" applyFont="1" applyNumberFormat="1">
      <alignment horizontal="center" vertical="top"/>
    </xf>
    <xf borderId="0" fillId="0" fontId="70" numFmtId="170" xfId="0" applyAlignment="1" applyFont="1" applyNumberFormat="1">
      <alignment horizontal="center" vertical="top"/>
    </xf>
    <xf borderId="1" fillId="35" fontId="70" numFmtId="170" xfId="0" applyAlignment="1" applyBorder="1" applyFill="1" applyFont="1" applyNumberFormat="1">
      <alignment horizontal="center" vertical="top"/>
    </xf>
    <xf borderId="0" fillId="0" fontId="114" numFmtId="0" xfId="0" applyFont="1"/>
    <xf borderId="0" fillId="0" fontId="115" numFmtId="0" xfId="0" applyFont="1"/>
    <xf borderId="0" fillId="0" fontId="48" numFmtId="0" xfId="0" applyFont="1"/>
    <xf borderId="0" fillId="0" fontId="48" numFmtId="0" xfId="0" applyAlignment="1" applyFont="1">
      <alignment horizontal="right"/>
    </xf>
    <xf borderId="2" fillId="3" fontId="76" numFmtId="0" xfId="0" applyBorder="1" applyFill="1" applyFont="1"/>
    <xf borderId="2" fillId="3" fontId="76" numFmtId="0" xfId="0" applyAlignment="1" applyBorder="1" applyFill="1" applyFont="1">
      <alignment horizontal="right"/>
    </xf>
    <xf borderId="2" fillId="0" fontId="3" numFmtId="173" xfId="0" applyBorder="1" applyFont="1" applyNumberFormat="1"/>
    <xf borderId="2" fillId="0" fontId="48" numFmtId="173" xfId="0" applyBorder="1" applyFont="1" applyNumberFormat="1"/>
    <xf borderId="13" fillId="3" fontId="76" numFmtId="0" xfId="0" applyBorder="1" applyFill="1" applyFont="1"/>
    <xf borderId="13" fillId="3" fontId="3" numFmtId="0" xfId="0" applyBorder="1" applyFill="1" applyFont="1"/>
    <xf borderId="2" fillId="43" fontId="48" numFmtId="0" xfId="0" applyBorder="1" applyFill="1" applyFont="1"/>
    <xf borderId="2" fillId="43" fontId="48" numFmtId="0" xfId="0" applyAlignment="1" applyBorder="1" applyFill="1" applyFont="1">
      <alignment horizontal="right"/>
    </xf>
    <xf borderId="2" fillId="0" fontId="116" numFmtId="0" xfId="0" applyBorder="1" applyFont="1"/>
    <xf borderId="2" fillId="0" fontId="116" numFmtId="173" xfId="0" applyBorder="1" applyFont="1" applyNumberFormat="1"/>
    <xf borderId="2" fillId="0" fontId="3" numFmtId="3" xfId="0" applyBorder="1" applyFont="1" applyNumberFormat="1"/>
    <xf borderId="2" fillId="3" fontId="3" numFmtId="0" xfId="0" applyBorder="1" applyFill="1" applyFont="1"/>
    <xf borderId="2" fillId="0" fontId="3" numFmtId="174" xfId="0" applyBorder="1" applyFont="1" applyNumberFormat="1"/>
    <xf borderId="2" fillId="0" fontId="117" numFmtId="0" xfId="0" applyBorder="1" applyFont="1"/>
    <xf borderId="2" fillId="0" fontId="118" numFmtId="0" xfId="0" applyBorder="1" applyFont="1"/>
    <xf borderId="1" fillId="44" fontId="119" numFmtId="0" xfId="0" applyAlignment="1" applyBorder="1" applyFill="1" applyFont="1">
      <alignment horizontal="center" shrinkToFit="0" vertical="center" wrapText="1"/>
    </xf>
    <xf borderId="1" fillId="35" fontId="120" numFmtId="0" xfId="0" applyAlignment="1" applyBorder="1" applyFill="1" applyFont="1">
      <alignment horizontal="center" shrinkToFit="0" vertical="center" wrapText="1"/>
    </xf>
    <xf borderId="1" fillId="45" fontId="121" numFmtId="0" xfId="0" applyAlignment="1" applyBorder="1" applyFill="1" applyFont="1">
      <alignment horizontal="center" shrinkToFit="0" vertical="center" wrapText="1"/>
    </xf>
    <xf borderId="1" fillId="33" fontId="10" numFmtId="0" xfId="0" applyAlignment="1" applyBorder="1" applyFill="1" applyFont="1">
      <alignment horizontal="center" vertical="center"/>
    </xf>
    <xf borderId="1" fillId="33" fontId="59" numFmtId="0" xfId="0" applyAlignment="1" applyBorder="1" applyFill="1" applyFont="1">
      <alignment horizontal="center" vertical="center"/>
    </xf>
    <xf borderId="1" fillId="0" fontId="122" numFmtId="0" xfId="0" applyAlignment="1" applyBorder="1" applyFont="1">
      <alignment horizontal="center" shrinkToFit="0" vertical="center" wrapText="0"/>
    </xf>
    <xf borderId="1" fillId="0" fontId="30" numFmtId="0" xfId="0" applyAlignment="1" applyBorder="1" applyFont="1">
      <alignment horizontal="center" vertical="center"/>
    </xf>
    <xf borderId="1" fillId="33" fontId="70" numFmtId="170" xfId="0" applyAlignment="1" applyBorder="1" applyFill="1" applyFont="1" applyNumberFormat="1">
      <alignment horizontal="center" vertical="top"/>
    </xf>
    <xf borderId="1" fillId="8" fontId="70" numFmtId="0" xfId="0" applyAlignment="1" applyBorder="1" applyFill="1" applyFont="1">
      <alignment horizontal="center" vertical="top"/>
    </xf>
    <xf borderId="1" fillId="32" fontId="3" numFmtId="0" xfId="0" applyAlignment="1" applyBorder="1" applyFill="1" applyFont="1">
      <alignment horizontal="center" vertical="center"/>
    </xf>
    <xf borderId="1" fillId="2" fontId="70" numFmtId="14" xfId="0" applyAlignment="1" applyBorder="1" applyFill="1" applyFont="1" applyNumberFormat="1">
      <alignment vertical="top"/>
    </xf>
    <xf borderId="1" fillId="2" fontId="70" numFmtId="14" xfId="0" applyAlignment="1" applyBorder="1" applyFill="1" applyFont="1" applyNumberFormat="1">
      <alignment vertical="center"/>
    </xf>
    <xf borderId="1" fillId="2" fontId="70" numFmtId="0" xfId="0" applyAlignment="1" applyBorder="1" applyFill="1" applyFont="1">
      <alignment vertical="center"/>
    </xf>
    <xf borderId="1" fillId="35" fontId="10" numFmtId="0" xfId="0" applyAlignment="1" applyBorder="1" applyFill="1" applyFont="1">
      <alignment horizontal="center" vertical="center"/>
    </xf>
    <xf borderId="1" fillId="21" fontId="10" numFmtId="0" xfId="0" applyAlignment="1" applyBorder="1" applyFill="1" applyFont="1">
      <alignment horizontal="center" vertical="center"/>
    </xf>
    <xf borderId="1" fillId="8" fontId="84" numFmtId="1" xfId="0" applyAlignment="1" applyBorder="1" applyFill="1" applyFont="1" applyNumberFormat="1">
      <alignment horizontal="center" shrinkToFit="1" vertical="center" wrapText="0"/>
    </xf>
    <xf borderId="1" fillId="2" fontId="70" numFmtId="0" xfId="0" applyAlignment="1" applyBorder="1" applyFill="1" applyFont="1">
      <alignment horizontal="center" shrinkToFit="0" vertical="center" wrapText="1"/>
    </xf>
    <xf borderId="1" fillId="0" fontId="3" numFmtId="172" xfId="0" applyBorder="1" applyFont="1" applyNumberFormat="1"/>
    <xf borderId="1" fillId="35" fontId="94" numFmtId="1" xfId="0" applyAlignment="1" applyBorder="1" applyFill="1" applyFont="1" applyNumberFormat="1">
      <alignment horizontal="center" vertical="center"/>
    </xf>
    <xf borderId="1" fillId="17" fontId="123" numFmtId="0" xfId="0" applyAlignment="1" applyBorder="1" applyFill="1" applyFont="1">
      <alignment horizontal="center" shrinkToFit="0" vertical="center" wrapText="1"/>
    </xf>
    <xf borderId="1" fillId="5" fontId="70" numFmtId="0" xfId="0" applyAlignment="1" applyBorder="1" applyFill="1" applyFont="1">
      <alignment horizontal="center" vertical="center"/>
    </xf>
    <xf borderId="0" fillId="0" fontId="75" numFmtId="0" xfId="0" applyAlignment="1" applyFont="1">
      <alignment horizontal="center" vertical="center"/>
    </xf>
    <xf borderId="0" fillId="0" fontId="30" numFmtId="0" xfId="0" applyAlignment="1" applyFont="1">
      <alignment horizontal="center" vertical="center"/>
    </xf>
    <xf borderId="1" fillId="0" fontId="59" numFmtId="0" xfId="0" applyAlignment="1" applyBorder="1" applyFont="1">
      <alignment horizontal="center" vertical="center"/>
    </xf>
    <xf borderId="1" fillId="33" fontId="59" numFmtId="0" xfId="0" applyAlignment="1" applyBorder="1" applyFill="1" applyFont="1">
      <alignment horizontal="center" shrinkToFit="1" vertical="center" wrapText="0"/>
    </xf>
    <xf borderId="1" fillId="0" fontId="3" numFmtId="0" xfId="0" applyAlignment="1" applyBorder="1" applyFont="1">
      <alignment horizontal="left" vertical="center"/>
    </xf>
    <xf borderId="1" fillId="0" fontId="52" numFmtId="172" xfId="0" applyAlignment="1" applyBorder="1" applyFont="1" applyNumberFormat="1">
      <alignment horizontal="center" vertical="center"/>
    </xf>
    <xf borderId="1" fillId="46" fontId="59" numFmtId="0" xfId="0" applyAlignment="1" applyBorder="1" applyFill="1" applyFont="1">
      <alignment horizontal="center" vertical="center"/>
    </xf>
    <xf borderId="1" fillId="47" fontId="70" numFmtId="170" xfId="0" applyAlignment="1" applyBorder="1" applyFill="1" applyFont="1" applyNumberFormat="1">
      <alignment horizontal="center" vertical="top"/>
    </xf>
    <xf borderId="1" fillId="33" fontId="91" numFmtId="0" xfId="0" applyAlignment="1" applyBorder="1" applyFill="1" applyFont="1">
      <alignment horizontal="center" vertical="center"/>
    </xf>
    <xf borderId="1" fillId="47" fontId="124" numFmtId="0" xfId="0" applyAlignment="1" applyBorder="1" applyFill="1" applyFont="1">
      <alignment horizontal="center" shrinkToFit="0" vertical="center" wrapText="1"/>
    </xf>
    <xf borderId="1" fillId="32" fontId="70" numFmtId="170" xfId="0" applyAlignment="1" applyBorder="1" applyFill="1" applyFont="1" applyNumberFormat="1">
      <alignment horizontal="center" shrinkToFit="0" vertical="top" wrapText="1"/>
    </xf>
    <xf borderId="1" fillId="0" fontId="70" numFmtId="170" xfId="0" applyAlignment="1" applyBorder="1" applyFont="1" applyNumberFormat="1">
      <alignment horizontal="center" shrinkToFit="0" vertical="top" wrapText="1"/>
    </xf>
    <xf borderId="1" fillId="23" fontId="125" numFmtId="0" xfId="0" applyAlignment="1" applyBorder="1" applyFill="1" applyFont="1">
      <alignment horizontal="center" vertical="center"/>
    </xf>
    <xf borderId="1" fillId="32" fontId="126" numFmtId="0" xfId="0" applyAlignment="1" applyBorder="1" applyFill="1" applyFont="1">
      <alignment horizontal="left" vertical="center"/>
    </xf>
    <xf borderId="1" fillId="23" fontId="59" numFmtId="0" xfId="0" applyAlignment="1" applyBorder="1" applyFill="1" applyFont="1">
      <alignment horizontal="center" vertical="center"/>
    </xf>
    <xf borderId="1" fillId="32" fontId="70" numFmtId="170" xfId="0" applyAlignment="1" applyBorder="1" applyFill="1" applyFont="1" applyNumberFormat="1">
      <alignment horizontal="center" vertical="center"/>
    </xf>
    <xf borderId="1" fillId="48" fontId="127" numFmtId="0" xfId="0" applyAlignment="1" applyBorder="1" applyFill="1" applyFont="1">
      <alignment horizontal="center" vertical="center"/>
    </xf>
    <xf borderId="1" fillId="23" fontId="127" numFmtId="0" xfId="0" applyAlignment="1" applyBorder="1" applyFill="1" applyFont="1">
      <alignment horizontal="center" vertical="center"/>
    </xf>
    <xf borderId="1" fillId="23" fontId="59" numFmtId="0" xfId="0" applyAlignment="1" applyBorder="1" applyFill="1" applyFont="1">
      <alignment horizontal="center" shrinkToFit="0" vertical="center" wrapText="1"/>
    </xf>
    <xf borderId="1" fillId="8" fontId="70" numFmtId="1" xfId="0" applyAlignment="1" applyBorder="1" applyFill="1" applyFont="1" applyNumberFormat="1">
      <alignment horizontal="center" vertical="center"/>
    </xf>
    <xf borderId="1" fillId="0" fontId="125" numFmtId="0" xfId="0" applyAlignment="1" applyBorder="1" applyFont="1">
      <alignment horizontal="center" vertical="center"/>
    </xf>
    <xf borderId="1" fillId="0" fontId="128" numFmtId="0" xfId="0" applyAlignment="1" applyBorder="1" applyFont="1">
      <alignment horizontal="left" vertical="center"/>
    </xf>
    <xf borderId="0" fillId="0" fontId="52" numFmtId="172" xfId="0" applyAlignment="1" applyFont="1" applyNumberFormat="1">
      <alignment horizontal="center" vertical="center"/>
    </xf>
    <xf borderId="1" fillId="49" fontId="59" numFmtId="0" xfId="0" applyAlignment="1" applyBorder="1" applyFill="1" applyFont="1">
      <alignment horizontal="center" vertical="center"/>
    </xf>
    <xf borderId="1" fillId="50" fontId="10" numFmtId="0" xfId="0" applyAlignment="1" applyBorder="1" applyFill="1" applyFont="1">
      <alignment horizontal="center" vertical="center"/>
    </xf>
    <xf borderId="1" fillId="19" fontId="70" numFmtId="170" xfId="0" applyAlignment="1" applyBorder="1" applyFill="1" applyFont="1" applyNumberFormat="1">
      <alignment horizontal="center" vertical="top"/>
    </xf>
    <xf borderId="1" fillId="11" fontId="10" numFmtId="0" xfId="0" applyAlignment="1" applyBorder="1" applyFill="1" applyFont="1">
      <alignment horizontal="center" shrinkToFit="0" vertical="center" wrapText="1"/>
    </xf>
    <xf borderId="1" fillId="47" fontId="10" numFmtId="0" xfId="0" applyAlignment="1" applyBorder="1" applyFill="1" applyFont="1">
      <alignment horizontal="center" vertical="center"/>
    </xf>
    <xf borderId="1" fillId="33" fontId="10" numFmtId="0" xfId="0" applyAlignment="1" applyBorder="1" applyFill="1" applyFont="1">
      <alignment horizontal="center" shrinkToFit="0" vertical="center" wrapText="1"/>
    </xf>
    <xf borderId="1" fillId="51" fontId="84" numFmtId="1" xfId="0" applyAlignment="1" applyBorder="1" applyFill="1" applyFont="1" applyNumberFormat="1">
      <alignment horizontal="center" vertical="center"/>
    </xf>
    <xf borderId="1" fillId="52" fontId="129" numFmtId="0" xfId="0" applyAlignment="1" applyBorder="1" applyFill="1" applyFont="1">
      <alignment horizontal="center" shrinkToFit="0" vertical="center" wrapText="1"/>
    </xf>
    <xf borderId="1" fillId="52" fontId="10" numFmtId="0" xfId="0" applyAlignment="1" applyBorder="1" applyFill="1" applyFont="1">
      <alignment horizontal="center" vertical="center"/>
    </xf>
    <xf borderId="13" fillId="8" fontId="10" numFmtId="0" xfId="0" applyAlignment="1" applyBorder="1" applyFill="1" applyFont="1">
      <alignment horizontal="center" vertical="center"/>
    </xf>
    <xf borderId="13" fillId="32" fontId="70" numFmtId="170" xfId="0" applyAlignment="1" applyBorder="1" applyFill="1" applyFont="1" applyNumberFormat="1">
      <alignment horizontal="center" vertical="top"/>
    </xf>
    <xf borderId="1" fillId="33" fontId="59" numFmtId="0" xfId="0" applyAlignment="1" applyBorder="1" applyFill="1" applyFont="1">
      <alignment horizontal="center" shrinkToFit="0" vertical="center" wrapText="1"/>
    </xf>
    <xf borderId="1" fillId="45" fontId="94" numFmtId="1" xfId="0" applyAlignment="1" applyBorder="1" applyFill="1" applyFont="1" applyNumberFormat="1">
      <alignment horizontal="center" vertical="center"/>
    </xf>
    <xf borderId="1" fillId="52" fontId="59" numFmtId="0" xfId="0" applyAlignment="1" applyBorder="1" applyFill="1" applyFont="1">
      <alignment horizontal="center" vertical="center"/>
    </xf>
    <xf borderId="1" fillId="23" fontId="2" numFmtId="0" xfId="0" applyAlignment="1" applyBorder="1" applyFill="1" applyFont="1">
      <alignment horizontal="center" vertical="center"/>
    </xf>
    <xf borderId="1" fillId="17" fontId="59" numFmtId="0" xfId="0" applyAlignment="1" applyBorder="1" applyFill="1" applyFont="1">
      <alignment horizontal="center" vertical="center"/>
    </xf>
    <xf borderId="1" fillId="0" fontId="27" numFmtId="0" xfId="0" applyAlignment="1" applyBorder="1" applyFont="1">
      <alignment shrinkToFit="0" vertical="center" wrapText="0"/>
    </xf>
    <xf borderId="1" fillId="0" fontId="52" numFmtId="172" xfId="0" applyBorder="1" applyFont="1" applyNumberFormat="1"/>
    <xf borderId="1" fillId="33" fontId="10" numFmtId="9" xfId="0" applyAlignment="1" applyBorder="1" applyFill="1" applyFont="1" applyNumberFormat="1">
      <alignment horizontal="center" vertical="center"/>
    </xf>
    <xf borderId="1" fillId="41" fontId="59" numFmtId="0" xfId="0" applyAlignment="1" applyBorder="1" applyFill="1" applyFont="1">
      <alignment horizontal="center" vertical="center"/>
    </xf>
    <xf borderId="1" fillId="0" fontId="127" numFmtId="0" xfId="0" applyAlignment="1" applyBorder="1" applyFont="1">
      <alignment horizontal="center" vertical="center"/>
    </xf>
    <xf borderId="1" fillId="33" fontId="59" numFmtId="9" xfId="0" applyAlignment="1" applyBorder="1" applyFill="1" applyFont="1" applyNumberFormat="1">
      <alignment horizontal="center" vertical="center"/>
    </xf>
    <xf borderId="1" fillId="53" fontId="130" numFmtId="0" xfId="0" applyAlignment="1" applyBorder="1" applyFill="1" applyFont="1">
      <alignment horizontal="center" shrinkToFit="0" vertical="center" wrapText="1"/>
    </xf>
    <xf borderId="1" fillId="47" fontId="94" numFmtId="1" xfId="0" applyAlignment="1" applyBorder="1" applyFill="1" applyFont="1" applyNumberFormat="1">
      <alignment horizontal="center" vertical="center"/>
    </xf>
    <xf borderId="1" fillId="0" fontId="131" numFmtId="0" xfId="0" applyAlignment="1" applyBorder="1" applyFont="1">
      <alignment horizontal="center" vertical="center"/>
    </xf>
    <xf borderId="1" fillId="15" fontId="132" numFmtId="0" xfId="0" applyAlignment="1" applyBorder="1" applyFill="1" applyFont="1">
      <alignment horizontal="center" shrinkToFit="0" vertical="center" wrapText="1"/>
    </xf>
    <xf borderId="1" fillId="54" fontId="59" numFmtId="0" xfId="0" applyAlignment="1" applyBorder="1" applyFill="1" applyFont="1">
      <alignment horizontal="center" vertical="center"/>
    </xf>
    <xf borderId="1" fillId="55" fontId="94" numFmtId="1" xfId="0" applyAlignment="1" applyBorder="1" applyFill="1" applyFont="1" applyNumberFormat="1">
      <alignment horizontal="center" vertical="center"/>
    </xf>
    <xf borderId="1" fillId="19" fontId="94" numFmtId="1" xfId="0" applyAlignment="1" applyBorder="1" applyFill="1" applyFont="1" applyNumberFormat="1">
      <alignment horizontal="center" vertical="center"/>
    </xf>
    <xf borderId="1" fillId="53" fontId="59" numFmtId="0" xfId="0" applyAlignment="1" applyBorder="1" applyFill="1" applyFont="1">
      <alignment horizontal="center" vertical="center"/>
    </xf>
    <xf borderId="1" fillId="52" fontId="59" numFmtId="0" xfId="0" applyAlignment="1" applyBorder="1" applyFill="1" applyFont="1">
      <alignment horizontal="center" shrinkToFit="0" vertical="center" wrapText="1"/>
    </xf>
    <xf borderId="1" fillId="17" fontId="59" numFmtId="0" xfId="0" applyAlignment="1" applyBorder="1" applyFill="1" applyFont="1">
      <alignment horizontal="center" shrinkToFit="0" vertical="center" wrapText="1"/>
    </xf>
    <xf borderId="1" fillId="55" fontId="59" numFmtId="0" xfId="0" applyAlignment="1" applyBorder="1" applyFill="1" applyFont="1">
      <alignment horizontal="center" vertical="center"/>
    </xf>
    <xf borderId="1" fillId="47" fontId="59" numFmtId="0" xfId="0" applyAlignment="1" applyBorder="1" applyFill="1" applyFont="1">
      <alignment horizontal="center" vertical="center"/>
    </xf>
    <xf borderId="1" fillId="48" fontId="125" numFmtId="0" xfId="0" applyAlignment="1" applyBorder="1" applyFill="1" applyFont="1">
      <alignment horizontal="center" vertical="center"/>
    </xf>
    <xf borderId="1" fillId="8" fontId="2" numFmtId="1" xfId="0" applyAlignment="1" applyBorder="1" applyFill="1" applyFont="1" applyNumberFormat="1">
      <alignment horizontal="center" shrinkToFit="0" vertical="center" wrapText="1"/>
    </xf>
    <xf borderId="0" fillId="0" fontId="3" numFmtId="172" xfId="0" applyAlignment="1" applyFont="1" applyNumberFormat="1">
      <alignment vertical="center"/>
    </xf>
    <xf borderId="1" fillId="19" fontId="75" numFmtId="0" xfId="0" applyAlignment="1" applyBorder="1" applyFill="1" applyFont="1">
      <alignment horizontal="center" vertical="center"/>
    </xf>
    <xf borderId="1" fillId="19" fontId="133" numFmtId="0" xfId="0" applyAlignment="1" applyBorder="1" applyFill="1" applyFont="1">
      <alignment horizontal="center" shrinkToFit="0" vertical="center" wrapText="1"/>
    </xf>
    <xf borderId="1" fillId="19" fontId="59" numFmtId="0" xfId="0" applyAlignment="1" applyBorder="1" applyFill="1" applyFont="1">
      <alignment horizontal="center" vertical="center"/>
    </xf>
    <xf borderId="1" fillId="19" fontId="84" numFmtId="1" xfId="0" applyAlignment="1" applyBorder="1" applyFill="1" applyFont="1" applyNumberFormat="1">
      <alignment horizontal="center" vertical="center"/>
    </xf>
    <xf borderId="1" fillId="53" fontId="59" numFmtId="0" xfId="0" applyAlignment="1" applyBorder="1" applyFill="1" applyFont="1">
      <alignment horizontal="center" shrinkToFit="0" vertical="center" wrapText="1"/>
    </xf>
    <xf borderId="1" fillId="19" fontId="127" numFmtId="0" xfId="0" applyAlignment="1" applyBorder="1" applyFill="1" applyFont="1">
      <alignment horizontal="center" vertical="center"/>
    </xf>
    <xf borderId="1" fillId="19" fontId="70" numFmtId="1" xfId="0" applyAlignment="1" applyBorder="1" applyFill="1" applyFont="1" applyNumberFormat="1">
      <alignment horizontal="center" vertical="center"/>
    </xf>
    <xf borderId="1" fillId="0" fontId="70" numFmtId="1" xfId="0" applyAlignment="1" applyBorder="1" applyFont="1" applyNumberFormat="1">
      <alignment horizontal="center" shrinkToFit="0" vertical="center" wrapText="1"/>
    </xf>
    <xf borderId="1" fillId="0" fontId="70" numFmtId="1" xfId="0" applyAlignment="1" applyBorder="1" applyFont="1" applyNumberFormat="1">
      <alignment horizontal="center" vertical="center"/>
    </xf>
    <xf borderId="1" fillId="33" fontId="127" numFmtId="0" xfId="0" applyAlignment="1" applyBorder="1" applyFill="1" applyFont="1">
      <alignment horizontal="center" vertical="center"/>
    </xf>
    <xf borderId="1" fillId="33" fontId="127" numFmtId="0" xfId="0" applyAlignment="1" applyBorder="1" applyFill="1" applyFont="1">
      <alignment horizontal="center" shrinkToFit="0" vertical="center" wrapText="1"/>
    </xf>
    <xf borderId="1" fillId="32" fontId="59" numFmtId="0" xfId="0" applyAlignment="1" applyBorder="1" applyFill="1" applyFont="1">
      <alignment horizontal="center" shrinkToFit="0" vertical="center" wrapText="1"/>
    </xf>
    <xf borderId="1" fillId="19" fontId="134" numFmtId="0" xfId="0" applyAlignment="1" applyBorder="1" applyFill="1" applyFont="1">
      <alignment horizontal="left" vertical="center"/>
    </xf>
    <xf borderId="1" fillId="35" fontId="59" numFmtId="0" xfId="0" applyAlignment="1" applyBorder="1" applyFill="1" applyFont="1">
      <alignment horizontal="center" vertical="center"/>
    </xf>
    <xf borderId="1" fillId="56" fontId="59" numFmtId="0" xfId="0" applyAlignment="1" applyBorder="1" applyFill="1" applyFont="1">
      <alignment horizontal="center" vertical="center"/>
    </xf>
    <xf borderId="0" fillId="0" fontId="127" numFmtId="0" xfId="0" applyAlignment="1" applyFont="1">
      <alignment horizontal="center" vertical="center"/>
    </xf>
    <xf borderId="1" fillId="0" fontId="3" numFmtId="0" xfId="0" applyAlignment="1" applyBorder="1" applyFont="1">
      <alignment vertical="center"/>
    </xf>
    <xf borderId="1" fillId="52" fontId="70" numFmtId="170" xfId="0" applyAlignment="1" applyBorder="1" applyFill="1" applyFont="1" applyNumberFormat="1">
      <alignment horizontal="center" vertical="top"/>
    </xf>
    <xf borderId="1" fillId="32" fontId="127" numFmtId="0" xfId="0" applyAlignment="1" applyBorder="1" applyFill="1" applyFont="1">
      <alignment horizontal="center" shrinkToFit="0" vertical="center" wrapText="1"/>
    </xf>
    <xf borderId="1" fillId="23" fontId="127" numFmtId="0" xfId="0" applyAlignment="1" applyBorder="1" applyFill="1" applyFont="1">
      <alignment horizontal="center" shrinkToFit="0" vertical="center" wrapText="1"/>
    </xf>
    <xf borderId="1" fillId="20" fontId="59" numFmtId="0" xfId="0" applyAlignment="1" applyBorder="1" applyFill="1" applyFont="1">
      <alignment horizontal="center" shrinkToFit="0" vertical="center" wrapText="1"/>
    </xf>
    <xf borderId="1" fillId="57" fontId="75" numFmtId="0" xfId="0" applyAlignment="1" applyBorder="1" applyFill="1" applyFont="1">
      <alignment horizontal="center" vertical="center"/>
    </xf>
    <xf borderId="1" fillId="11" fontId="70" numFmtId="170" xfId="0" applyAlignment="1" applyBorder="1" applyFill="1" applyFont="1" applyNumberFormat="1">
      <alignment horizontal="center" vertical="center"/>
    </xf>
    <xf borderId="1" fillId="15" fontId="59" numFmtId="0" xfId="0" applyAlignment="1" applyBorder="1" applyFill="1" applyFont="1">
      <alignment horizontal="center" vertical="center"/>
    </xf>
    <xf borderId="1" fillId="47" fontId="59" numFmtId="0" xfId="0" applyAlignment="1" applyBorder="1" applyFill="1" applyFont="1">
      <alignment horizontal="center" shrinkToFit="0" vertical="center" wrapText="1"/>
    </xf>
    <xf borderId="1" fillId="0" fontId="127" numFmtId="0" xfId="0" applyAlignment="1" applyBorder="1" applyFont="1">
      <alignment horizontal="center" shrinkToFit="0" vertical="center" wrapText="1"/>
    </xf>
    <xf borderId="1" fillId="0" fontId="135" numFmtId="0" xfId="0" applyAlignment="1" applyBorder="1" applyFont="1">
      <alignment horizontal="center" vertical="center"/>
    </xf>
    <xf borderId="1" fillId="0" fontId="136" numFmtId="0" xfId="0" applyAlignment="1" applyBorder="1" applyFont="1">
      <alignment horizontal="center" vertical="center"/>
    </xf>
    <xf borderId="1" fillId="47" fontId="70" numFmtId="170" xfId="0" applyAlignment="1" applyBorder="1" applyFill="1" applyFont="1" applyNumberFormat="1">
      <alignment horizontal="center" vertical="center"/>
    </xf>
    <xf borderId="1" fillId="0" fontId="59" numFmtId="0" xfId="0" applyAlignment="1" applyBorder="1" applyFont="1">
      <alignment horizontal="center" shrinkToFit="0" vertical="center" wrapText="1"/>
    </xf>
    <xf borderId="1" fillId="58" fontId="127" numFmtId="0" xfId="0" applyAlignment="1" applyBorder="1" applyFill="1" applyFont="1">
      <alignment horizontal="center" vertical="center"/>
    </xf>
    <xf borderId="1" fillId="58" fontId="94" numFmtId="1" xfId="0" applyAlignment="1" applyBorder="1" applyFill="1" applyFont="1" applyNumberFormat="1">
      <alignment horizontal="center" vertical="center"/>
    </xf>
    <xf borderId="1" fillId="38" fontId="135" numFmtId="0" xfId="0" applyAlignment="1" applyBorder="1" applyFill="1" applyFont="1">
      <alignment horizontal="center" vertical="center"/>
    </xf>
    <xf borderId="1" fillId="38" fontId="137" numFmtId="0" xfId="0" applyAlignment="1" applyBorder="1" applyFill="1" applyFont="1">
      <alignment horizontal="center" vertical="center"/>
    </xf>
    <xf borderId="1" fillId="38" fontId="70" numFmtId="170" xfId="0" applyAlignment="1" applyBorder="1" applyFill="1" applyFont="1" applyNumberFormat="1">
      <alignment horizontal="center" vertical="center"/>
    </xf>
    <xf borderId="1" fillId="20" fontId="75" numFmtId="0" xfId="0" applyAlignment="1" applyBorder="1" applyFill="1" applyFont="1">
      <alignment horizontal="center" vertical="center"/>
    </xf>
    <xf borderId="13" fillId="47" fontId="138" numFmtId="0" xfId="0" applyAlignment="1" applyBorder="1" applyFill="1" applyFont="1">
      <alignment horizontal="center" vertical="center"/>
    </xf>
    <xf borderId="1" fillId="0" fontId="135" numFmtId="0" xfId="0" applyAlignment="1" applyBorder="1" applyFont="1">
      <alignment horizontal="center" shrinkToFit="0" vertical="center" wrapText="1"/>
    </xf>
    <xf borderId="1" fillId="47" fontId="139" numFmtId="0" xfId="0" applyAlignment="1" applyBorder="1" applyFill="1" applyFont="1">
      <alignment horizontal="center" vertical="center"/>
    </xf>
    <xf borderId="1" fillId="33" fontId="70" numFmtId="170" xfId="0" applyAlignment="1" applyBorder="1" applyFill="1" applyFont="1" applyNumberFormat="1">
      <alignment horizontal="center" vertical="center"/>
    </xf>
    <xf borderId="13" fillId="38" fontId="75" numFmtId="0" xfId="0" applyAlignment="1" applyBorder="1" applyFill="1" applyFont="1">
      <alignment horizontal="center" vertical="center"/>
    </xf>
    <xf borderId="1" fillId="48" fontId="59" numFmtId="0" xfId="0" applyAlignment="1" applyBorder="1" applyFill="1" applyFont="1">
      <alignment horizontal="center" shrinkToFit="0" vertical="center" wrapText="1"/>
    </xf>
    <xf borderId="1" fillId="52" fontId="127" numFmtId="0" xfId="0" applyAlignment="1" applyBorder="1" applyFill="1" applyFont="1">
      <alignment horizontal="center" shrinkToFit="0" vertical="center" wrapText="1"/>
    </xf>
    <xf borderId="1" fillId="52" fontId="127" numFmtId="0" xfId="0" applyAlignment="1" applyBorder="1" applyFill="1" applyFont="1">
      <alignment horizontal="center" vertical="center"/>
    </xf>
    <xf borderId="1" fillId="52" fontId="70" numFmtId="170" xfId="0" applyAlignment="1" applyBorder="1" applyFill="1" applyFont="1" applyNumberFormat="1">
      <alignment horizontal="center" vertical="center"/>
    </xf>
    <xf borderId="1" fillId="20" fontId="135" numFmtId="0" xfId="0" applyAlignment="1" applyBorder="1" applyFill="1" applyFont="1">
      <alignment horizontal="center" vertical="center"/>
    </xf>
    <xf borderId="1" fillId="20" fontId="140" numFmtId="0" xfId="0" applyAlignment="1" applyBorder="1" applyFill="1" applyFont="1">
      <alignment horizontal="center" vertical="center"/>
    </xf>
    <xf borderId="1" fillId="53" fontId="70" numFmtId="170" xfId="0" applyAlignment="1" applyBorder="1" applyFill="1" applyFont="1" applyNumberFormat="1">
      <alignment horizontal="center" vertical="center"/>
    </xf>
    <xf borderId="1" fillId="20" fontId="135" numFmtId="0" xfId="0" applyAlignment="1" applyBorder="1" applyFill="1" applyFont="1">
      <alignment horizontal="center" shrinkToFit="0" vertical="center" wrapText="1"/>
    </xf>
    <xf borderId="1" fillId="20" fontId="141" numFmtId="0" xfId="0" applyAlignment="1" applyBorder="1" applyFill="1" applyFont="1">
      <alignment horizontal="center" shrinkToFit="0" vertical="center" wrapText="1"/>
    </xf>
    <xf borderId="1" fillId="17" fontId="127" numFmtId="0" xfId="0" applyAlignment="1" applyBorder="1" applyFill="1" applyFont="1">
      <alignment horizontal="center" vertical="center"/>
    </xf>
    <xf borderId="1" fillId="31" fontId="127" numFmtId="0" xfId="0" applyAlignment="1" applyBorder="1" applyFill="1" applyFont="1">
      <alignment horizontal="center" vertical="center"/>
    </xf>
    <xf borderId="1" fillId="32" fontId="3" numFmtId="0" xfId="0" applyAlignment="1" applyBorder="1" applyFill="1" applyFont="1">
      <alignment horizontal="left" vertical="center"/>
    </xf>
    <xf borderId="1" fillId="33" fontId="70" numFmtId="0" xfId="0" applyAlignment="1" applyBorder="1" applyFill="1" applyFont="1">
      <alignment horizontal="center" shrinkToFit="0" vertical="center" wrapText="1"/>
    </xf>
    <xf borderId="1" fillId="47" fontId="3" numFmtId="0" xfId="0" applyAlignment="1" applyBorder="1" applyFill="1" applyFont="1">
      <alignment horizontal="left" vertical="center"/>
    </xf>
    <xf borderId="1" fillId="59" fontId="75" numFmtId="0" xfId="0" applyAlignment="1" applyBorder="1" applyFill="1" applyFont="1">
      <alignment horizontal="center" vertical="center"/>
    </xf>
    <xf borderId="1" fillId="15" fontId="127" numFmtId="0" xfId="0" applyAlignment="1" applyBorder="1" applyFill="1" applyFont="1">
      <alignment horizontal="center" vertical="center"/>
    </xf>
    <xf borderId="1" fillId="47" fontId="142" numFmtId="0" xfId="0" applyAlignment="1" applyBorder="1" applyFill="1" applyFont="1">
      <alignment horizontal="center" shrinkToFit="0" vertical="center" wrapText="1"/>
    </xf>
    <xf borderId="1" fillId="17" fontId="94" numFmtId="1" xfId="0" applyAlignment="1" applyBorder="1" applyFill="1" applyFont="1" applyNumberFormat="1">
      <alignment horizontal="center" vertical="center"/>
    </xf>
    <xf borderId="1" fillId="20" fontId="70" numFmtId="0" xfId="0" applyAlignment="1" applyBorder="1" applyFill="1" applyFont="1">
      <alignment horizontal="center" shrinkToFit="0" vertical="center" wrapText="1"/>
    </xf>
    <xf borderId="1" fillId="15" fontId="143" numFmtId="0" xfId="0" applyAlignment="1" applyBorder="1" applyFill="1" applyFont="1">
      <alignment horizontal="center" shrinkToFit="0" vertical="center" wrapText="1"/>
    </xf>
    <xf borderId="1" fillId="53" fontId="127" numFmtId="0" xfId="0" applyAlignment="1" applyBorder="1" applyFill="1" applyFont="1">
      <alignment horizontal="center" vertical="center"/>
    </xf>
    <xf borderId="1" fillId="53" fontId="94" numFmtId="1" xfId="0" applyAlignment="1" applyBorder="1" applyFill="1" applyFont="1" applyNumberFormat="1">
      <alignment horizontal="center" vertical="center"/>
    </xf>
    <xf borderId="1" fillId="19" fontId="59" numFmtId="0" xfId="0" applyAlignment="1" applyBorder="1" applyFill="1" applyFont="1">
      <alignment horizontal="center" shrinkToFit="0" vertical="center" wrapText="1"/>
    </xf>
    <xf borderId="1" fillId="19" fontId="144" numFmtId="0" xfId="0" applyAlignment="1" applyBorder="1" applyFill="1" applyFont="1">
      <alignment horizontal="center" shrinkToFit="0" vertical="center" wrapText="1"/>
    </xf>
    <xf borderId="1" fillId="54" fontId="127" numFmtId="0" xfId="0" applyAlignment="1" applyBorder="1" applyFill="1" applyFont="1">
      <alignment horizontal="center" vertical="center"/>
    </xf>
    <xf borderId="1" fillId="32" fontId="145" numFmtId="0" xfId="0" applyAlignment="1" applyBorder="1" applyFill="1" applyFont="1">
      <alignment horizontal="center" shrinkToFit="0" vertical="center" wrapText="1"/>
    </xf>
    <xf borderId="1" fillId="20" fontId="127" numFmtId="0" xfId="0" applyAlignment="1" applyBorder="1" applyFill="1" applyFont="1">
      <alignment horizontal="center" vertical="center"/>
    </xf>
    <xf borderId="1" fillId="53" fontId="146" numFmtId="0" xfId="0" applyAlignment="1" applyBorder="1" applyFill="1" applyFont="1">
      <alignment horizontal="center" shrinkToFit="0" vertical="center" wrapText="1"/>
    </xf>
    <xf borderId="1" fillId="11" fontId="91" numFmtId="170" xfId="0" applyAlignment="1" applyBorder="1" applyFill="1" applyFont="1" applyNumberFormat="1">
      <alignment horizontal="center" vertical="center"/>
    </xf>
    <xf borderId="1" fillId="0" fontId="91" numFmtId="170" xfId="0" applyAlignment="1" applyBorder="1" applyFont="1" applyNumberFormat="1">
      <alignment horizontal="center" vertical="center"/>
    </xf>
    <xf borderId="1" fillId="32" fontId="91" numFmtId="170" xfId="0" applyAlignment="1" applyBorder="1" applyFill="1" applyFont="1" applyNumberFormat="1">
      <alignment horizontal="center" vertical="center"/>
    </xf>
    <xf borderId="1" fillId="32" fontId="147" numFmtId="0" xfId="0" applyAlignment="1" applyBorder="1" applyFill="1" applyFont="1">
      <alignment horizontal="center" shrinkToFit="0" vertical="center" wrapText="1"/>
    </xf>
    <xf borderId="0" fillId="0" fontId="70" numFmtId="1" xfId="0" applyAlignment="1" applyFont="1" applyNumberFormat="1">
      <alignment horizontal="center" vertical="center"/>
    </xf>
    <xf borderId="1" fillId="47" fontId="148" numFmtId="0" xfId="0" applyAlignment="1" applyBorder="1" applyFill="1" applyFont="1">
      <alignment horizontal="center" shrinkToFit="0" vertical="center" wrapText="1"/>
    </xf>
    <xf borderId="1" fillId="60" fontId="70" numFmtId="170" xfId="0" applyAlignment="1" applyBorder="1" applyFill="1" applyFont="1" applyNumberFormat="1">
      <alignment horizontal="center" vertical="center"/>
    </xf>
    <xf borderId="1" fillId="60" fontId="149" numFmtId="0" xfId="0" applyAlignment="1" applyBorder="1" applyFill="1" applyFont="1">
      <alignment horizontal="center" shrinkToFit="0" vertical="center" wrapText="1"/>
    </xf>
    <xf borderId="1" fillId="60" fontId="3" numFmtId="0" xfId="0" applyAlignment="1" applyBorder="1" applyFill="1" applyFont="1">
      <alignment horizontal="left" vertical="center"/>
    </xf>
    <xf borderId="1" fillId="15" fontId="59" numFmtId="0" xfId="0" applyAlignment="1" applyBorder="1" applyFill="1" applyFont="1">
      <alignment horizontal="center" shrinkToFit="0" vertical="center" wrapText="1"/>
    </xf>
    <xf borderId="1" fillId="23" fontId="150" numFmtId="0" xfId="0" applyAlignment="1" applyBorder="1" applyFill="1" applyFont="1">
      <alignment horizontal="center" shrinkToFit="0" vertical="center" wrapText="1"/>
    </xf>
    <xf borderId="1" fillId="54" fontId="3" numFmtId="0" xfId="0" applyAlignment="1" applyBorder="1" applyFill="1" applyFont="1">
      <alignment horizontal="left" vertical="center"/>
    </xf>
    <xf borderId="1" fillId="54" fontId="59" numFmtId="0" xfId="0" applyAlignment="1" applyBorder="1" applyFill="1" applyFont="1">
      <alignment horizontal="center" shrinkToFit="0" vertical="center" wrapText="1"/>
    </xf>
    <xf borderId="1" fillId="20" fontId="3" numFmtId="0" xfId="0" applyAlignment="1" applyBorder="1" applyFill="1" applyFont="1">
      <alignment horizontal="left" vertical="center"/>
    </xf>
    <xf borderId="1" fillId="60" fontId="59" numFmtId="0" xfId="0" applyAlignment="1" applyBorder="1" applyFill="1" applyFont="1">
      <alignment horizontal="center" shrinkToFit="0" vertical="center" wrapText="1"/>
    </xf>
    <xf borderId="1" fillId="45" fontId="59" numFmtId="0" xfId="0" applyAlignment="1" applyBorder="1" applyFill="1" applyFont="1">
      <alignment horizontal="center" shrinkToFit="0" vertical="center" wrapText="1"/>
    </xf>
    <xf borderId="1" fillId="54" fontId="70" numFmtId="170" xfId="0" applyAlignment="1" applyBorder="1" applyFill="1" applyFont="1" applyNumberFormat="1">
      <alignment horizontal="center" vertical="center"/>
    </xf>
    <xf borderId="1" fillId="20" fontId="127" numFmtId="0" xfId="0" applyAlignment="1" applyBorder="1" applyFill="1" applyFont="1">
      <alignment horizontal="center" shrinkToFit="0" vertical="center" wrapText="1"/>
    </xf>
    <xf borderId="9" fillId="23" fontId="59" numFmtId="0" xfId="0" applyAlignment="1" applyBorder="1" applyFill="1" applyFont="1">
      <alignment horizontal="center" shrinkToFit="0" vertical="center" wrapText="1"/>
    </xf>
    <xf borderId="11" fillId="0" fontId="3" numFmtId="0" xfId="0" applyAlignment="1" applyBorder="1" applyFont="1">
      <alignment horizontal="center" vertical="center"/>
    </xf>
    <xf borderId="14" fillId="0" fontId="59" numFmtId="0" xfId="0" applyAlignment="1" applyBorder="1" applyFont="1">
      <alignment horizontal="center" shrinkToFit="0" vertical="center" wrapText="1"/>
    </xf>
    <xf borderId="1" fillId="11" fontId="151" numFmtId="0" xfId="0" applyAlignment="1" applyBorder="1" applyFill="1" applyFont="1">
      <alignment horizontal="center" shrinkToFit="0" vertical="center" wrapText="1"/>
    </xf>
    <xf borderId="0" fillId="0" fontId="127" numFmtId="0" xfId="0" applyAlignment="1" applyFont="1">
      <alignment horizontal="center" shrinkToFit="0" vertical="center" wrapText="1"/>
    </xf>
    <xf borderId="13" fillId="23" fontId="59" numFmtId="0" xfId="0" applyAlignment="1" applyBorder="1" applyFill="1" applyFont="1">
      <alignment horizontal="center" shrinkToFit="0" vertical="center" wrapText="1"/>
    </xf>
    <xf borderId="1" fillId="11" fontId="70" numFmtId="168" xfId="0" applyAlignment="1" applyBorder="1" applyFill="1" applyFont="1" applyNumberFormat="1">
      <alignment horizontal="center" vertical="center"/>
    </xf>
    <xf borderId="1" fillId="21" fontId="59" numFmtId="170" xfId="0" applyAlignment="1" applyBorder="1" applyFill="1" applyFont="1" applyNumberFormat="1">
      <alignment horizontal="center" vertical="center"/>
    </xf>
    <xf borderId="1" fillId="0" fontId="10" numFmtId="0" xfId="0" applyAlignment="1" applyBorder="1" applyFont="1">
      <alignment horizontal="center" shrinkToFit="0" vertical="center" wrapText="1"/>
    </xf>
    <xf borderId="1" fillId="61" fontId="152" numFmtId="0" xfId="0" applyAlignment="1" applyBorder="1" applyFill="1" applyFont="1">
      <alignment horizontal="center" shrinkToFit="0" vertical="center" wrapText="1"/>
    </xf>
    <xf borderId="1" fillId="21" fontId="70" numFmtId="168" xfId="0" applyAlignment="1" applyBorder="1" applyFill="1" applyFont="1" applyNumberFormat="1">
      <alignment horizontal="center" vertical="center"/>
    </xf>
    <xf borderId="1" fillId="61" fontId="3" numFmtId="0" xfId="0" applyAlignment="1" applyBorder="1" applyFill="1" applyFont="1">
      <alignment horizontal="left" vertical="center"/>
    </xf>
    <xf borderId="1" fillId="56" fontId="59" numFmtId="0" xfId="0" applyAlignment="1" applyBorder="1" applyFill="1" applyFont="1">
      <alignment horizontal="center" shrinkToFit="0" vertical="center" wrapText="1"/>
    </xf>
    <xf borderId="1" fillId="0" fontId="70" numFmtId="168" xfId="0" applyAlignment="1" applyBorder="1" applyFont="1" applyNumberFormat="1">
      <alignment horizontal="center" vertical="center"/>
    </xf>
    <xf borderId="0" fillId="0" fontId="3" numFmtId="0" xfId="0" applyAlignment="1" applyFont="1">
      <alignment horizontal="left" vertical="center"/>
    </xf>
    <xf borderId="1" fillId="54" fontId="153" numFmtId="0" xfId="0" applyAlignment="1" applyBorder="1" applyFill="1" applyFont="1">
      <alignment horizontal="center" shrinkToFit="0" vertical="center" wrapText="1"/>
    </xf>
    <xf borderId="1" fillId="20" fontId="59" numFmtId="170" xfId="0" applyAlignment="1" applyBorder="1" applyFill="1" applyFont="1" applyNumberFormat="1">
      <alignment horizontal="center" vertical="center"/>
    </xf>
    <xf borderId="1" fillId="62" fontId="154" numFmtId="0" xfId="0" applyAlignment="1" applyBorder="1" applyFill="1" applyFont="1">
      <alignment horizontal="center" shrinkToFit="0" vertical="center" wrapText="1"/>
    </xf>
    <xf borderId="1" fillId="20" fontId="91" numFmtId="170" xfId="0" applyAlignment="1" applyBorder="1" applyFill="1" applyFont="1" applyNumberFormat="1">
      <alignment horizontal="center" vertical="center"/>
    </xf>
    <xf borderId="1" fillId="17" fontId="91" numFmtId="170" xfId="0" applyAlignment="1" applyBorder="1" applyFill="1" applyFont="1" applyNumberFormat="1">
      <alignment horizontal="center" vertical="center"/>
    </xf>
    <xf borderId="1" fillId="21" fontId="91" numFmtId="170" xfId="0" applyAlignment="1" applyBorder="1" applyFill="1" applyFont="1" applyNumberFormat="1">
      <alignment horizontal="center" vertical="center"/>
    </xf>
    <xf borderId="1" fillId="62" fontId="3" numFmtId="0" xfId="0" applyAlignment="1" applyBorder="1" applyFill="1" applyFont="1">
      <alignment horizontal="left" vertical="center"/>
    </xf>
    <xf borderId="1" fillId="11" fontId="155" numFmtId="170" xfId="0" applyAlignment="1" applyBorder="1" applyFill="1" applyFont="1" applyNumberFormat="1">
      <alignment horizontal="center" vertical="center"/>
    </xf>
    <xf borderId="1" fillId="35" fontId="59" numFmtId="0" xfId="0" applyAlignment="1" applyBorder="1" applyFill="1" applyFont="1">
      <alignment horizontal="center" shrinkToFit="0" vertical="center" wrapText="1"/>
    </xf>
    <xf borderId="1" fillId="23" fontId="59" numFmtId="170" xfId="0" applyAlignment="1" applyBorder="1" applyFill="1" applyFont="1" applyNumberFormat="1">
      <alignment horizontal="center" vertical="center"/>
    </xf>
    <xf borderId="1" fillId="23" fontId="70" numFmtId="170" xfId="0" applyAlignment="1" applyBorder="1" applyFill="1" applyFont="1" applyNumberFormat="1">
      <alignment horizontal="center" vertical="center"/>
    </xf>
    <xf borderId="1" fillId="19" fontId="127" numFmtId="0" xfId="0" applyAlignment="1" applyBorder="1" applyFill="1" applyFont="1">
      <alignment horizontal="center" shrinkToFit="0" vertical="center" wrapText="1"/>
    </xf>
    <xf borderId="1" fillId="19" fontId="70" numFmtId="1" xfId="0" applyAlignment="1" applyBorder="1" applyFill="1" applyFont="1" applyNumberFormat="1">
      <alignment horizontal="center" shrinkToFit="0" vertical="center" wrapText="1"/>
    </xf>
    <xf borderId="1" fillId="19" fontId="3" numFmtId="0" xfId="0" applyAlignment="1" applyBorder="1" applyFill="1" applyFont="1">
      <alignment horizontal="left" vertical="center"/>
    </xf>
    <xf borderId="0" fillId="0" fontId="10" numFmtId="0" xfId="0" applyAlignment="1" applyFont="1">
      <alignment horizontal="center" shrinkToFit="0" vertical="center" wrapText="1"/>
    </xf>
    <xf borderId="1" fillId="62" fontId="156" numFmtId="0" xfId="0" applyAlignment="1" applyBorder="1" applyFill="1" applyFont="1">
      <alignment horizontal="center" shrinkToFit="0" vertical="center" wrapText="1"/>
    </xf>
    <xf borderId="1" fillId="21" fontId="59" numFmtId="0" xfId="0" applyAlignment="1" applyBorder="1" applyFill="1" applyFont="1">
      <alignment horizontal="center" shrinkToFit="0" vertical="center" wrapText="1"/>
    </xf>
    <xf borderId="1" fillId="8" fontId="157" numFmtId="0" xfId="0" applyAlignment="1" applyBorder="1" applyFill="1" applyFont="1">
      <alignment horizontal="center" shrinkToFit="0" vertical="center" wrapText="1"/>
    </xf>
    <xf borderId="1" fillId="2" fontId="158" numFmtId="0" xfId="0" applyAlignment="1" applyBorder="1" applyFill="1" applyFont="1">
      <alignment horizontal="center" shrinkToFit="0" vertical="center" wrapText="1"/>
    </xf>
    <xf borderId="1" fillId="0" fontId="159" numFmtId="0" xfId="0" applyAlignment="1" applyBorder="1" applyFont="1">
      <alignment horizontal="center" shrinkToFit="0" vertical="center" wrapText="1"/>
    </xf>
    <xf borderId="1" fillId="17" fontId="160" numFmtId="0" xfId="0" applyAlignment="1" applyBorder="1" applyFill="1" applyFont="1">
      <alignment horizontal="center" shrinkToFit="0" vertical="center" wrapText="1"/>
    </xf>
    <xf borderId="1" fillId="17" fontId="10" numFmtId="0" xfId="0" applyAlignment="1" applyBorder="1" applyFill="1" applyFont="1">
      <alignment horizontal="center" vertical="center"/>
    </xf>
    <xf borderId="1" fillId="0" fontId="161" numFmtId="0" xfId="0" applyAlignment="1" applyBorder="1" applyFont="1">
      <alignment horizontal="center" vertical="center"/>
    </xf>
    <xf borderId="1" fillId="35" fontId="162" numFmtId="0" xfId="0" applyAlignment="1" applyBorder="1" applyFill="1" applyFont="1">
      <alignment horizontal="center" shrinkToFit="0" vertical="center" wrapText="1"/>
    </xf>
    <xf borderId="13" fillId="8" fontId="10" numFmtId="14" xfId="0" applyAlignment="1" applyBorder="1" applyFill="1" applyFont="1" applyNumberFormat="1">
      <alignment horizontal="center" vertical="center"/>
    </xf>
    <xf borderId="13" fillId="2" fontId="10" numFmtId="14" xfId="0" applyAlignment="1" applyBorder="1" applyFill="1" applyFont="1" applyNumberFormat="1">
      <alignment horizontal="center" vertical="center"/>
    </xf>
    <xf quotePrefix="1" borderId="1" fillId="0" fontId="59" numFmtId="0" xfId="0" applyAlignment="1" applyBorder="1" applyFont="1">
      <alignment horizontal="center" vertical="center"/>
    </xf>
    <xf borderId="1" fillId="0" fontId="75" numFmtId="0" xfId="0" applyAlignment="1" applyBorder="1" applyFont="1">
      <alignment horizontal="center" shrinkToFit="0" vertical="center" wrapText="1"/>
    </xf>
    <xf borderId="1" fillId="11" fontId="127" numFmtId="0" xfId="0" applyAlignment="1" applyBorder="1" applyFill="1" applyFont="1">
      <alignment horizontal="center" vertical="center"/>
    </xf>
    <xf borderId="1" fillId="53" fontId="75" numFmtId="0" xfId="0" applyAlignment="1" applyBorder="1" applyFill="1" applyFont="1">
      <alignment horizontal="center" vertical="center"/>
    </xf>
    <xf borderId="1" fillId="0" fontId="163" numFmtId="0" xfId="0" applyAlignment="1" applyBorder="1" applyFont="1">
      <alignment shrinkToFit="0" vertical="center" wrapText="0"/>
    </xf>
    <xf borderId="1" fillId="0" fontId="164" numFmtId="14" xfId="0" applyAlignment="1" applyBorder="1" applyFont="1" applyNumberFormat="1">
      <alignment horizontal="center" shrinkToFit="0" vertical="center" wrapText="0"/>
    </xf>
    <xf borderId="1" fillId="0" fontId="3" numFmtId="0" xfId="0" applyAlignment="1" applyBorder="1" applyFont="1">
      <alignment shrinkToFit="1" vertical="center" wrapText="0"/>
    </xf>
    <xf borderId="1" fillId="0" fontId="3" numFmtId="0" xfId="0" applyAlignment="1" applyBorder="1" applyFont="1">
      <alignment shrinkToFit="0" vertical="center" wrapText="1"/>
    </xf>
    <xf borderId="1" fillId="0" fontId="3" numFmtId="9" xfId="0" applyAlignment="1" applyBorder="1" applyFont="1" applyNumberFormat="1">
      <alignment shrinkToFit="0" vertical="center" wrapText="0"/>
    </xf>
    <xf borderId="1" fillId="0" fontId="165" numFmtId="165" xfId="0" applyAlignment="1" applyBorder="1" applyFont="1" applyNumberFormat="1">
      <alignment shrinkToFit="0" vertical="center" wrapText="0"/>
    </xf>
    <xf borderId="1" fillId="0" fontId="166" numFmtId="0" xfId="0" applyAlignment="1" applyBorder="1" applyFont="1">
      <alignment readingOrder="0" shrinkToFit="0" vertical="center" wrapText="0"/>
    </xf>
    <xf borderId="1" fillId="0" fontId="167" numFmtId="16" xfId="0" applyAlignment="1" applyBorder="1" applyFont="1" applyNumberFormat="1">
      <alignment shrinkToFit="0" vertical="center" wrapText="0"/>
    </xf>
    <xf borderId="1" fillId="0" fontId="3" numFmtId="16" xfId="0" applyAlignment="1" applyBorder="1" applyFont="1" applyNumberFormat="1">
      <alignment horizontal="center" shrinkToFit="0" vertical="center" wrapText="0"/>
    </xf>
    <xf borderId="1" fillId="0" fontId="27" numFmtId="16" xfId="0" applyAlignment="1" applyBorder="1" applyFont="1" applyNumberFormat="1">
      <alignment shrinkToFit="0" vertical="center" wrapText="0"/>
    </xf>
    <xf borderId="1" fillId="0" fontId="3" numFmtId="16" xfId="0" applyAlignment="1" applyBorder="1" applyFont="1" applyNumberFormat="1">
      <alignment shrinkToFit="0" vertical="center" wrapText="0"/>
    </xf>
    <xf borderId="1" fillId="0" fontId="30" numFmtId="0" xfId="0" applyAlignment="1" applyBorder="1" applyFont="1">
      <alignment shrinkToFit="0" vertical="center" wrapText="0"/>
    </xf>
    <xf borderId="1" fillId="0" fontId="3" numFmtId="166" xfId="0" applyAlignment="1" applyBorder="1" applyFont="1" applyNumberFormat="1">
      <alignment horizontal="center" shrinkToFit="0" vertical="center" wrapText="1"/>
    </xf>
    <xf borderId="1" fillId="0" fontId="3" numFmtId="167" xfId="0" applyAlignment="1" applyBorder="1" applyFont="1" applyNumberFormat="1">
      <alignment shrinkToFit="0" vertical="center" wrapText="1"/>
    </xf>
    <xf quotePrefix="1" borderId="1" fillId="0" fontId="168" numFmtId="0" xfId="0" applyAlignment="1" applyBorder="1" applyFont="1">
      <alignment shrinkToFit="0" vertical="center" wrapText="0"/>
    </xf>
  </cellXfs>
  <cellStyles count="1">
    <cellStyle xfId="0" name="Normal" builtinId="0"/>
  </cellStyles>
  <dxfs count="40">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fill>
        <patternFill patternType="solid">
          <fgColor rgb="FFF4CCCC"/>
          <bgColor rgb="FFF4CCCC"/>
        </patternFill>
      </fill>
      <border/>
    </dxf>
    <dxf>
      <font/>
      <fill>
        <patternFill patternType="solid">
          <fgColor rgb="FFFFF2CC"/>
          <bgColor rgb="FFFFF2CC"/>
        </patternFill>
      </fill>
      <border/>
    </dxf>
    <dxf>
      <font/>
      <fill>
        <patternFill patternType="solid">
          <fgColor rgb="FFC6EFCE"/>
          <bgColor rgb="FFC6EFCE"/>
        </patternFill>
      </fill>
      <border/>
    </dxf>
    <dxf>
      <font/>
      <fill>
        <patternFill patternType="solid">
          <fgColor rgb="FFFFEB9C"/>
          <bgColor rgb="FFFFEB9C"/>
        </patternFill>
      </fill>
      <border/>
    </dxf>
    <dxf>
      <font/>
      <fill>
        <patternFill patternType="solid">
          <fgColor rgb="FFFFC7CE"/>
          <bgColor rgb="FFFFC7CE"/>
        </patternFill>
      </fill>
      <border/>
    </dxf>
    <dxf>
      <font/>
      <fill>
        <patternFill patternType="solid">
          <fgColor rgb="FFAEAAAA"/>
          <bgColor rgb="FFAEAAAA"/>
        </patternFill>
      </fill>
      <border/>
    </dxf>
    <dxf>
      <font>
        <color rgb="FF000000"/>
      </font>
      <fill>
        <patternFill patternType="solid">
          <fgColor rgb="FFC6EFCE"/>
          <bgColor rgb="FFC6EFCE"/>
        </patternFill>
      </fill>
      <border/>
    </dxf>
    <dxf>
      <font>
        <color rgb="FF000000"/>
      </font>
      <fill>
        <patternFill patternType="solid">
          <fgColor rgb="FFFFEB9C"/>
          <bgColor rgb="FFFFEB9C"/>
        </patternFill>
      </fill>
      <border/>
    </dxf>
    <dxf>
      <font>
        <color rgb="FF000000"/>
      </font>
      <fill>
        <patternFill patternType="solid">
          <fgColor rgb="FFFFC000"/>
          <bgColor rgb="FFFFC000"/>
        </patternFill>
      </fill>
      <border/>
    </dxf>
    <dxf>
      <font>
        <color rgb="FF000000"/>
      </font>
      <fill>
        <patternFill patternType="solid">
          <fgColor rgb="FFCCCCCC"/>
          <bgColor rgb="FFCCCCCC"/>
        </patternFill>
      </fill>
      <border/>
    </dxf>
    <dxf>
      <font/>
      <fill>
        <patternFill patternType="solid">
          <fgColor rgb="FFB7E1CD"/>
          <bgColor rgb="FFB7E1CD"/>
        </patternFill>
      </fill>
      <border/>
    </dxf>
    <dxf>
      <font>
        <color rgb="FF9C0006"/>
      </font>
      <fill>
        <patternFill patternType="solid">
          <fgColor rgb="FFFFC7CE"/>
          <bgColor rgb="FFFFC7CE"/>
        </patternFill>
      </fill>
      <border/>
    </dxf>
    <dxf>
      <font>
        <color rgb="FF9C57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solid">
          <fgColor rgb="FF92D050"/>
          <bgColor rgb="FF92D050"/>
        </patternFill>
      </fill>
      <border/>
    </dxf>
    <dxf>
      <font/>
      <fill>
        <patternFill patternType="solid">
          <fgColor rgb="FFFFFF00"/>
          <bgColor rgb="FFFFFF00"/>
        </patternFill>
      </fill>
      <border/>
    </dxf>
    <dxf>
      <font/>
      <fill>
        <patternFill patternType="solid">
          <fgColor rgb="FF7F7F7F"/>
          <bgColor rgb="FF7F7F7F"/>
        </patternFill>
      </fill>
      <border/>
    </dxf>
    <dxf>
      <font/>
      <fill>
        <patternFill patternType="solid">
          <fgColor rgb="FFFF66FF"/>
          <bgColor rgb="FFFF66FF"/>
        </patternFill>
      </fill>
      <border/>
    </dxf>
    <dxf>
      <font/>
      <fill>
        <patternFill patternType="solid">
          <fgColor rgb="FFB513BD"/>
          <bgColor rgb="FFB513BD"/>
        </patternFill>
      </fill>
      <border/>
    </dxf>
    <dxf>
      <font/>
      <fill>
        <patternFill patternType="solid">
          <fgColor rgb="FFC5E0B3"/>
          <bgColor rgb="FFC5E0B3"/>
        </patternFill>
      </fill>
      <border/>
    </dxf>
    <dxf>
      <font/>
      <fill>
        <patternFill patternType="none"/>
      </fill>
      <border/>
    </dxf>
    <dxf>
      <font/>
      <fill>
        <patternFill patternType="solid">
          <fgColor rgb="FF8C15BB"/>
          <bgColor rgb="FF8C15BB"/>
        </patternFill>
      </fill>
      <border/>
    </dxf>
    <dxf>
      <font>
        <b/>
      </font>
      <fill>
        <patternFill patternType="solid">
          <fgColor rgb="FFFFC000"/>
          <bgColor rgb="FFFFC000"/>
        </patternFill>
      </fill>
      <border/>
    </dxf>
    <dxf>
      <font/>
      <fill>
        <patternFill patternType="solid">
          <fgColor rgb="FFFF0000"/>
          <bgColor rgb="FFFF0000"/>
        </patternFill>
      </fill>
      <border/>
    </dxf>
    <dxf>
      <font/>
      <fill>
        <patternFill patternType="solid">
          <fgColor rgb="FFFFC000"/>
          <bgColor rgb="FFFFC000"/>
        </patternFill>
      </fill>
      <border/>
    </dxf>
    <dxf>
      <font>
        <color rgb="FF000000"/>
      </font>
      <fill>
        <patternFill patternType="solid">
          <fgColor rgb="FFA5A5A5"/>
          <bgColor rgb="FFA5A5A5"/>
        </patternFill>
      </fill>
      <border/>
    </dxf>
    <dxf>
      <font/>
      <fill>
        <patternFill patternType="solid">
          <fgColor rgb="FFFF3399"/>
          <bgColor rgb="FFFF3399"/>
        </patternFill>
      </fill>
      <border/>
    </dxf>
    <dxf>
      <font/>
      <fill>
        <patternFill patternType="solid">
          <fgColor rgb="FFFF33CC"/>
          <bgColor rgb="FFFF33CC"/>
        </patternFill>
      </fill>
      <border/>
    </dxf>
    <dxf>
      <font>
        <color rgb="FF000000"/>
      </font>
      <fill>
        <patternFill patternType="solid">
          <fgColor rgb="FFFF3399"/>
          <bgColor rgb="FFFF3399"/>
        </patternFill>
      </fill>
      <border/>
    </dxf>
    <dxf>
      <font>
        <b/>
        <color rgb="FF000000"/>
      </font>
      <fill>
        <patternFill patternType="solid">
          <fgColor rgb="FF00FFCC"/>
          <bgColor rgb="FF00FFCC"/>
        </patternFill>
      </fill>
      <border/>
    </dxf>
    <dxf>
      <font>
        <color rgb="FF000000"/>
      </font>
      <fill>
        <patternFill patternType="solid">
          <fgColor rgb="FFFFC7CE"/>
          <bgColor rgb="FFFFC7CE"/>
        </patternFill>
      </fill>
      <border/>
    </dxf>
    <dxf>
      <font>
        <color rgb="FF000000"/>
      </font>
      <fill>
        <patternFill patternType="solid">
          <fgColor rgb="FFD9D9D9"/>
          <bgColor rgb="FFD9D9D9"/>
        </patternFill>
      </fill>
      <border/>
    </dxf>
    <dxf>
      <font>
        <color rgb="FF000000"/>
      </font>
      <fill>
        <patternFill patternType="solid">
          <fgColor rgb="FFAEAAAA"/>
          <bgColor rgb="FFAEAAAA"/>
        </patternFill>
      </fill>
      <border/>
    </dxf>
    <dxf>
      <font>
        <color rgb="FF000000"/>
      </font>
      <fill>
        <patternFill patternType="solid">
          <fgColor rgb="FFC39BD3"/>
          <bgColor rgb="FFC39BD3"/>
        </patternFill>
      </fill>
      <border/>
    </dxf>
  </dxfs>
  <tableStyles count="1">
    <tableStyle count="4" pivot="0" name="NEW-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Etapas de producción por estado</a:t>
            </a:r>
          </a:p>
        </c:rich>
      </c:tx>
      <c:overlay val="0"/>
    </c:title>
    <c:plotArea>
      <c:layout/>
      <c:barChart>
        <c:barDir val="col"/>
        <c:ser>
          <c:idx val="0"/>
          <c:order val="0"/>
          <c:tx>
            <c:v>METAL</c:v>
          </c:tx>
          <c:spPr>
            <a:solidFill>
              <a:schemeClr val="accent1"/>
            </a:solidFill>
            <a:ln cmpd="sng">
              <a:noFill/>
            </a:ln>
          </c:spPr>
          <c:cat>
            <c:strRef>
              <c:f>TABLERO!$A$14:$A$17</c:f>
            </c:strRef>
          </c:cat>
          <c:val>
            <c:numRef>
              <c:f>TABLERO!$B$14:$B$17</c:f>
              <c:numCache/>
            </c:numRef>
          </c:val>
        </c:ser>
        <c:ser>
          <c:idx val="1"/>
          <c:order val="1"/>
          <c:tx>
            <c:v>POWDER COAT</c:v>
          </c:tx>
          <c:spPr>
            <a:solidFill>
              <a:schemeClr val="accent2"/>
            </a:solidFill>
            <a:ln cmpd="sng">
              <a:noFill/>
            </a:ln>
          </c:spPr>
          <c:cat>
            <c:strRef>
              <c:f>TABLERO!$A$14:$A$17</c:f>
            </c:strRef>
          </c:cat>
          <c:val>
            <c:numRef>
              <c:f>TABLERO!$C$14:$C$17</c:f>
              <c:numCache/>
            </c:numRef>
          </c:val>
        </c:ser>
        <c:ser>
          <c:idx val="2"/>
          <c:order val="2"/>
          <c:tx>
            <c:v>DEKTON</c:v>
          </c:tx>
          <c:spPr>
            <a:solidFill>
              <a:schemeClr val="accent3"/>
            </a:solidFill>
            <a:ln cmpd="sng">
              <a:noFill/>
            </a:ln>
          </c:spPr>
          <c:cat>
            <c:strRef>
              <c:f>TABLERO!$A$14:$A$17</c:f>
            </c:strRef>
          </c:cat>
          <c:val>
            <c:numRef>
              <c:f>TABLERO!$D$14:$D$17</c:f>
              <c:numCache/>
            </c:numRef>
          </c:val>
        </c:ser>
        <c:ser>
          <c:idx val="3"/>
          <c:order val="3"/>
          <c:tx>
            <c:v>CUSHIONS</c:v>
          </c:tx>
          <c:spPr>
            <a:solidFill>
              <a:schemeClr val="accent4"/>
            </a:solidFill>
            <a:ln cmpd="sng">
              <a:noFill/>
            </a:ln>
          </c:spPr>
          <c:cat>
            <c:strRef>
              <c:f>TABLERO!$A$14:$A$17</c:f>
            </c:strRef>
          </c:cat>
          <c:val>
            <c:numRef>
              <c:f>TABLERO!$E$14:$E$17</c:f>
              <c:numCache/>
            </c:numRef>
          </c:val>
        </c:ser>
        <c:axId val="1468078065"/>
        <c:axId val="1684131580"/>
      </c:barChart>
      <c:catAx>
        <c:axId val="14680780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900">
                <a:solidFill>
                  <a:srgbClr val="000000"/>
                </a:solidFill>
                <a:latin typeface="+mn-lt"/>
              </a:defRPr>
            </a:pPr>
          </a:p>
        </c:txPr>
        <c:crossAx val="1684131580"/>
      </c:catAx>
      <c:valAx>
        <c:axId val="1684131580"/>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i="0" sz="900">
                <a:solidFill>
                  <a:srgbClr val="000000"/>
                </a:solidFill>
                <a:latin typeface="+mn-lt"/>
              </a:defRPr>
            </a:pPr>
          </a:p>
        </c:txPr>
        <c:crossAx val="1468078065"/>
      </c:valAx>
    </c:plotArea>
    <c:legend>
      <c:legendPos val="b"/>
      <c:overlay val="0"/>
      <c:txPr>
        <a:bodyPr/>
        <a:lstStyle/>
        <a:p>
          <a:pPr lvl="0">
            <a:defRPr b="0" i="0" sz="90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xdr:row>
      <xdr:rowOff>0</xdr:rowOff>
    </xdr:from>
    <xdr:ext cx="6096000" cy="46005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tc={A32FB3B6-B04B-4DDE-BA2B-3DC4FC1928A4}" id="{5eed511f-a2cc-4f46-b730-2c0f4488ade4}" providerId="google-sheets"/>
  <x18tc:person displayName="tc={7D2BECA1-EE31-48AD-8CF1-717B5824DE59}" id="{5e4fddb1-1a48-41df-99d4-36f83f0ffae1}" providerId="google-sheets"/>
  <x18tc:person displayName="BY SARA" id="{b6d34ad6-3437-4bc9-ae19-0bed5a4944e1}" providerId="google-sheets"/>
  <x18tc:person displayName="tc={B5503C9A-C396-47BB-9FB7-2D9257AAC9D9}" id="{0316adef-337c-4189-a03a-b53c5ff8a645}" providerId="google-sheets"/>
  <x18tc:person displayName="tc={6B16B242-DA03-401E-80C5-07A2D85909AC}" id="{e5e8db49-9e4d-418b-9ec7-0fda86692a91}" providerId="google-sheets"/>
  <x18tc:person displayName="tc={9B15714E-082C-4A97-9AB7-647A775AE748}" id="{b763e422-d438-4105-bc31-5ef2d0fab818}" providerId="google-sheets"/>
  <x18tc:person displayName="tc={D39E8283-38AC-4F60-A1F8-11D21AF1AC29}" id="{7aa77755-5408-46ac-97ca-8f66ed660f9e}" providerId="google-sheets"/>
  <x18tc:person displayName="tc={6254D323-CFBB-4063-BFEA-A9C169E06EC7}" id="{75df415b-3b98-4c6e-85df-5582a58e179c}" providerId="google-sheets"/>
  <x18tc:person displayName="tc={F25E1B93-6033-4D2E-A333-3F49251B6C00}" id="{7c07a9fe-a927-454b-a62f-5a93b509bfed}" providerId="google-sheets"/>
  <x18tc:person displayName="tc={29DFD93E-6FAD-4E0A-8CF5-F7065E473970}" id="{b8e0aab6-7a66-4470-9f08-9a47ad599bdf}" providerId="google-sheets"/>
  <x18tc:person displayName="tc={C732CA5B-1C83-49F4-BB7A-E6AF8546DA9F}" id="{5d9864da-1850-4fcb-aff2-5c8ca5345cdc}" providerId="google-sheets"/>
  <x18tc:person displayName="tc={65FB6702-ECDD-48CE-A635-FE3A348052B1}" id="{d390d115-7987-47a8-9531-5402179ec5a1}" providerId="google-sheets"/>
  <x18tc:person displayName="tc={5290002B-0643-4006-92DF-D0C4BF387A3D}" id="{e8edb56c-330d-48bb-a787-a0c7ce3e98a1}" providerId="google-sheets"/>
  <x18tc:person displayName="tc={E141D862-7754-4BCC-8425-D780EEFA53DD}" id="{4e4e3ac8-9805-4b42-9f85-7f0e54543144}" providerId="google-sheets"/>
  <x18tc:person displayName="tc={D39D2426-9170-42DD-93B8-E6976AFB8A9E}" id="{37a16798-353e-4ee2-8f73-24b2cf92a6cc}" providerId="google-sheets"/>
  <x18tc:person displayName="tc={82EEBD7A-7843-414E-86AD-C574C830F61A}" id="{0a783bb1-a469-4623-8926-4a82dc0e00cd}" providerId="google-sheets"/>
  <x18tc:person displayName="tc={2CF5FB75-ECFA-4200-AAF4-57EA1752BAAD}" id="{7de8a559-d9aa-416f-b104-84adb9ab4583}" providerId="google-sheets"/>
  <x18tc:person displayName="tc={826F99E5-5921-480E-87CA-11D98BEF93A2}" id="{7ed58bcb-5c8d-4a04-86ef-42842b108d20}" providerId="google-sheets"/>
  <x18tc:person displayName="tc={991B33D3-3999-4729-9FCA-59FDD3421714}" id="{8a861155-64f0-47c9-b93c-0988ef18ee4e}" providerId="google-sheets"/>
  <x18tc:person displayName="tc={3C8B8680-B361-4A5C-AD37-6742B8FA6764}" id="{c44c5d81-374b-4048-ba6f-9df629952f53}" providerId="google-sheets"/>
  <x18tc:person displayName="tc={1CD15CD2-D11A-4477-A0FB-C60762B3D4DC}" id="{06c0596f-c128-4dae-a0a9-98db9392f3df}" providerId="google-sheets"/>
  <x18tc:person displayName="tc={553C01D6-F61D-40FE-B202-1F97F2191B06}" id="{1b0446e9-4539-4d9c-adfe-678748730c9e}" providerId="google-sheets"/>
  <x18tc:person displayName="tc={9E0D19E3-D4CA-492F-9333-E2D6388157E5}" id="{3611e061-a090-4440-878d-31e94c9284f9}" providerId="google-sheets"/>
  <x18tc:person displayName="tc={F3FB7E8D-5BA9-4F1C-8DD9-82CC29BD6542}" id="{63620abe-bb67-45a1-85ea-70efef61919c}" providerId="google-sheets"/>
  <x18tc:person displayName="tc={49AC8C61-62B8-453E-8886-BE420EA96710}" id="{a4cf15c4-3b30-40e5-b636-9383a1e0827a}" providerId="google-sheets"/>
  <x18tc:person displayName="tc={CED052CE-CE62-4A14-B116-127939E65BAC}" id="{08c55677-797e-46de-9a0b-9ec361248f8d}" providerId="google-sheets"/>
  <x18tc:person displayName="tc={76BD1AE3-3458-4F29-99AA-41F10FBE70D7}" id="{211c1db0-7502-49c6-978f-c0cf4f87fe6e}" providerId="google-sheets"/>
  <x18tc:person displayName="tc={C128CF07-FEB0-4093-B6DF-FF12787BEB6A}" id="{97825359-6912-428a-9ccb-64e53feefb33}" providerId="google-sheets"/>
  <x18tc:person displayName="tc={EAFBD641-9101-4128-A938-128EE8335434}" id="{d604bea4-5d97-4985-8723-3779e86a4074}" providerId="google-sheets"/>
  <x18tc:person displayName="tc={C83F45C1-CD9E-45E0-81DF-4F643DC633B1}" id="{06d5bf16-32ec-4b2b-b5d9-dc02b8e57a7b}" providerId="google-sheets"/>
  <x18tc:person displayName="tc={9AC4DB45-1DEC-4BC4-9744-C22DA9DF3550}" id="{6b6e5db5-b310-4936-9ab4-4964114b1404}" providerId="google-sheets"/>
  <x18tc:person displayName="tc={AF1FD490-00D9-4B8B-A995-A4C30AE3BCC3}" id="{34ab6d7b-9d79-412f-8e90-61d04c80a874}" providerId="google-sheets"/>
  <x18tc:person displayName="tc={40A289E5-F9B8-4F23-AEE2-BD684B87669F}" id="{7865b9cf-8b02-4e27-9b17-45f2dc6b2e5c}" providerId="google-sheets"/>
  <x18tc:person displayName="tc={4DB29A58-ECF5-4164-9849-17CD7219E084}" id="{aa3561cb-64ac-4088-be47-9f8798f51c0f}" providerId="google-sheets"/>
  <x18tc:person displayName="tc={DC5FE164-9B21-4E37-9CD1-6F6C8EB759D3}" id="{d1ec49fd-82dc-4ba6-85f2-64f3f093b974}" providerId="google-sheets"/>
  <x18tc:person displayName="tc={91CCE544-9AD7-4ACA-9306-22C87FD57E28}" id="{639084f5-68dc-4f73-82c3-ed6c26ea44c3}" providerId="google-sheets"/>
  <x18tc:person displayName="tc={12F957A6-9C92-44AA-BCFA-6471AB3EC275}" id="{f64cacdf-c939-4150-8e7c-86a56d9bfa5f}" providerId="google-sheets"/>
  <x18tc:person displayName="tc={36A11574-B2E3-41DE-A976-52D5B8F2AD71}" id="{6b0e8fa9-f9bc-457b-8301-4570c71dc51d}" providerId="google-sheets"/>
  <x18tc:person displayName="tc={36D16BE0-6274-46E1-AA03-1748D1040E03}" id="{189b7368-7ff1-4b4b-a4aa-f1b2b41c509c}" providerId="google-sheets"/>
  <x18tc:person displayName="tc={4644B9FF-7EB2-4C99-B2E3-98073CD2F1F2}" id="{34e1aae3-a286-4d74-8c74-ae0fa4c50ed9}" providerId="google-sheets"/>
  <x18tc:person displayName="tc={8351E4CA-9459-496E-A244-545E251DFC06}" id="{081efa94-a9c6-410c-bc19-48a2e42e49e4}" providerId="google-sheets"/>
  <x18tc:person displayName="tc={B3113D36-8F0F-4904-B25B-DC8919928620}" id="{045e0eaf-c82b-4ca9-89d4-1069cb000163}" providerId="google-sheets"/>
  <x18tc:person displayName="tc={9465B199-7224-44A4-970D-85E49FD3AEE4}" id="{eacac481-54e1-4d06-afa1-8732ee1efb62}" providerId="google-sheets"/>
  <x18tc:person displayName="tc={1AD9EA93-01F3-4191-BBAF-D060C20372E7}" id="{0bd95bb0-2649-437c-ab28-f84ae2d0bbdb}" providerId="google-sheets"/>
  <x18tc:person displayName="tc={59445D15-0F4C-45C0-B5C1-C7C142C18D42}" id="{6c2cc61a-b4d2-4b8b-be33-21c035df1932}" providerId="google-sheets"/>
  <x18tc:person displayName="tc={7D3E3355-B4B8-44A3-B073-93396373D048}" id="{0f78ef8e-6633-419e-aaa8-ddab01dcf064}" providerId="google-sheets"/>
  <x18tc:person displayName="tc={8BFBF6B0-3C19-4A09-A033-F8246D4B0363}" id="{f065fbf5-4998-4140-8bad-fc24937e74bb}" providerId="google-sheets"/>
  <x18tc:person displayName="tc={E0D1207F-E1B3-4D08-99E0-7D025FED5752}" id="{3c0ca7af-8519-4f84-adae-a3b9cfaff9ff}" providerId="google-sheets"/>
  <x18tc:person displayName="tc={42CA8EAC-EEB1-419F-9AA0-3675D635EEA6}" id="{9939dee7-d908-4f5d-9b2d-e3b1657df99e}" providerId="google-sheets"/>
  <x18tc:person displayName="tc={258B42E3-6DCF-4A1C-8DEF-1598FA63E285}" id="{ab8ac464-3fe9-45af-8248-fcc39a9f5096}" providerId="google-sheets"/>
  <x18tc:person displayName="tc={0338E346-4902-4F48-B7D6-0F5D327BD482}" id="{08d1bfb7-ffad-46c1-bb60-8f29ed73a850}" providerId="google-sheets"/>
  <x18tc:person displayName="tc={058535CD-AFA8-42A2-98FF-F3FB933563B7}" id="{596ea23b-4c5c-4bf9-9190-e6b03eac4d45}" providerId="google-sheets"/>
  <x18tc:person displayName="tc={24E13806-5CD1-4075-9AA1-B3F05A2156F0}" id="{5c1c60c4-515a-42c0-9d02-0d37df3e2447}" providerId="google-sheets"/>
  <x18tc:person displayName="tc={4E01D489-14AF-401A-A541-76976F56B1EC}" id="{dbf8c8fe-5451-4c8b-b585-ee235441df90}" providerId="google-sheets"/>
  <x18tc:person displayName="tc={025F33B2-896B-4F84-A72E-9E600623671F}" id="{f2d12803-9d37-48a4-bca9-d14659e45295}" providerId="google-sheets"/>
  <x18tc:person displayName="tc={47E7F8D3-4C0B-4D55-8F31-AB92923AFBAB}" id="{3b4aa498-3c0d-4537-9b77-cdaa6757ef4c}" providerId="google-sheets"/>
  <x18tc:person displayName="tc={1DA0B25E-F553-4E8E-B400-81AED2D8B153}" id="{bca4535f-7826-4a1e-a476-800f5bb863b0}" providerId="google-sheets"/>
  <x18tc:person displayName="tc={7A1BDE8E-576C-4F00-A8DD-F07C67D0976C}" id="{158b7c38-df72-431f-8a1a-0bbc865b3c29}" providerId="google-sheets"/>
  <x18tc:person displayName="tc={877072A6-248D-4378-A814-312A439E47A4}" id="{0110516b-eced-47e0-880e-9b675ecc5597}" providerId="google-sheets"/>
  <x18tc:person displayName="tc={4E4DCEDF-7388-46AD-AA23-DFA9396B6DD3}" id="{e079ab2d-28b7-4e10-ae55-91a7d34033cb}" providerId="google-sheets"/>
  <x18tc:person displayName="tc={4F530DF3-10CE-4318-8CE5-4EC9227AA106}" id="{57018a89-ae17-4d11-8982-3e40388703be}" providerId="google-sheets"/>
  <x18tc:person displayName="tc={3A58E8DA-1502-4CDC-898B-349A2C868DD4}" id="{51519085-11db-4ca1-8b2c-484a46bf2e3d}" providerId="google-sheets"/>
  <x18tc:person displayName="tc={D5A88454-DCC6-4F3A-A27E-6263D76A7BA5}" id="{daa1d563-9ee9-47ca-a684-d84256b9442f}" providerId="google-sheets"/>
  <x18tc:person displayName="tc={04BD3FDC-DF1A-4038-8E63-394198D0F2CB}" id="{2730370e-8ab0-45dc-a1cc-0af339e3474b}" providerId="google-sheets"/>
  <x18tc:person displayName="tc={703D4B2A-A0B6-4081-9CA6-71EC3AA6DBE2}" id="{bdb7db83-f0b8-475b-b569-2cf7f75e9694}" providerId="google-sheets"/>
  <x18tc:person displayName="tc={062D6099-9D73-41F0-B421-8B51C304C550}" id="{e9900cde-ae2c-4ab5-86d4-043d63edff94}" providerId="google-sheets"/>
  <x18tc:person displayName="tc={924FF59D-A12B-4578-A26C-E8F40641C822}" id="{23f10300-3e9f-43b6-b0ec-4f54cf4696ee}" providerId="google-sheets"/>
  <x18tc:person displayName="tc={4A64A7E8-4534-4A08-8518-39529A6AAB18}" id="{22473e3d-063a-445e-8a31-8fb6a2c6866b}" providerId="google-sheets"/>
  <x18tc:person displayName="tc={FAA8CAC0-25F5-4316-A63A-DD6B2B216EEE}" id="{d4ee1199-872a-466d-bc7c-254bb401a9fd}" providerId="google-sheets"/>
  <x18tc:person displayName="tc={1A98825B-049E-46C9-888D-ED8FF8BAD6BC}" id="{3c5d8c5e-7562-419b-bf02-f73f4a117b86}" providerId="google-sheets"/>
  <x18tc:person displayName="tc={1404EBD3-E7C0-438A-87C7-42719AB47FBB}" id="{f87acf80-bb4f-4709-a4dc-b8d707c32b86}" providerId="google-sheets"/>
  <x18tc:person displayName="tc={5C067D06-5089-4F32-B2E4-9C3E2833B3EC}" id="{12048e35-6b1c-4200-b13d-a14e3effa64d}" providerId="google-sheets"/>
  <x18tc:person displayName="tc={8D337E6D-0B6C-4F9F-95D9-0534668AC1A0}" id="{9724567e-aa4c-4465-a33b-6c61286edea9}" providerId="google-sheets"/>
  <x18tc:person displayName="tc={7E6D291E-139F-4863-AABF-2C2EA712CAD6}" id="{5cdbbd11-9ed3-4f57-8e3f-99c32196ea69}" providerId="google-sheets"/>
  <x18tc:person displayName="tc={CF9A8465-AC58-4CA9-9ABB-6CE6287DF8D7}" id="{e432cebf-71f1-4891-843c-07b70262ed41}" providerId="google-sheets"/>
  <x18tc:person displayName="tc={695874EA-A9A3-4CA4-9E04-7DB432CABCDD}" id="{82649aa5-1764-4e8c-afa5-6f1d683dfa6e}" providerId="google-sheets"/>
  <x18tc:person displayName="tc={DFFE5C21-5586-4081-BE3A-BD745BA1291A}" id="{bcacc787-6bf1-471f-802f-1361a5ec64b7}" providerId="google-sheets"/>
  <x18tc:person displayName="tc={A8FD3939-6A67-4386-92E5-64E42C367A50}" id="{26513143-3fe3-470a-aca9-60c836c91323}" providerId="google-sheets"/>
  <x18tc:person displayName="tc={A8E043CC-0E0A-40D7-B814-DD3DAB924198}" id="{5dddbc33-94ba-41da-9a5d-50d7361b92be}" providerId="google-sheets"/>
  <x18tc:person displayName="tc={E0C3E854-126A-4931-93A0-9A32CB93B4A3}" id="{f0e4f85f-083d-4418-8b9e-7c7e0797f6ef}" providerId="google-sheets"/>
  <x18tc:person displayName="tc={2A7B1B06-9A08-4040-A76D-68C1B733B65F}" id="{d96cdf7b-659b-4932-8f70-6ddfc5d5eb92}" providerId="google-sheets"/>
  <x18tc:person displayName="tc={A8F31079-1454-42F9-8E5D-37A1D642331E}" id="{4943f9ef-8472-41a3-a095-963ef3a1067d}" providerId="google-sheets"/>
  <x18tc:person displayName="tc={5254CF48-E7E7-48F3-854B-4E3DFEF7987A}" id="{2e96f1cd-f373-4768-8f2e-9540d6022c65}" providerId="google-sheets"/>
  <x18tc:person displayName="tc={0CF1775F-C117-48DB-AAE9-435B6F7A20D2}" id="{766c561a-0a69-4b70-a691-4fe15160eca5}" providerId="google-sheets"/>
  <x18tc:person displayName="tc={BBE4ED1A-B9A0-4208-9DAA-1F9E0E073B59}" id="{13a68dd8-443c-4def-82af-1a70bcb5df5b}" providerId="google-sheets"/>
  <x18tc:person displayName="tc={22A4ECAF-05A8-4A70-BBA6-B6BAE8F7D788}" id="{5f88aeeb-5d7a-4a93-81d3-a3ed6dec7a9e}" providerId="google-sheets"/>
  <x18tc:person displayName="tc={F3B2E715-FA30-4D6A-A8F6-BB7D6C2DE92D}" id="{36530429-18bc-4334-b749-12e616f7a466}" providerId="google-sheets"/>
  <x18tc:person displayName="tc={C9485198-5D7E-43CF-8376-ACA7134E628C}" id="{9837054e-7dd3-49e9-b515-74840fcaae50}" providerId="google-sheets"/>
  <x18tc:person displayName="tc={E5D5F34E-473E-4B51-B9BC-E0122B9E7BE9}" id="{9e1dcffe-836f-4a25-846c-cc9b16551f5d}" providerId="google-sheets"/>
  <x18tc:person displayName="tc={E5EA7FD1-6EF4-4FB7-AD99-672C63F019C7}" id="{a7182b11-e629-40d6-b163-602e41889b9f}" providerId="google-sheets"/>
  <x18tc:person displayName="tc={5B4966E5-6E08-4A6B-9C9C-A3CC9BB5132F}" id="{26aeaa69-2296-4c9b-a5cf-a440ae8c5d2b}" providerId="google-sheets"/>
  <x18tc:person displayName="tc={11855FAC-1C6B-4F21-829B-BAA1573CFA06}" id="{7f394fda-c7e1-4e62-a148-9e92bf2e7cc3}" providerId="google-sheets"/>
  <x18tc:person displayName="tc={674ABD25-91BB-4B9C-B1E0-E691A91178A3}" id="{eeaa80fd-2e0d-474e-9197-a4d7fa858bd9}" providerId="google-sheets"/>
  <x18tc:person displayName="tc={F2B25643-36CF-403A-98F0-6FBA81763E82}" id="{1ff7ecfa-aa72-4897-adc4-c38325021037}" providerId="google-sheets"/>
  <x18tc:person displayName="tc={96C20BD8-E3FF-4513-B91C-E6972AB151AD}" id="{7e2068ae-717b-402e-a81c-8c068bc3b8a9}" providerId="google-sheets"/>
  <x18tc:person displayName="tc={9F159254-3347-48CD-A729-9601417ABC3B}" id="{dbfff73c-4997-4fad-8cd5-f8974cdd2fab}" providerId="google-sheets"/>
  <x18tc:person displayName="tc={A371F3BC-272D-4788-A88E-013C3FC925C2}" id="{5204b09e-8e06-4898-97e2-1f01badeed10}" providerId="google-sheets"/>
  <x18tc:person displayName="tc={09E61C37-5E91-4174-9056-30493E743D9A}" id="{af70f82e-a378-4e98-b48e-5aece3feccd5}" providerId="google-sheets"/>
  <x18tc:person displayName="tc={948CBA5B-84FC-455D-89BE-B120F238F929}" id="{d6cf9a1d-f011-433d-9778-1748d2e3f3a8}" providerId="google-sheets"/>
  <x18tc:person displayName="tc={1B0F376B-852A-4ECF-963C-F02B122565ED}" id="{5c90a99e-b906-43c1-a8ef-fccf8856f186}" providerId="google-sheets"/>
  <x18tc:person displayName="tc={40E4430A-5993-4931-8234-741DCB93AA03}" id="{8418ad0b-aec8-4822-8063-ef5e1ee7d15e}" providerId="google-sheets"/>
  <x18tc:person displayName="tc={12DFAF5F-DD54-452D-965D-6EBDDB5F3EFF}" id="{7913261a-ecf2-4483-82bc-5ab9e4778aad}" providerId="google-sheets"/>
  <x18tc:person displayName="tc={EC0881FF-9348-4A16-AAEB-DFB4647EF96E}" id="{6214509b-8551-40fb-968d-8116bc1dd71b}" providerId="google-sheets"/>
  <x18tc:person displayName="tc={8DF6A37C-829D-43B4-96D6-E73F425AF7A1}" id="{3170156c-1d28-4ed2-b2cc-d4d2d40023cd}" providerId="google-sheets"/>
  <x18tc:person displayName="tc={035EEF76-2D56-4066-ADBB-A61DC0324C91}" id="{c46ef433-7853-4360-83f2-47a3e4389dc2}" providerId="google-sheets"/>
  <x18tc:person displayName="tc={FA5AFA6A-E35D-4013-A0B1-5668085917AF}" id="{0a38a800-ecb9-422f-b818-71197ac66d8e}" providerId="google-sheets"/>
  <x18tc:person displayName="tc={907FE8A1-05D2-4903-9A4A-41D2651BC23B}" id="{f0bf1aa9-a8f7-48f8-9f14-a321638a3881}" providerId="google-sheets"/>
  <x18tc:person displayName="tc={5F48F6B9-E5E5-4E8C-BC19-E0E647E18EF1}" id="{8275bf24-fa71-495f-9323-2fa1d51e9e75}" providerId="google-sheets"/>
  <x18tc:person displayName="tc={53348B74-2F3F-410F-B773-8B43219305C9}" id="{e04fae6b-5cbe-4310-b8c0-f7590ab28b37}" providerId="google-sheets"/>
  <x18tc:person displayName="tc={D82D2752-C19E-4EC7-8475-EFFADFB14608}" id="{d10c6078-bc68-48a2-8952-6f30e36a784c}" providerId="google-sheets"/>
  <x18tc:person displayName="tc={95A2D0B7-A313-4A02-B782-CAC26EF429C7}" id="{986c4827-dbf5-4db5-9e2c-e845a6cde811}" providerId="google-sheets"/>
  <x18tc:person displayName="tc={5584C04D-C352-40CF-A82C-48CC060E8E1E}" id="{e8e7cde6-ebda-4835-95d9-53413e620383}" providerId="google-sheets"/>
  <x18tc:person displayName="tc={97E68433-3C1E-4DFF-83F8-A5B930B7D856}" id="{a11149ef-435e-4def-9095-6be6bded2485}" providerId="google-sheets"/>
  <x18tc:person displayName="tc={F714E5FB-28D1-4A3D-9E4D-70E6A746FDDA}" id="{96a6f2a5-51c9-4597-bbd5-238e2fcd78c1}" providerId="google-sheets"/>
  <x18tc:person displayName="tc={6ABAA509-3264-46E7-82C4-567816C77C7B}" id="{c4cb201c-6b11-4931-b595-0dad4ac8804e}" providerId="google-sheets"/>
  <x18tc:person displayName="tc={E0789338-0347-431E-BF9F-E321DA7147BF}" id="{18499ab0-33fd-42a2-9d85-26f808c27da3}" providerId="google-sheets"/>
  <x18tc:person displayName="tc={958D11D7-3A25-4533-B086-092A92E527ED}" id="{4b5d3cc3-01ed-4c70-b2c5-31cd19f0ba1f}" providerId="google-sheets"/>
  <x18tc:person displayName="tc={E6D1FCCF-4B10-46AF-BD7B-4D3254BB40EF}" id="{86049bf6-b7a5-4f3d-b922-d59cb1543943}" providerId="google-sheets"/>
  <x18tc:person displayName="tc={2FC95DC0-5390-4447-B539-7BA0A3BF9891}" id="{9751dd09-40ca-445a-a277-6061c465dd9b}" providerId="google-sheets"/>
  <x18tc:person displayName="tc={18B2AC94-A230-416F-A5EF-D29ED6998956}" id="{89d8cb7f-410b-44e5-bb55-6845b6baa411}" providerId="google-sheets"/>
  <x18tc:person displayName="tc={3A90983D-05AE-4096-BA55-0F2983895107}" id="{05a2234a-08fb-4bbc-bc9e-23f002c8a605}" providerId="google-sheets"/>
  <x18tc:person displayName="tc={3528A7C3-38D6-47E4-B2DC-44E835223B8F}" id="{f9a6ab79-4999-4515-8d10-4536f18f21ed}" providerId="google-sheets"/>
  <x18tc:person displayName="tc={F113ECDF-218F-46C7-A21C-805FF83E0576}" id="{5e9f163e-e69a-4fcb-b883-3ed85266f0c5}" providerId="google-sheets"/>
  <x18tc:person displayName="tc={4E1562F4-1FB1-4448-8601-FDDE27D75EE7}" id="{3158ca81-f32e-471a-9375-bf03e08b9a2f}" providerId="google-sheets"/>
  <x18tc:person displayName="tc={6C9637FE-E101-4001-A231-C3B5539CA168}" id="{1a34fa93-656c-4595-9c9c-a8160ed1024c}" providerId="google-sheets"/>
  <x18tc:person displayName="tc={135269CE-2C4E-487D-A1B0-085BF6488A7B}" id="{5134f3c7-f28d-44cc-b673-4b0a003499ae}" providerId="google-sheets"/>
  <x18tc:person displayName="tc={FE867E8D-EA30-4887-8738-7E3F447C9551}" id="{c7d9ffbe-7569-4a7e-8e46-e20c2b1affb0}" providerId="google-sheets"/>
  <x18tc:person displayName="tc={2BA8B098-D9E8-45D2-A02F-CE1AC4AD2881}" id="{23416f4f-7ec2-47de-9512-6e5a2d9beb3c}" providerId="google-sheets"/>
  <x18tc:person displayName="tc={51F34D4C-E632-4038-A747-D10D8ACC7129}" id="{3906d299-e2f2-48e7-9649-d4552ab8397d}" providerId="google-sheets"/>
  <x18tc:person displayName="tc={D50A7C6C-F020-4958-840B-A66242E1824F}" id="{9f3042a9-69ef-49d8-a295-6bf6b585d90e}" providerId="google-sheets"/>
  <x18tc:person displayName="tc={0A54A85A-8B64-49D8-9559-51D51E226A43}" id="{0c8e2808-3b82-473f-8c30-3024a27788b1}" providerId="google-sheets"/>
  <x18tc:person displayName="SHIPPED WHSE" id="{203cea0f-a84e-4b1a-bfcd-3d1c71a50643}" providerId="google-sheets"/>
  <x18tc:person displayName="tc={09B07E45-E4A3-47BB-B6C2-5136E5DB2511}" id="{7a6200fc-b4f4-4f39-88a2-b25fd5d27e3b}" providerId="google-sheets"/>
  <x18tc:person displayName="tc={4ABEE2C3-60C4-4B5E-A299-59BA235AE4B5}" id="{76643eaf-8706-4415-9b9c-b5f5f34058bd}" providerId="google-sheets"/>
  <x18tc:person displayName="tc={93920189-222D-4180-8DF3-DE662746799C}" id="{c85f06b3-3dd1-41af-b8d5-4549a7400f3e}" providerId="google-sheets"/>
  <x18tc:person displayName="tc={0065E958-7F5C-4B56-A5F6-9EDF06BABA1B}" id="{55691795-c117-476e-ba61-37fa2276726c}" providerId="google-sheets"/>
  <x18tc:person displayName="tc={8F6C06CC-176A-46AC-9383-135A57123C38}" id="{37aa664d-ead0-46ad-8761-5070e7fd6f2d}" providerId="google-sheets"/>
  <x18tc:person displayName="tc={EE4F453C-2791-4852-99E4-175F8870B08D}" id="{bd76acdc-2cca-4c8d-8b3c-75eaf2ce89bb}" providerId="google-sheets"/>
  <x18tc:person displayName="Sergio zamora" id="{b5809673-8d20-4902-8adc-c5ce6bf4fa0a}" providerId="google-sheets"/>
  <x18tc:person displayName="tc={5A050E45-1A05-4A6B-BCE8-FAAB79D141DA}" id="{cd6e1c9e-6fad-4b5e-9030-e4ec37adcfa1}" providerId="google-sheets"/>
  <x18tc:person displayName="tc={5565269C-0BCF-4A76-822D-C978E8635C47}" id="{f059af59-14a5-4bf4-80b5-28d67ad7f880}" providerId="google-sheets"/>
  <x18tc:person displayName="tc={82EAEEC2-1E21-470F-859D-26E368727298}" id="{bbb2bec1-a3ed-494b-8e89-422eb485ab86}" providerId="google-sheets"/>
  <x18tc:person displayName="tc={9C884363-A4CC-463F-88E6-63E3657F4342}" id="{b40b791d-b8b9-487c-b4ce-3c882b1c0aef}" providerId="google-sheets"/>
  <x18tc:person displayName="tc={B99285F8-EBF1-4D38-BC7E-5ADA5BB33F82}" id="{57f493ee-4cbf-42ee-8ce8-4d29ada58223}" providerId="google-sheets"/>
  <x18tc:person displayName="tc={36828974-416B-42E8-9C40-DC10D4EA7E98}" id="{859dd98f-dffb-443f-84e0-45fcc47e938c}" providerId="google-sheets"/>
  <x18tc:person displayName="tc={25E62091-5673-47E1-A1BA-76970A65185D}" id="{5d1db1a4-a696-4176-a942-d75880a997b1}" providerId="google-sheets"/>
  <x18tc:person displayName="admin" id="{da9b8735-c6c3-4dd7-a629-38e0ca7ac540}" providerId="google-sheets"/>
  <x18tc:person displayName="tc={C3AB2AD9-7B2C-4078-92D4-1DEEDB711E67}" id="{06894506-eec8-4284-ba17-a706495809d9}" providerId="google-sheets"/>
  <x18tc:person displayName="tc={082DEC3A-D8CB-4C98-AFDB-80FC77143ED9}" id="{32bdfc2a-db45-4251-b060-94406a57bcf4}" providerId="google-sheets"/>
  <x18tc:person displayName="tc={46148D59-CF81-4A1C-9830-06BEE9949065}" id="{9e39a0ec-971b-419c-9410-022d8c093136}" providerId="google-sheets"/>
  <x18tc:person displayName="tc={264A8CD9-5811-40D2-A4E2-CC1035D6BFD0}" id="{bceea4ef-f8c6-4047-8276-5f4120fe503f}" providerId="google-sheets"/>
  <x18tc:person displayName="tc={3B379495-836C-4B31-8C44-B8DA60B070B2}" id="{42481b07-d783-4cc5-a3de-1eeb870ed291}" providerId="google-sheets"/>
  <x18tc:person displayName="tc={2FEA0E58-3A20-4F8A-863D-BD79167D85CD}" id="{8d36aa80-4204-482c-98c8-52f6b7803619}" providerId="google-sheets"/>
  <x18tc:person displayName="tc={0D9358DC-998B-4B0A-9CD8-1BF3DF5A24B1}" id="{581e293b-0f71-4842-970b-a8456810341b}" providerId="google-sheets"/>
  <x18tc:person displayName="tc={D6710FDA-D72A-490E-8D82-E7B2B34BC86E}" id="{04c40947-ddfe-4bd2-b054-abd68f971f6c}" providerId="google-sheets"/>
  <x18tc:person displayName="tc={8AD08B9C-2400-4442-A2F5-AA097C05D771}" id="{0e1c806f-8bad-483f-b385-8af798f5a301}" providerId="google-sheets"/>
  <x18tc:person displayName="tc={7FFF3C82-AB3F-475A-BF89-8017F6405935}" id="{4f6672f1-9cc8-4b79-a90c-e40286b05821}" providerId="google-sheets"/>
  <x18tc:person displayName="tc={CFE05BE2-36A9-4B78-A3F1-B9B7DD99F89A}" id="{2c4d40f7-2237-4323-ae03-af5d32fd820a}" providerId="google-sheets"/>
  <x18tc:person displayName="tc={3738C960-A98A-4122-9F48-595F4F00515E}" id="{eb800aff-a39a-45f1-b235-c1783fdc0272}" providerId="google-sheets"/>
  <x18tc:person displayName="tc={7AF05714-0AAA-4C4F-A4F5-59EAA6731CD5}" id="{6cfc190b-b28b-42a3-b3aa-f621e4123895}" providerId="google-sheets"/>
  <x18tc:person displayName="tc={A18A2D9F-768F-4B35-81DE-2F1E31AC46E7}" id="{6d75011e-30a3-4151-bcdc-53250731a6b0}" providerId="google-sheets"/>
  <x18tc:person displayName="tc={B003B51B-2F72-4AD2-940C-52BEB7ED334B}" id="{aa2c214b-4fc8-4e1c-82ba-6130a56561b2}" providerId="google-sheets"/>
  <x18tc:person displayName="tc={F248FB17-39D3-4F61-AE13-0F13514BC3B4}" id="{9e3475d2-f635-45fc-bfc3-0d503f8ea3e4}" providerId="google-sheets"/>
  <x18tc:person displayName="tc={DBAC8D9D-0403-4112-B7E5-1062B02CB05E}" id="{05ae67b8-3672-47b3-bfd2-fd1e68b91ab1}" providerId="google-sheets"/>
  <x18tc:person displayName="tc={5A19482D-386B-44D2-90AE-AE6E423BE17C}" id="{d0251a2a-91fe-488b-9122-21834fc710b7}" providerId="google-sheets"/>
  <x18tc:person displayName="tc={AC8C23AD-D345-4B1F-A942-F7243C6CFC19}" id="{43000ff4-72be-4a06-a839-f80c3eea156c}" providerId="google-sheets"/>
  <x18tc:person displayName="tc={CFDADA28-9E5B-4561-8386-ADD6E377E206}" id="{fef918b0-67d1-4a24-aad1-466b6eb2c884}" providerId="google-sheets"/>
  <x18tc:person displayName="tc={7B1C4262-496C-44E7-9375-B7AF410A22F1}" id="{266112b0-42e7-486c-b1ac-57fe294024c7}" providerId="google-sheets"/>
  <x18tc:person displayName="tc={572D956F-7177-4696-AE39-8C7C120C8ACA}" id="{f3c25800-36a4-4145-a839-1a7fe04b745f}" providerId="google-sheets"/>
  <x18tc:person displayName="tc={3B0AB7FB-CC0C-472E-9B2C-228E38FF8FDD}" id="{6db48240-707f-4b5c-bd68-e9920590c681}" providerId="google-sheets"/>
  <x18tc:person displayName="tc={599BA886-4F9E-4290-B9D7-E0E2CF329AC7}" id="{79facd16-62e4-425f-8fd7-4b791d98fc18}" providerId="google-sheets"/>
  <x18tc:person displayName="tc={12A03CBB-FF7B-43B5-9F42-A1FB36763695}" id="{d2306378-c1c0-4ac4-b929-a0ff38816c89}" providerId="google-sheets"/>
  <x18tc:person displayName="tc={90484728-6BCC-40D2-B53E-C52D9F778A31}" id="{6b802af4-cf04-4d2f-83c2-877f775df993}" providerId="google-sheets"/>
  <x18tc:person displayName="tc={6E77AEFF-BCD6-4AF5-967E-93832BBD99D6}" id="{083f548b-89d9-4fbc-ab28-bcdb5d653e00}" providerId="google-sheets"/>
  <x18tc:person displayName="tc={35544A42-DCF9-4D41-9FD8-95788117418A}" id="{311b2980-1d3f-419d-bb78-d93f84bc916a}" providerId="google-sheets"/>
  <x18tc:person displayName="tc={3298D0D2-E93D-4F0A-A7DC-6C7D24FDBE53}" id="{17447f61-9ef2-4918-8a2f-377d28b7466a}" providerId="google-sheets"/>
  <x18tc:person displayName="tc={DDD2B2E7-C9E7-4FFB-924B-E2CD14DA1532}" id="{8a2b78fd-ff76-445e-b6ec-869edbc05c84}" providerId="google-sheets"/>
  <x18tc:person displayName="tc={77DC94FC-2D9A-4753-9040-FECB53F5D831}" id="{b285eb76-03ba-4165-b26e-5713b02b854c}" providerId="google-sheets"/>
  <x18tc:person displayName="tc={CC7AE1EE-0B04-4BD7-AEAE-D373C995EBAC}" id="{a2fb06e6-87ea-42a4-8482-30acb5fd4722}" providerId="google-sheets"/>
  <x18tc:person displayName="tc={D83EF99C-0D84-4777-90AB-4E76774B6B8F}" id="{8491ec45-3b99-40f4-ae79-40787b367776}" providerId="google-sheets"/>
  <x18tc:person displayName="tc={00D522E8-797D-4869-A161-868D8748C112}" id="{1a0cbe2a-42eb-4b3e-a876-540fd7776c20}" providerId="google-sheets"/>
  <x18tc:person displayName="tc={F8EAB3F3-C92C-48C0-81BA-9D6FFA68C4C2}" id="{18ded1a3-0b21-4772-ae0c-f7951439258b}" providerId="google-sheets"/>
  <x18tc:person displayName="tc={9040408B-4715-44CB-870F-789061BC3698}" id="{f125fb95-938e-48d7-9c13-cf216c24f412}" providerId="google-sheets"/>
  <x18tc:person displayName="tc={238E659D-568D-43C3-BAD5-DA77B1AB02CD}" id="{2c959ff1-ccb4-4379-9f3e-c00a7d6dd341}" providerId="google-sheets"/>
  <x18tc:person displayName="tc={E4FAE771-FDEB-4005-B34E-A4DAAD85A89D}" id="{c2879065-ca6c-4370-8c14-123592bd37d4}" providerId="google-sheets"/>
  <x18tc:person displayName="tc={225F7E1D-F5EA-44E8-98E8-2E9A5336CA64}" id="{2241bc4c-0c69-4dec-bfa9-f4e6c3b2d337}" providerId="google-sheets"/>
  <x18tc:person displayName="tc={D1FB2171-D921-4B71-9EB0-40126AF0F77F}" id="{8047a652-0ca8-4a1c-a25a-ca667d07be83}" providerId="google-sheets"/>
  <x18tc:person displayName="tc={91CEF753-E051-4D69-83FE-C42D59120BB7}" id="{50e9a15a-16e8-41b1-9543-d8a7ae90d264}" providerId="google-sheets"/>
  <x18tc:person displayName="tc={004C8301-A29E-4D0A-8DC2-7E09E8A59791}" id="{37ea3cda-1a04-4ce6-bbc6-f789a3d1821a}" providerId="google-sheets"/>
  <x18tc:person displayName="tc={738C79F5-FFB9-4B4F-8D48-AAADD97B07F6}" id="{3bd60514-53b0-4807-869a-f777419eaad0}" providerId="google-sheets"/>
  <x18tc:person displayName="tc={0FC92581-8DD0-4281-A176-F9DAFF68BA57}" id="{421d4a23-b183-42f1-b029-006b3067a2fc}" providerId="google-sheets"/>
  <x18tc:person displayName="tc={DC365B6F-08C0-42FF-88B6-CF6D2AC37523}" id="{caf1e3c3-c103-4e8a-9d4b-c52e86305d81}" providerId="google-sheets"/>
  <x18tc:person displayName="tc={B0BCA059-F0B8-45AA-AF2B-926A5FD4782E}" id="{36a7d74e-0291-4eb4-93fc-c04af19611cb}" providerId="google-sheets"/>
  <x18tc:person displayName="tc={3413A72E-A431-4A5A-BD9A-5F79B9147997}" id="{beaac7c6-1b49-437f-81c0-a7535d8b45bc}" providerId="google-sheets"/>
  <x18tc:person displayName="tc={30EFE685-FAF1-4386-9703-CDC989CA0E5F}" id="{2e6f1602-b14b-4499-9d14-d9ea86d182a7}" providerId="google-sheets"/>
  <x18tc:person displayName="tc={48A3E592-48FE-4E3F-A04D-E890934145CE}" id="{00a5605f-403c-4479-8c18-ec55ed6e3e38}" providerId="google-sheets"/>
  <x18tc:person displayName="tc={16702EAA-3A89-485B-B03B-F763C119477E}" id="{5c236a89-5261-42bd-87f7-7d5a9f1e5f91}" providerId="google-sheets"/>
  <x18tc:person displayName="tc={9081C38C-85E2-4B58-A049-83F6662D16DB}" id="{c1427c77-adf7-4048-8bff-1d08cf09f7fd}" providerId="google-sheets"/>
  <x18tc:person displayName="tc={85416682-E916-4906-BEC5-3343B1F61595}" id="{7461ac4a-a839-43e7-8e5d-265ff833cb07}" providerId="google-sheets"/>
  <x18tc:person displayName="tc={AA39C046-64BC-4A5C-ABB5-2F49C1FED050}" id="{ac47d583-9767-44ee-a517-89c5904a74b4}" providerId="google-sheets"/>
  <x18tc:person displayName="tc={020625DA-AF29-43B6-811C-9439114EB80B}" id="{0ac56d5e-53e4-49dd-ab14-7537e5dbacf8}" providerId="google-sheets"/>
  <x18tc:person displayName="tc={1A728CAD-2098-45DE-B3F2-5DA6ABC949C5}" id="{91743329-1405-4a1a-a6d9-b82c3c58c1a6}" providerId="google-sheets"/>
  <x18tc:person displayName="tc={64D61941-B4C7-4649-BACE-EA11767A8CCE}" id="{da739483-3430-49e5-9d59-59d22c75c7b9}" providerId="google-sheets"/>
  <x18tc:person displayName="tc={FC580BAD-F2CF-40E4-87B4-46711B175460}" id="{062efa25-ac21-4a52-ae0d-c0610f801ddc}" providerId="google-sheets"/>
  <x18tc:person displayName="tc={197C7BD8-290E-4E5D-A1E9-3F05BBB77ABE}" id="{f59c2af2-1902-4916-a94e-f5c3e4642c8b}" providerId="google-sheets"/>
  <x18tc:person displayName="tc={3B4217E1-3DA9-4C31-A5FB-FC6DB97ABE2E}" id="{a5f560f4-797c-413b-9f78-294998a0efaf}" providerId="google-sheets"/>
  <x18tc:person displayName="tc={F2A29C32-54D1-463C-8945-B1279E0E0376}" id="{341bca70-45d4-45e8-9449-52c0e13622e1}" providerId="google-sheets"/>
  <x18tc:person displayName="tc={D4A1C1A1-B549-4554-81F3-A8AEF82B0C63}" id="{aa1aae2b-7aef-4ea6-91e9-2a3e40183888}" providerId="google-sheets"/>
  <x18tc:person displayName="tc={ACC87C79-2678-4CEC-8BC5-94040A949DC5}" id="{aadb7cb7-ee9d-4025-8efa-3f2663894531}" providerId="google-sheets"/>
  <x18tc:person displayName="tc={79AA8A9D-6AB3-459A-AF23-AA577EDE2FC1}" id="{85926691-015f-4a4a-8fd9-a9596deb0390}" providerId="google-sheets"/>
  <x18tc:person displayName="tc={FD311458-B1AA-45D4-A5BE-DAD4B7491AE4}" id="{7a8a3727-36ea-48c3-97bf-99c98d55cf21}" providerId="google-sheets"/>
  <x18tc:person displayName="tc={930553DF-295C-45C6-842D-6427FA0CDCDB}" id="{cd1940f5-8ee1-4399-acee-f3d64cfb9aad}" providerId="google-sheets"/>
  <x18tc:person displayName="tc={E688FCE9-0856-41C4-9AFC-4784DF35E9DD}" id="{c8e047f8-0f5d-4227-ad14-dd33611ee235}" providerId="google-sheets"/>
  <x18tc:person displayName="tc={8C7B3899-68D5-487C-8340-262B43AD7D58}" id="{9c94b8ba-9d90-4bef-9f71-0b4de510aade}" providerId="google-sheets"/>
  <x18tc:person displayName="tc={E5F55DCB-357A-4DEA-9575-17516DD84459}" id="{cf3263ab-5629-4e61-9abe-26a1ca42c089}" providerId="google-sheets"/>
  <x18tc:person displayName="tc={0AAE889F-D21D-4A3F-83C9-B60DC15345F3}" id="{2e10dcf8-7170-47ed-a89c-58e26a7f8350}" providerId="google-sheets"/>
  <x18tc:person displayName="tc={60081512-7278-4B0B-9167-F801E3678CAB}" id="{07da0cba-3217-449b-84f3-12488206bd4e}" providerId="google-sheets"/>
  <x18tc:person displayName="tc={06650817-A59D-423C-A7FE-EAC7E218ECC4}" id="{8fae4a67-596a-4753-b4ab-18f6707dd661}" providerId="google-sheets"/>
  <x18tc:person displayName="tc={4D70166B-E49B-4F4E-81EB-F49632CB6CA6}" id="{16a4e9fe-ad40-4bae-9b8e-e29df63a98ca}" providerId="google-sheets"/>
  <x18tc:person displayName="tc={BBDF6046-F2D7-4DB2-BAA8-22FF2940E143}" id="{ea882373-70db-4d04-9ce7-31336f54f0ab}" providerId="google-sheets"/>
  <x18tc:person displayName="tc={E494D0E7-034F-4A22-B833-E78868A7BE41}" id="{8db83854-f29e-49ab-920f-b2a3ecf8acea}" providerId="google-sheets"/>
  <x18tc:person displayName="tc={6F6F5F42-8402-4095-93EE-2AD6964EDCE8}" id="{43d5d250-b658-4abf-81b7-620c1b7bd826}" providerId="google-sheets"/>
  <x18tc:person displayName="tc={78674ED4-7107-4A13-87A6-6CF89D7C3BFE}" id="{32f41e11-bd15-4ff2-bced-a9d39127ebb5}" providerId="google-sheets"/>
  <x18tc:person displayName="tc={5C6A8097-5550-4976-9D45-7EC2B3240815}" id="{993abd2e-0e33-4480-8ca4-6ccb871898a7}" providerId="google-sheets"/>
  <x18tc:person displayName="tc={DD52DA74-B74E-48A9-A03D-0F3E88F9A5A2}" id="{f3f8e22e-ae2e-48c9-9d09-6ac3f59b1791}" providerId="google-sheets"/>
  <x18tc:person displayName="tc={9F926D11-9CA6-42B4-B9E4-79785EF23123}" id="{5ba5e780-7e31-4f97-b8db-6168aee00bbf}" providerId="google-sheets"/>
  <x18tc:person displayName="tc={ECA37665-CED8-450C-B950-371D88D6DDDD}" id="{59ae1208-d151-41f3-a471-c615fa462fbb}" providerId="google-sheets"/>
  <x18tc:person displayName="tc={638841C8-7140-488C-86A0-BD31E1FBB4A9}" id="{274a7a78-5c22-476e-9183-9b3dedb11176}" providerId="google-sheets"/>
  <x18tc:person displayName="tc={AC86CD19-D8F4-4406-97F4-607F628F10B8}" id="{30a79b9c-8348-48ff-a4d5-a315c8f4cfc7}" providerId="google-sheets"/>
  <x18tc:person displayName="tc={292C0C0C-EB88-47A6-831C-181A624636B1}" id="{9f734de8-5098-420d-82bb-e04c9ee98073}" providerId="google-sheets"/>
  <x18tc:person displayName="tc={034EA8EF-3913-4621-B267-4AB13FCCD82B}" id="{7fd59646-135a-4275-82cf-a67a27b5d2e5}" providerId="google-sheets"/>
  <x18tc:person displayName="tc={17B3F1AD-92E5-4E13-BD19-1055483363BF}" id="{f5507985-c663-4e1a-a711-441575449aec}" providerId="google-sheets"/>
  <x18tc:person displayName="tc={E6DDC55D-D6A0-461D-BB17-EDB5410798EE}" id="{7705ada7-fd7c-4f15-9532-8a321f56af29}" providerId="google-sheets"/>
  <x18tc:person displayName="tc={D4FF9F91-14DA-4A97-90C6-89651CEFCD40}" id="{fedb3f89-3ecb-48c1-8f4c-3e08a4d62e33}" providerId="google-sheets"/>
  <x18tc:person displayName="tc={985EBDC6-394E-402A-8F7F-D143124CEEC7}" id="{b4814ec6-a334-41c9-80df-ee3b29782c24}" providerId="google-sheets"/>
  <x18tc:person displayName="tc={D489283F-C24F-469E-A348-C8C9CF965F44}" id="{1d99b467-a831-4b30-ac18-05d2fa6dd907}" providerId="google-sheets"/>
  <x18tc:person displayName="tc={3F258360-61D1-4FA2-9D20-0094FEF49481}" id="{2a5fe275-01fc-4bcb-8582-3c346ae4ecb5}" providerId="google-sheets"/>
  <x18tc:person displayName="tc={7EF99835-5366-49F1-ACD1-0ACA12C90007}" id="{71a3d627-d4a0-4078-9709-ab3ec704be1c}" providerId="google-sheets"/>
  <x18tc:person displayName="tc={8667630F-AEEE-4A63-A6AF-E38D577581D7}" id="{0a8fe77c-2aec-409b-a1db-c9a6a129ac5b}" providerId="google-sheets"/>
  <x18tc:person displayName="tc={01E74C6C-0DB0-4AE8-B053-49B9AE94C0B6}" id="{a2db80eb-7ee7-4c52-b3da-05d602d0add2}" providerId="google-sheets"/>
  <x18tc:person displayName="tc={22C60A55-0043-4EA6-8EDD-688D9E050E9E}" id="{d1c9d4b3-02de-4dd8-9d21-a3b8c265f2de}" providerId="google-sheets"/>
  <x18tc:person displayName="tc={747578DF-84E8-4C80-A662-0D6EADE55A2A}" id="{d981b2c0-ea44-48fa-b28b-6395dc66cf62}" providerId="google-sheets"/>
  <x18tc:person displayName="ORDER INCLUDE" id="{e9b3685e-2f1e-4844-8f19-f2c4928efc0b}" providerId="google-sheets"/>
  <x18tc:person displayName="tc={F62017C7-16DB-47C4-B5A5-67B85085F554}" id="{b32e9cd8-1471-4118-9305-8b135c33c0f6}" providerId="google-sheets"/>
  <x18tc:person displayName="tc={25830EB8-CCD9-475B-9FD8-92E126521395}" id="{b798db9a-c0c6-4f20-9728-da7e0d2c5768}" providerId="google-sheets"/>
  <x18tc:person displayName="tc={995C029A-FC84-4D7D-A38D-7A2EC502E10D}" id="{717fcede-5a93-42cb-8df7-edd0cf7ec1fb}" providerId="google-sheets"/>
  <x18tc:person displayName="tc={67E70302-5DE6-4A6F-BD1C-50965972B308}" id="{d3fec6a8-667c-4d41-90c6-1d03c5daf80a}" providerId="google-sheets"/>
  <x18tc:person displayName="tc={290689EF-586F-45BC-B68E-6AE28D2985F5}" id="{3f5249b0-0f9a-40a0-8d2a-6c8505028981}" providerId="google-sheets"/>
  <x18tc:person displayName="tc={1F876F5B-A54A-4812-8AB4-ECCCEC18B58F}" id="{14495a35-16ab-4462-b94f-ef3315566d7d}" providerId="google-sheets"/>
  <x18tc:person displayName="tc={3ACE3F55-695C-4C46-9EB2-09A8E9BF5CFA}" id="{0e30f414-d6ec-4083-abfa-d2382edf8287}" providerId="google-sheets"/>
  <x18tc:person displayName="tc={70BEFC03-6240-4441-A26D-2A517310DB1B}" id="{f9ff6089-1507-42f0-b170-f910a22924ab}" providerId="google-sheets"/>
  <x18tc:person displayName="tc={C151B35C-5EAB-4D8F-9B53-9CD72DCE2C75}" id="{c89563d0-d1ef-4e86-a136-8f465c3159be}" providerId="google-sheets"/>
  <x18tc:person displayName="tc={0B14D506-20A6-4C70-A2D3-1BB316957A6E}" id="{093c08a5-864a-4e31-bd22-81c22cb56c11}" providerId="google-sheets"/>
  <x18tc:person displayName="tc={918F5941-4361-47E3-8004-4F10D56D4E2D}" id="{ce1a4bc1-dbd8-489d-8845-62e581acb66d}" providerId="google-sheets"/>
  <x18tc:person displayName="tc={52FB97F2-0BA0-4A42-B763-5A33010E5BEF}" id="{6a1df875-2af0-4220-8ba1-9d72ca876b88}" providerId="google-sheets"/>
  <x18tc:person displayName="tc={50035FB0-BA91-4826-85C0-70C63DD23297}" id="{8dbe6559-0ef7-490a-92e6-1148cdf8bd66}" providerId="google-sheets"/>
  <x18tc:person displayName="tc={8F7626B0-DE7B-4E08-AC00-006206DEF70C}" id="{9d96f351-9b34-4d9c-a55b-a27b690e2ea7}" providerId="google-sheets"/>
  <x18tc:person displayName="tc={C1143C29-E694-49D7-A66D-BB38F14B8FEB}" id="{b8d29c5f-37fd-468b-a8a7-a8bb5e738652}" providerId="google-sheets"/>
  <x18tc:person displayName="tc={0641BE5B-DE37-4188-9959-5AE716174840}" id="{cca9fe14-0c55-449f-a3de-79e431f914cf}" providerId="google-sheets"/>
  <x18tc:person displayName="tc={4843D599-D663-4433-8455-D793D4516ECD}" id="{6dcb2321-062e-4c2d-bd58-591cc215c3eb}" providerId="google-sheets"/>
  <x18tc:person displayName="tc={7CB8BFCC-1FD6-4F61-A4E4-0ABD23DB2DA6}" id="{a5cc1773-0347-4556-8b63-55cd152dc733}" providerId="google-sheets"/>
  <x18tc:person displayName="tc={25B79AE1-0368-445A-90A5-9DBBA5B3959A}" id="{0e17d8f4-7be5-4d9b-be68-cf86a7fd6a86}" providerId="google-sheets"/>
  <x18tc:person displayName="tc={20C9F51D-93D3-44CB-9B12-36CD588A0A04}" id="{39b619a7-d39b-4fe7-b04e-c1b7ce630c3b}" providerId="google-sheets"/>
  <x18tc:person displayName="CLIENTE" id="{2ce526c0-7dd6-42ba-b071-92e7e8906f05}" providerId="google-sheets"/>
  <x18tc:person displayName="tc={6AB9759A-E758-4DCE-BF81-7DB84776B654}" id="{29ff5c11-d85b-43a6-afc4-a82a57aae8f4}" providerId="google-sheets"/>
  <x18tc:person displayName="tc={8B019440-C333-42FB-8D0A-EB90FDB697DD}" id="{0b2471d5-afa8-4b74-b1ca-121a076be058}" providerId="google-sheets"/>
  <x18tc:person displayName="tc={3AB168E0-B7FA-49AA-9ECA-2272D7CBA442}" id="{310bf1c1-846e-4d04-9fb2-926bea663805}" providerId="google-sheets"/>
  <x18tc:person displayName="tc={D7B4B981-86B5-4C5D-94B3-2495C89A0CEC}" id="{92b08090-9191-41ca-a6a1-704e524790dc}" providerId="google-sheets"/>
  <x18tc:person displayName="tc={A10D43EB-ABF7-41F6-9E77-616E7E873055}" id="{fda1476d-184c-4d17-b52d-d5fa6b166751}" providerId="google-sheets"/>
  <x18tc:person displayName="tc={BAE47228-027F-421B-9FA1-8BC1F7C5992E}" id="{afccc258-eca6-4813-96ad-8c85cecf9c0b}" providerId="google-sheets"/>
  <x18tc:person displayName="tc={7572BE98-84F8-4DF3-BF8D-71E8FB4EAD07}" id="{f7e44547-3f3a-48b4-a63f-9f9fdd569da7}" providerId="google-sheets"/>
  <x18tc:person displayName="tc={6F018262-25ED-4C00-B8BE-662793D4BFFE}" id="{b686ccae-b182-4a3c-90ed-e12396c76ea2}" providerId="google-sheets"/>
  <x18tc:person displayName="tc={01534E09-3CA7-4157-9546-DAC39DCB8F95}" id="{c543eb0a-81b8-4e38-83c8-abb0a200fa0f}" providerId="google-sheets"/>
  <x18tc:person displayName="tc={228AA12D-F73C-4945-AD97-5F642B48E57D}" id="{bdcc557d-9c8d-441c-8398-538d4bed4dbf}" providerId="google-sheets"/>
  <x18tc:person displayName="tc={E8532D07-E662-41B7-A8F2-DAE91E47532B}" id="{bd54f1f7-67c7-43c8-a8dd-725b4c46392e}" providerId="google-sheets"/>
  <x18tc:person displayName="tc={9272BB36-0592-4DA0-8834-31557D84CC48}" id="{aea3b6c3-3179-4491-800b-6f16a5a22be0}" providerId="google-sheets"/>
  <x18tc:person displayName="tc={50575F70-C3A7-4F23-B962-8BD79F722DF7}" id="{caf50edf-7b09-4d67-ab5f-d1c5fc282279}" providerId="google-sheets"/>
  <x18tc:person displayName="tc={AFB75993-1F5A-417E-B827-941017661701}" id="{208b2b79-1459-4219-882d-3de9a7ff6613}" providerId="google-sheets"/>
  <x18tc:person displayName="tc={209416A9-7780-4AB8-A502-2864428FAEFA}" id="{41fabde8-ef1d-4491-941b-8026015cda82}" providerId="google-sheets"/>
  <x18tc:person displayName="tc={9D5A1A55-E1F3-4864-B209-BE1D37F3536E}" id="{17f1321d-1b25-43af-bcaf-33a32929554d}" providerId="google-sheets"/>
  <x18tc:person displayName="tc={5741ED7C-D94F-4069-A27C-C320C25B0505}" id="{be9bda06-39d2-4a26-a493-94e47c5494f3}" providerId="google-sheets"/>
  <x18tc:person displayName="tc={0D015328-C66D-434A-A40A-B4D0C4E07F70}" id="{3720f429-c5a2-4048-983a-c2fb30582523}" providerId="google-sheets"/>
  <x18tc:person displayName="tc={CB58D29B-3C52-4155-BDF8-B693AA1B5BD8}" id="{9313b69d-f415-4fca-90a5-d39a35a5cd9f}" providerId="google-sheets"/>
  <x18tc:person displayName="tc={24562497-A4AD-46E2-9ED8-3B210810D563}" id="{e639dd11-fdb9-4de7-b4c1-95db6150894d}" providerId="google-sheets"/>
  <x18tc:person displayName="tc={977F7DF2-8FC8-46A5-9D22-F204A7E5DFD2}" id="{e6875490-3f9e-4bb9-bec9-7f6eef404a08}" providerId="google-sheets"/>
  <x18tc:person displayName="tc={481DE4A9-CC37-4E7B-B474-F3C9987341F0}" id="{eff6419b-6e29-4f78-874e-f419b2a3c01d}" providerId="google-sheets"/>
  <x18tc:person displayName="tc={B3BEBFA6-D95D-43A0-9E9A-0DD2316DD9B4}" id="{de2a3b04-874f-4cd3-b924-e08aed1ed8c9}" providerId="google-sheets"/>
  <x18tc:person displayName="tc={1B142CC0-C798-4F98-89AF-CB35B2A74591}" id="{5e4ff9fd-c838-44be-87ff-f6b4d7dee1d5}" providerId="google-sheets"/>
  <x18tc:person displayName="tc={8B7CA4BF-B608-488E-98F6-07DDD6E19179}" id="{7779f6cf-041f-49d7-93c1-d2eb6d3a38b9}" providerId="google-sheets"/>
  <x18tc:person displayName="tc={5E8E22EF-C443-4211-AC2E-631EBE770CAB}" id="{cdde70e1-ab39-4ac9-89f6-2e01894fc990}" providerId="google-sheets"/>
  <x18tc:person displayName="tc={EB33E773-F768-469B-B752-65962C4064CB}" id="{f40530c2-1817-485c-bc01-d35e2cbd60d6}" providerId="google-sheets"/>
  <x18tc:person displayName="tc={43C865E0-CB20-4F6F-A40A-7757D964CA1A}" id="{a03bd1ba-73da-40c6-bbf4-b0c5f05b9dc9}" providerId="google-sheets"/>
  <x18tc:person displayName="tc={6740BDBD-C589-4A2B-BB81-46D45C962A43}" id="{e51c3b85-8c51-4d92-aeb7-5249f3867fa7}" providerId="google-sheets"/>
  <x18tc:person displayName="tc={4475E478-FAC9-416B-83E9-6BFCA94C1991}" id="{d22b4162-2457-489e-9202-ca5109253a83}" providerId="google-sheets"/>
  <x18tc:person displayName="tc={11C07CC3-E5F2-485D-8146-0FD2A1197A1F}" id="{551b5cf9-faf3-443b-a136-d043a5fa20e2}" providerId="google-sheets"/>
  <x18tc:person displayName="tc={0C23712F-212B-4925-BACB-FE87AF8AA5AE}" id="{7899aadd-be2d-4aa9-9d9f-1b70b81ffe07}" providerId="google-sheets"/>
  <x18tc:person displayName="tc={DD30EB47-8B32-4028-9886-B9289BE24495}" id="{ce1f9a79-93c1-4ce7-9a67-fcfbef1c0efa}" providerId="google-sheets"/>
  <x18tc:person displayName="tc={0552722A-59ED-4CBF-98E5-8F3A0323A767}" id="{9da47b9f-93fb-4f37-8a8e-fd2d4d29fd2d}" providerId="google-sheets"/>
  <x18tc:person displayName="tc={DF50B508-73DB-41CE-9139-83CA035C9445}" id="{457a52ff-0d58-4e6a-a136-c5bb9adc7250}" providerId="google-sheets"/>
  <x18tc:person displayName="tc={BA4A55CE-E554-4459-B592-200694AECBA3}" id="{5c8cdde3-1d69-47a9-aa00-80c1f1642761}" providerId="google-sheets"/>
  <x18tc:person displayName="tc={0C5A82A4-4F6D-43B1-A744-40E826D059D1}" id="{b9e14e9e-2136-4cea-bc1a-bd28c02a3fdd}" providerId="google-sheets"/>
  <x18tc:person displayName="tc={956BF57B-AC5C-4CC6-8172-4D671E86C330}" id="{06655a89-ff71-4f2c-8ab9-e1912cbe8410}" providerId="google-sheets"/>
  <x18tc:person displayName="tc={80B588A3-5AED-4207-A89D-BB37DAC906A7}" id="{30f9d06f-67e0-4836-bd27-4ca924831ec5}" providerId="google-sheets"/>
  <x18tc:person displayName="tc={7FF0165D-DEF8-43AC-B102-E8F96CC8A4FB}" id="{d7446edb-f7e4-48ae-b2a2-b797d5bad99c}" providerId="google-sheets"/>
  <x18tc:person displayName="tc={7593E16E-5701-4C5C-BCCA-8CF435B44E97}" id="{82ec6149-d3be-4eee-8968-a84f0f60bc60}" providerId="google-sheets"/>
  <x18tc:person displayName="tc={20F29401-4F9B-4685-9569-99C3A1735523}" id="{a44d07f1-70aa-4cd8-943f-3bb0717574ff}" providerId="google-sheets"/>
  <x18tc:person displayName="tc={8C5E60B3-FE51-4C32-9FE4-17A02DACDD36}" id="{d105a851-6296-479a-8709-0479544cfd05}" providerId="google-sheets"/>
  <x18tc:person displayName="tc={F42275A0-DBF0-48C7-93E0-40E42605061C}" id="{f32cde19-1384-4214-b16d-a8a5c0ff0db5}" providerId="google-sheets"/>
  <x18tc:person displayName="tc={D26C3D28-00E8-4331-8883-89218AFC35F5}" id="{0efcd47e-5dfa-4785-973e-d293672a9c26}" providerId="google-sheets"/>
  <x18tc:person displayName="tc={245C3DCD-9042-457C-8CE0-F74881F8E88B}" id="{c63239b7-7937-476b-81d3-ea076d33ac6c}" providerId="google-sheets"/>
  <x18tc:person displayName="tc={067C8209-CB96-44D2-9B90-EAFCF1FA0FFD}" id="{836073ae-a506-45a7-948e-ceaa926a2236}" providerId="google-sheets"/>
  <x18tc:person displayName="tc={27C3C563-877F-4B41-A122-BCD73AEFA004}" id="{05987820-9885-4c20-848a-5a9e2379da1f}" providerId="google-sheets"/>
  <x18tc:person displayName="tc={19966EB0-8A01-425B-8689-B3BD55B1E209}" id="{3a26d02d-5b06-4a81-8350-5e9e60785ef6}" providerId="google-sheets"/>
  <x18tc:person displayName="tc={3322A0F4-818D-4AAA-A8C3-5D957A43D561}" id="{dc7a8d95-0d3b-44bf-b890-9e2502ea98ff}" providerId="google-sheets"/>
  <x18tc:person displayName="tc={461DEF2D-2F68-4674-BD76-76DDBD9CF52A}" id="{c33e8b02-b175-490f-b240-5e122216664d}" providerId="google-sheets"/>
  <x18tc:person displayName="tc={AAB5FA39-C842-4839-8C85-6B0834D0DD59}" id="{0af7a7c3-cbaa-4b01-a5eb-5af6285916da}" providerId="google-sheets"/>
  <x18tc:person displayName="tc={EFEF4006-754B-4023-9600-CE8CF7B2BE76}" id="{3713e843-6a02-4b49-a1f3-ef36c48fc7e7}" providerId="google-sheets"/>
  <x18tc:person displayName="tc={0E85044C-4632-4DE8-8213-F05A7DD2B29D}" id="{b6710cc4-a662-43aa-8356-fc31069f83f5}" providerId="google-sheets"/>
  <x18tc:person displayName="tc={1707E976-504A-4E11-BD57-63681A484A58}" id="{0b883a08-4b9a-48dc-a7fd-c032b2247dde}" providerId="google-sheets"/>
  <x18tc:person displayName="tc={E70EF4A9-351E-4E78-A1B0-35187542E1C8}" id="{f1a46679-017d-43c8-86ad-f14be7454fd1}" providerId="google-sheets"/>
  <x18tc:person displayName="tc={5123C0B3-70F3-412C-B1B5-440CE38894B9}" id="{9091e3e5-bc3c-48ed-8db4-61d3a32c39d1}" providerId="google-sheets"/>
  <x18tc:person displayName="tc={67347845-C364-4C8A-A860-F30D22AF6660}" id="{7b951578-fdb9-4c0a-8f3b-2329a6514af6}" providerId="google-sheets"/>
  <x18tc:person displayName="tc={F56998C0-B443-4FA1-A077-50BADC539BF3}" id="{b7d8d8e5-f75f-40ba-9a0d-22e9252e1c69}" providerId="google-sheets"/>
  <x18tc:person displayName="tc={54FEF207-EB2E-4A77-A41E-87EEA4C09759}" id="{e7645b8a-d215-4a8d-b384-65ddfd9fdb87}" providerId="google-sheets"/>
  <x18tc:person displayName="tc={BBF31FAE-0FAD-4CD7-B949-2E773C6DE4C8}" id="{81c4c3eb-9385-438b-abed-74a070fae287}" providerId="google-sheets"/>
  <x18tc:person displayName="tc={6BA6B405-52ED-47B0-ADEA-48F897439BCC}" id="{225b83ea-9dd4-4b76-a949-d5bf21f1b277}" providerId="google-sheets"/>
  <x18tc:person displayName="tc={DCCEDE54-7338-4A00-BD05-C5C8E0B50606}" id="{fa773ffe-404a-464b-b06e-82d547d12e3b}" providerId="google-sheets"/>
  <x18tc:person displayName="tc={F4631B80-8717-4C99-90BA-152CA6F76B69}" id="{17095bf4-e744-40c3-9761-ba0c49c58c12}" providerId="google-sheets"/>
  <x18tc:person displayName="tc={C151A5CC-FB13-41DB-B2D4-246D341FD9BB}" id="{773fe4e3-437f-48e4-84e9-136773080578}" providerId="google-sheets"/>
  <x18tc:person displayName="tc={7E340FAA-6BB7-4027-B50C-E45085569CE4}" id="{a34eac2a-1a28-4dd2-b2ba-b96fb967e907}" providerId="google-sheets"/>
  <x18tc:person displayName="tc={EB42E37E-18CE-428D-AA3C-251E02965796}" id="{1af8d050-bd8e-4099-a486-a02fcc1b79eb}" providerId="google-sheets"/>
  <x18tc:person displayName="tc={29D40601-085B-47AE-A0DF-D12E56C4611D}" id="{f067afe2-5702-4c35-ae79-ea7a50731cdd}" providerId="google-sheets"/>
  <x18tc:person displayName="tc={C3968C8B-3B28-438B-B4FD-4653A73661EA}" id="{a7bcd108-9056-4060-892c-527a8283d6ec}" providerId="google-sheets"/>
  <x18tc:person displayName="tc={9495DE29-1AE1-4755-9AF2-7CB2C0CCDDE2}" id="{6586ea37-51aa-4a02-b6b8-33ef31257f8f}" providerId="google-sheets"/>
  <x18tc:person displayName="tc={61175583-5DA9-44E9-BA8A-20EC8AE51B0E}" id="{217f923a-02da-4bda-8b50-46d621d0a5f4}" providerId="google-sheets"/>
  <x18tc:person displayName="tc={BA3E842B-9307-40A7-B6D2-151A295EA43D}" id="{a952adfa-4bfc-4837-a97d-9cc73c2143eb}" providerId="google-sheets"/>
  <x18tc:person displayName="tc={934E4F28-C7ED-4553-82BA-EB8BDD99E893}" id="{1d0f4982-f7c9-4d43-8e80-7a97ed54d73c}" providerId="google-sheets"/>
  <x18tc:person displayName="tc={54753B15-7B44-4FCC-8038-F554348E673A}" id="{d4ae2859-7042-4184-9e2a-47d11ca3d316}" providerId="google-sheets"/>
  <x18tc:person displayName="tc={6EE74FC0-4692-48ED-A973-BC14C92FE73E}" id="{0d25e5f3-b69b-44c4-8b10-07b24283cc3b}" providerId="google-sheets"/>
  <x18tc:person displayName="tc={8293EC9B-121C-47CB-A5BA-50FA2F83A80C}" id="{8bed7017-e9e1-4f41-b168-f4b9203e7fa3}" providerId="google-sheets"/>
  <x18tc:person displayName="tc={E20B4F6A-7970-40AC-8E7B-90D2330D54A2}" id="{be033bd6-2b00-49d2-b83c-4b66a54634a0}" providerId="google-sheets"/>
  <x18tc:person displayName="tc={B6D00EEC-CE7F-4914-B9F6-958F83B91F6F}" id="{b9a71936-f9e3-4494-9a93-317da92ae8d1}" providerId="google-sheets"/>
  <x18tc:person displayName="tc={E1915FCF-CE3F-4D74-9A69-A53DA2D0D014}" id="{ea0b7ce3-f29a-4f2d-a0aa-53157d51b383}" providerId="google-sheets"/>
  <x18tc:person displayName="tc={52C806EA-A791-4AB8-A08F-D7CF53CA83C9}" id="{77d497f5-ddcd-4138-86bc-6ccfd09619de}" providerId="google-sheets"/>
  <x18tc:person displayName="tc={3DC2694A-7611-45C1-9079-072B22A234EC}" id="{204c3bd0-1936-49c9-a8aa-f64070988d3c}" providerId="google-sheets"/>
  <x18tc:person displayName="tc={9C2C30C4-0C2B-4228-92B4-564AF77CF330}" id="{0bbc96f6-fb69-4aa3-8d11-ab11ecd55566}" providerId="google-sheets"/>
  <x18tc:person displayName="tc={0263B6AA-3979-47DF-8C08-3BD19B9106B3}" id="{cabcede4-db9c-4f6b-87ba-7ee47b8f015b}" providerId="google-sheets"/>
  <x18tc:person displayName="tc={826E3559-542B-467A-BF08-78865888AA79}" id="{c55cd2cc-6039-498d-8893-00475688ccce}" providerId="google-sheets"/>
  <x18tc:person displayName="tc={8E1ADD93-254C-4E7D-A7FF-BB18E1123032}" id="{258bf416-e9a3-4b8c-827c-77f56236eb1d}" providerId="google-sheets"/>
  <x18tc:person displayName="tc={90A3E6F7-5FF0-4798-9D00-F1E05AD6B3DA}" id="{80b409fb-3c34-44f6-b5aa-f96b1cc1e73d}" providerId="google-sheets"/>
  <x18tc:person displayName="sergio zamora" id="{ea1eed1e-c1c5-4aa7-9fb0-3d3023fa23c2}" providerId="google-sheets"/>
  <x18tc:person displayName="tc={0FF1DA8A-B840-4445-8121-71BD0F45A763}" id="{36d3d3a9-889a-4aa9-94d9-49c8183807c6}" providerId="google-sheets"/>
  <x18tc:person displayName="tc={D8731F76-3117-4400-8D41-7E95E29C520D}" id="{d7ec0722-5496-47b7-a184-6b555e8bff2e}" providerId="google-sheets"/>
  <x18tc:person displayName="tc={80A8C547-A9FA-44FE-BF7A-7539C2AE5AB5}" id="{5c068179-a441-42fa-afb7-20aa0ef05706}" providerId="google-sheets"/>
  <x18tc:person displayName="tc={0C776C28-D6C3-4ED7-A137-A101710A0838}" id="{bbf516fa-636b-47b4-b1f9-1aae5b5340b3}" providerId="google-sheets"/>
  <x18tc:person displayName="tc={20107C1E-6C85-4ACE-A45F-1357B4CD1ADA}" id="{2137dc6f-1a5f-45ad-aaa3-d7347f2faace}" providerId="google-sheets"/>
  <x18tc:person displayName="tc={3794B519-889A-4255-8A94-67C4B8A34F10}" id="{d3ae0c80-a3e5-4760-a31b-77af3d391032}" providerId="google-sheets"/>
  <x18tc:person displayName="tc={02F33C29-5DBE-4835-B4F0-6A7443D5EDB9}" id="{2fdee935-7613-40a3-9d29-1c9fd49482f2}" providerId="google-sheets"/>
  <x18tc:person displayName="tc={35818E56-E91D-48A5-A9EC-507B9ECA1B82}" id="{d31480d1-7547-4ba6-a102-c049205f798b}" providerId="google-sheets"/>
  <x18tc:person displayName="tc={E4ED06F6-77EF-4202-B7CB-99585AFADC02}" id="{4e45ca6a-a6e7-4ee4-9eba-920c9b132b9d}" providerId="google-sheets"/>
  <x18tc:person displayName="tc={552300B4-8DC8-4CA0-85DB-B6F750FE8DE4}" id="{b202fe3e-9ae3-4d9a-a170-0c4cfa6a39e4}" providerId="google-sheets"/>
  <x18tc:person displayName="tc={A4F48F8F-7453-4C46-9CC9-0D73D20957C6}" id="{a313fb32-d81c-4da2-a33c-6e02d74db3d9}" providerId="google-sheets"/>
  <x18tc:person displayName="tc={EC6D458D-00BA-479D-8830-CF25FEA953B2}" id="{24d4ef3d-25c6-407d-9657-acfac21902dc}" providerId="google-sheets"/>
  <x18tc:person displayName="tc={3C7023C5-DB94-4BEF-B092-D266A3129387}" id="{5e2d6719-a444-4742-a95f-5f27b4720b55}" providerId="google-sheets"/>
  <x18tc:person displayName="tc={E0759190-8572-4711-AEA2-6F103D224637}" id="{21d478fb-7b65-4238-8e41-96b9933e1537}" providerId="google-sheets"/>
  <x18tc:person displayName="tc={B2403B5A-7A58-43C5-B4AE-FF36CE80ACA0}" id="{bbfe6125-da45-4043-a2eb-07fe84c5d540}" providerId="google-sheets"/>
  <x18tc:person displayName="tc={8910B77F-9831-42B5-8746-1B9125B35C33}" id="{188975c7-4e0d-499a-8a1f-969d8cd367a6}" providerId="google-sheets"/>
  <x18tc:person displayName="tc={C19EB7B4-2597-4E1B-AF98-07458EA15C43}" id="{25aca8aa-b420-4e54-a1c5-b9ca45256a8c}" providerId="google-sheets"/>
  <x18tc:person displayName="tc={F5306854-500F-4662-B651-2C5ED5C2CDCA}" id="{60b6748e-74a6-4060-95e8-c5a190ce7947}" providerId="google-sheets"/>
  <x18tc:person displayName="tc={653DE16E-4339-4106-B339-D5AF01458A14}" id="{bd3b00de-6bcb-4355-b9b6-c6e9a0a992d3}" providerId="google-sheets"/>
  <x18tc:person displayName="tc={DC1B4D5B-6131-40AA-8EB0-8C7875D5A6D8}" id="{7c39b21c-63ff-46af-81b4-1411da2e673b}" providerId="google-sheets"/>
  <x18tc:person displayName="tc={7B324C04-22EF-4836-AF6A-7DB366121E9F}" id="{10297f78-fb3f-497b-bc35-294b6bc80796}" providerId="google-sheets"/>
  <x18tc:person displayName="tc={5D97E6A8-8390-4B47-8066-8CEA6B785F5B}" id="{bdb5d404-d0fd-4fe7-bd85-2990b915c23f}" providerId="google-sheets"/>
  <x18tc:person displayName="tc={87D3B7A5-EC70-469D-897C-D856291867E0}" id="{9801eee2-6b52-457a-b02e-1c32f78df9c9}" providerId="google-sheets"/>
  <x18tc:person displayName="tc={377B7907-6F7D-44C0-A88A-503A53212C42}" id="{9e3755b9-0ef3-4485-a5de-c30ce94f8c89}" providerId="google-sheets"/>
  <x18tc:person displayName="tc={1E476C4B-4A58-48DB-944B-53D18785EAB8}" id="{928c29d1-3577-4f9a-a3c7-d84930e3a230}" providerId="google-sheets"/>
  <x18tc:person displayName="tc={04038426-172C-42D9-B660-AC5DF1B683A1}" id="{a97ac426-da9d-4929-a5b3-1b4f1cc9cd36}" providerId="google-sheets"/>
  <x18tc:person displayName="tc={3E820A41-8BBE-42AD-8858-068327F88790}" id="{e53c0945-0e16-48bd-9582-c57466c60841}" providerId="google-sheets"/>
  <x18tc:person displayName="tc={10EF970A-05BD-423B-A6EB-4472AAF1EA37}" id="{8df34b16-0fb1-4d1d-ae20-78dde917686e}" providerId="google-sheets"/>
  <x18tc:person displayName="tc={4DA1269B-F555-4D70-B88F-E36DE6426958}" id="{f3d41092-37ae-4ed8-bfef-affec5c8c8f1}" providerId="google-sheets"/>
  <x18tc:person displayName="tc={06A9454F-6E85-405B-97D6-E85DC431C6AB}" id="{24d3d490-a669-43ef-89e9-1773fa02022d}" providerId="google-sheets"/>
  <x18tc:person displayName="tc={00D98752-2D60-4B7A-9618-B09C689CB191}" id="{e0762aee-8e0e-45ea-adb9-458e2b64b327}" providerId="google-sheets"/>
  <x18tc:person displayName="tc={F8B0D8F9-0A53-4BD5-9B2A-79ACDE7BD140}" id="{9f6150eb-4d3e-41a2-abd5-10f09e0b1c99}" providerId="google-sheets"/>
  <x18tc:person displayName="tc={770A2D16-29C2-43F0-801D-B2E69B65CEA0}" id="{778bbbcf-ccdb-41af-a019-2766beda49b2}" providerId="google-sheets"/>
  <x18tc:person displayName="tc={9893636C-D8BF-4241-982B-D95C0319E3C5}" id="{c9f2b553-ff51-41f4-b1e8-64e1b16ed106}" providerId="google-sheets"/>
  <x18tc:person displayName="tc={73A88E45-0074-47CF-A410-109531471832}" id="{b68b59c5-efff-4507-8043-a75bbe0440e9}" providerId="google-sheets"/>
  <x18tc:person displayName="tc={46A1876F-9FBB-4BDF-8C92-F0D9AE95F957}" id="{1fcbc81c-0331-4f42-af1d-f70fd5037392}" providerId="google-sheets"/>
  <x18tc:person displayName="tc={9399CBF3-1C33-4BDD-878E-A967E0B5551C}" id="{3acc05c9-52d0-4499-8c97-6e58c278c9f6}" providerId="google-sheets"/>
  <x18tc:person displayName="tc={8A091DA6-3C1D-457A-93B9-9596C79D7083}" id="{be0c9de4-ffbf-46f7-b4c8-f51bff17c682}" providerId="google-sheets"/>
  <x18tc:person displayName="tc={61BD000D-8807-4837-82D6-DDC1F98D64E2}" id="{8dab16d9-da2e-4033-9ccb-1bc733cff6dd}" providerId="google-sheets"/>
  <x18tc:person displayName="tc={7A22B3A2-497F-4C99-994E-253F9D243FE0}" id="{fc51f69c-32a0-44c7-989c-e6707ccd2a76}" providerId="google-sheets"/>
  <x18tc:person displayName="tc={E0E8A223-4908-4BF8-8D40-056FE07EE14D}" id="{b47d50cf-2a94-4b4f-bc3d-72864106f092}" providerId="google-sheets"/>
  <x18tc:person displayName="tc={CA42CF83-E79B-45A9-BB1C-7B4293E0BC4B}" id="{9b2414b6-6826-4995-8dbd-ea46243c1a97}" providerId="google-sheets"/>
  <x18tc:person displayName="tc={FF3B557F-4AC8-433A-94FC-A58CB0FB012A}" id="{33224959-8be4-4d36-bcc2-623b5baeb236}" providerId="google-sheets"/>
  <x18tc:person displayName="tc={5FC10B71-624C-4D7D-9EE0-CF012B404972}" id="{cd498442-32ba-4b41-a0dc-f264c36b1ea7}" providerId="google-sheets"/>
  <x18tc:person displayName="tc={9CEC459A-A099-4EF6-A241-81047A57C73C}" id="{f34c06e2-70fc-40ac-83c1-cc66c47ffbf2}" providerId="google-sheets"/>
  <x18tc:person displayName="tc={A5E741B9-BBE4-4F43-A3F4-63BFAC43FE51}" id="{08a66657-0ee6-436e-8a03-ab9fadd50961}" providerId="google-sheets"/>
  <x18tc:person displayName="tc={F2C0F835-C548-448C-94BB-F6AB7F69421F}" id="{0495f1d9-1f56-408d-8488-1a53a944d33d}" providerId="google-sheets"/>
  <x18tc:person displayName="tc={ACBDBA42-7DC4-4B11-9A7C-4121D7DD3B42}" id="{45e4b003-de56-4cd5-ab45-3d49fb1d2b07}" providerId="google-sheets"/>
  <x18tc:person displayName="tc={8B235B63-619C-489F-9E9B-207EC1E31C74}" id="{118414b9-3158-4815-97f7-6b64aaac45be}" providerId="google-sheets"/>
  <x18tc:person displayName="tc={5BC8E231-E64C-4257-8A09-C56145C814B6}" id="{3515ff03-8bc3-4edd-85d5-d7eae9520f05}" providerId="google-sheets"/>
  <x18tc:person displayName="tc={4898CBCB-7EA4-4542-B95C-5D8C2C7EB153}" id="{0fc41ab4-a4df-4fa7-a559-c56e2aef001d}" providerId="google-sheets"/>
  <x18tc:person displayName="tc={2133B57B-BCD5-4071-82BB-E57BA0EC77EF}" id="{e75523e4-b533-4402-bd81-4365e481fa51}" providerId="google-sheets"/>
  <x18tc:person displayName="tc={0365A8CC-6E9A-4651-9820-7DC1A2D09402}" id="{2ac0337f-395a-4640-9d3d-c3304f1cd3d8}" providerId="google-sheets"/>
  <x18tc:person displayName="tc={9FA28B7E-C909-48F6-BB34-1FBCAE2B21E1}" id="{312af1fa-e16f-470f-8e99-f6106ae701fc}" providerId="google-sheets"/>
  <x18tc:person displayName="tc={D87C41ED-2818-44A8-A5E0-7ED726CC2268}" id="{647be702-f642-4285-a9b9-a77fbb16c47b}" providerId="google-sheets"/>
  <x18tc:person displayName="tc={8BF41BB3-7A4A-425A-BED2-C5F1F291D890}" id="{cf645bcf-d0c5-4b55-87d7-15cd086d74b6}" providerId="google-sheets"/>
  <x18tc:person displayName="tc={680F6595-1DF0-47F9-86AC-39946725791B}" id="{b57332f1-01c1-4fae-bce5-14ae20d0043b}" providerId="google-sheets"/>
  <x18tc:person displayName="tc={00098F87-B19A-4981-8B96-44453C3BC54B}" id="{eadb0b52-e536-41b7-b763-403f2d6f0f9f}" providerId="google-sheets"/>
  <x18tc:person displayName="tc={4E0E793B-F5C2-44BA-8A17-C11A4030CE5F}" id="{7f578c5a-91a8-4c2f-932b-511c7102d123}" providerId="google-sheets"/>
  <x18tc:person displayName="tc={289C1632-5F8D-4106-8830-0D1F1237E751}" id="{b7558146-5135-4403-8e15-d13d60a12022}" providerId="google-sheets"/>
  <x18tc:person displayName="tc={9676ED64-9AF5-4E9B-BCF5-A6A59FA0AB5B}" id="{6d02d4d3-94d1-4380-837c-248f01e2925a}" providerId="google-sheets"/>
  <x18tc:person displayName="tc={F2E54483-82E0-469A-8366-979062F24D24}" id="{6534dc44-a588-4eb6-8e0d-4dd1b225b86d}" providerId="google-sheets"/>
  <x18tc:person displayName="tc={D883F22C-664B-4DF7-810A-BB34C100A89D}" id="{d7b355e3-4f9d-4470-94b9-f09018fd199d}" providerId="google-sheets"/>
  <x18tc:person displayName="tc={D197B574-8521-4A6F-8328-DCB7893BF77D}" id="{ce170982-e49d-4c94-9593-873160588458}" providerId="google-sheets"/>
  <x18tc:person displayName="tc={C8F34210-E905-45EF-A17C-8330EEDEA991}" id="{7f8ee24a-3520-4d63-9165-852b760adfb9}" providerId="google-sheets"/>
  <x18tc:person displayName="tc={96D0DE56-45EC-4980-A48E-F8B3468A9601}" id="{75ca53ef-2f7a-4347-a228-e175c98c782e}" providerId="google-sheets"/>
  <x18tc:person displayName="tc={2366838A-9B22-431B-BBA8-3B45E7528ECE}" id="{1812ed2b-3aed-45d5-9954-6ec538d6999f}" providerId="google-sheets"/>
  <x18tc:person displayName="tc={959874F1-FB32-45E2-9EAC-ECA03C5063B2}" id="{adde9b2b-8f9c-45d9-839f-e1d4ae1d9a07}" providerId="google-sheets"/>
  <x18tc:person displayName="tc={A78AF402-5ACC-4760-8C87-52340B7E8166}" id="{20c40a61-a66c-4b74-aec6-ded56eb901ef}" providerId="google-sheets"/>
  <x18tc:person displayName="tc={0E1CFE94-58DF-4066-967D-83DF9CDA7C1F}" id="{46efb52a-8c22-4629-9b6c-009561bcd3e2}" providerId="google-sheets"/>
  <x18tc:person displayName="tc={5F1D4831-FCBB-40CF-B780-C7A229E9DF1A}" id="{3eee0466-520a-43c7-8e1b-599f4da136e4}" providerId="google-sheets"/>
  <x18tc:person displayName="tc={8A91761B-65E5-44FE-B3F1-AD1AA5B73BB3}" id="{969a6f84-55f0-4d9e-8f60-cdf970c7b748}" providerId="google-sheets"/>
  <x18tc:person displayName="tc={F1C6D8DD-3B86-4A93-B69F-B4BE2B352256}" id="{21921a08-4118-493e-b711-d7ede4b61a06}" providerId="google-sheets"/>
  <x18tc:person displayName="tc={768168D5-5266-4230-8F48-E46FF27CD37E}" id="{8f9ae2ea-c770-4a67-a725-544844bb221c}" providerId="google-sheets"/>
  <x18tc:person displayName="tc={7FCF023A-812B-461E-A2B2-ED5B7818F2E3}" id="{2deca729-8d49-43ab-bd25-480be4b896da}" providerId="google-sheets"/>
  <x18tc:person displayName="tc={A2F82674-757A-4B27-9DF2-F9181D21B067}" id="{cdd2339b-8b73-4f91-9d94-ebae69cd0ed5}" providerId="google-sheets"/>
  <x18tc:person displayName="tc={2080593A-E83A-46BB-BA52-4B716AB2F8CD}" id="{27a07360-9418-4a59-9670-dad3ea7e4693}" providerId="google-sheets"/>
  <x18tc:person displayName="tc={7AF9762B-46DB-46C9-99B6-2EAF6ECE962A}" id="{dfee9624-b02b-4102-a685-fdf82ced389d}" providerId="google-sheets"/>
  <x18tc:person displayName="tc={5A0DD72B-13E5-40F6-B26F-516C405A7DAB}" id="{acccf7a5-27c2-4130-ab4d-7f404c651012}" providerId="google-sheets"/>
  <x18tc:person displayName="tc={8F60FB60-3F0E-4B40-BA94-E845E5540FC6}" id="{0f3b400a-7f0d-4d22-98d8-e999fe70f410}" providerId="google-sheets"/>
  <x18tc:person displayName="tc={C4439B1F-C5E3-4046-BB75-2B7E26172358}" id="{4935bb32-3482-41e9-b9ca-b277ffaf27eb}" providerId="google-sheets"/>
  <x18tc:person displayName="tc={FBC23983-EF99-4EF9-8DA1-E912E0D18A9D}" id="{1b64d078-4e82-49ab-b968-65c83671aa21}" providerId="google-sheets"/>
  <x18tc:person displayName="tc={05DD2A69-043D-4CD0-A834-664B9A7122EC}" id="{2e11265e-07cc-45ff-a2f9-0f3da71f6e93}" providerId="google-sheets"/>
  <x18tc:person displayName="tc={A964C57D-E407-4BC4-95CA-AF268B6F3DA0}" id="{42080632-bea0-4bfe-b380-c917404c39d1}" providerId="google-sheets"/>
  <x18tc:person displayName="tc={52B86D40-2EDE-4253-B8E5-2E231C003769}" id="{d2190443-06a1-4f63-a2cb-3069a2ee63ef}" providerId="google-sheets"/>
  <x18tc:person displayName="tc={9C0E3103-EA3F-4660-B014-FF3B1E084795}" id="{437d112e-1dbb-409d-9650-d53b935e6c44}" providerId="google-sheets"/>
  <x18tc:person displayName="tc={536E7DAE-05FC-4FE2-9030-C8E1AA7F7009}" id="{c6b73b9d-f813-4e03-bb1a-19b1f3600e7a}" providerId="google-sheets"/>
  <x18tc:person displayName="tc={7CEF255D-CCB0-427D-86AC-1C9943B69B4C}" id="{30034ce1-72fc-4758-930b-d0f7edad3ec6}" providerId="google-sheets"/>
  <x18tc:person displayName="tc={E823389C-C424-4483-A8BA-BB619D6A9987}" id="{2afe5aa9-ffc8-4cdc-bc35-fd674bac64e0}" providerId="google-sheets"/>
  <x18tc:person displayName="tc={38B635AB-DE87-4700-9B75-6722666F58C9}" id="{150a4f3d-7c1e-4e8c-8962-96b72bb91322}" providerId="google-sheets"/>
  <x18tc:person displayName="tc={79DCE2F9-419C-4367-9A2A-6EDA9F7F0CE2}" id="{6d8506fc-ff03-4ea0-81d8-3e7861828b45}" providerId="google-sheets"/>
  <x18tc:person displayName="tc={9A8C4128-F071-4402-9773-D4DAC5EF9C76}" id="{2ceaff28-ba50-4b70-9569-484563134e99}" providerId="google-sheets"/>
  <x18tc:person displayName="tc={5343D8B8-3974-478E-B69D-572D26B7C557}" id="{00f09bf9-007d-47e1-8f6d-07ec58c61bd1}" providerId="google-sheets"/>
  <x18tc:person displayName="tc={71B37BD9-4B6E-47DE-B847-9F2AA3FFEA82}" id="{c23bb896-45c5-4641-a406-55969ff94934}" providerId="google-sheets"/>
  <x18tc:person displayName="tc={E48C0C38-B178-4195-8336-03DD3B423246}" id="{f1a2f8cd-c06e-41dc-9780-085b055d3f5b}" providerId="google-sheets"/>
  <x18tc:person displayName="tc={849543B9-0AB1-4E11-88E0-019474163CE5}" id="{230896e9-20b7-4e32-a0b4-846cc2919fe6}" providerId="google-sheets"/>
  <x18tc:person displayName="tc={A0882D04-FA30-4815-B9C7-EC175F849278}" id="{2de59923-b6a9-4ac6-870b-c12876f2ec4f}" providerId="google-sheets"/>
  <x18tc:person displayName="tc={FC99B3F7-B2FD-4F08-B1A0-738BFA9272E1}" id="{774a666e-76c1-4348-9e5c-3b92059f7ae0}" providerId="google-sheets"/>
  <x18tc:person displayName="tc={02F02DA6-FB74-4CCA-A25B-76C7AFF81E5E}" id="{e14ac02e-c1da-4e60-80c9-a1d041ba817e}" providerId="google-sheets"/>
  <x18tc:person displayName="tc={F6DA717B-AAA1-4353-995E-36433077F0CA}" id="{8df715fd-5293-4ece-a447-6547b20cb015}" providerId="google-sheets"/>
  <x18tc:person displayName="tc={DA58851B-B975-491A-87EB-50787DF68640}" id="{850d7d3f-6a26-4221-b56f-c3242e4f77f4}" providerId="google-sheets"/>
  <x18tc:person displayName="tc={563088C5-91F8-4338-A7F8-062976D8F5F4}" id="{e696edee-9595-47cb-a79d-8e7df2930f27}" providerId="google-sheets"/>
  <x18tc:person displayName="tc={5328C3F5-2518-49D7-8991-61DCEC189F56}" id="{310b6516-a52b-4dfb-9b98-fe0a97160625}" providerId="google-sheets"/>
  <x18tc:person displayName="tc={AD9E5AA6-F710-475B-9E6C-8CB9CE21AD85}" id="{02e3ef39-c3fc-4647-b93b-890e8ece0779}" providerId="google-sheets"/>
  <x18tc:person displayName="tc={9E61D3B4-EFD5-4E3E-BCF8-D8C3D6950063}" id="{dac1f3b3-35da-47c5-9d56-6aa346e1cbf3}" providerId="google-sheets"/>
  <x18tc:person displayName="tc={C6C59132-A9A5-4050-8587-B5228E2666E0}" id="{32d14277-7d4a-4d6b-be66-790e7377889a}" providerId="google-sheets"/>
  <x18tc:person displayName="tc={B498FE09-E952-41B3-8241-077F5894B538}" id="{12230b2a-7451-4372-848e-6824bb35b798}" providerId="google-sheets"/>
  <x18tc:person displayName="tc={F7D6CC92-FE38-452E-BA90-827A30FE8E53}" id="{749cb189-40f8-4670-aa47-8d3ac745a89b}" providerId="google-sheets"/>
  <x18tc:person displayName="tc={6B29E74B-D550-47DF-A745-BDB59583665B}" id="{2618023d-1a57-4fba-aed5-15e958cdb5f1}" providerId="google-sheets"/>
  <x18tc:person displayName="tc={1A60D624-A776-4DDA-AE28-DFFD3298FB83}" id="{05b817cd-d149-4005-95c8-e931ee44cee1}" providerId="google-sheets"/>
  <x18tc:person displayName="tc={7C672D05-8A16-4C40-B4A4-E6A68C05176D}" id="{8afc52f6-6a13-4642-8b69-34e3f950beeb}" providerId="google-sheets"/>
  <x18tc:person displayName="tc={49C908D7-E20E-46B3-97A2-C006AC0C50C4}" id="{579237a5-661b-41a8-8af2-390a143bd387}" providerId="google-sheets"/>
  <x18tc:person displayName="tc={0B939057-81B0-427F-8BD8-BDFCC1F4BA81}" id="{1cd431ec-84d9-4cd5-a81a-00529babafac}" providerId="google-sheets"/>
  <x18tc:person displayName="tc={63E32790-E1D2-414D-A9E1-CCACCD54CF54}" id="{e8be20c7-5823-4c58-98a8-7b785efbf319}" providerId="google-sheets"/>
  <x18tc:person displayName="tc={38E215B3-1C58-4B55-9855-72C4F74391C6}" id="{7500147e-bf45-4de2-ba9f-262f0460b867}" providerId="google-sheets"/>
  <x18tc:person displayName="tc={CF42E01A-9FDF-41E6-B633-B4ACC0E7CCFA}" id="{cffaba07-7dde-4e2e-93e7-fdaa4668e97c}" providerId="google-sheets"/>
  <x18tc:person displayName="tc={A4ADAD08-C25F-4B2E-8F1E-51E0489BE882}" id="{1e3bf784-e2e5-481e-b17d-cc348c5d863b}" providerId="google-sheets"/>
  <x18tc:person displayName="tc={4BBF327E-5120-4064-985A-31D865B67729}" id="{84791b3e-f52b-4bea-ba58-b8de0d934d14}" providerId="google-sheets"/>
  <x18tc:person displayName="tc={E90AB7FB-DD52-46B0-A4DF-917033A942ED}" id="{26764d8a-5f57-488c-be34-4d8550ebde5b}" providerId="google-sheets"/>
  <x18tc:person displayName="tc={F25E5537-0A85-4AF4-BA16-27E71942D276}" id="{4f833031-fd8d-4203-a787-bbcbd4cef26f}" providerId="google-sheets"/>
  <x18tc:person displayName="tc={5C3AC127-EB3B-4F9B-AEC1-DA6BE54D593D}" id="{e21f76bb-0ca1-40dd-970b-0e80f6108981}" providerId="google-sheets"/>
  <x18tc:person displayName="tc={8F8B03FF-D1E2-4AB7-96E4-F255723BD1CA}" id="{a5e62ef9-ca84-4a41-8600-bf5f15a63c19}" providerId="google-sheets"/>
  <x18tc:person displayName="tc={56394CDB-8EAD-4D79-8D1F-37BAA468A722}" id="{95fe19ae-f8ec-4b1b-85fe-edc34a702c2a}" providerId="google-sheets"/>
  <x18tc:person displayName="tc={9F751F7E-8417-478C-B5FD-74A1EB241CAD}" id="{1d674424-c703-4bf5-aa93-49650d1d18e7}" providerId="google-sheets"/>
  <x18tc:person displayName="tc={70829319-83F4-4BEA-8493-6DFE3190BD4C}" id="{2822542b-f96e-4ed6-bc04-3336537ea146}" providerId="google-sheets"/>
  <x18tc:person displayName="tc={398462FB-B26C-4859-83DE-EFAA98D3039B}" id="{3893ce81-4cde-48d8-b7cf-215475f11867}" providerId="google-sheets"/>
  <x18tc:person displayName="tc={4E036502-E893-48FE-AC9B-EB8FE9AE2666}" id="{7ada4fd4-e9b2-4921-a5ac-164c83c9cafe}" providerId="google-sheets"/>
  <x18tc:person displayName="tc={BD78B57C-3223-46A1-94FD-2F6AAF23335B}" id="{a0388873-1452-4c30-b37b-efab46f10ed5}" providerId="google-sheets"/>
  <x18tc:person displayName="tc={B6B3C376-1103-4CFE-8DF6-07148DE4D8AA}" id="{6a8fbcc4-7cff-43d1-b8ab-e0fb72ec0f76}" providerId="google-sheets"/>
  <x18tc:person displayName="tc={C37B4B20-4BAB-4B62-A100-2C2F74070AEB}" id="{d83c95cb-a8a7-4cdb-931f-002927f94950}" providerId="google-sheets"/>
  <x18tc:person displayName="tc={F172472E-B4A2-461A-A34A-106FBA2E2275}" id="{e4b7f945-61ec-4e4f-acdf-1f8e80c904fe}" providerId="google-sheets"/>
  <x18tc:person displayName="tc={36B30D35-B127-4C80-88FD-47E840A9799D}" id="{2a4dc472-cbe2-4f0d-8bb4-be9dac5a3c4a}" providerId="google-sheets"/>
  <x18tc:person displayName="tc={2B9A59B9-B186-41E7-A475-1CE54B1B34E6}" id="{6246a5ce-71fe-4d0d-8365-ed383fcbdf14}" providerId="google-sheets"/>
  <x18tc:person displayName="tc={1A0BE9E0-3968-4B1B-B582-867B23AF0BC1}" id="{84fdaaa1-9dc7-46fa-89ef-fa8407c3c168}" providerId="google-sheets"/>
  <x18tc:person displayName="tc={14CDBD6F-AD32-44E9-9A39-BEE709865820}" id="{55410b81-697c-434b-8f6e-781b44aad55d}" providerId="google-sheets"/>
  <x18tc:person displayName="tc={6C576ED4-0DFF-4977-934F-9D3FE1CCDA4E}" id="{5858cac4-1e9b-43a3-8cc5-9b5b27b0a379}" providerId="google-sheets"/>
  <x18tc:person displayName="tc={96047855-544A-45E2-803C-2FD06304E00B}" id="{3209bf69-571c-4c10-b635-e97638ecbe04}" providerId="google-sheets"/>
  <x18tc:person displayName="tc={197B1595-3BA9-4C22-923D-40DEB4DCCE2E}" id="{657a10b8-f9da-4cc6-aa5f-a2a386c116c8}" providerId="google-sheets"/>
  <x18tc:person displayName="tc={9C5BD2F6-C752-48E8-B96A-2CFDC4BC895F}" id="{69509a92-3b2f-4382-8195-58e7ddbed61a}" providerId="google-sheets"/>
  <x18tc:person displayName="tc={77C07B63-D602-4B46-8BC6-098DDDAC2CCD}" id="{b825b93c-96ac-46fb-89cb-b016e15e01bc}" providerId="google-sheets"/>
  <x18tc:person displayName="tc={89A08CF1-C93F-44E5-98C7-E0D5FB5EC4EE}" id="{efa80a8b-2666-41ea-a6a0-cf683ccfe2ee}" providerId="google-sheets"/>
  <x18tc:person displayName="tc={FB8A47D1-50D9-44EE-B614-30CEFFDD2AAA}" id="{dcfd24a0-7587-4c02-b0ea-3d174f4b04c4}" providerId="google-sheets"/>
  <x18tc:person displayName="tc={CBB88346-EA3E-4348-90CF-B2AC06BE36BB}" id="{c19d1965-403d-4034-97b1-259eb125ec36}" providerId="google-sheets"/>
  <x18tc:person displayName="tc={D1F76488-8D13-43BB-9F95-F2A434BDB22D}" id="{9c7614ef-54d6-44ba-bb2e-c0658f5cb7cb}" providerId="google-sheets"/>
  <x18tc:person displayName="tc={533DC794-B92D-4E71-B571-FBE9A37D16C3}" id="{677c3cba-fe28-4c2d-9b12-2bff474e45ba}" providerId="google-sheets"/>
  <x18tc:person displayName="tc={115F80CB-8A31-4817-B217-5CF7C08ACF68}" id="{63ab76f0-46bd-4ad4-9b34-8a18655deab7}" providerId="google-sheets"/>
  <x18tc:person displayName="tc={C49CCCA1-DFC7-42CA-942D-B81A07D7646B}" id="{dcdb11be-ca12-4a79-a2e9-c7ca1292ff3a}" providerId="google-sheets"/>
  <x18tc:person displayName="tc={7B38DC74-F78F-4B92-B388-3A07DC8FA9D2}" id="{db7afa43-1ddb-49ee-ab3f-d456b38bc293}" providerId="google-sheets"/>
  <x18tc:person displayName="tc={E87DF95E-6A7F-42D9-94EA-CFBF37BDEFB5}" id="{25eb8009-d089-4ed4-abc6-23bf337f6d75}" providerId="google-sheets"/>
  <x18tc:person displayName="tc={DBEC191D-09F4-4CE7-A884-68882DAAF7CB}" id="{1444408d-5bed-48bd-92e2-627a321a03b6}" providerId="google-sheets"/>
  <x18tc:person displayName="tc={DF2BEB6C-37EB-4D37-BB22-74E62EB6C9A7}" id="{c230c7d4-fde4-4023-955e-b15ccd3ef702}" providerId="google-sheets"/>
  <x18tc:person displayName="tc={4C8FFBE7-E044-4CDE-9A7B-F3B61CA7608A}" id="{ce425f41-e87a-4c68-8645-dea2688fe009}" providerId="google-sheets"/>
  <x18tc:person displayName="tc={AA4C80CC-932B-4D8A-8B46-37DC2B6B8E31}" id="{97bd879b-5a13-4bce-a99e-7d42028d9949}" providerId="google-sheets"/>
  <x18tc:person displayName="tc={F989FD33-E150-45C6-8834-7C52F2DDAA08}" id="{2ccfd5a0-112c-4937-869a-c434b1a9cf17}" providerId="google-sheets"/>
  <x18tc:person displayName="tc={FCC0FDA9-CAA4-4B39-B39D-0C971245171D}" id="{747e3e63-9407-46d9-b925-02a937abb9c2}" providerId="google-sheets"/>
  <x18tc:person displayName="tc={9703FC3E-64B3-40B3-B71A-F5C192193F48}" id="{67ad76a7-bc42-41f9-b6f0-70fcdb197820}" providerId="google-sheets"/>
  <x18tc:person displayName="tc={FE44F3E1-EDA4-45FB-B9C1-832935A5414B}" id="{25768456-3206-49e1-8893-66ffea25dc67}" providerId="google-sheets"/>
  <x18tc:person displayName="tc={075D89C2-8A34-4437-9A4B-3952F4D8D697}" id="{e55128ef-c6a6-40ae-8c4f-7125fc3d8226}" providerId="google-sheets"/>
  <x18tc:person displayName="tc={65852A35-E792-492C-A566-D70F44722E2B}" id="{acd06364-b7e6-4946-8bd0-7ba23be627a1}" providerId="google-sheets"/>
  <x18tc:person displayName="tc={77F37C7D-934D-4D20-A882-09A2C516CBCE}" id="{e610e117-9d9e-42b2-9a8e-fb1ad8300cea}" providerId="google-sheets"/>
  <x18tc:person displayName="tc={6BC3F064-3D33-4B42-93B2-2EBB2C8A9759}" id="{e165e9dd-c392-498e-acdb-4192febff54c}" providerId="google-sheets"/>
  <x18tc:person displayName="tc={425F28B7-775A-499F-8327-026A971D424C}" id="{6319d82b-c54f-440e-b7eb-c04fae559efb}" providerId="google-sheets"/>
  <x18tc:person displayName="tc={35FF2315-73B2-414F-81F8-89829523FF6B}" id="{e8e49451-a00f-41a2-aa95-b21276b3aefe}" providerId="google-sheets"/>
  <x18tc:person displayName="tc={5D920729-B46D-4B7A-A2B3-9CE7FD73A1F1}" id="{e9dd49bd-3ad7-46e6-ac99-b8f22f935202}" providerId="google-sheets"/>
  <x18tc:person displayName="tc={777201A2-BBCC-4CFC-BAFE-72FF52344F55}" id="{a945b2ad-5f50-4088-a288-158e419cc216}" providerId="google-sheets"/>
  <x18tc:person displayName="tc={1693FF59-3A9E-48E2-9261-4635CBDE6D07}" id="{8246b667-77e9-4030-873e-d9b1f8917e9c}" providerId="google-sheets"/>
  <x18tc:person displayName="tc={DA31471D-8E6A-41BD-8B30-B805926B1B87}" id="{d7063dca-122f-489c-ab86-9f552bd0bc42}" providerId="google-sheets"/>
  <x18tc:person displayName="tc={F2780185-6228-436C-B670-5DE4B4F12D2F}" id="{ab3ee91c-8907-415c-922f-e9942c701c3e}" providerId="google-sheets"/>
  <x18tc:person displayName="tc={FACA7199-CD48-48C7-8B71-AA42E8BDF5C9}" id="{60793cab-1b10-4802-ae23-501833d3c9ab}" providerId="google-sheets"/>
  <x18tc:person displayName="tc={9ACED625-2A97-44F7-B1E7-5DC24E240BC8}" id="{0eda5c1f-6b9e-43ef-8b9a-7de0a852f45e}" providerId="google-sheets"/>
  <x18tc:person displayName="tc={5D95AFCE-7738-47AD-BF8A-B0CD964A873A}" id="{72202c4c-2a28-46a7-a6f8-95656035ab69}" providerId="google-sheets"/>
  <x18tc:person displayName="tc={3BE07999-B168-42DE-BF79-0186A3A1C444}" id="{9cdad22a-d2d3-4457-b8f6-0664ba3e6288}" providerId="google-sheets"/>
  <x18tc:person displayName="tc={91EBD936-9427-4BD1-9D3C-990AA531CA47}" id="{38e6d334-e6fc-4fbf-927a-5a9a9404f59a}" providerId="google-sheets"/>
  <x18tc:person displayName="tc={52348FC4-D931-4BB9-AB5B-0675F83FE6CC}" id="{9235af95-1512-40aa-9f7c-6822a070cedf}" providerId="google-sheets"/>
  <x18tc:person displayName="tc={22E7F7CC-1B8D-469E-A5BA-FE70DE848ABF}" id="{32d8cb80-18fd-476e-b9bb-36b84fbe5dae}" providerId="google-sheets"/>
  <x18tc:person displayName="tc={0CCBCD0D-FCAB-4424-B450-5910C8A8D785}" id="{fe33ea64-9917-4eb3-858e-7462a91c826d}" providerId="google-sheets"/>
  <x18tc:person displayName="tc={79716288-59BE-4ABE-BB90-98329B99D6B9}" id="{03c66238-fbbb-4d3c-b3ef-dd80713519c2}" providerId="google-sheets"/>
  <x18tc:person displayName="tc={CD25C362-2116-4643-88EF-2DD127F061A1}" id="{31d6c2e8-25f8-4eeb-b351-d1c163acfcf8}" providerId="google-sheets"/>
  <x18tc:person displayName="tc={0D5CDBF0-B678-4FE5-B632-D8CE96D2E343}" id="{2e9e785c-5008-4a31-bb82-391962b77cf0}" providerId="google-sheets"/>
  <x18tc:person displayName="tc={9BAD2ED5-61D2-435B-AB24-668FB8604188}" id="{94b58039-4a25-46bd-92fa-f25cdb06f624}" providerId="google-sheets"/>
  <x18tc:person displayName="tc={898717BA-C444-45DF-BB34-212A93534641}" id="{6947c324-3231-4bfe-aa81-1b23a13a6435}" providerId="google-sheets"/>
  <x18tc:person displayName="tc={3B46F922-A638-47F4-8BF7-DF96CFD56E01}" id="{cfbd777d-8026-4e67-8ba3-16730ec31eb2}" providerId="google-sheets"/>
  <x18tc:person displayName="tc={67D67D36-794C-4A09-8CA4-F86342D9BDF2}" id="{fe153346-42b6-44fe-80a3-8f0e7d5ab436}" providerId="google-sheets"/>
  <x18tc:person displayName="tc={CC76090F-FD86-4DAF-AF4D-740947CF3B34}" id="{5a635570-f949-4d65-ad42-0116ad039229}" providerId="google-sheets"/>
  <x18tc:person displayName="tc={ADF65BF6-A107-4F6B-BBE8-771265F72F81}" id="{26130a0d-a8c3-427a-972b-faf28b9dfb38}" providerId="google-sheets"/>
  <x18tc:person displayName="tc={7B9B892C-3329-45B3-BBD6-BB5B81AD487B}" id="{22ce5e76-528a-4d44-896d-0a141f2315c0}" providerId="google-sheets"/>
  <x18tc:person displayName="tc={968BF5EB-19F2-4DD2-80EE-5B1DA602C429}" id="{f46c1a47-6e18-46c2-a08f-fa5d018b6f99}" providerId="google-sheets"/>
  <x18tc:person displayName="tc={2073392D-FD2C-4293-A3A8-8CCB5CDD80B2}" id="{d1c79dfe-762b-4e85-9c4b-0d7b9e97772c}" providerId="google-sheets"/>
  <x18tc:person displayName="tc={6FA456D0-DD5C-4AC9-BA4C-C17FF55F54EA}" id="{06c8932b-0887-405e-aebd-28159ba75cb3}" providerId="google-sheets"/>
  <x18tc:person displayName="tc={29D583E7-A600-425B-AAB7-A46CF335CCE5}" id="{c542c6d1-5dc8-41d1-bc8f-d2b6c7e2c51b}" providerId="google-sheets"/>
  <x18tc:person displayName="tc={34B987B7-4C8E-4DFF-A3C1-7854243E7739}" id="{b09fa31d-345e-4315-8699-d6538573ebdb}" providerId="google-sheets"/>
  <x18tc:person displayName="tc={F40F06A1-2271-4E6B-9B45-8C246B587ECB}" id="{667d8ad7-2975-424b-aaaf-2b88a175f27d}" providerId="google-sheets"/>
  <x18tc:person displayName="tc={BD3BC7E2-7118-4F87-98EA-1D0A80EF035E}" id="{9c37076e-d3a1-4e34-b02f-a722699209df}" providerId="google-sheets"/>
  <x18tc:person displayName="tc={C4BBC2C7-3875-46B3-B1FE-E13D38CB9BBF}" id="{e490106f-dde7-4697-9c85-77b7136a25b2}" providerId="google-sheets"/>
  <x18tc:person displayName="tc={0374C2F8-B1CF-4066-9488-D40879CFE4DA}" id="{43dae206-6043-4efa-9dfe-6f8413172e6a}" providerId="google-sheets"/>
  <x18tc:person displayName="tc={CA2CCB32-DE6B-471F-BB8D-C5F8B872202F}" id="{8b01a95e-b9fa-4e04-8615-55a2eafb1cbe}" providerId="google-sheets"/>
  <x18tc:person displayName="tc={DA628547-920E-4924-82E5-7D32A2D254D9}" id="{ef9b9630-e1ce-45b9-929f-45f78023ee5c}" providerId="google-sheets"/>
  <x18tc:person displayName="tc={373D0787-F3B9-47D7-B038-B5792EE70AB4}" id="{eb5d2800-e6f6-4029-a726-a8b36aaa1d82}" providerId="google-sheets"/>
  <x18tc:person displayName="tc={4D2A8ACA-6E97-472D-99B0-56106D44C926}" id="{b5a22883-ae29-4245-a79a-50c6d5e55796}" providerId="google-sheets"/>
  <x18tc:person displayName="tc={2F8638B7-0F6F-4199-A8CE-B5C01AEDDF3D}" id="{7c81c73f-81e2-4c23-aa56-38b4eab748e8}" providerId="google-sheets"/>
  <x18tc:person displayName="tc={67A74973-96EB-4898-9871-A9BB2E991DEA}" id="{b493c579-72fc-4b1c-8a89-978bc042b552}" providerId="google-sheets"/>
  <x18tc:person displayName="tc={8A6593EF-ED37-44DD-9FF8-395948980E27}" id="{74d4ef98-d96d-4c2d-9100-9e14f9f25a6d}" providerId="google-sheets"/>
  <x18tc:person displayName="tc={53057EC0-5714-46C8-ABEC-273619D180B6}" id="{d332f260-df4e-4262-bbed-8ef60dcade0d}" providerId="google-sheets"/>
  <x18tc:person displayName="tc={FA76FCF1-0BC5-4D32-B3E4-6F5A79A33120}" id="{68586eea-be64-4a91-8675-c4a92c3aee6b}" providerId="google-sheets"/>
  <x18tc:person displayName="tc={F408E01C-8B5E-433C-B7D8-E50617EE576E}" id="{b779f562-c227-4949-bb33-1daa689da568}" providerId="google-sheets"/>
  <x18tc:person displayName="tc={1B84D9D2-4B0A-4AA6-8CAF-96497C99E660}" id="{c8ff6299-aabc-4e19-a592-fb841228b4fc}" providerId="google-sheets"/>
  <x18tc:person displayName="tc={6DE18544-5B31-4E82-991B-3EF480540931}" id="{f208b515-066a-4c5e-adb4-7f2aea2b42ea}" providerId="google-sheets"/>
  <x18tc:person displayName="tc={2E301048-2CDF-462C-B6EA-0249CBEE6668}" id="{f5cedb2d-fb76-4a17-923e-cecd06a2b78b}" providerId="google-sheets"/>
  <x18tc:person displayName="tc={1ACD2F4D-B9BA-4BB0-BB71-563456DA6E3E}" id="{c404b406-4307-4139-a34f-8bd662c5b0a8}" providerId="google-sheets"/>
  <x18tc:person displayName="tc={12743C1D-B3C4-41AF-B418-8D8EA6AFC24C}" id="{362c3967-49f5-4d3a-81c1-c347f176e1e9}" providerId="google-sheets"/>
  <x18tc:person displayName="tc={39EB4584-42A4-4876-9CA0-D0998A34064F}" id="{6926e723-b2d5-4742-a9ca-d4ce7613288e}" providerId="google-sheets"/>
  <x18tc:person displayName="tc={F6BC321E-68F1-4E08-A2E9-3E4D9B547F00}" id="{550fd86a-0c04-4b3f-996e-a4c2128fd8f4}" providerId="google-sheets"/>
  <x18tc:person displayName="tc={8D659882-F3ED-4C1A-8BD7-F99700213F1C}" id="{81015d32-6c03-4aa2-bfd6-6b2788492219}" providerId="google-sheets"/>
  <x18tc:person displayName="tc={F258C327-DAF4-433B-89F1-5415BC93CC2A}" id="{6f771779-09e4-49e6-b89f-1020859dc1a0}" providerId="google-sheets"/>
  <x18tc:person displayName="tc={3B860428-3D56-4A40-8068-8D55762C29F5}" id="{0afa7bce-a2df-444b-a3c3-f8de11fbe31f}" providerId="google-sheets"/>
  <x18tc:person displayName="tc={C13DAEEB-7669-414A-9368-77A53EDF5320}" id="{eba21cca-aaed-45b3-b778-7b8d686bdcd0}" providerId="google-sheets"/>
  <x18tc:person displayName="tc={5CB1A46B-8808-4368-8C2B-3C091929056A}" id="{f4b858e3-490f-471a-b964-e768b2b4868e}" providerId="google-sheets"/>
  <x18tc:person displayName="tc={6DAF4C34-2D08-45C0-A7C8-B30D33937ECF}" id="{4b0e7cd3-d9c1-480b-8121-6ecf6c6f0920}" providerId="google-sheets"/>
  <x18tc:person displayName="tc={5D07094F-A7D7-447C-9DCA-84689A17E39A}" id="{80b93174-1486-4407-a074-067791c9d126}" providerId="google-sheets"/>
  <x18tc:person displayName="tc={134A06A9-772C-45DA-A8F6-3C406CD3CD3B}" id="{303d0104-4232-4a05-90b8-1707192ecfb1}" providerId="google-sheets"/>
  <x18tc:person displayName="tc={4B40DDB6-6F69-4FD7-BAD2-9701D0B5D50E}" id="{d8ec3257-7776-4148-8402-b8f4aca2e2a1}" providerId="google-sheets"/>
  <x18tc:person displayName="tc={F031342F-1A7D-4C23-A403-91ADD02D7847}" id="{d98e63fe-8e7b-4118-b6df-1b00d78a1e6d}" providerId="google-sheets"/>
  <x18tc:person displayName="tc={423659F8-681C-4F5C-A44D-85A3E4597906}" id="{ae9fdbf9-4d4a-4e8a-9e01-adbc6788ea97}" providerId="google-sheets"/>
  <x18tc:person displayName="tc={4675BCF0-2AA4-4D29-ACF9-871897EC2C85}" id="{84690ad8-bb86-44f3-87b4-133b9911c880}" providerId="google-sheets"/>
  <x18tc:person displayName="tc={A140449D-5153-4B36-853D-7F6CCAC07E26}" id="{43bc9379-0b5d-4a47-a885-52b66a2ebcd5}" providerId="google-sheets"/>
  <x18tc:person displayName="tc={887D638F-8720-487A-939F-9767EBD88232}" id="{bdc17751-67c5-455b-98d8-83fee1a6e884}" providerId="google-sheets"/>
  <x18tc:person displayName="tc={8BE33DCC-03C3-4E23-B595-BD22517B0148}" id="{47713246-be0d-4b58-950d-cf5a1664b98f}" providerId="google-sheets"/>
  <x18tc:person displayName="tc={E4A996EA-DDFD-4507-84C9-8DCA6D81542B}" id="{07cbb56b-6ed8-40bc-b57a-d4e39a26d12c}" providerId="google-sheets"/>
  <x18tc:person displayName="tc={E5458D5C-3D02-4EBA-846B-B6FABB16FBFF}" id="{cb3a5ee3-760e-49bd-8c43-e48ee608da6f}" providerId="google-sheets"/>
  <x18tc:person displayName="tc={C34865F8-0B9F-4590-8A21-F858A5A1CC3A}" id="{0fa997f3-d23d-4066-8494-2c66420fe333}" providerId="google-sheets"/>
  <x18tc:person displayName="tc={454634FA-45EF-4A98-9594-45C78C1D60DD}" id="{e69c9063-6244-4f64-bf05-23ce8cdf1dec}" providerId="google-sheets"/>
  <x18tc:person displayName="tc={BBBA7F7F-4737-40A7-8767-21E2BC3D760A}" id="{90685183-19a4-44a3-8c2f-d4ea1cf44215}" providerId="google-sheets"/>
  <x18tc:person displayName="tc={9FBCA7E0-A8BF-44C4-909F-4C8A66D67851}" id="{2834b471-96f0-4aa4-9c3e-58047d379dec}" providerId="google-sheets"/>
  <x18tc:person displayName="tc={8E51308A-866E-4620-BF30-44C4E8FAF578}" id="{f5895679-4680-4297-a870-c864c37b4add}" providerId="google-sheets"/>
  <x18tc:person displayName="tc={727C0B1E-5B0E-4D9E-A7D0-D3AAC429C570}" id="{146685dd-5c28-4a08-9ca8-1275e0dde0c3}" providerId="google-sheets"/>
  <x18tc:person displayName="tc={6DA15AF6-5E0A-43E6-9147-4BF5740A54E8}" id="{010345b4-b7e4-4df6-be83-79af669b0db9}" providerId="google-sheets"/>
  <x18tc:person displayName="tc={E2B6F88E-4CF9-48F3-AF53-35FD0B3FB134}" id="{15fb551f-3580-4a20-889b-beb023017105}" providerId="google-sheets"/>
  <x18tc:person displayName="tc={C3AEDEAA-E58A-45A9-BBAA-9E83933659AD}" id="{bd832eaf-fbd6-4eea-9d7a-8e1e5797773a}" providerId="google-sheets"/>
  <x18tc:person displayName="tc={B3161FF8-F86E-4F16-BBAD-13C8FFCF3459}" id="{04448006-5357-41b8-8337-67bc5dd17b57}" providerId="google-sheets"/>
  <x18tc:person displayName="tc={324EE6DD-6F03-42A9-A8DC-E3D34ADBBC42}" id="{6bae8895-57fc-4d09-940e-7e4b38dddf70}" providerId="google-sheets"/>
  <x18tc:person displayName="tc={F648C8D7-7596-4637-B10C-66F4F7F0482C}" id="{97f66ebc-8a33-4781-bebc-dca78a25e768}" providerId="google-sheets"/>
  <x18tc:person displayName="tc={66647B51-0AD0-4B6D-A87E-C249CE1C35E0}" id="{23e1d1b9-e558-4f2e-a95b-35f6659c5696}" providerId="google-sheets"/>
  <x18tc:person displayName="tc={C52B8F6D-5321-4B23-BBB4-69D8E02AA278}" id="{aca58514-3ba2-49c7-9486-1ea19e0a6009}" providerId="google-sheets"/>
  <x18tc:person displayName="tc={3E877195-22F3-4E39-A92E-BC14A211A234}" id="{a17d0c17-9130-4845-979c-dda966a55c91}" providerId="google-sheets"/>
  <x18tc:person displayName="tc={7FAB16F6-1357-4E2A-AB29-AC4B11E2FA4B}" id="{680da988-a953-4d80-9cd7-731d249850fd}" providerId="google-sheets"/>
  <x18tc:person displayName="tc={367F9CC5-4D07-4C61-AF12-F049042C52D4}" id="{5d42e03e-74e9-485f-a518-2d9de348b7c9}" providerId="google-sheets"/>
  <x18tc:person displayName="tc={B77F69A5-0718-4840-9861-7C1D70E3EDF9}" id="{24d7da15-5446-47ed-922c-2b1a669d3855}" providerId="google-sheets"/>
  <x18tc:person displayName="tc={F473B3D9-115B-4AC1-8899-D435651DC2BE}" id="{d81aff63-d45c-41b6-8f20-832de47d7a21}" providerId="google-sheets"/>
  <x18tc:person displayName="tc={0549579B-8282-4161-8220-BB095869631F}" id="{b3e6acf9-4d0a-40b2-ac42-3716f0cd4e1b}" providerId="google-sheets"/>
  <x18tc:person displayName="tc={D0ECCE9A-B9C6-4819-B325-FCCF2DFF5AD4}" id="{6461e98e-f845-42b7-9987-80dfeefee7d8}" providerId="google-sheets"/>
  <x18tc:person displayName="Christian Lion" id="{1cbce2bc-3e13-46bf-b697-4407c22cb389}" providerId="google-sheets"/>
  <x18tc:person displayName="tc={0F7D544C-6983-4790-AD17-8AF128DF5FFC}" id="{a0268402-dbb7-4e84-a5bf-3499b0d7f8ae}" providerId="google-sheets"/>
  <x18tc:person displayName="tc={DEC20B69-6090-4F3F-96B1-032C3512CCB6}" id="{991a8193-472a-4a58-82c8-86a08cff3bfb}" providerId="google-sheets"/>
  <x18tc:person displayName="tc={2A924F1B-CB6E-4DF8-9136-3375CC340AFC}" id="{994b9925-30e9-41b7-9cc7-0af130ce00b1}" providerId="google-sheets"/>
  <x18tc:person displayName="tc={03D2C1BD-8F74-4924-B964-FD9C268D93C4}" id="{7b15f65f-d21f-4d74-8ce2-5292af66df8c}" providerId="google-sheets"/>
  <x18tc:person displayName="tc={DD3E7FC0-0607-4925-8ECC-1DF011067E17}" id="{3ebad4bb-443b-4e6a-9689-aaf53e0afae4}" providerId="google-sheets"/>
  <x18tc:person displayName="tc={13C26F93-ED33-44BB-9441-562F76175648}" id="{8c448888-19c3-4d25-90ae-6f03916b837b}" providerId="google-sheets"/>
  <x18tc:person displayName="tc={881DF0C9-EB6A-442B-824B-FE2AF7C52F40}" id="{9d1bf363-587d-4423-b774-1272c941eca9}" providerId="google-sheets"/>
  <x18tc:person displayName="tc={1FA34544-8BF7-47DC-A8E1-E61533B1DA56}" id="{a1a29248-b4fc-4c65-886f-967262c7ddbf}" providerId="google-sheets"/>
  <x18tc:person displayName="tc={ED58696E-E5C5-4502-B3FF-5DE1A1A8EECE}" id="{92413a6f-6a26-4191-88ac-6dd2346ad27d}" providerId="google-sheets"/>
  <x18tc:person displayName="tc={6D1C670D-2E35-4190-A184-B6CBB4005DDC}" id="{927e64cc-b694-4555-8646-9624123e246d}" providerId="google-sheets"/>
  <x18tc:person displayName="tc={B5405392-8932-4F87-82A3-EDAB13BB8462}" id="{1bc218af-49c5-43c5-8a2d-31e0014b5d50}" providerId="google-sheets"/>
  <x18tc:person displayName="tc={A32ED0E7-4BF2-4C2B-AC65-BC024CB3C2E7}" id="{024682c4-3022-4180-8995-3a7a707d48e0}" providerId="google-sheets"/>
  <x18tc:person displayName="tc={3E40A538-6253-4952-BE3B-B5B36DA7B552}" id="{86da6e5b-eac6-4bb0-8f6f-e655cfa84df3}" providerId="google-sheets"/>
  <x18tc:person displayName="tc={8C4FEEBC-98F1-43AC-8FC4-A7C43587463C}" id="{6f97d45d-897b-4062-bf8a-e47a4018763f}" providerId="google-sheets"/>
  <x18tc:person displayName="tc={728FC1B6-E256-4B7F-869D-82DD32D6DBEA}" id="{97876bcb-f0b9-434b-a9cb-bfe00e502ce0}" providerId="google-sheets"/>
  <x18tc:person displayName="tc={880B1478-2F1F-4DF3-90A6-C0D66F3875D6}" id="{daa00ae3-52d2-45c5-b260-6a3c4a1ddeb9}" providerId="google-sheets"/>
  <x18tc:person displayName="tc={0B5991FF-3BF9-4B79-BB37-71F96BC74B75}" id="{74738742-d9f7-4fff-bbee-448a5ec738f8}" providerId="google-sheets"/>
  <x18tc:person displayName="tc={6DE16332-D57C-4C07-A3B0-8F005FBB7302}" id="{6ebeb55a-4fe8-4a62-8c52-ff681b28e4bd}" providerId="google-sheets"/>
  <x18tc:person displayName="tc={C6930D3D-684C-48D3-B451-E2EE940F828C}" id="{c58e92cc-8b95-43f5-beb5-458b89905ad8}" providerId="google-sheets"/>
  <x18tc:person displayName="tc={FC6361BF-2889-4CC2-9437-4DD4B76C55CD}" id="{1445cb2a-477a-430d-9b7d-516ecd85727b}" providerId="google-sheets"/>
  <x18tc:person displayName="tc={4E516AE1-F929-4CB1-B3BD-9D74A07FFCF2}" id="{b0451c73-daae-46a3-9d6a-abaecb0b04f9}" providerId="google-sheets"/>
  <x18tc:person displayName="tc={A6944334-477B-4609-A1C4-6D0C9ECE197B}" id="{abac2f98-541c-405f-94dd-86a7742f9f24}" providerId="google-sheets"/>
  <x18tc:person displayName="tc={442078DB-D254-4EAF-8CCB-FCE322C22263}" id="{0b0f9b50-9a52-44b2-b0ef-f804e7f98441}" providerId="google-sheets"/>
  <x18tc:person displayName="tc={975A1247-7A4C-42A5-A576-58BD9DE981D6}" id="{70f67a43-d31b-4cc1-9bef-469d7648e087}" providerId="google-sheets"/>
  <x18tc:person displayName="tc={B1F1397E-9904-4828-BC91-78D68DFCDCDC}" id="{4e46e9f3-abfc-4c17-a3b3-d773f7acbe34}" providerId="google-sheets"/>
  <x18tc:person displayName="tc={A1DD6ABD-75B6-46DF-B59B-28774DE58E2B}" id="{7e0b5f62-a5a2-4b21-a3fc-30871fecfcb0}" providerId="google-sheets"/>
  <x18tc:person displayName="tc={A2066A0A-6FE4-4990-8ADF-C21077E02230}" id="{782380b1-478e-469e-a3cb-5558a1a13896}" providerId="google-sheets"/>
  <x18tc:person displayName="tc={FD0CA613-D40C-4002-BCF3-9F306FE03E78}" id="{f19b7508-81af-442a-9065-35d509bc7dc6}" providerId="google-sheets"/>
  <x18tc:person displayName="tc={B79ECC9F-98DB-4E25-9794-4A731C7A5DD2}" id="{52acc48c-3533-48de-a8ec-068baa0a826b}" providerId="google-sheets"/>
  <x18tc:person displayName="tc={BFADC673-3D58-49C3-9923-D4B7CFA21DDD}" id="{babbdf0a-75d7-4fe9-895d-d878d8ecaeed}" providerId="google-sheets"/>
  <x18tc:person displayName="tc={1523A705-7871-4876-AF08-D2F24CB13FE6}" id="{0595312d-d5e2-4b42-b6c1-2d89d0ffa209}" providerId="google-sheets"/>
  <x18tc:person displayName="tc={2DA9BC24-8CA5-4F77-B1BD-C632311C212C}" id="{5a6e03d7-bc1c-44cd-b0a6-7cedeee42ac6}" providerId="google-sheets"/>
  <x18tc:person displayName="tc={B18AFB8C-2A2B-445F-BCB9-B8A33414536C}" id="{0e2c85d6-d905-4aee-b569-f9ec5f4ab976}" providerId="google-sheets"/>
  <x18tc:person displayName="tc={3A68EEF6-2D04-427D-9185-0482379C0C6F}" id="{71fe698d-b24a-41dc-a0de-3cea2f65b8cb}" providerId="google-sheets"/>
  <x18tc:person displayName="tc={F56149F6-A323-4AD8-ADE1-0079366770DF}" id="{4a08ce84-f0da-4184-9043-219441a6892a}" providerId="google-sheets"/>
  <x18tc:person displayName="tc={776D1FB9-2A0F-4706-B503-79240392450C}" id="{232d8a4a-5f9a-4de1-9311-b079d694b7ba}" providerId="google-sheets"/>
  <x18tc:person displayName="tc={ED307304-E392-4999-85DA-5241A9C4234D}" id="{e58fea1e-4ffe-43dc-b2e4-80b24ee6cb39}" providerId="google-sheets"/>
  <x18tc:person displayName="tc={17765E9D-D65B-4461-8377-39D44484B314}" id="{a8d07901-f764-4a55-b767-bcfcc5e71fe3}" providerId="google-sheets"/>
  <x18tc:person displayName="tc={722C4C2F-9415-49FF-92F8-C4EF8B1B7531}" id="{ab17e0e8-73e2-41c7-b781-ec3925793dfb}" providerId="google-sheets"/>
  <x18tc:person displayName="tc={B76CAEEB-CF50-4D33-BD7D-754D3854924F}" id="{c312f26d-31a1-4a6b-9889-4df9f441d775}" providerId="google-sheets"/>
  <x18tc:person displayName="tc={F1BB512A-5D48-44E6-B0D0-002960B94619}" id="{ab7de3bb-24e0-4035-8dec-5b03092248f1}" providerId="google-sheets"/>
  <x18tc:person displayName="tc={CB746723-D695-437F-B4B8-7D88DF43390B}" id="{8cd39dea-c99b-4f14-86c4-43ac52fc2fc1}" providerId="google-sheets"/>
  <x18tc:person displayName="tc={26AA7A82-7249-4CE2-9FCD-EB62B3F2B6CD}" id="{f4ec5d24-956d-47fa-8981-f6f2971476c9}" providerId="google-sheets"/>
  <x18tc:person displayName="tc={31E16342-0DEF-4400-9EC4-57833B30BC51}" id="{4f7b421a-07ef-4ce3-a81e-269b45dbd966}" providerId="google-sheets"/>
  <x18tc:person displayName="tc={C15AFC70-697B-4EEE-B439-40A30C722BBD}" id="{f53fdefe-a849-44bf-856a-13d3b235b9b7}" providerId="google-sheets"/>
  <x18tc:person displayName="tc={3A428D5F-75F0-4FCF-94B8-B270F8926572}" id="{dfe004e9-54b9-43a2-9fe7-c5e95376e917}" providerId="google-sheets"/>
  <x18tc:person displayName="tc={76242EB4-DE80-4DD4-82E6-B08EFEC15957}" id="{f59d5d11-bba2-4618-a290-5f270a74caaa}" providerId="google-sheets"/>
  <x18tc:person displayName="tc={1D16655D-339C-4CF0-9293-E90D4606F792}" id="{6eb50eb0-35bd-48df-9d5a-db10de315665}" providerId="google-sheets"/>
  <x18tc:person displayName="tc={430723B9-6C0F-4FC4-867D-5F9260425B15}" id="{9b2ca770-4246-4191-9975-80913d2d4ae2}" providerId="google-sheets"/>
  <x18tc:person displayName="tc={CC4C81C7-969D-4ED9-9C80-637742E7A133}" id="{62569926-92fb-47ef-b425-7d7650024cdb}" providerId="google-sheets"/>
  <x18tc:person displayName="tc={69E6338F-41CF-4FB0-9E9E-E3492C97026E}" id="{b51c1022-7dc2-47d6-b19c-66db7675ba02}" providerId="google-sheets"/>
  <x18tc:person displayName="tc={7CDCC5CF-C634-4778-820F-0305803CF329}" id="{2f60c50e-a447-4928-adf9-6c6a72f62615}" providerId="google-sheets"/>
  <x18tc:person displayName="tc={16FD5F6D-2AD2-47B0-83A0-55E812813DF6}" id="{84712559-0490-46db-bc11-ca9c94ae9649}" providerId="google-sheets"/>
  <x18tc:person displayName="tc={0B38437F-FF51-4FA6-AE1C-6492C7F77B38}" id="{77190da2-6df4-411a-ba14-76217cc7f191}" providerId="google-sheets"/>
  <x18tc:person displayName="tc={A7121742-CAED-4A0E-B735-2A3DA7E1A8BA}" id="{d155b882-a029-41f7-8739-eb8e7971be55}" providerId="google-sheets"/>
  <x18tc:person displayName="tc={7D03085A-59B3-47ED-8878-6B5C5AB1B8F4}" id="{1d09fa9f-8e87-4399-9cc9-49b0406311dc}" providerId="google-sheets"/>
  <x18tc:person displayName="tc={46F7D3A0-078A-4B80-BD9D-C690E349CBB6}" id="{8377135e-a054-4414-bc45-733fea2ac41b}" providerId="google-sheets"/>
  <x18tc:person displayName="tc={CF8D0890-59FE-45B3-A758-ADD09146798D}" id="{8c120f58-9597-4a35-9add-06e80ab06fa5}" providerId="google-sheets"/>
  <x18tc:person displayName="tc={797E11A0-D98F-4FDA-80C9-EE306F0194EC}" id="{db026ed8-bff4-4f9f-919c-1b0001447b46}" providerId="google-sheets"/>
  <x18tc:person displayName="tc={DE93D6FE-89DA-4917-B605-E37A78B63967}" id="{8e6d07ca-406a-47ad-91fb-a8534fdfb30d}" providerId="google-sheets"/>
  <x18tc:person displayName="tc={766C99F7-7B94-40EC-8110-6AE66F3C1C4B}" id="{14478dc0-2af0-4bba-b438-f0564be4a86b}" providerId="google-sheets"/>
  <x18tc:person displayName="tc={E34A467D-28D9-40DE-8342-57652F0A3079}" id="{03a6aefd-256b-48d7-af81-8187b8e117b8}" providerId="google-sheets"/>
  <x18tc:person displayName="tc={0D8E6F48-CCEE-4AD1-AD5C-5CCE4923BBCE}" id="{ac447ba6-604e-43d7-80a6-3473385cf456}" providerId="google-sheets"/>
  <x18tc:person displayName="tc={464358C5-645F-454D-8A07-363EE6014CE2}" id="{e215714e-fa5d-4277-846f-f3e05267bfd0}" providerId="google-sheets"/>
  <x18tc:person displayName="tc={60B822DE-65B6-42E9-9125-7B76475C55A3}" id="{d28b0dc2-87b5-4c33-b4ed-e6e7be1a8bfd}" providerId="google-sheets"/>
  <x18tc:person displayName="tc={52510058-2B03-4E5F-AD51-A07D9112F05B}" id="{33f4be79-0e3e-4425-a226-0049bb5a219a}" providerId="google-sheets"/>
  <x18tc:person displayName="tc={2959A713-E93B-45B9-82E8-2F3D64A670D6}" id="{2d039f6b-abb9-42b9-9478-7282f93d0fa2}" providerId="google-sheets"/>
  <x18tc:person displayName="tc={D6D7354C-C51F-41E7-A9FA-B4FF85902A87}" id="{05ad650e-9cca-4630-a7e4-c19679c89bb4}" providerId="google-sheets"/>
  <x18tc:person displayName="tc={07A98E73-50C7-4DF1-9FE7-1FA487D383D6}" id="{2da99c88-9884-49ae-a1ba-e634f3503adf}" providerId="google-sheets"/>
  <x18tc:person displayName="tc={00B01140-36B7-4A29-86C8-C3246D572B46}" id="{d9924115-2004-4d79-8ca9-398ca3db9625}" providerId="google-sheets"/>
  <x18tc:person displayName="tc={AA6BBCC1-31D5-4AD4-AB4B-8999B5637739}" id="{c5b86170-b637-4ab4-8c85-cd055699d95c}" providerId="google-sheets"/>
  <x18tc:person displayName="tc={3EE15F24-C648-4202-BBEE-6A0336522197}" id="{5e2419bc-9d6d-4db3-ba61-5ffa81824a06}" providerId="google-sheets"/>
  <x18tc:person displayName="tc={DB0FE08A-5D96-4AAE-9BFF-E424834B6B0B}" id="{95325422-16eb-49a2-a535-80f9c827ca4f}" providerId="google-sheets"/>
  <x18tc:person displayName="tc={9C0AAC2B-89C3-4E6B-B700-3288ECBBB7CC}" id="{bb8945ea-a00e-4ce1-853b-33f9a3d5260e}" providerId="google-sheets"/>
  <x18tc:person displayName="tc={5E775BDF-8D17-43CB-A920-E802C0782EFF}" id="{6eefc5fe-fa59-46bd-a108-6a64918ea6e4}" providerId="google-sheets"/>
  <x18tc:person displayName="tc={0D07FCC0-5764-4EF3-905B-BA78B1A14251}" id="{1510f375-3bcb-4a24-a6c6-944113b10908}" providerId="google-sheets"/>
  <x18tc:person displayName="tc={22F7015A-005D-448B-BF09-FB06970DAA68}" id="{fb3ec7b2-af78-4e12-89df-b82e0d51dd91}" providerId="google-sheets"/>
  <x18tc:person displayName="tc={88CF55D2-4F43-4ED9-8B56-BAE8E515DFCD}" id="{5a7d30da-138f-49d9-94a0-7c5f600f0a90}" providerId="google-sheets"/>
  <x18tc:person displayName="tc={64C30DC6-0C2F-4CA6-AA82-A0234DB50769}" id="{3c0e8c22-5d8b-4a6d-aaa0-51d084ac88ff}" providerId="google-sheets"/>
  <x18tc:person displayName="tc={2E6FF2C5-B2A8-49CF-AF2F-CB5BC59D54C6}" id="{12aa8f5c-669b-4554-9b7c-bbea222a6d8e}" providerId="google-sheets"/>
  <x18tc:person displayName="tc={68CCF81E-A67F-487D-8636-A683F3E431C6}" id="{c4a34e6f-cc68-4058-ad0a-1d969acf5724}" providerId="google-sheets"/>
  <x18tc:person displayName="tc={FA4197D3-EF4B-4BA4-8374-A374C74473E5}" id="{e3e02f89-2b38-4952-bc53-6ea4a05e3b27}" providerId="google-sheets"/>
  <x18tc:person displayName="tc={D3AA4773-525C-4419-8A66-604956699FD8}" id="{c71c00c6-7e39-4bcb-89e1-7bc155abc187}" providerId="google-sheets"/>
  <x18tc:person displayName="tc={61937987-27AE-45DE-9700-115DB46BB190}" id="{56b6ad61-277f-450b-b369-9b7afe1cb684}" providerId="google-sheets"/>
  <x18tc:person displayName="tc={B716FB2B-758C-4667-A891-61DAEBF81170}" id="{218615be-7207-40b2-8dbb-60c783c04429}" providerId="google-sheets"/>
  <x18tc:person displayName="tc={9F6F6CC4-3303-401A-9DBE-CC41B3A6F16D}" id="{642fd26a-e166-45cf-bbe7-0d29dddffeac}" providerId="google-sheets"/>
  <x18tc:person displayName="tc={E1C30F18-6817-4DC2-B6BB-84319FBA53CA}" id="{8cca0b02-3de5-44b2-8e88-538df1dc1306}" providerId="google-sheets"/>
  <x18tc:person displayName="tc={2089A4F0-DF28-4276-A3FD-2A3464D8DA59}" id="{1761560a-040a-47d2-bdf4-ffcbfe22429e}" providerId="google-sheets"/>
  <x18tc:person displayName="Andrea Zamora" id="{13935722-82cb-42c3-9472-79cf88f19305}" providerId="google-sheets"/>
  <x18tc:person displayName="tc={21E999EC-C3D0-4FCC-87DD-BA053B7F026C}" id="{c6bd8903-f421-48a6-90bc-d2a012cdf139}" providerId="google-sheets"/>
  <x18tc:person displayName="tc={596BE33D-821D-4B83-8DF0-98756BC86286}" id="{85c90450-ac65-4ee7-ad16-43e7ad91fd23}" providerId="google-sheets"/>
  <x18tc:person displayName="tc={9CE2D0E5-8338-4320-A20A-2FDD3B6CB1A9}" id="{406b498c-1e23-47e0-9b52-3558269d87fe}" providerId="google-sheets"/>
  <x18tc:person displayName="tc={B83EF07E-0D56-4E96-82A4-93BF1F3DF82A}" id="{65d21898-c75a-4699-98a6-a800058e0bce}" providerId="google-sheets"/>
  <x18tc:person displayName="tc={2C7E11F2-BFD0-420E-8A79-750AEE719845}" id="{6c0dc813-ac82-41d6-bdb8-a927631fdb15}" providerId="google-sheets"/>
  <x18tc:person displayName="tc={B98F3445-277A-4F1E-B28E-59127F5EF65F}" id="{2cafab49-3853-456c-ba35-def82b414bc9}" providerId="google-sheets"/>
  <x18tc:person displayName="tc={C4DF8B71-FE45-4E62-BA96-9819CF7822CA}" id="{407f5648-caac-4921-88e3-254ace44902e}" providerId="google-sheets"/>
  <x18tc:person displayName="tc={A19B118F-9D64-493A-AAD2-0C88954D97F3}" id="{48cd888a-4574-4f5a-aa28-0e1f31601214}" providerId="google-sheets"/>
  <x18tc:person displayName="tc={C6FEE880-EBFA-4003-9762-3593FAAF0CAD}" id="{153bd4a8-970b-4d11-a9f8-f3ef5a665025}" providerId="google-sheets"/>
  <x18tc:person displayName="tc={26DD7259-2F7A-4504-95C3-9E36374BB69C}" id="{c40353fe-d53f-4064-929b-d792ed1ac953}" providerId="google-sheets"/>
  <x18tc:person displayName="tc={A4FDB833-194F-438E-9AAF-78D36109ED75}" id="{7d6486e1-1890-4d86-96ba-4a3f7969035c}" providerId="google-sheets"/>
  <x18tc:person displayName="tc={A0AB150F-633C-4E6D-BB05-A71ABC5CEC21}" id="{8f9d9184-8a3c-4e21-8f1f-0ea4d0598c3c}" providerId="google-sheets"/>
  <x18tc:person displayName="tc={78235B17-EDD9-43F0-8239-7E1D45FF38C2}" id="{9d6aafe0-ff01-4304-90e0-34ef3857ab2a}" providerId="google-sheets"/>
  <x18tc:person displayName="tc={5296DEF9-A3F7-4EFC-8534-BED40E2085EA}" id="{1a8de190-f4d8-4751-86d2-e3cdf5a363ee}" providerId="google-sheets"/>
  <x18tc:person displayName="tc={A73E42B0-91E7-4548-AB8A-2E9FE3064A6E}" id="{aa99dd02-fb43-4b57-8f14-81c0ea5506e0}" providerId="google-sheets"/>
  <x18tc:person displayName="tc={77407461-3A76-439B-9FBD-F5F768A612E8}" id="{4deaf1a9-f3cd-4a27-888b-da34f8a13e54}" providerId="google-sheets"/>
  <x18tc:person displayName="tc={370D03DE-0543-45EA-A8D9-971795BFC632}" id="{41c3e393-1ad4-495a-9a81-72fb96b48271}" providerId="google-sheets"/>
  <x18tc:person displayName="tc={2DC8E469-3C52-4EA2-BDC2-7B11EF417D4E}" id="{2fd9272e-d22e-40de-9e9e-b21e1f1c64ca}" providerId="google-sheets"/>
  <x18tc:person displayName="tc={EF523F3D-52C1-4AC2-988F-3F8E13C7D621}" id="{e6af153d-5987-4a01-8765-47bfc3cc3589}" providerId="google-sheets"/>
  <x18tc:person displayName="tc={C9011F73-4248-4391-8A35-74C5832B7AF9}" id="{f3f5cd5a-b43b-4640-a12f-3396e04679d3}" providerId="google-sheets"/>
  <x18tc:person displayName="tc={E3668268-C67B-4534-ABB9-85FDAA6C0CA4}" id="{612fa196-b7d3-49b2-b03b-176c1bbfc457}" providerId="google-sheets"/>
  <x18tc:person displayName="tc={1A1B77C0-6692-4EB6-A59C-A6568F032012}" id="{a93abf4e-e4c9-46da-a471-c62f1d124760}" providerId="google-sheets"/>
  <x18tc:person displayName="tc={E28DDE69-6D9F-4200-B31D-EB3C348C4D89}" id="{44b28a06-0ff4-4b8b-9a98-a59177e7e85e}" providerId="google-sheets"/>
  <x18tc:person displayName="tc={EAB16D9C-A6CE-49B1-92B7-C0C31034E37B}" id="{f9f1d846-08cb-4331-9fdf-c0c79e95c22f}" providerId="google-sheets"/>
  <x18tc:person displayName="tc={89DF1658-445D-4597-BF9F-89D514A2EC2B}" id="{dc2b2672-3544-4f3a-82cf-427f32b45e0e}" providerId="google-sheets"/>
  <x18tc:person displayName="tc={7FD8DE77-4194-47FA-AB45-F036C90F56FC}" id="{93f175af-21de-4027-9c52-334b48f0db97}" providerId="google-sheets"/>
  <x18tc:person displayName="tc={8B262710-9175-48E1-811E-1C40BE1ACFC5}" id="{75ad6bd3-5cd6-4488-8d4b-c425ce89b979}" providerId="google-sheets"/>
  <x18tc:person displayName="tc={A42336FC-ED3A-4EF4-952D-D99FDFF757A8}" id="{4faa6e97-3689-462d-9f29-9700364a5b8a}" providerId="google-sheets"/>
  <x18tc:person displayName="tc={9D63EA40-B16B-492E-B563-9E3FFFAAF762}" id="{4b15403b-7220-4344-851b-15f3fcfca784}" providerId="google-sheets"/>
  <x18tc:person displayName="tc={307FE6F1-7F0C-4CA7-8519-206DBF64A4B7}" id="{94459543-a774-4467-ad0f-0ef0545d06c1}" providerId="google-sheets"/>
  <x18tc:person displayName="tc={ECD75948-5F63-45AB-9EF0-98074C70CB59}" id="{1ec8aee5-0fdc-482e-a76b-0e4521e5dbd2}" providerId="google-sheets"/>
  <x18tc:person displayName="tc={D2F25C5E-BC16-4A6A-A575-2F70CB9B1A51}" id="{3324c212-71ab-4e2b-a105-7edd985932ff}" providerId="google-sheets"/>
  <x18tc:person displayName="tc={EA67F090-A65B-4F93-A525-DB3B31D75D43}" id="{b9ba03cf-774a-42ba-8921-f8c8e5f5f226}" providerId="google-sheets"/>
  <x18tc:person displayName="Chesterz14 zamora" id="{a4303f58-4f84-400f-a636-5e9335cacc72}" providerId="google-sheets"/>
  <x18tc:person displayName="tc={46558012-D692-4071-83A6-45BDADECD095}" id="{68fd5697-0c28-42c3-b353-655d958c71e4}" providerId="google-sheets"/>
  <x18tc:person displayName="tc={237B9966-3F3F-4E71-BA68-78E56BC99F56}" id="{dd6f2934-cce6-4b5c-a01c-e1183734b6c3}" providerId="google-sheets"/>
  <x18tc:person displayName="tc={533EF3C0-89A7-44B3-AA16-68E865D280B6}" id="{298ef84a-b02e-473c-93cb-525ac09c617f}" providerId="google-sheets"/>
  <x18tc:person displayName="tc={39DAE5BE-76B1-49A5-8BC2-AF4CA4D7C7B5}" id="{090df69a-51ef-4e99-93f8-1655668242d2}" providerId="google-sheets"/>
  <x18tc:person displayName="tc={585008F3-98E9-4D7F-BA55-56F234FCDAF1}" id="{2cf393f3-d1ca-4cef-8572-c15b9f34bbf2}" providerId="google-sheets"/>
  <x18tc:person displayName="tc={25C885EB-C319-4B52-8B98-FFDFFF4CF689}" id="{ece29d09-5c22-4eb9-9c85-56a8d99f9c54}" providerId="google-sheets"/>
  <x18tc:person displayName="tc={DBB9504A-4C33-4CEF-B73C-044C7B71A0AC}" id="{00e8630a-095f-4895-a1e2-a91897bd8c0c}" providerId="google-sheets"/>
  <x18tc:person displayName="tc={B63562CE-0AF6-4D8B-B5FB-0880ACC4A942}" id="{5789c4c9-d561-432d-bc76-b543d227f755}" providerId="google-sheets"/>
  <x18tc:person displayName="tc={A590BE98-8032-4E2D-B6BA-CD54158563F4}" id="{30af4fed-238d-4f0d-8fa3-6cd2826672b2}" providerId="google-sheets"/>
  <x18tc:person displayName="tc={6F63607F-B12A-4F9E-9210-E2B758004954}" id="{5e14984c-673b-472b-86a4-e00fb860d36a}" providerId="google-sheets"/>
  <x18tc:person displayName="tc={09B6CA9C-86F0-4F6A-9DC9-3D6724F9963E}" id="{8f3726c1-f832-431f-a874-88157dc60d3a}" providerId="google-sheets"/>
  <x18tc:person displayName="tc={568445BD-ED54-404E-B81E-DC8FD1031C1A}" id="{8cbe471e-d49c-4208-9b02-83452390f330}" providerId="google-sheets"/>
  <x18tc:person displayName="tc={A256C93E-E070-4132-8C33-5981E1615FBF}" id="{b19b4fee-fb3c-40f9-b7e2-2065c5a19bd5}" providerId="google-sheets"/>
  <x18tc:person displayName="tc={915DDB38-66EF-4058-98F1-65117039FF1E}" id="{4c82c67c-c5fe-4956-bb80-730e5af62eb2}" providerId="google-sheets"/>
  <x18tc:person displayName="tc={E750A20E-0573-4FC8-A32A-F9C3EC62C914}" id="{0aedcc15-6038-4418-85ca-510757524365}" providerId="google-sheets"/>
  <x18tc:person displayName="tc={E35CC792-E8ED-4408-BB10-A049D4AD9AEE}" id="{6d855145-fc29-48f2-8d1c-3d4d5e2044ce}" providerId="google-sheets"/>
  <x18tc:person displayName="tc={7F3B6A2A-FC72-405B-B3D3-3C0392E62672}" id="{0e8921d1-a6d4-4bcd-9c19-8973acc52074}" providerId="google-sheets"/>
  <x18tc:person displayName="tc={6107A04B-CD29-4256-A56F-CED6DF9786B9}" id="{2158063c-8ebc-4153-ab9a-edebed5ea7e8}" providerId="google-sheets"/>
  <x18tc:person displayName="tc={97DC38B9-E49E-4CB4-ACB8-3A597B52A98C}" id="{716924cb-ba30-41f8-af48-42cc4199b713}" providerId="google-sheets"/>
  <x18tc:person displayName="tc={1A76373B-0DE4-4837-A41E-71463D902F82}" id="{c5b84f08-a55d-4a02-ab04-18e08b7aa686}" providerId="google-sheets"/>
  <x18tc:person displayName="tc={BD3F7286-27F1-4B12-A3A7-DC728FAEEA9F}" id="{bd2a3ee7-3f17-4ee3-9da2-0df81713ba0d}" providerId="google-sheets"/>
  <x18tc:person displayName="tc={1E4B9561-C253-4A56-A853-633A688371BF}" id="{8c35ceaf-fc4e-4e80-aad9-39523ae45c69}" providerId="google-sheets"/>
  <x18tc:person displayName="tc={BD77E2F4-8BAE-4F5A-9DF7-5FF4BD54FCAA}" id="{090c7e29-cdcf-40a4-9ca2-a3628bf3f735}" providerId="google-sheets"/>
  <x18tc:person displayName="tc={CC543ECF-2165-4372-B010-EB7494E4F55A}" id="{17e1ec68-0846-4435-b851-9f68e202f855}" providerId="google-sheets"/>
  <x18tc:person displayName="tc={D931C396-6284-4083-9C88-2494BFF00F4C}" id="{616ea1b3-24f8-4be0-bc07-274ee83b74cf}" providerId="google-sheets"/>
  <x18tc:person displayName="tc={E18042E0-350E-461B-9BEC-6B716B43864C}" id="{20c5c122-00f7-4255-bc15-ca1d8280788f}" providerId="google-sheets"/>
  <x18tc:person displayName="tc={ED4D2A7D-FE66-4393-AAAA-AA4A0E29076E}" id="{d05214f7-4f85-4fdf-a7bf-9f4220abedc4}" providerId="google-sheets"/>
  <x18tc:person displayName="tc={E07BADF1-71CB-4C9B-8FA9-D360619FE526}" id="{33fe418b-11bf-4ace-b6fb-21f845d9c004}" providerId="google-sheets"/>
  <x18tc:person displayName="tc={95897327-64A9-410D-92AA-67213F75E40C}" id="{2602e31c-c303-46b5-8054-b40227c468de}" providerId="google-sheets"/>
  <x18tc:person displayName="tc={0374EA5E-AF58-4FD2-A33B-EC00346E2D73}" id="{ff39f19a-448e-446b-9e19-554c5257681d}" providerId="google-sheets"/>
  <x18tc:person displayName="tc={27EA425C-29D6-41F5-A899-BF12BEDEA96B}" id="{f9b791dc-eb78-46bb-932b-166695a9aa52}" providerId="google-sheets"/>
  <x18tc:person displayName="tc={DF64FC0B-56A8-4642-AB08-75DB1BC6CF2F}" id="{63f69352-e0b2-41b6-a8a2-05e3d9b90950}" providerId="google-sheets"/>
  <x18tc:person displayName="tc={B2EE0D58-CE03-4CAF-B117-52F4830E5772}" id="{9b23de35-d791-4406-a096-9509617f99ed}" providerId="google-sheets"/>
  <x18tc:person displayName="tc={E2BC0199-8067-4DD6-92B6-7CCB4041A32B}" id="{8db10f43-08ad-4e37-bfe2-957def6452e9}" providerId="google-sheets"/>
  <x18tc:person displayName="tc={D29C7FF7-DA64-4DA7-A37B-3082332F5305}" id="{48e12ec2-1df1-4bdf-99d0-1534aec464fe}" providerId="google-sheets"/>
  <x18tc:person displayName="tc={D69CACEB-10BD-4F0F-8EEE-421E16CAF851}" id="{a5cb5cdc-79ac-46fc-be5d-bac1c4f2b758}" providerId="google-sheets"/>
  <x18tc:person displayName="tc={05D8B78E-C019-43CA-BC4D-6E0EE482C96F}" id="{a5f6dc3d-535f-42e5-8ff9-dabd25decfa1}" providerId="google-sheets"/>
  <x18tc:person displayName="tc={DEE365BE-286C-4E9D-ADDB-8AD1F85A5B8F}" id="{ee480cd7-6baa-4a10-ad66-776bd8ad49b5}" providerId="google-sheets"/>
  <x18tc:person displayName="tc={69F86115-3762-4FAA-8A1E-4B8E5F99A8AD}" id="{3c81c6c3-445a-4676-aa34-024c1031c683}" providerId="google-sheets"/>
  <x18tc:person displayName="tc={A8C2526D-AAC7-40E6-90AA-59A4D3961A64}" id="{928edcd2-4435-44ff-b2c4-419452442135}" providerId="google-sheets"/>
  <x18tc:person displayName="tc={479FAF74-5DEE-497B-838D-0509C006C6D4}" id="{1e4f6fac-549a-412d-9f39-8555b518d55a}" providerId="google-sheets"/>
  <x18tc:person displayName="tc={927A1B97-3DE6-47D9-BB84-0C1B538A16D1}" id="{ac184fdb-abd3-4b9b-b9a0-87a7fdf77db8}" providerId="google-sheets"/>
  <x18tc:person displayName="tc={48099636-3172-4B13-8316-3D337878F020}" id="{bbdafbfe-5ffc-4ba0-8a8d-ef20670e0fd1}" providerId="google-sheets"/>
  <x18tc:person displayName="tc={111DAD5F-9883-4DB3-BB6B-8CA460FD3361}" id="{50274a4b-b67f-43b8-93dd-8a0257a13ce7}" providerId="google-sheets"/>
  <x18tc:person displayName="tc={B5388BC4-2F9C-40D6-AB0D-67D758191714}" id="{e69acdbc-3066-49a7-afce-991758df256e}" providerId="google-sheets"/>
  <x18tc:person displayName="tc={7F7FC695-A312-4AAE-BBC8-AC899C585166}" id="{d295d008-da5c-42da-8cdc-f091ef7a1828}" providerId="google-sheets"/>
  <x18tc:person displayName="tc={CD7E947A-B8FB-40D2-A3AC-C1BD249B2ECE}" id="{6a20a06e-b78e-4b95-bb44-2cbda1cfec44}" providerId="google-sheets"/>
  <x18tc:person displayName="tc={14AD31A6-40EC-407D-9CBF-27B4A33AFC8A}" id="{4db94d77-1467-478a-a477-11ba26dd0359}" providerId="google-sheets"/>
  <x18tc:person displayName="tc={425DEE7F-7921-4A67-806C-B28C85E2C3D1}" id="{dfa16b0f-026a-4ba2-b040-5a39aefba069}" providerId="google-sheets"/>
  <x18tc:person displayName="tc={F03B173E-C3A8-4A79-86EF-049B6B0421D3}" id="{72117944-4dc8-484a-a76e-dccda14a9ed1}" providerId="google-sheets"/>
  <x18tc:person displayName="tc={EB7AA354-75C0-4AC6-9258-750416ADEDC1}" id="{96d6f387-f894-485c-b3d7-6543cadc734a}" providerId="google-sheets"/>
  <x18tc:person displayName="tc={039C9D0E-A4A5-4371-BF08-1A132E88030A}" id="{e0fa52e7-4296-4b5a-b62a-ba20fbac5c15}" providerId="google-sheets"/>
  <x18tc:person displayName="tc={FDEDD2B1-FECB-4D77-AA4F-8380CFB4EF06}" id="{d6557351-9288-40fc-a8e9-0317327a2bb4}" providerId="google-sheets"/>
  <x18tc:person displayName="**TAKE FROM LA JOLLA SHOWROOM" id="{32bda37c-fe2f-4ee1-91ec-d5d36ebe779b}" providerId="google-sheets"/>
  <x18tc:person displayName="tc={1307EAD0-BB5E-45FF-AA35-611CB5D690C1}" id="{e4fac997-e069-4975-a98e-ef0745d5bbe3}" providerId="google-sheets"/>
  <x18tc:person displayName="tc={05329978-1B1C-42C1-8312-258F5BE287E5}" id="{325f7dac-f5e7-4c81-9ab6-d4faa26490dc}" providerId="google-sheets"/>
  <x18tc:person displayName="tc={E8835329-F0DF-4D92-9CE6-3CDAEC571D61}" id="{40750e87-f1fb-4fc2-b595-d7c22eda8153}" providerId="google-sheets"/>
  <x18tc:person displayName="tc={BE7AB553-34E6-48C4-BFB6-5A073809F248}" id="{c308a25b-a1e2-4629-b969-15cfe0d17016}" providerId="google-sheets"/>
  <x18tc:person displayName="tc={E68C43EA-B0FB-42B8-BC8A-23727CA01E6C}" id="{463458a8-df83-43a2-8edc-ad848cb4e23c}" providerId="google-sheets"/>
  <x18tc:person displayName="tc={E456DD37-5520-410D-AB2A-BAC31EDC6654}" id="{138711de-055b-4f79-8cd9-1df28825bf2c}" providerId="google-sheets"/>
  <x18tc:person displayName="tc={06CBAD03-E52F-44FD-AC21-0F0C4AD6B8A5}" id="{f1528210-d658-4436-bb4a-2d57cc2d0029}" providerId="google-sheets"/>
  <x18tc:person displayName="tc={74569919-D8FD-48A4-BE10-CEBC390CBC23}" id="{a5f061fa-9bcb-433e-b011-0cfbcfb458c8}" providerId="google-sheets"/>
  <x18tc:person displayName="tc={E81D3227-6931-40B3-91C1-7AB8E6AC87FD}" id="{3cc297c9-a662-4863-838c-b600f717e6f7}" providerId="google-sheets"/>
  <x18tc:person displayName="tc={D8FF3021-4751-4AA2-98DE-D4A8EB7F3842}" id="{243c1ce4-ee6a-4253-968a-79f0089c6c71}" providerId="google-sheets"/>
  <x18tc:person displayName="tc={E5621BB1-8411-4BD2-8795-079DDEFAF6E1}" id="{60f7c58b-f0d1-4c57-badc-5cec09e5cb85}" providerId="google-sheets"/>
  <x18tc:person displayName="tc={84D02D9D-04D4-466A-9B4C-36D84CF0DB88}" id="{bb186456-addb-4fca-9252-17bb5d2eb611}" providerId="google-sheets"/>
  <x18tc:person displayName="tc={09C7ACD1-9783-437D-A445-C1D0CCC3287E}" id="{06b3ec8d-b9a1-4400-b2b9-363454b41780}" providerId="google-sheets"/>
  <x18tc:person displayName="tc={200D2EF3-F748-48B8-9B0D-23E152970867}" id="{28f87b43-858e-42e6-bae7-f2fd6b5f6d24}" providerId="google-sheets"/>
  <x18tc:person displayName="tc={B3EF9012-E84A-4834-AB1B-80B19FCADEA1}" id="{6af44a17-98a9-4471-8253-4f0d3b928412}" providerId="google-sheets"/>
  <x18tc:person displayName="tc={790C792C-02DC-47F1-8A82-776A897A2DA6}" id="{b73b98bf-37d4-4f03-8d7a-0ef2e4a92c76}" providerId="google-sheets"/>
  <x18tc:person displayName="tc={DDD2683C-713D-4367-A6D2-531939875C5B}" id="{25c11c97-39a9-45d7-9713-37807a905c0e}" providerId="google-sheets"/>
  <x18tc:person displayName="tc={DB9C5032-44D2-440B-9EB5-F2279C23326F}" id="{a3e38bd5-9332-46eb-b7fe-e5f27bc3f7df}" providerId="google-sheets"/>
  <x18tc:person displayName="tc={7ED25B03-0848-42B2-916A-A4EBF0AEFFDD}" id="{11125d79-bad3-49bd-9645-796520bfb39b}" providerId="google-sheets"/>
  <x18tc:person displayName="tc={A46875BA-6B67-47FD-9DB7-C8414B73E37D}" id="{cead6c4b-9d21-43e8-bd28-381d721a29b8}" providerId="google-sheets"/>
  <x18tc:person displayName="tc={B849CAF3-A11F-4CFF-A3B6-658B4C4FF9D3}" id="{6331a097-7a98-4030-a82e-5fdfa964e66f}" providerId="google-sheets"/>
  <x18tc:person displayName="tc={9E66A574-E474-475D-850A-C0E754A81955}" id="{4ac5d429-9a0b-4ef2-adaf-6c137e11d9ab}" providerId="google-sheets"/>
  <x18tc:person displayName="tc={67F4E217-FC11-413C-84D5-FC93A36A5FFB}" id="{8be7bcdc-6c13-437d-8141-51d0c1ccabe8}" providerId="google-sheets"/>
  <x18tc:person displayName="tc={4FD217ED-FFE1-4696-9C39-1D9E3B8143A7}" id="{6b27f8a6-6f8c-4ab0-bd73-0879cafd46f4}" providerId="google-sheets"/>
  <x18tc:person displayName="tc={D356364D-D541-4F48-8BAB-BE26C52850E5}" id="{bbbff7da-6154-40c9-a249-bb1e4319d19a}" providerId="google-sheets"/>
  <x18tc:person displayName="tc={169AB95C-D37A-4A12-81CC-E718ADAA5302}" id="{9d19674a-4059-47dc-b5de-6c8f4dcbc8ea}" providerId="google-sheets"/>
  <x18tc:person displayName="tc={02C63108-6EFC-4124-8C1E-F41428919B93}" id="{ad5856cf-40d9-4f95-bec2-2e892f262abb}" providerId="google-sheets"/>
  <x18tc:person displayName="tc={FCE4CB64-4697-4C5C-8BA4-AD08AA8433F0}" id="{a3499ed0-4d35-4ecc-8369-3d3321d19809}" providerId="google-sheets"/>
  <x18tc:person displayName="tc={54F2C7B0-343B-4754-8402-3ED99DC3B7E6}" id="{2f4e7b46-2618-4438-a785-200943493609}" providerId="google-sheets"/>
  <x18tc:person displayName="tc={FB2847C3-7336-43F2-9452-512732CF2AFB}" id="{c73f1407-e5e0-474e-be9a-be7ee2e5a3a9}" providerId="google-sheets"/>
  <x18tc:person displayName="tc={4B0CA7BB-1401-4C25-975E-F59AC6192C1A}" id="{291a9438-90fd-4c8a-aa0f-170e3aa590fe}" providerId="google-sheets"/>
  <x18tc:person displayName="tc={EFC1CAF1-4D7F-4D1C-B392-80665D8ADDA4}" id="{b825d90f-50bc-47a9-ae11-9c14aa55cb61}" providerId="google-sheets"/>
  <x18tc:person displayName="tc={AB04225D-23EB-4045-A465-0DFE3450B616}" id="{337f3c4b-4f0e-4211-bd96-f9457dc97e3d}" providerId="google-sheets"/>
  <x18tc:person displayName="tc={9B5E6182-CC08-451B-A497-6C47EC2C9A81}" id="{e2bb6f31-ee48-4758-a5f6-94316d078e9c}" providerId="google-sheets"/>
  <x18tc:person displayName="tc={67E01C90-0C4C-42FA-ACD4-55FADB3AD1C2}" id="{e0a105de-dd9d-495e-b008-e2527b9cb903}" providerId="google-sheets"/>
  <x18tc:person displayName="tc={C9041F69-D901-4341-BA28-28A0D649F6B4}" id="{096c5e38-234a-437f-91f3-9517552ea077}" providerId="google-sheets"/>
  <x18tc:person displayName="tc={753A34C0-BCBA-4925-B17D-60808CF7EC39}" id="{31ada3fb-5c32-445a-b7d1-a4da5617f5a9}" providerId="google-sheets"/>
  <x18tc:person displayName="tc={7CE4DBCE-2FA9-4CBB-AFFC-E938EA0B011E}" id="{bee20bc2-f992-4576-887c-033312fd04a7}" providerId="google-sheets"/>
  <x18tc:person displayName="tc={6C6B5832-41ED-4B40-A05F-F24A71D303C2}" id="{d5fa04a4-e985-488b-82fa-55f22b7bc7e6}" providerId="google-sheets"/>
  <x18tc:person displayName="tc={8DEB56B9-572B-4344-BE3B-AF93239024D3}" id="{71be3c26-262b-4e2f-b495-cf63fca3b3ba}" providerId="google-sheets"/>
  <x18tc:person displayName="tc={007C8A18-111D-4A7F-AFD1-FED2BFD5ACB5}" id="{e82296c8-270c-48b9-bab5-00b02ca3b425}" providerId="google-sheets"/>
  <x18tc:person displayName="tc={1F16E346-FE74-4F4B-98A8-197E6F2963C4}" id="{785aadea-3d8d-4a27-bb3e-e9176c459d4e}" providerId="google-sheets"/>
  <x18tc:person displayName="tc={ED97D47B-5583-458B-85BE-6BBB502DF1A2}" id="{004be9f4-bb9f-4a22-8c3f-f41aab357d5b}" providerId="google-sheets"/>
  <x18tc:person displayName="tc={752F0A45-9AE7-4854-9351-ED63FDE52080}" id="{d4aef231-5983-4380-9129-72917f1072f0}" providerId="google-sheets"/>
  <x18tc:person displayName="tc={E70BD5B9-E48C-4738-A47B-2A545E38EE54}" id="{a2bb9d63-f62d-49ab-bed4-c8b409c7438a}" providerId="google-sheets"/>
  <x18tc:person displayName="tc={BC563792-4B13-4CB1-8084-CF9AC138E217}" id="{d9c983b9-49c1-410a-833b-3fe2ce25dda0}" providerId="google-sheets"/>
  <x18tc:person displayName="tc={25FCA37E-F182-4146-8779-F3EEC2BC37F2}" id="{9bd8cd1d-05fb-4860-a7ed-fd47e6418b8c}" providerId="google-sheets"/>
  <x18tc:person displayName="tc={A8D90540-048B-4265-9718-86490E97E4E6}" id="{932e14f9-9eb4-4cec-a0b7-4770ecc0572b}" providerId="google-sheets"/>
  <x18tc:person displayName="tc={AE399F94-0652-48D3-801D-4B7588AFD6D0}" id="{4b3ec6c2-7ae7-4da4-ac44-a6ae9857e0b5}" providerId="google-sheets"/>
  <x18tc:person displayName="tc={58E54617-3764-4982-B5A4-D26F5598B674}" id="{dd56f810-79e6-4c85-9964-c34a59df8c74}" providerId="google-sheets"/>
  <x18tc:person displayName="tc={0613F9A6-3E8E-4668-85F1-2423B9AC248A}" id="{b701bb31-28e5-4f1c-8a3c-329577c2e6d0}" providerId="google-sheets"/>
  <x18tc:person displayName="tc={E8599B6F-478D-4C74-85D0-FB0DCE4A4591}" id="{00f779ff-2ada-4d99-95ed-2006b7f34e37}" providerId="google-sheets"/>
  <x18tc:person displayName="tc={D031F140-0DD8-4BC4-9293-31C620C5CCA4}" id="{7edbe8a9-4a44-4ae0-a765-57e85e6d2e28}" providerId="google-sheets"/>
  <x18tc:person displayName="tc={E52B7927-6F2E-4020-BF91-623D0FCB1F79}" id="{ecc5c483-4516-44ae-a243-30a30828d4f5}" providerId="google-sheets"/>
  <x18tc:person displayName="tc={3E57F523-99E2-4F95-A3CF-E7C265CEDC65}" id="{17b1f37f-6446-4dd5-bee5-9eb99b424959}" providerId="google-sheets"/>
  <x18tc:person displayName="tc={C0FAB734-5614-4D71-BCF6-D623A1272AC0}" id="{7503cfcc-f640-460b-bb26-bae4cc9b21f6}" providerId="google-sheets"/>
  <x18tc:person displayName="tc={639C6AA0-DCC6-4A6A-8678-1B57C84FEE58}" id="{f8f2df9b-10fa-48a6-bed0-018930e9a930}" providerId="google-sheets"/>
  <x18tc:person displayName="tc={4A6A441B-40BD-4BED-82A8-A56129F39ED5}" id="{49559a6b-d652-4118-9606-10c616a63280}" providerId="google-sheets"/>
  <x18tc:person displayName="tc={65DBCFB1-1409-4F0F-A1EB-C539EC347B3C}" id="{1cebe570-bda4-4294-a4a4-3d5f1c321bb1}" providerId="google-sheets"/>
  <x18tc:person displayName="tc={B02CACDA-1322-4129-822E-E1B377C657DA}" id="{8eb4d17b-177c-4c9f-a2dd-d0158fa0f27f}" providerId="google-sheets"/>
  <x18tc:person displayName="tc={D3A63516-ED01-4E5E-908E-898FF1B631DA}" id="{830734b7-664c-4e62-9012-6dd0753ac4fc}" providerId="google-sheets"/>
  <x18tc:person displayName="tc={A1811584-6609-4F11-B4EA-6C6224F93FB1}" id="{9b9cfa2a-7b31-46bd-b248-29e73880dcce}" providerId="google-sheets"/>
  <x18tc:person displayName="tc={CF3D62EE-DB0E-4D6F-8EA3-65651DBE4C6B}" id="{39f6d3af-3df1-4e8e-bdc5-82cacf33dac4}" providerId="google-sheets"/>
  <x18tc:person displayName="tc={E96E1BD9-1AAD-42B7-9FF8-2261A8A3FB77}" id="{02af70a8-6025-418b-8270-689427afd2cb}" providerId="google-sheets"/>
  <x18tc:person displayName="tc={0FA8DE23-618A-446C-8A49-9A542C8DCCB5}" id="{e10937b7-f63a-4541-9ce7-8414032b35f3}" providerId="google-sheets"/>
  <x18tc:person displayName="tc={F37450AC-C5DA-4B3D-8622-CF847644B5DD}" id="{3d98892b-f6cd-4dec-8db1-98b5393d530e}" providerId="google-sheets"/>
  <x18tc:person displayName="tc={E87192D6-D934-47EE-9F85-C8120C214265}" id="{0283fbfc-2961-4d0d-ab3a-0d425d5034fa}" providerId="google-sheets"/>
  <x18tc:person displayName="tc={0E8A03B2-CCCE-45B6-9035-769BF7C83096}" id="{df4b731f-1bdf-4255-9971-bdc75cb6c1b2}" providerId="google-sheets"/>
  <x18tc:person displayName="tc={5738A492-CEC9-4CD3-AC76-EEEB74183CFB}" id="{3b6b8b54-12e9-4f2a-b02b-9bdf65d736c1}" providerId="google-sheets"/>
  <x18tc:person displayName="tc={93CFEBC2-61BE-478F-B826-93758ABB0D9B}" id="{2efdca42-8b91-46e5-a25b-bb8367f7f83a}" providerId="google-sheets"/>
  <x18tc:person displayName="tc={8CEE7EA4-8C58-4788-BFB5-A4B0A1DA776A}" id="{15c41c3c-ae17-4a40-824b-175b0c50e93f}" providerId="google-sheets"/>
  <x18tc:person displayName="tc={FCF87DE2-BF19-4347-884E-7541960DE715}" id="{504b6a02-7649-41f7-977b-1ad760915f6d}" providerId="google-sheets"/>
  <x18tc:person displayName="tc={500FA075-81A8-4F49-AC21-B51ED7BD13FE}" id="{2ae31ef8-3358-4dcd-9f43-90cdbcb2aacc}" providerId="google-sheets"/>
  <x18tc:person displayName="tc={AD670B36-AE13-44D9-A381-F5183031A9A7}" id="{10afce3e-b158-4feb-9052-b6f34bae5245}" providerId="google-sheets"/>
  <x18tc:person displayName="tc={1B8B6F33-BFE1-4FF5-A3D1-F5A4C3E6C34E}" id="{894d9483-43c1-4c8f-8227-b3d56b9358a2}" providerId="google-sheets"/>
  <x18tc:person displayName="tc={50085FC4-9219-4893-A50F-5CEFDD82207B}" id="{f7b4c5f5-31ea-4606-ab9b-e03c0b0609cb}" providerId="google-sheets"/>
  <x18tc:person displayName="tc={2DC0A676-33FF-4FE0-8622-0356992C3E73}" id="{22d0f5e4-53f6-47f0-aae9-760880ad3d2b}" providerId="google-sheets"/>
  <x18tc:person displayName="tc={E28B5326-6305-469F-BDF4-6009ED90CF31}" id="{2ed7bfe1-4f2e-42e8-a1bd-6b565c20aaad}" providerId="google-sheets"/>
  <x18tc:person displayName="tc={0CBBCE1B-C89E-4112-9000-673A22F0397E}" id="{95e9666f-0b5c-4ad1-953e-f70a4d5aeb1e}" providerId="google-sheets"/>
  <x18tc:person displayName="tc={AB404FD2-F8D8-4A8A-A0A1-11D02270D3B8}" id="{21351637-4bdb-4f28-bfbb-f323a3f446c9}" providerId="google-sheets"/>
  <x18tc:person displayName="tc={FFBC3013-8E83-40FA-A23C-593FFAA980FE}" id="{b45367a0-9500-4ea8-b86c-007256076478}" providerId="google-sheets"/>
  <x18tc:person displayName="tc={63C26E82-0DB0-4690-B0E3-E984A1EB402F}" id="{6f771122-dd82-4102-b373-c50bb9dedc8f}" providerId="google-sheets"/>
  <x18tc:person displayName="tc={457268C2-C621-40D9-98ED-E51F9BB5EA98}" id="{456a5eea-92c1-430f-91d9-8f73898c6ddc}" providerId="google-sheets"/>
  <x18tc:person displayName="tc={6C018562-0B5F-4316-82C3-9D49AD79EFAD}" id="{43c0cb83-7c0b-4e47-80d7-7779c1e9b511}" providerId="google-sheets"/>
  <x18tc:person displayName="tc={9C11E4BA-A9FE-4CBA-8F63-8F2E1A8C4FA1}" id="{38aefc2e-0c65-44fa-8093-c245336dbe61}" providerId="google-sheets"/>
  <x18tc:person displayName="tc={9653E2B0-BC97-432A-9CB0-7984C15777A4}" id="{2d5f8de8-1059-4140-a501-749ddac3ef9d}" providerId="google-sheets"/>
  <x18tc:person displayName="tc={0A85A2E4-F2E3-4173-A7F5-F899F74E94AD}" id="{e32e05ad-104f-41cb-9476-2fd6b13ebdef}" providerId="google-sheets"/>
  <x18tc:person displayName="tc={EF663998-8A90-4006-849F-13B584D7D34D}" id="{bdc889b5-ac4d-4521-b7f9-90efc3e70fe9}" providerId="google-sheets"/>
  <x18tc:person displayName="tc={AF1E7004-4D84-4101-AEF1-17168E617B66}" id="{898ff151-652d-4d44-beb6-4439ffb008ee}" providerId="google-sheets"/>
  <x18tc:person displayName="tc={7C0CA0D0-BC94-4A96-A6B4-043D703717A1}" id="{a2df031b-648a-4b9c-a7ce-23b1a48f0e99}" providerId="google-sheets"/>
  <x18tc:person displayName="tc={F1E7F0F2-6497-4625-9B1F-07BB03518326}" id="{9633ff68-6950-4a70-90db-7c56f4d26b8d}" providerId="google-sheets"/>
  <x18tc:person displayName="tc={64536C2F-094D-4202-808E-A458ED8226A8}" id="{8f0b741c-5666-4547-b59b-cde413c6b93d}" providerId="google-sheets"/>
  <x18tc:person displayName="tc={9EDE4E0B-E700-4035-850F-3A552F1CA479}" id="{f7b6befc-a20d-4835-9918-e6e58aabcc20}" providerId="google-sheets"/>
  <x18tc:person displayName="tc={2FF97D3B-673F-4E0A-B4D8-FD98F3E1D2EC}" id="{3a7ec8e1-51cd-42ab-8b16-acbb6375e182}" providerId="google-sheets"/>
  <x18tc:person displayName="tc={8B44C70C-963B-4CDC-A2A4-F60B57525606}" id="{3936e047-6858-4ed1-82a3-5ae46d88066f}" providerId="google-sheets"/>
  <x18tc:person displayName="tc={54F16E7E-E5FA-4193-AFFE-B2BF75879001}" id="{97ccb9b2-823d-4e5c-965f-c9c7102d9009}" providerId="google-sheets"/>
  <x18tc:person displayName="tc={E08FB583-D90B-4BDF-9BE8-586B5CB6BE80}" id="{b5113490-01d0-4652-928a-ae49eefeed78}" providerId="google-sheets"/>
  <x18tc:person displayName="tc={A2D1506B-BBDC-4A63-AFA1-B5DBA1609A12}" id="{9e02d37d-085c-4800-810d-90b4a27ee00d}" providerId="google-sheets"/>
  <x18tc:person displayName="tc={F694ED15-EFC4-4046-B072-4EF0466A6F11}" id="{0baf885b-53ba-471f-9d76-5e93b76b3415}" providerId="google-sheets"/>
  <x18tc:person displayName="tc={FCF25E8E-E959-41A4-B53C-9B3D7742516C}" id="{469155bc-0023-4b0b-99fe-56688e778f55}" providerId="google-sheets"/>
  <x18tc:person displayName="tc={D33EDAE9-ACC3-47EE-A7F8-35EDF21EF94B}" id="{f8bcdc4b-be2b-4485-bef0-ed6fc82a4d46}" providerId="google-sheets"/>
  <x18tc:person displayName="tc={B38DAA36-B30B-43CD-A2D5-46B3791745AC}" id="{241e0828-1824-4c3a-942f-354e1162d0dd}" providerId="google-sheets"/>
  <x18tc:person displayName="tc={15E9007C-AA6B-4937-8848-C72FF6E71561}" id="{84d1742e-05c1-4a41-aca1-7094ea8ac4ee}" providerId="google-sheets"/>
  <x18tc:person displayName="tc={FD4171E9-8399-4C36-88A2-DF9931D20154}" id="{8eff1e20-092c-4be7-a04b-b6d57416bda4}" providerId="google-sheets"/>
  <x18tc:person displayName="tc={B3BD74DD-2BF9-41F3-87BC-706BFD2C8A51}" id="{d7347377-b93a-49fe-85ee-ff66a8917d9f}" providerId="google-sheets"/>
  <x18tc:person displayName="tc={9EDCA655-F182-40AD-8B2C-434230564825}" id="{886b969e-5bf8-4551-ab82-4fe8f63cb919}" providerId="google-sheets"/>
  <x18tc:person displayName="tc={376402AE-B2FF-4D7E-9D22-1385A19EF18F}" id="{f43c4986-94d4-46bf-a30f-5716c4c131d0}" providerId="google-sheets"/>
  <x18tc:person displayName="tc={61CF8490-1AF3-425E-AF11-E3A8B802941B}" id="{e03a670c-b404-4303-bfa0-ecf956118c93}" providerId="google-sheets"/>
  <x18tc:person displayName="tc={BACF2817-0185-47A6-95C8-C82762DD7D38}" id="{9529b557-f37b-466c-92bf-b37ac34f3d05}" providerId="google-sheets"/>
  <x18tc:person displayName="tc={B9A2C7DA-D92E-4EDE-B52A-6DF861A0797F}" id="{b1e9a6c7-133b-4f6f-adff-23554f3c1199}" providerId="google-sheets"/>
  <x18tc:person displayName="tc={1C477594-DDF6-4EFB-BF17-243BD36E1837}" id="{14e3d553-f9b2-47ca-8348-87a9ab568734}" providerId="google-sheets"/>
  <x18tc:person displayName="tc={3B1BA288-8D6A-4880-A2F7-ACE14520D2D9}" id="{fa80c532-c49a-447d-8573-b6719f5a69f6}" providerId="google-sheets"/>
  <x18tc:person displayName="tc={EB17BB0E-9211-4F14-AF50-CEE334538F92}" id="{7a4550f9-337b-41a4-b32c-3d2cfb505ace}" providerId="google-sheets"/>
  <x18tc:person displayName="tc={D06504DF-70BC-4A32-945B-1197CE79B44F}" id="{eb853b92-dbf9-4efd-94cc-a4ef709e8c33}" providerId="google-sheets"/>
  <x18tc:person displayName="tc={914D0EF5-ED86-432C-AE06-48EA7A0323C0}" id="{36fa0a0e-1c31-4382-a03b-38a3faf76aa4}" providerId="google-sheets"/>
  <x18tc:person displayName="tc={0B955286-AFF1-4E4B-B848-67B7BE90F548}" id="{15520e74-8a94-45ba-96aa-9ef5187ba396}" providerId="google-sheets"/>
  <x18tc:person displayName="tc={FDDF4D89-1FC8-452D-9736-26F382D9AB97}" id="{5f9545e6-e41d-4a1f-bc41-c0a6fb6ca94a}" providerId="google-sheets"/>
  <x18tc:person displayName="tc={5E3317B0-EFBE-4ED5-8EB2-4782630234C8}" id="{18f63434-6c89-45e4-8935-a0547ac6cbd3}" providerId="google-sheets"/>
  <x18tc:person displayName="tc={2C1D483D-7E15-4241-94C2-5D5FDAB7DBA2}" id="{8801e59b-b0dc-4817-a23f-003864d16b2f}" providerId="google-sheets"/>
  <x18tc:person displayName="tc={3A4C1E6C-F629-44F7-AD86-3068FE4D8D06}" id="{1691d71e-bf39-4c27-9406-c2aeb6f3f75c}" providerId="google-sheets"/>
  <x18tc:person displayName="tc={0937BF72-921F-4411-8962-AAE4D13A1D97}" id="{7c1941ee-6d0f-44ec-80c1-4c31b8eefc77}" providerId="google-sheets"/>
  <x18tc:person displayName="tc={A349F2F6-85AB-49E8-97BA-B5DA5DCB2C62}" id="{8be66d2a-a129-4a0b-ad53-c96af097eedb}" providerId="google-sheets"/>
  <x18tc:person displayName="tc={7099347B-C124-4B82-A364-83F910E2E838}" id="{8fac4cc1-6c11-4167-aa44-f659c5d8719c}" providerId="google-sheets"/>
  <x18tc:person displayName="tc={4E280025-A0DE-47C6-8671-3BBE66D10467}" id="{aef6721c-128d-414d-9141-b41de9670dad}" providerId="google-sheets"/>
  <x18tc:person displayName="tc={63EB9C21-9D1C-4B62-8FF2-A859BFC0FB5A}" id="{1ae7ccc5-40a6-4362-aa64-b5c2e2a2b5da}" providerId="google-sheets"/>
  <x18tc:person displayName="tc={19579ECF-A6F9-4E52-B020-95CF05D07956}" id="{3c1481fe-1520-4bbc-8a23-905eb0dcd8ff}" providerId="google-sheets"/>
  <x18tc:person displayName="tc={643F9107-893A-45AF-807B-6DCBE1C5C3FA}" id="{86bc6d2c-1138-4d84-8dab-cb02bef748a4}" providerId="google-sheets"/>
  <x18tc:person displayName="tc={0E80D409-AA22-44DE-BF83-EA26BE80C384}" id="{0d25ebf5-4399-499e-adf3-0649801687ea}" providerId="google-sheets"/>
  <x18tc:person displayName="tc={B49A7BB6-26A4-426E-BECC-98E40F1AC207}" id="{343d62a0-3cee-4ff8-86a1-04674f647425}" providerId="google-sheets"/>
  <x18tc:person displayName="tc={1C66FCB4-095A-44F2-99F7-FEA993AD89DB}" id="{9bf124d2-afc0-477e-890f-3a75720ecd5b}" providerId="google-sheets"/>
  <x18tc:person displayName="tc={E6FA7B15-C8A1-4485-B9B9-EA6D29D8F165}" id="{6d8cbbfe-14b9-43a4-895e-97276317bf00}" providerId="google-sheets"/>
  <x18tc:person displayName="tc={1749307C-7BAD-4936-AA06-76FB725BE9D0}" id="{e6af15f3-c773-4d47-a922-2876c9acdd51}" providerId="google-sheets"/>
  <x18tc:person displayName="tc={B750602E-6993-4D62-BEA5-FF16829E5E3C}" id="{d2cef2b2-305f-4578-8eb7-a90759e9c8fc}" providerId="google-sheets"/>
  <x18tc:person displayName="tc={67C2D758-FDEC-4691-8AC6-23A7048993B2}" id="{823b4276-6bda-485e-b58d-ac1af75aadc0}" providerId="google-sheets"/>
  <x18tc:person displayName="tc={27701979-E0BB-4404-A76A-2B8088203E8F}" id="{4cf82626-15f4-416a-aa58-071218261e27}" providerId="google-sheets"/>
  <x18tc:person displayName="tc={B5A6631F-13E3-4C8C-9A98-56913E1BCC5C}" id="{2c640305-f4e0-4a09-9909-f7f3d96f06f3}" providerId="google-sheets"/>
  <x18tc:person displayName="tc={0E6E01E7-1C3D-40E1-BC1B-7077D08506BB}" id="{687e28cf-0bd5-4dbc-a1c8-581fcd46d808}" providerId="google-sheets"/>
  <x18tc:person displayName="tc={247CAFED-6F7A-4663-BF09-4251826D0B1A}" id="{2e901f85-f387-42ab-9f86-23322a8b1552}" providerId="google-sheets"/>
  <x18tc:person displayName="tc={AE2C77A2-25F1-4B19-AF81-8D17C5657E8E}" id="{1d63e6ae-e90a-4d97-83f4-ce8162790906}" providerId="google-sheets"/>
  <x18tc:person displayName="tc={81FB9496-7B46-43D6-9F0D-BD13275BF267}" id="{5706758d-d6ed-4a0f-981c-efdae73d7408}" providerId="google-sheets"/>
  <x18tc:person displayName="tc={297F6FAD-7232-4926-B862-7CB92EEE3B0A}" id="{0b5c067e-2d29-4703-98cf-f6a51527e658}" providerId="google-sheets"/>
  <x18tc:person displayName="tc={359ECDB5-F2B4-400A-9D87-7D9C38D01428}" id="{d18bd844-3971-4a98-b2c9-6c1347b37a5e}" providerId="google-sheets"/>
  <x18tc:person displayName="tc={977B2DE0-26E4-4FE9-8C64-5FAAEEA61DED}" id="{ccda2265-089b-44a5-ad49-277c416642fe}" providerId="google-sheets"/>
  <x18tc:person displayName="tc={CD8A76BB-6526-4F9B-A5C0-5340E2A2BC39}" id="{8a011a79-60b1-4177-aabe-7274dc3d2159}" providerId="google-sheets"/>
  <x18tc:person displayName="tc={C194E37E-0F7D-4E73-91D1-6126AE8E8FB6}" id="{97052563-96a4-4b32-8ddc-380c5d02c7f1}" providerId="google-sheets"/>
  <x18tc:person displayName="tc={A478E2D0-F1B1-4550-8BFD-E70DCBB519AA}" id="{103cba22-eeff-4a55-a584-d8faf7eb80af}" providerId="google-sheets"/>
  <x18tc:person displayName="tc={2F601C7F-E9F9-49A7-9B9B-42609F815A91}" id="{ae879e49-9284-4173-b506-90f409118c8b}" providerId="google-sheets"/>
  <x18tc:person displayName="tc={1DE64665-B6EF-4351-A252-F2989E66F1AF}" id="{32021c0c-863e-44ee-b494-c85443872c64}" providerId="google-sheets"/>
  <x18tc:person displayName="tc={07F2DD3C-923A-40F5-97D2-4CC492F34618}" id="{3d91833f-6781-4ee4-b000-272b0053b9a9}" providerId="google-sheets"/>
  <x18tc:person displayName="tc={786837A5-0335-41F3-9F0A-61B89B7A45C0}" id="{4449d87c-ad07-4412-9d1a-cf774f8b824b}" providerId="google-sheets"/>
  <x18tc:person displayName="tc={828B6B34-7AA2-4A8E-A4BF-3BD40B88BF95}" id="{d79d792d-cc5b-4c7e-8449-31aca4ae26a8}" providerId="google-sheets"/>
  <x18tc:person displayName="tc={1FF6C685-6020-4F39-B3E4-6C466410A974}" id="{82659ffa-6453-4f27-9729-661b934235d0}" providerId="google-sheets"/>
  <x18tc:person displayName="tc={35660A94-7027-40C1-8750-3C122E517490}" id="{41113265-52ca-4301-b52f-8cda8f1b132a}" providerId="google-sheets"/>
  <x18tc:person displayName="tc={4EED2A4F-2F7A-465B-A29B-B2DFBACA3621}" id="{f91fd737-c3ce-467e-8031-a04dd9fba4d4}" providerId="google-sheets"/>
  <x18tc:person displayName="tc={74F4E296-893F-4B2E-A14A-8460662521E9}" id="{a41d249b-adf9-4e88-9b30-e9caa9facf69}" providerId="google-sheets"/>
  <x18tc:person displayName="tc={51F20B63-A71F-4F09-B7DB-0C914486E6A3}" id="{21ab380c-f0e3-412e-a666-c65901f91a25}" providerId="google-sheets"/>
  <x18tc:person displayName="tc={3ADA052B-BCB7-47D0-8E42-C02F2BF5CECA}" id="{bfb9289b-21f7-4b08-8832-9af8fa15a164}" providerId="google-sheets"/>
  <x18tc:person displayName="tc={D0476BFD-2656-42BB-ABE2-073E60165A61}" id="{387e1872-5f34-4ee3-8567-d8f60d872e2a}" providerId="google-sheets"/>
  <x18tc:person displayName="tc={0194D037-616A-4855-841A-88839CE20521}" id="{e27dc0d2-95c8-4a1f-9984-50453ca5a3da}" providerId="google-sheets"/>
  <x18tc:person displayName="tc={448472EE-937F-4B05-AEB6-FB2AC9BFFC58}" id="{6f1360f9-ba74-434a-ac9a-2399a08d9f5e}" providerId="google-sheets"/>
  <x18tc:person displayName="tc={D0D3B5F2-C04F-4B28-9A82-8C6F49EE4C7D}" id="{0f516c97-f5ec-437c-a47b-d8ecf13d8421}" providerId="google-sheets"/>
  <x18tc:person displayName="tc={AF93D897-96F1-42FD-A411-6246ADB72225}" id="{2ada5924-712b-4193-abf1-e2b6bd8c95af}" providerId="google-sheets"/>
  <x18tc:person displayName="tc={BCADA0EC-7939-418E-97EF-BF6A0FCDCFED}" id="{e7ceec5f-ba3b-4e02-9b5d-42bd8f96ec98}" providerId="google-sheets"/>
  <x18tc:person displayName="tc={C1A192AC-C99D-4766-A4DA-DF4DF722DF0B}" id="{bf0d8f73-55ba-40e3-ba6f-04c8ddcd7f6c}" providerId="google-sheets"/>
  <x18tc:person displayName="tc={6D95577E-A90A-49DC-8260-56C0DAEA5DD8}" id="{54cdcd5f-b0d8-4769-88a4-9d32184d8c6d}" providerId="google-sheets"/>
  <x18tc:person displayName="tc={CA30A5D1-6887-4553-AA84-147D02FD2F9D}" id="{b4f23048-588b-45bc-ad1c-af250663c3b9}" providerId="google-sheets"/>
  <x18tc:person displayName="tc={F466CC5A-39B6-4967-9C82-1D0BFEAB78BA}" id="{82a8ea3e-bde9-4729-ac7f-764931f4fb94}" providerId="google-sheets"/>
  <x18tc:person displayName="tc={C272D74E-54B7-4CD1-9F5A-5492B1778A66}" id="{8db61340-9af5-470b-a6ff-1d0d791785a6}" providerId="google-sheets"/>
  <x18tc:person displayName="tc={CE0EBEB2-F2C9-4EB7-B728-A254BAEDC003}" id="{ace3df29-220f-4d4b-a622-2090c6661996}" providerId="google-sheets"/>
  <x18tc:person displayName="tc={B3F847EC-6126-4FA7-A621-0062E4C72305}" id="{e13c5ebd-caf9-4fd9-b535-7e6794b70f90}" providerId="google-sheets"/>
  <x18tc:person displayName="tc={13CBC4E0-8AE5-438B-A9E3-715C117BBCBE}" id="{4d154416-2524-4886-98ba-5a2ec572890a}" providerId="google-sheets"/>
  <x18tc:person displayName="tc={067E59E1-7730-42F4-AACB-7D31695CA6DE}" id="{5be1e527-bb49-44e0-a99e-0962ed81e862}" providerId="google-sheets"/>
  <x18tc:person displayName="tc={6DA0F463-B2B3-4B09-A98F-52793D297D5A}" id="{4fe4f1a5-be8d-4ca3-9237-4a82c689d9a0}" providerId="google-sheets"/>
  <x18tc:person displayName="tc={520346C1-873A-430A-8B1A-E7DBA005FCEE}" id="{0ba97307-7974-4759-b72c-db9e8503ad0f}" providerId="google-sheets"/>
  <x18tc:person displayName="tc={7CC5978C-C6F2-4831-B51C-5DD182445F9B}" id="{7e823494-bc60-4a90-a49f-60269b3745cf}" providerId="google-sheets"/>
  <x18tc:person displayName="tc={0B4B3E1B-CB19-4EF1-A8D5-752D6C4F23D2}" id="{58ee719b-0994-4e13-8773-b2c9b745961e}" providerId="google-sheets"/>
  <x18tc:person displayName="tc={ABE4F857-99E9-48FE-91D4-0E47E2BA0D2D}" id="{e1a1a409-9d73-4b3c-8b0f-107de1ccec73}" providerId="google-sheets"/>
  <x18tc:person displayName="tc={07FAC59B-C00F-441B-B454-A902B01F98A1}" id="{da7a53c5-b2a8-4219-884e-6c934c488f6f}" providerId="google-sheets"/>
  <x18tc:person displayName="tc={AE3617EB-7BCE-4DBA-B0BD-EA0D8015C406}" id="{81e04987-c4ec-4a78-b820-70b7b4c38fed}" providerId="google-sheets"/>
  <x18tc:person displayName="tc={61E9F775-4B1D-4271-A12F-3C5164CE3294}" id="{541352be-f99d-4efd-93cc-71aa4a7cda2c}" providerId="google-sheets"/>
  <x18tc:person displayName="tc={AE40716E-DC8A-4A11-9368-C53BC2AB405D}" id="{d5d47265-f5bc-44a9-9c19-ec00209c5182}" providerId="google-sheets"/>
  <x18tc:person displayName="tc={5957EF50-509D-4942-A0B5-FD26E51981F5}" id="{22f43fb2-40a9-4a8f-a092-a622cc35fc58}" providerId="google-sheets"/>
  <x18tc:person displayName="NANO TECH" id="{ceb44f4a-2f19-4925-9b48-8eabd279d687}" providerId="google-sheets"/>
  <x18tc:person displayName="tc={62C354C5-5BD5-45A0-9022-F3144837B06F}" id="{a32a443c-5f27-4a0e-9271-f2e8424078a5}" providerId="google-sheets"/>
  <x18tc:person displayName="tc={36D9E69C-593F-406A-9472-69A7BCEBDDD9}" id="{c8a8c168-fc62-42df-a5cd-4b52df3daec4}" providerId="google-sheets"/>
  <x18tc:person displayName="tc={E77B5F89-BB82-4777-BE7D-7F9E7EB04592}" id="{cec17a9c-187f-4788-b8b9-d0cf92c89953}" providerId="google-sheets"/>
  <x18tc:person displayName="tc={6FBA90E5-C015-4259-AA5A-3BD04372C6A1}" id="{16a52cc9-6350-4f34-bbbc-b173685cf211}" providerId="google-sheets"/>
  <x18tc:person displayName="tc={0F3E70F2-4533-4E27-84E9-D90B98FE80F3}" id="{a7e8050c-70c6-4155-a8f5-80bc2d26eedc}" providerId="google-sheets"/>
  <x18tc:person displayName="tc={0840BCCD-F33A-4102-B6EA-4B72159F7ED5}" id="{a392f20f-afda-44f3-b3fe-5f458b93e75c}" providerId="google-sheets"/>
  <x18tc:person displayName="tc={C3680AF9-4AFC-4C0C-9200-5844DE3C698B}" id="{aa163799-2de4-40c9-a7d6-a1d341ee15f4}" providerId="google-sheets"/>
  <x18tc:person displayName="tc={6B5DFFCB-6610-4FA0-A960-3FFB6AEA45AA}" id="{1853cf44-df8a-4ae9-80d2-62cd9180c3e4}" providerId="google-sheets"/>
  <x18tc:person displayName="tc={EA6D9895-3F2D-4B34-9DC6-7A4EBADC017A}" id="{0c0e437e-56ec-4a95-bfd4-b9b2c04a5f6f}" providerId="google-sheets"/>
  <x18tc:person displayName="tc={576FAB2C-B156-4C63-83EA-3E6E6D21E1B6}" id="{ba61623c-919b-4a5f-903e-4b5f1d6e769e}" providerId="google-sheets"/>
  <x18tc:person displayName="tc={91F6377F-F999-4BAE-9560-6257993DC89C}" id="{f40da5c2-1fd0-4bf2-97d1-eed7bb396006}" providerId="google-sheets"/>
  <x18tc:person displayName="tc={3C16AFC3-1B49-41D7-A995-806FE2232D4C}" id="{a473ebc0-7885-472e-b221-7d48163452aa}" providerId="google-sheets"/>
  <x18tc:person displayName="tc={32AEA85D-5551-4F7B-BE39-F36A4A601B4B}" id="{1bf9f8f2-f845-4815-acc5-167d7a1313a4}" providerId="google-sheets"/>
  <x18tc:person displayName="tc={8EBEC6B8-F48B-4F12-9F40-747D369A2763}" id="{1c576775-06d5-40fa-a9bb-e52f56564905}" providerId="google-sheets"/>
  <x18tc:person displayName="tc={172487BF-7B91-4F35-BEFC-6FDB91F91155}" id="{ae68c831-a92b-4d90-9af4-286076ee16c4}" providerId="google-sheets"/>
  <x18tc:person displayName="tc={45A248A6-5D64-4319-A510-99E1903D1A8B}" id="{68569882-d0ed-4f17-b4f8-237c16a7a1c6}" providerId="google-sheets"/>
  <x18tc:person displayName="tc={1B92A26A-3DF9-48BF-807A-67037B39DEFE}" id="{77d87254-6c74-481e-85a8-a7d9c394a17f}" providerId="google-sheets"/>
  <x18tc:person displayName="tc={635825A5-1A9E-4900-9155-DEB28B486DC7}" id="{335cc1e7-37e4-42a4-81f5-c2f376c3810b}" providerId="google-sheets"/>
  <x18tc:person displayName="tc={861DD236-D761-40C4-830C-9A1EE1CAA1AA}" id="{a5ca014d-0229-45ed-bf62-a00c674902f1}" providerId="google-sheets"/>
  <x18tc:person displayName="tc={3FF42121-BD95-4671-9A10-F285A85E2CF7}" id="{7dc536b2-dd2c-48fc-bbae-ff95764a2a93}" providerId="google-sheets"/>
  <x18tc:person displayName="tc={62D3A9E8-8AE2-466E-8B66-A5CC847EF466}" id="{585570bc-d2e3-4ee4-ac2b-42e27e4687cf}" providerId="google-sheets"/>
  <x18tc:person displayName="tc={11C2E5AA-38D5-4DE1-8CB5-A9F6E2E9B64D}" id="{11ffc0b3-9ca0-4f53-99f2-99b34bd2901d}" providerId="google-sheets"/>
  <x18tc:person displayName="tc={0139A305-4A19-4983-9279-A7B7FBFE3E1C}" id="{9e8dbd54-0027-47ca-a597-ec56a5699a30}" providerId="google-sheets"/>
  <x18tc:person displayName="tc={998EA78B-00B9-41C9-B97C-5F6FD55CB176}" id="{151b40f3-cf9b-4ab1-b18d-01bebe507eb0}" providerId="google-sheets"/>
  <x18tc:person displayName="tc={54085102-9A9F-45C7-A760-DC07DF666C58}" id="{8cd90bd8-bba7-4511-98f5-3c7c7cbb0b07}" providerId="google-sheets"/>
  <x18tc:person displayName="tc={06CA7E50-D0FC-4684-AE29-19D2303D2EA7}" id="{95d85288-1ae3-4942-8b4f-99388ce0e188}" providerId="google-sheets"/>
  <x18tc:person displayName="tc={944D3357-ECBD-429F-85A1-6068E1EEE694}" id="{dc733d68-4686-4290-9eca-67eb1139c8e4}" providerId="google-sheets"/>
  <x18tc:person displayName="tc={FD0424D5-1AAE-4172-B84A-844C74521BEB}" id="{8e643c5f-7225-4437-9f50-16e2029e57de}" providerId="google-sheets"/>
  <x18tc:person displayName="tc={8A3D9AD8-FE8F-44F4-A3AB-BC8445A731B3}" id="{81d179e3-0a86-4081-94ab-3d0b21b28b8f}" providerId="google-sheets"/>
  <x18tc:person displayName="tc={6B7AC494-91BF-4C35-AE8D-3A51BB0D026D}" id="{9aa72657-c220-45b8-8b93-48d475aa8326}" providerId="google-sheets"/>
  <x18tc:person displayName="tc={3779F471-B492-4082-BBF5-01543D8AF7BA}" id="{a7878235-03d1-45b6-9282-3484fb5f18c0}" providerId="google-sheets"/>
  <x18tc:person displayName="tc={5CF2F8FE-26B7-4DDF-A18E-F738731FB0F1}" id="{9dc2b5c2-b714-4982-b75b-e303fddcdfc8}" providerId="google-sheets"/>
  <x18tc:person displayName="tc={8CFA1008-371F-4762-AC42-69ACB7833FB6}" id="{ae7ab833-577a-4c20-926b-e5df71d5cfb0}" providerId="google-sheets"/>
  <x18tc:person displayName="tc={55124D06-7728-4C4E-AFBC-095FC4A13E4C}" id="{5c790e1f-1540-4124-b959-abc5061f5c22}" providerId="google-sheets"/>
  <x18tc:person displayName="tc={7040E346-A58A-4785-8D55-3DD30F8F8399}" id="{76479839-aac7-4061-b515-88d5d3607203}" providerId="google-sheets"/>
  <x18tc:person displayName="tc={05DAA0B7-2E5E-4941-8B60-1FCEAF8F60EF}" id="{c9a5ae69-633f-4b7f-b185-017486adba60}" providerId="google-sheets"/>
  <x18tc:person displayName="tc={E7382540-0D9A-465D-AB7C-6437D6A1B5D3}" id="{0da303c2-6f38-471b-9028-97226d6ae27b}" providerId="google-sheets"/>
  <x18tc:person displayName="tc={F6394045-3850-47FF-97D3-6680F9550BD1}" id="{b7c30ba2-a719-4a5b-b9d7-98dbb81f4ee5}" providerId="google-sheets"/>
  <x18tc:person displayName="tc={81E1A74F-9F91-49A7-BCCD-07570717300B}" id="{3430d5dc-2f5b-4826-8c67-e255bbb6a482}" providerId="google-sheets"/>
  <x18tc:person displayName="tc={A886521E-8091-4CAB-A9AA-4BB46B8A554D}" id="{0824641a-053c-4108-bfb5-862252ce7c83}" providerId="google-sheets"/>
  <x18tc:person displayName="tc={98C9C62C-B5BC-4615-A46D-0CFAD149E163}" id="{1897d015-e63b-4c46-9988-664bbd0e17a6}" providerId="google-sheets"/>
  <x18tc:person displayName="tc={66E8EDBA-C763-4255-81E0-46C31198D25F}" id="{d32fc983-e8e6-4b3f-9793-89cb670827a4}" providerId="google-sheets"/>
  <x18tc:person displayName="tc={F15B2C5F-2589-4FCF-BDC0-4FC95BBEB5F1}" id="{7a54f79a-2863-4581-bba5-8dd7a0e8a286}" providerId="google-sheets"/>
  <x18tc:person displayName="tc={C5BEDDF0-6830-4880-BD91-FDC9CE690335}" id="{79c2e5de-15a5-425f-b94b-55fccf8c1312}" providerId="google-sheets"/>
  <x18tc:person displayName="tc={4F0A9CBF-EA1A-4E61-AA35-0D607D202278}" id="{19bf3c06-804a-41dc-a4d7-b3dbcffe71ce}" providerId="google-sheets"/>
  <x18tc:person displayName="tc={03186A3F-F87B-4C51-BB06-6F8F3DF2A54A}" id="{0a36abb4-7005-418d-b041-cf2c234b01e3}" providerId="google-sheets"/>
  <x18tc:person displayName="tc={02F89EF6-3702-4E2A-A3AC-3567640701B3}" id="{81a315b1-ab69-45ed-a1af-1e53fcfdeef9}" providerId="google-sheets"/>
  <x18tc:person displayName="tc={FB208BE4-FDB9-437D-83EE-B33D4A610CC7}" id="{7804af4c-9277-42d3-a3d2-be171bd4fce0}" providerId="google-sheets"/>
  <x18tc:person displayName="tc={AAD5BF08-4501-49BF-8BF4-3A0A4D3F921E}" id="{d34b2fbf-7bec-4e3a-9837-f148fb1b65b6}" providerId="google-sheets"/>
  <x18tc:person displayName="tc={4EE39C71-0465-42B2-9DF4-A413B4181EFA}" id="{9368e570-cff3-4a51-93e1-6dd72bc99727}" providerId="google-sheets"/>
  <x18tc:person displayName="tc={60328A30-A36F-4CFD-9268-593EE82D5003}" id="{7facb378-3fe8-400d-913c-fa93dd60b10b}" providerId="google-sheets"/>
  <x18tc:person displayName="tc={6FA96296-10CB-421A-B313-18A408FCA1F0}" id="{90d3070b-e2f5-469c-89fa-fbb962c667ac}" providerId="google-sheets"/>
  <x18tc:person displayName="tc={7D9DE406-7E7D-4B9F-8533-BB2B2B78DBC2}" id="{0445d751-10e9-4f55-a78f-011a76790587}" providerId="google-sheets"/>
  <x18tc:person displayName="tc={87289CEA-5191-485F-85FD-A4C9B46F9A94}" id="{a269535e-f4f4-4b7b-9f44-a73a734dab17}" providerId="google-sheets"/>
  <x18tc:person displayName="tc={B41C68AF-5705-4160-B03A-99A0A00BB61D}" id="{a67863f4-0b5e-4046-aadd-8d35a62c6c30}" providerId="google-sheets"/>
  <x18tc:person displayName="tc={D6C7D270-EA0D-48DF-9E34-12958DE34BDB}" id="{5426a91c-7223-4b0d-b83a-f50435d44248}" providerId="google-sheets"/>
  <x18tc:person displayName="tc={879AC204-DAC8-48EB-AB9D-775701418788}" id="{3244f153-78e9-43d5-a852-4686bd5f2dec}" providerId="google-sheets"/>
  <x18tc:person displayName="tc={0B76366D-ED88-4F70-9614-635E6C373ED7}" id="{9c2db445-0f1e-429e-b2d4-ff498f72079b}" providerId="google-sheets"/>
  <x18tc:person displayName="tc={87E40DD5-13F9-4AAB-9F66-9CE22AEE3090}" id="{16f3179f-631b-49c3-80b2-9f32787eca5f}" providerId="google-sheets"/>
  <x18tc:person displayName="tc={6904DFBD-C7A9-4BCC-B82C-6333D92ABEA9}" id="{81eba0c1-22ad-4b89-8cf4-afe1ac56564b}" providerId="google-sheets"/>
  <x18tc:person displayName="tc={FA20FCD5-497A-48A9-A133-10870598A0CD}" id="{e8e6c688-1b3c-455f-b98b-bdb6eeb9872c}" providerId="google-sheets"/>
  <x18tc:person displayName="tc={67C2DD83-CE71-469A-BD48-7EAE20C52DED}" id="{0756ca71-77df-48cb-aea0-635bed002d91}" providerId="google-sheets"/>
  <x18tc:person displayName="tc={20DC6197-44C3-4A63-BAC7-51D5D22B5801}" id="{ed9bf15d-f366-4ff4-ac63-ff508604ebcf}" providerId="google-sheets"/>
  <x18tc:person displayName="tc={4AB9D804-92A4-4FF3-98C1-3F4CAC41BAB3}" id="{fb3bef89-b698-4044-a909-c2f46e139786}" providerId="google-sheets"/>
  <x18tc:person displayName="tc={0F322507-A183-4E2F-9277-17471B8CEE40}" id="{019d0d15-40af-41c6-90bf-5120621ebca5}" providerId="google-sheets"/>
  <x18tc:person displayName="tc={017ACFF0-FB1B-48B4-B36E-E41899B0F7EE}" id="{ce30d601-2720-40ed-8ae2-6b1a54d960e5}" providerId="google-sheets"/>
  <x18tc:person displayName="tc={519A1198-568C-4AD5-B1DE-10868289CDDB}" id="{7909fef7-90e8-4393-afa2-47c364733763}" providerId="google-sheets"/>
  <x18tc:person displayName="tc={F022300E-F7BB-47D0-B692-51B5AFEA4E6E}" id="{3b0f0231-f04a-4f31-97bc-1970ec200859}" providerId="google-sheets"/>
  <x18tc:person displayName="tc={3D97F852-B017-41A0-86A8-96E6224A2ECD}" id="{19d7c4b3-f5a6-43b8-84c8-0f7e45c4e9c6}" providerId="google-sheets"/>
  <x18tc:person displayName="tc={9FB069AF-A008-48C2-8C96-07DDDFF4A8A0}" id="{3b9cc183-4fc8-4239-b904-ab752c4b4d76}" providerId="google-sheets"/>
  <x18tc:person displayName="tc={454882C4-A367-4102-BA0D-628471BE34CC}" id="{352ac3e5-f888-4a9f-be17-cd5a71f59d5f}" providerId="google-sheets"/>
  <x18tc:person displayName="tc={43A9CA27-9EE6-4FBE-A7AB-8CCEF37A9979}" id="{e8a4f586-1f0c-401c-9056-73a7a3481518}" providerId="google-sheets"/>
  <x18tc:person displayName="tc={B6816C2A-D1C9-4576-91B6-4B0FAF80E553}" id="{cb9f5740-a42f-4856-9473-20056be70d95}" providerId="google-sheets"/>
  <x18tc:person displayName="tc={9F1804EA-B13E-4FB1-9A17-D03EC67E13E4}" id="{bbfa5e50-993f-409f-a8d6-87f12e585bee}" providerId="google-sheets"/>
  <x18tc:person displayName="tc={97782823-36FB-418D-9ABE-905099100F0D}" id="{1e269e89-f019-4b9a-8d54-e23be5e0d6c6}" providerId="google-sheets"/>
  <x18tc:person displayName="tc={420F035F-2383-47FA-96CE-16D69C0DEBC9}" id="{1754c61f-52fd-4983-8590-f12364ddc768}" providerId="google-sheets"/>
  <x18tc:person displayName="tc={E5D35A39-E881-4AF1-8C22-82E6C2CD8F7F}" id="{e6b48d77-b1ba-40e2-a565-3af631621dd9}" providerId="google-sheets"/>
  <x18tc:person displayName="tc={B9FA1A69-5B4F-4783-B614-F496EE10E462}" id="{9ed42059-99bb-4f91-97b5-2fbe25cf9a9d}" providerId="google-sheets"/>
  <x18tc:person displayName="tc={C0B8636A-3770-4C24-AA2D-465E8277053B}" id="{86280560-12ee-4ea6-8f8c-bff6452d9e2b}" providerId="google-sheets"/>
  <x18tc:person displayName="tc={1D672397-8991-4FF7-B8A0-D068B960DD6F}" id="{eae53a3e-747d-443b-9e38-06691ae92a69}" providerId="google-sheets"/>
  <x18tc:person displayName="tc={45F512E1-0AE4-49F0-BCF3-AE89F15E6132}" id="{d1868768-3c2d-4857-ac8e-8244f21e00de}" providerId="google-sheets"/>
  <x18tc:person displayName="tc={29A90C66-900C-432D-8DF7-8968B175D0EF}" id="{58df7aec-92ce-4ab1-83b3-816eef2e7c81}" providerId="google-sheets"/>
  <x18tc:person displayName="tc={2A499E5B-7FEA-4FB2-B035-DDBEBE379B8A}" id="{4a47ce5d-7c29-4aeb-945d-fb68c8eda590}" providerId="google-sheets"/>
  <x18tc:person displayName="tc={C9616FF6-F2B3-4F34-809C-61109BD6D01D}" id="{5de45cd9-0164-4e6c-8d2a-5a5c1cf9dcbe}" providerId="google-sheets"/>
  <x18tc:person displayName="tc={21274A48-D0C2-41F8-865E-4297D8E8AF6C}" id="{3bc85f57-35b3-4047-bb69-f527b82ba04e}" providerId="google-sheets"/>
  <x18tc:person displayName="tc={30CD7A31-FA69-436C-8A5D-7A48E6193BC8}" id="{a5f97ddd-221a-4f06-8e67-3bc6faf2c1d6}" providerId="google-sheets"/>
  <x18tc:person displayName="tc={70CFFE45-1A37-4C33-A83E-88D8F0A2219C}" id="{0d4bcd75-bba9-489b-b05d-7bb1be478fbf}" providerId="google-sheets"/>
  <x18tc:person displayName="tc={CE58E93E-3669-4686-98D9-CFBC56A27A66}" id="{8baaaf9f-3cc8-41fd-b4ba-df50d2f5cb58}" providerId="google-sheets"/>
  <x18tc:person displayName="tc={95752E6A-B0FF-4D91-9E5C-EF6A708A609D}" id="{6ac0f49c-aed6-45f2-82ff-f5b52940e2cf}" providerId="google-sheets"/>
  <x18tc:person displayName="tc={6FB6744D-AD7A-4795-AFCC-CA505D819711}" id="{bdf5bf89-4e3e-4b31-9057-482c23aa56fa}" providerId="google-sheets"/>
  <x18tc:person displayName="tc={30B500FB-41F8-4250-B827-62F6969FDE32}" id="{fb71192a-ce81-4593-a58c-e8064134eb5b}" providerId="google-sheets"/>
  <x18tc:person displayName="tc={920A8758-C289-43FF-99B1-3F707DC7A23C}" id="{1a42fffe-37bb-4f7d-8300-b678534181d7}" providerId="google-sheets"/>
  <x18tc:person displayName="tc={991BE421-210B-40DC-B107-0D6EF4C55C60}" id="{c2972064-dea5-4546-906f-458b3764d51f}" providerId="google-sheets"/>
  <x18tc:person displayName="tc={29FFCAD8-2967-4391-B3BB-A7DDB232BAFA}" id="{adfd4b77-39b3-477f-854d-ae87fb88beb9}" providerId="google-sheets"/>
  <x18tc:person displayName="tc={E88C3C6A-AADD-452E-AD3D-BBE42B046A43}" id="{05c3ab8d-e61e-4fc6-bd87-a1f785a778ec}" providerId="google-sheets"/>
  <x18tc:person displayName="tc={60B75ADA-6D39-48F6-ACC1-19FC83992FCB}" id="{a0221c43-2e76-4503-90c5-bbe071b5c0ff}" providerId="google-sheets"/>
  <x18tc:person displayName="tc={B7044798-68DD-46C8-81D2-B83F0E08C9F2}" id="{0f53d1f7-3b4e-4ec7-8240-24361459584f}" providerId="google-sheets"/>
  <x18tc:person displayName="tc={88CABBCF-133B-4604-8A42-C4E5349B6BCF}" id="{b3b836af-feaf-455e-8d0c-349b0c1c473d}" providerId="google-sheets"/>
  <x18tc:person displayName="tc={382F6B40-E9EA-46BB-B6CE-426297E33D5B}" id="{f7b1bccf-fc49-4e2d-9b0c-6178a008d0a4}" providerId="google-sheets"/>
  <x18tc:person displayName="tc={592D1DC5-5824-46DE-B672-1AF062EA9FEC}" id="{de65cfbc-85be-44ea-9cd7-a4fae8427856}" providerId="google-sheets"/>
  <x18tc:person displayName="tc={15034DEC-5260-4B00-AEBC-DF61488BB7E9}" id="{d1b2f34f-0c4d-44ac-bd86-76517f34b34c}" providerId="google-sheets"/>
  <x18tc:person displayName="tc={89973CB0-0D79-4729-8BA4-698BCC7E360E}" id="{cad3993e-2363-418c-afab-983bdcac194b}" providerId="google-sheets"/>
  <x18tc:person displayName="tc={A99AC2BE-124D-49E0-82C1-8BC74233EE48}" id="{69d6b806-18ec-46a7-ad04-22fbb4aed855}" providerId="google-sheets"/>
  <x18tc:person displayName="tc={2935E59F-6AB0-4FEB-A5FA-5585C9B22A2D}" id="{8fb21ca8-9500-4c63-a6be-8f34fa951848}" providerId="google-sheets"/>
  <x18tc:person displayName="tc={23CF805E-6699-45BE-A33D-EFFB2FFFFF53}" id="{523403ed-0e3f-41b5-8431-58fa6d8fdea9}" providerId="google-sheets"/>
  <x18tc:person displayName="tc={786444F4-9EC3-4EAC-BAAB-F0A0EE0166D7}" id="{b51a4f85-b554-4a0e-a599-1d55fda3cf94}" providerId="google-sheets"/>
  <x18tc:person displayName="tc={86205DE0-2A34-4B67-8B5A-97979228E872}" id="{cdd35fa8-8a54-4411-aa8c-e18a0359ea11}" providerId="google-sheets"/>
  <x18tc:person displayName="tc={DF67AA36-1321-470A-8285-36FF47192BE8}" id="{7965c3ca-ff66-4305-b9dd-afb4c644d08c}" providerId="google-sheets"/>
  <x18tc:person displayName="tc={E774CFA5-67ED-4ADE-B847-11BB4C86F9CC}" id="{a143c2f8-9f99-4fca-bdf6-3daf3e8345ac}" providerId="google-sheets"/>
  <x18tc:person displayName="tc={A1420FCC-8642-4CCC-B79F-235F9584BF73}" id="{4a9eb14a-83e1-4c0b-8741-821b8a1d6020}" providerId="google-sheets"/>
  <x18tc:person displayName="tc={444B8B0A-2031-4E0F-9FD0-5D697956E96F}" id="{eabe7f58-f444-4890-9969-2d584eee7105}" providerId="google-sheets"/>
  <x18tc:person displayName="tc={9A998F4D-44DD-40A4-B3C0-5BBFE52DC425}" id="{f58b6266-3d8f-43fa-8a1c-43ae6e29b0c1}" providerId="google-sheets"/>
  <x18tc:person displayName="tc={D891C733-4B56-4B95-9E47-FE2B3FCD34B5}" id="{c27e293e-6fc7-418c-9649-d1c3c74a546b}" providerId="google-sheets"/>
  <x18tc:person displayName="tc={F7A4B591-3652-4563-BA87-10D549B9EB1C}" id="{6c3e7f34-9b2f-4391-937e-44b46649fe84}" providerId="google-sheets"/>
  <x18tc:person displayName="tc={E7E2416D-27DF-418B-9A51-7106A199AB2C}" id="{37174bcc-944a-47a3-9814-18d575e1463f}" providerId="google-sheets"/>
  <x18tc:person displayName="tc={D4FE0F6F-6CDB-44A4-9D53-DB6AAC5E52A2}" id="{4deefba1-56a9-43d7-8d2c-89745c2a9ae6}" providerId="google-sheets"/>
  <x18tc:person displayName="tc={8A487128-F85C-4CE2-BAC8-CBEFDAC5222C}" id="{1abe6eb5-da57-4791-843b-e691d1867ef5}" providerId="google-sheets"/>
  <x18tc:person displayName="tc={4D53FACE-F64E-4A27-99B2-3B032763A2CE}" id="{625e5ef4-63f3-46bc-87c9-c3212871f521}" providerId="google-sheets"/>
  <x18tc:person displayName="tc={58DC9938-0F91-4728-8DCE-303F8AE5AD4E}" id="{940ef941-ea7c-4f2f-bd2d-32da9d89fc62}" providerId="google-sheets"/>
  <x18tc:person displayName="tc={4DC30E60-544D-455A-923F-D36796D2986C}" id="{80f81158-0574-44f4-9b9f-75132943bc5e}" providerId="google-sheets"/>
  <x18tc:person displayName="tc={7C07314A-E69B-4003-8489-68B6E5E440A0}" id="{22d2099d-7a8f-4563-822d-b6cab3c725c3}" providerId="google-sheets"/>
  <x18tc:person displayName="tc={CCD552CF-502E-4457-8826-5A9409376D03}" id="{85e5a527-f05f-403f-9d18-02ba48f27be4}" providerId="google-sheets"/>
  <x18tc:person displayName="tc={35EF2457-E13E-4D86-8E3F-55CB47B2641A}" id="{2c783719-b56f-453e-a132-268b2eb840bc}" providerId="google-sheets"/>
  <x18tc:person displayName="tc={622CBF4E-355E-4852-9B6C-BC3C3659DAF5}" id="{88fb8873-bf09-498d-ab59-0dc1a5190de7}" providerId="google-sheets"/>
  <x18tc:person displayName="tc={D59C5215-0019-406D-9EBA-D5A4BEDEA3F7}" id="{d6503781-0470-400d-9b9d-8f5dff839ad2}" providerId="google-sheets"/>
  <x18tc:person displayName="tc={089B5A01-376C-4130-A0A4-D7EE8EBABC9D}" id="{228405ae-6aa9-433b-9ff9-a7e05f7d2341}" providerId="google-sheets"/>
  <x18tc:person displayName="tc={6D8B4BC1-8CB5-490B-B07A-1DCE523AA006}" id="{61f84834-ebbd-4cac-b144-b3fda997b74b}" providerId="google-sheets"/>
  <x18tc:person displayName="tc={2CCD5596-96FC-4415-901D-0C4DA5104FB1}" id="{0961f8d5-cb17-4bf2-9cb2-c83b51add487}" providerId="google-sheets"/>
  <x18tc:person displayName="tc={A378CB26-2F71-49FC-BA1D-E96B20BDD601}" id="{9782f49d-eaba-4201-b1bc-6fa143f24126}" providerId="google-sheets"/>
  <x18tc:person displayName="tc={19C2082C-1B1A-4B54-A5BC-00E1BE825A99}" id="{a3600d2e-5611-4908-a3de-d8735ff856ab}" providerId="google-sheets"/>
  <x18tc:person displayName="tc={3990B321-F5DF-4FDC-93EE-CB111AFDFE79}" id="{26e63369-a186-4e6e-a6ea-f3401e6ab15a}" providerId="google-sheets"/>
  <x18tc:person displayName="tc={0A531C3D-1A1E-4117-8615-8D1567DE3683}" id="{2051285a-8e8f-4340-a17a-d6969a7f5a30}" providerId="google-sheets"/>
  <x18tc:person displayName="tc={35764D3A-6E23-4F60-8CE7-1392DC8CB62C}" id="{62323f51-9a6b-4104-9214-acaf9aad5790}" providerId="google-sheets"/>
  <x18tc:person displayName="tc={52344AE1-63FD-4D35-BAD2-378F3874EDA1}" id="{d8ce81fd-3858-4fed-a2c1-fa4e1f3f2c9e}" providerId="google-sheets"/>
  <x18tc:person displayName="tc={1D25684C-0D06-4422-ABAD-66326F0CC209}" id="{8c8dc133-e319-4f0d-a3e8-0ec4b5745508}" providerId="google-sheets"/>
  <x18tc:person displayName="tc={6BD132CD-8359-42BB-9021-8BA1B5CCF24B}" id="{e90a6f38-e93d-4e31-aa3a-9cad90a56487}" providerId="google-sheets"/>
  <x18tc:person displayName="tc={1AA9888F-B8A3-450C-9238-BA2C36464558}" id="{642c7bef-6afb-4a32-8eee-682d8a6c4ff9}" providerId="google-sheets"/>
  <x18tc:person displayName="tc={EE36B2DC-E072-4D91-AF83-BFECD54C37C2}" id="{a70b22d3-e324-4505-a65c-31ffb2a6d685}" providerId="google-sheets"/>
  <x18tc:person displayName="tc={DBBD07DC-53B4-454B-BACE-41A1E89E56B0}" id="{2d50f5e4-431d-4382-8fea-ce4e4dc252f0}" providerId="google-sheets"/>
  <x18tc:person displayName="tc={EE0295AD-5E45-4104-B5BF-4170C8BBA8B5}" id="{9f559add-6842-493b-8dff-2d27e2ded355}" providerId="google-sheets"/>
  <x18tc:person displayName="tc={F47EAFF2-B260-40E5-96DC-B012791FA050}" id="{43918929-ce87-47db-b1f4-39cabfa86968}" providerId="google-sheets"/>
  <x18tc:person displayName="tc={1E770C5F-835B-4A22-BC94-95B423C6C641}" id="{b65cf71d-abc3-43de-b2d0-21135dbfcd7e}" providerId="google-sheets"/>
  <x18tc:person displayName="tc={DC8BEB8E-9705-4835-BFC1-C79365FA33AF}" id="{e3b6d9f0-e3e0-48f0-a172-88d544c5c952}" providerId="google-sheets"/>
  <x18tc:person displayName="tc={8F0B5868-7C4F-4B5A-AAE0-E3DADEE01570}" id="{2d2b18f1-573d-422d-8913-402b62129656}" providerId="google-sheets"/>
  <x18tc:person displayName="tc={215EF1D7-18C9-4723-8C83-B78769C3004B}" id="{e507855b-588d-4a4e-9476-07b899c8c0ee}" providerId="google-sheets"/>
  <x18tc:person displayName="tc={20182730-24DB-4F9E-A4CC-CC95F2C15F62}" id="{e45a06fb-1c83-4eed-83d3-1aef26202385}" providerId="google-sheets"/>
  <x18tc:person displayName="tc={91DA965D-3ACE-4715-81DA-EA7ADBEEDC13}" id="{fe4a7c89-a6c6-4745-854a-f3462609962d}" providerId="google-sheets"/>
  <x18tc:person displayName="tc={AB732991-B3D8-4379-8A61-5FBA5C363020}" id="{4331946e-86a8-41a1-b937-b36a9b0d6f60}" providerId="google-sheets"/>
  <x18tc:person displayName="tc={9E5ACB4D-FE35-4D42-8E23-A420794F3F5D}" id="{19d39f50-aee9-4e68-a99f-95f4ce72ce3f}" providerId="google-sheets"/>
  <x18tc:person displayName="tc={79CAFB22-488E-40F6-9059-8D96B63AEEF2}" id="{a6920b81-8b51-4332-aac5-7fec7aee4e76}" providerId="google-sheets"/>
  <x18tc:person displayName="tc={340EC016-F015-44BF-93A8-005C6A2FDDDB}" id="{7f74fbb9-17b9-4f1a-8537-c89235d04af0}" providerId="google-sheets"/>
  <x18tc:person displayName="tc={82C59B2F-7AA0-4B2B-A66C-64243FB3955E}" id="{5bbd24f1-4a67-48bb-aae5-74856412f62b}" providerId="google-sheets"/>
  <x18tc:person displayName="tc={33A22A15-0435-47C2-B93E-46B66FA540E6}" id="{57e058b1-6e85-4de7-ba07-c97832b3561f}" providerId="google-sheets"/>
  <x18tc:person displayName="tc={B91508DF-D62E-4DD7-870B-7F0CDC15C550}" id="{38a66430-6976-42f3-bb4a-044c7dd835cf}" providerId="google-sheets"/>
  <x18tc:person displayName="tc={3DC56662-8452-4761-A877-F9F02F65E991}" id="{fb82c15b-2d89-4945-ae6d-3723a9805fbf}" providerId="google-sheets"/>
  <x18tc:person displayName="tc={D3394522-E4F7-46F1-8F58-AB68388B5FEE}" id="{18a98709-4ce1-4b21-b897-b86588b45fdb}" providerId="google-sheets"/>
  <x18tc:person displayName="tc={43A0512D-E6F0-4A7D-8749-D60257CA0D2D}" id="{23f9f6ab-e46f-4d1c-a4dc-6ef476f4a8af}" providerId="google-sheets"/>
  <x18tc:person displayName="tc={128F95C6-F866-4F5B-A2A8-D6C63D2C1BA1}" id="{b4fd342b-36cb-4d1e-a1a7-88203e93c785}" providerId="google-sheets"/>
  <x18tc:person displayName="tc={79562BF0-6554-42D2-9324-BD5BEAFCFE7F}" id="{45149a69-d094-4408-8eee-eea100432e53}" providerId="google-sheets"/>
  <x18tc:person displayName="tc={168E6D15-70E7-44BB-8FE3-00632687B31B}" id="{1a39f7a9-73b9-4916-83d4-5da7725a999e}" providerId="google-sheets"/>
  <x18tc:person displayName="tc={E2E0E3B6-ABE3-4609-A83E-7F46A8521F71}" id="{a319f68c-9cb2-4e80-9c60-ac226ff164ad}" providerId="google-sheets"/>
  <x18tc:person displayName="tc={5E720707-7E4D-4F2E-A44A-7D4767013A3A}" id="{d330f17f-0b4b-4499-ae37-99b76f655c02}" providerId="google-sheets"/>
  <x18tc:person displayName="tc={C5FFCDBD-25C7-4CFA-958C-2E09048F9B08}" id="{73e59182-456a-48fb-9d53-a7e687836d48}" providerId="google-sheets"/>
  <x18tc:person displayName="tc={8D29F451-D70D-4962-AB2C-8A480956F6A1}" id="{3e03d90b-e74e-4475-ab76-fd73262fb034}" providerId="google-sheets"/>
  <x18tc:person displayName="tc={C6F3A3F4-6909-4B5B-88A0-6463D1EE881B}" id="{ccdd1390-c78e-4be1-9a6f-d68dfdfbd4dc}" providerId="google-sheets"/>
  <x18tc:person displayName="tc={2C38BA40-4139-4819-9912-A02C1E449F01}" id="{5d149525-cd49-40cc-94cf-47df7ed84bdf}" providerId="google-sheets"/>
  <x18tc:person displayName="tc={CBF100DA-DE45-48A2-AEA1-19666ADBFE8B}" id="{af7cf2b7-9b97-409f-a48a-101e14df604d}" providerId="google-sheets"/>
  <x18tc:person displayName="tc={C503F1EF-63EC-4DCA-9756-BA3F794904A3}" id="{963bf26c-5627-4b17-902a-1c06543bdf7e}" providerId="google-sheets"/>
  <x18tc:person displayName="tc={E8685B1B-5FFE-4FE2-BEB1-8B289E0C6CBB}" id="{4ac9a1b1-5ca7-421f-be44-edddb3dcf530}" providerId="google-sheets"/>
  <x18tc:person displayName="tc={0157FB0E-BD72-4AD8-8752-92250CB4B6EE}" id="{3d1a78ff-e452-4af0-a60f-037e946f11b8}" providerId="google-sheets"/>
  <x18tc:person displayName="tc={0D11639B-E23F-4B2A-8030-D9270ED21863}" id="{bca25a58-7417-4450-b72e-372dd63a7dfc}" providerId="google-sheets"/>
  <x18tc:person displayName="tc={B012D354-5135-42E5-820C-AAD8E43E6FF6}" id="{34bafcb1-a66a-4ab8-9f5a-947ca22c54eb}" providerId="google-sheets"/>
  <x18tc:person displayName="tc={2820EDB2-E327-4D2E-A4B0-A130BDA2E6F1}" id="{a48b898e-53b4-4de0-861b-8f62ac85b1d9}" providerId="google-sheets"/>
  <x18tc:person displayName="tc={19714D18-9BA3-4FD0-B727-C3DBCDDB5D31}" id="{5e9e0c54-76a5-4c14-9010-4990bb3dc820}" providerId="google-sheets"/>
  <x18tc:person displayName="tc={E4DA2AE8-1038-4F1A-A3CE-EB3982B97D74}" id="{2a3eb38b-9668-411e-b190-2ba57966c711}" providerId="google-sheets"/>
  <x18tc:person displayName="tc={788A8B32-FF8B-4770-B353-16F24B5037F8}" id="{3b67e4ea-7de8-4390-9f91-b05a5b1a2516}" providerId="google-sheets"/>
  <x18tc:person displayName="tc={BE352FE5-711B-46D0-AC08-6CD88C33B6CD}" id="{de6cc5c2-070f-46ae-a484-1b5ed5530515}" providerId="google-sheets"/>
  <x18tc:person displayName="tc={A284E704-4BC6-4A20-9D75-8DED06C323F9}" id="{4c49bd69-5697-494e-b39d-613e468ab007}" providerId="google-sheets"/>
  <x18tc:person displayName="tc={8817C308-A432-422D-97ED-83B9C1FD31CD}" id="{da83d3ca-953c-49a3-a908-a0a18d8e9174}" providerId="google-sheets"/>
  <x18tc:person displayName="tc={E2D81A43-9280-49B4-A875-FBE830B39DE5}" id="{2cbb78be-435e-4193-bb8c-a92d4179221e}" providerId="google-sheets"/>
  <x18tc:person displayName="tc={4A191A90-4B42-416F-B72B-98CF77672791}" id="{e74b57f2-9b21-49b4-84b8-916de7ce8b67}" providerId="google-sheets"/>
  <x18tc:person displayName="tc={BA2FEE6A-6FB2-4027-B9C1-04BD8D2079F8}" id="{4ad8696a-73cc-49fc-ba7e-5c385b10ff8f}" providerId="google-sheets"/>
  <x18tc:person displayName="tc={F367096A-34F3-4AFC-A760-565ABAB84CB3}" id="{990c3de6-f9b1-4e0f-8c86-b8804808006b}" providerId="google-sheets"/>
  <x18tc:person displayName="tc={BF464E2A-AED4-4354-8091-0D47419F3E16}" id="{284da619-31db-48a6-a00a-6a7e7c1f9449}" providerId="google-sheets"/>
  <x18tc:person displayName="tc={D00E7A01-E09C-4566-BB57-54845D317DE8}" id="{4b346b07-3331-4c3a-bc5a-221eecc8d686}" providerId="google-sheets"/>
  <x18tc:person displayName="tc={6A8D1D8D-1745-4A42-AED5-439B07D498E4}" id="{facdab33-e233-4373-be43-bb6e5a1ba0c5}" providerId="google-sheets"/>
  <x18tc:person displayName="tc={92D64E8E-C52A-4355-B2CA-5D92B89C1079}" id="{826d34a2-e080-4d85-894b-ecad9db3e0d9}" providerId="google-sheets"/>
  <x18tc:person displayName="tc={C1D3F1DE-5248-4865-904D-702920B81F79}" id="{ac86b015-8d1b-4f24-9b99-2ea9c8dc3c31}" providerId="google-sheets"/>
  <x18tc:person displayName="tc={93C89078-CDBC-48EB-81FB-5D35F3CFF4E3}" id="{030dd41d-0c15-4807-b76a-2173f5aa0792}" providerId="google-sheets"/>
  <x18tc:person displayName="tc={A50D959F-EE15-452B-94BA-1359DC0CAA2B}" id="{c434a425-1039-435d-a159-163fdcc3fdc8}" providerId="google-sheets"/>
  <x18tc:person displayName="tc={6A56D896-5275-4F5F-8660-2D9A424E9E8A}" id="{29a3fe0a-d2d8-4039-a522-1738723caea3}" providerId="google-sheets"/>
  <x18tc:person displayName="tc={0745DBA8-14DC-47E9-90B7-259DEECC6BA8}" id="{3dc8d9c4-9b55-473e-9116-2db04e98fc48}" providerId="google-sheets"/>
  <x18tc:person displayName="tc={A07E58D6-8B5B-4CDC-82A2-A120D3F3DDF1}" id="{cb3096ff-ff9b-49dd-a746-d53e2797cdd2}" providerId="google-sheets"/>
  <x18tc:person displayName="tc={2740DF3B-A2F0-417B-85CB-E2B693436886}" id="{294e7cf6-7429-48b3-9b42-6f77040cd5f4}" providerId="google-sheets"/>
  <x18tc:person displayName="tc={14EDE500-6B0C-4A5C-B79D-9127E1ADA41D}" id="{1e5f41c1-9e9a-48c4-b717-60eac95ebd85}" providerId="google-sheets"/>
  <x18tc:person displayName="tc={F842C239-FC6E-4882-986A-C1DCFD34DBC3}" id="{2f59bc6d-4d0c-4a34-b344-3b4f2b8bfe46}" providerId="google-sheets"/>
  <x18tc:person displayName="tc={E68E7FC9-FF0D-44C9-B3C4-747262E8A349}" id="{02856649-6a90-4190-a7ec-b437cddb9ccf}" providerId="google-sheets"/>
  <x18tc:person displayName="tc={9132B89B-2FF9-4433-B4AC-B1867931A468}" id="{e169f8d1-0210-45f1-b9f4-38a56cae1df8}" providerId="google-sheets"/>
  <x18tc:person displayName="tc={FEC7AC3C-3B50-4F91-82E4-8E9ABD1376A7}" id="{b7cd0bd3-8b1e-41ef-b239-e46fb9f502ef}" providerId="google-sheets"/>
  <x18tc:person displayName="tc={618077F3-B603-4F4A-A169-02E935B7A841}" id="{641e45c9-686b-4072-8948-4ee9e999ed98}" providerId="google-sheets"/>
  <x18tc:person displayName="tc={5662894E-711A-44BA-AB3E-29D178E6C148}" id="{aa44b9bc-b618-4806-a4e9-d953e066a02a}" providerId="google-sheets"/>
  <x18tc:person displayName="tc={8363AE6A-B43C-412B-B44D-4E85C1E0059F}" id="{7b3d75e9-0bc5-41ac-833a-8ecfd44421e7}" providerId="google-sheets"/>
  <x18tc:person displayName="tc={E80F1B13-20C0-4970-868F-6BA3BFD1D753}" id="{d746e85c-b82e-46fa-90e9-eb7d67500ffd}" providerId="google-sheets"/>
  <x18tc:person displayName="tc={DB3D3925-3204-4F4C-BC67-60A6A465514E}" id="{d6bc3eb1-ea12-4242-a6dd-b67e3028a7ec}" providerId="google-sheets"/>
  <x18tc:person displayName="tc={E7CC480E-3533-4EE3-A7FA-0489B51AB839}" id="{d64e43a2-cce1-468e-b31e-67d0e7ec76ac}" providerId="google-sheets"/>
  <x18tc:person displayName="tc={FB57F38E-C260-462D-9607-E5D8CEF3F804}" id="{581b34ff-03a9-498b-83ec-687b2d4054cd}" providerId="google-sheets"/>
  <x18tc:person displayName="tc={6C86AC55-5D44-45EF-BA41-3F2B6E2C30CF}" id="{06a24290-807f-4f19-9fb7-f09b71a92568}" providerId="google-sheets"/>
  <x18tc:person displayName="tc={95420D5B-8DD4-43AD-B6F4-9B9B6C36FF7A}" id="{53d3c985-ec87-48c4-820a-f46b1711c983}" providerId="google-sheets"/>
  <x18tc:person displayName="tc={8936CC84-E59B-4BE0-8E52-B7F6FC9BD8D7}" id="{44aaedbf-f868-444a-b4b8-b8e093ef1146}" providerId="google-sheets"/>
  <x18tc:person displayName="tc={C58491E3-E6CE-4305-86DA-4E8D53B21B7F}" id="{44fb6a37-516d-4ef0-b51f-5bfd433ad1ba}" providerId="google-sheets"/>
  <x18tc:person displayName="tc={642C68FC-21D6-4466-A240-12E1BE9BE0E5}" id="{d6c21baf-7c92-41af-bec5-cd2b1445fc48}" providerId="google-sheets"/>
  <x18tc:person displayName="tc={3217A73F-002E-46C4-A9FA-54F3E0DFB7D7}" id="{82396191-fb8e-486b-870e-d463a6a4664d}" providerId="google-sheets"/>
  <x18tc:person displayName="tc={9DE51B96-6535-4F96-8766-B9F47A7ECD44}" id="{f75b946d-4874-41d6-bec2-0bc0ccbe9531}" providerId="google-sheets"/>
  <x18tc:person displayName="tc={A5579A5D-2B25-45EF-94AD-FCECEE2FB40C}" id="{5690624c-8766-4121-b184-5de69a4c2f46}" providerId="google-sheets"/>
  <x18tc:person displayName="tc={31B762E9-8E4F-434A-BBDB-EA00767A904C}" id="{e515acfa-a8e5-4062-90d6-b254dfabeb45}" providerId="google-sheets"/>
  <x18tc:person displayName="tc={98006D2F-5D42-4A0E-A9AD-DB73C1079DC0}" id="{777003d3-aacf-465a-8efe-76bcfbb7fc0b}" providerId="google-sheets"/>
  <x18tc:person displayName="tc={581FF862-F0E9-43C9-8702-4FD3E8BCA271}" id="{886f70f0-62f6-4ec2-98a0-ee47637c2bc8}" providerId="google-sheets"/>
  <x18tc:person displayName="tc={BD177E59-BB69-4F5C-9203-6A579B0F81A4}" id="{f5c247d1-33c6-43ac-be40-c8415f7b75d0}" providerId="google-sheets"/>
  <x18tc:person displayName="tc={11D3C671-4B32-4FFE-9C90-55EBE6B1BF6B}" id="{ce5d52d5-f708-475e-8100-15a3089ee019}" providerId="google-sheets"/>
  <x18tc:person displayName="tc={E47ADB89-27B8-4F03-8F92-BD2E75D93517}" id="{91ab691d-706b-4b0d-8bba-c88da28d5534}" providerId="google-sheets"/>
  <x18tc:person displayName="tc={536B4B65-C8EC-4CEC-BDFF-A3DACB5F6460}" id="{442878f5-37af-49ea-86ab-3ea7cb75c38d}" providerId="google-sheets"/>
  <x18tc:person displayName="tc={172CB1D2-5743-45DF-9832-C30ACB58F16B}" id="{47163a5e-4c4b-496a-acb2-e8fbe115a012}" providerId="google-sheets"/>
  <x18tc:person displayName="tc={21248B40-361D-4892-83A1-60842F544177}" id="{8550c988-211a-42f9-a68f-1e050cfa7853}" providerId="google-sheets"/>
  <x18tc:person displayName="tc={7C2B094E-4477-488E-9E9F-D9835FFB2398}" id="{8a4361bc-bf75-4e3e-803a-a2b8b85fd91f}" providerId="google-sheets"/>
  <x18tc:person displayName="tc={79EAB9BA-60AE-4185-A803-E6B8E53A1FA9}" id="{8abaa545-75dc-4067-9411-73879ac65c3c}" providerId="google-sheets"/>
  <x18tc:person displayName="tc={39232867-31D9-41C4-B023-87D70473433D}" id="{47d92926-8d96-487d-ac0b-167f0928b21c}" providerId="google-sheets"/>
  <x18tc:person displayName="tc={B1526AE1-F5EE-4A86-BA0F-DF5072B9270C}" id="{ffb49ac4-3b29-4ac5-bba6-5dca88b41c44}" providerId="google-sheets"/>
  <x18tc:person displayName="tc={E6E59552-1247-4232-A088-989CCA39AC6A}" id="{eb597127-068a-4884-8faf-a64c8ddc9ed6}" providerId="google-sheets"/>
  <x18tc:person displayName="tc={AFACF452-EBA7-484C-87EB-68E0D2B04A52}" id="{8fa4fb34-947c-4ffc-b0b4-84fd48521d02}" providerId="google-sheets"/>
  <x18tc:person displayName="tc={6BBBB122-2E52-40DA-91DF-F679DB66A107}" id="{0fe9caf6-aa8d-4a6a-9881-e7904706b86d}" providerId="google-sheets"/>
  <x18tc:person displayName="tc={5ABB1444-00B1-4A67-B3E9-426EA4FF7A2E}" id="{927b9cef-2f7d-4d99-bdc6-c08637075fd2}" providerId="google-sheets"/>
  <x18tc:person displayName="tc={D1C5A951-F0E5-4A88-8A9C-F34171874D82}" id="{edc290a6-9e77-4351-9c7e-20057a9b258b}" providerId="google-sheets"/>
  <x18tc:person displayName="tc={002FA870-5B08-4955-8BFE-02D684734ABF}" id="{e33e8c0f-d619-47bf-9f71-dd01704148e0}" providerId="google-sheets"/>
  <x18tc:person displayName="tc={EAFFF904-023C-47E8-BDFA-9066F26C2951}" id="{5a1b9bfe-415a-4016-85a6-d0e20e1b52d4}" providerId="google-sheets"/>
  <x18tc:person displayName="tc={438C8AD8-FACC-4469-ADE1-E060A05A45A8}" id="{08412c07-2fa1-438a-a27e-9f34751cbb0d}" providerId="google-sheets"/>
  <x18tc:person displayName="tc={1DB038CF-0112-46AD-AB92-BB56D07C9A7E}" id="{77d8b305-40d9-447c-ba5f-182de5b4bd2e}" providerId="google-sheets"/>
  <x18tc:person displayName="tc={DACBA944-812C-4E50-9F5D-6B4C0557D4C0}" id="{f56d2051-f2eb-447b-b98f-9231ba1844b4}" providerId="google-sheets"/>
  <x18tc:person displayName="tc={647774FD-7D42-4F10-B6BF-CBB75D79972E}" id="{81a2425c-6cbd-4c72-bc40-0b1affd8737d}" providerId="google-sheets"/>
  <x18tc:person displayName="tc={AE3F8EE0-DC82-469E-A54D-0A8398ECDAAB}" id="{dd17b546-2eab-4b94-9b04-f126b5c9e56f}" providerId="google-sheets"/>
  <x18tc:person displayName="tc={4510577B-4974-45C2-B301-83012D00C5CC}" id="{bd43988e-bf1c-4afd-8cee-beb970201085}" providerId="google-sheets"/>
  <x18tc:person displayName="tc={D35D1E18-3B0B-4614-923B-FF3866282081}" id="{18d386b1-71b6-488a-8a9c-240afeeeb901}" providerId="google-sheets"/>
  <x18tc:person displayName="tc={13AE2E84-7D7E-4C46-9625-B91E2A34C994}" id="{abaeba7f-3bd1-4b11-9db6-cb3bae50991d}" providerId="google-sheets"/>
  <x18tc:person displayName="tc={10CBF877-B195-4147-8AF5-E0148A22A7A5}" id="{a3680e4f-ce6b-41f6-88b3-4cf8ea3da96b}" providerId="google-sheets"/>
  <x18tc:person displayName="tc={35AEC0DB-42B0-4661-B765-6F9D8DFB57C7}" id="{cf8a9bc0-d2b7-4856-81d4-266d7281168b}" providerId="google-sheets"/>
  <x18tc:person displayName="tc={8DBB15CC-C863-449D-B985-0F5BF1286399}" id="{0973b556-07c8-49ec-9b0e-43fab6b7061f}" providerId="google-sheets"/>
  <x18tc:person displayName="tc={38E054C7-423F-474C-B55A-E2DE17D3D162}" id="{005a8abe-af4b-4182-8af9-e8b9deba74c5}" providerId="google-sheets"/>
  <x18tc:person displayName="tc={85747C6B-01D6-429E-BC54-ED60CA3E289E}" id="{1faac96a-e516-4bb2-8ceb-c861d4868b0e}" providerId="google-sheets"/>
  <x18tc:person displayName="tc={AC87F850-D3DF-4070-AA88-6B5AB8C3F7AC}" id="{ce7982a4-0859-4775-806b-451178222ea6}" providerId="google-sheets"/>
  <x18tc:person displayName="tc={DD4A35A3-E160-40D9-A6CD-528576B6B3D3}" id="{a51f8b26-b2e2-4645-91d7-2ce2fd089f04}" providerId="google-sheets"/>
  <x18tc:person displayName="tc={E48EFA8F-4E0A-4F41-9415-835BAF1EC1CD}" id="{6bead5f7-5fe7-4e48-b895-377522426bc3}" providerId="google-sheets"/>
  <x18tc:person displayName="tc={9D9B4CCA-ECFC-403C-8B52-2CCB8511F0CF}" id="{19b46661-5d13-41c2-b5dc-ff07940ba2bf}" providerId="google-sheets"/>
  <x18tc:person displayName="tc={9914249C-E5EB-40F2-9FE8-26A7B9892DA5}" id="{414a6534-b705-490a-85cc-9da827d97943}" providerId="google-sheets"/>
  <x18tc:person displayName="tc={1A0A2D90-7201-4661-82C6-C25E8AE9CD6D}" id="{e0d14f70-e91e-45e5-9454-a855a217dc2e}" providerId="google-sheets"/>
  <x18tc:person displayName="tc={040D9DC0-8319-45A2-9517-B3715A4EFB3E}" id="{8372e7fe-505e-4fa9-b8ac-bf31670694d9}" providerId="google-sheets"/>
  <x18tc:person displayName="tc={E46CED78-3523-4FE4-BF97-EE7ABC0E6D00}" id="{b72d3b82-1bad-43a1-bca1-8557ef12db85}" providerId="google-sheets"/>
  <x18tc:person displayName="tc={89203AF4-DE84-4884-824E-78BC3F509F2E}" id="{978bbf84-3b18-4300-9d81-35337c1bcff4}" providerId="google-sheets"/>
  <x18tc:person displayName="tc={A095BB81-5E9E-4258-BF41-49FBD09045CF}" id="{d24e4fdb-006b-475f-bed7-9250fbaabfd1}" providerId="google-sheets"/>
  <x18tc:person displayName="tc={4C9FAE77-1F94-435C-B33C-137377C09E3E}" id="{e7b68487-eb38-4471-9033-ee518dc272f4}" providerId="google-sheets"/>
  <x18tc:person displayName="tc={6DC3CE61-7CE1-425F-83DC-C4078215603F}" id="{1940992b-bdbd-4bd7-bb89-75631125dc9f}" providerId="google-sheets"/>
  <x18tc:person displayName="tc={91D330C6-94FF-4DB6-B9C1-5DAB5026562C}" id="{a4030013-acd4-4bca-839b-c30c75b50c6d}" providerId="google-sheets"/>
  <x18tc:person displayName="tc={93495ED4-99AF-4425-940E-B388E39BE826}" id="{cdd3d008-f557-40f8-b80a-0b7fe0c441b8}" providerId="google-sheets"/>
  <x18tc:person displayName="tc={81A9C93F-12DC-4C7D-9666-4699F5E304A2}" id="{676ba9bb-cb61-4d7c-a811-5654ff7a6bb2}" providerId="google-sheets"/>
  <x18tc:person displayName="tc={1B01CAB0-D923-461C-AD0E-3D5CD581F81E}" id="{ac017dfe-ddba-49e5-a22c-f19413c54c46}" providerId="google-sheets"/>
  <x18tc:person displayName="tc={1ED39E47-FC83-4F80-8E1C-618024709051}" id="{520e51ca-ae88-4de7-8559-124bf338e957}" providerId="google-sheets"/>
  <x18tc:person displayName="tc={8687B0EC-7DA2-4CFF-8F55-A3927F050C0C}" id="{85c9c556-e520-4cbd-b1f6-d2d5aeebd627}" providerId="google-sheets"/>
  <x18tc:person displayName="tc={60BD7D96-7580-479A-8522-F58CA24B7AA4}" id="{a19bfcda-a7fc-4912-91a1-08b1fe265145}" providerId="google-sheets"/>
  <x18tc:person displayName="tc={A6D7B386-5E71-4259-869B-6F71E89DE099}" id="{2ffc3a2b-8afc-45ab-a4e0-4bf483cd8f63}" providerId="google-sheets"/>
  <x18tc:person displayName="tc={D72E1D2B-28FC-4901-B3AD-712477B39471}" id="{c1f6946a-f1ae-46d1-98d6-39bade6c113d}" providerId="google-sheets"/>
  <x18tc:person displayName="tc={0A960015-448F-42CE-83CD-096DBB755367}" id="{cbe60b1e-7a73-4c4e-a734-39c3fce46104}" providerId="google-sheets"/>
  <x18tc:person displayName="tc={607F56F9-4FB5-4F18-BEA9-B221F1D56913}" id="{d8fd89aa-9d57-42eb-9f74-7047746acd32}" providerId="google-sheets"/>
  <x18tc:person displayName="tc={722727EA-0FB4-48D5-9416-3419A0ED000E}" id="{e41918cc-a4f8-4985-bec0-68ef4346095b}" providerId="google-sheets"/>
  <x18tc:person displayName="tc={21715AC3-33EE-4F72-8A11-489D23EC98E6}" id="{acb06325-756c-4229-b6cd-47d17acbb076}" providerId="google-sheets"/>
  <x18tc:person displayName="tc={DE5441C4-4DE5-4F0F-998E-3E3FF9BA6824}" id="{797f2a45-d68b-4cfe-9fcc-c66f94285c24}" providerId="google-sheets"/>
  <x18tc:person displayName="tc={C6722E6D-463F-4FC7-B34E-335E602B3506}" id="{369afb98-ed02-413d-832b-671207cd31e3}" providerId="google-sheets"/>
  <x18tc:person displayName="tc={C8B84C70-4D2F-409B-B95D-D7AE2A9B36DF}" id="{022c6df7-3113-475c-b876-83a8b2869ed6}" providerId="google-sheets"/>
  <x18tc:person displayName="tc={2A4EC51C-BA56-45E8-A8CC-344F8FB57482}" id="{364a0dc6-5394-4f1c-b1ba-ab6417f10480}" providerId="google-sheets"/>
  <x18tc:person displayName="tc={4B12C065-B65C-4892-8248-6757618FC23F}" id="{6b81d7fa-d3f1-415b-8a8b-c0f398c4292c}" providerId="google-sheets"/>
  <x18tc:person displayName="tc={7BC05BD6-EEF4-45F3-8CC0-17B8DA6D0D49}" id="{816842fa-d254-4b75-b409-3443ee893013}" providerId="google-sheets"/>
  <x18tc:person displayName="tc={6353989B-DE82-415A-9505-C195DDC69704}" id="{161e6ba3-e365-487f-8e77-a1f5bc4ed924}" providerId="google-sheets"/>
  <x18tc:person displayName="tc={F0EE2001-FE95-4CEF-A5FA-638DAF3F2741}" id="{813752e8-01f0-4e3b-9551-2ccfa007da0b}" providerId="google-sheets"/>
  <x18tc:person displayName="tc={BA10B948-8F19-40BB-B40A-DA70C179B33C}" id="{9a34e43a-76a7-4322-b25c-e2e83554c718}" providerId="google-sheets"/>
  <x18tc:person displayName="tc={11306C1C-E48F-4FA5-8932-E578C972BEE0}" id="{13247852-969c-48dc-b039-5bda8f8b7534}" providerId="google-sheets"/>
  <x18tc:person displayName="tc={B1E95BE2-0EDA-4CC2-B76D-A50445F3E4B3}" id="{20e6659a-59c9-4b1e-88d4-b02b8ce28d3f}" providerId="google-sheets"/>
  <x18tc:person displayName="tc={C816A762-5409-4993-9AF4-DC07A246094F}" id="{6d398072-3973-424b-9ed2-64a28de2f06c}" providerId="google-sheets"/>
  <x18tc:person displayName="tc={B10774E9-DA33-45B7-B3D5-506ECBDCDB3C}" id="{b8d3e7b3-c896-4cfd-8739-5504a6794429}" providerId="google-sheets"/>
  <x18tc:person displayName="tc={FA66B2FE-A66C-46B0-9606-F335C0844B26}" id="{aee30d47-ec9c-411d-bab9-f573a26bf254}" providerId="google-sheets"/>
  <x18tc:person displayName="tc={A59E5E53-09EF-4FF6-8083-9BCA57FE4508}" id="{9ea45aea-7651-4ae8-a568-e4bdddfd301f}" providerId="google-sheets"/>
  <x18tc:person displayName="tc={B0C3944E-8D9E-4ED6-B69C-2797E77663C6}" id="{55e6ef38-32df-4e5a-9ac8-cd5956ef2c73}" providerId="google-sheets"/>
  <x18tc:person displayName="tc={650FD073-62F8-4A0A-AEB3-CD36852E1A9C}" id="{3e583adb-ee2f-489f-86e9-469a3c4d41c0}" providerId="google-sheets"/>
  <x18tc:person displayName="tc={14EA4BC2-BFB7-4F9F-A3D8-9E993A3E1424}" id="{279e08e9-c78d-4e45-8d6c-210edc9f7706}" providerId="google-sheets"/>
  <x18tc:person displayName="tc={8E63B5C2-DFF2-46A8-A4D4-814E31D0FBD8}" id="{0817d103-e642-4844-b59f-3a08629635d6}" providerId="google-sheets"/>
  <x18tc:person displayName="tc={F8491310-0C72-46E2-BF3C-AB6ECDA099C0}" id="{c7983a08-2c64-4466-a49b-87e0957d68c5}" providerId="google-sheets"/>
  <x18tc:person displayName="tc={23E41786-3B98-4CA1-9022-6761C4A75E63}" id="{85c4919e-7f13-4b38-8b22-23dc040bf3dc}" providerId="google-sheets"/>
  <x18tc:person displayName="tc={29E439A4-DFAE-4B43-80CF-A84BC02B93D4}" id="{9eb1ec8d-20d8-43b0-b0a5-40b0f32df2d1}" providerId="google-sheets"/>
  <x18tc:person displayName="tc={BA77C4F3-A0D7-4EE4-B738-439D0816CA14}" id="{614172cd-f849-4a43-b255-2e5e583a180c}" providerId="google-sheets"/>
  <x18tc:person displayName="tc={7AF2364C-08A3-4C38-9A82-B151A567C923}" id="{d8980b57-56f9-4a0e-b6ba-8ae5505b99f8}" providerId="google-sheets"/>
  <x18tc:person displayName="tc={0B82DFA6-D115-489A-AA35-8CBC82397CEB}" id="{d7141f5b-73f7-47b5-94f2-b60ef86d1f8b}" providerId="google-sheets"/>
  <x18tc:person displayName="tc={F146F13B-1EBA-40C3-AC82-EC7CB0315858}" id="{5a2f62d8-540c-4801-aab8-1826d417a669}" providerId="google-sheets"/>
  <x18tc:person displayName="tc={17559073-916F-4222-BDC5-EFB7A59D614A}" id="{df19db40-55a2-4075-8526-845dfbc2967a}" providerId="google-sheets"/>
  <x18tc:person displayName="tc={A2298602-AD2F-4D89-B96B-6D628D0AAA56}" id="{76536cfd-4d8a-4815-b6f6-cdea48a9743c}" providerId="google-sheets"/>
  <x18tc:person displayName="tc={E291F860-320C-4858-AD5D-F5F8B3164C19}" id="{5bfbbace-3842-4bea-ae67-0118185c23bc}" providerId="google-sheets"/>
  <x18tc:person displayName="tc={8CB703A0-E6CA-4989-8A65-D2A51C5A2661}" id="{ca0aa614-67f2-488c-be29-66dbb5e7d22a}" providerId="google-sheets"/>
  <x18tc:person displayName="tc={BBC698BD-0241-47AC-90DB-F94FECE450A9}" id="{993e9e4e-8849-45e6-ae70-8043ea332bb2}" providerId="google-sheets"/>
  <x18tc:person displayName="tc={3F58E113-5E15-4B72-82E1-2F40E5994579}" id="{afd6d35b-d6dc-443f-9d49-8522e1db709c}" providerId="google-sheets"/>
  <x18tc:person displayName="tc={E176E923-98E8-4BCF-99EB-98793F0900DA}" id="{f325ee92-8b54-4a79-b8fb-4cf2917195a6}" providerId="google-sheets"/>
  <x18tc:person displayName="tc={B97AF2D1-D967-4062-8B82-F6F0D9EDC360}" id="{f122a9dc-8024-4eec-a717-8802542077dd}" providerId="google-sheets"/>
  <x18tc:person displayName="tc={7C00FA9D-DDF2-4BC6-812A-66643EF6B441}" id="{236bf605-e75b-412f-a949-3dd1af0fba4a}" providerId="google-sheets"/>
  <x18tc:person displayName="tc={F1370092-0DBB-48C1-AD2B-D35F9E821EAC}" id="{a65277ce-ec28-4a3b-9acf-c31aa44d2839}" providerId="google-sheets"/>
  <x18tc:person displayName="tc={9F984643-023C-4F2D-B7DA-63D94B744090}" id="{d760e0c4-77be-4009-89a4-819966b46d0e}" providerId="google-sheets"/>
  <x18tc:person displayName="tc={F63D09E5-1600-4F57-B583-588FDAA6D4F1}" id="{00287fc7-ec2c-4d17-aa17-13faf013634c}" providerId="google-sheets"/>
  <x18tc:person displayName="tc={7E5A3A62-C4F2-4C3A-8DAF-3517043E161F}" id="{e51a12d5-4b19-49f7-abf7-80cec999fe7d}" providerId="google-sheets"/>
  <x18tc:person displayName="tc={CE63C064-2E3F-4582-A38A-9204BA38B3BA}" id="{3899a0a6-2874-4322-8971-259ce219e37f}" providerId="google-sheets"/>
  <x18tc:person displayName="tc={C960768C-29A8-40FA-A7EB-31824F349869}" id="{5478ae8d-0a4f-49ac-be5a-d3d7977b488f}" providerId="google-sheets"/>
  <x18tc:person displayName="tc={D021BD7A-8809-48EE-9FD1-76C271A52014}" id="{1c802e0b-1d11-4dcf-97f3-1a404ce5ebb4}" providerId="google-sheets"/>
  <x18tc:person displayName="tc={265FCB4A-0184-4A75-B704-307D633D7929}" id="{be7c4925-cbfe-40be-8e15-86435006f0b6}" providerId="google-sheets"/>
  <x18tc:person displayName="tc={D4447357-45A7-482E-8734-A62EB4371DB4}" id="{7dfbf185-d05d-440f-b1b6-42f17aeebcec}" providerId="google-sheets"/>
  <x18tc:person displayName="tc={8CEFF43A-4626-4773-A948-707AA1E3ABD7}" id="{c20c6615-8061-423c-b135-db09a0d65ec4}" providerId="google-sheets"/>
  <x18tc:person displayName="tc={39CBAE66-6572-4D53-B9F3-B83A5EBE4E00}" id="{8fb28b2a-2a03-4087-ba32-ea9753d3812e}" providerId="google-sheets"/>
  <x18tc:person displayName="tc={1586C42D-85ED-4C5E-BF7D-EB90B445108D}" id="{7e0fdc6d-7fd6-48d1-a3fc-e291b55fbe1a}" providerId="google-sheets"/>
  <x18tc:person displayName="tc={660E6E73-8AF2-48A9-8BBE-2EFFCF78865D}" id="{9bb3d78f-cf30-4d2b-adff-9a0937f0725e}" providerId="google-sheets"/>
  <x18tc:person displayName="tc={A4E554D8-7840-4CFB-A43F-A055DE67EB5B}" id="{81343a37-5b1b-4fb7-9720-c0e66adac699}" providerId="google-sheets"/>
  <x18tc:person displayName="tc={9A0AB058-B51B-4A5E-8C63-CC7EEEF1DBCC}" id="{38a6d82b-a8f3-46e0-bde1-7e02c09140ef}" providerId="google-sheets"/>
  <x18tc:person displayName="tc={91B392B3-64AE-4FEF-BD02-C3908FB799AF}" id="{8cb24496-12bd-4021-8795-4c0c6ecdd3b8}" providerId="google-sheets"/>
  <x18tc:person displayName="tc={5A8C3695-14B0-46E2-878E-A7BB04C8FBF9}" id="{4d7ead6c-7649-4505-8923-ccc782d8c3ce}" providerId="google-sheets"/>
  <x18tc:person displayName="tc={1CDD75B2-9990-4C8D-83F5-624065A9E8E7}" id="{58c849f1-2603-48bb-bc4d-af6311f927bb}" providerId="google-sheets"/>
  <x18tc:person displayName="tc={B9102A82-DF02-4E7B-ACCE-AEC8FC769938}" id="{3e068b34-e22d-4b8d-beb7-a52e16d8857e}" providerId="google-sheets"/>
  <x18tc:person displayName="tc={E47E9461-E388-4532-84E3-06F2544880EF}" id="{9dd4b414-273a-4c3d-8ef8-46377b632504}" providerId="google-sheets"/>
  <x18tc:person displayName="tc={6B54EED4-D224-4299-8A0B-905D2FC99701}" id="{680a1d3c-9415-4757-b4e3-a75dd4dacf87}" providerId="google-sheets"/>
  <x18tc:person displayName="tc={336B1805-F12A-436B-97C1-F7D9391C0FB6}" id="{4e86fd1a-c3d8-4289-b2d6-d2c35bd2657a}" providerId="google-sheets"/>
  <x18tc:person displayName="tc={ADBA06C1-02DD-4EB8-BDC3-ACA1B42EA42C}" id="{3a6a2f16-4a95-46a1-b8e0-ce35504016f7}" providerId="google-sheets"/>
  <x18tc:person displayName="tc={52732907-FBF4-4D5D-9325-2F4F11CD0CD4}" id="{20af9fa5-5a55-40bc-b008-f3eb687a258d}" providerId="google-sheets"/>
  <x18tc:person displayName="tc={3E995A06-C363-4DDD-A652-E80542E00166}" id="{74c2f32d-6d1f-44c3-8707-050932344f2b}" providerId="google-sheets"/>
  <x18tc:person displayName="tc={C7B841E0-FFD9-4925-BD92-021C08993919}" id="{527c6513-c98f-489e-8eb3-2f982fa5fa04}" providerId="google-sheets"/>
  <x18tc:person displayName="tc={86C8402E-DCEF-46B3-89BE-8D9CA1A10B98}" id="{e6b072bd-1bc0-4696-b217-9dfa3efe852b}" providerId="google-sheets"/>
  <x18tc:person displayName="tc={9B5331D7-F187-4471-916E-22C86A4F4E74}" id="{ffcf94ac-1a20-4c77-af1d-0fc9fd783f28}" providerId="google-sheets"/>
  <x18tc:person displayName="tc={772571DC-2812-487F-9F69-B25521DE4677}" id="{1c2bdac4-703c-4885-a00d-813fdd524a89}" providerId="google-sheets"/>
  <x18tc:person displayName="tc={CA5D3A1C-C791-4E6B-AFED-AB3CFD4C9797}" id="{d30f3b99-45ad-4155-91b1-029869a807c3}" providerId="google-sheets"/>
  <x18tc:person displayName="tc={ADB6E4CF-DD47-46BE-AF84-7980E0856923}" id="{86ecfb5d-1d85-4b66-8c2c-0b7999fbe5ff}" providerId="google-sheets"/>
  <x18tc:person displayName="tc={5CB140CD-18BC-40C5-971C-809506577AAD}" id="{93b83e65-de89-44a1-af43-d924e36424f7}" providerId="google-sheets"/>
  <x18tc:person displayName="tc={5E2EB8A5-D824-4372-9DBC-452764C07FA1}" id="{3e7e7362-bcc6-4602-90a8-2617267e8fb8}" providerId="google-sheets"/>
  <x18tc:person displayName="INCLUYE LEDGE LOUNGER 4 &amp; 2….OJO" id="{2b89eada-b4ea-4a0e-a3a1-42d2575516c4}" providerId="google-sheets"/>
  <x18tc:person displayName="tc={5D635460-DFF0-4CC3-A37A-389C0E8CE611}" id="{7480d31a-265c-48b5-bb76-570d718f993b}" providerId="google-sheets"/>
  <x18tc:person displayName="tc={7DBD8FAB-BB3C-4223-A6F2-0B277AEFDC69}" id="{ffd4e96f-2431-4e91-8601-08c6cbdd4caa}" providerId="google-sheets"/>
  <x18tc:person displayName="tc={18E1413B-4EBE-4CE6-B00E-D015C3508004}" id="{87683e69-8839-4ea1-96ad-0c665fdd97a2}" providerId="google-sheets"/>
  <x18tc:person displayName="tc={4B40D100-24F9-46C5-8ABF-C0AB5B36E7FB}" id="{7a9a1d42-2409-43cc-81f4-72f0f5230160}" providerId="google-sheets"/>
  <x18tc:person displayName="tc={B4AACA3C-C845-44C5-88E4-251F7BDBFBFC}" id="{c9044e79-4aa5-4e18-9581-35310668b9d5}" providerId="google-sheets"/>
  <x18tc:person displayName="tc={46725A3F-9895-42EE-832A-F8C7CFBE247F}" id="{0a42be5c-fc75-4e87-8a78-a032da18fec3}" providerId="google-sheets"/>
  <x18tc:person displayName="tc={6088F9EB-1AB1-4A3E-ADC5-AF7EEAA4E385}" id="{b712da50-eb5e-4ff7-836e-03f843dc3ac7}" providerId="google-sheets"/>
  <x18tc:person displayName="tc={382F959D-D6F4-498D-9BF5-7048919F2BA6}" id="{4c65022c-a954-4475-877a-041d5a9e77c1}" providerId="google-sheets"/>
  <x18tc:person displayName="tc={373DB0A6-7EFF-438B-81B3-2D4516DD0034}" id="{f15a40e3-a3f8-4452-9d34-aab054f4b650}" providerId="google-sheets"/>
  <x18tc:person displayName="tc={B2486B2F-7953-40A9-AF26-7C64281DD62A}" id="{ec232926-4e2b-4e47-8153-4cf204d15346}" providerId="google-sheets"/>
  <x18tc:person displayName="tc={B660C7AC-06E1-4CF5-9E9E-06F4CDE10618}" id="{13562ea6-bd4c-4f66-bd55-e41692462b20}" providerId="google-sheets"/>
  <x18tc:person displayName="tc={554B734D-CF26-4BDE-B65E-3209A999D913}" id="{52e6bf39-7a94-45c8-9a9c-b73fb6679a79}" providerId="google-sheets"/>
  <x18tc:person displayName="tc={AE3243D3-1B60-488F-9C9F-EE8F0E239EEA}" id="{732f886c-8bcd-49e0-a18a-8c436a869ef4}" providerId="google-sheets"/>
  <x18tc:person displayName="tc={5389A337-C03C-4D02-A9DF-9909EABE97AA}" id="{5eccd123-6228-4ae6-8efd-64e2fd9e5a1c}" providerId="google-sheets"/>
  <x18tc:person displayName="tc={61EE69C4-3300-422E-922C-74C9A05B466D}" id="{b1f61ef6-54f1-4485-aa7b-10f46f2c3b9d}" providerId="google-sheets"/>
  <x18tc:person displayName="tc={6A69F59B-8563-46BF-8EA1-5B5BE4C25768}" id="{b9216a77-5e1d-4b20-bd7d-fac8e107afdf}" providerId="google-sheets"/>
  <x18tc:person displayName="tc={2D1F9E9B-F204-430B-965B-AD018D92A065}" id="{a39507d8-3650-42d3-b232-b72db05226d1}" providerId="google-sheets"/>
  <x18tc:person displayName="tc={A692BE23-88D7-4178-BBC3-BE0F6DC349FC}" id="{d07944bc-c813-484f-9d3e-d450fb0f8d04}" providerId="google-sheets"/>
  <x18tc:person displayName="tc={5DB01325-588B-4DFE-8A2F-97ED6F885089}" id="{add97dad-1eed-4e73-8c98-c44d6f1c13ee}" providerId="google-sheets"/>
  <x18tc:person displayName="tc={B6B9B759-BA18-4207-AACF-A6A7E0F8DEF5}" id="{6d68895b-447a-4b60-88a0-1a3c3bf67edf}" providerId="google-sheets"/>
  <x18tc:person displayName="tc={3CFB24F7-3ECE-4F4D-A7C0-AA57DCBE1F56}" id="{f3f6964a-6c70-4734-9066-ee089b5cf5e2}" providerId="google-sheets"/>
  <x18tc:person displayName="tc={26D0F8B7-808C-4965-B909-FF14FAF77A60}" id="{64a909c1-c1dc-4e4f-a75d-9569628b4fd2}" providerId="google-sheets"/>
  <x18tc:person displayName="tc={E5A893EC-3ED9-4580-B3DD-AD6CAAEC494D}" id="{983b8017-a9c8-478f-aec1-3af4ecf0d3fb}" providerId="google-sheets"/>
  <x18tc:person displayName="tc={31F5436B-1216-40E5-A82F-7D11CC0CF000}" id="{f25b91ab-d0b5-49c9-97a1-1e73e4957cae}" providerId="google-sheets"/>
  <x18tc:person displayName="tc={17F569FA-E488-45DA-A4C0-C212D7445477}" id="{f15d2ca5-b029-4da2-b7a5-88f709bdddcb}" providerId="google-sheets"/>
  <x18tc:person displayName="tc={842061BA-5DAB-422C-AB50-FE4D9F64F751}" id="{bdbdc9db-96fb-4746-9f46-900c86519b10}" providerId="google-sheets"/>
  <x18tc:person displayName="tc={ECD46BAE-E43A-4FFD-A7B6-C99DB5ACBD78}" id="{6d3addbf-0a99-45b3-ba97-523b881758c4}" providerId="google-sheets"/>
  <x18tc:person displayName="tc={D04BB0BC-704A-44B3-8FD7-B85B2819C87E}" id="{2e1f2f67-3f22-4409-bf87-bc15691ea367}" providerId="google-sheets"/>
  <x18tc:person displayName="tc={B0A89E13-C16F-4A56-AC77-B287DF053F38}" id="{d1747fea-6b3f-445a-ab68-8ceb2d95483a}" providerId="google-sheets"/>
  <x18tc:person displayName="tc={D7D0D4BF-78B7-4C6C-9016-E6644440F3CC}" id="{4b771ac9-c992-4e9a-b21c-ebbd27579fa5}" providerId="google-sheets"/>
  <x18tc:person displayName="tc={62787FAE-F316-41A3-B06D-E201B32D1EF0}" id="{c7f8f755-6989-4432-ba7d-5c3beff765ed}" providerId="google-sheets"/>
  <x18tc:person displayName="tc={26C7D0AD-3013-4782-BE01-8DAEC10A0F61}" id="{e7f9a720-bdb6-46e3-974f-69113f9e5d50}" providerId="google-sheets"/>
  <x18tc:person displayName="tc={E2DF859B-089E-4989-AB97-9539B3E36A17}" id="{d3c02017-fc2b-4bf3-8840-9ff7d04792b3}" providerId="google-sheets"/>
  <x18tc:person displayName="tc={BD4A4AE3-937A-4395-97FC-559E24E954A8}" id="{f4f5d534-5806-4e0c-adfd-28bc008181c2}" providerId="google-sheets"/>
  <x18tc:person displayName="tc={A3E98F3F-78D0-4066-A9D7-B968DC56CBD9}" id="{ef492bb0-491b-4a82-a38c-79e598ceeb70}" providerId="google-sheets"/>
  <x18tc:person displayName="tc={11B05C19-0A20-44C0-BA93-8C43FA411AC4}" id="{550a33bb-b02d-430d-8455-52d109490306}" providerId="google-sheets"/>
  <x18tc:person displayName="tc={A7F22097-91BF-4E60-A547-893B255F046C}" id="{547bd5f1-09cf-427e-a70d-3d7f99f60ebe}" providerId="google-sheets"/>
  <x18tc:person displayName="tc={C857A133-DAC7-44EE-AD61-F0CF5FED1691}" id="{a1b45c85-faac-45dc-8c67-8ea01270c28f}" providerId="google-sheets"/>
  <x18tc:person displayName="tc={37696151-F007-4B63-981B-7F5C5ADB4970}" id="{2b36ea0e-0451-48fa-b9b3-ae0c1be5d9ab}" providerId="google-sheets"/>
  <x18tc:person displayName="tc={B1309C6A-EAD6-48E4-A3D0-5CE5CA3E9C0A}" id="{cbcab6f0-8a8f-4cca-8ce5-0b6ce754c9f5}" providerId="google-sheets"/>
  <x18tc:person displayName="tc={39F060C8-D783-40CC-A990-FC0AFA7AC6BF}" id="{ac785ce7-4472-4e80-996a-0dc119cc1eb7}" providerId="google-sheets"/>
  <x18tc:person displayName="tc={3CAC0E60-0D30-441B-AFCF-ED54029A3D55}" id="{63d92e82-a7ee-404a-b1fe-f4a38ef597d7}" providerId="google-sheets"/>
  <x18tc:person displayName="tc={7923E009-7E64-46BC-A2B4-AED12B9597A6}" id="{0a3083b1-9b7f-4a19-b89f-e8090410a14e}" providerId="google-sheets"/>
  <x18tc:person displayName="tc={BA75E01E-182D-4728-93BC-6B3C50C3A9FF}" id="{7b75225f-d7f8-4916-a142-cd79b15906db}" providerId="google-sheets"/>
  <x18tc:person displayName="tc={544941ED-17CC-4DA8-B2C9-02FDF4C25A34}" id="{bbfb7e7d-2c69-4fc1-b9aa-447167911b97}" providerId="google-sheets"/>
  <x18tc:person displayName="tc={C429BB00-164F-41C7-8A6F-C2421011066F}" id="{ee26a95f-aca5-4b71-84c5-7b11222beac6}" providerId="google-sheets"/>
  <x18tc:person displayName="tc={22DF2A01-8061-443D-97C7-CA28628D960A}" id="{c3d82eef-0b16-435f-9100-27c3ac9a68e7}" providerId="google-sheets"/>
  <x18tc:person displayName="tc={5FFF992E-41D6-4E82-B5A8-19012745DAE7}" id="{f83eb27a-714a-4a75-b9ae-ffa9b09fa3f1}" providerId="google-sheets"/>
  <x18tc:person displayName="tc={EFBFA313-7CF1-4710-8D5F-6D421B284F32}" id="{ad04d8c1-df82-4ea5-8826-a0630e76a9ac}" providerId="google-sheets"/>
  <x18tc:person displayName="tc={DD8DC9A5-A3F8-4D83-9E56-C6DEC505C8B0}" id="{d60e3e3b-7dd6-4b31-8f64-cda4ae523dd2}" providerId="google-sheets"/>
  <x18tc:person displayName="tc={D71AC5A7-ABAB-4D56-93B8-29FFE18287A4}" id="{26ce420c-1095-453f-9952-643a893d3766}" providerId="google-sheets"/>
  <x18tc:person displayName="tc={1869715D-700C-4D41-99A8-1C9C88C4B16D}" id="{8c00c98e-7c3d-4dea-b14f-1a2d222e8342}" providerId="google-sheets"/>
  <x18tc:person displayName="tc={4BF5BA2A-927E-45C6-AEDC-D5F5BCF1572E}" id="{8c85aacb-b290-47d5-946f-3f6720305615}" providerId="google-sheets"/>
  <x18tc:person displayName="tc={BEABD773-BC67-414A-B235-63F217942C63}" id="{9c616ff6-2e10-42df-b5f2-fb3c67e0db58}" providerId="google-sheets"/>
  <x18tc:person displayName="tc={7D2CF8F8-1B5F-4993-B955-53AEFC3DBE3D}" id="{e84e6757-b30f-47e3-b152-d9463b486411}" providerId="google-sheets"/>
  <x18tc:person displayName="tc={55C5AF3A-53EF-4877-AFFE-BDF985A2329F}" id="{5481a028-eb08-478c-b884-5374516bdbeb}" providerId="google-sheets"/>
  <x18tc:person displayName="tc={0DF13DB8-083E-4B34-ACD6-E47D8DBD8B8B}" id="{e1a95cc1-5539-48d1-9bb3-c0ed44aeb457}" providerId="google-sheets"/>
  <x18tc:person displayName="tc={47F0457C-9153-409D-9E44-4DE8F31F9472}" id="{0c088bca-1287-4219-96c5-e1e4b2ebeb47}" providerId="google-sheets"/>
  <x18tc:person displayName="tc={CF05794E-5FC8-43A4-8F81-FB894EE78734}" id="{2a603c9f-752e-4257-9753-d3c45fbd73d7}" providerId="google-sheets"/>
  <x18tc:person displayName="tc={F8270C3E-F970-4921-BD80-01EBF23862B1}" id="{7a9a9b5f-2870-4ef7-a634-8e3ecb120329}" providerId="google-sheets"/>
  <x18tc:person displayName="tc={B4A49415-6A78-4FB6-82F2-44BCD6629080}" id="{595f7764-41af-4316-b316-cad6babef696}" providerId="google-sheets"/>
  <x18tc:person displayName="tc={CC568559-17EB-408E-BD98-C341CAADED5B}" id="{b5ca4e97-6423-46b3-8dcd-2d584aaf8599}" providerId="google-sheets"/>
  <x18tc:person displayName="tc={9EFA655F-607E-474E-9D55-3D9B4AC5764E}" id="{ed410e31-6e1a-4994-bc30-1744fe0cedab}" providerId="google-sheets"/>
  <x18tc:person displayName="tc={DDD13AF7-A39E-4DED-B0A6-76A6CD257D58}" id="{014d9ec6-3462-4fb6-9029-e24055d1380a}" providerId="google-sheets"/>
  <x18tc:person displayName="tc={47C4B5C5-B879-49BC-918D-44A68845F5BF}" id="{df03e03b-c1b0-482c-96d4-746d0837bcb1}" providerId="google-sheets"/>
  <x18tc:person displayName="tc={49A0F883-F403-4D11-885F-3A4DBEB05D6F}" id="{50cb0f6b-190f-4361-a6ac-8ce58e969f14}" providerId="google-sheets"/>
  <x18tc:person displayName="tc={0159854B-757B-4204-BEB8-84F4FA068AF1}" id="{28e1ea70-b62c-47c6-a8fd-472cedf93df9}" providerId="google-sheets"/>
  <x18tc:person displayName="tc={2EFF7D1D-D6DC-4A6D-BDD5-577341FD8555}" id="{7beb1376-a44a-48c9-8365-86c547411480}" providerId="google-sheets"/>
  <x18tc:person displayName="tc={1F2EABFC-9235-4F73-9345-79F49991E846}" id="{b08fefef-7fa9-4b24-80b6-8ea22b08181a}" providerId="google-sheets"/>
  <x18tc:person displayName="tc={3C9E81CA-4DD5-4852-8BA4-507153F3B84A}" id="{3d944f12-90b9-401f-be69-fccecca85411}" providerId="google-sheets"/>
  <x18tc:person displayName="tc={F7110FCF-9D09-4377-918E-9F1C97B401E6}" id="{bcf2faba-2f7d-4811-94d7-52c3af8e2c72}" providerId="google-sheets"/>
  <x18tc:person displayName="tc={8A795832-96AE-465C-89A9-4A3DD9715AD1}" id="{2a5f2e6a-17cf-45d7-b4a7-6b3a8d816a31}" providerId="google-sheets"/>
  <x18tc:person displayName="tc={4BDCB9C9-93C6-4EF8-822A-B3CAB3367A8D}" id="{6f9f1815-91d9-428a-882c-c24053d2be03}" providerId="google-sheets"/>
  <x18tc:person displayName="tc={BBBACF0B-E95B-4346-A83C-07DE3A899A3E}" id="{ef15d9c0-1b0b-4538-9c35-1df27a8eb288}" providerId="google-sheets"/>
  <x18tc:person displayName="tc={9FD8F4A5-0C8F-4EF1-BA8E-6ECD3FAACBCB}" id="{d277db23-78a6-473a-81f4-c52fdbedc716}" providerId="google-sheets"/>
  <x18tc:person displayName="tc={1AEB38DC-27E5-4331-8C97-D965A52894D8}" id="{c4b12cb1-8830-46f2-b055-bee94cb818b6}" providerId="google-sheets"/>
  <x18tc:person displayName="tc={EA6596F5-AE27-4F51-89C3-94D6854F72E4}" id="{f9cae15d-b961-4841-b4ab-35741bbf2d5e}" providerId="google-sheets"/>
  <x18tc:person displayName="tc={5232AD34-4821-429E-8459-C388C84832C4}" id="{38ea291e-8f46-4a06-8bc6-aa30dd2e57c1}" providerId="google-sheets"/>
  <x18tc:person displayName="tc={DD599B18-DEC8-4FAC-8953-26811F796431}" id="{8170063c-c158-4093-a01b-e90079e8a7ab}" providerId="google-sheets"/>
  <x18tc:person displayName="tc={F4988B65-A360-4B85-98DE-D2A5976E66BD}" id="{ae5d23ea-347c-4344-af6e-f28b059366ef}" providerId="google-sheets"/>
  <x18tc:person displayName="tc={54DBF665-1EE8-4DC1-89CE-8FE708275CED}" id="{fe409ccc-da27-4076-a247-3311d02aeedf}" providerId="google-sheets"/>
  <x18tc:person displayName="tc={2CC25BA2-3B19-4CFD-B4A8-AEC1452585CC}" id="{7f7d1665-ede8-408d-a752-d449ba788ce4}" providerId="google-sheets"/>
  <x18tc:person displayName="tc={4857D01C-35CC-4F09-A0BB-9238296C84EF}" id="{f0e5d387-920a-452a-93e0-480b1c8c5014}" providerId="google-sheets"/>
  <x18tc:person displayName="tc={EEE542E6-A705-4213-94C3-00B9BAB7851F}" id="{38cdf752-1163-496f-afbd-985f5b30e92d}" providerId="google-sheets"/>
  <x18tc:person displayName="tc={C0D46432-345A-4550-94C2-205345941748}" id="{5b9ff9a7-be65-43d8-8fdd-2d288f7c55fe}" providerId="google-sheets"/>
  <x18tc:person displayName="tc={2E7A8F45-149F-45F4-A4D0-D1655E39D49E}" id="{026ee390-0776-4aab-978d-e6f631116cf9}" providerId="google-sheets"/>
  <x18tc:person displayName="tc={F608B232-D720-48EB-9363-25BADEE6406E}" id="{a3da3f2e-d47f-4e86-aa3a-aa607345b61a}" providerId="google-sheets"/>
  <x18tc:person displayName="tc={543EC03A-394A-4BF5-AE70-A23BF717514D}" id="{1e9bd2a8-220f-4416-8460-8e1edd37cc9c}" providerId="google-sheets"/>
  <x18tc:person displayName="tc={2E904F9E-EE2A-4C50-9D2B-35740FD3A593}" id="{ce81abb0-e7bf-418c-8854-e8fc6825aa6c}" providerId="google-sheets"/>
  <x18tc:person displayName="tc={26389C9B-F62A-4486-8FCD-5208DD20EE41}" id="{d5178c37-01a0-4850-bd11-0a5d8f028181}" providerId="google-sheets"/>
  <x18tc:person displayName="tc={9175B638-2EE6-4717-A2B2-D9548736A1A5}" id="{4fe9087d-e58f-43a4-b3d8-c0d589c15103}" providerId="google-sheets"/>
  <x18tc:person displayName="tc={AF8634F7-AFE8-402F-A521-8B27072AC358}" id="{84f834bc-39af-47f9-be0e-614bd81542e3}" providerId="google-sheets"/>
  <x18tc:person displayName="tc={D21E893F-8B44-4FE2-97B1-45A46F3FB8A1}" id="{803c7f6f-8abb-482e-a963-05d538bce439}" providerId="google-sheets"/>
  <x18tc:person displayName="tc={3AABEA09-8A17-4D1A-8A57-416DA54A1DDF}" id="{40a6a77b-8635-45f5-8c0d-9e40f10716aa}" providerId="google-sheets"/>
  <x18tc:person displayName="tc={E3B6FE8B-5BE2-4DB3-8DF9-4812D0CE164D}" id="{5a08ebff-3c88-4d05-853a-66c5dd935d94}" providerId="google-sheets"/>
  <x18tc:person displayName="tc={70D2F534-8ADB-4C58-A719-5FA171E19540}" id="{9fb2cfea-b321-4ab3-8288-b29fc96515aa}" providerId="google-sheets"/>
  <x18tc:person displayName="tc={913958E8-EF84-4BAE-805D-708112204590}" id="{e571f2c3-2022-4d9c-b594-a5322681e5bc}" providerId="google-sheets"/>
  <x18tc:person displayName="tc={25B72855-3C0D-478C-9EB2-F300D0ED77AE}" id="{aac31e04-b60d-4c14-a58a-7df575490848}" providerId="google-sheets"/>
  <x18tc:person displayName="tc={5BCE347E-2EB3-4BE9-BEDF-47C97C8AE9D5}" id="{f6333c0e-3fb4-4386-b6b6-c9c579aceead}" providerId="google-sheets"/>
  <x18tc:person displayName="tc={05955A72-884F-44F1-A5E1-CF575BA18CAB}" id="{75d1b56f-5a10-49bc-adbf-85ad40caa23b}" providerId="google-sheets"/>
  <x18tc:person displayName="tc={7CE03E20-C6E1-43AA-B1FE-5A83C6B9B4F9}" id="{17341deb-4b46-412d-90b3-c4db3bbc507e}" providerId="google-sheets"/>
  <x18tc:person displayName="tc={DBE22594-53EA-4F0D-B688-61D8BCB5BEEF}" id="{f36061b5-83fd-4d1b-9410-62d5e4c58e59}" providerId="google-sheets"/>
  <x18tc:person displayName="tc={761B11D8-BCCC-4396-99BC-FD31FFD51A1F}" id="{faba6efc-5d50-4f06-b16d-470df41a149a}" providerId="google-sheets"/>
  <x18tc:person displayName="tc={0EFE7512-71BE-40E5-ABCE-D8848014BCED}" id="{49c4104f-07f4-404c-8ae3-34beed56b994}" providerId="google-sheets"/>
  <x18tc:person displayName="tc={8FCE7CF5-1917-4C34-AC22-8A15E8DB66DB}" id="{e7090a87-a6f7-4716-ac2b-6119b8534a7a}" providerId="google-sheets"/>
  <x18tc:person displayName="tc={29324ED3-2B1D-4FF6-87F3-7FE6E5C0196E}" id="{425134e0-99f7-4f19-8e88-0632673e63a8}" providerId="google-sheets"/>
  <x18tc:person displayName="tc={86A4A086-D361-4E53-AD2E-5DFC7BE022C0}" id="{d1a2516b-65d7-47a8-b7ad-9df0cb24aef7}" providerId="google-sheets"/>
  <x18tc:person displayName="tc={BB74426C-CE6F-4E84-B07A-0D36AF4F6368}" id="{1a47a4f0-52a4-4d6d-b136-67c47a994d3b}" providerId="google-sheets"/>
  <x18tc:person displayName="tc={EEEE99A5-4299-4EBA-88F3-928A91B088BF}" id="{34ae5a07-6af4-4433-b1f9-920fb7450ba3}" providerId="google-sheets"/>
  <x18tc:person displayName="tc={8E77DE86-3A51-4E87-BCAB-CA9F1E80689E}" id="{22763fcd-2b64-4498-98f6-e227c3485211}" providerId="google-sheets"/>
  <x18tc:person displayName="tc={E123308D-CE34-475A-BFC9-DE5E50FA973D}" id="{558ee569-df0b-4513-9e0a-68bd1ccb94b8}" providerId="google-sheets"/>
  <x18tc:person displayName="tc={AEB40915-650F-4CD1-B152-33E4FDE5AC7E}" id="{6507bca1-0e22-4d81-8950-2c35abf1dc65}" providerId="google-sheets"/>
  <x18tc:person displayName="tc={AA4C3918-1618-4A83-9A8C-335C34B6C857}" id="{05dfd8f9-4df5-4576-80ab-ee3e176c6eff}" providerId="google-sheets"/>
  <x18tc:person displayName="tc={64C47BA2-BECD-4055-A27B-1F8254A5FA16}" id="{8a363c34-83c3-4808-9d90-4f3a2c6a9a6d}" providerId="google-sheets"/>
  <x18tc:person displayName="tc={1B46A718-592D-4139-90A2-560D68D673E1}" id="{426d7c27-4fea-41e0-a23e-4b3540d7b4b6}" providerId="google-sheets"/>
  <x18tc:person displayName="tc={037EBC5A-B640-4338-987E-1A6BF76D467A}" id="{30b395d3-6fe2-4003-b378-15bbf07e3503}" providerId="google-sheets"/>
  <x18tc:person displayName="tc={FC95048C-E63D-4707-99C1-EBF7F3284C1F}" id="{c9833b75-dc11-4bd4-86b2-468c93941172}" providerId="google-sheets"/>
  <x18tc:person displayName="tc={044B1C81-3C10-43B1-A41F-C65924AC2DF1}" id="{340160e6-be71-46c8-9e5f-8c94c60c0855}" providerId="google-sheets"/>
  <x18tc:person displayName="tc={F1432C3C-11BE-4CA0-815D-AF7575868E9F}" id="{5e840724-900e-40e1-80e9-ea35d3dd16a9}" providerId="google-sheets"/>
  <x18tc:person displayName="tc={4BDEF3E5-5C5C-408B-B4D8-3570DFF50FA3}" id="{bdadd0a7-2783-4774-897e-b9e3417bf5fa}" providerId="google-sheets"/>
  <x18tc:person displayName="tc={2D925A36-5ADF-4EF1-9B41-5D15F4001EFB}" id="{4c3bda0b-68f3-4854-bb76-9fb460cdddf7}" providerId="google-sheets"/>
  <x18tc:person displayName="tc={794BD977-19FA-4ECF-B2FB-14D4B2888477}" id="{77609ee0-d76a-4876-bea8-04f45e1dc0b3}" providerId="google-sheets"/>
  <x18tc:person displayName="tc={5B7EC27E-C1DD-40F9-9912-2D2235CB78B8}" id="{60529ed1-fbb2-4def-8547-6384c4ddbd27}" providerId="google-sheets"/>
  <x18tc:person displayName="tc={BFBE0E7B-7821-46C3-9598-110A3402C613}" id="{c0bd7a45-dd05-4401-95a8-96a65af8f0da}" providerId="google-sheets"/>
  <x18tc:person displayName="tc={98DEDF2F-2165-4C60-91EF-F2DDBEF44C32}" id="{c40f599a-1066-4310-829d-df9a64547e4f}" providerId="google-sheets"/>
  <x18tc:person displayName="tc={66D5E73C-4586-408D-B93F-6F77CAB41116}" id="{6975dcef-cb02-460c-9d91-70d8b8301d60}" providerId="google-sheets"/>
  <x18tc:person displayName="tc={160E6A70-4B67-4097-ABDE-6F757BD42287}" id="{7ff92388-149d-4811-8168-f7ff3117bf26}" providerId="google-sheets"/>
  <x18tc:person displayName="tc={02B39645-4A1D-48F5-AD1B-8F1781287FA6}" id="{28d69092-312a-4428-ba44-ccd647b998fd}" providerId="google-sheets"/>
  <x18tc:person displayName="tc={9D6AB970-23F3-4190-8A38-FCD45039AD4B}" id="{d2ac9099-88ae-40b2-9bff-724261fbcae4}" providerId="google-sheets"/>
  <x18tc:person displayName="tc={0A82783A-1A7D-4B1A-9640-FE5F654CBBA6}" id="{c760acfb-5344-4d0c-b801-8cd1367f6caa}" providerId="google-sheets"/>
  <x18tc:person displayName="tc={7C6540BB-8AC7-445E-9C2E-A867153AFBC6}" id="{cae71e09-e536-4cdb-b417-42c9f091cab7}" providerId="google-sheets"/>
  <x18tc:person displayName="tc={4DA4A450-1660-47E6-AB78-71732FAA3780}" id="{cd51174c-7340-4337-94ba-da2244f2249c}" providerId="google-sheets"/>
  <x18tc:person displayName="tc={64FE4753-D03B-41D0-A3F7-A5CFBC11F966}" id="{472845c4-f086-427f-a27c-7089ce8721ac}" providerId="google-sheets"/>
  <x18tc:person displayName="tc={330664D0-56A2-487A-AFCB-9174B24B289D}" id="{19372e55-b0af-4068-90ba-c97a2cf7c906}" providerId="google-sheets"/>
  <x18tc:person displayName="tc={0B08396E-7A35-4D9E-8D34-D05C9C560A19}" id="{f3a3bcdf-d757-420d-9831-9cec7a7831cf}" providerId="google-sheets"/>
  <x18tc:person displayName="tc={058E63C0-9D12-4BDA-91A8-25C6AEC7283B}" id="{1a8b0577-9366-48bc-b8f4-a9ca3b7f77a6}" providerId="google-sheets"/>
  <x18tc:person displayName="tc={8F2A527B-5434-4227-A932-229678E78E5A}" id="{66c3b980-de94-4df3-a6cb-bd115ede9263}" providerId="google-sheets"/>
  <x18tc:person displayName="tc={D476B257-4BBD-4E5E-8BB7-3A3938C1F1EE}" id="{8b6c9827-ffdf-4e61-81a8-04caeafae37e}" providerId="google-sheets"/>
  <x18tc:person displayName="tc={54533DD2-986F-4458-923F-32402B4E845E}" id="{457044f1-28f4-4368-af87-cba12d6ecc89}" providerId="google-sheets"/>
  <x18tc:person displayName="tc={93E3D779-7403-4BDB-B999-4DE1F9BB3BBF}" id="{52f0570f-2d28-468f-912d-53fbb74ffbfc}" providerId="google-sheets"/>
  <x18tc:person displayName="tc={4CA633AC-9C25-4565-91F8-685E78B2B12E}" id="{2ae6a54d-6210-45b7-a774-ecb03c83af70}" providerId="google-sheets"/>
  <x18tc:person displayName="tc={68FDF1C4-8D3C-4ABC-8B30-8DCC3911B63F}" id="{e652577c-627a-4e40-b1ab-b4f3a047ae77}" providerId="google-sheets"/>
  <x18tc:person displayName="tc={5FA2ABB9-253C-4A96-ACC5-51666EC2D410}" id="{0a314b58-fc19-4baf-8cb2-e56c1b03d2b8}" providerId="google-sheets"/>
  <x18tc:person displayName="tc={170D99A6-86ED-40CE-ACF2-A46997477E90}" id="{6170681e-0bb0-4d1f-b50a-21b56757a0cb}" providerId="google-sheets"/>
  <x18tc:person displayName="tc={9ECE0831-DAF6-494C-9DBA-22E13B377BEA}" id="{2adc0704-eb85-4449-b75f-18da95986247}" providerId="google-sheets"/>
  <x18tc:person displayName="tc={48201CB2-61FF-4C1F-AC79-AE96A861B546}" id="{b0b3d808-be00-422d-a060-00412cf4fc3c}" providerId="google-sheets"/>
  <x18tc:person displayName="tc={8C2AFAF0-7FE9-4B19-A637-B9B8023BF323}" id="{8c0c64df-5255-4e93-b184-afefd8dc5dc7}" providerId="google-sheets"/>
  <x18tc:person displayName="tc={3850749A-328A-4EC0-BF87-504B98D61B47}" id="{c916e009-c872-4be0-a0a1-0c5e136d28b6}" providerId="google-sheets"/>
  <x18tc:person displayName="tc={19455D8D-8A4D-47CC-809B-21EF58014F54}" id="{e1fdd5df-465d-4b9f-bfb8-81e3ab9cdc01}" providerId="google-sheets"/>
  <x18tc:person displayName="tc={B39815FE-2492-40E2-9227-CDD95E00621C}" id="{2dac8a5b-695a-4862-9cb4-314b80090f3c}" providerId="google-sheets"/>
  <x18tc:person displayName="tc={4C172BBB-559D-429E-8B0F-0A8A1952929D}" id="{cbb89396-87a2-4b42-b2e7-d9d064591ff9}" providerId="google-sheets"/>
  <x18tc:person displayName="tc={88A9DD12-DC64-45EF-B4D8-C954FA9C7699}" id="{6c09a37d-8252-4e68-bf81-f43b37c5f274}" providerId="google-sheets"/>
  <x18tc:person displayName="tc={45B34886-F1B7-4CD5-AD67-B2A81E057457}" id="{557829af-cd92-4884-b148-99c5706f7491}" providerId="google-sheets"/>
  <x18tc:person displayName="tc={6D0F8020-5412-4EEE-88F9-F975D59EB2FD}" id="{2377aa3e-ca26-483d-8049-124df662d605}" providerId="google-sheets"/>
  <x18tc:person displayName="tc={D828D662-8BE7-4EA7-868A-D9C3CDDD1D14}" id="{f8ee9632-822f-40b2-b4fb-e6cea03eb2cf}" providerId="google-sheets"/>
  <x18tc:person displayName="tc={4CFA2DB6-65D4-479C-B262-8398C7E4856C}" id="{96ee113d-f4e6-4adf-a6c4-a5ebed41d128}" providerId="google-sheets"/>
  <x18tc:person displayName="tc={0824070B-585C-4F90-9F2A-D204068C334E}" id="{fcf39c8d-4467-4961-bc6c-b2a3277c2a5e}" providerId="google-sheets"/>
  <x18tc:person displayName="tc={BF3BBDBA-25E4-4E31-BCDA-6F982D866332}" id="{dfbe5902-4156-4849-84d4-c35b79cb6809}" providerId="google-sheets"/>
  <x18tc:person displayName="tc={E59F8D0F-43D3-4363-B48A-84987912DC8A}" id="{ba44bc1b-1e3f-435d-8131-248ce3f333ea}" providerId="google-sheets"/>
  <x18tc:person displayName="tc={121C9A1A-6FC7-4892-AD37-1383C5FBA450}" id="{c9b63f9b-40ce-4793-be4e-cbf2ba0f612f}" providerId="google-sheets"/>
  <x18tc:person displayName="tc={247F89B6-8A2E-413E-95C6-5F5406F6BC3F}" id="{a24ce80d-d5c9-4a44-b139-07ac8d02e01c}" providerId="google-sheets"/>
  <x18tc:person displayName="tc={7BE47821-596C-4FB7-832F-9B101D0FEECD}" id="{674e39e7-c14a-43b5-80df-985742d15ec8}" providerId="google-sheets"/>
  <x18tc:person displayName="tc={2B1A0DC0-8267-45CF-97BF-E091C3B4ADBE}" id="{4352f60f-fb1e-409d-b5d3-b8ee84864349}" providerId="google-sheets"/>
  <x18tc:person displayName="tc={B7BCC3B0-EDD5-4567-8C4E-DF7F38E8CE33}" id="{a6d5dcea-e2e5-443f-ab49-e2523d0b5e21}" providerId="google-sheets"/>
  <x18tc:person displayName="tc={5F1DE8E5-28B3-434D-9720-BCC9C4744262}" id="{0ad4a1a2-dc34-493a-adc4-801242868dcf}" providerId="google-sheets"/>
  <x18tc:person displayName="tc={BC3BF953-220F-476F-9590-35E8D5049D43}" id="{d172fb3a-bc00-4c38-970f-050cc441c90a}" providerId="google-sheets"/>
  <x18tc:person displayName="tc={E8488950-4B0D-4332-B05A-9FD2D3671805}" id="{ee7fdbfd-e8cc-4d30-861c-f757af34b921}" providerId="google-sheets"/>
  <x18tc:person displayName="tc={B476AE69-49EF-4FC5-B720-A92AD72D8172}" id="{a54e0e79-a26d-43d2-a896-b58c777d3cc8}" providerId="google-sheets"/>
  <x18tc:person displayName="tc={9F3C8093-3363-47FA-937B-6B819B301816}" id="{85cc2a68-fb86-4d48-adb9-3ee7962522da}" providerId="google-sheets"/>
  <x18tc:person displayName="tc={5C3FB7D5-B2A0-4BAD-81A2-AE8B89A7A3F4}" id="{e6dd1a90-a856-4ad2-a203-f4bce99f8802}" providerId="google-sheets"/>
  <x18tc:person displayName="tc={D1F4F7D2-6E9E-4724-92F2-1117C2EC874C}" id="{a8963b6f-3210-4e6e-9059-0a32479cfc2c}" providerId="google-sheets"/>
  <x18tc:person displayName="tc={9A0041DA-BEA8-4352-A14B-2ED05F90DC3A}" id="{c2ff37a3-3655-4b14-b572-e02bf8358f1d}" providerId="google-sheets"/>
  <x18tc:person displayName="tc={E8D463E2-931D-488C-B8EE-34730FB0BD5E}" id="{6df7ad14-7800-40c6-83b5-b16c75388fbb}" providerId="google-sheets"/>
  <x18tc:person displayName="tc={A6E6E41C-C04F-477F-ABB2-DA67C4E2616E}" id="{affbb04a-4929-40f0-949a-0f2e851346c7}" providerId="google-sheets"/>
  <x18tc:person displayName="tc={78058D98-0931-43AB-9C03-E02A5D344CCB}" id="{196050a9-8bec-4ffc-ba7b-faa9790e536a}" providerId="google-sheets"/>
  <x18tc:person displayName="tc={5C7C137F-6A79-42E1-8674-EB8FB78957C1}" id="{9c664927-28ae-4799-8ff8-5ed7652f2c08}" providerId="google-sheets"/>
  <x18tc:person displayName="tc={7A908D1E-9768-49F2-BDAA-60F37A77FE98}" id="{4be17e41-45a5-41e9-9fa4-715de3ee106d}" providerId="google-sheets"/>
  <x18tc:person displayName="tc={A671B9F8-2F0E-4C0A-94D9-B9DDB7070F10}" id="{168ca465-3c00-47ef-91db-2d2101482db8}" providerId="google-sheets"/>
  <x18tc:person displayName="tc={F5235FB4-6AE4-4470-A2F4-9D732009F254}" id="{7a9fe8d6-2bce-4c7f-a78f-9931521b44c7}" providerId="google-sheets"/>
  <x18tc:person displayName="tc={CDE4E90B-169C-4DA8-97DB-4E16ABE8CEDA}" id="{37552fd5-b0e3-41ec-89a1-0f7ccf804acb}" providerId="google-sheets"/>
  <x18tc:person displayName="tc={BF664F9A-0912-492B-90EB-BD524E19448E}" id="{646c169f-a823-4f41-be26-9d4b211cc601}" providerId="google-sheets"/>
  <x18tc:person displayName="tc={7438BBDC-8D3C-40EB-8D4E-65324E461E44}" id="{bd444a61-310b-40ba-a0d7-8f2ec4ae2df7}" providerId="google-sheets"/>
  <x18tc:person displayName="tc={7392EFFD-44BE-41E7-A1C4-BC6EDFD92EB3}" id="{127792d9-f3c3-439d-b222-c14e86c75ad6}" providerId="google-sheets"/>
  <x18tc:person displayName="tc={1299FBBC-2734-4DED-AB03-3AFB96508409}" id="{4b30885f-751f-4400-9c47-9f9cd284a84a}" providerId="google-sheets"/>
  <x18tc:person displayName="tc={2E3FC853-A3D6-417F-99F4-F436EEDDFFE7}" id="{ec55f27c-3e7a-4063-8a56-02832907ba57}" providerId="google-sheets"/>
  <x18tc:person displayName="tc={9F2994C3-4226-45CD-A118-D7B2311FAF45}" id="{cf6ddcf9-f5b0-4327-8966-625f5913257b}" providerId="google-sheets"/>
  <x18tc:person displayName="tc={F98C8AD4-3A89-47E7-ACF1-E57492E05F4B}" id="{0285a09b-b0aa-44f8-8b13-44b6f6318274}" providerId="google-sheets"/>
  <x18tc:person displayName="tc={D3A021C4-74B9-4010-B54A-FDFC67832C16}" id="{f2364591-67cb-4804-8ce2-92ecaf1196ef}" providerId="google-sheets"/>
  <x18tc:person displayName="tc={1A76008E-99C8-43A7-B0C2-B80CC146F54F}" id="{212d6362-e0dd-4418-b072-4fdca93897c1}" providerId="google-sheets"/>
  <x18tc:person displayName="tc={906B27F7-F6A7-4FC7-960F-39E1021CCCC7}" id="{8cdba02c-71a1-4d94-a2ad-990abf95ca38}" providerId="google-sheets"/>
  <x18tc:person displayName="tc={E2E64D5D-3C57-474E-937F-A669BB573D13}" id="{2e1d2c73-6ccd-4123-af22-f18887f1d83b}" providerId="google-sheets"/>
  <x18tc:person displayName="tc={61812168-FA17-473D-B477-AC8441A969A1}" id="{7b70a467-5199-4c26-91bc-a15af7baa20a}" providerId="google-sheets"/>
  <x18tc:person displayName="tc={DB198030-9117-4396-87D9-A881091A793B}" id="{7eb7d52e-d583-4daa-a3d4-5fb1ad30f587}" providerId="google-sheets"/>
  <x18tc:person displayName="tc={B3318EC5-4B04-4134-931B-789DA8C72CC1}" id="{0ecae198-1129-4289-a83f-f3f167543514}" providerId="google-sheets"/>
  <x18tc:person displayName="tc={DB2D43AC-A37E-469C-9A6D-5757ACBC99BB}" id="{6fe44f9c-dd31-49e0-b756-f27bca5644e5}" providerId="google-sheets"/>
  <x18tc:person displayName="tc={EF741823-299D-432D-B19E-CDCCF521E488}" id="{0808a248-9323-4437-a4f5-d4f118300432}" providerId="google-sheets"/>
  <x18tc:person displayName="tc={EA1A2A51-DF32-48D4-B84A-44C45B18E00C}" id="{ff9b2aaf-6c33-4ec1-9287-0ac6a8dcbbb6}" providerId="google-sheets"/>
  <x18tc:person displayName="tc={8C384F08-2881-480C-814B-BB34CCBC518B}" id="{32a22cfe-9fd5-4fbd-bed7-63579d931e4b}" providerId="google-sheets"/>
  <x18tc:person displayName="tc={AF78F42A-071F-4CE2-BE6E-8888ACC4FB31}" id="{5192d1e2-8651-424b-bcb5-606dc660f13e}" providerId="google-sheets"/>
  <x18tc:person displayName="tc={1BBD3CA4-1768-4D1A-8712-BA425F9C434B}" id="{1ef0812f-b464-41c4-a30c-38b4f6d334b0}" providerId="google-sheets"/>
  <x18tc:person displayName="tc={76C7B77D-8428-4E13-BA76-95A8D0BC426F}" id="{7ce5e074-6142-42ae-98d9-a9d611c5ea9b}" providerId="google-sheets"/>
  <x18tc:person displayName="tc={03799E25-1F3D-4782-A129-9BE71D384B44}" id="{036027b7-85e1-42a9-ae11-f4aee8f1db51}" providerId="google-sheets"/>
  <x18tc:person displayName="tc={58A3AC0A-0958-4A8B-BFA0-D53DCAF79267}" id="{676bb2d4-9be9-469b-8927-7787778a2c08}" providerId="google-sheets"/>
  <x18tc:person displayName="tc={657B5E40-DA05-4523-A04B-96BA2F5F56C7}" id="{d75ffd7f-feaf-4e2e-8730-7ae3b509f57b}" providerId="google-sheets"/>
  <x18tc:person displayName="tc={AB2243BA-E06E-4E7A-91C2-DF94A87427AA}" id="{ed14de38-918e-4c3d-a6e4-98e0618e282c}" providerId="google-sheets"/>
  <x18tc:person displayName="tc={1E00C7AC-6E78-4061-A608-97482BF9B5F7}" id="{cf26dba5-5d04-43ae-a2f5-e6e756380119}" providerId="google-sheets"/>
  <x18tc:person displayName="tc={1AE56833-14DE-4920-A0CF-2147FFAADDAB}" id="{609fa917-9bde-46f8-aedb-9de813e4efbb}" providerId="google-sheets"/>
  <x18tc:person displayName="tc={7C78268B-CFDF-4520-B2B1-2F3FD0515F47}" id="{a9ab2ec8-b39a-4d15-bd39-df940238ef6f}" providerId="google-sheets"/>
  <x18tc:person displayName="tc={DDA339CE-260B-4380-A946-14FE08FC7D84}" id="{8400f802-5323-4bfc-9188-4c84391126ab}" providerId="google-sheets"/>
  <x18tc:person displayName="tc={A48D0F56-89F4-4741-9558-6BD304E71F0E}" id="{e425a489-d891-48a5-a13f-ebdf4fe5d28b}" providerId="google-sheets"/>
  <x18tc:person displayName="tc={00D06310-B153-4599-A8EC-44A496397E22}" id="{37b5a592-e6e0-4c65-b96d-2305d8037835}" providerId="google-sheets"/>
  <x18tc:person displayName="tc={4D135D13-C4A4-4A98-A751-70C074CFFF7F}" id="{339f353b-be14-4855-9111-b0c6a9d1a49a}" providerId="google-sheets"/>
  <x18tc:person displayName="tc={057649E4-7E66-48A9-A17B-DB9884914047}" id="{619416a9-6d1e-4c8b-948a-9c0f204e0e90}" providerId="google-sheets"/>
  <x18tc:person displayName="tc={89CF67F4-C9C6-447D-AD19-03486187066A}" id="{e2317e8d-8994-4dec-b72f-e5226f4c8d2d}" providerId="google-sheets"/>
  <x18tc:person displayName="tc={9EFB60C2-7A0D-4367-9D72-1D560B02458F}" id="{cd1a71b1-8b5a-473e-9aeb-e38f47447c5b}" providerId="google-sheets"/>
  <x18tc:person displayName="tc={9D222DF9-7BAB-4DA3-BD24-4B500F272DD8}" id="{52bbe4f4-3c39-4241-9d69-e754642e8959}" providerId="google-sheets"/>
  <x18tc:person displayName="tc={0775D339-0330-4199-9F36-D20457CD8821}" id="{73cc1601-7445-40ff-a204-7a3096ec630f}" providerId="google-sheets"/>
  <x18tc:person displayName="tc={69171BE8-2CD2-44CF-98E8-80F67205FA56}" id="{85fbe8bf-8708-4d0c-a504-064ba3f1e3cf}" providerId="google-sheets"/>
  <x18tc:person displayName="tc={4D35BE88-2E44-4282-99DB-C54F0A986670}" id="{24b759e6-78a6-4798-9ef9-159a8ca59fb7}" providerId="google-sheets"/>
  <x18tc:person displayName="tc={9F707C3A-503D-49C7-B09D-055A9E912C84}" id="{4335007c-e637-4cc5-8f87-3d3c7f5e9a1c}" providerId="google-sheets"/>
  <x18tc:person displayName="tc={F1036C00-7E4F-4034-B9BC-8A37BD8609BE}" id="{3a0bb0ef-4670-4aac-8a0e-931cc980f0e5}" providerId="google-sheets"/>
  <x18tc:person displayName="tc={572BBFA9-25C1-4CE0-81F1-A509DA853F67}" id="{d0bd0581-98a7-4b1a-a67d-164aa4d284ee}" providerId="google-sheets"/>
  <x18tc:person displayName="tc={D58A09A3-BB2A-40E0-9B39-9F85746FBCBC}" id="{2a1b542a-4e2c-4539-800e-75efd63991c8}" providerId="google-sheets"/>
  <x18tc:person displayName="tc={8EB7E6BB-9646-4324-B4AD-B54CBCA0BD7E}" id="{6a423ee6-8ad9-47e1-9a5b-55508da90ebc}" providerId="google-sheets"/>
  <x18tc:person displayName="tc={EBA49835-BD43-4E9D-9E16-104E324E8D5A}" id="{91450b34-6c55-4df1-98bf-7c7d6c4ff0fe}" providerId="google-sheets"/>
  <x18tc:person displayName="tc={9F74AC44-73B8-4E33-9F60-7C4D89BC65E2}" id="{6d9f4f77-b83f-4778-ae19-9df390d2f708}" providerId="google-sheets"/>
  <x18tc:person displayName="tc={16B06137-BD38-4E8B-A6F6-50118537BFE7}" id="{3236954c-2172-49e1-be3c-399c7d865b3f}" providerId="google-sheets"/>
  <x18tc:person displayName="tc={DA67A097-E188-461E-9DB4-FCBD20EC4CDB}" id="{e9916467-129e-461c-b8e7-8c4bf0eaf584}" providerId="google-sheets"/>
  <x18tc:person displayName="tc={35514FF3-066F-46E7-9B2E-6268BB7AD83F}" id="{b68d62e7-51bf-45bc-b5c6-dadc7417a633}" providerId="google-sheets"/>
  <x18tc:person displayName="tc={F6CE9E43-5750-464C-BC60-FBC8B5F60286}" id="{a4fc0a0d-090e-4103-8fc9-02d772911750}" providerId="google-sheets"/>
  <x18tc:person displayName="tc={C592C0CD-0207-4789-BBCB-AD2D7DBBF7C7}" id="{2a16798a-ad04-443e-bc48-699e658c6473}" providerId="google-sheets"/>
  <x18tc:person displayName="tc={9B524089-0B41-4D75-A13E-45AE99F5DA07}" id="{083e8b61-9474-4e63-88b6-97b0cc656d7b}" providerId="google-sheets"/>
  <x18tc:person displayName="tc={560D84A9-F947-4E24-A6C1-C8F764715FC4}" id="{34a5e623-3eec-4b5f-a85c-267c6a3355ca}" providerId="google-sheets"/>
  <x18tc:person displayName="tc={68BACFEE-DEE8-4468-9C3F-56F0D8954410}" id="{3e7cc5a7-c163-43b5-91b2-e55871591706}" providerId="google-sheets"/>
  <x18tc:person displayName="tc={18F8234D-1011-4B39-A616-31449725EBCD}" id="{f0f46380-ea52-472d-a67f-16b2eea7cb75}" providerId="google-sheets"/>
  <x18tc:person displayName="tc={0F58B7EE-6CAF-4B66-A734-93AFFF50E59C}" id="{1eb71c3e-dfcb-4378-8988-34892a35ad58}" providerId="google-sheets"/>
  <x18tc:person displayName="tc={9FA5940A-FED7-45E0-86F1-22A70A34E2D4}" id="{b19bbe87-657b-44e9-abf1-8087f71ceb8c}" providerId="google-sheets"/>
  <x18tc:person displayName="tc={FC269B41-8156-4280-BD52-2FB3C8A36996}" id="{b0a41086-09e8-41ad-968f-e943c897718f}" providerId="google-sheets"/>
  <x18tc:person displayName="tc={03FE031E-118B-4691-9271-C216B931C5B0}" id="{8f1d8091-322d-4e3d-b13f-327b114fd07f}" providerId="google-sheets"/>
  <x18tc:person displayName="tc={A29B210F-0BC7-4837-B046-EB0DE751083F}" id="{cf25984d-d0f9-486d-9c38-293d0c19f154}" providerId="google-sheets"/>
  <x18tc:person displayName="tc={C667F41C-946E-49C4-A7F0-F4C27740966B}" id="{1e6916b4-8eb9-4f07-8d31-b456078e7e8a}" providerId="google-sheets"/>
  <x18tc:person displayName="tc={5DB252DC-E084-4EBE-953B-28DFA4721FBD}" id="{88606065-55ea-441a-9101-6b12bd1a3c8e}" providerId="google-sheets"/>
  <x18tc:person displayName="tc={70794348-1F3E-4DDB-A933-F10732442F92}" id="{95bdf79b-d079-4b37-b5df-7a8bf1d3c48b}" providerId="google-sheets"/>
  <x18tc:person displayName="tc={DA3CED65-5C6C-4211-B2E9-CDF5EF3EFDCA}" id="{9f20046f-516c-4c4c-8a85-542a4fc01374}" providerId="google-sheets"/>
  <x18tc:person displayName="tc={33C3000B-E8F4-4A3A-95D8-9B19E5BE6E0C}" id="{260b8ac0-5873-4d50-a7c0-5e2d53115152}" providerId="google-sheets"/>
  <x18tc:person displayName="tc={F1C898D0-AC14-4D65-8A5B-73071736DFFC}" id="{4e790fd0-8fd1-47d7-842a-59d064ae52bd}" providerId="google-sheets"/>
  <x18tc:person displayName="tc={E02730B2-BDA6-456D-ADD9-53CE2BB773FC}" id="{cde3f0f1-d7c2-4aaa-9e0d-1b15f382a99a}" providerId="google-sheets"/>
  <x18tc:person displayName="tc={B6437A8F-C846-4BC7-9826-3E721BBA4680}" id="{db29db5c-4b69-4e91-ad9e-f58bd20485d5}" providerId="google-sheets"/>
  <x18tc:person displayName="tc={65B5F5D9-2AB8-470C-8E90-C73D1BE2A565}" id="{feaf8b7b-e28a-45d0-a79b-3235b3c64bfe}" providerId="google-sheets"/>
  <x18tc:person displayName="tc={FB429C3D-5B4F-4B30-BC87-B56A71C86295}" id="{623cfcec-f8aa-410c-baf4-e88a81321fe3}" providerId="google-sheets"/>
  <x18tc:person displayName="tc={8B948F28-06C6-4066-812D-2581ACBD943E}" id="{0494248c-2f3e-46b1-a97a-0c243891fcc3}" providerId="google-sheets"/>
  <x18tc:person displayName="tc={75F4C811-54B0-47F1-AD15-F3F71829C812}" id="{9c43bd2f-af7e-4acc-b685-816346625472}" providerId="google-sheets"/>
  <x18tc:person displayName="tc={6F76245A-67BC-49F2-BC0D-3CA2E3B14A4D}" id="{2b31e5d9-373d-4bda-b36f-a110cbcd6603}" providerId="google-sheets"/>
  <x18tc:person displayName="tc={99FC5A35-BDAF-436B-A157-7803FD250C8D}" id="{15385f73-5fc2-4d0c-b76d-b6650ec71d2b}" providerId="google-sheets"/>
  <x18tc:person displayName="tc={7FF5C07A-2478-44AD-AFF4-21BEBD03DF09}" id="{94749256-2bbc-403d-8a5d-12583ad01c1c}" providerId="google-sheets"/>
  <x18tc:person displayName="SE NECESITA RECOGER 7 PIEZAS DE SHOWROOM" id="{8cfa5430-b9fd-48e3-8b99-8a8fbf612bd9}" providerId="google-sheets"/>
  <x18tc:person displayName="tc={62B663F0-D6CF-4650-8954-BDC799081A1C}" id="{29e19fae-c56b-41e5-a04e-9867df3004ca}" providerId="google-sheets"/>
  <x18tc:person displayName="tc={F8B99EDF-35BB-49C5-82ED-517FBE804C32}" id="{5e38847b-3342-4a97-871f-0ad40b272d5a}" providerId="google-sheets"/>
  <x18tc:person displayName="tc={8F4D087D-43C3-4BD8-9798-0B175E751F62}" id="{b209a9a7-78dc-4b89-8fba-113b5d0ea000}" providerId="google-sheets"/>
  <x18tc:person displayName="tc={2BB5DBE3-A542-4BFF-9859-48B828A042B4}" id="{594042eb-458e-4851-8778-4cd376555bc5}" providerId="google-sheets"/>
  <x18tc:person displayName="tc={B95410D6-1450-4E11-8DB7-B119D1B90585}" id="{6528fec0-9150-465b-a7fb-c6dbba6f0f93}" providerId="google-sheets"/>
  <x18tc:person displayName="tc={CE9DA944-FF35-4659-B1A1-4FF60730D8C5}" id="{b1f9fd41-b1ee-4620-8a59-6fbe860e12d9}" providerId="google-sheets"/>
  <x18tc:person displayName="tc={98D57EC7-FCC0-4387-8C71-2620C5A5B2D3}" id="{c7e1d482-c1e3-4f0e-ba76-f0ea248ecef5}" providerId="google-sheets"/>
  <x18tc:person displayName="tc={266F86A1-7D8D-4131-96B0-2996DCEC9C30}" id="{32a4c773-0f13-4a40-a990-7513be010626}" providerId="google-sheets"/>
  <x18tc:person displayName="tc={5E4D40BD-208B-4850-8F06-573CE06C03D0}" id="{2bc13c50-0f78-4eba-bd98-d024ab5b0edb}" providerId="google-sheets"/>
  <x18tc:person displayName="tc={80880B2A-0B35-461C-B6A1-BB6D24902210}" id="{ae2d82ed-3e38-49d9-b141-79ed155f8d70}" providerId="google-sheets"/>
  <x18tc:person displayName="tc={5DCF2F0F-4E42-4ADF-9155-221D7F21BBD0}" id="{95011601-9853-4dc0-ab51-b286ed091e39}" providerId="google-sheets"/>
  <x18tc:person displayName="tc={E68BEFE7-9B60-489B-82E2-AEC29A0A0365}" id="{08d2b6fe-8b12-4b9e-95af-daa5f6b31d08}" providerId="google-sheets"/>
  <x18tc:person displayName="tc={FD574198-EBAB-42BF-8D23-12EFD32CECBA}" id="{6335c8dd-e9cc-4e56-8944-d0511f434cd7}" providerId="google-sheets"/>
  <x18tc:person displayName="tc={12D7842E-5D95-41AA-8C21-4DCAA10ABC23}" id="{949660a0-8963-4f58-9696-2daacd00c630}" providerId="google-sheets"/>
  <x18tc:person displayName="tc={CABDCAB0-3A11-44D4-B5E6-46B5F799C07A}" id="{9eda3a4e-530f-401e-8970-7d405a6b1230}" providerId="google-sheets"/>
  <x18tc:person displayName="tc={FA32E023-5BA0-430C-A4E9-34D53EB7D86E}" id="{5c18a188-25f6-4ec7-8f6a-0d8ad3fb5e94}" providerId="google-sheets"/>
  <x18tc:person displayName="tc={E7F4AAC2-0CB9-4A53-AF7A-BA98D00D84FC}" id="{a4cceba0-0174-4dab-9329-1474a1dfcc14}" providerId="google-sheets"/>
  <x18tc:person displayName="tc={A0A1A7A2-13B0-43D4-BA20-C5145531F8CC}" id="{11715718-4071-481f-91b1-2846a80eb17b}" providerId="google-sheets"/>
  <x18tc:person displayName="tc={A6E952FB-4DF0-4DDE-B25C-33AE8F909751}" id="{6ecf5247-b9c6-4f29-b7ac-33b4c4b9ba3e}" providerId="google-sheets"/>
  <x18tc:person displayName="tc={28041D51-9364-4EF6-BD0A-79A619E3C01C}" id="{c4ef2d2e-9337-4dfc-857d-5f95455fb9fb}" providerId="google-sheets"/>
  <x18tc:person displayName="tc={C72EB5D1-9539-486D-A4D1-D26AF14D0882}" id="{e6573495-2e39-4d21-a251-6ef27daa1603}" providerId="google-sheets"/>
  <x18tc:person displayName="tc={6996C4FB-B7F4-41C5-8138-AAF079862C6B}" id="{dd2012a3-42c2-4d3e-bbf6-17dc5d49410c}" providerId="google-sheets"/>
  <x18tc:person displayName="tc={9B502DB0-670E-446D-80C1-0DEF87CA36F5}" id="{f9193d05-d0cf-4b04-aa5f-dfd4d1d09f52}" providerId="google-sheets"/>
  <x18tc:person displayName="tc={65282E13-9854-4B52-8A5B-F246130CB60C}" id="{7956760d-910c-497a-af79-4ffc583e6bfe}" providerId="google-sheets"/>
  <x18tc:person displayName="tc={4CF409A6-4C01-40F8-9F5E-0EF66D359891}" id="{1b063835-b527-49e4-a795-3b45eee8fb32}" providerId="google-sheets"/>
  <x18tc:person displayName="tc={B79660FA-07F5-461B-9D48-1E044DBB4629}" id="{f0e24d0b-3d55-417d-b6d6-96716eb70f66}" providerId="google-sheets"/>
  <x18tc:person displayName="tc={56F49A86-30D8-45B4-95AB-A854907245EF}" id="{ffc0694d-4b45-40dc-8810-2f01a257c5b3}" providerId="google-sheets"/>
  <x18tc:person displayName="tc={0E6D0C69-6623-4012-8D49-05A80268AD45}" id="{19e5b592-c5a6-4781-a921-204556c83b37}" providerId="google-sheets"/>
  <x18tc:person displayName="tc={F82AA13C-CE92-43A9-A823-9E7B8A0EE42C}" id="{b0537949-a786-4d03-b4e1-978b454ab4a0}" providerId="google-sheets"/>
  <x18tc:person displayName="tc={78DE6A9F-C633-4F4B-9582-C1C859D24A41}" id="{efefc4fc-9142-4a97-80e0-f97f9142fa20}" providerId="google-sheets"/>
  <x18tc:person displayName="tc={292F7428-9AF6-4B2E-97D7-7DE7B193547F}" id="{932fffd5-dc30-4f7b-932e-f23732b104ed}" providerId="google-sheets"/>
  <x18tc:person displayName="tc={38B7C342-1260-420B-98A4-5C126F2DF8A3}" id="{95f33847-a926-47c3-8248-bc1ee75dd3db}" providerId="google-sheets"/>
  <x18tc:person displayName="tc={48B81545-DC94-492C-B329-D06F99F35C86}" id="{e6f40927-eeaf-41eb-bee2-ff6830ad6302}" providerId="google-sheets"/>
  <x18tc:person displayName="tc={B1D637B6-AA98-4A7E-8704-2B89845101DE}" id="{74779e37-de7d-44bd-ae9c-dbf3784365d0}" providerId="google-sheets"/>
  <x18tc:person displayName="tc={B6632799-A713-4638-8A92-1CE3FA2F6A57}" id="{ecce2791-6a61-43da-80ba-3c4b17177b1d}" providerId="google-sheets"/>
  <x18tc:person displayName="tc={2E7FC9C9-A3DA-45BD-9FF6-9382B637F99B}" id="{c2c67700-a335-49c2-b25e-4f9ec096cb1d}" providerId="google-sheets"/>
  <x18tc:person displayName="tc={C30264AD-4C95-4F46-A355-2B00E2F11C85}" id="{b5905651-a15e-4f90-a0bf-b3fa6b62bbdc}" providerId="google-sheets"/>
  <x18tc:person displayName="tc={0E8FD141-9FC4-4F07-BCD8-884E673B4AAF}" id="{efdd8be2-942f-4477-8664-877e16c01ad0}" providerId="google-sheets"/>
  <x18tc:person displayName="tc={554F2BDE-6D3D-4A4B-8FD9-56213504CAA6}" id="{72979974-6c6d-43ef-b7eb-718e20fc6b92}" providerId="google-sheets"/>
  <x18tc:person displayName="tc={028828A2-FC90-45CD-85F2-38D0C8116A06}" id="{62669d04-bd1e-47ba-8359-f26916409444}" providerId="google-sheets"/>
  <x18tc:person displayName="tc={4A4DB03A-6897-46A1-AB3C-3CB3C85CE4AC}" id="{ffcf76a6-18ef-48c6-9b85-fdec40c1f9ea}" providerId="google-sheets"/>
  <x18tc:person displayName="tc={7F08262D-5135-4E81-B2D7-CD67C7A2C7FF}" id="{c0f63584-fb8c-4524-a6bd-b1d49f04a5db}" providerId="google-sheets"/>
  <x18tc:person displayName="tc={28A7D8BD-DEBD-4875-9E24-C7E5D7931FDF}" id="{c38b6940-71c8-49b0-85f7-d284dfe942e0}" providerId="google-sheets"/>
  <x18tc:person displayName="tc={633E7575-DFD0-4072-90F5-93C02CD2100F}" id="{500d09c3-c899-4d31-9eff-8b2041d261ce}" providerId="google-sheets"/>
  <x18tc:person displayName="tc={A7387264-66B1-4A0F-8C1C-DB4351C0091F}" id="{e472bcb9-5e6a-4df9-8dea-33de295f203d}" providerId="google-sheets"/>
  <x18tc:person displayName="tc={81D7DAE3-5FA5-4462-8220-5A5270C456A4}" id="{38b0b108-d8fe-4a1a-8234-39ae3bb6e9aa}" providerId="google-sheets"/>
  <x18tc:person displayName="tc={DDD741FF-884F-498C-839C-05A0C6D83FDD}" id="{a5054ccb-0bf6-4b66-8c55-62b152a9d45c}" providerId="google-sheets"/>
  <x18tc:person displayName="tc={DC78A50E-7BC2-4DF8-871C-2B6B34BD5291}" id="{b5d229fe-4efc-4f35-a3f5-211499a46a0d}" providerId="google-sheets"/>
  <x18tc:person displayName="tc={6953E980-FECF-4057-A57A-D0FF56B74565}" id="{4de17604-ad0b-47bc-9964-b1b497bd0da5}" providerId="google-sheets"/>
  <x18tc:person displayName="tc={BD5207C4-EFEB-44B4-831A-40ABD53C05C7}" id="{644e1908-f5a4-4811-9c00-95d49bbb4396}" providerId="google-sheets"/>
  <x18tc:person displayName="tc={F8414FBC-932C-4429-BF5F-7BABB7804CEE}" id="{7101ce8a-9d8e-42a6-8a63-f9976c5691ab}" providerId="google-sheets"/>
  <x18tc:person displayName="tc={63973894-4930-47E8-A46E-9D0A70A819E1}" id="{78281eaa-e930-49ea-b909-49cb8f56003c}" providerId="google-sheets"/>
  <x18tc:person displayName="tc={047050BA-6EA7-4BAB-9E8E-C095AF506CEF}" id="{2f504e19-c617-4cb8-be58-9e04b0a4b342}" providerId="google-sheets"/>
  <x18tc:person displayName="tc={46A67285-31EB-4E46-AA61-6E8E8817AA7F}" id="{79a87c02-778f-4446-91bb-111939e908e2}" providerId="google-sheets"/>
  <x18tc:person displayName="tc={FD9E2483-62C9-4AD3-AE7C-16C98C6043E9}" id="{f4e6bc8b-de6b-4857-b900-a635235db015}" providerId="google-sheets"/>
  <x18tc:person displayName="tc={DB8F5EDF-F15E-46CA-A4B8-A7DC1BA36825}" id="{13658772-b356-42a7-a2fa-9b298d475a66}" providerId="google-sheets"/>
  <x18tc:person displayName="tc={156EE6A8-9054-4FBF-8E10-6FCF664AF1A6}" id="{8a984d0a-a31f-452b-a5ba-e34fc571b2bc}" providerId="google-sheets"/>
  <x18tc:person displayName="tc={63DA6694-DFC5-4493-A58C-480B77EBE1A8}" id="{e95668ac-f0c8-4b00-967a-adb7702cb162}" providerId="google-sheets"/>
  <x18tc:person displayName="tc={BD3DA7EE-C655-49C0-8F48-4CBA2CFCA302}" id="{c84e32da-9d74-4f89-b404-1c021f835041}" providerId="google-sheets"/>
  <x18tc:person displayName="tc={182CB46B-D9EF-4916-9FF1-276D012BB2B2}" id="{28e47e4d-f3f2-447f-8811-2856ce6c5f1d}" providerId="google-sheets"/>
  <x18tc:person displayName="tc={0B6DE19D-E368-4585-A388-97E1FE62A1EF}" id="{09aa2797-d6b2-4be1-836a-5e61c49a9c3a}" providerId="google-sheets"/>
  <x18tc:person displayName="tc={CD6D1428-BC26-4917-8158-04A6165ABADC}" id="{2998a3b4-f27b-478d-aa0b-19af224a2625}" providerId="google-sheets"/>
  <x18tc:person displayName="tc={BAE851DB-9828-4C6A-86F0-A9573DE31AB6}" id="{826b7095-e753-419b-8bb9-c0d82b3c0a6d}" providerId="google-sheets"/>
  <x18tc:person displayName="tc={522FBF2F-58E8-4351-91CC-2C961E21EEA7}" id="{9f398a34-980a-47e0-a234-929eb41b376c}" providerId="google-sheets"/>
  <x18tc:person displayName="tc={FF8180B6-54F6-4BB3-B784-58E2E591094F}" id="{ad1e78a0-4203-4838-ada0-3284f151c893}" providerId="google-sheets"/>
  <x18tc:person displayName="tc={FE165C86-9C02-4710-AA83-897ECA65B398}" id="{e5c9bb13-d442-4c53-bf32-e62113e8c1b9}" providerId="google-sheets"/>
  <x18tc:person displayName="tc={9CAF5D5F-1FD2-432F-B034-8DCF03B1B65B}" id="{5e39dee4-76b7-40d8-9077-7ef1f74f5193}" providerId="google-sheets"/>
  <x18tc:person displayName="tc={EC7F2CBA-7435-4E5F-BA33-87FC6CA58161}" id="{3e70696e-dc67-4010-9ddf-667f89c072a1}" providerId="google-sheets"/>
  <x18tc:person displayName="tc={1D56BCE0-ADB2-4AF2-A877-C1D7C170C150}" id="{732d855a-7f1d-42e9-b09d-bd007aa1c4cb}" providerId="google-sheets"/>
  <x18tc:person displayName="tc={C89D7DA6-5E58-4DBB-9021-238913F2B451}" id="{085820a9-5c34-4fcf-829e-c7f17278350d}" providerId="google-sheets"/>
  <x18tc:person displayName="tc={92277BCE-746B-4CF3-A69E-E45E5667497B}" id="{41286b22-e965-4b43-9e54-4b17fdd6fa69}" providerId="google-sheets"/>
  <x18tc:person displayName="tc={36E313AF-61DD-4247-BF50-8695B5A5F711}" id="{35ace8ab-c616-4910-a800-020920e9ebd1}" providerId="google-sheets"/>
  <x18tc:person displayName="tc={8EC7D82B-1691-4EFF-AC94-9F08480CF040}" id="{216e0c8c-ec85-4249-a074-7cddcfc7a122}" providerId="google-sheets"/>
  <x18tc:person displayName="tc={E7EF101C-35A0-4E3B-A3EA-60B20B7AD553}" id="{fa891d09-50f4-4432-96c5-4e41d7542ab1}" providerId="google-sheets"/>
  <x18tc:person displayName="tc={64DDE0A4-CFC1-488A-A2DB-302875FCFE23}" id="{3e7ae48b-30af-47a1-a985-14edb712a026}" providerId="google-sheets"/>
  <x18tc:person displayName="tc={6B61BD8E-FCD3-4CCE-93CC-060B49E6FCD6}" id="{0321c80a-3e67-4287-b809-28ee9cf175c5}" providerId="google-sheets"/>
  <x18tc:person displayName="tc={260E159E-9581-432D-8E72-2E6D9D554AAA}" id="{bbe02ca5-1dee-41e0-8c84-fe2119ceafcb}" providerId="google-sheets"/>
  <x18tc:person displayName="tc={12075D99-6FD2-49CB-8285-9B5899AEBEEF}" id="{39f4ce6c-3842-469f-9f11-d92caf04597b}" providerId="google-sheets"/>
  <x18tc:person displayName="tc={2761AB33-A57B-449A-BE78-AEFBA7C29EC8}" id="{e4c8c652-daec-467c-b5da-0b60f7d95f98}" providerId="google-sheets"/>
  <x18tc:person displayName="tc={06A0A0F9-69CC-407A-8E33-68C05215AEF3}" id="{5f73325e-5ede-43be-a0ec-2e9e4e4be645}" providerId="google-sheets"/>
  <x18tc:person displayName="tc={42EBEEE5-A8F6-4C20-9380-61E01E3C767E}" id="{a20aaf5c-1131-464b-b137-e8015b3dbe9c}" providerId="google-sheets"/>
  <x18tc:person displayName="tc={6A90C86A-4F6E-4CA3-889F-D8BC79C977EA}" id="{da34f759-27c5-4d4a-b98e-505024f8eee7}" providerId="google-sheets"/>
  <x18tc:person displayName="tc={EA3A0C31-019E-429F-A179-6F14F1C46119}" id="{7cdf2b5e-3f87-485e-9da5-0b84762b50aa}" providerId="google-sheets"/>
  <x18tc:person displayName="tc={12E09F00-D669-465B-BC2E-235D1BA2BE6E}" id="{0a53713b-475c-4a53-8e09-6bf2ee9b4ede}" providerId="google-sheets"/>
  <x18tc:person displayName="tc={32AE8D89-FE63-4527-86A1-A732BD163147}" id="{b4b18825-9c17-4b81-9aea-61b65b214c0f}" providerId="google-sheets"/>
  <x18tc:person displayName="tc={727EF56E-58AF-472E-B8B3-D94A5A9AF2A8}" id="{aa04308f-d5bb-4700-a76b-969baa818a2c}" providerId="google-sheets"/>
  <x18tc:person displayName="tc={876B303C-0750-4A07-BD81-9F19113CBA8B}" id="{aad261f2-819c-4d71-b6d2-1de310d11db5}" providerId="google-sheets"/>
  <x18tc:person displayName="tc={0F60EE8A-7CBC-4538-BB6E-4C9AE5D3949D}" id="{db05b804-8e1c-40a2-abc9-17ab37bb8b46}" providerId="google-sheets"/>
  <x18tc:person displayName="tc={FA4C3426-271B-40B7-996F-8A9847AFA2CF}" id="{50d06217-fd98-4e12-b92a-d57d662d1751}" providerId="google-sheets"/>
  <x18tc:person displayName="tc={9E8D0430-FC0E-4902-9DAA-6F955FEE1025}" id="{80349921-286e-40a8-ab51-0748b04220e2}" providerId="google-sheets"/>
  <x18tc:person displayName="tc={60C03303-C598-4EC2-B7A1-5179838F6EE1}" id="{f8c3e16d-0c92-479c-84ec-c68e5c12eb79}" providerId="google-sheets"/>
  <x18tc:person displayName="tc={E8ECC325-6785-4DA7-8C90-08A1C99E498F}" id="{3c508608-db21-4e18-a800-724345fea6aa}" providerId="google-sheets"/>
  <x18tc:person displayName="tc={16475F01-A733-4FC8-BCC4-B126ABC26903}" id="{5110010b-f034-4630-9884-6942611f4352}" providerId="google-sheets"/>
  <x18tc:person displayName="tc={2BA6DED6-779C-4DBE-8E48-0F3AF60B446A}" id="{60ee0bd6-3831-40fe-ba0e-43fa626a603a}" providerId="google-sheets"/>
  <x18tc:person displayName="tc={90724E32-4B8F-40F7-8364-E342FCC56836}" id="{564e7f09-ca0a-4e4a-b19d-78f26fae241d}" providerId="google-sheets"/>
  <x18tc:person displayName="tc={7E8100CC-7DC9-4595-B728-205D998080B9}" id="{dd1e5988-0129-4c71-be21-b5c299224d67}" providerId="google-sheets"/>
  <x18tc:person displayName="tc={CB01796C-4E32-4E2C-8E4A-185414FA7FFF}" id="{5e82030a-ab04-4ffa-864a-caaaaa044080}" providerId="google-sheets"/>
  <x18tc:person displayName="tc={9C06D61A-E24D-47B6-AE90-DEB1859DAF2B}" id="{d4029733-fbb9-441f-b79c-65aa4c32e7cd}" providerId="google-sheets"/>
  <x18tc:person displayName="tc={A089735A-F42D-4687-A0AB-0937AC7FDD55}" id="{74759c8b-0733-4cb1-8c67-06f6df8a932e}" providerId="google-sheets"/>
  <x18tc:person displayName="tc={19B6F547-EAC6-4EB9-918A-7A074C456A8E}" id="{95a24010-6cf0-4403-b6bf-767f0467d2b8}" providerId="google-sheets"/>
  <x18tc:person displayName="tc={DE02C2CE-271A-4685-B496-54636B69F6BB}" id="{577e166c-80d0-42a9-8d21-5e7cd46de877}" providerId="google-sheets"/>
  <x18tc:person displayName="tc={2A451C27-FE23-481D-A804-879DB904C90C}" id="{312779c2-f9b4-41a4-94d3-75390ce7ca15}" providerId="google-sheets"/>
  <x18tc:person displayName="tc={458AAE48-5781-4D09-B611-3DEC291BA328}" id="{de05f207-d34c-4aa7-afe5-70ecc5a33a93}" providerId="google-sheets"/>
  <x18tc:person displayName="tc={31B32D3B-F5CB-4223-91AB-E2096FFD46B8}" id="{960b33e4-3b89-4c67-acec-dcd9b9cadc9b}" providerId="google-sheets"/>
</x18tc:personList>
</file>

<file path=xl/tables/table1.xml><?xml version="1.0" encoding="utf-8"?>
<table xmlns="http://schemas.openxmlformats.org/spreadsheetml/2006/main" ref="A1:AD1528" displayName="STANDARD_REPORT_TABLE" name="STANDARD_REPORT_TABLE" id="1">
  <autoFilter ref="$A$1:$AD$1528">
    <filterColumn colId="1">
      <filters>
        <filter val="NEW"/>
        <filter val="READY FOR DELIVERY"/>
      </filters>
    </filterColumn>
  </autoFilter>
  <tableColumns count="30">
    <tableColumn name="Order Number" id="1"/>
    <tableColumn name="Column 2" id="2"/>
    <tableColumn name="Customer Info" id="3"/>
    <tableColumn name="Type" id="4"/>
    <tableColumn name="PU / DROP" id="5"/>
    <tableColumn name="Production Deadline" id="6"/>
    <tableColumn name="Delivery Date" id="7"/>
    <tableColumn name="Delivery Conf." id="8"/>
    <tableColumn name="PU / DROP Confirmed" id="9"/>
    <tableColumn name="METAL" id="10"/>
    <tableColumn name="POWDER COAT" id="11"/>
    <tableColumn name="DEKTON" id="12"/>
    <tableColumn name="CUSHIONS" id="13"/>
    <tableColumn name="CORTE" id="14"/>
    <tableColumn name="SEW" id="15"/>
    <tableColumn name="FILLING" id="16"/>
    <tableColumn name="FABRIC" id="17"/>
    <tableColumn name="FOAM" id="18"/>
    <tableColumn name="QTY CUSH" id="19"/>
    <tableColumn name="QTY METAL" id="20"/>
    <tableColumn name="QTY DEKT" id="21"/>
    <tableColumn name="Proj. Hrs Cushion" id="22"/>
    <tableColumn name="Proj. Hrs Metal" id="23"/>
    <tableColumn name="Proj. Hrs Dekton" id="24"/>
    <tableColumn name="Covers" id="25"/>
    <tableColumn name="Umbrella" id="26"/>
    <tableColumn name="Tenjam/Others" id="27"/>
    <tableColumn name="Firepit System" id="28"/>
    <tableColumn name="Delivery Address" id="29"/>
    <tableColumn name="Column 30" id="30"/>
  </tableColumns>
  <tableStyleInfo name="NEW-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3" dT="2026-07-22T00:22:02.00" personId="{ceb44f4a-2f19-4925-9b48-8eabd279d687}" id="{884b19ad-82ef-4b39-a40a-b40103827945}" done="0">
    <x18tc:text xml:space="preserve">SHIP VIA FREIGHT OR GROUND</x18tc:text>
  </x18tc:threadedComment>
  <x18tc:threadedComment ref="Z79" dT="2026-07-22T00:22:00.00" personId="{95325422-16eb-49a2-a535-80f9c827ca4f}" id="{fb87301e-1764-44f9-a55c-9e2ef98515cf}"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BASE WITH WHEELS?</x18tc:text>
    <x18tc:extLst>
      <ext uri="{F7C98A9C-CBB3-438F-8F68-D28B6AF4A901}">
        <xltc2:checksum/>
        <xltc2:hyperlink startIndex="221" length="46" url="https://go.microsoft.com/fwlink/?linkid=870924"/>
      </ext>
    </x18tc:extLst>
  </x18tc:threadedComment>
  <x18tc:threadedComment ref="R58" dT="2026-07-22T00:22:00.00" personId="{97052563-96a4-4b32-8ddc-380c5d02c7f1}" id="{6a611501-acb6-4b3c-9e5e-1c4ff0c10157}"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7/21</x18tc:text>
    <x18tc:extLst>
      <ext uri="{F7C98A9C-CBB3-438F-8F68-D28B6AF4A901}">
        <xltc2:checksum/>
        <xltc2:hyperlink startIndex="221" length="46" url="https://go.microsoft.com/fwlink/?linkid=870924"/>
      </ext>
    </x18tc:extLst>
  </x18tc:threadedComment>
  <x18tc:threadedComment ref="AB46" dT="2026-07-22T00:22:00.00" personId="{e6dd1a90-a856-4ad2-a203-f4bce99f8802}" id="{2c002dd0-d38e-4571-aa64-cddd7a801a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PUT JUL/8 ETA AROUND 7/16</x18tc:text>
    <x18tc:extLst>
      <ext uri="{F7C98A9C-CBB3-438F-8F68-D28B6AF4A901}">
        <xltc2:checksum/>
        <xltc2:hyperlink startIndex="221" length="46" url="https://go.microsoft.com/fwlink/?linkid=870924"/>
      </ext>
    </x18tc:extLst>
  </x18tc:threadedComment>
  <x18tc:threadedComment ref="J92" dT="2026-08-03T14:04:53.00" personId="{b5809673-8d20-4902-8adc-c5ce6bf4fa0a}" id="{bd9ee334-053f-4785-bea2-3584e96c3005}" done="0">
    <x18tc:text xml:space="preserve">TO METAL: 8/3</x18tc:text>
  </x18tc:threadedComment>
  <x18tc:threadedComment ref="J44" dT="2026-07-22T00:22:01.00" personId="{ceb44f4a-2f19-4925-9b48-8eabd279d687}" id="{93b6e060-1dd6-4006-82f9-ec3e6c2857c4}" done="1">
    <x18tc:text xml:space="preserve">TO METAL 7/15</x18tc:text>
  </x18tc:threadedComment>
  <x18tc:threadedComment ref="J42" dT="2026-07-22T00:22:01.00" personId="{9235af95-1512-40aa-9f7c-6822a070cedf}" id="{e9d8d690-da90-470a-9039-5042e6369027}"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Hammered Metal
Respuesta:
    To metal 7/13</x18tc:text>
    <x18tc:extLst>
      <ext uri="{F7C98A9C-CBB3-438F-8F68-D28B6AF4A901}">
        <xltc2:checksum/>
        <xltc2:hyperlink startIndex="221" length="46" url="https://go.microsoft.com/fwlink/?linkid=870924"/>
      </ext>
    </x18tc:extLst>
  </x18tc:threadedComment>
  <x18tc:threadedComment ref="M52" dT="2026-07-27T13:12:52.00" personId="{13935722-82cb-42c3-9472-79cf88f19305}" id="{0ca6bdae-14d0-4548-a877-bd34b00697f6}" done="0">
    <x18tc:text xml:space="preserve">CUSHION: 7/27/26</x18tc:text>
  </x18tc:threadedComment>
  <x18tc:threadedComment ref="M50" dT="2026-07-27T13:12:32.00" personId="{13935722-82cb-42c3-9472-79cf88f19305}" id="{ea83d7ae-298c-4c95-a6d1-8cb9ee15d666}" done="0">
    <x18tc:text xml:space="preserve">CUSHION:7/27/26</x18tc:text>
  </x18tc:threadedComment>
  <x18tc:threadedComment ref="J57" dT="2026-07-27T13:43:08.00" personId="{b5809673-8d20-4902-8adc-c5ce6bf4fa0a}" id="{4202957a-b41f-46dd-a72b-049f85e2bd60}" done="0">
    <x18tc:text xml:space="preserve">TO METAL: 7/27</x18tc:text>
  </x18tc:threadedComment>
  <x18tc:threadedComment ref="Y125" dT="2026-07-22T00:22:00.00" personId="{a4fc0a0d-090e-4103-8fc9-02d772911750}" id="{04e9fd78-de6b-440a-a506-088d9400b043}"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7/15</x18tc:text>
    <x18tc:extLst>
      <ext uri="{F7C98A9C-CBB3-438F-8F68-D28B6AF4A901}">
        <xltc2:checksum/>
        <xltc2:hyperlink startIndex="221" length="46" url="https://go.microsoft.com/fwlink/?linkid=870924"/>
      </ext>
    </x18tc:extLst>
  </x18tc:threadedComment>
  <x18tc:threadedComment ref="J79" dT="2026-07-22T00:22:01.00" personId="{ceb44f4a-2f19-4925-9b48-8eabd279d687}" id="{1b597dcd-9302-4df8-b0e4-aac1fad830fa}" done="0">
    <x18tc:text xml:space="preserve">ALUMINUM</x18tc:text>
  </x18tc:threadedComment>
  <x18tc:threadedComment ref="R67" dT="2026-08-04T17:17:12.00" personId="{b5809673-8d20-4902-8adc-c5ce6bf4fa0a}" id="{c52cb109-9750-4b64-9bce-e34002e135d5}" done="0">
    <x18tc:text xml:space="preserve">OCEAN SEND SPECIAL TEMPLATE</x18tc:text>
  </x18tc:threadedComment>
  <x18tc:threadedComment ref="J41" dT="2026-07-22T00:22:01.00" personId="{a7182b11-e629-40d6-b163-602e41889b9f}" id="{db457fc0-0483-4692-a54a-d80d2c8ce786}"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7/13</x18tc:text>
    <x18tc:extLst>
      <ext uri="{F7C98A9C-CBB3-438F-8F68-D28B6AF4A901}">
        <xltc2:checksum/>
        <xltc2:hyperlink startIndex="221" length="46" url="https://go.microsoft.com/fwlink/?linkid=870924"/>
      </ext>
    </x18tc:extLst>
  </x18tc:threadedComment>
  <x18tc:threadedComment ref="M60" dT="2026-07-22T00:22:01.00" personId="{2c4d40f7-2237-4323-ae03-af5d32fd820a}" id="{e82f205e-95df-4f65-9828-ba3ba23729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x18tc:text>
    <x18tc:extLst>
      <ext uri="{F7C98A9C-CBB3-438F-8F68-D28B6AF4A901}">
        <xltc2:checksum/>
        <xltc2:hyperlink startIndex="221" length="46" url="https://go.microsoft.com/fwlink/?linkid=870924"/>
      </ext>
    </x18tc:extLst>
  </x18tc:threadedComment>
  <x18tc:threadedComment ref="J58" dT="2026-07-22T00:22:01.00" personId="{ba44bc1b-1e3f-435d-8131-248ce3f333ea}" id="{feb25c3e-007e-436a-b352-244e9bc1abb4}"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x18tc:text>
    <x18tc:extLst>
      <ext uri="{F7C98A9C-CBB3-438F-8F68-D28B6AF4A901}">
        <xltc2:checksum/>
        <xltc2:hyperlink startIndex="221" length="46" url="https://go.microsoft.com/fwlink/?linkid=870924"/>
      </ext>
    </x18tc:extLst>
  </x18tc:threadedComment>
  <x18tc:threadedComment ref="J62" dT="2026-07-22T00:22:01.00" personId="{1cbce2bc-3e13-46bf-b697-4407c22cb389}" id="{5695296e-9ccb-41eb-be25-c5ac2a62381d}" done="0">
    <x18tc:text xml:space="preserve">TO RAYO 7/15</x18tc:text>
  </x18tc:threadedComment>
  <x18tc:threadedComment ref="J57" dT="2026-07-22T00:22:01.00" personId="{680da988-a953-4d80-9cd7-731d249850fd}" id="{8edb41f2-b095-45e2-a113-25c5f8f2bb2b}"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x18tc:text>
    <x18tc:extLst>
      <ext uri="{F7C98A9C-CBB3-438F-8F68-D28B6AF4A901}">
        <xltc2:checksum/>
        <xltc2:hyperlink startIndex="221" length="46" url="https://go.microsoft.com/fwlink/?linkid=870924"/>
      </ext>
    </x18tc:extLst>
  </x18tc:threadedComment>
  <x18tc:threadedComment ref="R50" dT="2026-07-22T00:22:01.00" personId="{6ecf5247-b9c6-4f29-b7ac-33b4c4b9ba3e}" id="{73d62fa6-aac8-4bfd-b92b-6ec39b251f75}"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7/21</x18tc:text>
    <x18tc:extLst>
      <ext uri="{F7C98A9C-CBB3-438F-8F68-D28B6AF4A901}">
        <xltc2:checksum/>
        <xltc2:hyperlink startIndex="221" length="46" url="https://go.microsoft.com/fwlink/?linkid=870924"/>
      </ext>
    </x18tc:extLst>
  </x18tc:threadedComment>
  <x18tc:threadedComment ref="M23" dT="2026-07-22T00:22:01.00" personId="{8d36aa80-4204-482c-98c8-52f6b7803619}" id="{be2d7894-55e3-4a19-a1de-84404ed90e5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x18tc:text>
    <x18tc:extLst>
      <ext uri="{F7C98A9C-CBB3-438F-8F68-D28B6AF4A901}">
        <xltc2:checksum/>
        <xltc2:hyperlink startIndex="221" length="46" url="https://go.microsoft.com/fwlink/?linkid=870924"/>
      </ext>
    </x18tc:extLst>
  </x18tc:threadedComment>
  <x18tc:threadedComment ref="J60" dT="2026-07-22T00:22:01.00" personId="{f7b4c5f5-31ea-4606-ab9b-e03c0b0609cb}" id="{ca92cf96-0f4b-4b95-97af-306e3a10d390}"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7/15</x18tc:text>
    <x18tc:extLst>
      <ext uri="{F7C98A9C-CBB3-438F-8F68-D28B6AF4A901}">
        <xltc2:checksum/>
        <xltc2:hyperlink startIndex="221" length="46" url="https://go.microsoft.com/fwlink/?linkid=870924"/>
      </ext>
    </x18tc:extLst>
  </x18tc:threadedComment>
  <x18tc:threadedComment ref="K28" dT="2026-07-22T00:22:02.00" personId="{991a8193-472a-4a58-82c8-86a08cff3bfb}" id="{db71c16a-4794-47cb-bc96-d873a738a9d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@sergio zamora need to order 5 lbs GR487 from Cardinal</x18tc:text>
    <x18tc:extLst>
      <ext uri="{F7C98A9C-CBB3-438F-8F68-D28B6AF4A901}">
        <xltc2:checksum/>
        <xltc2:hyperlink startIndex="221" length="46" url="https://go.microsoft.com/fwlink/?linkid=870924"/>
      </ext>
    </x18tc:extLst>
  </x18tc:threadedComment>
  <x18tc:threadedComment ref="J46" dT="2026-07-22T00:22:00.00" personId="{4fe9087d-e58f-43a4-b3d8-c0d589c15103}" id="{f3017621-5be6-4d78-8f08-7e85e6b526a6}"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7/7</x18tc:text>
    <x18tc:extLst>
      <ext uri="{F7C98A9C-CBB3-438F-8F68-D28B6AF4A901}">
        <xltc2:checksum/>
        <xltc2:hyperlink startIndex="221" length="46" url="https://go.microsoft.com/fwlink/?linkid=870924"/>
      </ext>
    </x18tc:extLst>
  </x18tc:threadedComment>
  <x18tc:threadedComment ref="R48" dT="2026-07-22T00:22:00.00" personId="{218615be-7207-40b2-8dbb-60c783c04429}" id="{8161bd8e-9ccd-4043-9d61-561f093dd1df}"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7/21</x18tc:text>
    <x18tc:extLst>
      <ext uri="{F7C98A9C-CBB3-438F-8F68-D28B6AF4A901}">
        <xltc2:checksum/>
        <xltc2:hyperlink startIndex="221" length="46" url="https://go.microsoft.com/fwlink/?linkid=870924"/>
      </ext>
    </x18tc:extLst>
  </x18tc:threadedComment>
  <x18tc:threadedComment ref="J54" dT="2026-07-22T00:22:00.00" personId="{782380b1-478e-469e-a3cb-5558a1a13896}" id="{d1312966-a21b-4d61-be6d-29fe01acbdce}"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x18tc:text>
    <x18tc:extLst>
      <ext uri="{F7C98A9C-CBB3-438F-8F68-D28B6AF4A901}">
        <xltc2:checksum/>
        <xltc2:hyperlink startIndex="221" length="46" url="https://go.microsoft.com/fwlink/?linkid=870924"/>
      </ext>
    </x18tc:extLst>
  </x18tc:threadedComment>
  <x18tc:threadedComment ref="J50" dT="2026-07-22T00:22:02.00" personId="{1cbce2bc-3e13-46bf-b697-4407c22cb389}" id="{80480ebf-f9c3-4bc5-a8ab-97b24f2cf47f}" done="1">
    <x18tc:text xml:space="preserve">Christian Lion:</x18tc:text>
  </x18tc:threadedComment>
  <x18tc:threadedComment ref="Y9" dT="2026-08-09T07:07:10.00" personId="{b5809673-8d20-4902-8adc-c5ce6bf4fa0a}" id="{9efeb121-2138-4493-a9d2-527408125a32}" done="0">
    <x18tc:text xml:space="preserve">ORDER 8/9/26</x18tc:text>
  </x18tc:threadedComment>
  <x18tc:threadedComment ref="J59" dT="2026-07-22T00:22:00.00" personId="{c58e92cc-8b95-43f5-beb5-458b89905ad8}" id="{3b627c3f-a2c1-4091-8374-454110c937e2}"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x18tc:text>
    <x18tc:extLst>
      <ext uri="{F7C98A9C-CBB3-438F-8F68-D28B6AF4A901}">
        <xltc2:checksum/>
        <xltc2:hyperlink startIndex="221" length="46" url="https://go.microsoft.com/fwlink/?linkid=870924"/>
      </ext>
    </x18tc:extLst>
  </x18tc:threadedComment>
  <x18tc:threadedComment ref="M7" dT="2026-07-22T00:22:00.00" personId="{84d1742e-05c1-4a41-aca1-7094ea8ac4ee}" id="{db0fbd17-8b65-4934-9ee3-c222d6a4a431}"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x18tc:text>
    <x18tc:extLst>
      <ext uri="{F7C98A9C-CBB3-438F-8F68-D28B6AF4A901}">
        <xltc2:checksum/>
        <xltc2:hyperlink startIndex="221" length="46" url="https://go.microsoft.com/fwlink/?linkid=870924"/>
      </ext>
    </x18tc:extLst>
  </x18tc:threadedComment>
  <x18tc:threadedComment ref="R60" dT="2026-07-22T00:22:02.00" personId="{1b0446e9-4539-4d9c-adfe-678748730c9e}" id="{1d174c31-a372-43a3-8f87-39f88b993307}"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ETA: 7/16</x18tc:text>
    <x18tc:extLst>
      <ext uri="{F7C98A9C-CBB3-438F-8F68-D28B6AF4A901}">
        <xltc2:checksum/>
        <xltc2:hyperlink startIndex="221" length="46" url="https://go.microsoft.com/fwlink/?linkid=870924"/>
      </ext>
    </x18tc:extLst>
  </x18tc:threadedComment>
  <x18tc:threadedComment ref="R59" dT="2026-07-22T00:22:00.00" personId="{7de8a559-d9aa-416f-b104-84adb9ab4583}" id="{7f66e3a6-60da-47d1-ba4d-dfc3f706545b}"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7/21</x18tc:text>
    <x18tc:extLst>
      <ext uri="{F7C98A9C-CBB3-438F-8F68-D28B6AF4A901}">
        <xltc2:checksum/>
        <xltc2:hyperlink startIndex="221" length="46" url="https://go.microsoft.com/fwlink/?linkid=870924"/>
      </ext>
    </x18tc:extLst>
  </x18tc:threadedComment>
  <x18tc:threadedComment ref="AA42" dT="2026-07-22T00:22:00.00" personId="{42080632-bea0-4bfe-b380-c917404c39d1}" id="{bcc07ab3-a40c-46a5-b334-88b91cffea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TBD PER HAMID</x18tc:text>
    <x18tc:extLst>
      <ext uri="{F7C98A9C-CBB3-438F-8F68-D28B6AF4A901}">
        <xltc2:checksum/>
        <xltc2:hyperlink startIndex="221" length="46" url="https://go.microsoft.com/fwlink/?linkid=870924"/>
      </ext>
    </x18tc:extLst>
  </x18tc:threadedComment>
  <x18tc:threadedComment ref="Y52" dT="2026-07-22T00:22:01.00" personId="{9eda3a4e-530f-401e-8970-7d405a6b1230}" id="{9fb54722-b384-435d-b372-70ac9fadb8f1}" done="1">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on 7/14</x18tc:text>
    <x18tc:extLst>
      <ext uri="{F7C98A9C-CBB3-438F-8F68-D28B6AF4A901}">
        <xltc2:checksum/>
        <xltc2:hyperlink startIndex="221" length="46" url="https://go.microsoft.com/fwlink/?linkid=870924"/>
      </ext>
    </x18tc:extLst>
  </x18tc:threadedComment>
  <x18tc:threadedComment ref="AA46" dT="2026-07-22T00:22:02.00" personId="{2998a3b4-f27b-478d-aa0b-19af224a2625}" id="{29589f9d-1022-4eee-afc9-07a0cd4f60c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BY EMAIL WITH JILL ON 7/20</x18tc:text>
    <x18tc:extLst>
      <ext uri="{F7C98A9C-CBB3-438F-8F68-D28B6AF4A901}">
        <xltc2:checksum/>
        <xltc2:hyperlink startIndex="221" length="46" url="https://go.microsoft.com/fwlink/?linkid=870924"/>
      </ext>
    </x18tc:extLst>
  </x18tc:threadedComment>
  <x18tc:threadedComment ref="J45" dT="2026-07-22T00:22:02.00" personId="{7c39b21c-63ff-46af-81b4-1411da2e673b}" id="{830e6322-3bd7-4690-a1b2-e7211458ab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ON 7/16</x18tc:text>
    <x18tc:extLst>
      <ext uri="{F7C98A9C-CBB3-438F-8F68-D28B6AF4A901}">
        <xltc2:checksum/>
        <xltc2:hyperlink startIndex="221" length="46" url="https://go.microsoft.com/fwlink/?linkid=870924"/>
      </ext>
    </x18tc:extLst>
  </x18tc:threadedComment>
  <x18tc:threadedComment ref="L60" dT="2026-07-22T00:22:02.00" personId="{0110516b-eced-47e0-880e-9b675ecc5597}" id="{8484567e-969a-43f9-9ba6-90b5a5da73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7/15</x18tc:text>
    <x18tc:extLst>
      <ext uri="{F7C98A9C-CBB3-438F-8F68-D28B6AF4A901}">
        <xltc2:checksum/>
        <xltc2:hyperlink startIndex="221" length="46" url="https://go.microsoft.com/fwlink/?linkid=870924"/>
      </ext>
    </x18tc:extLst>
  </x18tc:threadedComment>
  <x18tc:threadedComment ref="AB43" dT="2026-07-22T00:22:02.00" personId="{2a5f2e6a-17cf-45d7-b4a7-6b3a8d816a31}" id="{6b3e83d0-9ef0-438a-909c-610f7b4ef6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PUT JUL/8 ETA AROUND 7/16</x18tc:text>
    <x18tc:extLst>
      <ext uri="{F7C98A9C-CBB3-438F-8F68-D28B6AF4A901}">
        <xltc2:checksum/>
        <xltc2:hyperlink startIndex="221" length="46" url="https://go.microsoft.com/fwlink/?linkid=870924"/>
      </ext>
    </x18tc:extLst>
  </x18tc:threadedComment>
  <x18tc:threadedComment ref="J48" dT="2026-07-22T00:22:02.00" personId="{ceb44f4a-2f19-4925-9b48-8eabd279d687}" id="{1c5e41ac-4d68-485b-b525-b34a5eaf40f5}" done="1">
    <x18tc:text xml:space="preserve">TO METAL 7/14</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365" dT="2026-07-22T00:22:01.00" personId="{97ccb9b2-823d-4e5c-965f-c9c7102d9009}" id="{a814ba89-a84c-407b-aa8f-8888de03dd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I1372" dT="2026-07-22T00:22:01.00" personId="{7965c3ca-ff66-4305-b9dd-afb4c644d08c}" id="{3afdd671-8290-4080-9fb8-e890ce4dea2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I1383" dT="2026-07-22T00:22:00.00" personId="{bd54f1f7-67c7-43c8-a8dd-725b4c46392e}" id="{c5b22b22-7d68-47aa-a3ad-186b2ce460e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I1374" dT="2026-07-22T00:22:00.00" personId="{0ecae198-1129-4289-a83f-f3f167543514}" id="{942c52c5-028e-4e6a-9e3f-e82fd02ed97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I1356" dT="2026-07-22T00:22:02.00" personId="{0321c80a-3e67-4287-b809-28ee9cf175c5}" id="{2f3ab78c-d56c-4df6-be0d-1c71fbe4db5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burner 48*8
Lido 3m umbrella= 3
Respuesta:
    Ask Lucio?</x18tc:text>
    <x18tc:extLst>
      <ext uri="{F7C98A9C-CBB3-438F-8F68-D28B6AF4A901}">
        <xltc2:checksum/>
        <xltc2:hyperlink startIndex="221" length="46" url="https://go.microsoft.com/fwlink/?linkid=870924"/>
      </ext>
    </x18tc:extLst>
  </x18tc:threadedComment>
  <x18tc:threadedComment ref="I1378" dT="2026-07-22T00:22:02.00" personId="{8cca0b02-3de5-44b2-8e88-538df1dc1306}" id="{8e26ce65-a4fc-4153-9db5-76f5933f27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I1373" dT="2026-07-22T00:22:02.00" personId="{932fffd5-dc30-4f7b-932e-f23732b104ed}" id="{b1851652-92ec-4a5f-bc3a-8cb9154420d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S1154" dT="2026-07-22T00:22:02.00" personId="{d105a851-6296-479a-8709-0479544cfd05}" id="{61a74633-6f60-47a2-a5ca-e8ce694b72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x18tc:text>
    <x18tc:extLst>
      <ext uri="{F7C98A9C-CBB3-438F-8F68-D28B6AF4A901}">
        <xltc2:checksum/>
        <xltc2:hyperlink startIndex="221" length="46" url="https://go.microsoft.com/fwlink/?linkid=870924"/>
      </ext>
    </x18tc:extLst>
  </x18tc:threadedComment>
  <x18tc:threadedComment ref="F532" dT="2026-07-22T00:22:02.00" personId="{ea1eed1e-c1c5-4aa7-9fb0-3d3023fa23c2}" id="{53dcd8e0-7507-417a-87b8-6ec3cf9cf972}" done="0">
    <x18tc:text xml:space="preserve">FEDEX PICKUP---PACKAGING
TENTATIVE DELIVERY DAY</x18tc:text>
  </x18tc:threadedComment>
  <x18tc:threadedComment ref="G1169" dT="2026-07-22T00:22:00.00" personId="{5690624c-8766-4121-b184-5de69a4c2f46}" id="{5401500f-5087-4f4c-857b-2fca3b5db5d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x18tc:text>
    <x18tc:extLst>
      <ext uri="{F7C98A9C-CBB3-438F-8F68-D28B6AF4A901}">
        <xltc2:checksum/>
        <xltc2:hyperlink startIndex="221" length="46" url="https://go.microsoft.com/fwlink/?linkid=870924"/>
      </ext>
    </x18tc:extLst>
  </x18tc:threadedComment>
  <x18tc:threadedComment ref="G892" dT="2026-07-22T00:22:02.00" personId="{5a08ebff-3c88-4d05-853a-66c5dd935d94}" id="{362887ab-a2d7-4c49-a1f9-75f6c67a1c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4/28</x18tc:text>
    <x18tc:extLst>
      <ext uri="{F7C98A9C-CBB3-438F-8F68-D28B6AF4A901}">
        <xltc2:checksum/>
        <xltc2:hyperlink startIndex="221" length="46" url="https://go.microsoft.com/fwlink/?linkid=870924"/>
      </ext>
    </x18tc:extLst>
  </x18tc:threadedComment>
  <x18tc:threadedComment ref="S153" dT="2026-07-22T00:22:02.00" personId="{1cbce2bc-3e13-46bf-b697-4407c22cb389}" id="{16f9164c-fcb4-4615-a761-d965cce8f08e}" done="0">
    <x18tc:text xml:space="preserve">TO RAYO 1/4
PENDING DEFINE TABLE, NEED RECEIV INFO FROM SHOWROOM!!</x18tc:text>
  </x18tc:threadedComment>
  <x18tc:threadedComment ref="N1276" dT="2026-07-22T00:22:00.00" personId="{f7b6befc-a20d-4835-9918-e6e58aabcc20}" id="{ba8860f6-3b0e-4320-9e48-2bfa1b58e9e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S241" dT="2026-07-22T00:22:02.00" personId="{1cbce2bc-3e13-46bf-b697-4407c22cb389}" id="{88c59135-8e55-4d9f-a5fb-afe8dc6f0761}" done="0">
    <x18tc:text xml:space="preserve">TO METAL AREA 5/16</x18tc:text>
  </x18tc:threadedComment>
  <x18tc:threadedComment ref="W115" dT="2026-07-22T00:22:02.00" personId="{1cbce2bc-3e13-46bf-b697-4407c22cb389}" id="{cdf2d4a4-f083-4255-86f9-2c47b7198c7a}" done="0">
    <x18tc:text xml:space="preserve">TAKE DEKTON SAND DRIFT FROM SHOWROOM</x18tc:text>
  </x18tc:threadedComment>
  <x18tc:threadedComment ref="W1435" dT="2026-07-22T00:22:02.00" personId="{e425a489-d891-48a5-a13f-ebdf4fe5d28b}" id="{a3c21fb5-6766-4bad-8f28-108f183473f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 AT 11:00</x18tc:text>
    <x18tc:extLst>
      <ext uri="{F7C98A9C-CBB3-438F-8F68-D28B6AF4A901}">
        <xltc2:checksum/>
        <xltc2:hyperlink startIndex="221" length="46" url="https://go.microsoft.com/fwlink/?linkid=870924"/>
      </ext>
    </x18tc:extLst>
  </x18tc:threadedComment>
  <x18tc:threadedComment ref="W818" dT="2026-07-22T00:22:00.00" personId="{550a33bb-b02d-430d-8455-52d109490306}" id="{ded0613f-45d2-42f7-bcc6-9bfd2c8be5f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2/4</x18tc:text>
    <x18tc:extLst>
      <ext uri="{F7C98A9C-CBB3-438F-8F68-D28B6AF4A901}">
        <xltc2:checksum/>
        <xltc2:hyperlink startIndex="221" length="46" url="https://go.microsoft.com/fwlink/?linkid=870924"/>
      </ext>
    </x18tc:extLst>
  </x18tc:threadedComment>
  <x18tc:threadedComment ref="W1085" dT="2026-07-22T00:22:02.00" personId="{82649aa5-1764-4e8c-afa5-6f1d683dfa6e}" id="{5d029638-0792-4d3c-ab87-d3c3d0b12f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LEE...HE GIVE TO JULIO</x18tc:text>
    <x18tc:extLst>
      <ext uri="{F7C98A9C-CBB3-438F-8F68-D28B6AF4A901}">
        <xltc2:checksum/>
        <xltc2:hyperlink startIndex="221" length="46" url="https://go.microsoft.com/fwlink/?linkid=870924"/>
        <xltc2:hyperlink startIndex="288" length="8" url="http://LEE...HE"/>
      </ext>
    </x18tc:extLst>
  </x18tc:threadedComment>
  <x18tc:threadedComment ref="L705" dT="2026-07-22T00:22:00.00" personId="{38b0b108-d8fe-4a1a-8234-39ae3bb6e9aa}" id="{caafd3ad-3c19-4f78-94c1-4f2f46c27e6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11/27</x18tc:text>
    <x18tc:extLst>
      <ext uri="{F7C98A9C-CBB3-438F-8F68-D28B6AF4A901}">
        <xltc2:checksum/>
        <xltc2:hyperlink startIndex="221" length="46" url="https://go.microsoft.com/fwlink/?linkid=870924"/>
      </ext>
    </x18tc:extLst>
  </x18tc:threadedComment>
  <x18tc:threadedComment ref="G1055" dT="2026-07-22T00:22:00.00" personId="{062efa25-ac21-4a52-ae0d-c0610f801ddc}" id="{f4ecbbcf-ca12-4576-9f9e-d9b5012f3c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x18tc:text>
    <x18tc:extLst>
      <ext uri="{F7C98A9C-CBB3-438F-8F68-D28B6AF4A901}">
        <xltc2:checksum/>
        <xltc2:hyperlink startIndex="221" length="46" url="https://go.microsoft.com/fwlink/?linkid=870924"/>
      </ext>
    </x18tc:extLst>
  </x18tc:threadedComment>
  <x18tc:threadedComment ref="F57" dT="2026-07-22T00:22:02.00" personId="{a4303f58-4f84-400f-a636-5e9335cacc72}" id="{45de5f14-be6c-42df-a5b5-bf53318d426a}" done="0">
    <x18tc:text xml:space="preserve">Sara request before Due Date, Chris: Mid Sept.</x18tc:text>
  </x18tc:threadedComment>
  <x18tc:threadedComment ref="G542" dT="2026-07-22T00:22:00.00" personId="{ea1eed1e-c1c5-4aa7-9fb0-3d3023fa23c2}" id="{203dd0ff-2334-4794-9637-05b7fc1aeb7a}" done="0">
    <x18tc:text xml:space="preserve">TO CUSHION: 4/25</x18tc:text>
  </x18tc:threadedComment>
  <x18tc:threadedComment ref="S897" dT="2026-07-22T00:22:02.00" personId="{a473ebc0-7885-472e-b221-7d48163452aa}" id="{4d827f10-b236-4990-a47b-6647ea7adf5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5/6</x18tc:text>
    <x18tc:extLst>
      <ext uri="{F7C98A9C-CBB3-438F-8F68-D28B6AF4A901}">
        <xltc2:checksum/>
        <xltc2:hyperlink startIndex="221" length="46" url="https://go.microsoft.com/fwlink/?linkid=870924"/>
      </ext>
    </x18tc:extLst>
  </x18tc:threadedComment>
  <x18tc:threadedComment ref="T1005" dT="2026-07-22T00:22:00.00" personId="{a5f97ddd-221a-4f06-8e67-3bc6faf2c1d6}" id="{f994a3ea-68fe-4289-8381-9a672c909e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9/16</x18tc:text>
    <x18tc:extLst>
      <ext uri="{F7C98A9C-CBB3-438F-8F68-D28B6AF4A901}">
        <xltc2:checksum/>
        <xltc2:hyperlink startIndex="221" length="46" url="https://go.microsoft.com/fwlink/?linkid=870924"/>
      </ext>
    </x18tc:extLst>
  </x18tc:threadedComment>
  <x18tc:threadedComment ref="S829" dT="2026-07-22T00:22:00.00" personId="{9c616ff6-2e10-42df-b5f2-fb3c67e0db58}" id="{80c2e24f-373f-42af-a0a1-4151640dc3a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2/24</x18tc:text>
    <x18tc:extLst>
      <ext uri="{F7C98A9C-CBB3-438F-8F68-D28B6AF4A901}">
        <xltc2:checksum/>
        <xltc2:hyperlink startIndex="221" length="46" url="https://go.microsoft.com/fwlink/?linkid=870924"/>
      </ext>
    </x18tc:extLst>
  </x18tc:threadedComment>
  <x18tc:threadedComment ref="F779" dT="2026-07-22T00:22:00.00" personId="{32f41e11-bd15-4ff2-bced-a9d39127ebb5}" id="{74bb1266-9cab-4b96-a06b-1681b0eaab3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DELIVER 3 3M MARINA UMBRELLA W/NO BASE</x18tc:text>
    <x18tc:extLst>
      <ext uri="{F7C98A9C-CBB3-438F-8F68-D28B6AF4A901}">
        <xltc2:checksum/>
        <xltc2:hyperlink startIndex="221" length="46" url="https://go.microsoft.com/fwlink/?linkid=870924"/>
      </ext>
    </x18tc:extLst>
  </x18tc:threadedComment>
  <x18tc:threadedComment ref="G847" dT="2026-07-22T00:22:02.00" personId="{37b5a592-e6e0-4c65-b96d-2305d8037835}" id="{11524995-470e-4dbe-98e7-6da0679ad73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3/17</x18tc:text>
    <x18tc:extLst>
      <ext uri="{F7C98A9C-CBB3-438F-8F68-D28B6AF4A901}">
        <xltc2:checksum/>
        <xltc2:hyperlink startIndex="221" length="46" url="https://go.microsoft.com/fwlink/?linkid=870924"/>
      </ext>
    </x18tc:extLst>
  </x18tc:threadedComment>
  <x18tc:threadedComment ref="U84" dT="2026-07-22T00:22:00.00" personId="{1cbce2bc-3e13-46bf-b697-4407c22cb389}" id="{8f2b3b68-50f7-464a-876e-50d327784132}" done="0">
    <x18tc:text xml:space="preserve">14 BLACK
8 GREY</x18tc:text>
  </x18tc:threadedComment>
  <x18tc:threadedComment ref="T9" dT="2026-07-22T00:22:02.00" personId="{1cbce2bc-3e13-46bf-b697-4407c22cb389}" id="{01ba2fe2-d24c-44e1-8400-abcdfb6aee6f}" done="0">
    <x18tc:text xml:space="preserve">on schedule 8/3</x18tc:text>
  </x18tc:threadedComment>
  <x18tc:threadedComment ref="Y771" dT="2026-07-22T00:22:00.00" personId="{05b817cd-d149-4005-95c8-e931ee44cee1}" id="{42e556fb-e3d7-4c0f-afae-034dc24509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ERA TEMPORAL, LA CORRECTA ES 1048</x18tc:text>
    <x18tc:extLst>
      <ext uri="{F7C98A9C-CBB3-438F-8F68-D28B6AF4A901}">
        <xltc2:checksum/>
        <xltc2:hyperlink startIndex="221" length="46" url="https://go.microsoft.com/fwlink/?linkid=870924"/>
      </ext>
    </x18tc:extLst>
  </x18tc:threadedComment>
  <x18tc:threadedComment ref="K725" dT="2026-07-22T00:22:02.00" personId="{8b6c9827-ffdf-4e61-81a8-04caeafae37e}" id="{d6899f44-0378-46be-a0cc-6ab5e2acbc7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RECIBIDAS 141 YDS ON 11/14/24</x18tc:text>
    <x18tc:extLst>
      <ext uri="{F7C98A9C-CBB3-438F-8F68-D28B6AF4A901}">
        <xltc2:checksum/>
        <xltc2:hyperlink startIndex="221" length="46" url="https://go.microsoft.com/fwlink/?linkid=870924"/>
      </ext>
    </x18tc:extLst>
  </x18tc:threadedComment>
  <x18tc:threadedComment ref="S627" dT="2026-07-22T00:22:00.00" personId="{bbdafbfe-5ffc-4ba0-8a8d-ef20670e0fd1}" id="{51a80804-036b-4fd8-b206-f4943b30a0b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7/17 AT 7:30AM</x18tc:text>
    <x18tc:extLst>
      <ext uri="{F7C98A9C-CBB3-438F-8F68-D28B6AF4A901}">
        <xltc2:checksum/>
        <xltc2:hyperlink startIndex="221" length="46" url="https://go.microsoft.com/fwlink/?linkid=870924"/>
      </ext>
    </x18tc:extLst>
  </x18tc:threadedComment>
  <x18tc:threadedComment ref="G151" dT="2026-07-22T00:22:00.00" personId="{ea1eed1e-c1c5-4aa7-9fb0-3d3023fa23c2}" id="{2596872e-fc87-4bb0-abd3-9cc7a39841c1}" done="0">
    <x18tc:text xml:space="preserve">Se agrego nueva tela ya que reselecciono….By Sara</x18tc:text>
  </x18tc:threadedComment>
  <x18tc:threadedComment ref="L1239" dT="2026-07-22T00:22:02.00" personId="{168ca465-3c00-47ef-91db-2d2101482db8}" id="{8275d57e-ff7e-4f7b-b879-7d034ffc2a2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3/26
Respuesta:
    RECEIVED: 3/30</x18tc:text>
    <x18tc:extLst>
      <ext uri="{F7C98A9C-CBB3-438F-8F68-D28B6AF4A901}">
        <xltc2:checksum/>
        <xltc2:hyperlink startIndex="221" length="46" url="https://go.microsoft.com/fwlink/?linkid=870924"/>
      </ext>
    </x18tc:extLst>
  </x18tc:threadedComment>
  <x18tc:threadedComment ref="V1441" dT="2026-07-22T00:22:00.00" personId="{ea1eed1e-c1c5-4aa7-9fb0-3d3023fa23c2}" id="{22bdd4cb-f071-4954-8134-ba3261b3b5dd}" done="0">
    <x18tc:text xml:space="preserve">ALREADY MAKE</x18tc:text>
  </x18tc:threadedComment>
  <x18tc:threadedComment ref="V675" dT="2026-07-22T00:22:00.00" personId="{927b9cef-2f7d-4d99-bdc6-c08637075fd2}" id="{e9790daa-8d22-4e2b-b78c-12c86f57c55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REPOWDER ONLY</x18tc:text>
    <x18tc:extLst>
      <ext uri="{F7C98A9C-CBB3-438F-8F68-D28B6AF4A901}">
        <xltc2:checksum/>
        <xltc2:hyperlink startIndex="221" length="46" url="https://go.microsoft.com/fwlink/?linkid=870924"/>
      </ext>
    </x18tc:extLst>
  </x18tc:threadedComment>
  <x18tc:threadedComment ref="W233" dT="2026-07-22T00:22:02.00" personId="{2602e31c-c303-46b5-8054-b40227c468de}" id="{99a964b4-9b91-42a2-be8e-ffc7a590bd6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DEKTON AREA 5/1</x18tc:text>
    <x18tc:extLst>
      <ext uri="{F7C98A9C-CBB3-438F-8F68-D28B6AF4A901}">
        <xltc2:checksum/>
        <xltc2:hyperlink startIndex="221" length="46" url="https://go.microsoft.com/fwlink/?linkid=870924"/>
      </ext>
    </x18tc:extLst>
  </x18tc:threadedComment>
  <x18tc:threadedComment ref="W1041" dT="2026-07-22T00:22:02.00" personId="{fb71192a-ce81-4593-a58c-e8064134eb5b}" id="{8f61bc53-5b0a-433d-8b7a-d522b6e6a1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10/21</x18tc:text>
    <x18tc:extLst>
      <ext uri="{F7C98A9C-CBB3-438F-8F68-D28B6AF4A901}">
        <xltc2:checksum/>
        <xltc2:hyperlink startIndex="221" length="46" url="https://go.microsoft.com/fwlink/?linkid=870924"/>
      </ext>
    </x18tc:extLst>
  </x18tc:threadedComment>
  <x18tc:threadedComment ref="F1349" dT="2026-07-22T00:22:00.00" personId="{72117944-4dc8-484a-a76e-dccda14a9ed1}" id="{2b77d437-0f7d-41c1-b6ae-0091dbb13d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ON 6/29</x18tc:text>
    <x18tc:extLst>
      <ext uri="{F7C98A9C-CBB3-438F-8F68-D28B6AF4A901}">
        <xltc2:checksum/>
        <xltc2:hyperlink startIndex="221" length="46" url="https://go.microsoft.com/fwlink/?linkid=870924"/>
      </ext>
    </x18tc:extLst>
  </x18tc:threadedComment>
  <x18tc:threadedComment ref="G627" dT="2026-07-22T00:22:02.00" personId="{fb3ec7b2-af78-4e12-89df-b82e0d51dd91}" id="{fd6c25db-acde-4ad3-801e-d052133a153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7/17 AT 8:00AM</x18tc:text>
    <x18tc:extLst>
      <ext uri="{F7C98A9C-CBB3-438F-8F68-D28B6AF4A901}">
        <xltc2:checksum/>
        <xltc2:hyperlink startIndex="221" length="46" url="https://go.microsoft.com/fwlink/?linkid=870924"/>
      </ext>
    </x18tc:extLst>
  </x18tc:threadedComment>
  <x18tc:threadedComment ref="G1019" dT="2026-07-22T00:22:00.00" personId="{836073ae-a506-45a7-948e-ceaa926a2236}" id="{e0eea316-010b-421a-9e24-9c1e27a8bf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x18tc:text>
    <x18tc:extLst>
      <ext uri="{F7C98A9C-CBB3-438F-8F68-D28B6AF4A901}">
        <xltc2:checksum/>
        <xltc2:hyperlink startIndex="221" length="46" url="https://go.microsoft.com/fwlink/?linkid=870924"/>
      </ext>
    </x18tc:extLst>
  </x18tc:threadedComment>
  <x18tc:threadedComment ref="G1176" dT="2026-07-22T00:22:02.00" personId="{3936e047-6858-4ed1-82a3-5ae46d88066f}" id="{6463b7a0-48f2-4d9d-ac02-2379b59088b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W891" dT="2026-07-22T00:22:02.00" personId="{06b3ec8d-b9a1-4400-b2b9-363454b41780}" id="{f0c74f0e-a621-471b-a78f-ee1ef738c4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10/28</x18tc:text>
    <x18tc:extLst>
      <ext uri="{F7C98A9C-CBB3-438F-8F68-D28B6AF4A901}">
        <xltc2:checksum/>
        <xltc2:hyperlink startIndex="221" length="46" url="https://go.microsoft.com/fwlink/?linkid=870924"/>
      </ext>
    </x18tc:extLst>
  </x18tc:threadedComment>
  <x18tc:threadedComment ref="S1401" dT="2026-07-22T00:22:02.00" personId="{1cbce2bc-3e13-46bf-b697-4407c22cb389}" id="{5a52a212-ccd2-4c4e-b16a-1ab4fcc3c60a}" done="0">
    <x18tc:text xml:space="preserve">RAYO 8/8</x18tc:text>
  </x18tc:threadedComment>
  <x18tc:threadedComment ref="L620" dT="2026-07-22T00:22:00.00" personId="{38ea291e-8f46-4a06-8bc6-aa30dd2e57c1}" id="{30b64d7b-dd0c-4639-9ae8-21ab3c79bdf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PARA MARTES 7/30
Respuesta:
    RECIBIDO: 7/30</x18tc:text>
    <x18tc:extLst>
      <ext uri="{F7C98A9C-CBB3-438F-8F68-D28B6AF4A901}">
        <xltc2:checksum/>
        <xltc2:hyperlink startIndex="221" length="46" url="https://go.microsoft.com/fwlink/?linkid=870924"/>
      </ext>
    </x18tc:extLst>
  </x18tc:threadedComment>
  <x18tc:threadedComment ref="L1163" dT="2026-07-22T00:22:02.00" personId="{bd2a3ee7-3f17-4ee3-9da2-0df81713ba0d}" id="{cec94473-336f-47f1-8404-3e89bd826cd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1/19/26</x18tc:text>
    <x18tc:extLst>
      <ext uri="{F7C98A9C-CBB3-438F-8F68-D28B6AF4A901}">
        <xltc2:checksum/>
        <xltc2:hyperlink startIndex="221" length="46" url="https://go.microsoft.com/fwlink/?linkid=870924"/>
      </ext>
    </x18tc:extLst>
  </x18tc:threadedComment>
  <x18tc:threadedComment ref="G1141" dT="2026-07-22T00:22:00.00" personId="{b5ca4e97-6423-46b3-8dcd-2d584aaf8599}" id="{a215284e-47c9-433b-8a69-5673d22e46e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12/23</x18tc:text>
    <x18tc:extLst>
      <ext uri="{F7C98A9C-CBB3-438F-8F68-D28B6AF4A901}">
        <xltc2:checksum/>
        <xltc2:hyperlink startIndex="221" length="46" url="https://go.microsoft.com/fwlink/?linkid=870924"/>
      </ext>
    </x18tc:extLst>
  </x18tc:threadedComment>
  <x18tc:threadedComment ref="G131" dT="2026-07-22T00:22:02.00" personId="{ea1eed1e-c1c5-4aa7-9fb0-3d3023fa23c2}" id="{1c11d748-44b5-4e47-92cb-16efe6b414dc}" done="0">
    <x18tc:text xml:space="preserve">TO ABRIL: 12/20</x18tc:text>
  </x18tc:threadedComment>
  <x18tc:threadedComment ref="G1137" dT="2026-07-22T00:22:02.00" personId="{2a1b542a-4e2c-4539-800e-75efd63991c8}" id="{85f0ffd5-dc1e-4024-8bee-eea22137a8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x18tc:text>
    <x18tc:extLst>
      <ext uri="{F7C98A9C-CBB3-438F-8F68-D28B6AF4A901}">
        <xltc2:checksum/>
        <xltc2:hyperlink startIndex="221" length="46" url="https://go.microsoft.com/fwlink/?linkid=870924"/>
      </ext>
    </x18tc:extLst>
  </x18tc:threadedComment>
  <x18tc:threadedComment ref="L1006" dT="2026-07-22T00:22:00.00" personId="{7a9fe8d6-2bce-4c7f-a78f-9931521b44c7}" id="{c11090bf-4559-4792-bb0d-12cd2e56c0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7/31/25</x18tc:text>
    <x18tc:extLst>
      <ext uri="{F7C98A9C-CBB3-438F-8F68-D28B6AF4A901}">
        <xltc2:checksum/>
        <xltc2:hyperlink startIndex="221" length="46" url="https://go.microsoft.com/fwlink/?linkid=870924"/>
      </ext>
    </x18tc:extLst>
  </x18tc:threadedComment>
  <x18tc:threadedComment ref="S817" dT="2026-07-22T00:22:02.00" personId="{3bd60514-53b0-4807-869a-f777419eaad0}" id="{30e7d99c-6ac8-435e-a9eb-87df3dcb6c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2/17</x18tc:text>
    <x18tc:extLst>
      <ext uri="{F7C98A9C-CBB3-438F-8F68-D28B6AF4A901}">
        <xltc2:checksum/>
        <xltc2:hyperlink startIndex="221" length="46" url="https://go.microsoft.com/fwlink/?linkid=870924"/>
      </ext>
    </x18tc:extLst>
  </x18tc:threadedComment>
  <x18tc:threadedComment ref="G699" dT="2026-07-22T00:22:00.00" personId="{7804af4c-9277-42d3-a3d2-be171bd4fce0}" id="{de1fc5e0-b1c3-4991-8688-d9e207e6d90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10/8</x18tc:text>
    <x18tc:extLst>
      <ext uri="{F7C98A9C-CBB3-438F-8F68-D28B6AF4A901}">
        <xltc2:checksum/>
        <xltc2:hyperlink startIndex="221" length="46" url="https://go.microsoft.com/fwlink/?linkid=870924"/>
      </ext>
    </x18tc:extLst>
  </x18tc:threadedComment>
  <x18tc:threadedComment ref="W265" dT="2026-07-22T00:22:00.00" personId="{1cbce2bc-3e13-46bf-b697-4407c22cb389}" id="{564c25e2-8494-4d2d-a4ff-fe1fcea1c49d}" done="0">
    <x18tc:text xml:space="preserve">TO DEKTON: 6/7</x18tc:text>
  </x18tc:threadedComment>
  <x18tc:threadedComment ref="B1037" dT="2026-07-22T00:22:02.00" personId="{127792d9-f3c3-439d-b222-c14e86c75ad6}" id="{3bb58395-e63f-4240-9c0b-9f37a83b118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HOLD: MODIFICARAN</x18tc:text>
    <x18tc:extLst>
      <ext uri="{F7C98A9C-CBB3-438F-8F68-D28B6AF4A901}">
        <xltc2:checksum/>
        <xltc2:hyperlink startIndex="221" length="46" url="https://go.microsoft.com/fwlink/?linkid=870924"/>
      </ext>
    </x18tc:extLst>
  </x18tc:threadedComment>
  <x18tc:threadedComment ref="G644" dT="2026-07-22T00:22:00.00" personId="{ea0b7ce3-f29a-4f2d-a0aa-53157d51b383}" id="{440ae006-05eb-423a-9489-66eecf0381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8/20 AT 9:55AM</x18tc:text>
    <x18tc:extLst>
      <ext uri="{F7C98A9C-CBB3-438F-8F68-D28B6AF4A901}">
        <xltc2:checksum/>
        <xltc2:hyperlink startIndex="221" length="46" url="https://go.microsoft.com/fwlink/?linkid=870924"/>
      </ext>
    </x18tc:extLst>
  </x18tc:threadedComment>
  <x18tc:threadedComment ref="G686" dT="2026-07-22T00:22:02.00" personId="{1e269e89-f019-4b9a-8d54-e23be5e0d6c6}" id="{ce3ff842-23ce-4d2b-b265-e9651ea5ec3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10/10 AT 7:10AM
Respuesta:
    SE AGREGAN 4 SWIVEL STOOLS
Respuesta:
    SE COMIENZA PRODUCCION DE 4 BARSTOOLS 11/21</x18tc:text>
    <x18tc:extLst>
      <ext uri="{F7C98A9C-CBB3-438F-8F68-D28B6AF4A901}">
        <xltc2:checksum/>
        <xltc2:hyperlink startIndex="221" length="46" url="https://go.microsoft.com/fwlink/?linkid=870924"/>
      </ext>
    </x18tc:extLst>
  </x18tc:threadedComment>
  <x18tc:threadedComment ref="L569" dT="2026-07-22T00:22:00.00" personId="{ea1eed1e-c1c5-4aa7-9fb0-3d3023fa23c2}" id="{678657fe-6897-46fe-92bb-f0f369a1ea20}" done="0">
    <x18tc:text xml:space="preserve">RECIBIDO 6/20</x18tc:text>
  </x18tc:threadedComment>
  <x18tc:threadedComment ref="S1030" dT="2026-07-22T00:22:00.00" personId="{4a9eb14a-83e1-4c0b-8741-821b8a1d6020}" id="{ff5532de-df73-49b7-8f52-2587c09fdc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x18tc:text>
    <x18tc:extLst>
      <ext uri="{F7C98A9C-CBB3-438F-8F68-D28B6AF4A901}">
        <xltc2:checksum/>
        <xltc2:hyperlink startIndex="221" length="46" url="https://go.microsoft.com/fwlink/?linkid=870924"/>
      </ext>
    </x18tc:extLst>
  </x18tc:threadedComment>
  <x18tc:threadedComment ref="G682" dT="2026-07-22T00:22:02.00" personId="{86da6e5b-eac6-4bb0-8f6f-e655cfa84df3}" id="{3f4c14c9-514c-481a-a213-0b7598263b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9/30 AT 3:00PM</x18tc:text>
    <x18tc:extLst>
      <ext uri="{F7C98A9C-CBB3-438F-8F68-D28B6AF4A901}">
        <xltc2:checksum/>
        <xltc2:hyperlink startIndex="221" length="46" url="https://go.microsoft.com/fwlink/?linkid=870924"/>
      </ext>
    </x18tc:extLst>
  </x18tc:threadedComment>
  <x18tc:threadedComment ref="L998" dT="2026-07-22T00:22:00.00" personId="{ce170982-e49d-4c94-9593-873160588458}" id="{f12cf0e1-8854-48ee-b14e-6650787c3f7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7/30
Respuesta:
    RECEIVED 8/4</x18tc:text>
    <x18tc:extLst>
      <ext uri="{F7C98A9C-CBB3-438F-8F68-D28B6AF4A901}">
        <xltc2:checksum/>
        <xltc2:hyperlink startIndex="221" length="46" url="https://go.microsoft.com/fwlink/?linkid=870924"/>
      </ext>
    </x18tc:extLst>
  </x18tc:threadedComment>
  <x18tc:threadedComment ref="L1130" dT="2026-07-22T00:22:02.00" personId="{d7446edb-f7e4-48ae-b2a2-b797d5bad99c}" id="{71f09e15-2ee0-4b6b-a2fc-0f8660fe827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Schedule to pickup 11/25</x18tc:text>
    <x18tc:extLst>
      <ext uri="{F7C98A9C-CBB3-438F-8F68-D28B6AF4A901}">
        <xltc2:checksum/>
        <xltc2:hyperlink startIndex="221" length="46" url="https://go.microsoft.com/fwlink/?linkid=870924"/>
      </ext>
    </x18tc:extLst>
  </x18tc:threadedComment>
  <x18tc:threadedComment ref="L708" dT="2026-07-22T00:22:00.00" personId="{387e1872-5f34-4ee3-8567-d8f60d872e2a}" id="{a5092921-86f4-4909-9bf3-6bbdd6b1118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11/21</x18tc:text>
    <x18tc:extLst>
      <ext uri="{F7C98A9C-CBB3-438F-8F68-D28B6AF4A901}">
        <xltc2:checksum/>
        <xltc2:hyperlink startIndex="221" length="46" url="https://go.microsoft.com/fwlink/?linkid=870924"/>
      </ext>
    </x18tc:extLst>
  </x18tc:threadedComment>
  <x18tc:threadedComment ref="W911" dT="2026-07-22T00:22:00.00" personId="{949660a0-8963-4f58-9696-2daacd00c630}" id="{d47eca30-1be0-4384-8931-0734c48bc8b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6/4</x18tc:text>
    <x18tc:extLst>
      <ext uri="{F7C98A9C-CBB3-438F-8F68-D28B6AF4A901}">
        <xltc2:checksum/>
        <xltc2:hyperlink startIndex="221" length="46" url="https://go.microsoft.com/fwlink/?linkid=870924"/>
      </ext>
    </x18tc:extLst>
  </x18tc:threadedComment>
  <x18tc:threadedComment ref="L1189" dT="2026-07-22T00:22:00.00" personId="{f122a9dc-8024-4eec-a717-8802542077dd}" id="{ec322907-9d59-406b-bcc1-292204f81ea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2/13</x18tc:text>
    <x18tc:extLst>
      <ext uri="{F7C98A9C-CBB3-438F-8F68-D28B6AF4A901}">
        <xltc2:checksum/>
        <xltc2:hyperlink startIndex="221" length="46" url="https://go.microsoft.com/fwlink/?linkid=870924"/>
      </ext>
    </x18tc:extLst>
  </x18tc:threadedComment>
  <x18tc:threadedComment ref="S1016" dT="2026-07-22T00:22:00.00" personId="{cbcab6f0-8a8f-4cca-8ce5-0b6ce754c9f5}" id="{80aa8b18-e667-4ed7-b626-d4d6ebf378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8/27 AT 7:00AM</x18tc:text>
    <x18tc:extLst>
      <ext uri="{F7C98A9C-CBB3-438F-8F68-D28B6AF4A901}">
        <xltc2:checksum/>
        <xltc2:hyperlink startIndex="221" length="46" url="https://go.microsoft.com/fwlink/?linkid=870924"/>
      </ext>
    </x18tc:extLst>
  </x18tc:threadedComment>
  <x18tc:threadedComment ref="S692" dT="2026-07-22T00:22:02.00" personId="{ff9b2aaf-6c33-4ec1-9287-0ac6a8dcbbb6}" id="{d524dcd4-375b-486c-839b-51ab5ab3fc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10/10 AT 7:00AM</x18tc:text>
    <x18tc:extLst>
      <ext uri="{F7C98A9C-CBB3-438F-8F68-D28B6AF4A901}">
        <xltc2:checksum/>
        <xltc2:hyperlink startIndex="221" length="46" url="https://go.microsoft.com/fwlink/?linkid=870924"/>
      </ext>
    </x18tc:extLst>
  </x18tc:threadedComment>
  <x18tc:threadedComment ref="S690" dT="2026-07-22T00:22:02.00" personId="{4e790fd0-8fd1-47d7-842a-59d064ae52bd}" id="{0f988cd0-5e9b-4a11-8305-cbde48a9cb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10/3 AT 10:30AM</x18tc:text>
    <x18tc:extLst>
      <ext uri="{F7C98A9C-CBB3-438F-8F68-D28B6AF4A901}">
        <xltc2:checksum/>
        <xltc2:hyperlink startIndex="221" length="46" url="https://go.microsoft.com/fwlink/?linkid=870924"/>
      </ext>
    </x18tc:extLst>
  </x18tc:threadedComment>
  <x18tc:threadedComment ref="F1094" dT="2026-07-22T00:22:00.00" personId="{e610e117-9d9e-42b2-9a8e-fb1ad8300cea}" id="{6fa1e2ca-6a0b-4ecf-8eff-7de8da4879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DROP AT SHOWROOM 10-15 WITH JASMINE</x18tc:text>
    <x18tc:extLst>
      <ext uri="{F7C98A9C-CBB3-438F-8F68-D28B6AF4A901}">
        <xltc2:checksum/>
        <xltc2:hyperlink startIndex="221" length="46" url="https://go.microsoft.com/fwlink/?linkid=870924"/>
      </ext>
    </x18tc:extLst>
  </x18tc:threadedComment>
  <x18tc:threadedComment ref="S213" dT="2026-07-22T00:22:00.00" personId="{82659ffa-6453-4f27-9729-661b934235d0}" id="{d2e42668-c8f1-4685-b856-f21b613b4b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METAL 5/2</x18tc:text>
    <x18tc:extLst>
      <ext uri="{F7C98A9C-CBB3-438F-8F68-D28B6AF4A901}">
        <xltc2:checksum/>
        <xltc2:hyperlink startIndex="221" length="46" url="https://go.microsoft.com/fwlink/?linkid=870924"/>
      </ext>
    </x18tc:extLst>
  </x18tc:threadedComment>
  <x18tc:threadedComment ref="U611" dT="2026-07-22T00:22:02.00" personId="{7f7d1665-ede8-408d-a752-d449ba788ce4}" id="{1e116ba5-398c-464a-a6ce-5a1e914f52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ALGUNAS PARTES DE ALUMINIO</x18tc:text>
    <x18tc:extLst>
      <ext uri="{F7C98A9C-CBB3-438F-8F68-D28B6AF4A901}">
        <xltc2:checksum/>
        <xltc2:hyperlink startIndex="221" length="46" url="https://go.microsoft.com/fwlink/?linkid=870924"/>
      </ext>
    </x18tc:extLst>
  </x18tc:threadedComment>
  <x18tc:threadedComment ref="W566" dT="2026-07-22T00:22:02.00" personId="{ea1eed1e-c1c5-4aa7-9fb0-3d3023fa23c2}" id="{2a4b8612-5c26-43b8-afaf-53ad7c3871d3}" done="0">
    <x18tc:text xml:space="preserve">to dekton: 6/20 at 6:20am</x18tc:text>
  </x18tc:threadedComment>
  <x18tc:threadedComment ref="S99" dT="2026-07-22T00:22:00.00" personId="{1cbce2bc-3e13-46bf-b697-4407c22cb389}" id="{dbb64bc1-a1b9-4470-ad76-017773dac180}" done="0">
    <x18tc:text xml:space="preserve">to rayo 10/26</x18tc:text>
  </x18tc:threadedComment>
  <x18tc:threadedComment ref="T178" dT="2026-07-22T00:22:02.00" personId="{1cbce2bc-3e13-46bf-b697-4407c22cb389}" id="{e91fecad-70e8-4512-bf9f-94650b7524d4}" done="0">
    <x18tc:text xml:space="preserve">TO MARIO 2/17</x18tc:text>
  </x18tc:threadedComment>
  <x18tc:threadedComment ref="L1048" dT="2026-07-22T00:22:00.00" personId="{6a1df875-2af0-4220-8ba1-9d72ca876b88}" id="{e19d98ca-e111-4508-a9cc-979d73bb8c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10/13</x18tc:text>
    <x18tc:extLst>
      <ext uri="{F7C98A9C-CBB3-438F-8F68-D28B6AF4A901}">
        <xltc2:checksum/>
        <xltc2:hyperlink startIndex="221" length="46" url="https://go.microsoft.com/fwlink/?linkid=870924"/>
      </ext>
    </x18tc:extLst>
  </x18tc:threadedComment>
  <x18tc:threadedComment ref="G1076" dT="2026-07-22T00:22:02.00" personId="{97f66ebc-8a33-4781-bebc-dca78a25e768}" id="{37d7b766-ccee-435e-9ce4-9968815fac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10/14</x18tc:text>
    <x18tc:extLst>
      <ext uri="{F7C98A9C-CBB3-438F-8F68-D28B6AF4A901}">
        <xltc2:checksum/>
        <xltc2:hyperlink startIndex="221" length="46" url="https://go.microsoft.com/fwlink/?linkid=870924"/>
      </ext>
    </x18tc:extLst>
  </x18tc:threadedComment>
  <x18tc:threadedComment ref="G792" dT="2026-07-22T00:22:00.00" personId="{72202c4c-2a28-46a7-a6f8-95656035ab69}" id="{b13cba88-fa28-4f09-84a5-16887a1d02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2/10</x18tc:text>
    <x18tc:extLst>
      <ext uri="{F7C98A9C-CBB3-438F-8F68-D28B6AF4A901}">
        <xltc2:checksum/>
        <xltc2:hyperlink startIndex="221" length="46" url="https://go.microsoft.com/fwlink/?linkid=870924"/>
      </ext>
    </x18tc:extLst>
  </x18tc:threadedComment>
  <x18tc:threadedComment ref="G1002" dT="2026-07-22T00:22:02.00" personId="{aac31e04-b60d-4c14-a58a-7df575490848}" id="{02e9dc29-a022-41cf-b8ed-c106ed0391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 AT 1PM
Respuesta:
    COMPLETE 8/6</x18tc:text>
    <x18tc:extLst>
      <ext uri="{F7C98A9C-CBB3-438F-8F68-D28B6AF4A901}">
        <xltc2:checksum/>
        <xltc2:hyperlink startIndex="221" length="46" url="https://go.microsoft.com/fwlink/?linkid=870924"/>
      </ext>
    </x18tc:extLst>
  </x18tc:threadedComment>
  <x18tc:threadedComment ref="S166" dT="2026-07-22T00:22:02.00" personId="{1cbce2bc-3e13-46bf-b697-4407c22cb389}" id="{ea071bb1-c25a-4ab8-9c21-bb9bd4d56775}" done="0">
    <x18tc:text xml:space="preserve">TO RAYO: 2/2</x18tc:text>
  </x18tc:threadedComment>
  <x18tc:threadedComment ref="G1193" dT="2026-07-22T00:22:02.00" personId="{4ac5d429-9a0b-4ef2-adaf-6c137e11d9ab}" id="{14d56726-4d74-4fb6-9306-c4f0f19f34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x18tc:text>
    <x18tc:extLst>
      <ext uri="{F7C98A9C-CBB3-438F-8F68-D28B6AF4A901}">
        <xltc2:checksum/>
        <xltc2:hyperlink startIndex="221" length="46" url="https://go.microsoft.com/fwlink/?linkid=870924"/>
      </ext>
    </x18tc:extLst>
  </x18tc:threadedComment>
  <x18tc:threadedComment ref="W174" dT="2026-07-22T00:22:02.00" personId="{1cbce2bc-3e13-46bf-b697-4407c22cb389}" id="{f3e2b5d8-04a1-4adf-85b9-31c2cfbcc799}" done="0">
    <x18tc:text xml:space="preserve">TO RED 2/16</x18tc:text>
  </x18tc:threadedComment>
  <x18tc:threadedComment ref="H637" dT="2026-07-22T00:22:00.00" personId="{dfa16b0f-026a-4ba2-b040-5a39aefba069}" id="{9f920678-ce6d-40c8-af0f-9b748a0855c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PENDING: CIRCULAR DAYBED &amp; BOOSTERS Y SET 910C22 WHITE</x18tc:text>
    <x18tc:extLst>
      <ext uri="{F7C98A9C-CBB3-438F-8F68-D28B6AF4A901}">
        <xltc2:checksum/>
        <xltc2:hyperlink startIndex="221" length="46" url="https://go.microsoft.com/fwlink/?linkid=870924"/>
      </ext>
    </x18tc:extLst>
  </x18tc:threadedComment>
  <x18tc:threadedComment ref="S724" dT="2026-07-22T00:22:00.00" personId="{60529ed1-fbb2-4def-8547-6384c4ddbd27}" id="{bed2ae79-8d61-40da-b3f5-555fa216680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11/20</x18tc:text>
    <x18tc:extLst>
      <ext uri="{F7C98A9C-CBB3-438F-8F68-D28B6AF4A901}">
        <xltc2:checksum/>
        <xltc2:hyperlink startIndex="221" length="46" url="https://go.microsoft.com/fwlink/?linkid=870924"/>
      </ext>
    </x18tc:extLst>
  </x18tc:threadedComment>
  <x18tc:threadedComment ref="L1170" dT="2026-07-22T00:22:02.00" personId="{bdf5bf89-4e3e-4b31-9057-482c23aa56fa}" id="{e0ebf399-0b6f-4bc0-bd4e-2d12dadd570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x18tc:text>
    <x18tc:extLst>
      <ext uri="{F7C98A9C-CBB3-438F-8F68-D28B6AF4A901}">
        <xltc2:checksum/>
        <xltc2:hyperlink startIndex="221" length="46" url="https://go.microsoft.com/fwlink/?linkid=870924"/>
      </ext>
    </x18tc:extLst>
  </x18tc:threadedComment>
  <x18tc:threadedComment ref="S529" dT="2026-07-22T00:22:00.00" personId="{ea1eed1e-c1c5-4aa7-9fb0-3d3023fa23c2}" id="{bc2bf2be-c692-401a-a03b-54d1958c8d50}" done="0">
    <x18tc:text xml:space="preserve">4/16 TO METAL</x18tc:text>
  </x18tc:threadedComment>
  <x18tc:threadedComment ref="G844" dT="2026-07-22T00:22:02.00" personId="{1e4f6fac-549a-412d-9f39-8555b518d55a}" id="{cca7264d-b59e-4607-b16f-01607cb31f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3/17</x18tc:text>
    <x18tc:extLst>
      <ext uri="{F7C98A9C-CBB3-438F-8F68-D28B6AF4A901}">
        <xltc2:checksum/>
        <xltc2:hyperlink startIndex="221" length="46" url="https://go.microsoft.com/fwlink/?linkid=870924"/>
      </ext>
    </x18tc:extLst>
  </x18tc:threadedComment>
  <x18tc:threadedComment ref="S556" dT="2026-07-22T00:22:00.00" personId="{ea1eed1e-c1c5-4aa7-9fb0-3d3023fa23c2}" id="{9d9693c9-61fc-418f-b38a-323696480616}" done="0">
    <x18tc:text xml:space="preserve">to metal: 5/7</x18tc:text>
  </x18tc:threadedComment>
  <x18tc:threadedComment ref="W926" dT="2026-07-22T00:22:00.00" personId="{243c1ce4-ee6a-4253-968a-79f0089c6c71}" id="{055a68c9-0e5d-4af6-8c48-02c16c5da6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x18tc:text>
    <x18tc:extLst>
      <ext uri="{F7C98A9C-CBB3-438F-8F68-D28B6AF4A901}">
        <xltc2:checksum/>
        <xltc2:hyperlink startIndex="221" length="46" url="https://go.microsoft.com/fwlink/?linkid=870924"/>
      </ext>
    </x18tc:extLst>
  </x18tc:threadedComment>
  <x18tc:threadedComment ref="F1003" dT="2026-07-22T00:22:02.00" personId="{2ac0337f-395a-4640-9d3d-c3304f1cd3d8}" id="{90c1bb24-2213-47ca-8618-bc2350851a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NECESITA ENVIAR POR FEDEX</x18tc:text>
    <x18tc:extLst>
      <ext uri="{F7C98A9C-CBB3-438F-8F68-D28B6AF4A901}">
        <xltc2:checksum/>
        <xltc2:hyperlink startIndex="221" length="46" url="https://go.microsoft.com/fwlink/?linkid=870924"/>
      </ext>
    </x18tc:extLst>
  </x18tc:threadedComment>
  <x18tc:threadedComment ref="L1075" dT="2026-07-22T00:22:00.00" personId="{77d87254-6c74-481e-85a8-a7d9c394a17f}" id="{be5972ae-87cc-4191-af61-775b7f80e65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10/7</x18tc:text>
    <x18tc:extLst>
      <ext uri="{F7C98A9C-CBB3-438F-8F68-D28B6AF4A901}">
        <xltc2:checksum/>
        <xltc2:hyperlink startIndex="221" length="46" url="https://go.microsoft.com/fwlink/?linkid=870924"/>
      </ext>
    </x18tc:extLst>
  </x18tc:threadedComment>
  <x18tc:threadedComment ref="S870" dT="2026-07-22T00:22:00.00" personId="{beaac7c6-1b49-437f-81c0-a7535d8b45bc}" id="{dd6904b0-67be-43cb-8539-c23a1e40952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4/2/25</x18tc:text>
    <x18tc:extLst>
      <ext uri="{F7C98A9C-CBB3-438F-8F68-D28B6AF4A901}">
        <xltc2:checksum/>
        <xltc2:hyperlink startIndex="221" length="46" url="https://go.microsoft.com/fwlink/?linkid=870924"/>
      </ext>
    </x18tc:extLst>
  </x18tc:threadedComment>
  <x18tc:threadedComment ref="G776" dT="2026-07-22T00:22:02.00" personId="{1754c61f-52fd-4983-8590-f12364ddc768}" id="{65f42d4c-1c67-49bb-a425-ecdaf9452c4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x18tc:text>
    <x18tc:extLst>
      <ext uri="{F7C98A9C-CBB3-438F-8F68-D28B6AF4A901}">
        <xltc2:checksum/>
        <xltc2:hyperlink startIndex="221" length="46" url="https://go.microsoft.com/fwlink/?linkid=870924"/>
      </ext>
    </x18tc:extLst>
  </x18tc:threadedComment>
  <x18tc:threadedComment ref="F102" dT="2026-07-22T00:22:00.00" personId="{1cbce2bc-3e13-46bf-b697-4407c22cb389}" id="{3618d9cb-8057-415c-b33f-6969b49c0329}" done="0">
    <x18tc:text xml:space="preserve">ORDER INCLUDES 3 LEDGE LOUNGER (WHITE)</x18tc:text>
  </x18tc:threadedComment>
  <x18tc:threadedComment ref="L1036" dT="2026-07-22T00:22:00.00" personId="{20e6659a-59c9-4b1e-88d4-b02b8ce28d3f}" id="{34df3174-ec0a-407b-bf6f-d16b3b3cbf2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FOR 9/9/25
Respuesta:
    RECEIVED: 9/11</x18tc:text>
    <x18tc:extLst>
      <ext uri="{F7C98A9C-CBB3-438F-8F68-D28B6AF4A901}">
        <xltc2:checksum/>
        <xltc2:hyperlink startIndex="221" length="46" url="https://go.microsoft.com/fwlink/?linkid=870924"/>
      </ext>
    </x18tc:extLst>
  </x18tc:threadedComment>
  <x18tc:threadedComment ref="G1098" dT="2026-07-22T00:22:00.00" personId="{f125fb95-938e-48d7-9c13-cf216c24f412}" id="{c60427d7-e884-4766-891c-ff67f865ec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x18tc:text>
    <x18tc:extLst>
      <ext uri="{F7C98A9C-CBB3-438F-8F68-D28B6AF4A901}">
        <xltc2:checksum/>
        <xltc2:hyperlink startIndex="221" length="46" url="https://go.microsoft.com/fwlink/?linkid=870924"/>
      </ext>
    </x18tc:extLst>
  </x18tc:threadedComment>
  <x18tc:threadedComment ref="L682" dT="2026-07-22T00:22:00.00" personId="{a9ab2ec8-b39a-4d15-bd39-df940238ef6f}" id="{bffd2903-01ab-4d1f-974d-39b5c770a7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10/15</x18tc:text>
    <x18tc:extLst>
      <ext uri="{F7C98A9C-CBB3-438F-8F68-D28B6AF4A901}">
        <xltc2:checksum/>
        <xltc2:hyperlink startIndex="221" length="46" url="https://go.microsoft.com/fwlink/?linkid=870924"/>
      </ext>
    </x18tc:extLst>
  </x18tc:threadedComment>
  <x18tc:threadedComment ref="W590" dT="2026-07-22T00:22:00.00" personId="{ea1eed1e-c1c5-4aa7-9fb0-3d3023fa23c2}" id="{2cb1ca57-5a90-430e-9afa-6fe898caa3f5}" done="0">
    <x18tc:text xml:space="preserve">FOR DEKTON: 6/13 AT 13:35PM
SE RETRABAJA DEBIDO A DAÑO.. TO DEKTON: 6/26 10:42</x18tc:text>
  </x18tc:threadedComment>
  <x18tc:threadedComment ref="W963" dT="2026-07-22T00:22:00.00" personId="{62669d04-bd1e-47ba-8359-f26916409444}" id="{fd1d297f-d12f-4061-9c37-63122cf7d5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9/8</x18tc:text>
    <x18tc:extLst>
      <ext uri="{F7C98A9C-CBB3-438F-8F68-D28B6AF4A901}">
        <xltc2:checksum/>
        <xltc2:hyperlink startIndex="221" length="46" url="https://go.microsoft.com/fwlink/?linkid=870924"/>
      </ext>
    </x18tc:extLst>
  </x18tc:threadedComment>
  <x18tc:threadedComment ref="W1039" dT="2026-07-22T00:22:00.00" personId="{17447f61-9ef2-4918-8a2f-377d28b7466a}" id="{571ccad6-27d0-46b7-90bc-41c179d300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10/6</x18tc:text>
    <x18tc:extLst>
      <ext uri="{F7C98A9C-CBB3-438F-8F68-D28B6AF4A901}">
        <xltc2:checksum/>
        <xltc2:hyperlink startIndex="221" length="46" url="https://go.microsoft.com/fwlink/?linkid=870924"/>
      </ext>
    </x18tc:extLst>
  </x18tc:threadedComment>
  <x18tc:threadedComment ref="S678" dT="2026-07-22T00:22:02.00" personId="{7779f6cf-041f-49d7-93c1-d2eb6d3a38b9}" id="{7631cfe5-febc-45a2-8ade-b6a0c81584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9/25 AT 9:00AM</x18tc:text>
    <x18tc:extLst>
      <ext uri="{F7C98A9C-CBB3-438F-8F68-D28B6AF4A901}">
        <xltc2:checksum/>
        <xltc2:hyperlink startIndex="221" length="46" url="https://go.microsoft.com/fwlink/?linkid=870924"/>
      </ext>
    </x18tc:extLst>
  </x18tc:threadedComment>
  <x18tc:threadedComment ref="G814" dT="2026-07-22T00:22:00.00" personId="{f4e6bc8b-de6b-4857-b900-a635235db015}" id="{916333d3-d7d5-41bb-9d17-4b57359349f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1/30</x18tc:text>
    <x18tc:extLst>
      <ext uri="{F7C98A9C-CBB3-438F-8F68-D28B6AF4A901}">
        <xltc2:checksum/>
        <xltc2:hyperlink startIndex="221" length="46" url="https://go.microsoft.com/fwlink/?linkid=870924"/>
      </ext>
    </x18tc:extLst>
  </x18tc:threadedComment>
  <x18tc:threadedComment ref="G651" dT="2026-07-22T00:22:00.00" personId="{6d68895b-447a-4b60-88a0-1a3c3bf67edf}" id="{7c74dfcb-7dbc-456f-8bd5-6a56cd2ff11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8/28 AT 7:30</x18tc:text>
    <x18tc:extLst>
      <ext uri="{F7C98A9C-CBB3-438F-8F68-D28B6AF4A901}">
        <xltc2:checksum/>
        <xltc2:hyperlink startIndex="221" length="46" url="https://go.microsoft.com/fwlink/?linkid=870924"/>
      </ext>
    </x18tc:extLst>
  </x18tc:threadedComment>
  <x18tc:threadedComment ref="S1054" dT="2026-07-22T00:22:02.00" personId="{1b063835-b527-49e4-a795-3b45eee8fb32}" id="{df1615d9-35de-4b2c-b4bf-293c69738d8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9/29</x18tc:text>
    <x18tc:extLst>
      <ext uri="{F7C98A9C-CBB3-438F-8F68-D28B6AF4A901}">
        <xltc2:checksum/>
        <xltc2:hyperlink startIndex="221" length="46" url="https://go.microsoft.com/fwlink/?linkid=870924"/>
      </ext>
    </x18tc:extLst>
  </x18tc:threadedComment>
  <x18tc:threadedComment ref="G1031" dT="2026-07-22T00:22:02.00" personId="{efa80a8b-2666-41ea-a6a0-cf683ccfe2ee}" id="{18cc2318-2d73-482f-b8ff-2d107a426d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10/20</x18tc:text>
    <x18tc:extLst>
      <ext uri="{F7C98A9C-CBB3-438F-8F68-D28B6AF4A901}">
        <xltc2:checksum/>
        <xltc2:hyperlink startIndex="221" length="46" url="https://go.microsoft.com/fwlink/?linkid=870924"/>
      </ext>
    </x18tc:extLst>
  </x18tc:threadedComment>
  <x18tc:threadedComment ref="G198" dT="2026-07-22T00:22:02.00" personId="{4449d87c-ad07-4412-9d1a-cf774f8b824b}" id="{46e85dc9-351e-4888-b56d-a6fd40bd7f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 dio a abril 3/16</x18tc:text>
    <x18tc:extLst>
      <ext uri="{F7C98A9C-CBB3-438F-8F68-D28B6AF4A901}">
        <xltc2:checksum/>
        <xltc2:hyperlink startIndex="221" length="46" url="https://go.microsoft.com/fwlink/?linkid=870924"/>
      </ext>
    </x18tc:extLst>
  </x18tc:threadedComment>
  <x18tc:threadedComment ref="F1093" dT="2026-07-22T00:22:02.00" personId="{5c236a89-5261-42bd-87f7-7d5a9f1e5f91}" id="{e8ca42f2-28de-401b-9411-2bb1b19632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When finish call to they come to pickup</x18tc:text>
    <x18tc:extLst>
      <ext uri="{F7C98A9C-CBB3-438F-8F68-D28B6AF4A901}">
        <xltc2:checksum/>
        <xltc2:hyperlink startIndex="221" length="46" url="https://go.microsoft.com/fwlink/?linkid=870924"/>
      </ext>
    </x18tc:extLst>
  </x18tc:threadedComment>
  <x18tc:threadedComment ref="S837" dT="2026-07-22T00:22:00.00" personId="{595f7764-41af-4316-b316-cad6babef696}" id="{6c795c9d-5353-47ec-84bb-935207ec94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x18tc:text>
    <x18tc:extLst>
      <ext uri="{F7C98A9C-CBB3-438F-8F68-D28B6AF4A901}">
        <xltc2:checksum/>
        <xltc2:hyperlink startIndex="221" length="46" url="https://go.microsoft.com/fwlink/?linkid=870924"/>
      </ext>
    </x18tc:extLst>
  </x18tc:threadedComment>
  <x18tc:threadedComment ref="W634" dT="2026-07-22T00:22:02.00" personId="{ac86b015-8d1b-4f24-9b99-2ea9c8dc3c31}" id="{77993a8f-e756-47c9-a655-1deda6015f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7/31 at 9:00am</x18tc:text>
    <x18tc:extLst>
      <ext uri="{F7C98A9C-CBB3-438F-8F68-D28B6AF4A901}">
        <xltc2:checksum/>
        <xltc2:hyperlink startIndex="221" length="46" url="https://go.microsoft.com/fwlink/?linkid=870924"/>
      </ext>
    </x18tc:extLst>
  </x18tc:threadedComment>
  <x18tc:threadedComment ref="K1006" dT="2026-07-22T00:22:02.00" personId="{4a08ce84-f0da-4184-9043-219441a6892a}" id="{8bb13548-e9f7-42c9-b49f-b9427560ae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8/12/25
Respuesta:
    RECEIVED ON 8/14 &amp; 8/18</x18tc:text>
    <x18tc:extLst>
      <ext uri="{F7C98A9C-CBB3-438F-8F68-D28B6AF4A901}">
        <xltc2:checksum/>
        <xltc2:hyperlink startIndex="221" length="46" url="https://go.microsoft.com/fwlink/?linkid=870924"/>
      </ext>
    </x18tc:extLst>
  </x18tc:threadedComment>
  <x18tc:threadedComment ref="T175" dT="2026-07-22T00:22:02.00" personId="{1cbce2bc-3e13-46bf-b697-4407c22cb389}" id="{ef58d168-0cdc-4b09-b330-24531fc4836d}" done="0">
    <x18tc:text xml:space="preserve">TO MARIO 2/17</x18tc:text>
  </x18tc:threadedComment>
  <x18tc:threadedComment ref="S974" dT="2026-07-22T00:22:02.00" personId="{d81aff63-d45c-41b6-8f20-832de47d7a21}" id="{dde6b208-1689-41ae-bdfd-d295679106e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TO METAL: 7/16</x18tc:text>
    <x18tc:extLst>
      <ext uri="{F7C98A9C-CBB3-438F-8F68-D28B6AF4A901}">
        <xltc2:checksum/>
        <xltc2:hyperlink startIndex="221" length="46" url="https://go.microsoft.com/fwlink/?linkid=870924"/>
      </ext>
    </x18tc:extLst>
  </x18tc:threadedComment>
  <x18tc:threadedComment ref="W175" dT="2026-07-22T00:22:00.00" personId="{1cbce2bc-3e13-46bf-b697-4407c22cb389}" id="{deaf7569-db01-49d2-9111-e79479f4d545}" done="0">
    <x18tc:text xml:space="preserve">TO RED 2/16</x18tc:text>
  </x18tc:threadedComment>
  <x18tc:threadedComment ref="F10" dT="2026-07-22T00:22:02.00" personId="{1cbce2bc-3e13-46bf-b697-4407c22cb389}" id="{04132e6c-22fa-4299-ba01-0cc45eb32838}" done="0">
    <x18tc:text xml:space="preserve">Se creo un cambio para barstools (5) ya que quedaron altos.</x18tc:text>
  </x18tc:threadedComment>
  <x18tc:threadedComment ref="W789" dT="2026-07-22T00:22:00.00" personId="{616ea1b3-24f8-4be0-bc07-274ee83b74cf}" id="{74e26b6a-810b-4eb5-ad20-9b5748a470a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1/7</x18tc:text>
    <x18tc:extLst>
      <ext uri="{F7C98A9C-CBB3-438F-8F68-D28B6AF4A901}">
        <xltc2:checksum/>
        <xltc2:hyperlink startIndex="221" length="46" url="https://go.microsoft.com/fwlink/?linkid=870924"/>
      </ext>
    </x18tc:extLst>
  </x18tc:threadedComment>
  <x18tc:threadedComment ref="F31" dT="2026-07-22T00:22:00.00" personId="{1cbce2bc-3e13-46bf-b697-4407c22cb389}" id="{43b6cd2b-7801-44b5-9980-cd14dbe17b99}" done="0">
    <x18tc:text xml:space="preserve">se envia con Pablo/Chris to Colorado</x18tc:text>
  </x18tc:threadedComment>
  <x18tc:threadedComment ref="G614" dT="2026-07-22T00:22:02.00" personId="{84690ad8-bb86-44f3-87b4-133b9911c880}" id="{96ef0dc0-d85f-4590-ab51-776637ddb90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7/10 AT 11:10AM…...
Respuesta:
    PENDING COURTINS WITH GROMMETS</x18tc:text>
    <x18tc:extLst>
      <ext uri="{F7C98A9C-CBB3-438F-8F68-D28B6AF4A901}">
        <xltc2:checksum/>
        <xltc2:hyperlink startIndex="221" length="46" url="https://go.microsoft.com/fwlink/?linkid=870924"/>
      </ext>
    </x18tc:extLst>
  </x18tc:threadedComment>
  <x18tc:threadedComment ref="W870" dT="2026-07-22T00:22:00.00" personId="{9f20046f-516c-4c4c-8a85-542a4fc01374}" id="{a44eba38-0c01-4196-864c-7107a56953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4/8</x18tc:text>
    <x18tc:extLst>
      <ext uri="{F7C98A9C-CBB3-438F-8F68-D28B6AF4A901}">
        <xltc2:checksum/>
        <xltc2:hyperlink startIndex="221" length="46" url="https://go.microsoft.com/fwlink/?linkid=870924"/>
      </ext>
    </x18tc:extLst>
  </x18tc:threadedComment>
  <x18tc:threadedComment ref="L711" dT="2026-07-22T00:22:02.00" personId="{9d1bf363-587d-4423-b774-1272c941eca9}" id="{61c385a6-27bf-43ee-8bcd-e84ac4c87b6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11/15</x18tc:text>
    <x18tc:extLst>
      <ext uri="{F7C98A9C-CBB3-438F-8F68-D28B6AF4A901}">
        <xltc2:checksum/>
        <xltc2:hyperlink startIndex="221" length="46" url="https://go.microsoft.com/fwlink/?linkid=870924"/>
      </ext>
    </x18tc:extLst>
  </x18tc:threadedComment>
  <x18tc:threadedComment ref="T201" dT="2026-07-22T00:22:00.00" personId="{ac785ce7-4472-4e80-996a-0dc119cc1eb7}" id="{36e2ee29-255e-4cbd-bcdc-6c57ba8ff0b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x18tc:text>
    <x18tc:extLst>
      <ext uri="{F7C98A9C-CBB3-438F-8F68-D28B6AF4A901}">
        <xltc2:checksum/>
        <xltc2:hyperlink startIndex="221" length="46" url="https://go.microsoft.com/fwlink/?linkid=870924"/>
      </ext>
    </x18tc:extLst>
  </x18tc:threadedComment>
  <x18tc:threadedComment ref="T56" dT="2026-07-22T00:22:02.00" personId="{a4303f58-4f84-400f-a636-5e9335cacc72}" id="{f0345c43-1fa9-47e0-96be-5add52ec6af6}" done="0">
    <x18tc:text xml:space="preserve">se pintara 1 barstool, los otro 3 ya estan listos de orden 199.
MARIO 9/6</x18tc:text>
  </x18tc:threadedComment>
  <x18tc:threadedComment ref="T7" dT="2026-07-22T00:22:00.00" personId="{1cbce2bc-3e13-46bf-b697-4407c22cb389}" id="{3a255d3e-43bd-4f94-b051-c036fba4933a}" done="0">
    <x18tc:text xml:space="preserve">on schedule 8/3</x18tc:text>
  </x18tc:threadedComment>
  <x18tc:threadedComment ref="G1052" dT="2026-07-22T00:22:00.00" personId="{1a42fffe-37bb-4f7d-8300-b678534181d7}" id="{c181c17c-b17e-42c1-aa54-e8a5ca85886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x18tc:text>
    <x18tc:extLst>
      <ext uri="{F7C98A9C-CBB3-438F-8F68-D28B6AF4A901}">
        <xltc2:checksum/>
        <xltc2:hyperlink startIndex="221" length="46" url="https://go.microsoft.com/fwlink/?linkid=870924"/>
      </ext>
    </x18tc:extLst>
  </x18tc:threadedComment>
  <x18tc:threadedComment ref="S65" dT="2026-07-22T00:22:02.00" personId="{1cbce2bc-3e13-46bf-b697-4407c22cb389}" id="{928adf2d-261d-413d-854f-3c54e90f259f}" done="0">
    <x18tc:text xml:space="preserve">TO RAYO: 9/23</x18tc:text>
  </x18tc:threadedComment>
  <x18tc:threadedComment ref="L916" dT="2026-07-22T00:22:00.00" personId="{4deaf1a9-f3cd-4a27-888b-da34f8a13e54}" id="{5abe82ed-e721-4bab-a5dd-af661a5c86b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SEC-5 ORDER
Respuesta:
    REC.6/9
Respuesta:
    LLEGARON RESPALDOS MAL.. SE REENVIAN MIERCOLES
Respuesta:
    SE RECOGIERON: 6/18 COMPLETE NOW</x18tc:text>
    <x18tc:extLst>
      <ext uri="{F7C98A9C-CBB3-438F-8F68-D28B6AF4A901}">
        <xltc2:checksum/>
        <xltc2:hyperlink startIndex="221" length="46" url="https://go.microsoft.com/fwlink/?linkid=870924"/>
      </ext>
    </x18tc:extLst>
  </x18tc:threadedComment>
  <x18tc:threadedComment ref="W893" dT="2026-07-22T00:22:00.00" personId="{22ce5e76-528a-4d44-896d-0a141f2315c0}" id="{42af0a2a-f739-46bd-9b8a-757cdff09a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TBD...SELECCIONARON: 4/21 CLIENTE ENVIARA GRANITE
Respuesta:
    SELECTED BIANCO GRANITE BY CUSTOMER
Respuesta:
    TO DEKTON: 4/22</x18tc:text>
    <x18tc:extLst>
      <ext uri="{F7C98A9C-CBB3-438F-8F68-D28B6AF4A901}">
        <xltc2:checksum/>
        <xltc2:hyperlink startIndex="221" length="46" url="https://go.microsoft.com/fwlink/?linkid=870924"/>
      </ext>
    </x18tc:extLst>
  </x18tc:threadedComment>
  <x18tc:threadedComment ref="S811" dT="2026-07-22T00:22:02.00" personId="{550fd86a-0c04-4b3f-996e-a4c2128fd8f4}" id="{588e7331-baae-4fb2-b430-617d77eedc4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2/4</x18tc:text>
    <x18tc:extLst>
      <ext uri="{F7C98A9C-CBB3-438F-8F68-D28B6AF4A901}">
        <xltc2:checksum/>
        <xltc2:hyperlink startIndex="221" length="46" url="https://go.microsoft.com/fwlink/?linkid=870924"/>
      </ext>
    </x18tc:extLst>
  </x18tc:threadedComment>
  <x18tc:threadedComment ref="S131" dT="2026-07-22T00:22:00.00" personId="{1cbce2bc-3e13-46bf-b697-4407c22cb389}" id="{508fe16b-7a1b-4286-8c63-d3f2f5539624}" done="0">
    <x18tc:text xml:space="preserve">TO RAYO: 12/12</x18tc:text>
  </x18tc:threadedComment>
  <x18tc:threadedComment ref="F1226" dT="2026-07-22T00:22:00.00" personId="{a97ac426-da9d-4929-a5b3-1b4f1cc9cd36}" id="{07ec49a2-7d58-41d0-98a0-767d7067e23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EMAIL SARA 3/10: DISGARD ORDER UNTILL MODIFICATION WILL MADE..</x18tc:text>
    <x18tc:extLst>
      <ext uri="{F7C98A9C-CBB3-438F-8F68-D28B6AF4A901}">
        <xltc2:checksum/>
        <xltc2:hyperlink startIndex="221" length="46" url="https://go.microsoft.com/fwlink/?linkid=870924"/>
      </ext>
    </x18tc:extLst>
  </x18tc:threadedComment>
  <x18tc:threadedComment ref="L612" dT="2026-07-22T00:22:00.00" personId="{ea1eed1e-c1c5-4aa7-9fb0-3d3023fa23c2}" id="{e18533d7-6c2c-4e9c-b97a-7e301ac7033a}" done="0">
    <x18tc:text xml:space="preserve">Order 7/12 for 7/15</x18tc:text>
  </x18tc:threadedComment>
  <x18tc:threadedComment ref="S840" dT="2026-07-22T00:22:02.00" personId="{5204b09e-8e06-4898-97e2-1f01badeed10}" id="{5460dca3-07f4-40f2-b7f6-c12dd90032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2/27</x18tc:text>
    <x18tc:extLst>
      <ext uri="{F7C98A9C-CBB3-438F-8F68-D28B6AF4A901}">
        <xltc2:checksum/>
        <xltc2:hyperlink startIndex="221" length="46" url="https://go.microsoft.com/fwlink/?linkid=870924"/>
      </ext>
    </x18tc:extLst>
  </x18tc:threadedComment>
  <x18tc:threadedComment ref="G979" dT="2026-07-22T00:22:00.00" personId="{a5e62ef9-ca84-4a41-8600-bf5f15a63c19}" id="{7a6f0bc1-5d6f-4e81-94d5-d53f51f6d73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6/30</x18tc:text>
    <x18tc:extLst>
      <ext uri="{F7C98A9C-CBB3-438F-8F68-D28B6AF4A901}">
        <xltc2:checksum/>
        <xltc2:hyperlink startIndex="221" length="46" url="https://go.microsoft.com/fwlink/?linkid=870924"/>
      </ext>
    </x18tc:extLst>
  </x18tc:threadedComment>
  <x18tc:threadedComment ref="S715" dT="2026-07-22T00:22:02.00" personId="{bcacc787-6bf1-471f-802f-1361a5ec64b7}" id="{12624f8d-1e23-4f07-8c06-c4dab4784f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 PIECES ALREADY MAKE IT</x18tc:text>
    <x18tc:extLst>
      <ext uri="{F7C98A9C-CBB3-438F-8F68-D28B6AF4A901}">
        <xltc2:checksum/>
        <xltc2:hyperlink startIndex="221" length="46" url="https://go.microsoft.com/fwlink/?linkid=870924"/>
      </ext>
    </x18tc:extLst>
  </x18tc:threadedComment>
  <x18tc:threadedComment ref="S898" dT="2026-07-22T00:22:02.00" personId="{bd3b00de-6bcb-4355-b9b6-c6e9a0a992d3}" id="{22bf5273-b06f-465f-aa0c-859ff7d03f7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5/5</x18tc:text>
    <x18tc:extLst>
      <ext uri="{F7C98A9C-CBB3-438F-8F68-D28B6AF4A901}">
        <xltc2:checksum/>
        <xltc2:hyperlink startIndex="221" length="46" url="https://go.microsoft.com/fwlink/?linkid=870924"/>
      </ext>
    </x18tc:extLst>
  </x18tc:threadedComment>
  <x18tc:threadedComment ref="L691" dT="2026-07-22T00:22:00.00" personId="{d34b2fbf-7bec-4e3a-9837-f148fb1b65b6}" id="{c86092de-462b-4995-b70d-34f9355336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 10/22</x18tc:text>
    <x18tc:extLst>
      <ext uri="{F7C98A9C-CBB3-438F-8F68-D28B6AF4A901}">
        <xltc2:checksum/>
        <xltc2:hyperlink startIndex="221" length="46" url="https://go.microsoft.com/fwlink/?linkid=870924"/>
      </ext>
    </x18tc:extLst>
  </x18tc:threadedComment>
  <x18tc:threadedComment ref="G890" dT="2026-07-22T00:22:00.00" personId="{96a6f2a5-51c9-4597-bbd5-238e2fcd78c1}" id="{925ab605-a841-4a64-ab4c-928b131694d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5/3</x18tc:text>
    <x18tc:extLst>
      <ext uri="{F7C98A9C-CBB3-438F-8F68-D28B6AF4A901}">
        <xltc2:checksum/>
        <xltc2:hyperlink startIndex="221" length="46" url="https://go.microsoft.com/fwlink/?linkid=870924"/>
      </ext>
    </x18tc:extLst>
  </x18tc:threadedComment>
  <x18tc:threadedComment ref="U1413" dT="2026-07-22T00:22:00.00" personId="{ea1eed1e-c1c5-4aa7-9fb0-3d3023fa23c2}" id="{31e9fd24-a14a-49af-9e80-630035758d2d}" done="0">
    <x18tc:text xml:space="preserve">ALUMINIUM FRAME</x18tc:text>
  </x18tc:threadedComment>
  <x18tc:threadedComment ref="F239" dT="2026-07-22T00:22:00.00" personId="{9091e3e5-bc3c-48ed-8db4-61d3a32c39d1}" id="{471613d3-366b-4920-9080-ef0a7e38a3c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BOXED &amp; SHIPPED NOT DELIVERED</x18tc:text>
    <x18tc:extLst>
      <ext uri="{F7C98A9C-CBB3-438F-8F68-D28B6AF4A901}">
        <xltc2:checksum/>
        <xltc2:hyperlink startIndex="221" length="46" url="https://go.microsoft.com/fwlink/?linkid=870924"/>
      </ext>
    </x18tc:extLst>
  </x18tc:threadedComment>
  <x18tc:threadedComment ref="W1430" dT="2026-07-22T00:22:00.00" personId="{ea1eed1e-c1c5-4aa7-9fb0-3d3023fa23c2}" id="{d22eee29-b371-4c6c-bfa5-e26495d8e4d7}" done="0">
    <x18tc:text xml:space="preserve">TO DEKTON: 4/18</x18tc:text>
  </x18tc:threadedComment>
  <x18tc:threadedComment ref="W493" dT="2026-07-22T00:22:00.00" personId="{ea1eed1e-c1c5-4aa7-9fb0-3d3023fa23c2}" id="{7f244624-bd62-4d61-a15e-48a461acc6f3}" done="0">
    <x18tc:text xml:space="preserve">To Dekton: 5/02</x18tc:text>
  </x18tc:threadedComment>
  <x18tc:threadedComment ref="T102" dT="2026-07-22T00:22:00.00" personId="{1cbce2bc-3e13-46bf-b697-4407c22cb389}" id="{66a45b0c-ea6c-40da-b446-726dc164b7b4}" done="0">
    <x18tc:text xml:space="preserve">TO MARIO 10/31</x18tc:text>
  </x18tc:threadedComment>
  <x18tc:threadedComment ref="K1173" dT="2026-07-22T00:22:00.00" personId="{e03a670c-b404-4303-bfa0-ecf956118c93}" id="{9d8db2df-55da-4292-b759-9af280f494d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1/12</x18tc:text>
    <x18tc:extLst>
      <ext uri="{F7C98A9C-CBB3-438F-8F68-D28B6AF4A901}">
        <xltc2:checksum/>
        <xltc2:hyperlink startIndex="221" length="46" url="https://go.microsoft.com/fwlink/?linkid=870924"/>
      </ext>
    </x18tc:extLst>
  </x18tc:threadedComment>
  <x18tc:threadedComment ref="G899" dT="2026-07-22T00:22:00.00" personId="{1bc218af-49c5-43c5-8a2d-31e0014b5d50}" id="{c33e6574-e42c-417c-93b6-91baba748c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4/24</x18tc:text>
    <x18tc:extLst>
      <ext uri="{F7C98A9C-CBB3-438F-8F68-D28B6AF4A901}">
        <xltc2:checksum/>
        <xltc2:hyperlink startIndex="221" length="46" url="https://go.microsoft.com/fwlink/?linkid=870924"/>
      </ext>
    </x18tc:extLst>
  </x18tc:threadedComment>
  <x18tc:threadedComment ref="W836" dT="2026-07-22T00:22:00.00" personId="{d2190443-06a1-4f63-a2cb-3069a2ee63ef}" id="{4028d2ff-f0f0-4f92-b637-40a691a3580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3/4</x18tc:text>
    <x18tc:extLst>
      <ext uri="{F7C98A9C-CBB3-438F-8F68-D28B6AF4A901}">
        <xltc2:checksum/>
        <xltc2:hyperlink startIndex="221" length="46" url="https://go.microsoft.com/fwlink/?linkid=870924"/>
      </ext>
    </x18tc:extLst>
  </x18tc:threadedComment>
  <x18tc:threadedComment ref="S970" dT="2026-07-22T00:22:00.00" personId="{7ff92388-149d-4811-8168-f7ff3117bf26}" id="{48417381-9e43-434e-959a-654660d4140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S838" dT="2026-07-22T00:22:00.00" personId="{d7b355e3-4f9d-4470-94b9-f09018fd199d}" id="{cd6be57a-8687-405c-bfbc-349b287aeb5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3/4/25</x18tc:text>
    <x18tc:extLst>
      <ext uri="{F7C98A9C-CBB3-438F-8F68-D28B6AF4A901}">
        <xltc2:checksum/>
        <xltc2:hyperlink startIndex="221" length="46" url="https://go.microsoft.com/fwlink/?linkid=870924"/>
      </ext>
    </x18tc:extLst>
  </x18tc:threadedComment>
  <x18tc:threadedComment ref="W735" dT="2026-07-22T00:22:00.00" personId="{0a36abb4-7005-418d-b041-cf2c234b01e3}" id="{f8c72805-640c-4ed7-b1b8-57a4f0bc8f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x18tc:text>
    <x18tc:extLst>
      <ext uri="{F7C98A9C-CBB3-438F-8F68-D28B6AF4A901}">
        <xltc2:checksum/>
        <xltc2:hyperlink startIndex="221" length="46" url="https://go.microsoft.com/fwlink/?linkid=870924"/>
      </ext>
    </x18tc:extLst>
  </x18tc:threadedComment>
  <x18tc:threadedComment ref="G623" dT="2026-07-22T00:22:00.00" personId="{5e4ff9fd-c838-44be-87ff-f6b4d7dee1d5}" id="{fed9a382-c13d-4501-a9ca-34888ba197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7/17 AT 11:16AM STILL PENDING FABRICS TO ARRAIV</x18tc:text>
    <x18tc:extLst>
      <ext uri="{F7C98A9C-CBB3-438F-8F68-D28B6AF4A901}">
        <xltc2:checksum/>
        <xltc2:hyperlink startIndex="221" length="46" url="https://go.microsoft.com/fwlink/?linkid=870924"/>
      </ext>
    </x18tc:extLst>
  </x18tc:threadedComment>
  <x18tc:threadedComment ref="L1119" dT="2026-07-22T00:22:00.00" personId="{4c82c67c-c5fe-4956-bb80-730e5af62eb2}" id="{2d175d08-565e-4b55-8477-092ec79b3c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x18tc:text>
    <x18tc:extLst>
      <ext uri="{F7C98A9C-CBB3-438F-8F68-D28B6AF4A901}">
        <xltc2:checksum/>
        <xltc2:hyperlink startIndex="221" length="46" url="https://go.microsoft.com/fwlink/?linkid=870924"/>
      </ext>
    </x18tc:extLst>
  </x18tc:threadedComment>
  <x18tc:threadedComment ref="W206" dT="2026-07-22T00:22:00.00" personId="{1cbce2bc-3e13-46bf-b697-4407c22cb389}" id="{21232edc-c5a7-42dd-8715-8dccd397d612}" done="0">
    <x18tc:text xml:space="preserve">TO DEKTON AREA 5/10</x18tc:text>
  </x18tc:threadedComment>
  <x18tc:threadedComment ref="F42" dT="2026-07-22T00:22:00.00" personId="{1cbce2bc-3e13-46bf-b697-4407c22cb389}" id="{4155bf04-f50f-4cef-9665-b72776513391}" done="0">
    <x18tc:text xml:space="preserve">CUSTOMER REQUEST UNTIL JAN-23 BY CHRIST
UPDATE LUCIO:This order was frozen. The client called and stated they are ready to receive it. The end date has been updated to reflect their spot in the queue.
UPDATE 12/30: Client is not ready to schedule delivery and will let us know when the time is closer</x18tc:text>
  </x18tc:threadedComment>
  <x18tc:threadedComment ref="W811" dT="2026-07-22T00:22:00.00" personId="{212d6362-e0dd-4418-b072-4fdca93897c1}" id="{cf68aaf5-f2f0-49e6-9e46-b771bc3669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2/10</x18tc:text>
    <x18tc:extLst>
      <ext uri="{F7C98A9C-CBB3-438F-8F68-D28B6AF4A901}">
        <xltc2:checksum/>
        <xltc2:hyperlink startIndex="221" length="46" url="https://go.microsoft.com/fwlink/?linkid=870924"/>
      </ext>
    </x18tc:extLst>
  </x18tc:threadedComment>
  <x18tc:threadedComment ref="G1163" dT="2026-07-22T00:22:02.00" personId="{96d6f387-f894-485c-b3d7-6543cadc734a}" id="{c0dd303c-208d-4911-8bc4-50745a417d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W1095" dT="2026-07-22T00:22:00.00" personId="{80349921-286e-40a8-ab51-0748b04220e2}" id="{35f3b94f-41b2-4e9c-91fa-3f1ebf0704f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10/15</x18tc:text>
    <x18tc:extLst>
      <ext uri="{F7C98A9C-CBB3-438F-8F68-D28B6AF4A901}">
        <xltc2:checksum/>
        <xltc2:hyperlink startIndex="221" length="46" url="https://go.microsoft.com/fwlink/?linkid=870924"/>
      </ext>
    </x18tc:extLst>
  </x18tc:threadedComment>
  <x18tc:threadedComment ref="G637" dT="2026-07-22T00:22:00.00" personId="{c2ff37a3-3655-4b14-b572-e02bf8358f1d}" id="{a91f9d54-edb3-4c1b-974d-be1128b3d1c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8/8 AT 11:15AM
Respuesta:
    PAUSE...NEED FABRIC
Respuesta:
    PENDING CIRCULAR DAYBED</x18tc:text>
    <x18tc:extLst>
      <ext uri="{F7C98A9C-CBB3-438F-8F68-D28B6AF4A901}">
        <xltc2:checksum/>
        <xltc2:hyperlink startIndex="221" length="46" url="https://go.microsoft.com/fwlink/?linkid=870924"/>
      </ext>
    </x18tc:extLst>
  </x18tc:threadedComment>
  <x18tc:threadedComment ref="G1397" dT="2026-07-22T00:22:02.00" personId="{65d21898-c75a-4699-98a6-a800058e0bce}" id="{6f5c8461-5e98-4165-87ea-ed2640405d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3/13/26</x18tc:text>
    <x18tc:extLst>
      <ext uri="{F7C98A9C-CBB3-438F-8F68-D28B6AF4A901}">
        <xltc2:checksum/>
        <xltc2:hyperlink startIndex="221" length="46" url="https://go.microsoft.com/fwlink/?linkid=870924"/>
      </ext>
    </x18tc:extLst>
  </x18tc:threadedComment>
  <x18tc:threadedComment ref="W953" dT="2026-07-22T00:22:00.00" personId="{f2364591-67cb-4804-8ce2-92ecaf1196ef}" id="{6597da05-30ad-4bcb-8af1-70e3b0635d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6/25</x18tc:text>
    <x18tc:extLst>
      <ext uri="{F7C98A9C-CBB3-438F-8F68-D28B6AF4A901}">
        <xltc2:checksum/>
        <xltc2:hyperlink startIndex="221" length="46" url="https://go.microsoft.com/fwlink/?linkid=870924"/>
      </ext>
    </x18tc:extLst>
  </x18tc:threadedComment>
  <x18tc:threadedComment ref="G809" dT="2026-07-22T00:22:02.00" personId="{38e6d334-e6fc-4fbf-927a-5a9a9404f59a}" id="{2bc0d990-8665-4ad5-9f4f-786b330a741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1/28</x18tc:text>
    <x18tc:extLst>
      <ext uri="{F7C98A9C-CBB3-438F-8F68-D28B6AF4A901}">
        <xltc2:checksum/>
        <xltc2:hyperlink startIndex="221" length="46" url="https://go.microsoft.com/fwlink/?linkid=870924"/>
      </ext>
    </x18tc:extLst>
  </x18tc:threadedComment>
  <x18tc:threadedComment ref="S110" dT="2026-07-22T00:22:00.00" personId="{1cbce2bc-3e13-46bf-b697-4407c22cb389}" id="{5d4030d5-c101-4086-8c89-a9d6aa12f5fd}" done="0">
    <x18tc:text xml:space="preserve">TO RAYO: NOV/01</x18tc:text>
  </x18tc:threadedComment>
  <x18tc:threadedComment ref="S882" dT="2026-07-22T00:22:00.00" personId="{93b83e65-de89-44a1-af43-d924e36424f7}" id="{0eb7e133-30fe-4872-8e9c-ce969bba32d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4/9</x18tc:text>
    <x18tc:extLst>
      <ext uri="{F7C98A9C-CBB3-438F-8F68-D28B6AF4A901}">
        <xltc2:checksum/>
        <xltc2:hyperlink startIndex="221" length="46" url="https://go.microsoft.com/fwlink/?linkid=870924"/>
      </ext>
    </x18tc:extLst>
  </x18tc:threadedComment>
  <x18tc:threadedComment ref="L1244" dT="2026-07-22T00:22:02.00" personId="{75df415b-3b98-4c6e-85df-5582a58e179c}" id="{68f675e4-53ff-45ee-8149-505393ef73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4/8</x18tc:text>
    <x18tc:extLst>
      <ext uri="{F7C98A9C-CBB3-438F-8F68-D28B6AF4A901}">
        <xltc2:checksum/>
        <xltc2:hyperlink startIndex="221" length="46" url="https://go.microsoft.com/fwlink/?linkid=870924"/>
      </ext>
    </x18tc:extLst>
  </x18tc:threadedComment>
  <x18tc:threadedComment ref="L1227" dT="2026-07-22T00:22:00.00" personId="{ce5d52d5-f708-475e-8100-15a3089ee019}" id="{b2404fbc-c75c-410c-a047-4d91b9391b8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3/28
Respuesta:
    RECEIVED: 3/30</x18tc:text>
    <x18tc:extLst>
      <ext uri="{F7C98A9C-CBB3-438F-8F68-D28B6AF4A901}">
        <xltc2:checksum/>
        <xltc2:hyperlink startIndex="221" length="46" url="https://go.microsoft.com/fwlink/?linkid=870924"/>
      </ext>
    </x18tc:extLst>
  </x18tc:threadedComment>
  <x18tc:threadedComment ref="G522" dT="2026-07-22T00:22:00.00" personId="{ea1eed1e-c1c5-4aa7-9fb0-3d3023fa23c2}" id="{07849344-68f1-4baa-a834-2d0e7c227570}" done="0">
    <x18tc:text xml:space="preserve">4/8 TO CUSHION</x18tc:text>
  </x18tc:threadedComment>
  <x18tc:threadedComment ref="L1027" dT="2026-07-22T00:22:00.00" personId="{e472bcb9-5e6a-4df9-8dea-33de295f203d}" id="{53b43816-1841-440e-96b7-8c86b1ae0f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8/24</x18tc:text>
    <x18tc:extLst>
      <ext uri="{F7C98A9C-CBB3-438F-8F68-D28B6AF4A901}">
        <xltc2:checksum/>
        <xltc2:hyperlink startIndex="221" length="46" url="https://go.microsoft.com/fwlink/?linkid=870924"/>
      </ext>
    </x18tc:extLst>
  </x18tc:threadedComment>
  <x18tc:threadedComment ref="F3" dT="2026-07-22T00:22:00.00" personId="{1cbce2bc-3e13-46bf-b697-4407c22cb389}" id="{eab61067-7a32-4a13-936d-90a449f68476}" done="0">
    <x18tc:text xml:space="preserve">Sara comment customer ready to take delivery week of 09/19</x18tc:text>
  </x18tc:threadedComment>
  <x18tc:threadedComment ref="S249" dT="2026-07-22T00:22:00.00" personId="{1cbce2bc-3e13-46bf-b697-4407c22cb389}" id="{c7c6ae82-b8cd-4fbd-8431-42592a81aa06}" done="0">
    <x18tc:text xml:space="preserve">TO METAL TEAM 5/22</x18tc:text>
  </x18tc:threadedComment>
  <x18tc:threadedComment ref="G888" dT="2026-07-22T00:22:00.00" personId="{b8e0aab6-7a66-4470-9f08-9a47ad599bdf}" id="{d8c7f26f-7657-4bf1-9e50-6fe98f7dc32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4/17</x18tc:text>
    <x18tc:extLst>
      <ext uri="{F7C98A9C-CBB3-438F-8F68-D28B6AF4A901}">
        <xltc2:checksum/>
        <xltc2:hyperlink startIndex="221" length="46" url="https://go.microsoft.com/fwlink/?linkid=870924"/>
      </ext>
    </x18tc:extLst>
  </x18tc:threadedComment>
  <x18tc:threadedComment ref="S133" dT="2026-07-22T00:22:00.00" personId="{1cbce2bc-3e13-46bf-b697-4407c22cb389}" id="{dc114258-1b43-461a-804f-176cdba33cad}" done="0">
    <x18tc:text xml:space="preserve">TO RAYO: 11/28</x18tc:text>
  </x18tc:threadedComment>
  <x18tc:threadedComment ref="W547" dT="2026-07-22T00:22:00.00" personId="{ea1eed1e-c1c5-4aa7-9fb0-3d3023fa23c2}" id="{313fa612-96c4-41ce-bbd0-3621ac9fb30e}" done="0">
    <x18tc:text xml:space="preserve">CouterTop 2cm Manhattan Dekton</x18tc:text>
  </x18tc:threadedComment>
  <x18tc:threadedComment ref="L781" dT="2026-07-22T00:22:00.00" personId="{52bbe4f4-3c39-4241-9d69-e754642e8959}" id="{caa564b8-7ccb-459e-8a97-b766ca460f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x18tc:text>
    <x18tc:extLst>
      <ext uri="{F7C98A9C-CBB3-438F-8F68-D28B6AF4A901}">
        <xltc2:checksum/>
        <xltc2:hyperlink startIndex="221" length="46" url="https://go.microsoft.com/fwlink/?linkid=870924"/>
      </ext>
    </x18tc:extLst>
  </x18tc:threadedComment>
  <x18tc:threadedComment ref="W487" dT="2026-07-22T00:22:00.00" personId="{ea1eed1e-c1c5-4aa7-9fb0-3d3023fa23c2}" id="{ad334e79-c22e-4af0-a732-48b6999f5a2a}" done="0">
    <x18tc:text xml:space="preserve">TO DEKTON: 7/2 AT 9:30</x18tc:text>
  </x18tc:threadedComment>
  <x18tc:threadedComment ref="G467" dT="2026-07-22T00:22:02.00" personId="{ea1eed1e-c1c5-4aa7-9fb0-3d3023fa23c2}" id="{7b897ff4-57d1-408f-8b80-d69a2478f18f}" done="0">
    <x18tc:text xml:space="preserve">TO FERNANDA: 4/19</x18tc:text>
  </x18tc:threadedComment>
  <x18tc:threadedComment ref="V97" dT="2026-07-22T00:22:00.00" personId="{1cbce2bc-3e13-46bf-b697-4407c22cb389}" id="{c52af59e-9131-4e46-89a8-04a800b1a5d8}" done="0">
    <x18tc:text xml:space="preserve">By Christian: Use frame from the shop. Sandblast and powder coat.</x18tc:text>
  </x18tc:threadedComment>
  <x18tc:threadedComment ref="F100" dT="2026-07-22T00:22:00.00" personId="{e9b3685e-2f1e-4844-8f19-f2c4928efc0b}" id="{1725583e-5c26-46bd-a98c-1e73f1479f4a}" done="0">
    <x18tc:text xml:space="preserve">#370.
2 Ledge Lounger Signature Low Back Chair - White</x18tc:text>
  </x18tc:threadedComment>
  <x18tc:threadedComment ref="AC164" dT="2026-07-22T00:22:00.00" personId="{a4303f58-4f84-400f-a636-5e9335cacc72}" id="{38afd3df-ded1-4bce-b546-f53d6f5101ed}" done="0">
    <x18tc:text xml:space="preserve">Residencial job</x18tc:text>
  </x18tc:threadedComment>
  <x18tc:threadedComment ref="G533" dT="2026-07-22T00:22:00.00" personId="{ea1eed1e-c1c5-4aa7-9fb0-3d3023fa23c2}" id="{3f192afe-19e1-464a-977e-afb708bdb3ae}" done="0">
    <x18tc:text xml:space="preserve">TO METAL: 5/9</x18tc:text>
  </x18tc:threadedComment>
  <x18tc:threadedComment ref="G685" dT="2026-07-22T00:22:00.00" personId="{81015d32-6c03-4aa2-bfd6-6b2788492219}" id="{675fb77c-9948-49f9-ab47-94b2bac8ef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9/28 AT 10:30A</x18tc:text>
    <x18tc:extLst>
      <ext uri="{F7C98A9C-CBB3-438F-8F68-D28B6AF4A901}">
        <xltc2:checksum/>
        <xltc2:hyperlink startIndex="221" length="46" url="https://go.microsoft.com/fwlink/?linkid=870924"/>
      </ext>
    </x18tc:extLst>
  </x18tc:threadedComment>
  <x18tc:threadedComment ref="W196" dT="2026-07-22T00:22:00.00" personId="{4deefba1-56a9-43d7-8d2c-89745c2a9ae6}" id="{dba31ea8-fdfe-4a67-b3e0-2798edc981b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DEKTON TBD BY HAMMID (WATERFALL)</x18tc:text>
    <x18tc:extLst>
      <ext uri="{F7C98A9C-CBB3-438F-8F68-D28B6AF4A901}">
        <xltc2:checksum/>
        <xltc2:hyperlink startIndex="221" length="46" url="https://go.microsoft.com/fwlink/?linkid=870924"/>
      </ext>
    </x18tc:extLst>
  </x18tc:threadedComment>
  <x18tc:threadedComment ref="G445" dT="2026-07-22T00:22:00.00" personId="{ea1eed1e-c1c5-4aa7-9fb0-3d3023fa23c2}" id="{736ccd68-39cf-4b14-a762-e4fe28c33ae1}" done="0">
    <x18tc:text xml:space="preserve">CALCULATE ON MAY
TO FERNANDA: 4/26</x18tc:text>
  </x18tc:threadedComment>
  <x18tc:threadedComment ref="W971" dT="2026-07-22T00:22:00.00" personId="{49559a6b-d652-4118-9606-10c616a63280}" id="{b8b19bfc-ec93-43b6-9433-c1415e3d50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7/10</x18tc:text>
    <x18tc:extLst>
      <ext uri="{F7C98A9C-CBB3-438F-8F68-D28B6AF4A901}">
        <xltc2:checksum/>
        <xltc2:hyperlink startIndex="221" length="46" url="https://go.microsoft.com/fwlink/?linkid=870924"/>
      </ext>
    </x18tc:extLst>
  </x18tc:threadedComment>
  <x18tc:threadedComment ref="G839" dT="2026-07-22T00:22:00.00" personId="{07da0cba-3217-449b-84f3-12488206bd4e}" id="{27c20fc2-6c1e-47a2-b82e-3737cd2fc12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3/5</x18tc:text>
    <x18tc:extLst>
      <ext uri="{F7C98A9C-CBB3-438F-8F68-D28B6AF4A901}">
        <xltc2:checksum/>
        <xltc2:hyperlink startIndex="221" length="46" url="https://go.microsoft.com/fwlink/?linkid=870924"/>
      </ext>
    </x18tc:extLst>
  </x18tc:threadedComment>
  <x18tc:threadedComment ref="G1014" dT="2026-07-22T00:22:00.00" personId="{87683e69-8839-4ea1-96ad-0c665fdd97a2}" id="{ae194e23-f8d1-4fa9-9b02-b037733deb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x18tc:text>
    <x18tc:extLst>
      <ext uri="{F7C98A9C-CBB3-438F-8F68-D28B6AF4A901}">
        <xltc2:checksum/>
        <xltc2:hyperlink startIndex="221" length="46" url="https://go.microsoft.com/fwlink/?linkid=870924"/>
      </ext>
    </x18tc:extLst>
  </x18tc:threadedComment>
  <x18tc:threadedComment ref="T27" dT="2026-07-22T00:22:00.00" personId="{a4303f58-4f84-400f-a636-5e9335cacc72}" id="{90f10238-5bfc-44d9-a238-b4fe79cfb0cc}" done="0">
    <x18tc:text xml:space="preserve">MARIO 8/22</x18tc:text>
  </x18tc:threadedComment>
  <x18tc:threadedComment ref="S178" dT="2026-07-22T00:22:00.00" personId="{1cbce2bc-3e13-46bf-b697-4407c22cb389}" id="{08b127fb-42f3-4858-bee5-0e31bb6dd969}" done="0">
    <x18tc:text xml:space="preserve">TO RAYO 2/17</x18tc:text>
  </x18tc:threadedComment>
  <x18tc:threadedComment ref="S896" dT="2026-07-22T00:22:00.00" personId="{33fe418b-11bf-4ace-b6fb-21f845d9c004}" id="{9db4bf6c-abe3-45c6-a854-f600728439f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4/22</x18tc:text>
    <x18tc:extLst>
      <ext uri="{F7C98A9C-CBB3-438F-8F68-D28B6AF4A901}">
        <xltc2:checksum/>
        <xltc2:hyperlink startIndex="221" length="46" url="https://go.microsoft.com/fwlink/?linkid=870924"/>
      </ext>
    </x18tc:extLst>
  </x18tc:threadedComment>
  <x18tc:threadedComment ref="W578" dT="2026-07-22T00:22:00.00" personId="{ea1eed1e-c1c5-4aa7-9fb0-3d3023fa23c2}" id="{d9ec065a-4ff3-4f70-ac15-8a9a3e007556}" done="0">
    <x18tc:text xml:space="preserve">TO DEKTON: 5/29 AT 9:00AM</x18tc:text>
  </x18tc:threadedComment>
  <x18tc:threadedComment ref="G1110" dT="2026-07-22T00:22:00.00" personId="{9bf124d2-afc0-477e-890f-3a75720ecd5b}" id="{05c1c05d-eac6-4d48-8e18-f524cb8c1a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x18tc:text>
    <x18tc:extLst>
      <ext uri="{F7C98A9C-CBB3-438F-8F68-D28B6AF4A901}">
        <xltc2:checksum/>
        <xltc2:hyperlink startIndex="221" length="46" url="https://go.microsoft.com/fwlink/?linkid=870924"/>
      </ext>
    </x18tc:extLst>
  </x18tc:threadedComment>
  <x18tc:threadedComment ref="L719" dT="2026-07-22T00:22:00.00" personId="{5a7d30da-138f-49d9-94a0-7c5f600f0a90}" id="{85dc2deb-011b-47d9-925f-0769a228e7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ON 11/21
Respuesta:
    FALTO 1 CUBO Y SE ORDENARON MAL 2 SETS
Respuesta:
    SE RECIBIERON SAME DAY, TODO CORRECTO AHORA</x18tc:text>
    <x18tc:extLst>
      <ext uri="{F7C98A9C-CBB3-438F-8F68-D28B6AF4A901}">
        <xltc2:checksum/>
        <xltc2:hyperlink startIndex="221" length="46" url="https://go.microsoft.com/fwlink/?linkid=870924"/>
      </ext>
    </x18tc:extLst>
  </x18tc:threadedComment>
  <x18tc:threadedComment ref="G178" dT="2026-07-22T00:22:00.00" personId="{1cbce2bc-3e13-46bf-b697-4407c22cb389}" id="{3239909d-be2a-47bd-b48a-684adc6bf6f2}" done="0">
    <x18tc:text xml:space="preserve">TO ABRIL 2/21</x18tc:text>
  </x18tc:threadedComment>
  <x18tc:threadedComment ref="W700" dT="2026-07-22T00:22:00.00" personId="{778bbbcf-ccdb-41af-a019-2766beda49b2}" id="{92a8a54c-22b5-47eb-88d1-c91bb6fb2b4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10/14 AT 13:20</x18tc:text>
    <x18tc:extLst>
      <ext uri="{F7C98A9C-CBB3-438F-8F68-D28B6AF4A901}">
        <xltc2:checksum/>
        <xltc2:hyperlink startIndex="221" length="46" url="https://go.microsoft.com/fwlink/?linkid=870924"/>
      </ext>
    </x18tc:extLst>
  </x18tc:threadedComment>
  <x18tc:threadedComment ref="G620" dT="2026-07-22T00:22:00.00" personId="{cdd3d008-f557-40f8-b80a-0b7fe0c441b8}" id="{d28163eb-fc40-476d-9e39-903dc7a154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 AT 13:10PM
Respuesta:
    Finish cut 7/17 7:06am</x18tc:text>
    <x18tc:extLst>
      <ext uri="{F7C98A9C-CBB3-438F-8F68-D28B6AF4A901}">
        <xltc2:checksum/>
        <xltc2:hyperlink startIndex="221" length="46" url="https://go.microsoft.com/fwlink/?linkid=870924"/>
      </ext>
    </x18tc:extLst>
  </x18tc:threadedComment>
  <x18tc:threadedComment ref="G947" dT="2026-07-22T00:22:00.00" personId="{785aadea-3d8d-4a27-bb3e-e9176c459d4e}" id="{a57de925-1ce9-470f-90aa-5fa969e489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6/9</x18tc:text>
    <x18tc:extLst>
      <ext uri="{F7C98A9C-CBB3-438F-8F68-D28B6AF4A901}">
        <xltc2:checksum/>
        <xltc2:hyperlink startIndex="221" length="46" url="https://go.microsoft.com/fwlink/?linkid=870924"/>
      </ext>
    </x18tc:extLst>
  </x18tc:threadedComment>
  <x18tc:threadedComment ref="L1169" dT="2026-07-22T00:22:00.00" personId="{afccc258-eca6-4813-96ad-8c85cecf9c0b}" id="{d7730258-0147-4cbf-9281-b86262652e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1/8/26</x18tc:text>
    <x18tc:extLst>
      <ext uri="{F7C98A9C-CBB3-438F-8F68-D28B6AF4A901}">
        <xltc2:checksum/>
        <xltc2:hyperlink startIndex="221" length="46" url="https://go.microsoft.com/fwlink/?linkid=870924"/>
      </ext>
    </x18tc:extLst>
  </x18tc:threadedComment>
  <x18tc:threadedComment ref="M675" dT="2026-07-22T00:22:00.00" personId="{34e1aae3-a286-4d74-8c74-ae0fa4c50ed9}" id="{1cd89d5a-a0f5-4a86-8eaf-3babe5e525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 SE RE-DOING RESTO SE LIMPIA
Respuesta:
    3 SE REPARAN UNIONES RESTO LIMPIAR</x18tc:text>
    <x18tc:extLst>
      <ext uri="{F7C98A9C-CBB3-438F-8F68-D28B6AF4A901}">
        <xltc2:checksum/>
        <xltc2:hyperlink startIndex="221" length="46" url="https://go.microsoft.com/fwlink/?linkid=870924"/>
      </ext>
    </x18tc:extLst>
  </x18tc:threadedComment>
  <x18tc:threadedComment ref="S821" dT="2026-07-22T00:22:00.00" personId="{f5cedb2d-fb76-4a17-923e-cecd06a2b78b}" id="{38c776c9-88eb-4b23-86cd-03d9f1bf873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2/11</x18tc:text>
    <x18tc:extLst>
      <ext uri="{F7C98A9C-CBB3-438F-8F68-D28B6AF4A901}">
        <xltc2:checksum/>
        <xltc2:hyperlink startIndex="221" length="46" url="https://go.microsoft.com/fwlink/?linkid=870924"/>
      </ext>
    </x18tc:extLst>
  </x18tc:threadedComment>
  <x18tc:threadedComment ref="S487" dT="2026-07-22T00:22:00.00" personId="{994b9925-30e9-41b7-9cc7-0af130ce00b1}" id="{63ac4dab-5874-42ea-8a2e-ad8cc37984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 AT 8:00AM</x18tc:text>
    <x18tc:extLst>
      <ext uri="{F7C98A9C-CBB3-438F-8F68-D28B6AF4A901}">
        <xltc2:checksum/>
        <xltc2:hyperlink startIndex="221" length="46" url="https://go.microsoft.com/fwlink/?linkid=870924"/>
      </ext>
    </x18tc:extLst>
  </x18tc:threadedComment>
  <x18tc:threadedComment ref="S549" dT="2026-07-22T00:22:00.00" personId="{ea1eed1e-c1c5-4aa7-9fb0-3d3023fa23c2}" id="{f6d42867-dcfa-4282-9b05-cfb770a757b3}" done="0">
    <x18tc:text xml:space="preserve">To metal: 5/6</x18tc:text>
  </x18tc:threadedComment>
  <x18tc:threadedComment ref="S530" dT="2026-07-22T00:22:00.00" personId="{ea1eed1e-c1c5-4aa7-9fb0-3d3023fa23c2}" id="{ad0a8d2e-786e-41c8-8112-b7a944f714ed}" done="0">
    <x18tc:text xml:space="preserve">TO METAL 4/17</x18tc:text>
  </x18tc:threadedComment>
  <x18tc:threadedComment ref="W588" dT="2026-07-22T00:22:00.00" personId="{ea1eed1e-c1c5-4aa7-9fb0-3d3023fa23c2}" id="{72d9a901-5fa0-4505-a46a-3432d6eebb92}" done="0">
    <x18tc:text xml:space="preserve">TO DEKTON: 6/19 AT 6:10AM</x18tc:text>
  </x18tc:threadedComment>
  <x18tc:threadedComment ref="S597" dT="2026-07-22T00:22:00.00" personId="{ea1eed1e-c1c5-4aa7-9fb0-3d3023fa23c2}" id="{9a5a3465-8f9d-4c64-95a3-0ad8ed9e4fb5}" done="0">
    <x18tc:text xml:space="preserve">to metal: 6/18 at 11:20am</x18tc:text>
  </x18tc:threadedComment>
  <x18tc:threadedComment ref="V68" dT="2026-07-22T00:22:00.00" personId="{1cbce2bc-3e13-46bf-b697-4407c22cb389}" id="{20c9ebc2-4774-4d3e-b613-2fb81017df14}" done="0">
    <x18tc:text xml:space="preserve">only Cushion Order</x18tc:text>
  </x18tc:threadedComment>
  <x18tc:threadedComment ref="T134" dT="2026-07-22T00:22:00.00" personId="{1cbce2bc-3e13-46bf-b697-4407c22cb389}" id="{5bbf95bd-d0b2-4420-8d3a-bf0dec835f92}" done="0">
    <x18tc:text xml:space="preserve">to mario 12/15</x18tc:text>
  </x18tc:threadedComment>
  <x18tc:threadedComment ref="U55" dT="2026-07-22T00:22:00.00" personId="{1cbce2bc-3e13-46bf-b697-4407c22cb389}" id="{3051e928-601d-4e42-8c0f-0a72ec62393d}" done="0">
    <x18tc:text xml:space="preserve">BRONZE: 12 LBS USED</x18tc:text>
  </x18tc:threadedComment>
  <x18tc:threadedComment ref="G958" dT="2026-07-22T00:22:00.00" personId="{2d50f5e4-431d-4382-8fea-ce4e4dc252f0}" id="{5e074846-e74f-4844-90fe-a17903da32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7:10AM</x18tc:text>
    <x18tc:extLst>
      <ext uri="{F7C98A9C-CBB3-438F-8F68-D28B6AF4A901}">
        <xltc2:checksum/>
        <xltc2:hyperlink startIndex="221" length="46" url="https://go.microsoft.com/fwlink/?linkid=870924"/>
      </ext>
    </x18tc:extLst>
  </x18tc:threadedComment>
  <x18tc:threadedComment ref="G967" dT="2026-07-22T00:22:00.00" personId="{6d855145-fc29-48f2-8d1c-3d4d5e2044ce}" id="{33352734-16f8-4346-bcac-174b4f93f6c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6/23</x18tc:text>
    <x18tc:extLst>
      <ext uri="{F7C98A9C-CBB3-438F-8F68-D28B6AF4A901}">
        <xltc2:checksum/>
        <xltc2:hyperlink startIndex="221" length="46" url="https://go.microsoft.com/fwlink/?linkid=870924"/>
      </ext>
    </x18tc:extLst>
  </x18tc:threadedComment>
  <x18tc:threadedComment ref="S1402" dT="2026-07-22T00:22:00.00" personId="{1cbce2bc-3e13-46bf-b697-4407c22cb389}" id="{c76eb0d2-c5fc-4eee-bf66-c402d5a78056}" done="0">
    <x18tc:text xml:space="preserve">RAYO 8/22</x18tc:text>
  </x18tc:threadedComment>
  <x18tc:threadedComment ref="L750" dT="2026-07-22T00:22:00.00" personId="{47713246-be0d-4b58-950d-cf5a1664b98f}" id="{cd7e7391-dddc-4853-807c-48eb4f55e3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ORDENA 11/26
Respuesta:
    SE RECIVE 11/27</x18tc:text>
    <x18tc:extLst>
      <ext uri="{F7C98A9C-CBB3-438F-8F68-D28B6AF4A901}">
        <xltc2:checksum/>
        <xltc2:hyperlink startIndex="221" length="46" url="https://go.microsoft.com/fwlink/?linkid=870924"/>
      </ext>
    </x18tc:extLst>
  </x18tc:threadedComment>
  <x18tc:threadedComment ref="G1106" dT="2026-07-22T00:22:00.00" personId="{13658772-b356-42a7-a2fa-9b298d475a66}" id="{9cbab2d4-1b09-4cc1-aa20-4470e67b512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11/03</x18tc:text>
    <x18tc:extLst>
      <ext uri="{F7C98A9C-CBB3-438F-8F68-D28B6AF4A901}">
        <xltc2:checksum/>
        <xltc2:hyperlink startIndex="221" length="46" url="https://go.microsoft.com/fwlink/?linkid=870924"/>
      </ext>
    </x18tc:extLst>
  </x18tc:threadedComment>
  <x18tc:threadedComment ref="L1185" dT="2026-07-22T00:22:00.00" personId="{71fe698d-b24a-41dc-a0de-3cea2f65b8cb}" id="{b36a5f90-2b5a-433e-be41-941098899f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1/22</x18tc:text>
    <x18tc:extLst>
      <ext uri="{F7C98A9C-CBB3-438F-8F68-D28B6AF4A901}">
        <xltc2:checksum/>
        <xltc2:hyperlink startIndex="221" length="46" url="https://go.microsoft.com/fwlink/?linkid=870924"/>
      </ext>
    </x18tc:extLst>
  </x18tc:threadedComment>
  <x18tc:threadedComment ref="G915" dT="2026-07-22T00:22:00.00" personId="{2bc13c50-0f78-4eba-bd98-d024ab5b0edb}" id="{1fb4ff68-fd5d-4b72-8a6f-c38857ca5f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5/18</x18tc:text>
    <x18tc:extLst>
      <ext uri="{F7C98A9C-CBB3-438F-8F68-D28B6AF4A901}">
        <xltc2:checksum/>
        <xltc2:hyperlink startIndex="221" length="46" url="https://go.microsoft.com/fwlink/?linkid=870924"/>
      </ext>
    </x18tc:extLst>
  </x18tc:threadedComment>
  <x18tc:threadedComment ref="W138" dT="2026-07-22T00:22:00.00" personId="{1cbce2bc-3e13-46bf-b697-4407c22cb389}" id="{36727a57-1a60-40e6-8439-2a7ff838db34}" done="0">
    <x18tc:text xml:space="preserve">TO RED: 12/15</x18tc:text>
  </x18tc:threadedComment>
  <x18tc:threadedComment ref="G955" dT="2026-07-22T00:22:00.00" personId="{a1a29248-b4fc-4c65-886f-967262c7ddbf}" id="{0786317c-a75f-496e-9b5d-d5e666847d4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6/26</x18tc:text>
    <x18tc:extLst>
      <ext uri="{F7C98A9C-CBB3-438F-8F68-D28B6AF4A901}">
        <xltc2:checksum/>
        <xltc2:hyperlink startIndex="221" length="46" url="https://go.microsoft.com/fwlink/?linkid=870924"/>
      </ext>
    </x18tc:extLst>
  </x18tc:threadedComment>
  <x18tc:threadedComment ref="W954" dT="2026-07-22T00:22:00.00" personId="{005a8abe-af4b-4182-8af9-e8b9deba74c5}" id="{0c18be07-a733-4ad6-aa80-f205c2235e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6/25</x18tc:text>
    <x18tc:extLst>
      <ext uri="{F7C98A9C-CBB3-438F-8F68-D28B6AF4A901}">
        <xltc2:checksum/>
        <xltc2:hyperlink startIndex="221" length="46" url="https://go.microsoft.com/fwlink/?linkid=870924"/>
      </ext>
    </x18tc:extLst>
  </x18tc:threadedComment>
  <x18tc:threadedComment ref="L898" dT="2026-07-22T00:22:00.00" personId="{5c8cdde3-1d69-47a9-aa00-80c1f1642761}" id="{eded63cd-bc6a-4fd7-978e-11ecbf1319d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PICK-EXISTIN FOAM &amp; NEED ORDER NEW FOAM</x18tc:text>
    <x18tc:extLst>
      <ext uri="{F7C98A9C-CBB3-438F-8F68-D28B6AF4A901}">
        <xltc2:checksum/>
        <xltc2:hyperlink startIndex="221" length="46" url="https://go.microsoft.com/fwlink/?linkid=870924"/>
      </ext>
    </x18tc:extLst>
  </x18tc:threadedComment>
  <x18tc:threadedComment ref="G633" dT="2026-07-22T00:22:00.00" personId="{95011601-9853-4dc0-ab51-b286ed091e39}" id="{5c2e4022-895e-4818-973b-8124ba9271f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8:25</x18tc:text>
    <x18tc:extLst>
      <ext uri="{F7C98A9C-CBB3-438F-8F68-D28B6AF4A901}">
        <xltc2:checksum/>
        <xltc2:hyperlink startIndex="221" length="46" url="https://go.microsoft.com/fwlink/?linkid=870924"/>
      </ext>
    </x18tc:extLst>
  </x18tc:threadedComment>
  <x18tc:threadedComment ref="K1229" dT="2026-07-22T00:22:00.00" personId="{2f60c50e-a447-4928-adf9-6c6a72f62615}" id="{7e8afd2f-6d17-4895-97e7-502501c36f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HERITAGE CHAR</x18tc:text>
    <x18tc:extLst>
      <ext uri="{F7C98A9C-CBB3-438F-8F68-D28B6AF4A901}">
        <xltc2:checksum/>
        <xltc2:hyperlink startIndex="221" length="46" url="https://go.microsoft.com/fwlink/?linkid=870924"/>
      </ext>
    </x18tc:extLst>
  </x18tc:threadedComment>
  <x18tc:threadedComment ref="S1048" dT="2026-07-22T00:22:00.00" personId="{58c849f1-2603-48bb-bc4d-af6311f927bb}" id="{c05402b7-4600-4162-afeb-cce461487b6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10/13</x18tc:text>
    <x18tc:extLst>
      <ext uri="{F7C98A9C-CBB3-438F-8F68-D28B6AF4A901}">
        <xltc2:checksum/>
        <xltc2:hyperlink startIndex="221" length="46" url="https://go.microsoft.com/fwlink/?linkid=870924"/>
      </ext>
    </x18tc:extLst>
  </x18tc:threadedComment>
  <x18tc:threadedComment ref="V873" dT="2026-07-22T00:22:00.00" personId="{0445d751-10e9-4f55-a78f-011a76790587}" id="{d8ca4612-eb16-47a6-b222-1ece16f46f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 LEG TABLE &amp; 2 CHAIRS ARE CURRENTLY AT SHOWROOM</x18tc:text>
    <x18tc:extLst>
      <ext uri="{F7C98A9C-CBB3-438F-8F68-D28B6AF4A901}">
        <xltc2:checksum/>
        <xltc2:hyperlink startIndex="221" length="46" url="https://go.microsoft.com/fwlink/?linkid=870924"/>
      </ext>
    </x18tc:extLst>
  </x18tc:threadedComment>
  <x18tc:threadedComment ref="T133" dT="2026-07-22T00:22:00.00" personId="{1cbce2bc-3e13-46bf-b697-4407c22cb389}" id="{926c6a8b-6a86-4029-8320-08be3bc98d44}" done="0">
    <x18tc:text xml:space="preserve">TO MARIO 11/30</x18tc:text>
  </x18tc:threadedComment>
  <x18tc:threadedComment ref="S1064" dT="2026-07-22T00:22:00.00" personId="{ce1f9a79-93c1-4ce7-9a67-fcfbef1c0efa}" id="{8ff3a9c7-4890-4491-9b57-4f1b897eca3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9/17</x18tc:text>
    <x18tc:extLst>
      <ext uri="{F7C98A9C-CBB3-438F-8F68-D28B6AF4A901}">
        <xltc2:checksum/>
        <xltc2:hyperlink startIndex="221" length="46" url="https://go.microsoft.com/fwlink/?linkid=870924"/>
      </ext>
    </x18tc:extLst>
  </x18tc:threadedComment>
  <x18tc:threadedComment ref="L814" dT="2026-07-22T00:22:00.00" personId="{70f67a43-d31b-4cc1-9bef-469d7648e087}" id="{df72ec0b-2842-447d-848d-c99d1d24c23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RECIVING 2/3</x18tc:text>
    <x18tc:extLst>
      <ext uri="{F7C98A9C-CBB3-438F-8F68-D28B6AF4A901}">
        <xltc2:checksum/>
        <xltc2:hyperlink startIndex="221" length="46" url="https://go.microsoft.com/fwlink/?linkid=870924"/>
      </ext>
    </x18tc:extLst>
  </x18tc:threadedComment>
  <x18tc:threadedComment ref="W1020" dT="2026-07-22T00:22:00.00" personId="{4f833031-fd8d-4203-a787-bbcbd4cef26f}" id="{ed3e953e-0368-4866-8627-46b545e61c1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TRY FIND VAPOUR REMANENT FOR T-TABLE
Respuesta:
    NOT FOUND, LIESL PUT THE ORDER
Respuesta:
    DEKTON VAPOUR RECEIVED 8/28/25**
Respuesta:
    TO DEKTON: 9/10</x18tc:text>
    <x18tc:extLst>
      <ext uri="{F7C98A9C-CBB3-438F-8F68-D28B6AF4A901}">
        <xltc2:checksum/>
        <xltc2:hyperlink startIndex="221" length="46" url="https://go.microsoft.com/fwlink/?linkid=870924"/>
      </ext>
    </x18tc:extLst>
  </x18tc:threadedComment>
  <x18tc:threadedComment ref="G702" dT="2026-07-22T00:22:00.00" personId="{52f0570f-2d28-468f-912d-53fbb74ffbfc}" id="{f370a8c0-22d2-4ed0-83b4-15179f4140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12/10/24</x18tc:text>
    <x18tc:extLst>
      <ext uri="{F7C98A9C-CBB3-438F-8F68-D28B6AF4A901}">
        <xltc2:checksum/>
        <xltc2:hyperlink startIndex="221" length="46" url="https://go.microsoft.com/fwlink/?linkid=870924"/>
      </ext>
    </x18tc:extLst>
  </x18tc:threadedComment>
  <x18tc:threadedComment ref="S969" dT="2026-07-22T00:22:00.00" personId="{b3e6acf9-4d0a-40b2-ac42-3716f0cd4e1b}" id="{76d6737e-732f-40cb-b8bb-1767c3c1ae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6/23</x18tc:text>
    <x18tc:extLst>
      <ext uri="{F7C98A9C-CBB3-438F-8F68-D28B6AF4A901}">
        <xltc2:checksum/>
        <xltc2:hyperlink startIndex="221" length="46" url="https://go.microsoft.com/fwlink/?linkid=870924"/>
      </ext>
    </x18tc:extLst>
  </x18tc:threadedComment>
  <x18tc:threadedComment ref="F32" dT="2026-07-22T00:22:00.00" personId="{1cbce2bc-3e13-46bf-b697-4407c22cb389}" id="{3bf8d642-e3cc-4984-9d63-4d2f7755def2}" done="0">
    <x18tc:text xml:space="preserve">Tentativo entregarlo 8/25, Benito saldra a entregar desde Martes 8/23</x18tc:text>
  </x18tc:threadedComment>
  <x18tc:threadedComment ref="V771" dT="2026-07-22T00:22:00.00" personId="{e14ac02e-c1da-4e60-80c9-a1d041ba817e}" id="{1e502927-8482-417a-8999-62c1c27bfc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ALGUNAS PIEZAS ESTAN ELABORADAS:
5 PCS DINNING SET &amp; 1 T-TABLE, RESTO AHI QUE ELABORARLAS</x18tc:text>
    <x18tc:extLst>
      <ext uri="{F7C98A9C-CBB3-438F-8F68-D28B6AF4A901}">
        <xltc2:checksum/>
        <xltc2:hyperlink startIndex="221" length="46" url="https://go.microsoft.com/fwlink/?linkid=870924"/>
      </ext>
    </x18tc:extLst>
  </x18tc:threadedComment>
  <x18tc:threadedComment ref="G1124" dT="2026-07-22T00:22:00.00" personId="{a7bcd108-9056-4060-892c-527a8283d6ec}" id="{bed2480f-fbcc-4a3f-8061-fd0ba21b2f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ON 12/8</x18tc:text>
    <x18tc:extLst>
      <ext uri="{F7C98A9C-CBB3-438F-8F68-D28B6AF4A901}">
        <xltc2:checksum/>
        <xltc2:hyperlink startIndex="221" length="46" url="https://go.microsoft.com/fwlink/?linkid=870924"/>
      </ext>
    </x18tc:extLst>
  </x18tc:threadedComment>
  <x18tc:threadedComment ref="L928" dT="2026-07-22T00:22:00.00" personId="{216e0c8c-ec85-4249-a074-7cddcfc7a122}" id="{13793243-65ad-460a-964a-e78b8efb51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WAS PICKUP ON: 6/09 BY LEE-JOHAN</x18tc:text>
    <x18tc:extLst>
      <ext uri="{F7C98A9C-CBB3-438F-8F68-D28B6AF4A901}">
        <xltc2:checksum/>
        <xltc2:hyperlink startIndex="221" length="46" url="https://go.microsoft.com/fwlink/?linkid=870924"/>
      </ext>
    </x18tc:extLst>
  </x18tc:threadedComment>
  <x18tc:threadedComment ref="G987" dT="2026-07-22T00:22:00.00" personId="{f4ec5d24-956d-47fa-8981-f6f2971476c9}" id="{392c1f89-9a35-47ce-8c1c-31826d00bfe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7/9</x18tc:text>
    <x18tc:extLst>
      <ext uri="{F7C98A9C-CBB3-438F-8F68-D28B6AF4A901}">
        <xltc2:checksum/>
        <xltc2:hyperlink startIndex="221" length="46" url="https://go.microsoft.com/fwlink/?linkid=870924"/>
      </ext>
    </x18tc:extLst>
  </x18tc:threadedComment>
  <x18tc:threadedComment ref="S889" dT="2026-07-22T00:22:00.00" personId="{a39507d8-3650-42d3-b232-b72db05226d1}" id="{1cc329a8-85b9-43c4-9f92-cb465443f4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5/12</x18tc:text>
    <x18tc:extLst>
      <ext uri="{F7C98A9C-CBB3-438F-8F68-D28B6AF4A901}">
        <xltc2:checksum/>
        <xltc2:hyperlink startIndex="221" length="46" url="https://go.microsoft.com/fwlink/?linkid=870924"/>
      </ext>
    </x18tc:extLst>
  </x18tc:threadedComment>
  <x18tc:threadedComment ref="S884" dT="2026-07-22T00:22:00.00" personId="{1691d71e-bf39-4c27-9406-c2aeb6f3f75c}" id="{6e1afa45-9146-4fdb-a3f4-b473f82de6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4/15</x18tc:text>
    <x18tc:extLst>
      <ext uri="{F7C98A9C-CBB3-438F-8F68-D28B6AF4A901}">
        <xltc2:checksum/>
        <xltc2:hyperlink startIndex="221" length="46" url="https://go.microsoft.com/fwlink/?linkid=870924"/>
      </ext>
    </x18tc:extLst>
  </x18tc:threadedComment>
  <x18tc:threadedComment ref="S1237" dT="2026-07-22T00:22:00.00" personId="{7ed58bcb-5c8d-4a04-86ef-42842b108d20}" id="{c722bc69-ad3e-42cf-8517-f4e384df840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ALUMINUM</x18tc:text>
    <x18tc:extLst>
      <ext uri="{F7C98A9C-CBB3-438F-8F68-D28B6AF4A901}">
        <xltc2:checksum/>
        <xltc2:hyperlink startIndex="221" length="46" url="https://go.microsoft.com/fwlink/?linkid=870924"/>
      </ext>
    </x18tc:extLst>
  </x18tc:threadedComment>
  <x18tc:threadedComment ref="S238" dT="2026-07-22T00:22:00.00" personId="{1cbce2bc-3e13-46bf-b697-4407c22cb389}" id="{fbf63521-d217-4d53-bfd6-b1e37cd73f71}" done="0">
    <x18tc:text xml:space="preserve">TO METAL AREA 5/15</x18tc:text>
  </x18tc:threadedComment>
  <x18tc:threadedComment ref="W729" dT="2026-07-22T00:22:00.00" personId="{22763fcd-2b64-4498-98f6-e227c3485211}" id="{649af8eb-a579-4653-834b-d9ab0d58938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11/7</x18tc:text>
    <x18tc:extLst>
      <ext uri="{F7C98A9C-CBB3-438F-8F68-D28B6AF4A901}">
        <xltc2:checksum/>
        <xltc2:hyperlink startIndex="221" length="46" url="https://go.microsoft.com/fwlink/?linkid=870924"/>
      </ext>
    </x18tc:extLst>
  </x18tc:threadedComment>
  <x18tc:threadedComment ref="T50" dT="2026-07-22T00:22:00.00" personId="{1cbce2bc-3e13-46bf-b697-4407c22cb389}" id="{75287cfa-32d1-4a1a-8686-bef284302c44}" done="0">
    <x18tc:text xml:space="preserve">TO MARIO 9/23</x18tc:text>
  </x18tc:threadedComment>
  <x18tc:threadedComment ref="F189" dT="2026-07-22T00:22:00.00" personId="{1cbce2bc-3e13-46bf-b697-4407c22cb389}" id="{16502e7c-4b3d-4d29-aed9-d5bc058dce6f}" done="0">
    <x18tc:text xml:space="preserve">PROGRAMADO ENTREGAR: 6/11</x18tc:text>
  </x18tc:threadedComment>
  <x18tc:threadedComment ref="L859" dT="2026-07-22T00:22:00.00" personId="{442878f5-37af-49ea-86ab-3ea7cb75c38d}" id="{24c448f9-6a30-4e87-932f-750efb7258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RECIBIDO: 4/7</x18tc:text>
    <x18tc:extLst>
      <ext uri="{F7C98A9C-CBB3-438F-8F68-D28B6AF4A901}">
        <xltc2:checksum/>
        <xltc2:hyperlink startIndex="221" length="46" url="https://go.microsoft.com/fwlink/?linkid=870924"/>
      </ext>
    </x18tc:extLst>
  </x18tc:threadedComment>
  <x18tc:threadedComment ref="AF45" dT="2026-07-22T00:22:00.00" personId="{1cbce2bc-3e13-46bf-b697-4407c22cb389}" id="{0f991e0e-b196-4302-a402-43ea68b6d7c0}" done="0">
    <x18tc:text xml:space="preserve">call designer (leila) 480-244-8299</x18tc:text>
  </x18tc:threadedComment>
  <x18tc:threadedComment ref="S1075" dT="2026-07-22T00:22:00.00" personId="{fedb3f89-3ecb-48c1-8f4c-3e08a4d62e33}" id="{8360158d-4a84-4c21-9e4d-c08e03b81d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x18tc:text>
    <x18tc:extLst>
      <ext uri="{F7C98A9C-CBB3-438F-8F68-D28B6AF4A901}">
        <xltc2:checksum/>
        <xltc2:hyperlink startIndex="221" length="46" url="https://go.microsoft.com/fwlink/?linkid=870924"/>
      </ext>
    </x18tc:extLst>
  </x18tc:threadedComment>
  <x18tc:threadedComment ref="L1335" dT="2026-07-22T00:22:00.00" personId="{f1a2f8cd-c06e-41dc-9780-085b055d3f5b}" id="{3b07a339-a44c-4e73-a949-07bdbe5735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5/27
Respuesta:
    RECEIVED 5/27</x18tc:text>
    <x18tc:extLst>
      <ext uri="{F7C98A9C-CBB3-438F-8F68-D28B6AF4A901}">
        <xltc2:checksum/>
        <xltc2:hyperlink startIndex="221" length="46" url="https://go.microsoft.com/fwlink/?linkid=870924"/>
      </ext>
    </x18tc:extLst>
  </x18tc:threadedComment>
  <x18tc:threadedComment ref="S1385" dT="2026-07-22T00:22:00.00" personId="{7a4550f9-337b-41a4-b32c-3d2cfb505ace}" id="{bf9574a7-8aaf-4b51-8cd5-119ba364b29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LEVANTARA BRAVADA CORNER, SE AGREGA RIGHT ARM Y SE REPINTA</x18tc:text>
    <x18tc:extLst>
      <ext uri="{F7C98A9C-CBB3-438F-8F68-D28B6AF4A901}">
        <xltc2:checksum/>
        <xltc2:hyperlink startIndex="221" length="46" url="https://go.microsoft.com/fwlink/?linkid=870924"/>
      </ext>
    </x18tc:extLst>
  </x18tc:threadedComment>
  <x18tc:threadedComment ref="T174" dT="2026-07-22T00:22:00.00" personId="{1cbce2bc-3e13-46bf-b697-4407c22cb389}" id="{942d874f-94e4-4e2a-a9ec-54304bf520fd}" done="0">
    <x18tc:text xml:space="preserve">TO MARIO 2/17</x18tc:text>
  </x18tc:threadedComment>
  <x18tc:threadedComment ref="G835" dT="2026-07-22T00:22:00.00" personId="{aa2c214b-4fc8-4e1c-82ba-6130a56561b2}" id="{4972db94-5462-458b-b4e6-f69f6751ff3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CUSHION:3/4</x18tc:text>
    <x18tc:extLst>
      <ext uri="{F7C98A9C-CBB3-438F-8F68-D28B6AF4A901}">
        <xltc2:checksum/>
        <xltc2:hyperlink startIndex="221" length="46" url="https://go.microsoft.com/fwlink/?linkid=870924"/>
      </ext>
    </x18tc:extLst>
  </x18tc:threadedComment>
  <x18tc:threadedComment ref="S968" dT="2026-07-22T00:22:01.00" personId="{80b409fb-3c34-44f6-b5aa-f96b1cc1e73d}" id="{acd9616a-dc6c-4630-a04d-8d26abe4ca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6/23</x18tc:text>
    <x18tc:extLst>
      <ext uri="{F7C98A9C-CBB3-438F-8F68-D28B6AF4A901}">
        <xltc2:checksum/>
        <xltc2:hyperlink startIndex="221" length="46" url="https://go.microsoft.com/fwlink/?linkid=870924"/>
      </ext>
    </x18tc:extLst>
  </x18tc:threadedComment>
  <x18tc:threadedComment ref="S863" dT="2026-07-22T00:22:00.00" personId="{014d9ec6-3462-4fb6-9029-e24055d1380a}" id="{ddb1f7d6-23d6-4755-ae52-29a506f7a7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metal:3/31</x18tc:text>
    <x18tc:extLst>
      <ext uri="{F7C98A9C-CBB3-438F-8F68-D28B6AF4A901}">
        <xltc2:checksum/>
        <xltc2:hyperlink startIndex="221" length="46" url="https://go.microsoft.com/fwlink/?linkid=870924"/>
      </ext>
    </x18tc:extLst>
  </x18tc:threadedComment>
  <x18tc:threadedComment ref="G741" dT="2026-07-22T00:22:01.00" personId="{5c1c60c4-515a-42c0-9d02-0d37df3e2447}" id="{155b8ae3-5f62-469a-85f5-5e495016cd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x18tc:text>
    <x18tc:extLst>
      <ext uri="{F7C98A9C-CBB3-438F-8F68-D28B6AF4A901}">
        <xltc2:checksum/>
        <xltc2:hyperlink startIndex="221" length="46" url="https://go.microsoft.com/fwlink/?linkid=870924"/>
      </ext>
    </x18tc:extLst>
  </x18tc:threadedComment>
  <x18tc:threadedComment ref="V22" dT="2026-07-22T00:22:00.00" personId="{1cbce2bc-3e13-46bf-b697-4407c22cb389}" id="{51020b92-6e2c-460f-9c9a-5e0078fc63e8}" done="0">
    <x18tc:text xml:space="preserve">Send 2 white plastic loungers with this delivery</x18tc:text>
  </x18tc:threadedComment>
  <x18tc:threadedComment ref="W693" dT="2026-07-22T00:22:01.00" personId="{0961f8d5-cb17-4bf2-9cb2-c83b51add487}" id="{e115b28f-25c7-4082-8e05-a50d2051f4a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10/21 AT 9:15AM
Respuesta:
    DISCOUNT FROM INV.</x18tc:text>
    <x18tc:extLst>
      <ext uri="{F7C98A9C-CBB3-438F-8F68-D28B6AF4A901}">
        <xltc2:checksum/>
        <xltc2:hyperlink startIndex="221" length="46" url="https://go.microsoft.com/fwlink/?linkid=870924"/>
      </ext>
    </x18tc:extLst>
  </x18tc:threadedComment>
  <x18tc:threadedComment ref="S12" dT="2026-07-22T00:22:01.00" personId="{1cbce2bc-3e13-46bf-b697-4407c22cb389}" id="{3e5507e4-0fbe-48db-b632-523d6f6f0827}" done="0">
    <x18tc:text xml:space="preserve">SCHEDULE 8-3</x18tc:text>
  </x18tc:threadedComment>
  <x18tc:threadedComment ref="W1416" dT="2026-07-22T00:22:01.00" personId="{4e86fd1a-c3d8-4289-b2d6-d2c35bd2657a}" id="{90edad4d-3bbb-4c37-8aeb-d248c5b7d09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RED 3/27</x18tc:text>
    <x18tc:extLst>
      <ext uri="{F7C98A9C-CBB3-438F-8F68-D28B6AF4A901}">
        <xltc2:checksum/>
        <xltc2:hyperlink startIndex="221" length="46" url="https://go.microsoft.com/fwlink/?linkid=870924"/>
      </ext>
    </x18tc:extLst>
  </x18tc:threadedComment>
  <x18tc:threadedComment ref="S826" dT="2026-07-22T00:22:01.00" personId="{19bf3c06-804a-41dc-a4d7-b3dbcffe71ce}" id="{6c388298-fc62-4035-aaf0-8c6de4237d2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2/17</x18tc:text>
    <x18tc:extLst>
      <ext uri="{F7C98A9C-CBB3-438F-8F68-D28B6AF4A901}">
        <xltc2:checksum/>
        <xltc2:hyperlink startIndex="221" length="46" url="https://go.microsoft.com/fwlink/?linkid=870924"/>
      </ext>
    </x18tc:extLst>
  </x18tc:threadedComment>
  <x18tc:threadedComment ref="F29" dT="2026-07-22T00:22:01.00" personId="{1cbce2bc-3e13-46bf-b697-4407c22cb389}" id="{e95393fc-4b1a-408c-9a3d-2d9554d75dcc}" done="0">
    <x18tc:text xml:space="preserve">COMMERCIAL</x18tc:text>
  </x18tc:threadedComment>
  <x18tc:threadedComment ref="G1390" dT="2026-07-22T00:22:00.00" personId="{ecce2791-6a61-43da-80ba-3c4b17177b1d}" id="{01512565-29a1-465d-a4fb-2aa138d38c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7/23/25</x18tc:text>
    <x18tc:extLst>
      <ext uri="{F7C98A9C-CBB3-438F-8F68-D28B6AF4A901}">
        <xltc2:checksum/>
        <xltc2:hyperlink startIndex="221" length="46" url="https://go.microsoft.com/fwlink/?linkid=870924"/>
      </ext>
    </x18tc:extLst>
  </x18tc:threadedComment>
  <x18tc:threadedComment ref="A1428" dT="2026-07-22T00:22:01.00" personId="{1cbce2bc-3e13-46bf-b697-4407c22cb389}" id="{c212b276-a562-42bc-b836-6435bc531c18}" done="0">
    <x18tc:text xml:space="preserve">se creo servicio</x18tc:text>
  </x18tc:threadedComment>
  <x18tc:threadedComment ref="G662" dT="2026-07-22T00:22:00.00" personId="{2adc0704-eb85-4449-b75f-18da95986247}" id="{2889ac3a-7f33-4591-80da-ac86d82642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FERNANDA: 9/18</x18tc:text>
    <x18tc:extLst>
      <ext uri="{F7C98A9C-CBB3-438F-8F68-D28B6AF4A901}">
        <xltc2:checksum/>
        <xltc2:hyperlink startIndex="221" length="46" url="https://go.microsoft.com/fwlink/?linkid=870924"/>
      </ext>
    </x18tc:extLst>
  </x18tc:threadedComment>
  <x18tc:threadedComment ref="L1031" dT="2026-07-22T00:22:01.00" personId="{d4ee1199-872a-466d-bc7c-254bb401a9fd}" id="{735ea21b-8753-4c84-a4f8-5b35adab1d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ALREADY PICKUP 8/25 BY LEE</x18tc:text>
    <x18tc:extLst>
      <ext uri="{F7C98A9C-CBB3-438F-8F68-D28B6AF4A901}">
        <xltc2:checksum/>
        <xltc2:hyperlink startIndex="221" length="46" url="https://go.microsoft.com/fwlink/?linkid=870924"/>
      </ext>
    </x18tc:extLst>
  </x18tc:threadedComment>
  <x18tc:threadedComment ref="F966" dT="2026-07-22T00:22:01.00" personId="{3899a0a6-2874-4322-8971-259ce219e37f}" id="{eacf49fa-902e-4a65-8759-2d024e059d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Showroom round swing, this was taken by the delivery team to the Factory.
Respuesta:
    HERE AT FACTORY, WAS REPOWDER 8/20</x18tc:text>
    <x18tc:extLst>
      <ext uri="{F7C98A9C-CBB3-438F-8F68-D28B6AF4A901}">
        <xltc2:checksum/>
        <xltc2:hyperlink startIndex="221" length="46" url="https://go.microsoft.com/fwlink/?linkid=870924"/>
      </ext>
    </x18tc:extLst>
  </x18tc:threadedComment>
  <x18tc:threadedComment ref="L967" dT="2026-07-22T00:22:00.00" personId="{28d69092-312a-4428-ba44-ccd647b998fd}" id="{73946aef-da88-478c-b44b-e81a1e5088d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ITS HERE</x18tc:text>
    <x18tc:extLst>
      <ext uri="{F7C98A9C-CBB3-438F-8F68-D28B6AF4A901}">
        <xltc2:checksum/>
        <xltc2:hyperlink startIndex="221" length="46" url="https://go.microsoft.com/fwlink/?linkid=870924"/>
      </ext>
    </x18tc:extLst>
  </x18tc:threadedComment>
  <x18tc:threadedComment ref="T1400" dT="2026-07-22T00:22:01.00" personId="{a4303f58-4f84-400f-a636-5e9335cacc72}" id="{cedb1fcb-90fd-441a-8149-c23cea65bab9}" done="0">
    <x18tc:text xml:space="preserve">Mario 8/15</x18tc:text>
  </x18tc:threadedComment>
  <x18tc:threadedComment ref="S776" dT="2026-07-22T00:22:01.00" personId="{e84e6757-b30f-47e3-b152-d9463b486411}" id="{625f9c3b-6741-4b96-ba4f-89597d63c1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12/3</x18tc:text>
    <x18tc:extLst>
      <ext uri="{F7C98A9C-CBB3-438F-8F68-D28B6AF4A901}">
        <xltc2:checksum/>
        <xltc2:hyperlink startIndex="221" length="46" url="https://go.microsoft.com/fwlink/?linkid=870924"/>
      </ext>
    </x18tc:extLst>
  </x18tc:threadedComment>
  <x18tc:threadedComment ref="S1404" dT="2026-07-22T00:22:00.00" personId="{1cbce2bc-3e13-46bf-b697-4407c22cb389}" id="{82b5ea30-b97c-499f-93cc-e54671b30133}" done="0">
    <x18tc:text xml:space="preserve">A RAYO 8/15</x18tc:text>
  </x18tc:threadedComment>
  <x18tc:threadedComment ref="S1028" dT="2026-07-22T00:22:01.00" personId="{c7e1d482-c1e3-4f0e-ba76-f0ea248ecef5}" id="{5aeb42ef-ab4f-4df4-9485-af374453110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x18tc:text>
    <x18tc:extLst>
      <ext uri="{F7C98A9C-CBB3-438F-8F68-D28B6AF4A901}">
        <xltc2:checksum/>
        <xltc2:hyperlink startIndex="221" length="46" url="https://go.microsoft.com/fwlink/?linkid=870924"/>
      </ext>
    </x18tc:extLst>
  </x18tc:threadedComment>
  <x18tc:threadedComment ref="G818" dT="2026-07-22T00:22:00.00" personId="{5e840724-900e-40e1-80e9-ea35d3dd16a9}" id="{c6e0e3f3-7b5d-48c9-84da-bcc6c7c8457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2/3</x18tc:text>
    <x18tc:extLst>
      <ext uri="{F7C98A9C-CBB3-438F-8F68-D28B6AF4A901}">
        <xltc2:checksum/>
        <xltc2:hyperlink startIndex="221" length="46" url="https://go.microsoft.com/fwlink/?linkid=870924"/>
      </ext>
    </x18tc:extLst>
  </x18tc:threadedComment>
  <x18tc:threadedComment ref="G820" dT="2026-07-22T00:22:01.00" personId="{5bbd24f1-4a67-48bb-aae5-74856412f62b}" id="{1853e81e-2308-47b7-bb01-50a9eb5e37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3/17</x18tc:text>
    <x18tc:extLst>
      <ext uri="{F7C98A9C-CBB3-438F-8F68-D28B6AF4A901}">
        <xltc2:checksum/>
        <xltc2:hyperlink startIndex="221" length="46" url="https://go.microsoft.com/fwlink/?linkid=870924"/>
      </ext>
    </x18tc:extLst>
  </x18tc:threadedComment>
  <x18tc:threadedComment ref="W523" dT="2026-07-22T00:22:00.00" personId="{ea1eed1e-c1c5-4aa7-9fb0-3d3023fa23c2}" id="{69df6a80-382c-427d-b031-835671c009c4}" done="0">
    <x18tc:text xml:space="preserve">TO Dekton: 4/10</x18tc:text>
  </x18tc:threadedComment>
  <x18tc:threadedComment ref="G749" dT="2026-07-22T00:22:00.00" personId="{b1f61ef6-54f1-4485-aa7b-10f46f2c3b9d}" id="{aa84360d-7a14-4950-ac5f-f20942d644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S1097" dT="2026-07-22T00:22:00.00" personId="{4b3ec6c2-7ae7-4da4-ac44-a6ae9857e0b5}" id="{64f6d22c-d9b3-4036-affa-763b170f023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10/22</x18tc:text>
    <x18tc:extLst>
      <ext uri="{F7C98A9C-CBB3-438F-8F68-D28B6AF4A901}">
        <xltc2:checksum/>
        <xltc2:hyperlink startIndex="221" length="46" url="https://go.microsoft.com/fwlink/?linkid=870924"/>
      </ext>
    </x18tc:extLst>
  </x18tc:threadedComment>
  <x18tc:threadedComment ref="S936" dT="2026-07-22T00:22:00.00" personId="{00287fc7-ec2c-4d17-aa17-13faf013634c}" id="{a8543d13-4c4a-4f03-b0b0-a10e4c5598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6/25</x18tc:text>
    <x18tc:extLst>
      <ext uri="{F7C98A9C-CBB3-438F-8F68-D28B6AF4A901}">
        <xltc2:checksum/>
        <xltc2:hyperlink startIndex="221" length="46" url="https://go.microsoft.com/fwlink/?linkid=870924"/>
      </ext>
    </x18tc:extLst>
  </x18tc:threadedComment>
  <x18tc:threadedComment ref="L1108" dT="2026-07-22T00:22:01.00" personId="{639084f5-68dc-4f73-82c3-ed6c26ea44c3}" id="{a4fa3edb-d8f5-4b06-8620-9f6fd0a306d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12/15</x18tc:text>
    <x18tc:extLst>
      <ext uri="{F7C98A9C-CBB3-438F-8F68-D28B6AF4A901}">
        <xltc2:checksum/>
        <xltc2:hyperlink startIndex="221" length="46" url="https://go.microsoft.com/fwlink/?linkid=870924"/>
      </ext>
    </x18tc:extLst>
  </x18tc:threadedComment>
  <x18tc:threadedComment ref="G524" dT="2026-07-22T00:22:00.00" personId="{ea1eed1e-c1c5-4aa7-9fb0-3d3023fa23c2}" id="{b27ae5e9-3e42-4944-a0dd-3c2381e6d296}" done="0">
    <x18tc:text xml:space="preserve">4/9 TO CUSHION AREA</x18tc:text>
  </x18tc:threadedComment>
  <x18tc:threadedComment ref="W800" dT="2026-07-22T00:22:00.00" personId="{03a6aefd-256b-48d7-af81-8187b8e117b8}" id="{b40a823d-6e8a-4434-8a90-333dc516ff1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x18tc:text>
    <x18tc:extLst>
      <ext uri="{F7C98A9C-CBB3-438F-8F68-D28B6AF4A901}">
        <xltc2:checksum/>
        <xltc2:hyperlink startIndex="221" length="46" url="https://go.microsoft.com/fwlink/?linkid=870924"/>
      </ext>
    </x18tc:extLst>
  </x18tc:threadedComment>
  <x18tc:threadedComment ref="G930" dT="2026-07-22T00:22:01.00" personId="{d0bd0581-98a7-4b1a-a67d-164aa4d284ee}" id="{3bd722ec-5c64-4108-822f-72c63bcc50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x18tc:text>
    <x18tc:extLst>
      <ext uri="{F7C98A9C-CBB3-438F-8F68-D28B6AF4A901}">
        <xltc2:checksum/>
        <xltc2:hyperlink startIndex="221" length="46" url="https://go.microsoft.com/fwlink/?linkid=870924"/>
      </ext>
    </x18tc:extLst>
  </x18tc:threadedComment>
  <x18tc:threadedComment ref="G605" dT="2026-07-22T00:22:00.00" personId="{ea1eed1e-c1c5-4aa7-9fb0-3d3023fa23c2}" id="{5bccc329-71e8-4fad-aae8-80f28f909f78}" done="0">
    <x18tc:text xml:space="preserve">to cushion 7/9 at 6:45</x18tc:text>
  </x18tc:threadedComment>
  <x18tc:threadedComment ref="G535" dT="2026-07-22T00:22:01.00" personId="{ea1eed1e-c1c5-4aa7-9fb0-3d3023fa23c2}" id="{58ca0ed7-2c2a-4aca-a5f5-b765ad769250}" done="0">
    <x18tc:text xml:space="preserve">TO CUSHION: 4/23</x18tc:text>
  </x18tc:threadedComment>
  <x18tc:threadedComment ref="B24" dT="2026-07-22T00:22:00.00" personId="{1cbce2bc-3e13-46bf-b697-4407c22cb389}" id="{d0c040db-d8be-485f-9710-a63f07f3e7e5}" done="0">
    <x18tc:text xml:space="preserve">NEED TO REPLACE SHOWROOM DAYBED WITH NEW DAYBED SAME DAY.</x18tc:text>
  </x18tc:threadedComment>
  <x18tc:threadedComment ref="G236" dT="2026-07-22T00:22:00.00" personId="{7dfbf185-d05d-440f-b1b6-42f17aeebcec}" id="{bf990234-8780-4d81-bae0-b95dd41b3e3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CUSHION ON 4/28</x18tc:text>
    <x18tc:extLst>
      <ext uri="{F7C98A9C-CBB3-438F-8F68-D28B6AF4A901}">
        <xltc2:checksum/>
        <xltc2:hyperlink startIndex="221" length="46" url="https://go.microsoft.com/fwlink/?linkid=870924"/>
      </ext>
    </x18tc:extLst>
  </x18tc:threadedComment>
  <x18tc:threadedComment ref="G994" dT="2026-07-22T00:22:01.00" personId="{fcf39c8d-4467-4961-bc6c-b2a3277c2a5e}" id="{cdc56c46-e7d7-4635-997e-8ba6ef96df0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x18tc:text>
    <x18tc:extLst>
      <ext uri="{F7C98A9C-CBB3-438F-8F68-D28B6AF4A901}">
        <xltc2:checksum/>
        <xltc2:hyperlink startIndex="221" length="46" url="https://go.microsoft.com/fwlink/?linkid=870924"/>
      </ext>
    </x18tc:extLst>
  </x18tc:threadedComment>
  <x18tc:threadedComment ref="L1068" dT="2026-07-22T00:22:00.00" personId="{4be17e41-45a5-41e9-9fa4-715de3ee106d}" id="{e951ff8e-0896-4368-8dc6-223ca71b44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10/01/25</x18tc:text>
    <x18tc:extLst>
      <ext uri="{F7C98A9C-CBB3-438F-8F68-D28B6AF4A901}">
        <xltc2:checksum/>
        <xltc2:hyperlink startIndex="221" length="46" url="https://go.microsoft.com/fwlink/?linkid=870924"/>
      </ext>
    </x18tc:extLst>
  </x18tc:threadedComment>
  <x18tc:threadedComment ref="W593" dT="2026-07-22T00:22:00.00" personId="{ea1eed1e-c1c5-4aa7-9fb0-3d3023fa23c2}" id="{655ce4c0-e162-4679-a534-a9df99ee18a3}" done="0">
    <x18tc:text xml:space="preserve">TO DEKTON: 6/20 AT 6:25AM</x18tc:text>
  </x18tc:threadedComment>
  <x18tc:threadedComment ref="S37" dT="2026-07-22T00:22:00.00" personId="{a4303f58-4f84-400f-a636-5e9335cacc72}" id="{c2f28338-3e03-4d4d-9ce9-5fe4430ec73f}" done="0">
    <x18tc:text xml:space="preserve">RAYO 8/22</x18tc:text>
  </x18tc:threadedComment>
  <x18tc:threadedComment ref="G1121" dT="2026-07-22T00:22:01.00" personId="{efdd8be2-942f-4477-8664-877e16c01ad0}" id="{389da7c8-2752-4392-b2e2-d64f623fee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11/19</x18tc:text>
    <x18tc:extLst>
      <ext uri="{F7C98A9C-CBB3-438F-8F68-D28B6AF4A901}">
        <xltc2:checksum/>
        <xltc2:hyperlink startIndex="221" length="46" url="https://go.microsoft.com/fwlink/?linkid=870924"/>
      </ext>
    </x18tc:extLst>
  </x18tc:threadedComment>
  <x18tc:threadedComment ref="AB42" dT="2026-07-22T00:22:00.00" personId="{1cbce2bc-3e13-46bf-b697-4407c22cb389}" id="{c3b1e12e-96fb-47e4-9898-ebfa383d81c8}" done="0">
    <x18tc:text xml:space="preserve">BY CLIENT UNTIL JANUARY WITH CHRIS
UPDATE: LUCIO CHANGE END DATE TO 12/23</x18tc:text>
  </x18tc:threadedComment>
  <x18tc:threadedComment ref="T1392" dT="2026-07-22T00:22:00.00" personId="{02e3ef39-c3fc-4647-b93b-890e8ece0779}" id="{ed56176a-a94b-4472-8ff1-ae36251b424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8/11 at 7:20am</x18tc:text>
    <x18tc:extLst>
      <ext uri="{F7C98A9C-CBB3-438F-8F68-D28B6AF4A901}">
        <xltc2:checksum/>
        <xltc2:hyperlink startIndex="221" length="46" url="https://go.microsoft.com/fwlink/?linkid=870924"/>
      </ext>
    </x18tc:extLst>
  </x18tc:threadedComment>
  <x18tc:threadedComment ref="S953" dT="2026-07-22T00:22:00.00" personId="{894d9483-43c1-4c8f-8227-b3d56b9358a2}" id="{06249cce-83ae-4f5a-b9d6-af1534b380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x18tc:text>
    <x18tc:extLst>
      <ext uri="{F7C98A9C-CBB3-438F-8F68-D28B6AF4A901}">
        <xltc2:checksum/>
        <xltc2:hyperlink startIndex="221" length="46" url="https://go.microsoft.com/fwlink/?linkid=870924"/>
      </ext>
    </x18tc:extLst>
  </x18tc:threadedComment>
  <x18tc:threadedComment ref="G1187" dT="2026-07-22T00:22:01.00" personId="{e652577c-627a-4e40-b1ab-b4f3a047ae77}" id="{740bc694-bfd5-4bbf-aef7-12f8097206e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x18tc:text>
    <x18tc:extLst>
      <ext uri="{F7C98A9C-CBB3-438F-8F68-D28B6AF4A901}">
        <xltc2:checksum/>
        <xltc2:hyperlink startIndex="221" length="46" url="https://go.microsoft.com/fwlink/?linkid=870924"/>
      </ext>
    </x18tc:extLst>
  </x18tc:threadedComment>
  <x18tc:threadedComment ref="L1103" dT="2026-07-22T00:22:00.00" personId="{68586eea-be64-4a91-8675-c4a92c3aee6b}" id="{aef90a95-4856-42a4-a0a4-d881858192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12/16</x18tc:text>
    <x18tc:extLst>
      <ext uri="{F7C98A9C-CBB3-438F-8F68-D28B6AF4A901}">
        <xltc2:checksum/>
        <xltc2:hyperlink startIndex="221" length="46" url="https://go.microsoft.com/fwlink/?linkid=870924"/>
      </ext>
    </x18tc:extLst>
  </x18tc:threadedComment>
  <x18tc:threadedComment ref="L1005" dT="2026-07-22T00:22:00.00" personId="{6db48240-707f-4b5c-bd68-e9920590c681}" id="{146060f0-4838-41d9-bca8-82c14e0748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9/18</x18tc:text>
    <x18tc:extLst>
      <ext uri="{F7C98A9C-CBB3-438F-8F68-D28B6AF4A901}">
        <xltc2:checksum/>
        <xltc2:hyperlink startIndex="221" length="46" url="https://go.microsoft.com/fwlink/?linkid=870924"/>
      </ext>
    </x18tc:extLst>
  </x18tc:threadedComment>
  <x18tc:threadedComment ref="L1187" dT="2026-07-22T00:22:01.00" personId="{5e4fddb1-1a48-41df-99d4-36f83f0ffae1}" id="{753fc401-cd36-4fc7-bdb2-a9970460b17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1/26</x18tc:text>
    <x18tc:extLst>
      <ext uri="{F7C98A9C-CBB3-438F-8F68-D28B6AF4A901}">
        <xltc2:checksum/>
        <xltc2:hyperlink startIndex="221" length="46" url="https://go.microsoft.com/fwlink/?linkid=870924"/>
      </ext>
    </x18tc:extLst>
  </x18tc:threadedComment>
  <x18tc:threadedComment ref="F1079" dT="2026-07-22T00:22:00.00" personId="{7b70a467-5199-4c26-91bc-a15af7baa20a}" id="{e7fbb582-fba9-4457-a78b-a1ce1c5b955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SHIPP WITH 3RD PARTY COMPANY</x18tc:text>
    <x18tc:extLst>
      <ext uri="{F7C98A9C-CBB3-438F-8F68-D28B6AF4A901}">
        <xltc2:checksum/>
        <xltc2:hyperlink startIndex="221" length="46" url="https://go.microsoft.com/fwlink/?linkid=870924"/>
      </ext>
    </x18tc:extLst>
  </x18tc:threadedComment>
  <x18tc:threadedComment ref="K610" dT="2026-07-22T00:22:01.00" personId="{ea1eed1e-c1c5-4aa7-9fb0-3d3023fa23c2}" id="{a534fa78-1aa6-4359-a876-e78c4954f943}" done="0">
    <x18tc:text xml:space="preserve">SAME NEW FABRIC</x18tc:text>
  </x18tc:threadedComment>
  <x18tc:threadedComment ref="G657" dT="2026-07-22T00:22:01.00" personId="{f4b858e3-490f-471a-b964-e768b2b4868e}" id="{70dd7bc9-a443-40cc-b586-ace6b56f4e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CUSHION:C 9/3 AT 1:25PM</x18tc:text>
    <x18tc:extLst>
      <ext uri="{F7C98A9C-CBB3-438F-8F68-D28B6AF4A901}">
        <xltc2:checksum/>
        <xltc2:hyperlink startIndex="221" length="46" url="https://go.microsoft.com/fwlink/?linkid=870924"/>
      </ext>
    </x18tc:extLst>
  </x18tc:threadedComment>
  <x18tc:threadedComment ref="W1154" dT="2026-07-22T00:22:01.00" personId="{7c81c73f-81e2-4c23-aa56-38b4eab748e8}" id="{ade58036-fbb3-4b1c-9459-0c846801b0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12/10</x18tc:text>
    <x18tc:extLst>
      <ext uri="{F7C98A9C-CBB3-438F-8F68-D28B6AF4A901}">
        <xltc2:checksum/>
        <xltc2:hyperlink startIndex="221" length="46" url="https://go.microsoft.com/fwlink/?linkid=870924"/>
      </ext>
    </x18tc:extLst>
  </x18tc:threadedComment>
  <x18tc:threadedComment ref="F54" dT="2026-07-22T00:22:01.00" personId="{a4303f58-4f84-400f-a636-5e9335cacc72}" id="{e47e257a-b89d-472a-8b73-5489fb8f0fd0}" done="0">
    <x18tc:text xml:space="preserve">TENTATIVA ESTA SEMANA, YA ESTAN LISTOS.. Se modificaron dimensiones by Sara, no estan listos</x18tc:text>
  </x18tc:threadedComment>
  <x18tc:threadedComment ref="W601" dT="2026-07-22T00:22:01.00" personId="{ea1eed1e-c1c5-4aa7-9fb0-3d3023fa23c2}" id="{4867b11e-4de6-4024-afb3-1c4fe8ea8ce4}" done="0">
    <x18tc:text xml:space="preserve">TO DEKTON: 7/1</x18tc:text>
  </x18tc:threadedComment>
  <x18tc:threadedComment ref="S603" dT="2026-07-22T00:22:01.00" personId="{a4303f58-4f84-400f-a636-5e9335cacc72}" id="{f8135768-21a9-4e7d-9e34-b72644889deb}" done="0">
    <x18tc:text xml:space="preserve">TO METAL 7/8 AT 10:45</x18tc:text>
  </x18tc:threadedComment>
  <x18tc:threadedComment ref="G753" dT="2026-07-22T00:22:01.00" personId="{b8d3e7b3-c896-4cfd-8739-5504a6794429}" id="{a9236324-f370-4bbe-bd74-8ea51c16a40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CUSHION 11/29</x18tc:text>
    <x18tc:extLst>
      <ext uri="{F7C98A9C-CBB3-438F-8F68-D28B6AF4A901}">
        <xltc2:checksum/>
        <xltc2:hyperlink startIndex="221" length="46" url="https://go.microsoft.com/fwlink/?linkid=870924"/>
      </ext>
    </x18tc:extLst>
  </x18tc:threadedComment>
  <x18tc:threadedComment ref="W1390" dT="2026-07-22T00:22:01.00" personId="{9801eee2-6b52-457a-b02e-1c32f78df9c9}" id="{0bf5cb16-7432-4805-8262-8da619f4826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7/28
Respuesta:
    COMPLETE: 7/31</x18tc:text>
    <x18tc:extLst>
      <ext uri="{F7C98A9C-CBB3-438F-8F68-D28B6AF4A901}">
        <xltc2:checksum/>
        <xltc2:hyperlink startIndex="221" length="46" url="https://go.microsoft.com/fwlink/?linkid=870924"/>
      </ext>
    </x18tc:extLst>
  </x18tc:threadedComment>
  <x18tc:threadedComment ref="W649" dT="2026-07-22T00:22:01.00" personId="{cd6e1c9e-6fad-4b5e-9030-e4ec37adcfa1}" id="{e32e770a-7da8-444e-9ad6-0f09d188ee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REMOVIO PDF PARA HACER MODIFICACIONES</x18tc:text>
    <x18tc:extLst>
      <ext uri="{F7C98A9C-CBB3-438F-8F68-D28B6AF4A901}">
        <xltc2:checksum/>
        <xltc2:hyperlink startIndex="221" length="46" url="https://go.microsoft.com/fwlink/?linkid=870924"/>
      </ext>
    </x18tc:extLst>
  </x18tc:threadedComment>
  <x18tc:threadedComment ref="T62" dT="2026-07-22T00:22:01.00" personId="{1cbce2bc-3e13-46bf-b697-4407c22cb389}" id="{ec960b91-2d8d-4fbb-9ac2-2c5fbb8da81d}" done="0">
    <x18tc:text xml:space="preserve">MARIO 8/29</x18tc:text>
  </x18tc:threadedComment>
  <x18tc:threadedComment ref="S157" dT="2026-07-22T00:22:01.00" personId="{1cbce2bc-3e13-46bf-b697-4407c22cb389}" id="{a09c2e1c-ebd9-48e0-a7dc-93d326f16852}" done="0">
    <x18tc:text xml:space="preserve">TO RAYO 1/17</x18tc:text>
  </x18tc:threadedComment>
  <x18tc:threadedComment ref="S205" dT="2026-07-22T00:22:01.00" personId="{e6af15f3-c773-4d47-a922-2876c9acdd51}" id="{0aed90c1-b112-431b-beba-03ff8a8cd5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3/28</x18tc:text>
    <x18tc:extLst>
      <ext uri="{F7C98A9C-CBB3-438F-8F68-D28B6AF4A901}">
        <xltc2:checksum/>
        <xltc2:hyperlink startIndex="221" length="46" url="https://go.microsoft.com/fwlink/?linkid=870924"/>
      </ext>
    </x18tc:extLst>
  </x18tc:threadedComment>
  <x18tc:threadedComment ref="S591" dT="2026-07-22T00:22:01.00" personId="{ea1eed1e-c1c5-4aa7-9fb0-3d3023fa23c2}" id="{45e7e24c-7da9-401d-bcbb-36da67152148}" done="0">
    <x18tc:text xml:space="preserve">TO METAL: 6/12 1:30PM</x18tc:text>
  </x18tc:threadedComment>
  <x18tc:threadedComment ref="W651" dT="2026-07-22T00:22:01.00" personId="{7c1941ee-6d0f-44ec-80c1-4c31b8eefc77}" id="{c7ff1901-2f61-44dc-9fe6-83fbe42e057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8/20 AT 10:10AM</x18tc:text>
    <x18tc:extLst>
      <ext uri="{F7C98A9C-CBB3-438F-8F68-D28B6AF4A901}">
        <xltc2:checksum/>
        <xltc2:hyperlink startIndex="221" length="46" url="https://go.microsoft.com/fwlink/?linkid=870924"/>
      </ext>
    </x18tc:extLst>
  </x18tc:threadedComment>
  <x18tc:threadedComment ref="S938" dT="2026-07-22T00:22:01.00" personId="{161e6ba3-e365-487f-8e77-a1f5bc4ed924}" id="{83c870ac-bd2a-448b-9d04-a6bfd879ae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8/21 AT 7:00</x18tc:text>
    <x18tc:extLst>
      <ext uri="{F7C98A9C-CBB3-438F-8F68-D28B6AF4A901}">
        <xltc2:checksum/>
        <xltc2:hyperlink startIndex="221" length="46" url="https://go.microsoft.com/fwlink/?linkid=870924"/>
      </ext>
    </x18tc:extLst>
  </x18tc:threadedComment>
  <x18tc:threadedComment ref="G265" dT="2026-07-22T00:22:01.00" personId="{1cbce2bc-3e13-46bf-b697-4407c22cb389}" id="{b8de17cb-fa52-49b2-9b80-7b05aa7fab4a}" done="0">
    <x18tc:text xml:space="preserve">TO CUSHION: 6/7</x18tc:text>
  </x18tc:threadedComment>
  <x18tc:threadedComment ref="K932" dT="2026-07-22T00:22:00.00" personId="{6b27f8a6-6f8c-4ab0-bd73-0879cafd46f4}" id="{08e68cf0-d7db-4e10-91f6-ad9e4ce70ff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TO CALCULATE
Respuesta:
    OR WE FOLLOW PDF</x18tc:text>
    <x18tc:extLst>
      <ext uri="{F7C98A9C-CBB3-438F-8F68-D28B6AF4A901}">
        <xltc2:checksum/>
        <xltc2:hyperlink startIndex="221" length="46" url="https://go.microsoft.com/fwlink/?linkid=870924"/>
      </ext>
    </x18tc:extLst>
  </x18tc:threadedComment>
  <x18tc:threadedComment ref="W919" dT="2026-07-22T00:22:01.00" personId="{c3d82eef-0b16-435f-9100-27c3ac9a68e7}" id="{6d54f990-cd4e-42ae-8a7a-888f6b13d33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5/19</x18tc:text>
    <x18tc:extLst>
      <ext uri="{F7C98A9C-CBB3-438F-8F68-D28B6AF4A901}">
        <xltc2:checksum/>
        <xltc2:hyperlink startIndex="221" length="46" url="https://go.microsoft.com/fwlink/?linkid=870924"/>
      </ext>
    </x18tc:extLst>
  </x18tc:threadedComment>
  <x18tc:threadedComment ref="V56" dT="2026-07-22T00:22:01.00" personId="{a4303f58-4f84-400f-a636-5e9335cacc72}" id="{4b4d6940-a0b8-47f8-830a-f295d606d5ec}" done="0">
    <x18tc:text xml:space="preserve">Tomar 3 Barstools de Orden#199, solo hacer 1.
TAMBIEN LLEVAR 1 YARDA DE: ENRICH CLOUD</x18tc:text>
  </x18tc:threadedComment>
  <x18tc:threadedComment ref="S50" dT="2026-07-22T00:22:00.00" personId="{1cbce2bc-3e13-46bf-b697-4407c22cb389}" id="{a1c6374f-1d4e-4f38-97d1-f1e3fccd01c7}" done="0">
    <x18tc:text xml:space="preserve">TO RAYO: 9/15</x18tc:text>
  </x18tc:threadedComment>
  <x18tc:threadedComment ref="B896" dT="2026-07-22T00:22:01.00" personId="{adfd4b77-39b3-477f-854d-ae87fb88beb9}" id="{0c4a5b91-95a7-4604-a45c-3d2a172c3d9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REQUEST..ORIG 05/06</x18tc:text>
    <x18tc:extLst>
      <ext uri="{F7C98A9C-CBB3-438F-8F68-D28B6AF4A901}">
        <xltc2:checksum/>
        <xltc2:hyperlink startIndex="221" length="46" url="https://go.microsoft.com/fwlink/?linkid=870924"/>
      </ext>
    </x18tc:extLst>
  </x18tc:threadedComment>
  <x18tc:threadedComment ref="V482" dT="2026-07-22T00:22:01.00" personId="{ea1eed1e-c1c5-4aa7-9fb0-3d3023fa23c2}" id="{ee292fdc-569d-412c-b72c-bc41797c98fe}" done="0">
    <x18tc:text xml:space="preserve">FRAME FROM SHOP ON 753F06</x18tc:text>
  </x18tc:threadedComment>
  <x18tc:threadedComment ref="T1405" dT="2026-07-22T00:22:01.00" personId="{1cbce2bc-3e13-46bf-b697-4407c22cb389}" id="{da146ca9-2733-420b-a87f-4fd6ad2c0a83}" done="0">
    <x18tc:text xml:space="preserve">TO MARIO: 1/17</x18tc:text>
  </x18tc:threadedComment>
  <x18tc:threadedComment ref="G936" dT="2026-07-22T00:22:00.00" personId="{19372e55-b0af-4068-90ba-c97a2cf7c906}" id="{129c9d01-8b52-4010-9af3-b45e5548e0c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6/25</x18tc:text>
    <x18tc:extLst>
      <ext uri="{F7C98A9C-CBB3-438F-8F68-D28B6AF4A901}">
        <xltc2:checksum/>
        <xltc2:hyperlink startIndex="221" length="46" url="https://go.microsoft.com/fwlink/?linkid=870924"/>
      </ext>
    </x18tc:extLst>
  </x18tc:threadedComment>
  <x18tc:threadedComment ref="G880" dT="2026-07-22T00:22:01.00" personId="{a3da3f2e-d47f-4e86-aa3a-aa607345b61a}" id="{ce93bf8e-86b5-4e9e-b9e8-e675110a90e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4/22</x18tc:text>
    <x18tc:extLst>
      <ext uri="{F7C98A9C-CBB3-438F-8F68-D28B6AF4A901}">
        <xltc2:checksum/>
        <xltc2:hyperlink startIndex="221" length="46" url="https://go.microsoft.com/fwlink/?linkid=870924"/>
      </ext>
    </x18tc:extLst>
  </x18tc:threadedComment>
  <x18tc:threadedComment ref="G549" dT="2026-07-22T00:22:01.00" personId="{ea1eed1e-c1c5-4aa7-9fb0-3d3023fa23c2}" id="{1d32240f-b823-48ad-85cb-8b964cddda6c}" done="0">
    <x18tc:text xml:space="preserve">TO CUSHION: 5/7</x18tc:text>
  </x18tc:threadedComment>
  <x18tc:threadedComment ref="W1058" dT="2026-07-22T00:22:01.00" personId="{a269535e-f4f4-4b7b-9f44-a73a734dab17}" id="{fd4d7712-16c6-49e0-a357-b6b5b9ee5f7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9/29</x18tc:text>
    <x18tc:extLst>
      <ext uri="{F7C98A9C-CBB3-438F-8F68-D28B6AF4A901}">
        <xltc2:checksum/>
        <xltc2:hyperlink startIndex="221" length="46" url="https://go.microsoft.com/fwlink/?linkid=870924"/>
      </ext>
    </x18tc:extLst>
  </x18tc:threadedComment>
  <x18tc:threadedComment ref="G1199" dT="2026-07-22T00:22:01.00" personId="{09aa2797-d6b2-4be1-836a-5e61c49a9c3a}" id="{8e6266e3-e850-4b03-a0a8-1d1796a942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ON 3/10</x18tc:text>
    <x18tc:extLst>
      <ext uri="{F7C98A9C-CBB3-438F-8F68-D28B6AF4A901}">
        <xltc2:checksum/>
        <xltc2:hyperlink startIndex="221" length="46" url="https://go.microsoft.com/fwlink/?linkid=870924"/>
      </ext>
    </x18tc:extLst>
  </x18tc:threadedComment>
  <x18tc:threadedComment ref="G513" dT="2026-07-22T00:22:01.00" personId="{ea1eed1e-c1c5-4aa7-9fb0-3d3023fa23c2}" id="{99ab3633-c404-4970-a2ab-c8d3d784f14a}" done="0">
    <x18tc:text xml:space="preserve">SHORE CLASSIC ORDERED BY CHRISTIAN ETA 4/9
RECEIVED OK
TO CUSHION 4/8</x18tc:text>
  </x18tc:threadedComment>
  <x18tc:threadedComment ref="S756" dT="2026-07-22T00:22:01.00" personId="{5d149525-cd49-40cc-94cf-47df7ed84bdf}" id="{0af66596-02c4-4698-8354-46638bc33a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S254" dT="2026-07-22T00:22:01.00" personId="{1cbce2bc-3e13-46bf-b697-4407c22cb389}" id="{6d56b183-2b3c-4217-84ee-69d0d9f8db64}" done="0">
    <x18tc:text xml:space="preserve">TO METAL AREA 5/18</x18tc:text>
  </x18tc:threadedComment>
  <x18tc:threadedComment ref="G606" dT="2026-07-22T00:22:01.00" personId="{ea1eed1e-c1c5-4aa7-9fb0-3d3023fa23c2}" id="{6cb14b58-9f28-46e9-b35e-5d88574c5506}" done="0">
    <x18tc:text xml:space="preserve">to cushion: 6/27</x18tc:text>
  </x18tc:threadedComment>
  <x18tc:threadedComment ref="S130" dT="2026-07-22T00:22:00.00" personId="{1cbce2bc-3e13-46bf-b697-4407c22cb389}" id="{b652b3a8-1185-4dae-8ebc-e4b2961085d4}" done="0">
    <x18tc:text xml:space="preserve">TO RAYO: 12/15</x18tc:text>
  </x18tc:threadedComment>
  <x18tc:threadedComment ref="G1186" dT="2026-07-22T00:22:01.00" personId="{cffaba07-7dde-4e2e-93e7-fdaa4668e97c}" id="{3f038315-1677-4081-981d-359f0106fd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x18tc:text>
    <x18tc:extLst>
      <ext uri="{F7C98A9C-CBB3-438F-8F68-D28B6AF4A901}">
        <xltc2:checksum/>
        <xltc2:hyperlink startIndex="221" length="46" url="https://go.microsoft.com/fwlink/?linkid=870924"/>
      </ext>
    </x18tc:extLst>
  </x18tc:threadedComment>
  <x18tc:threadedComment ref="W869" dT="2026-07-22T00:22:01.00" personId="{b08fefef-7fa9-4b24-80b6-8ea22b08181a}" id="{7d0d30ca-1b71-4b97-bc2b-66900540c1a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4/9</x18tc:text>
    <x18tc:extLst>
      <ext uri="{F7C98A9C-CBB3-438F-8F68-D28B6AF4A901}">
        <xltc2:checksum/>
        <xltc2:hyperlink startIndex="221" length="46" url="https://go.microsoft.com/fwlink/?linkid=870924"/>
      </ext>
    </x18tc:extLst>
  </x18tc:threadedComment>
  <x18tc:threadedComment ref="K805" dT="2026-07-22T00:22:00.00" personId="{7f394fda-c7e1-4e62-a148-9e92bf2e7cc3}" id="{61bed9af-8859-4955-b429-1a5fd46aae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PENDING 30YDS 2/27
Respuesta:
    RECEIVED 27YD ON 3/6</x18tc:text>
    <x18tc:extLst>
      <ext uri="{F7C98A9C-CBB3-438F-8F68-D28B6AF4A901}">
        <xltc2:checksum/>
        <xltc2:hyperlink startIndex="221" length="46" url="https://go.microsoft.com/fwlink/?linkid=870924"/>
      </ext>
    </x18tc:extLst>
  </x18tc:threadedComment>
  <x18tc:threadedComment ref="G1384" dT="2026-07-22T00:22:01.00" personId="{8275bf24-fa71-495f-9323-2fa1d51e9e75}" id="{f079e90e-9d3b-40e1-8a45-d2df26cf183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
Respuesta:
    NEED RE-DOING SWING SEAT 1155RC26  WITH HERITAGE CHAR FABRIC</x18tc:text>
    <x18tc:extLst>
      <ext uri="{F7C98A9C-CBB3-438F-8F68-D28B6AF4A901}">
        <xltc2:checksum/>
        <xltc2:hyperlink startIndex="221" length="46" url="https://go.microsoft.com/fwlink/?linkid=870924"/>
      </ext>
    </x18tc:extLst>
  </x18tc:threadedComment>
  <x18tc:threadedComment ref="W1425" dT="2026-07-22T00:22:01.00" personId="{1cbce2bc-3e13-46bf-b697-4407c22cb389}" id="{13202604-90d6-4dbc-b4b6-dc5ca1bd5e8a}" done="0">
    <x18tc:text xml:space="preserve">TO DEKTON: 6/2</x18tc:text>
  </x18tc:threadedComment>
  <x18tc:threadedComment ref="S163" dT="2026-07-22T00:22:00.00" personId="{1cbce2bc-3e13-46bf-b697-4407c22cb389}" id="{039edd95-51a4-42da-b068-5c2f2e5beed8}" done="0">
    <x18tc:text xml:space="preserve">TO RAYO: 1/30</x18tc:text>
  </x18tc:threadedComment>
  <x18tc:threadedComment ref="W583" dT="2026-07-22T00:22:01.00" personId="{0d4bcd75-bba9-489b-b05d-7bb1be478fbf}" id="{88174385-2f5f-40c2-8858-b6bead0df12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8/8 AT 12:30PM</x18tc:text>
    <x18tc:extLst>
      <ext uri="{F7C98A9C-CBB3-438F-8F68-D28B6AF4A901}">
        <xltc2:checksum/>
        <xltc2:hyperlink startIndex="221" length="46" url="https://go.microsoft.com/fwlink/?linkid=870924"/>
      </ext>
    </x18tc:extLst>
  </x18tc:threadedComment>
  <x18tc:threadedComment ref="L784" dT="2026-07-22T00:22:01.00" personId="{44fb6a37-516d-4ef0-b51f-5bfd433ad1ba}" id="{0c52b89a-fb13-4e29-8527-cb28739e72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OK 1/6</x18tc:text>
    <x18tc:extLst>
      <ext uri="{F7C98A9C-CBB3-438F-8F68-D28B6AF4A901}">
        <xltc2:checksum/>
        <xltc2:hyperlink startIndex="221" length="46" url="https://go.microsoft.com/fwlink/?linkid=870924"/>
      </ext>
    </x18tc:extLst>
  </x18tc:threadedComment>
  <x18tc:threadedComment ref="G914" dT="2026-07-22T00:22:01.00" personId="{e6f40927-eeaf-41eb-bee2-ff6830ad6302}" id="{c1e8ded5-afde-4077-8b3f-16f76c7ca3d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x18tc:text>
    <x18tc:extLst>
      <ext uri="{F7C98A9C-CBB3-438F-8F68-D28B6AF4A901}">
        <xltc2:checksum/>
        <xltc2:hyperlink startIndex="221" length="46" url="https://go.microsoft.com/fwlink/?linkid=870924"/>
      </ext>
    </x18tc:extLst>
  </x18tc:threadedComment>
  <x18tc:threadedComment ref="F1198" dT="2026-07-22T00:22:01.00" personId="{3c508608-db21-4e18-a800-724345fea6aa}" id="{baee8273-82b5-458a-87ab-259836fe2f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3/13</x18tc:text>
    <x18tc:extLst>
      <ext uri="{F7C98A9C-CBB3-438F-8F68-D28B6AF4A901}">
        <xltc2:checksum/>
        <xltc2:hyperlink startIndex="221" length="46" url="https://go.microsoft.com/fwlink/?linkid=870924"/>
      </ext>
    </x18tc:extLst>
  </x18tc:threadedComment>
  <x18tc:threadedComment ref="L1063" dT="2026-07-22T00:22:01.00" personId="{5cdbbd11-9ed3-4f57-8e3f-99c32196ea69}" id="{e967d3ef-5229-46df-a958-5971cd3f2e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12/19</x18tc:text>
    <x18tc:extLst>
      <ext uri="{F7C98A9C-CBB3-438F-8F68-D28B6AF4A901}">
        <xltc2:checksum/>
        <xltc2:hyperlink startIndex="221" length="46" url="https://go.microsoft.com/fwlink/?linkid=870924"/>
      </ext>
    </x18tc:extLst>
  </x18tc:threadedComment>
  <x18tc:threadedComment ref="T128" dT="2026-07-22T00:22:01.00" personId="{1cbce2bc-3e13-46bf-b697-4407c22cb389}" id="{29cee0fd-5e52-40c2-9ca0-97dfe4be284f}" done="0">
    <x18tc:text xml:space="preserve">TO MARIO 11/30</x18tc:text>
  </x18tc:threadedComment>
  <x18tc:threadedComment ref="W1047" dT="2026-07-22T00:22:01.00" personId="{60793cab-1b10-4802-ae23-501833d3c9ab}" id="{0ca0b018-849f-4c65-9b66-4f1f551fe5e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9/15</x18tc:text>
    <x18tc:extLst>
      <ext uri="{F7C98A9C-CBB3-438F-8F68-D28B6AF4A901}">
        <xltc2:checksum/>
        <xltc2:hyperlink startIndex="221" length="46" url="https://go.microsoft.com/fwlink/?linkid=870924"/>
      </ext>
    </x18tc:extLst>
  </x18tc:threadedComment>
  <x18tc:threadedComment ref="G875" dT="2026-07-22T00:22:01.00" personId="{7461ac4a-a839-43e7-8e5d-265ff833cb07}" id="{6d664887-f909-4b37-bf11-b84ad0ad50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5/5</x18tc:text>
    <x18tc:extLst>
      <ext uri="{F7C98A9C-CBB3-438F-8F68-D28B6AF4A901}">
        <xltc2:checksum/>
        <xltc2:hyperlink startIndex="221" length="46" url="https://go.microsoft.com/fwlink/?linkid=870924"/>
      </ext>
    </x18tc:extLst>
  </x18tc:threadedComment>
  <x18tc:threadedComment ref="F41" dT="2026-07-22T00:22:01.00" personId="{1cbce2bc-3e13-46bf-b697-4407c22cb389}" id="{c4c955b9-6973-452c-b567-9e589658efbe}" done="0">
    <x18tc:text xml:space="preserve">COMMERCIAL</x18tc:text>
  </x18tc:threadedComment>
  <x18tc:threadedComment ref="G143" dT="2026-07-22T00:22:01.00" personId="{ea1eed1e-c1c5-4aa7-9fb0-3d3023fa23c2}" id="{5923a5e4-0525-4798-a725-2da0b402d537}" done="0">
    <x18tc:text xml:space="preserve">TO ABRIL: 12/20</x18tc:text>
  </x18tc:threadedComment>
  <x18tc:threadedComment ref="F111" dT="2026-07-22T00:22:01.00" personId="{a4303f58-4f84-400f-a636-5e9335cacc72}" id="{6fb3228e-6d20-4a8f-b947-4627efc4badc}" done="0">
    <x18tc:text xml:space="preserve">Christian llamo y cliente requiere until January</x18tc:text>
  </x18tc:threadedComment>
  <x18tc:threadedComment ref="T165" dT="2026-07-22T00:22:01.00" personId="{1cbce2bc-3e13-46bf-b697-4407c22cb389}" id="{ab828a3e-f699-4d75-9b5c-4100257b8860}" done="0">
    <x18tc:text xml:space="preserve">TO MARIO: 1/31</x18tc:text>
  </x18tc:threadedComment>
  <x18tc:threadedComment ref="L1201" dT="2026-07-22T00:22:01.00" personId="{3244f153-78e9-43d5-a852-4686bd5f2dec}" id="{fc6ba34f-19e9-49c5-a535-3e1bfcd808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3/16/26</x18tc:text>
    <x18tc:extLst>
      <ext uri="{F7C98A9C-CBB3-438F-8F68-D28B6AF4A901}">
        <xltc2:checksum/>
        <xltc2:hyperlink startIndex="221" length="46" url="https://go.microsoft.com/fwlink/?linkid=870924"/>
      </ext>
    </x18tc:extLst>
  </x18tc:threadedComment>
  <x18tc:threadedComment ref="G817" dT="2026-07-22T00:22:01.00" personId="{4b771ac9-c992-4e9a-b21c-ebbd27579fa5}" id="{16e7188d-11bc-4a76-a87f-027c345382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2/26</x18tc:text>
    <x18tc:extLst>
      <ext uri="{F7C98A9C-CBB3-438F-8F68-D28B6AF4A901}">
        <xltc2:checksum/>
        <xltc2:hyperlink startIndex="221" length="46" url="https://go.microsoft.com/fwlink/?linkid=870924"/>
      </ext>
    </x18tc:extLst>
  </x18tc:threadedComment>
  <x18tc:threadedComment ref="W558" dT="2026-07-22T00:22:01.00" personId="{ea1eed1e-c1c5-4aa7-9fb0-3d3023fa23c2}" id="{8391ef21-7d51-4ad5-be19-e7b74a53a065}" done="0">
    <x18tc:text xml:space="preserve">to dekton: 5/14</x18tc:text>
  </x18tc:threadedComment>
  <x18tc:threadedComment ref="G1071" dT="2026-07-22T00:22:01.00" personId="{e55128ef-c6a6-40ae-8c4f-7125fc3d8226}" id="{b73becfa-731d-4f5c-8a89-f1a8a18447e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x18tc:text>
    <x18tc:extLst>
      <ext uri="{F7C98A9C-CBB3-438F-8F68-D28B6AF4A901}">
        <xltc2:checksum/>
        <xltc2:hyperlink startIndex="221" length="46" url="https://go.microsoft.com/fwlink/?linkid=870924"/>
      </ext>
    </x18tc:extLst>
  </x18tc:threadedComment>
  <x18tc:threadedComment ref="G1249" dT="2026-07-22T00:22:01.00" personId="{f0e4f85f-083d-4418-8b9e-7c7e0797f6ef}" id="{72a04037-7e4f-4840-8d24-985815c3f6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APRIL 4/21</x18tc:text>
    <x18tc:extLst>
      <ext uri="{F7C98A9C-CBB3-438F-8F68-D28B6AF4A901}">
        <xltc2:checksum/>
        <xltc2:hyperlink startIndex="221" length="46" url="https://go.microsoft.com/fwlink/?linkid=870924"/>
      </ext>
    </x18tc:extLst>
  </x18tc:threadedComment>
  <x18tc:threadedComment ref="L445" dT="2026-07-22T00:22:01.00" personId="{ea1eed1e-c1c5-4aa7-9fb0-3d3023fa23c2}" id="{daa4dc31-17fc-4420-8d14-a65a48b63796}" done="0">
    <x18tc:text xml:space="preserve">RECIBIDO 6/20</x18tc:text>
  </x18tc:threadedComment>
  <x18tc:threadedComment ref="L1263" dT="2026-07-22T00:22:01.00" personId="{609fa917-9bde-46f8-aedb-9de813e4efbb}" id="{325688a8-8beb-46f5-ba8e-acf90cf953d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ONLY TO TRY BEFORE SEND TO BAHAMAS</x18tc:text>
    <x18tc:extLst>
      <ext uri="{F7C98A9C-CBB3-438F-8F68-D28B6AF4A901}">
        <xltc2:checksum/>
        <xltc2:hyperlink startIndex="221" length="46" url="https://go.microsoft.com/fwlink/?linkid=870924"/>
      </ext>
    </x18tc:extLst>
  </x18tc:threadedComment>
  <x18tc:threadedComment ref="S621" dT="2026-07-22T00:22:01.00" personId="{a48b898e-53b4-4de0-861b-8f62ac85b1d9}" id="{8f469ced-c563-48d1-8ec2-a166dec6d6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7/11 at 8:15am</x18tc:text>
    <x18tc:extLst>
      <ext uri="{F7C98A9C-CBB3-438F-8F68-D28B6AF4A901}">
        <xltc2:checksum/>
        <xltc2:hyperlink startIndex="221" length="46" url="https://go.microsoft.com/fwlink/?linkid=870924"/>
      </ext>
    </x18tc:extLst>
  </x18tc:threadedComment>
  <x18tc:threadedComment ref="S539" dT="2026-07-22T00:22:01.00" personId="{ea1eed1e-c1c5-4aa7-9fb0-3d3023fa23c2}" id="{1ba329d1-d356-443c-bc9d-4a8ea8b100b1}" done="0">
    <x18tc:text xml:space="preserve">TO METAL: 5/30 AT 7:25AM.</x18tc:text>
  </x18tc:threadedComment>
  <x18tc:threadedComment ref="S963" dT="2026-07-22T00:22:01.00" personId="{c63239b7-7937-476b-81d3-ea076d33ac6c}" id="{89bc0044-4167-4a34-9bbe-be46d46956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8/27 AT 7:00AM</x18tc:text>
    <x18tc:extLst>
      <ext uri="{F7C98A9C-CBB3-438F-8F68-D28B6AF4A901}">
        <xltc2:checksum/>
        <xltc2:hyperlink startIndex="221" length="46" url="https://go.microsoft.com/fwlink/?linkid=870924"/>
      </ext>
    </x18tc:extLst>
  </x18tc:threadedComment>
  <x18tc:threadedComment ref="G978" dT="2026-07-22T00:22:01.00" personId="{ee26a95f-aca5-4b71-84c5-7b11222beac6}" id="{505312ff-cfb2-4a4e-8990-727fee9a5a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7/7</x18tc:text>
    <x18tc:extLst>
      <ext uri="{F7C98A9C-CBB3-438F-8F68-D28B6AF4A901}">
        <xltc2:checksum/>
        <xltc2:hyperlink startIndex="221" length="46" url="https://go.microsoft.com/fwlink/?linkid=870924"/>
      </ext>
    </x18tc:extLst>
  </x18tc:threadedComment>
  <x18tc:threadedComment ref="G171" dT="2026-07-22T00:22:01.00" personId="{1cbce2bc-3e13-46bf-b697-4407c22cb389}" id="{89f01ba1-e79c-423e-a3b0-6634b54b841f}" done="0">
    <x18tc:text xml:space="preserve">TO ABRIL 2/22 SEC#1</x18tc:text>
  </x18tc:threadedComment>
  <x18tc:threadedComment ref="W829" dT="2026-07-22T00:22:01.00" personId="{e6b072bd-1bc0-4696-b217-9dfa3efe852b}" id="{4e58c486-04b9-4917-879c-dc01af2f8ed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2/24</x18tc:text>
    <x18tc:extLst>
      <ext uri="{F7C98A9C-CBB3-438F-8F68-D28B6AF4A901}">
        <xltc2:checksum/>
        <xltc2:hyperlink startIndex="221" length="46" url="https://go.microsoft.com/fwlink/?linkid=870924"/>
      </ext>
    </x18tc:extLst>
  </x18tc:threadedComment>
  <x18tc:threadedComment ref="G1026" dT="2026-07-22T00:22:01.00" personId="{3324c212-71ab-4e2b-a105-7edd985932ff}" id="{7a37500b-71aa-4334-ba84-289cd5cc51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x18tc:text>
    <x18tc:extLst>
      <ext uri="{F7C98A9C-CBB3-438F-8F68-D28B6AF4A901}">
        <xltc2:checksum/>
        <xltc2:hyperlink startIndex="221" length="46" url="https://go.microsoft.com/fwlink/?linkid=870924"/>
      </ext>
    </x18tc:extLst>
  </x18tc:threadedComment>
  <x18tc:threadedComment ref="W537" dT="2026-07-22T00:22:01.00" personId="{ea1eed1e-c1c5-4aa7-9fb0-3d3023fa23c2}" id="{eb8dd55e-d858-433f-bfae-4447c7ce44a0}" done="0">
    <x18tc:text xml:space="preserve">to dekton: 4/23</x18tc:text>
  </x18tc:threadedComment>
  <x18tc:threadedComment ref="S856" dT="2026-07-22T00:22:01.00" personId="{0285a09b-b0aa-44f8-8b13-44b6f6318274}" id="{5dd8dab4-d6d2-4ae3-858a-cea799fe98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3/12</x18tc:text>
    <x18tc:extLst>
      <ext uri="{F7C98A9C-CBB3-438F-8F68-D28B6AF4A901}">
        <xltc2:checksum/>
        <xltc2:hyperlink startIndex="221" length="46" url="https://go.microsoft.com/fwlink/?linkid=870924"/>
      </ext>
    </x18tc:extLst>
  </x18tc:threadedComment>
  <x18tc:threadedComment ref="L1040" dT="2026-07-22T00:22:01.00" personId="{3e7ae48b-30af-47a1-a985-14edb712a026}" id="{94a54f31-9f66-4236-8520-e37aadf622d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10/1</x18tc:text>
    <x18tc:extLst>
      <ext uri="{F7C98A9C-CBB3-438F-8F68-D28B6AF4A901}">
        <xltc2:checksum/>
        <xltc2:hyperlink startIndex="221" length="46" url="https://go.microsoft.com/fwlink/?linkid=870924"/>
      </ext>
    </x18tc:extLst>
  </x18tc:threadedComment>
  <x18tc:threadedComment ref="T976" dT="2026-07-22T00:22:01.00" personId="{5706758d-d6ed-4a0f-981c-efdae73d7408}" id="{b8b2dc66-cacc-4b8a-ba8c-ea5ab98fcc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12/5</x18tc:text>
    <x18tc:extLst>
      <ext uri="{F7C98A9C-CBB3-438F-8F68-D28B6AF4A901}">
        <xltc2:checksum/>
        <xltc2:hyperlink startIndex="221" length="46" url="https://go.microsoft.com/fwlink/?linkid=870924"/>
      </ext>
    </x18tc:extLst>
  </x18tc:threadedComment>
  <x18tc:threadedComment ref="S693" dT="2026-07-22T00:22:01.00" personId="{85926691-015f-4a4a-8fd9-a9596deb0390}" id="{255e3134-d11a-484b-a9f2-397da1c2b3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10/9 AT 9:50AM</x18tc:text>
    <x18tc:extLst>
      <ext uri="{F7C98A9C-CBB3-438F-8F68-D28B6AF4A901}">
        <xltc2:checksum/>
        <xltc2:hyperlink startIndex="221" length="46" url="https://go.microsoft.com/fwlink/?linkid=870924"/>
      </ext>
    </x18tc:extLst>
  </x18tc:threadedComment>
  <x18tc:threadedComment ref="L636" dT="2026-07-22T00:22:01.00" personId="{e51a12d5-4b19-49f7-abf7-80cec999fe7d}" id="{432270f1-a4bf-409c-8b54-46727042b8c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8/8 FOR 8/13
Respuesta:
    LLEGO 8/13</x18tc:text>
    <x18tc:extLst>
      <ext uri="{F7C98A9C-CBB3-438F-8F68-D28B6AF4A901}">
        <xltc2:checksum/>
        <xltc2:hyperlink startIndex="221" length="46" url="https://go.microsoft.com/fwlink/?linkid=870924"/>
      </ext>
    </x18tc:extLst>
  </x18tc:threadedComment>
  <x18tc:threadedComment ref="S196" dT="2026-07-22T00:22:01.00" personId="{7e823494-bc60-4a90-a49f-60269b3745cf}" id="{982c744b-21f3-4aef-8aad-ccec7ba7db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3/16</x18tc:text>
    <x18tc:extLst>
      <ext uri="{F7C98A9C-CBB3-438F-8F68-D28B6AF4A901}">
        <xltc2:checksum/>
        <xltc2:hyperlink startIndex="221" length="46" url="https://go.microsoft.com/fwlink/?linkid=870924"/>
      </ext>
    </x18tc:extLst>
  </x18tc:threadedComment>
  <x18tc:threadedComment ref="V584" dT="2026-07-22T00:22:01.00" personId="{ea1eed1e-c1c5-4aa7-9fb0-3d3023fa23c2}" id="{b8588142-f794-4f60-acff-4d2144aeeec6}" done="0">
    <x18tc:text xml:space="preserve">*Aluminio*</x18tc:text>
  </x18tc:threadedComment>
  <x18tc:threadedComment ref="W810" dT="2026-07-22T00:22:01.00" personId="{e7f9a720-bdb6-46e3-974f-69113f9e5d50}" id="{36fc212f-7cd5-4721-852a-51c82ca613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2/5</x18tc:text>
    <x18tc:extLst>
      <ext uri="{F7C98A9C-CBB3-438F-8F68-D28B6AF4A901}">
        <xltc2:checksum/>
        <xltc2:hyperlink startIndex="221" length="46" url="https://go.microsoft.com/fwlink/?linkid=870924"/>
      </ext>
    </x18tc:extLst>
  </x18tc:threadedComment>
  <x18tc:threadedComment ref="S563" dT="2026-07-22T00:22:00.00" personId="{ea1eed1e-c1c5-4aa7-9fb0-3d3023fa23c2}" id="{74f44404-1a3a-4350-a7b4-d0533c26d68f}" done="0">
    <x18tc:text xml:space="preserve">TO METAL: 5/21</x18tc:text>
  </x18tc:threadedComment>
  <x18tc:threadedComment ref="S62" dT="2026-07-22T00:22:01.00" personId="{1cbce2bc-3e13-46bf-b697-4407c22cb389}" id="{36a0b44e-0eb7-4d41-b1aa-928f22799e16}" done="0">
    <x18tc:text xml:space="preserve">TO MOY 8/26</x18tc:text>
  </x18tc:threadedComment>
  <x18tc:threadedComment ref="U89" dT="2026-07-22T00:22:01.00" personId="{1cbce2bc-3e13-46bf-b697-4407c22cb389}" id="{b3e1507b-78e7-4a4d-8878-7346a48ede79}" done="0">
    <x18tc:text xml:space="preserve">ALUMINUM FRAME</x18tc:text>
  </x18tc:threadedComment>
  <x18tc:threadedComment ref="T184" dT="2026-07-22T00:22:01.00" personId="{33224959-8be4-4d36-bcc2-623b5baeb236}" id="{bc782250-36c4-4e5e-aa7d-fb12cdef92e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x18tc:text>
    <x18tc:extLst>
      <ext uri="{F7C98A9C-CBB3-438F-8F68-D28B6AF4A901}">
        <xltc2:checksum/>
        <xltc2:hyperlink startIndex="221" length="46" url="https://go.microsoft.com/fwlink/?linkid=870924"/>
      </ext>
    </x18tc:extLst>
  </x18tc:threadedComment>
  <x18tc:threadedComment ref="F118" dT="2026-07-22T00:22:01.00" personId="{ea1eed1e-c1c5-4aa7-9fb0-3d3023fa23c2}" id="{4c24ea8e-ec89-467d-93b9-eda4a04faa2b}" done="0">
    <x18tc:text xml:space="preserve">By Sara: please make sure to take the covers too</x18tc:text>
  </x18tc:threadedComment>
  <x18tc:threadedComment ref="T138" dT="2026-07-22T00:22:01.00" personId="{ea1eed1e-c1c5-4aa7-9fb0-3d3023fa23c2}" id="{de10ad44-3b94-4110-9c08-654825d9bac5}" done="0">
    <x18tc:text xml:space="preserve">TO MARIO: 12/20</x18tc:text>
  </x18tc:threadedComment>
  <x18tc:threadedComment ref="S57" dT="2026-07-22T00:22:01.00" personId="{1cbce2bc-3e13-46bf-b697-4407c22cb389}" id="{a1587f46-d31f-4800-884d-ae90150991b4}" done="0">
    <x18tc:text xml:space="preserve">TO MOY 8/26</x18tc:text>
  </x18tc:threadedComment>
  <x18tc:threadedComment ref="L901" dT="2026-07-22T00:22:01.00" personId="{1bf9f8f2-f845-4815-acc5-167d7a1313a4}" id="{d9dba2d0-8e5e-4662-b61a-36bbc1086d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NEW FOAM</x18tc:text>
    <x18tc:extLst>
      <ext uri="{F7C98A9C-CBB3-438F-8F68-D28B6AF4A901}">
        <xltc2:checksum/>
        <xltc2:hyperlink startIndex="221" length="46" url="https://go.microsoft.com/fwlink/?linkid=870924"/>
      </ext>
    </x18tc:extLst>
  </x18tc:threadedComment>
  <x18tc:threadedComment ref="G666" dT="2026-07-22T00:22:01.00" personId="{7ada4fd4-e9b2-4921-a5ac-164c83c9cafe}" id="{df39d53d-8358-4a9d-97d1-4295bfc14f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9/25</x18tc:text>
    <x18tc:extLst>
      <ext uri="{F7C98A9C-CBB3-438F-8F68-D28B6AF4A901}">
        <xltc2:checksum/>
        <xltc2:hyperlink startIndex="221" length="46" url="https://go.microsoft.com/fwlink/?linkid=870924"/>
      </ext>
    </x18tc:extLst>
  </x18tc:threadedComment>
  <x18tc:threadedComment ref="L1193" dT="2026-07-22T00:22:01.00" personId="{c4cb201c-6b11-4931-b595-0dad4ac8804e}" id="{3258ab8a-1f28-4d3b-909c-117949791f6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x18tc:text>
    <x18tc:extLst>
      <ext uri="{F7C98A9C-CBB3-438F-8F68-D28B6AF4A901}">
        <xltc2:checksum/>
        <xltc2:hyperlink startIndex="221" length="46" url="https://go.microsoft.com/fwlink/?linkid=870924"/>
      </ext>
    </x18tc:extLst>
  </x18tc:threadedComment>
  <x18tc:threadedComment ref="S998" dT="2026-07-22T00:22:01.00" personId="{541352be-f99d-4efd-93cc-71aa4a7cda2c}" id="{11c86acf-8839-47d1-bf53-c6713ef99c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7/31 AT 7:00AM.</x18tc:text>
    <x18tc:extLst>
      <ext uri="{F7C98A9C-CBB3-438F-8F68-D28B6AF4A901}">
        <xltc2:checksum/>
        <xltc2:hyperlink startIndex="221" length="46" url="https://go.microsoft.com/fwlink/?linkid=870924"/>
      </ext>
    </x18tc:extLst>
  </x18tc:threadedComment>
  <x18tc:threadedComment ref="G138" dT="2026-07-22T00:22:01.00" personId="{ea1eed1e-c1c5-4aa7-9fb0-3d3023fa23c2}" id="{65dc5a44-1477-46c9-93aa-e7f735b9e9aa}" done="0">
    <x18tc:text xml:space="preserve">TO ABRIL: 12/20</x18tc:text>
  </x18tc:threadedComment>
  <x18tc:threadedComment ref="G942" dT="2026-07-22T00:22:01.00" personId="{0a3083b1-9b7f-4a19-b89f-e8090410a14e}" id="{d0f0fbfd-023c-432e-bceb-0d05ee7131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6/18</x18tc:text>
    <x18tc:extLst>
      <ext uri="{F7C98A9C-CBB3-438F-8F68-D28B6AF4A901}">
        <xltc2:checksum/>
        <xltc2:hyperlink startIndex="221" length="46" url="https://go.microsoft.com/fwlink/?linkid=870924"/>
      </ext>
    </x18tc:extLst>
  </x18tc:threadedComment>
  <x18tc:threadedComment ref="W1066" dT="2026-07-22T00:22:01.00" personId="{e6875490-3f9e-4bb9-bec9-7f6eef404a08}" id="{7d11cf7a-2bab-48c8-a452-be86e91878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x18tc:text>
    <x18tc:extLst>
      <ext uri="{F7C98A9C-CBB3-438F-8F68-D28B6AF4A901}">
        <xltc2:checksum/>
        <xltc2:hyperlink startIndex="221" length="46" url="https://go.microsoft.com/fwlink/?linkid=870924"/>
      </ext>
    </x18tc:extLst>
  </x18tc:threadedComment>
  <x18tc:threadedComment ref="K880" dT="2026-07-22T00:22:01.00" personId="{6b0e8fa9-f9bc-457b-8301-4570c71dc51d}" id="{47fd8989-389d-4ac9-b2bc-e91f78db3b9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7YD CANVAS NATURAL</x18tc:text>
    <x18tc:extLst>
      <ext uri="{F7C98A9C-CBB3-438F-8F68-D28B6AF4A901}">
        <xltc2:checksum/>
        <xltc2:hyperlink startIndex="221" length="46" url="https://go.microsoft.com/fwlink/?linkid=870924"/>
      </ext>
    </x18tc:extLst>
  </x18tc:threadedComment>
  <x18tc:threadedComment ref="L626" dT="2026-07-22T00:22:00.00" personId="{d981b2c0-ea44-48fa-b28b-6395dc66cf62}" id="{3e943362-2fe2-4bd7-b19c-53650f7464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 VIER 7/18</x18tc:text>
    <x18tc:extLst>
      <ext uri="{F7C98A9C-CBB3-438F-8F68-D28B6AF4A901}">
        <xltc2:checksum/>
        <xltc2:hyperlink startIndex="221" length="46" url="https://go.microsoft.com/fwlink/?linkid=870924"/>
      </ext>
    </x18tc:extLst>
  </x18tc:threadedComment>
  <x18tc:threadedComment ref="T14" dT="2026-07-22T00:22:01.00" personId="{1cbce2bc-3e13-46bf-b697-4407c22cb389}" id="{06e400be-b2c4-472d-909d-4ee3f647ef7c}" done="0">
    <x18tc:text xml:space="preserve">on schedule 8/3</x18tc:text>
  </x18tc:threadedComment>
  <x18tc:threadedComment ref="S1024" dT="2026-07-22T00:22:01.00" personId="{f91fd737-c3ce-467e-8031-a04dd9fba4d4}" id="{0fdf8be9-f8af-49bf-88ba-559a8c6ae2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RAYO -ANGEL START 8/15 10HRS.</x18tc:text>
    <x18tc:extLst>
      <ext uri="{F7C98A9C-CBB3-438F-8F68-D28B6AF4A901}">
        <xltc2:checksum/>
        <xltc2:hyperlink startIndex="221" length="46" url="https://go.microsoft.com/fwlink/?linkid=870924"/>
      </ext>
    </x18tc:extLst>
  </x18tc:threadedComment>
  <x18tc:threadedComment ref="S916" dT="2026-07-22T00:22:01.00" personId="{b825b93c-96ac-46fb-89cb-b016e15e01bc}" id="{6753ad75-08c2-43be-a0bb-86556d71e01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5/29</x18tc:text>
    <x18tc:extLst>
      <ext uri="{F7C98A9C-CBB3-438F-8F68-D28B6AF4A901}">
        <xltc2:checksum/>
        <xltc2:hyperlink startIndex="221" length="46" url="https://go.microsoft.com/fwlink/?linkid=870924"/>
      </ext>
    </x18tc:extLst>
  </x18tc:threadedComment>
  <x18tc:threadedComment ref="W994" dT="2026-07-22T00:22:00.00" personId="{43dae206-6043-4efa-9dfe-6f8413172e6a}" id="{f29566f1-3449-4522-ba9c-a9a9d93544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x18tc:text>
    <x18tc:extLst>
      <ext uri="{F7C98A9C-CBB3-438F-8F68-D28B6AF4A901}">
        <xltc2:checksum/>
        <xltc2:hyperlink startIndex="221" length="46" url="https://go.microsoft.com/fwlink/?linkid=870924"/>
      </ext>
    </x18tc:extLst>
  </x18tc:threadedComment>
  <x18tc:threadedComment ref="W786" dT="2026-07-22T00:22:01.00" personId="{75ad6bd3-5cd6-4488-8d4b-c425ce89b979}" id="{d504a28a-13d1-4b46-9e3b-c8e15ea832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1/13</x18tc:text>
    <x18tc:extLst>
      <ext uri="{F7C98A9C-CBB3-438F-8F68-D28B6AF4A901}">
        <xltc2:checksum/>
        <xltc2:hyperlink startIndex="221" length="46" url="https://go.microsoft.com/fwlink/?linkid=870924"/>
      </ext>
    </x18tc:extLst>
  </x18tc:threadedComment>
  <x18tc:threadedComment ref="S879" dT="2026-07-22T00:22:01.00" personId="{189b7368-7ff1-4b4b-a4aa-f1b2b41c509c}" id="{81f9163d-e0ac-4514-a0ec-81d451bbdbe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RESTO A PRODUCCION: 4/15</x18tc:text>
    <x18tc:extLst>
      <ext uri="{F7C98A9C-CBB3-438F-8F68-D28B6AF4A901}">
        <xltc2:checksum/>
        <xltc2:hyperlink startIndex="221" length="46" url="https://go.microsoft.com/fwlink/?linkid=870924"/>
      </ext>
    </x18tc:extLst>
  </x18tc:threadedComment>
  <x18tc:threadedComment ref="L607" dT="2026-07-22T00:22:01.00" personId="{12aa8f5c-669b-4554-9b7c-bbea222a6d8e}" id="{a28d9801-10dd-44d8-a2f1-b15d7b1376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RECIV VIER 07/18</x18tc:text>
    <x18tc:extLst>
      <ext uri="{F7C98A9C-CBB3-438F-8F68-D28B6AF4A901}">
        <xltc2:checksum/>
        <xltc2:hyperlink startIndex="221" length="46" url="https://go.microsoft.com/fwlink/?linkid=870924"/>
      </ext>
    </x18tc:extLst>
  </x18tc:threadedComment>
  <x18tc:threadedComment ref="G806" dT="2026-07-22T00:22:00.00" personId="{d8980b57-56f9-4a0e-b6ba-8ae5505b99f8}" id="{bf212175-0812-48db-81dc-241afc9717a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x18tc:text>
    <x18tc:extLst>
      <ext uri="{F7C98A9C-CBB3-438F-8F68-D28B6AF4A901}">
        <xltc2:checksum/>
        <xltc2:hyperlink startIndex="221" length="46" url="https://go.microsoft.com/fwlink/?linkid=870924"/>
      </ext>
    </x18tc:extLst>
  </x18tc:threadedComment>
  <x18tc:threadedComment ref="W662" dT="2026-07-22T00:22:01.00" personId="{9e1dcffe-836f-4a25-846c-cc9b16551f5d}" id="{60c8e8f0-ffb1-4cad-9544-158c2e98b53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9/5 AT 9:20AM</x18tc:text>
    <x18tc:extLst>
      <ext uri="{F7C98A9C-CBB3-438F-8F68-D28B6AF4A901}">
        <xltc2:checksum/>
        <xltc2:hyperlink startIndex="221" length="46" url="https://go.microsoft.com/fwlink/?linkid=870924"/>
      </ext>
    </x18tc:extLst>
  </x18tc:threadedComment>
  <x18tc:threadedComment ref="W1418" dT="2026-07-22T00:22:01.00" personId="{4331946e-86a8-41a1-b937-b36a9b0d6f60}" id="{fb879d05-a178-4592-a922-44fe7dc2cd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RED 3/27</x18tc:text>
    <x18tc:extLst>
      <ext uri="{F7C98A9C-CBB3-438F-8F68-D28B6AF4A901}">
        <xltc2:checksum/>
        <xltc2:hyperlink startIndex="221" length="46" url="https://go.microsoft.com/fwlink/?linkid=870924"/>
      </ext>
    </x18tc:extLst>
  </x18tc:threadedComment>
  <x18tc:threadedComment ref="S200" dT="2026-07-22T00:22:01.00" personId="{0817d103-e642-4844-b59f-3a08629635d6}" id="{9bb0720b-b137-450d-bb0d-5ea5b5b9ab1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3/22</x18tc:text>
    <x18tc:extLst>
      <ext uri="{F7C98A9C-CBB3-438F-8F68-D28B6AF4A901}">
        <xltc2:checksum/>
        <xltc2:hyperlink startIndex="221" length="46" url="https://go.microsoft.com/fwlink/?linkid=870924"/>
      </ext>
    </x18tc:extLst>
  </x18tc:threadedComment>
  <x18tc:threadedComment ref="F1197" dT="2026-07-22T00:22:01.00" personId="{6f1360f9-ba74-434a-ac9a-2399a08d9f5e}" id="{879993a6-1c9d-4833-929f-4e4abed950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3/12</x18tc:text>
    <x18tc:extLst>
      <ext uri="{F7C98A9C-CBB3-438F-8F68-D28B6AF4A901}">
        <xltc2:checksum/>
        <xltc2:hyperlink startIndex="221" length="46" url="https://go.microsoft.com/fwlink/?linkid=870924"/>
      </ext>
    </x18tc:extLst>
  </x18tc:threadedComment>
  <x18tc:threadedComment ref="T47" dT="2026-07-22T00:22:01.00" personId="{a4303f58-4f84-400f-a636-5e9335cacc72}" id="{da862461-510a-45b4-b3b6-a6537674e500}" done="0">
    <x18tc:text xml:space="preserve">MARIO 8/22</x18tc:text>
  </x18tc:threadedComment>
  <x18tc:threadedComment ref="F887" dT="2026-07-22T00:22:01.00" personId="{642fd26a-e166-45cf-bbe7-0d29dddffeac}" id="{c2f079c8-f880-414f-afd6-f4d0f4f992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6/03/25
Respuesta:
    NEED DELIVER UN UTAH
Respuesta:
    NEED DILIVER 05/30/25</x18tc:text>
    <x18tc:extLst>
      <ext uri="{F7C98A9C-CBB3-438F-8F68-D28B6AF4A901}">
        <xltc2:checksum/>
        <xltc2:hyperlink startIndex="221" length="46" url="https://go.microsoft.com/fwlink/?linkid=870924"/>
      </ext>
    </x18tc:extLst>
  </x18tc:threadedComment>
  <x18tc:threadedComment ref="L1059" dT="2026-07-22T00:22:01.00" personId="{0b5c067e-2d29-4703-98cf-f6a51527e658}" id="{0e3ed0e6-b6bf-40d2-92ba-5d167bedc4b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Rteceived 9/23</x18tc:text>
    <x18tc:extLst>
      <ext uri="{F7C98A9C-CBB3-438F-8F68-D28B6AF4A901}">
        <xltc2:checksum/>
        <xltc2:hyperlink startIndex="221" length="46" url="https://go.microsoft.com/fwlink/?linkid=870924"/>
      </ext>
    </x18tc:extLst>
  </x18tc:threadedComment>
  <x18tc:threadedComment ref="T136" dT="2026-07-22T00:22:01.00" personId="{ea1eed1e-c1c5-4aa7-9fb0-3d3023fa23c2}" id="{320271a6-f203-4cfa-8225-32b6b28a5409}" done="0">
    <x18tc:text xml:space="preserve">TO MARIO: 12/5</x18tc:text>
  </x18tc:threadedComment>
  <x18tc:threadedComment ref="W624" dT="2026-07-22T00:22:01.00" personId="{f15d2ca5-b029-4da2-b7a5-88f709bdddcb}" id="{08df4aa0-5b26-4def-96a6-4085c43cba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7/17 AT 12:30PM</x18tc:text>
    <x18tc:extLst>
      <ext uri="{F7C98A9C-CBB3-438F-8F68-D28B6AF4A901}">
        <xltc2:checksum/>
        <xltc2:hyperlink startIndex="221" length="46" url="https://go.microsoft.com/fwlink/?linkid=870924"/>
      </ext>
    </x18tc:extLst>
  </x18tc:threadedComment>
  <x18tc:threadedComment ref="L556" dT="2026-07-22T00:22:01.00" personId="{ea1eed1e-c1c5-4aa7-9fb0-3d3023fa23c2}" id="{fea442c2-6c8b-495f-9d9e-70f09a9464f7}" done="0">
    <x18tc:text xml:space="preserve">RECEIBED 5/13</x18tc:text>
  </x18tc:threadedComment>
  <x18tc:threadedComment ref="S192" dT="2026-07-22T00:22:01.00" personId="{7705ada7-fd7c-4f15-9532-8a321f56af29}" id="{f37c50ea-acae-4eee-96ad-b616894b91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3/7</x18tc:text>
    <x18tc:extLst>
      <ext uri="{F7C98A9C-CBB3-438F-8F68-D28B6AF4A901}">
        <xltc2:checksum/>
        <xltc2:hyperlink startIndex="221" length="46" url="https://go.microsoft.com/fwlink/?linkid=870924"/>
      </ext>
    </x18tc:extLst>
  </x18tc:threadedComment>
  <x18tc:threadedComment ref="G1435" dT="2026-07-22T00:22:01.00" personId="{2e6f1602-b14b-4499-9d14-d9ea86d182a7}" id="{e422caf4-2426-419d-8e77-6a2795c594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 AT 11:00</x18tc:text>
    <x18tc:extLst>
      <ext uri="{F7C98A9C-CBB3-438F-8F68-D28B6AF4A901}">
        <xltc2:checksum/>
        <xltc2:hyperlink startIndex="221" length="46" url="https://go.microsoft.com/fwlink/?linkid=870924"/>
      </ext>
    </x18tc:extLst>
  </x18tc:threadedComment>
  <x18tc:threadedComment ref="C1115" dT="2026-07-22T00:22:01.00" personId="{71a3d627-d4a0-4078-9709-ab3ec704be1c}" id="{2e4d2414-18d2-4074-9681-b91f5bc41c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SHIPP AT HOME BY LIESL</x18tc:text>
    <x18tc:extLst>
      <ext uri="{F7C98A9C-CBB3-438F-8F68-D28B6AF4A901}">
        <xltc2:checksum/>
        <xltc2:hyperlink startIndex="221" length="46" url="https://go.microsoft.com/fwlink/?linkid=870924"/>
      </ext>
    </x18tc:extLst>
  </x18tc:threadedComment>
  <x18tc:threadedComment ref="G791" dT="2026-07-22T00:22:01.00" personId="{c760acfb-5344-4d0c-b801-8cd1367f6caa}" id="{aa96b192-00c0-4604-a37d-8f69cf0507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1/8/25</x18tc:text>
    <x18tc:extLst>
      <ext uri="{F7C98A9C-CBB3-438F-8F68-D28B6AF4A901}">
        <xltc2:checksum/>
        <xltc2:hyperlink startIndex="221" length="46" url="https://go.microsoft.com/fwlink/?linkid=870924"/>
      </ext>
    </x18tc:extLst>
  </x18tc:threadedComment>
  <x18tc:threadedComment ref="S1355" dT="2026-07-22T00:22:01.00" personId="{39f4ce6c-3842-469f-9f11-d92caf04597b}" id="{4fe76923-ae6d-43b2-a094-b167009ae87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HAMMERED METAL
Respuesta:
    SE CALCULA POR ANGEL 7/1</x18tc:text>
    <x18tc:extLst>
      <ext uri="{F7C98A9C-CBB3-438F-8F68-D28B6AF4A901}">
        <xltc2:checksum/>
        <xltc2:hyperlink startIndex="221" length="46" url="https://go.microsoft.com/fwlink/?linkid=870924"/>
      </ext>
    </x18tc:extLst>
  </x18tc:threadedComment>
  <x18tc:threadedComment ref="S194" dT="2026-07-22T00:22:01.00" personId="{fe153346-42b6-44fe-80a3-8f0e7d5ab436}" id="{9c0bcd76-87e1-4b1e-bd8c-daeead048ee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3/7
Respuesta:
    USE: 2 CLUB CHAIRS &amp; 1 84" SOFA</x18tc:text>
    <x18tc:extLst>
      <ext uri="{F7C98A9C-CBB3-438F-8F68-D28B6AF4A901}">
        <xltc2:checksum/>
        <xltc2:hyperlink startIndex="221" length="46" url="https://go.microsoft.com/fwlink/?linkid=870924"/>
      </ext>
    </x18tc:extLst>
  </x18tc:threadedComment>
  <x18tc:threadedComment ref="W159" dT="2026-07-22T00:22:01.00" personId="{1cbce2bc-3e13-46bf-b697-4407c22cb389}" id="{ab5a5b87-e446-4fed-a1ac-3ce9b3c0cfb0}" done="0">
    <x18tc:text xml:space="preserve">TO RED: 1/23
Replace Khalo 36 x 36 with Fiord Dekton.</x18tc:text>
  </x18tc:threadedComment>
  <x18tc:threadedComment ref="L1072" dT="2026-07-22T00:22:01.00" personId="{60ee0bd6-3831-40fe-ba0e-43fa626a603a}" id="{2d29e03a-90c4-498c-9d4a-c1a7b900b49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10/7</x18tc:text>
    <x18tc:extLst>
      <ext uri="{F7C98A9C-CBB3-438F-8F68-D28B6AF4A901}">
        <xltc2:checksum/>
        <xltc2:hyperlink startIndex="221" length="46" url="https://go.microsoft.com/fwlink/?linkid=870924"/>
      </ext>
    </x18tc:extLst>
  </x18tc:threadedComment>
  <x18tc:threadedComment ref="G886" dT="2026-07-22T00:22:01.00" personId="{9f6150eb-4d3e-41a2-abd5-10f09e0b1c99}" id="{bfe39361-b55e-45f6-8f93-2ab8fb7952e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4/14</x18tc:text>
    <x18tc:extLst>
      <ext uri="{F7C98A9C-CBB3-438F-8F68-D28B6AF4A901}">
        <xltc2:checksum/>
        <xltc2:hyperlink startIndex="221" length="46" url="https://go.microsoft.com/fwlink/?linkid=870924"/>
      </ext>
    </x18tc:extLst>
  </x18tc:threadedComment>
  <x18tc:threadedComment ref="G846" dT="2026-07-22T00:22:01.00" personId="{48e12ec2-1df1-4bdf-99d0-1534aec464fe}" id="{c2d3f95e-6cfe-4e65-8ebc-cbd6b1ae68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3/6</x18tc:text>
    <x18tc:extLst>
      <ext uri="{F7C98A9C-CBB3-438F-8F68-D28B6AF4A901}">
        <xltc2:checksum/>
        <xltc2:hyperlink startIndex="221" length="46" url="https://go.microsoft.com/fwlink/?linkid=870924"/>
      </ext>
    </x18tc:extLst>
  </x18tc:threadedComment>
  <x18tc:threadedComment ref="T1428" dT="2026-07-22T00:22:01.00" personId="{1cbce2bc-3e13-46bf-b697-4407c22cb389}" id="{15dcab01-834a-443c-905b-61d0af5b9a17}" done="0">
    <x18tc:text xml:space="preserve">Mario 8/15</x18tc:text>
  </x18tc:threadedComment>
  <x18tc:threadedComment ref="S564" dT="2026-07-22T00:22:01.00" personId="{ea1eed1e-c1c5-4aa7-9fb0-3d3023fa23c2}" id="{ff752bc8-e1d9-40ce-9c44-013fd0d01ffe}" done="0">
    <x18tc:text xml:space="preserve">TO METAL: 5/21</x18tc:text>
  </x18tc:threadedComment>
  <x18tc:threadedComment ref="S929" dT="2026-07-22T00:22:01.00" personId="{456a5eea-92c1-430f-91d9-8f73898c6ddc}" id="{a9d85dc4-9484-4fb5-944e-a333f11fb85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5/27</x18tc:text>
    <x18tc:extLst>
      <ext uri="{F7C98A9C-CBB3-438F-8F68-D28B6AF4A901}">
        <xltc2:checksum/>
        <xltc2:hyperlink startIndex="221" length="46" url="https://go.microsoft.com/fwlink/?linkid=870924"/>
      </ext>
    </x18tc:extLst>
  </x18tc:threadedComment>
  <x18tc:threadedComment ref="G144" dT="2026-07-22T00:22:01.00" personId="{25768456-3206-49e1-8893-66ffea25dc67}" id="{f0fdccd5-a6f2-46c9-9a8e-de4548cd18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
Respuesta:
    OJO CON ESTA MODIFICACION: OTTOMAN NEED BE: 12*40....
Respuesta:
    PARA ABRIL 5-9-23</x18tc:text>
    <x18tc:extLst>
      <ext uri="{F7C98A9C-CBB3-438F-8F68-D28B6AF4A901}">
        <xltc2:checksum/>
        <xltc2:hyperlink startIndex="221" length="46" url="https://go.microsoft.com/fwlink/?linkid=870924"/>
      </ext>
    </x18tc:extLst>
  </x18tc:threadedComment>
  <x18tc:threadedComment ref="T118" dT="2026-07-22T00:22:01.00" personId="{ea1eed1e-c1c5-4aa7-9fb0-3d3023fa23c2}" id="{046a1c4b-b168-4b52-a3e6-8a83dc2283c8}" done="0">
    <x18tc:text xml:space="preserve">TO MARIO: 12/5</x18tc:text>
  </x18tc:threadedComment>
  <x18tc:threadedComment ref="G244" dT="2026-07-22T00:22:01.00" personId="{1cbce2bc-3e13-46bf-b697-4407c22cb389}" id="{9b90759e-06c1-4a80-ab58-ba147de8d82d}" done="0">
    <x18tc:text xml:space="preserve">TO CUSHION: 5/25</x18tc:text>
  </x18tc:threadedComment>
  <x18tc:threadedComment ref="F93" dT="2026-07-22T00:22:01.00" personId="{1cbce2bc-3e13-46bf-b697-4407c22cb389}" id="{e85953a6-cb09-4c36-ae84-4ecf7f821356}" done="0">
    <x18tc:text xml:space="preserve">MERCANCIA EN BLUE TRUCK, PICK UP OUTDOOR COVERS FROM SHOWROOM</x18tc:text>
  </x18tc:threadedComment>
  <x18tc:threadedComment ref="S1039" dT="2026-07-22T00:22:01.00" personId="{58df7aec-92ce-4ab1-83b3-816eef2e7c81}" id="{34afa818-af53-458e-a7d0-57c7155f9d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10/6</x18tc:text>
    <x18tc:extLst>
      <ext uri="{F7C98A9C-CBB3-438F-8F68-D28B6AF4A901}">
        <xltc2:checksum/>
        <xltc2:hyperlink startIndex="221" length="46" url="https://go.microsoft.com/fwlink/?linkid=870924"/>
      </ext>
    </x18tc:extLst>
  </x18tc:threadedComment>
  <x18tc:threadedComment ref="T3" dT="2026-07-22T00:22:00.00" personId="{1cbce2bc-3e13-46bf-b697-4407c22cb389}" id="{d1e06f41-f62c-4595-af9b-a3856326f3c0}" done="0">
    <x18tc:text xml:space="preserve">TO MARIO: 9/16</x18tc:text>
  </x18tc:threadedComment>
  <x18tc:threadedComment ref="T12" dT="2026-07-22T00:22:01.00" personId="{1cbce2bc-3e13-46bf-b697-4407c22cb389}" id="{cdb5ac2a-3514-4ae0-9d51-5ba24d245f45}" done="0">
    <x18tc:text xml:space="preserve">Mario 8/3</x18tc:text>
  </x18tc:threadedComment>
  <x18tc:threadedComment ref="S601" dT="2026-07-22T00:22:00.00" personId="{ea1eed1e-c1c5-4aa7-9fb0-3d3023fa23c2}" id="{f669f63c-5d12-43bf-917e-49e1fdb02e9d}" done="0">
    <x18tc:text xml:space="preserve">to metal: 7/1 at 6:50am</x18tc:text>
  </x18tc:threadedComment>
  <x18tc:threadedComment ref="S76" dT="2026-07-22T00:22:00.00" personId="{1cbce2bc-3e13-46bf-b697-4407c22cb389}" id="{89d843c2-91ae-4939-8ffa-7d33054580b5}" done="0">
    <x18tc:text xml:space="preserve">TO RAYO 9/23</x18tc:text>
  </x18tc:threadedComment>
  <x18tc:threadedComment ref="S636" dT="2026-07-22T00:22:01.00" personId="{16a4e9fe-ad40-4bae-9b8e-e29df63a98ca}" id="{ab69170d-e12f-486c-8d65-6062b0cebf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8/12 AT 7:20AM</x18tc:text>
    <x18tc:extLst>
      <ext uri="{F7C98A9C-CBB3-438F-8F68-D28B6AF4A901}">
        <xltc2:checksum/>
        <xltc2:hyperlink startIndex="221" length="46" url="https://go.microsoft.com/fwlink/?linkid=870924"/>
      </ext>
    </x18tc:extLst>
  </x18tc:threadedComment>
  <x18tc:threadedComment ref="W664" dT="2026-07-22T00:22:00.00" personId="{ffd4e96f-2431-4e91-8601-08c6cbdd4caa}" id="{1e032852-cc34-4b8b-b30a-3a8431fe5b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9/16 AT 11:00AM</x18tc:text>
    <x18tc:extLst>
      <ext uri="{F7C98A9C-CBB3-438F-8F68-D28B6AF4A901}">
        <xltc2:checksum/>
        <xltc2:hyperlink startIndex="221" length="46" url="https://go.microsoft.com/fwlink/?linkid=870924"/>
      </ext>
    </x18tc:extLst>
  </x18tc:threadedComment>
  <x18tc:threadedComment ref="G186" dT="2026-07-22T00:22:00.00" personId="{02af70a8-6025-418b-8270-689427afd2cb}" id="{b7393892-6319-4093-8dea-7e944bffcf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x18tc:text>
    <x18tc:extLst>
      <ext uri="{F7C98A9C-CBB3-438F-8F68-D28B6AF4A901}">
        <xltc2:checksum/>
        <xltc2:hyperlink startIndex="221" length="46" url="https://go.microsoft.com/fwlink/?linkid=870924"/>
      </ext>
    </x18tc:extLst>
  </x18tc:threadedComment>
  <x18tc:threadedComment ref="AC106" dT="2026-07-22T00:22:00.00" personId="{1cbce2bc-3e13-46bf-b697-4407c22cb389}" id="{68feb589-0618-43a7-8bdd-9a6325191587}" done="0">
    <x18tc:text xml:space="preserve">The customer claims there is a foreign substance that can't be removed from the bottom and top cushions. They also can't remove it from the metal.</x18tc:text>
  </x18tc:threadedComment>
  <x18tc:threadedComment ref="W862" dT="2026-07-22T00:22:00.00" personId="{3b9cc183-4fc8-4239-b904-ab752c4b4d76}" id="{fa67b811-cdc3-4109-8933-12744f5dbf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3/27</x18tc:text>
    <x18tc:extLst>
      <ext uri="{F7C98A9C-CBB3-438F-8F68-D28B6AF4A901}">
        <xltc2:checksum/>
        <xltc2:hyperlink startIndex="221" length="46" url="https://go.microsoft.com/fwlink/?linkid=870924"/>
      </ext>
    </x18tc:extLst>
  </x18tc:threadedComment>
  <x18tc:threadedComment ref="G150" dT="2026-07-22T00:22:01.00" personId="{1cbce2bc-3e13-46bf-b697-4407c22cb389}" id="{3c672140-ad76-46a9-bd23-5d20745f741f}" done="0">
    <x18tc:text xml:space="preserve">SERAN SOLO CUSHIONS</x18tc:text>
  </x18tc:threadedComment>
  <x18tc:threadedComment ref="K744" dT="2026-07-22T00:22:00.00" personId="{62323f51-9a6b-4104-9214-acaf9aad5790}" id="{bc63f123-11ce-427c-a491-e837a38458b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STILL PENDING LINEN CANVAS 20YDS
Respuesta:
    OK LINEN CANVAS</x18tc:text>
    <x18tc:extLst>
      <ext uri="{F7C98A9C-CBB3-438F-8F68-D28B6AF4A901}">
        <xltc2:checksum/>
        <xltc2:hyperlink startIndex="221" length="46" url="https://go.microsoft.com/fwlink/?linkid=870924"/>
      </ext>
    </x18tc:extLst>
  </x18tc:threadedComment>
  <x18tc:threadedComment ref="F886" dT="2026-07-22T00:22:01.00" personId="{0fe9caf6-aa8d-4a6a-9881-e7904706b86d}" id="{034a32f8-ac19-4839-83ad-4de21eb1760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Picking from factory</x18tc:text>
    <x18tc:extLst>
      <ext uri="{F7C98A9C-CBB3-438F-8F68-D28B6AF4A901}">
        <xltc2:checksum/>
        <xltc2:hyperlink startIndex="221" length="46" url="https://go.microsoft.com/fwlink/?linkid=870924"/>
      </ext>
    </x18tc:extLst>
  </x18tc:threadedComment>
  <x18tc:threadedComment ref="T1390" dT="2026-07-22T00:22:00.00" personId="{228405ae-6aa9-433b-9ff9-a7e05f7d2341}" id="{7f29ff33-7e15-485c-9dab-b839c45a36d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8/5</x18tc:text>
    <x18tc:extLst>
      <ext uri="{F7C98A9C-CBB3-438F-8F68-D28B6AF4A901}">
        <xltc2:checksum/>
        <xltc2:hyperlink startIndex="221" length="46" url="https://go.microsoft.com/fwlink/?linkid=870924"/>
      </ext>
    </x18tc:extLst>
  </x18tc:threadedComment>
  <x18tc:threadedComment ref="F521" dT="2026-07-22T00:22:01.00" personId="{ea1eed1e-c1c5-4aa7-9fb0-3d3023fa23c2}" id="{d14026da-e69f-4142-b23a-f15df6eae8e4}" done="0">
    <x18tc:text xml:space="preserve">4/18 SE RECOGERA EL PRODUCTO</x18tc:text>
  </x18tc:threadedComment>
  <x18tc:threadedComment ref="W907" dT="2026-07-22T00:22:01.00" personId="{f53fdefe-a849-44bf-856a-13d3b235b9b7}" id="{d7682943-a048-407f-8b0b-854f4e3008b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Christian introdujo a Dekton Guys
Respuesta:
    Special Project custom
Respuesta:
    TRABAJO EN EL LUGAR, SE REGRESARA EN PRIMER OPORTUNIDAD</x18tc:text>
    <x18tc:extLst>
      <ext uri="{F7C98A9C-CBB3-438F-8F68-D28B6AF4A901}">
        <xltc2:checksum/>
        <xltc2:hyperlink startIndex="221" length="46" url="https://go.microsoft.com/fwlink/?linkid=870924"/>
      </ext>
    </x18tc:extLst>
  </x18tc:threadedComment>
  <x18tc:threadedComment ref="L1090" dT="2026-07-22T00:22:01.00" personId="{d5fa04a4-e985-488b-82fa-55f22b7bc7e6}" id="{eda70c8b-b58d-4322-beef-4e584d25b8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WAS PICK FROM CLIENT**</x18tc:text>
    <x18tc:extLst>
      <ext uri="{F7C98A9C-CBB3-438F-8F68-D28B6AF4A901}">
        <xltc2:checksum/>
        <xltc2:hyperlink startIndex="221" length="46" url="https://go.microsoft.com/fwlink/?linkid=870924"/>
      </ext>
    </x18tc:extLst>
  </x18tc:threadedComment>
  <x18tc:threadedComment ref="F53" dT="2026-07-22T00:22:00.00" personId="{1cbce2bc-3e13-46bf-b697-4407c22cb389}" id="{c0362b29-5284-4bd7-b42b-290e6f5973ac}" done="0">
    <x18tc:text xml:space="preserve">COMMERCIAL: ENVIARON EMAIL REQUEST BY FEB-8, DELIV ETA: 2/11 BY JONATHAN</x18tc:text>
  </x18tc:threadedComment>
  <x18tc:threadedComment ref="W492" dT="2026-07-22T00:22:01.00" personId="{ea1eed1e-c1c5-4aa7-9fb0-3d3023fa23c2}" id="{e3ee3171-5329-4c24-95d8-7239c78411b2}" done="0">
    <x18tc:text xml:space="preserve">TO DEKTON: 5/13</x18tc:text>
  </x18tc:threadedComment>
  <x18tc:threadedComment ref="G1178" dT="2026-07-22T00:22:00.00" personId="{612fa196-b7d3-49b2-b03b-176c1bbfc457}" id="{e6fc1b3e-9d48-46d0-97e2-130b5a9a9c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x18tc:text>
    <x18tc:extLst>
      <ext uri="{F7C98A9C-CBB3-438F-8F68-D28B6AF4A901}">
        <xltc2:checksum/>
        <xltc2:hyperlink startIndex="221" length="46" url="https://go.microsoft.com/fwlink/?linkid=870924"/>
      </ext>
    </x18tc:extLst>
  </x18tc:threadedComment>
  <x18tc:threadedComment ref="G157" dT="2026-07-22T00:22:01.00" personId="{1cbce2bc-3e13-46bf-b697-4407c22cb389}" id="{66458687-b8c3-4164-8b52-b9c2e1986cfb}" done="0">
    <x18tc:text xml:space="preserve">TO ABRIL: 1/17</x18tc:text>
  </x18tc:threadedComment>
  <x18tc:threadedComment ref="L1250" dT="2026-07-22T00:22:01.00" personId="{a34eac2a-1a28-4dd2-b2ba-b96fb967e907}" id="{558f28bd-668a-47a4-8816-7e10040554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PICK—USE SAME FOAM, CUSTOMER KEEP SAME HEADREST
Respuesta:
    Received 6/15 by Ocean
Respuesta:
    By mia new foam</x18tc:text>
    <x18tc:extLst>
      <ext uri="{F7C98A9C-CBB3-438F-8F68-D28B6AF4A901}">
        <xltc2:checksum/>
        <xltc2:hyperlink startIndex="221" length="46" url="https://go.microsoft.com/fwlink/?linkid=870924"/>
      </ext>
    </x18tc:extLst>
  </x18tc:threadedComment>
  <x18tc:threadedComment ref="S1415" dT="2026-07-22T00:22:01.00" personId="{1cbce2bc-3e13-46bf-b697-4407c22cb389}" id="{bd8fe365-3a9f-42b8-985a-951c0c85963f}" done="0">
    <x18tc:text xml:space="preserve">TO RAYO 1/4</x18tc:text>
  </x18tc:threadedComment>
  <x18tc:threadedComment ref="G170" dT="2026-07-22T00:22:01.00" personId="{1cbce2bc-3e13-46bf-b697-4407c22cb389}" id="{5151f1cd-d440-40bf-adca-458bb805e706}" done="0">
    <x18tc:text xml:space="preserve">To Abril 2/9
Foam order: 2/14</x18tc:text>
  </x18tc:threadedComment>
  <x18tc:threadedComment ref="G1177" dT="2026-07-22T00:22:00.00" personId="{2d039f6b-abb9-42b9-9478-7282f93d0fa2}" id="{fab34b7b-68f1-4eb9-bc94-25354272dc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1/28</x18tc:text>
    <x18tc:extLst>
      <ext uri="{F7C98A9C-CBB3-438F-8F68-D28B6AF4A901}">
        <xltc2:checksum/>
        <xltc2:hyperlink startIndex="221" length="46" url="https://go.microsoft.com/fwlink/?linkid=870924"/>
      </ext>
    </x18tc:extLst>
  </x18tc:threadedComment>
  <x18tc:threadedComment ref="N1234" dT="2026-07-22T00:22:01.00" personId="{6335c8dd-e9cc-4e56-8944-d0511f434cd7}" id="{db133135-9676-4540-b882-55a5a048fc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burner 48*8
Lido 3m umbrella= 3
Respuesta:
    Ask Lucio?</x18tc:text>
    <x18tc:extLst>
      <ext uri="{F7C98A9C-CBB3-438F-8F68-D28B6AF4A901}">
        <xltc2:checksum/>
        <xltc2:hyperlink startIndex="221" length="46" url="https://go.microsoft.com/fwlink/?linkid=870924"/>
      </ext>
    </x18tc:extLst>
  </x18tc:threadedComment>
  <x18tc:threadedComment ref="S824" dT="2026-07-22T00:22:00.00" personId="{45e4b003-de56-4cd5-ab45-3d49fb1d2b07}" id="{77333405-5c6b-4bae-a944-7afc16c7f0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2/26</x18tc:text>
    <x18tc:extLst>
      <ext uri="{F7C98A9C-CBB3-438F-8F68-D28B6AF4A901}">
        <xltc2:checksum/>
        <xltc2:hyperlink startIndex="221" length="46" url="https://go.microsoft.com/fwlink/?linkid=870924"/>
      </ext>
    </x18tc:extLst>
  </x18tc:threadedComment>
  <x18tc:threadedComment ref="S84" dT="2026-07-22T00:22:01.00" personId="{1cbce2bc-3e13-46bf-b697-4407c22cb389}" id="{1b146a2b-61cf-4246-b315-8a47c012d9a0}" done="0">
    <x18tc:text xml:space="preserve">TO RAYO: 12/19</x18tc:text>
  </x18tc:threadedComment>
  <x18tc:threadedComment ref="G1150" dT="2026-07-22T00:22:01.00" personId="{1abe6eb5-da57-4791-843b-e691d1867ef5}" id="{8477bd1a-b562-42c7-adfa-0b03b02fcd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1/13</x18tc:text>
    <x18tc:extLst>
      <ext uri="{F7C98A9C-CBB3-438F-8F68-D28B6AF4A901}">
        <xltc2:checksum/>
        <xltc2:hyperlink startIndex="221" length="46" url="https://go.microsoft.com/fwlink/?linkid=870924"/>
      </ext>
    </x18tc:extLst>
  </x18tc:threadedComment>
  <x18tc:threadedComment ref="G838" dT="2026-07-22T00:22:00.00" personId="{b7d8d8e5-f75f-40ba-9a0d-22e9252e1c69}" id="{d150bd4e-d5fa-4cd8-b534-61bfa5b3fd4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x18tc:text>
    <x18tc:extLst>
      <ext uri="{F7C98A9C-CBB3-438F-8F68-D28B6AF4A901}">
        <xltc2:checksum/>
        <xltc2:hyperlink startIndex="221" length="46" url="https://go.microsoft.com/fwlink/?linkid=870924"/>
      </ext>
    </x18tc:extLst>
  </x18tc:threadedComment>
  <x18tc:threadedComment ref="L652" dT="2026-07-22T00:22:01.00" personId="{cf8a9bc0-d2b7-4856-81d4-266d7281168b}" id="{c9d7efd0-3206-4394-a6c0-0f3af0fb232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12/2
Respuesta:
    RECEIVED 12/4</x18tc:text>
    <x18tc:extLst>
      <ext uri="{F7C98A9C-CBB3-438F-8F68-D28B6AF4A901}">
        <xltc2:checksum/>
        <xltc2:hyperlink startIndex="221" length="46" url="https://go.microsoft.com/fwlink/?linkid=870924"/>
      </ext>
    </x18tc:extLst>
  </x18tc:threadedComment>
  <x18tc:threadedComment ref="V71" dT="2026-07-22T00:22:00.00" personId="{1cbce2bc-3e13-46bf-b697-4407c22cb389}" id="{758ef144-049d-474a-bab9-6de4415ec3be}" done="0">
    <x18tc:text xml:space="preserve">only Cushion Order</x18tc:text>
  </x18tc:threadedComment>
  <x18tc:threadedComment ref="AF35" dT="2026-07-22T00:22:00.00" personId="{1cbce2bc-3e13-46bf-b697-4407c22cb389}" id="{5577891d-dc6a-4f52-bd2c-334abf716ebb}" done="0">
    <x18tc:text xml:space="preserve">By sara: PLEASE  CALL SUSAN ,SHE IS ASKING TO DELIVER THE BBQ BY 3RD WEEK OF NOV AND THE REST OF THE FURNITURE BY 12/7 .
412-551-5536</x18tc:text>
  </x18tc:threadedComment>
  <x18tc:threadedComment ref="S129" dT="2026-07-22T00:22:01.00" personId="{1cbce2bc-3e13-46bf-b697-4407c22cb389}" id="{b2a1841e-d10e-4236-a9e3-82254da86fff}" done="0">
    <x18tc:text xml:space="preserve">TO RAYO: 11/30</x18tc:text>
  </x18tc:threadedComment>
  <x18tc:threadedComment ref="V955" dT="2026-07-22T00:22:00.00" personId="{777003d3-aacf-465a-8efe-76bcfbb7fc0b}" id="{6a8b092c-ee6c-46b2-bc27-9f0b561623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x18tc:text>
    <x18tc:extLst>
      <ext uri="{F7C98A9C-CBB3-438F-8F68-D28B6AF4A901}">
        <xltc2:checksum/>
        <xltc2:hyperlink startIndex="221" length="46" url="https://go.microsoft.com/fwlink/?linkid=870924"/>
      </ext>
    </x18tc:extLst>
  </x18tc:threadedComment>
  <x18tc:threadedComment ref="V85" dT="2026-07-22T00:22:01.00" personId="{1cbce2bc-3e13-46bf-b697-4407c22cb389}" id="{1216c190-2c75-428d-abef-37067849df7d}" done="0">
    <x18tc:text xml:space="preserve">only Cushion Order</x18tc:text>
  </x18tc:threadedComment>
  <x18tc:threadedComment ref="F673" dT="2026-07-22T00:22:00.00" personId="{dd17b546-2eab-4b94-9b04-f126b5c9e56f}" id="{f7eed406-5a1d-4b33-8287-0a7c5d65b0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AGREGO STAR LEG TABLE.. METER A PRODUCCION</x18tc:text>
    <x18tc:extLst>
      <ext uri="{F7C98A9C-CBB3-438F-8F68-D28B6AF4A901}">
        <xltc2:checksum/>
        <xltc2:hyperlink startIndex="221" length="46" url="https://go.microsoft.com/fwlink/?linkid=870924"/>
      </ext>
    </x18tc:extLst>
  </x18tc:threadedComment>
  <x18tc:threadedComment ref="G743" dT="2026-07-22T00:22:01.00" personId="{5d1db1a4-a696-4176-a942-d75880a997b1}" id="{817c9101-10b5-499b-89bd-6e22b1d963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11/13</x18tc:text>
    <x18tc:extLst>
      <ext uri="{F7C98A9C-CBB3-438F-8F68-D28B6AF4A901}">
        <xltc2:checksum/>
        <xltc2:hyperlink startIndex="221" length="46" url="https://go.microsoft.com/fwlink/?linkid=870924"/>
      </ext>
    </x18tc:extLst>
  </x18tc:threadedComment>
  <x18tc:threadedComment ref="G1429" dT="2026-07-22T00:22:00.00" personId="{b1f9fd41-b1ee-4620-8a59-6fbe860e12d9}" id="{33c95ac5-94b8-4319-a4ed-05df6d9c5a0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entrego a cushion: 7/17 at 10:10am
Respuesta:
    Listo es el asiento de Swing</x18tc:text>
    <x18tc:extLst>
      <ext uri="{F7C98A9C-CBB3-438F-8F68-D28B6AF4A901}">
        <xltc2:checksum/>
        <xltc2:hyperlink startIndex="221" length="46" url="https://go.microsoft.com/fwlink/?linkid=870924"/>
      </ext>
    </x18tc:extLst>
  </x18tc:threadedComment>
  <x18tc:threadedComment ref="F1082" dT="2026-07-22T00:22:00.00" personId="{7a8a3727-36ea-48c3-97bf-99c98d55cf21}" id="{28a0e420-c2cb-4ad4-9f14-a46bcc20f25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Jazmin want deliver on: 11/17</x18tc:text>
    <x18tc:extLst>
      <ext uri="{F7C98A9C-CBB3-438F-8F68-D28B6AF4A901}">
        <xltc2:checksum/>
        <xltc2:hyperlink startIndex="221" length="46" url="https://go.microsoft.com/fwlink/?linkid=870924"/>
      </ext>
    </x18tc:extLst>
  </x18tc:threadedComment>
  <x18tc:threadedComment ref="L1269" dT="2026-07-22T00:22:01.00" personId="{ffb49ac4-3b29-4ac5-bba6-5dca88b41c44}" id="{d79c015b-68c2-4783-b335-75fecd02abe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SCHEDULE TO PICK ON 4/28
Respuesta:
    RECEIVED 4/28</x18tc:text>
    <x18tc:extLst>
      <ext uri="{F7C98A9C-CBB3-438F-8F68-D28B6AF4A901}">
        <xltc2:checksum/>
        <xltc2:hyperlink startIndex="221" length="46" url="https://go.microsoft.com/fwlink/?linkid=870924"/>
      </ext>
    </x18tc:extLst>
  </x18tc:threadedComment>
  <x18tc:threadedComment ref="F908" dT="2026-07-22T00:22:01.00" personId="{24b759e6-78a6-4798-9ef9-159a8ca59fb7}" id="{2689d432-afea-4bc6-ad77-c664ce6d36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REACHED OUT FOR PICK UP ON MONDAY 4/28</x18tc:text>
    <x18tc:extLst>
      <ext uri="{F7C98A9C-CBB3-438F-8F68-D28B6AF4A901}">
        <xltc2:checksum/>
        <xltc2:hyperlink startIndex="221" length="46" url="https://go.microsoft.com/fwlink/?linkid=870924"/>
      </ext>
    </x18tc:extLst>
  </x18tc:threadedComment>
  <x18tc:threadedComment ref="G1040" dT="2026-07-22T00:22:01.00" personId="{c7983a08-2c64-4466-a49b-87e0957d68c5}" id="{ef053277-ba49-4844-b5e5-81064af25f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9/30</x18tc:text>
    <x18tc:extLst>
      <ext uri="{F7C98A9C-CBB3-438F-8F68-D28B6AF4A901}">
        <xltc2:checksum/>
        <xltc2:hyperlink startIndex="221" length="46" url="https://go.microsoft.com/fwlink/?linkid=870924"/>
      </ext>
    </x18tc:extLst>
  </x18tc:threadedComment>
  <x18tc:threadedComment ref="L751" dT="2026-07-22T00:22:00.00" personId="{c71c00c6-7e39-4bcb-89e1-7bc155abc187}" id="{d9059e3f-f1fb-4505-9489-33dad46ab4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12/2
Respuesta:
    RECEIVED: 12/4</x18tc:text>
    <x18tc:extLst>
      <ext uri="{F7C98A9C-CBB3-438F-8F68-D28B6AF4A901}">
        <xltc2:checksum/>
        <xltc2:hyperlink startIndex="221" length="46" url="https://go.microsoft.com/fwlink/?linkid=870924"/>
      </ext>
    </x18tc:extLst>
  </x18tc:threadedComment>
  <x18tc:threadedComment ref="L1142" dT="2026-07-22T00:22:01.00" personId="{3236954c-2172-49e1-be3c-399c7d865b3f}" id="{7579ddf3-d7ae-45cd-bfcf-4e8eb8d6c98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x18tc:text>
    <x18tc:extLst>
      <ext uri="{F7C98A9C-CBB3-438F-8F68-D28B6AF4A901}">
        <xltc2:checksum/>
        <xltc2:hyperlink startIndex="221" length="46" url="https://go.microsoft.com/fwlink/?linkid=870924"/>
      </ext>
    </x18tc:extLst>
  </x18tc:threadedComment>
  <x18tc:threadedComment ref="G664" dT="2026-07-22T00:22:00.00" personId="{5eed511f-a2cc-4f46-b730-2c0f4488ade4}" id="{bbbfe37d-d956-4cb4-acc4-ce4a4eece4f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9/11 AT 7:25AM</x18tc:text>
    <x18tc:extLst>
      <ext uri="{F7C98A9C-CBB3-438F-8F68-D28B6AF4A901}">
        <xltc2:checksum/>
        <xltc2:hyperlink startIndex="221" length="46" url="https://go.microsoft.com/fwlink/?linkid=870924"/>
      </ext>
    </x18tc:extLst>
  </x18tc:threadedComment>
  <x18tc:threadedComment ref="W874" dT="2026-07-22T00:22:01.00" personId="{928c29d1-3577-4f9a-a3c7-d84930e3a230}" id="{586bd008-794b-4e4a-8169-4fc47b9180b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4/15</x18tc:text>
    <x18tc:extLst>
      <ext uri="{F7C98A9C-CBB3-438F-8F68-D28B6AF4A901}">
        <xltc2:checksum/>
        <xltc2:hyperlink startIndex="221" length="46" url="https://go.microsoft.com/fwlink/?linkid=870924"/>
      </ext>
    </x18tc:extLst>
  </x18tc:threadedComment>
  <x18tc:threadedComment ref="M1398" dT="2026-07-22T00:22:01.00" personId="{c1f6946a-f1ae-46d1-98d6-39bade6c113d}" id="{9a9603e0-5c05-4bb9-88a2-6f09f1a3b98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22 NEW SETS
Respuesta:
    54 REDOING PIECES</x18tc:text>
    <x18tc:extLst>
      <ext uri="{F7C98A9C-CBB3-438F-8F68-D28B6AF4A901}">
        <xltc2:checksum/>
        <xltc2:hyperlink startIndex="221" length="46" url="https://go.microsoft.com/fwlink/?linkid=870924"/>
      </ext>
    </x18tc:extLst>
  </x18tc:threadedComment>
  <x18tc:threadedComment ref="W140" dT="2026-07-22T00:22:01.00" personId="{1cbce2bc-3e13-46bf-b697-4407c22cb389}" id="{8bc8b29a-e2e2-4ebf-8f0a-17fab7def5df}" done="0">
    <x18tc:text xml:space="preserve">to red 1/16</x18tc:text>
  </x18tc:threadedComment>
  <x18tc:threadedComment ref="G669" dT="2026-07-22T00:22:01.00" personId="{acb06325-756c-4229-b6cd-47d17acbb076}" id="{fe201937-4c17-4986-a641-6204613b72d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9/11 AT 10:30AM</x18tc:text>
    <x18tc:extLst>
      <ext uri="{F7C98A9C-CBB3-438F-8F68-D28B6AF4A901}">
        <xltc2:checksum/>
        <xltc2:hyperlink startIndex="221" length="46" url="https://go.microsoft.com/fwlink/?linkid=870924"/>
      </ext>
    </x18tc:extLst>
  </x18tc:threadedComment>
  <x18tc:threadedComment ref="W540" dT="2026-07-22T00:22:01.00" personId="{ea1eed1e-c1c5-4aa7-9fb0-3d3023fa23c2}" id="{4d38ecb0-02ce-4dae-a4e2-0ab9ed002e16}" done="0">
    <x18tc:text xml:space="preserve">TO DEKTON: 4/22</x18tc:text>
  </x18tc:threadedComment>
  <x18tc:threadedComment ref="S177" dT="2026-07-22T00:22:01.00" personId="{1cbce2bc-3e13-46bf-b697-4407c22cb389}" id="{f27333d7-ef04-448d-8f20-9ccb41456237}" done="0">
    <x18tc:text xml:space="preserve">TO RAYO 2/16</x18tc:text>
  </x18tc:threadedComment>
  <x18tc:threadedComment ref="G209" dT="2026-07-22T00:22:00.00" personId="{8fae4a67-596a-4753-b4ab-18f6707dd661}" id="{632761d4-9dd1-4a00-ba7a-8e9c6a1009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REEMPLAZA TEMPORALMENTE ZETTA 13 ECLIPSE POR SPECTRUM CARBON
Respuesta:
    TO CUSHION AREA 5/15</x18tc:text>
    <x18tc:extLst>
      <ext uri="{F7C98A9C-CBB3-438F-8F68-D28B6AF4A901}">
        <xltc2:checksum/>
        <xltc2:hyperlink startIndex="221" length="46" url="https://go.microsoft.com/fwlink/?linkid=870924"/>
      </ext>
    </x18tc:extLst>
  </x18tc:threadedComment>
  <x18tc:threadedComment ref="F190" dT="2026-07-22T00:22:01.00" personId="{19d39f50-aee9-4e68-a99f-95f4ce72ce3f}" id="{1ed5235c-4eec-4790-9880-db9810b574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The client added two more cushions to this order for her existing chaises</x18tc:text>
    <x18tc:extLst>
      <ext uri="{F7C98A9C-CBB3-438F-8F68-D28B6AF4A901}">
        <xltc2:checksum/>
        <xltc2:hyperlink startIndex="221" length="46" url="https://go.microsoft.com/fwlink/?linkid=870924"/>
      </ext>
    </x18tc:extLst>
  </x18tc:threadedComment>
  <x18tc:threadedComment ref="F525" dT="2026-07-22T00:22:00.00" personId="{ea1eed1e-c1c5-4aa7-9fb0-3d3023fa23c2}" id="{6cd1a975-1cbc-4257-bc6c-b79506f5cc81}" done="0">
    <x18tc:text xml:space="preserve">WATERFALL SE INSTARLARA EN CASA CON KENNY &amp; JULIO</x18tc:text>
  </x18tc:threadedComment>
  <x18tc:threadedComment ref="G834" dT="2026-07-22T00:22:01.00" personId="{dd2012a3-42c2-4d3e-bbf6-17dc5d49410c}" id="{bb08d82f-9d4a-494f-8deb-15e1cb6f655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2/27</x18tc:text>
    <x18tc:extLst>
      <ext uri="{F7C98A9C-CBB3-438F-8F68-D28B6AF4A901}">
        <xltc2:checksum/>
        <xltc2:hyperlink startIndex="221" length="46" url="https://go.microsoft.com/fwlink/?linkid=870924"/>
      </ext>
    </x18tc:extLst>
  </x18tc:threadedComment>
  <x18tc:threadedComment ref="T97" dT="2026-07-22T00:22:00.00" personId="{1cbce2bc-3e13-46bf-b697-4407c22cb389}" id="{02afbf99-ba71-451b-a451-d2fb56cfbfe8}" done="0">
    <x18tc:text xml:space="preserve">TO MARIO: 11/11</x18tc:text>
  </x18tc:threadedComment>
  <x18tc:threadedComment ref="W606" dT="2026-07-22T00:22:01.00" personId="{b0a41086-09e8-41ad-968f-e943c897718f}" id="{3c022118-e469-4a1c-80a9-192a98697a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DEKTON TBD
Respuesta:
    SE ENTREGO A DEKTON FIREPIT CON DEKTON REM 1.2 8/26 AT 9:00AM</x18tc:text>
    <x18tc:extLst>
      <ext uri="{F7C98A9C-CBB3-438F-8F68-D28B6AF4A901}">
        <xltc2:checksum/>
        <xltc2:hyperlink startIndex="221" length="46" url="https://go.microsoft.com/fwlink/?linkid=870924"/>
      </ext>
    </x18tc:extLst>
  </x18tc:threadedComment>
  <x18tc:threadedComment ref="W238" dT="2026-07-22T00:22:00.00" personId="{1cbce2bc-3e13-46bf-b697-4407c22cb389}" id="{c503524e-ded1-45a3-928e-df29ee65b15d}" done="0">
    <x18tc:text xml:space="preserve">TO DEKTON AREA: 5/16</x18tc:text>
  </x18tc:threadedComment>
  <x18tc:threadedComment ref="S96" dT="2026-07-22T00:22:00.00" personId="{1cbce2bc-3e13-46bf-b697-4407c22cb389}" id="{47356603-77f2-42ac-95d2-ba19597804e5}" done="0">
    <x18tc:text xml:space="preserve">to rayo 10/26</x18tc:text>
  </x18tc:threadedComment>
  <x18tc:threadedComment ref="G935" dT="2026-07-22T00:22:01.00" personId="{5e14984c-673b-472b-86a4-e00fb860d36a}" id="{20a57d30-8e48-4ab0-bc1e-757cf5817d5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6/4</x18tc:text>
    <x18tc:extLst>
      <ext uri="{F7C98A9C-CBB3-438F-8F68-D28B6AF4A901}">
        <xltc2:checksum/>
        <xltc2:hyperlink startIndex="221" length="46" url="https://go.microsoft.com/fwlink/?linkid=870924"/>
      </ext>
    </x18tc:extLst>
  </x18tc:threadedComment>
  <x18tc:threadedComment ref="F156" dT="2026-07-22T00:22:00.00" personId="{2b89eada-b4ea-4a0e-a3a1-42d2575516c4}" id="{04fca199-2d03-42c9-b44d-7380728680f1}" done="0">
    <x18tc:text xml:space="preserve">ORDER HAS
4 LEDGE LOUNGER
10X 16 FLEX ZEN WITH NO BASE
8 X 7   FLEX TWIN WITHOUT BASE</x18tc:text>
  </x18tc:threadedComment>
  <x18tc:threadedComment ref="G1061" dT="2026-07-22T00:22:01.00" personId="{a4cf15c4-3b30-40e5-b636-9383a1e0827a}" id="{2f60f375-b024-4747-8a64-179d860c24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9/16</x18tc:text>
    <x18tc:extLst>
      <ext uri="{F7C98A9C-CBB3-438F-8F68-D28B6AF4A901}">
        <xltc2:checksum/>
        <xltc2:hyperlink startIndex="221" length="46" url="https://go.microsoft.com/fwlink/?linkid=870924"/>
      </ext>
    </x18tc:extLst>
  </x18tc:threadedComment>
  <x18tc:threadedComment ref="S747" dT="2026-07-22T00:22:00.00" personId="{12230b2a-7451-4372-848e-6824bb35b798}" id="{03bda0f9-40d2-43e4-910c-2e65748f3e7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VENDIDO DE TIENDA, SE NECESITAN LEVANTAR PARA TRAER A FACTORY.</x18tc:text>
    <x18tc:extLst>
      <ext uri="{F7C98A9C-CBB3-438F-8F68-D28B6AF4A901}">
        <xltc2:checksum/>
        <xltc2:hyperlink startIndex="221" length="46" url="https://go.microsoft.com/fwlink/?linkid=870924"/>
      </ext>
    </x18tc:extLst>
  </x18tc:threadedComment>
  <x18tc:threadedComment ref="F881" dT="2026-07-22T00:22:00.00" personId="{caf1e3c3-c103-4e8a-9d4b-c52e86305d81}" id="{4ae95319-d7d1-4aa4-ba14-bf585614c6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HOUSE NOT READY TO DELIVER...ON HOLD</x18tc:text>
    <x18tc:extLst>
      <ext uri="{F7C98A9C-CBB3-438F-8F68-D28B6AF4A901}">
        <xltc2:checksum/>
        <xltc2:hyperlink startIndex="221" length="46" url="https://go.microsoft.com/fwlink/?linkid=870924"/>
        <xltc2:hyperlink startIndex="304" length="12" url="http://DELIVER...ON"/>
      </ext>
    </x18tc:extLst>
  </x18tc:threadedComment>
  <x18tc:threadedComment ref="F1126" dT="2026-07-22T00:22:00.00" personId="{ccdd1390-c78e-4be1-9a6f-d68dfdfbd4dc}" id="{e7f29b72-ef52-45a2-b7be-b3937415d7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12/22</x18tc:text>
    <x18tc:extLst>
      <ext uri="{F7C98A9C-CBB3-438F-8F68-D28B6AF4A901}">
        <xltc2:checksum/>
        <xltc2:hyperlink startIndex="221" length="46" url="https://go.microsoft.com/fwlink/?linkid=870924"/>
      </ext>
    </x18tc:extLst>
  </x18tc:threadedComment>
  <x18tc:threadedComment ref="S909" dT="2026-07-22T00:22:01.00" personId="{db29db5c-4b69-4e91-ad9e-f58bd20485d5}" id="{9221b772-40ac-40bf-83e2-13f6166470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REVIEW DIMENSIONS ON 5/14</x18tc:text>
    <x18tc:extLst>
      <ext uri="{F7C98A9C-CBB3-438F-8F68-D28B6AF4A901}">
        <xltc2:checksum/>
        <xltc2:hyperlink startIndex="221" length="46" url="https://go.microsoft.com/fwlink/?linkid=870924"/>
      </ext>
    </x18tc:extLst>
  </x18tc:threadedComment>
  <x18tc:threadedComment ref="S999" dT="2026-07-22T00:22:00.00" personId="{1a47a4f0-52a4-4d6d-b136-67c47a994d3b}" id="{fe332700-1fc7-4152-85ab-80e712d745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8/20 AT 6:00 AM</x18tc:text>
    <x18tc:extLst>
      <ext uri="{F7C98A9C-CBB3-438F-8F68-D28B6AF4A901}">
        <xltc2:checksum/>
        <xltc2:hyperlink startIndex="221" length="46" url="https://go.microsoft.com/fwlink/?linkid=870924"/>
      </ext>
    </x18tc:extLst>
  </x18tc:threadedComment>
  <x18tc:threadedComment ref="S67" dT="2026-07-22T00:22:01.00" personId="{1cbce2bc-3e13-46bf-b697-4407c22cb389}" id="{63466fa3-23f5-464c-8738-6bdc04b68e54}" done="0">
    <x18tc:text xml:space="preserve">LA AGREGO CHRISTIAN DATE: ?</x18tc:text>
  </x18tc:threadedComment>
  <x18tc:threadedComment ref="W709" dT="2026-07-22T00:22:00.00" personId="{6c2cc61a-b4d2-4b8b-be33-21c035df1932}" id="{77827a09-b448-4685-916d-4c2cca60cb0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10/16 AT 12:30PM</x18tc:text>
    <x18tc:extLst>
      <ext uri="{F7C98A9C-CBB3-438F-8F68-D28B6AF4A901}">
        <xltc2:checksum/>
        <xltc2:hyperlink startIndex="221" length="46" url="https://go.microsoft.com/fwlink/?linkid=870924"/>
      </ext>
    </x18tc:extLst>
  </x18tc:threadedComment>
  <x18tc:threadedComment ref="N1345" dT="2026-07-22T00:22:00.00" personId="{d6503781-0470-400d-9b9d-8f5dff839ad2}" id="{de97327a-d543-48e0-9fe7-7f400d07b0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S843" dT="2026-07-22T00:22:01.00" personId="{eabe7f58-f444-4890-9969-2d584eee7105}" id="{54ca720a-3e6b-418b-b96f-af55953f1c2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3/3</x18tc:text>
    <x18tc:extLst>
      <ext uri="{F7C98A9C-CBB3-438F-8F68-D28B6AF4A901}">
        <xltc2:checksum/>
        <xltc2:hyperlink startIndex="221" length="46" url="https://go.microsoft.com/fwlink/?linkid=870924"/>
      </ext>
    </x18tc:extLst>
  </x18tc:threadedComment>
  <x18tc:threadedComment ref="L559" dT="2026-07-22T00:22:00.00" personId="{4335007c-e637-4cc5-8f87-3d3c7f5e9a1c}" id="{87153df3-bd60-4d01-a73a-792566ba838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 10/21</x18tc:text>
    <x18tc:extLst>
      <ext uri="{F7C98A9C-CBB3-438F-8F68-D28B6AF4A901}">
        <xltc2:checksum/>
        <xltc2:hyperlink startIndex="221" length="46" url="https://go.microsoft.com/fwlink/?linkid=870924"/>
      </ext>
    </x18tc:extLst>
  </x18tc:threadedComment>
  <x18tc:threadedComment ref="G1125" dT="2026-07-22T00:22:00.00" personId="{11715718-4071-481f-91b1-2846a80eb17b}" id="{928bf4e9-183c-49aa-a4df-41dd176a32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x18tc:text>
    <x18tc:extLst>
      <ext uri="{F7C98A9C-CBB3-438F-8F68-D28B6AF4A901}">
        <xltc2:checksum/>
        <xltc2:hyperlink startIndex="221" length="46" url="https://go.microsoft.com/fwlink/?linkid=870924"/>
      </ext>
    </x18tc:extLst>
  </x18tc:threadedComment>
  <x18tc:threadedComment ref="S467" dT="2026-07-22T00:22:01.00" personId="{b5a22883-ae29-4245-a79a-50c6d5e55796}" id="{ea04a4d6-47b9-4cf6-a7eb-eb6c6aaf5d7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8/14 AT 8:40AM</x18tc:text>
    <x18tc:extLst>
      <ext uri="{F7C98A9C-CBB3-438F-8F68-D28B6AF4A901}">
        <xltc2:checksum/>
        <xltc2:hyperlink startIndex="221" length="46" url="https://go.microsoft.com/fwlink/?linkid=870924"/>
      </ext>
    </x18tc:extLst>
  </x18tc:threadedComment>
  <x18tc:threadedComment ref="B187" dT="2026-07-22T00:22:00.00" personId="{a4303f58-4f84-400f-a636-5e9335cacc72}" id="{00aef45a-067f-44a6-99e0-3489cca4609c}" done="0">
    <x18tc:text xml:space="preserve">WARRANTY JOB</x18tc:text>
  </x18tc:threadedComment>
  <x18tc:threadedComment ref="S1436" dT="2026-07-22T00:22:01.00" personId="{ea1eed1e-c1c5-4aa7-9fb0-3d3023fa23c2}" id="{015e9164-df67-4055-afcd-78f5edb2df1b}" done="0">
    <x18tc:text xml:space="preserve">TO METAL: 6/24 AT 7:00AM</x18tc:text>
  </x18tc:threadedComment>
  <x18tc:threadedComment ref="F1346" dT="2026-07-22T00:22:01.00" personId="{fda1476d-184c-4d17-b52d-d5fa6b166751}" id="{6a91bb00-20ef-4684-a8a9-49ced849a5e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ON 6/29</x18tc:text>
    <x18tc:extLst>
      <ext uri="{F7C98A9C-CBB3-438F-8F68-D28B6AF4A901}">
        <xltc2:checksum/>
        <xltc2:hyperlink startIndex="221" length="46" url="https://go.microsoft.com/fwlink/?linkid=870924"/>
      </ext>
    </x18tc:extLst>
  </x18tc:threadedComment>
  <x18tc:threadedComment ref="V197" dT="2026-07-22T00:22:00.00" personId="{0495f1d9-1f56-408d-8488-1a53a944d33d}" id="{91651d7f-0bbe-4e40-b48c-660281d516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7-BRONZE
1-WHITE (CABANA)
3-GREY</x18tc:text>
    <x18tc:extLst>
      <ext uri="{F7C98A9C-CBB3-438F-8F68-D28B6AF4A901}">
        <xltc2:checksum/>
        <xltc2:hyperlink startIndex="221" length="46" url="https://go.microsoft.com/fwlink/?linkid=870924"/>
      </ext>
    </x18tc:extLst>
  </x18tc:threadedComment>
  <x18tc:threadedComment ref="W467" dT="2026-07-22T00:22:01.00" personId="{ea1eed1e-c1c5-4aa7-9fb0-3d3023fa23c2}" id="{05db05dd-9036-4b97-88bc-e74734a5c80d}" done="0">
    <x18tc:text xml:space="preserve">TO DEKTON: 7/3 AT 7:10AM</x18tc:text>
  </x18tc:threadedComment>
  <x18tc:threadedComment ref="T114" dT="2026-07-22T00:22:01.00" personId="{1cbce2bc-3e13-46bf-b697-4407c22cb389}" id="{a9c6e49b-9f68-46b1-9bc6-a0e8ed92fd0b}" done="0">
    <x18tc:text xml:space="preserve">TO MARIO :11/11</x18tc:text>
  </x18tc:threadedComment>
  <x18tc:threadedComment ref="T80" dT="2026-07-22T00:22:01.00" personId="{1cbce2bc-3e13-46bf-b697-4407c22cb389}" id="{9ab8ae38-76a3-4393-aecf-c74c627919bf}" done="0">
    <x18tc:text xml:space="preserve">TO MARIO: 10/5</x18tc:text>
  </x18tc:threadedComment>
  <x18tc:threadedComment ref="G1183" dT="2026-07-22T00:22:00.00" personId="{5134f3c7-f28d-44cc-b673-4b0a003499ae}" id="{9ea940c6-a01e-4ce0-89ef-fe9d2f0034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x18tc:text>
    <x18tc:extLst>
      <ext uri="{F7C98A9C-CBB3-438F-8F68-D28B6AF4A901}">
        <xltc2:checksum/>
        <xltc2:hyperlink startIndex="221" length="46" url="https://go.microsoft.com/fwlink/?linkid=870924"/>
      </ext>
    </x18tc:extLst>
  </x18tc:threadedComment>
  <x18tc:threadedComment ref="B3" dT="2026-07-22T00:22:01.00" personId="{1cbce2bc-3e13-46bf-b697-4407c22cb389}" id="{4702ff3e-093c-4b47-8d2d-623d109b9ae6}" done="0">
    <x18tc:text xml:space="preserve">COMENZAR hasta que collected</x18tc:text>
  </x18tc:threadedComment>
  <x18tc:threadedComment ref="S733" dT="2026-07-22T00:22:01.00" personId="{3b4aa498-3c0d-4537-9b77-cdaa6757ef4c}" id="{db9358c3-a428-4ff8-9d03-e34dec9093b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 8:00AM
DISENO ESPECIAL, SE LLEVARA MATERIAL A DOBLAR 3 DIFERENTES RADIOS
Respuesta:
    RAYO COMENZO DISENO DOBLADO 11/19</x18tc:text>
    <x18tc:extLst>
      <ext uri="{F7C98A9C-CBB3-438F-8F68-D28B6AF4A901}">
        <xltc2:checksum/>
        <xltc2:hyperlink startIndex="221" length="46" url="https://go.microsoft.com/fwlink/?linkid=870924"/>
      </ext>
    </x18tc:extLst>
  </x18tc:threadedComment>
  <x18tc:threadedComment ref="G175" dT="2026-07-22T00:22:01.00" personId="{1cbce2bc-3e13-46bf-b697-4407c22cb389}" id="{3d6db18f-cc42-4e74-b3e8-f3e87e1d24ea}" done="0">
    <x18tc:text xml:space="preserve">TO ABRIL: 2/16</x18tc:text>
  </x18tc:threadedComment>
  <x18tc:threadedComment ref="S584" dT="2026-07-22T00:22:00.00" personId="{ea1eed1e-c1c5-4aa7-9fb0-3d3023fa23c2}" id="{2a99bf97-232a-4925-886e-dd6224dd8088}" done="0">
    <x18tc:text xml:space="preserve">start prototipe on 6/13 6:30am…
SE ENTREGA EL RESTO PARA CORTE 6/17</x18tc:text>
  </x18tc:threadedComment>
  <x18tc:threadedComment ref="S1414" dT="2026-07-22T00:22:01.00" personId="{1cbce2bc-3e13-46bf-b697-4407c22cb389}" id="{6490594b-5d6f-4c90-8c00-419b409cfbb1}" done="0">
    <x18tc:text xml:space="preserve">TO RAYO: 12/19</x18tc:text>
  </x18tc:threadedComment>
  <x18tc:threadedComment ref="T132" dT="2026-07-22T00:22:00.00" personId="{ea1eed1e-c1c5-4aa7-9fb0-3d3023fa23c2}" id="{4a6379f3-8b57-4e26-9e45-de1173592afb}" done="0">
    <x18tc:text xml:space="preserve">TO MARIO: 12/20</x18tc:text>
  </x18tc:threadedComment>
  <x18tc:threadedComment ref="F98" dT="2026-07-22T00:22:01.00" personId="{f065fbf5-4998-4140-8bad-fc24937e74bb}" id="{cc256785-f32c-4ca6-bb1c-d7b0b960ae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Customer want white glove delivery by Sara!!</x18tc:text>
    <x18tc:extLst>
      <ext uri="{F7C98A9C-CBB3-438F-8F68-D28B6AF4A901}">
        <xltc2:checksum/>
        <xltc2:hyperlink startIndex="221" length="46" url="https://go.microsoft.com/fwlink/?linkid=870924"/>
      </ext>
    </x18tc:extLst>
  </x18tc:threadedComment>
  <x18tc:threadedComment ref="L789" dT="2026-07-22T00:22:00.00" personId="{3170156c-1d28-4ed2-b2cc-d4d2d40023cd}" id="{093cc68b-0139-4feb-a04d-b3ce5586776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1/6
Respuesta:
    OK 1/9</x18tc:text>
    <x18tc:extLst>
      <ext uri="{F7C98A9C-CBB3-438F-8F68-D28B6AF4A901}">
        <xltc2:checksum/>
        <xltc2:hyperlink startIndex="221" length="46" url="https://go.microsoft.com/fwlink/?linkid=870924"/>
      </ext>
    </x18tc:extLst>
  </x18tc:threadedComment>
  <x18tc:threadedComment ref="S1406" dT="2026-07-22T00:22:01.00" personId="{1cbce2bc-3e13-46bf-b697-4407c22cb389}" id="{759b116f-e942-464f-b3ce-db67b9d04e2b}" done="0">
    <x18tc:text xml:space="preserve">A RAYO 8/15</x18tc:text>
  </x18tc:threadedComment>
  <x18tc:threadedComment ref="L892" dT="2026-07-22T00:22:00.00" personId="{26ce420c-1095-453f-9952-643a893d3766}" id="{b881d2a4-fb74-4912-9fce-7a785a5c8b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CALCULATE YARDS</x18tc:text>
    <x18tc:extLst>
      <ext uri="{F7C98A9C-CBB3-438F-8F68-D28B6AF4A901}">
        <xltc2:checksum/>
        <xltc2:hyperlink startIndex="221" length="46" url="https://go.microsoft.com/fwlink/?linkid=870924"/>
      </ext>
    </x18tc:extLst>
  </x18tc:threadedComment>
  <x18tc:threadedComment ref="AF41" dT="2026-07-22T00:22:01.00" personId="{1cbce2bc-3e13-46bf-b697-4407c22cb389}" id="{ba888e5b-6564-4f48-a7ca-5e47fbd6b0bb}" done="0">
    <x18tc:text xml:space="preserve">Sara request 1st week of December</x18tc:text>
  </x18tc:threadedComment>
  <x18tc:threadedComment ref="L614" dT="2026-07-22T00:22:00.00" personId="{bdbdc9db-96fb-4746-9f46-900c86519b10}" id="{272eb9a8-c3d4-4338-8e60-87585867bc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8/5
Respuesta:
    LLEGO 8/8</x18tc:text>
    <x18tc:extLst>
      <ext uri="{F7C98A9C-CBB3-438F-8F68-D28B6AF4A901}">
        <xltc2:checksum/>
        <xltc2:hyperlink startIndex="221" length="46" url="https://go.microsoft.com/fwlink/?linkid=870924"/>
      </ext>
    </x18tc:extLst>
  </x18tc:threadedComment>
  <x18tc:threadedComment ref="W661" dT="2026-07-22T00:22:00.00" personId="{f59c2af2-1902-4916-a94e-f5c3e4642c8b}" id="{65b57e62-5fd4-4f6c-bfd6-3176a389b46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9/18</x18tc:text>
    <x18tc:extLst>
      <ext uri="{F7C98A9C-CBB3-438F-8F68-D28B6AF4A901}">
        <xltc2:checksum/>
        <xltc2:hyperlink startIndex="221" length="46" url="https://go.microsoft.com/fwlink/?linkid=870924"/>
      </ext>
    </x18tc:extLst>
  </x18tc:threadedComment>
  <x18tc:threadedComment ref="G1072" dT="2026-07-22T00:22:01.00" personId="{8eb4d17b-177c-4c9f-a2dd-d0158fa0f27f}" id="{22c3cb97-0776-4594-a4b7-72c434b0a10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x18tc:text>
    <x18tc:extLst>
      <ext uri="{F7C98A9C-CBB3-438F-8F68-D28B6AF4A901}">
        <xltc2:checksum/>
        <xltc2:hyperlink startIndex="221" length="46" url="https://go.microsoft.com/fwlink/?linkid=870924"/>
      </ext>
    </x18tc:extLst>
  </x18tc:threadedComment>
  <x18tc:threadedComment ref="F890" dT="2026-07-22T00:22:00.00" personId="{5e2d6719-a444-4742-a95f-5f27b4720b55}" id="{c26b85aa-5dd9-4227-ba12-2fddd78dd14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Promise day 5/7
Respuesta:
    confirmado</x18tc:text>
    <x18tc:extLst>
      <ext uri="{F7C98A9C-CBB3-438F-8F68-D28B6AF4A901}">
        <xltc2:checksum/>
        <xltc2:hyperlink startIndex="221" length="46" url="https://go.microsoft.com/fwlink/?linkid=870924"/>
      </ext>
    </x18tc:extLst>
  </x18tc:threadedComment>
  <x18tc:threadedComment ref="W761" dT="2026-07-22T00:22:01.00" personId="{cbb89396-87a2-4b42-b2e7-d9d064591ff9}" id="{a100a3f1-e75a-4f1a-aaa6-49ed63b64c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11/21</x18tc:text>
    <x18tc:extLst>
      <ext uri="{F7C98A9C-CBB3-438F-8F68-D28B6AF4A901}">
        <xltc2:checksum/>
        <xltc2:hyperlink startIndex="221" length="46" url="https://go.microsoft.com/fwlink/?linkid=870924"/>
      </ext>
    </x18tc:extLst>
  </x18tc:threadedComment>
  <x18tc:threadedComment ref="S107" dT="2026-07-22T00:22:00.00" personId="{1cbce2bc-3e13-46bf-b697-4407c22cb389}" id="{caa412d3-9133-488e-8bf8-e6638a18189e}" done="0">
    <x18tc:text xml:space="preserve">TO RAYO: NOV-9</x18tc:text>
  </x18tc:threadedComment>
  <x18tc:threadedComment ref="W568" dT="2026-07-22T00:22:00.00" personId="{ea1eed1e-c1c5-4aa7-9fb0-3d3023fa23c2}" id="{2d5f8656-afc2-46ec-8d35-4ba5bea37e68}" done="0">
    <x18tc:text xml:space="preserve">TO DEKTON: 6/6 AT 2:00PM</x18tc:text>
  </x18tc:threadedComment>
  <x18tc:threadedComment ref="G688" dT="2026-07-22T00:22:00.00" personId="{0b2471d5-afa8-4b74-b1ca-121a076be058}" id="{02924f11-7ed9-4559-a2f2-7b49719e13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10/09 AT 10:20AM</x18tc:text>
    <x18tc:extLst>
      <ext uri="{F7C98A9C-CBB3-438F-8F68-D28B6AF4A901}">
        <xltc2:checksum/>
        <xltc2:hyperlink startIndex="221" length="46" url="https://go.microsoft.com/fwlink/?linkid=870924"/>
      </ext>
    </x18tc:extLst>
  </x18tc:threadedComment>
  <x18tc:threadedComment ref="AB64" dT="2026-07-22T00:22:00.00" personId="{1cbce2bc-3e13-46bf-b697-4407c22cb389}" id="{77e9f68f-c8f2-4268-84c9-93cdf6ce7ad0}" done="0">
    <x18tc:text xml:space="preserve">ORIGINAL 9/9</x18tc:text>
  </x18tc:threadedComment>
  <x18tc:threadedComment ref="W1417" dT="2026-07-22T00:22:01.00" personId="{cb3096ff-ff9b-49dd-a746-d53e2797cdd2}" id="{b70d1eb9-ae79-492a-838f-7a88a478ef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RED: 3/27</x18tc:text>
    <x18tc:extLst>
      <ext uri="{F7C98A9C-CBB3-438F-8F68-D28B6AF4A901}">
        <xltc2:checksum/>
        <xltc2:hyperlink startIndex="221" length="46" url="https://go.microsoft.com/fwlink/?linkid=870924"/>
      </ext>
    </x18tc:extLst>
  </x18tc:threadedComment>
  <x18tc:threadedComment ref="G800" dT="2026-07-22T00:22:01.00" personId="{151b40f3-cf9b-4ab1-b18d-01bebe507eb0}" id="{5f18a757-0f30-408c-a5b0-6e89b5666f1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1/14</x18tc:text>
    <x18tc:extLst>
      <ext uri="{F7C98A9C-CBB3-438F-8F68-D28B6AF4A901}">
        <xltc2:checksum/>
        <xltc2:hyperlink startIndex="221" length="46" url="https://go.microsoft.com/fwlink/?linkid=870924"/>
      </ext>
    </x18tc:extLst>
  </x18tc:threadedComment>
  <x18tc:threadedComment ref="W512" dT="2026-07-22T00:22:00.00" personId="{ea1eed1e-c1c5-4aa7-9fb0-3d3023fa23c2}" id="{47f95a5a-2335-4737-b17b-18d3e8ed37fd}" done="0">
    <x18tc:text xml:space="preserve">TO Dekton: 4/10</x18tc:text>
  </x18tc:threadedComment>
  <x18tc:threadedComment ref="F925" dT="2026-07-22T00:22:00.00" personId="{9fb2cfea-b321-4ab3-8288-b29fc96515aa}" id="{4c1ed923-61e9-4756-8bae-431a866cdb3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MERCH FROM SHOWROOM:
2 SWEEVEL OCEAN CLUB CHAIRS
2 SWEVEL BRAVADA CLUB CHAIR
WATERFALL FIREPIT TABLE
BROOKLYN BOOTH SET</x18tc:text>
    <x18tc:extLst>
      <ext uri="{F7C98A9C-CBB3-438F-8F68-D28B6AF4A901}">
        <xltc2:checksum/>
        <xltc2:hyperlink startIndex="221" length="46" url="https://go.microsoft.com/fwlink/?linkid=870924"/>
      </ext>
    </x18tc:extLst>
  </x18tc:threadedComment>
  <x18tc:threadedComment ref="W1050" dT="2026-07-22T00:22:01.00" personId="{732f886c-8bcd-49e0-a18a-8c436a869ef4}" id="{a14404f1-5a22-4dc8-b824-df0f2426709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9/10</x18tc:text>
    <x18tc:extLst>
      <ext uri="{F7C98A9C-CBB3-438F-8F68-D28B6AF4A901}">
        <xltc2:checksum/>
        <xltc2:hyperlink startIndex="221" length="46" url="https://go.microsoft.com/fwlink/?linkid=870924"/>
      </ext>
    </x18tc:extLst>
  </x18tc:threadedComment>
  <x18tc:threadedComment ref="S559" dT="2026-07-22T00:22:01.00" personId="{94459543-a774-4467-ad0f-0ef0545d06c1}" id="{2938f45b-f642-4c9a-97a6-b8b4b66003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7/31 AT 10:30AM</x18tc:text>
    <x18tc:extLst>
      <ext uri="{F7C98A9C-CBB3-438F-8F68-D28B6AF4A901}">
        <xltc2:checksum/>
        <xltc2:hyperlink startIndex="221" length="46" url="https://go.microsoft.com/fwlink/?linkid=870924"/>
      </ext>
    </x18tc:extLst>
  </x18tc:threadedComment>
  <x18tc:threadedComment ref="G802" dT="2026-07-22T00:22:00.00" personId="{8f9ae2ea-c770-4a67-a725-544844bb221c}" id="{ea788365-84a9-4d01-9d25-438a1a8c76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1/16</x18tc:text>
    <x18tc:extLst>
      <ext uri="{F7C98A9C-CBB3-438F-8F68-D28B6AF4A901}">
        <xltc2:checksum/>
        <xltc2:hyperlink startIndex="221" length="46" url="https://go.microsoft.com/fwlink/?linkid=870924"/>
      </ext>
    </x18tc:extLst>
  </x18tc:threadedComment>
  <x18tc:threadedComment ref="W1393" dT="2026-07-22T00:22:01.00" personId="{e4fac997-e069-4975-a98e-ef0745d5bbe3}" id="{2d7d03f4-354a-462b-ae28-854d43b031d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7/31 AT 7:30AM
Respuesta:
    COMPLETE: 7/31</x18tc:text>
    <x18tc:extLst>
      <ext uri="{F7C98A9C-CBB3-438F-8F68-D28B6AF4A901}">
        <xltc2:checksum/>
        <xltc2:hyperlink startIndex="221" length="46" url="https://go.microsoft.com/fwlink/?linkid=870924"/>
      </ext>
    </x18tc:extLst>
  </x18tc:threadedComment>
  <x18tc:threadedComment ref="G747" dT="2026-07-22T00:22:00.00" personId="{c2879065-ca6c-4370-8c14-123592bd37d4}" id="{0756ed3c-9626-4ad7-9b70-b14832e914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12/05</x18tc:text>
    <x18tc:extLst>
      <ext uri="{F7C98A9C-CBB3-438F-8F68-D28B6AF4A901}">
        <xltc2:checksum/>
        <xltc2:hyperlink startIndex="221" length="46" url="https://go.microsoft.com/fwlink/?linkid=870924"/>
      </ext>
    </x18tc:extLst>
  </x18tc:threadedComment>
  <x18tc:threadedComment ref="L1179" dT="2026-07-22T00:22:01.00" personId="{3e7e7362-bcc6-4602-90a8-2617267e8fb8}" id="{56b30582-2d84-4f9d-adc8-8c98152bbf6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2/2</x18tc:text>
    <x18tc:extLst>
      <ext uri="{F7C98A9C-CBB3-438F-8F68-D28B6AF4A901}">
        <xltc2:checksum/>
        <xltc2:hyperlink startIndex="221" length="46" url="https://go.microsoft.com/fwlink/?linkid=870924"/>
      </ext>
    </x18tc:extLst>
  </x18tc:threadedComment>
  <x18tc:threadedComment ref="S173" dT="2026-07-22T00:22:01.00" personId="{1cbce2bc-3e13-46bf-b697-4407c22cb389}" id="{b16f0063-e06f-4e9a-b0e8-59c83729b8f1}" done="0">
    <x18tc:text xml:space="preserve">TO RAYO 2/16</x18tc:text>
  </x18tc:threadedComment>
  <x18tc:threadedComment ref="F1147" dT="2026-07-22T00:22:00.00" personId="{bd76acdc-2cca-4c8d-8b3c-75eaf2ce89bb}" id="{f9a22d1e-2273-40b0-b054-b06632d5a08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RECOGE DE FACTORY</x18tc:text>
    <x18tc:extLst>
      <ext uri="{F7C98A9C-CBB3-438F-8F68-D28B6AF4A901}">
        <xltc2:checksum/>
        <xltc2:hyperlink startIndex="221" length="46" url="https://go.microsoft.com/fwlink/?linkid=870924"/>
      </ext>
    </x18tc:extLst>
  </x18tc:threadedComment>
  <x18tc:threadedComment ref="V196" dT="2026-07-22T00:22:01.00" personId="{bcf2faba-2f7d-4811-94d7-52c3af8e2c72}" id="{5ff02557-599f-426b-9df7-e1cc32360d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*PICKUP FROM SHOWROOM 7 FURNITURE
*WE MADE 11 FURNITURES IN FABRIC</x18tc:text>
    <x18tc:extLst>
      <ext uri="{F7C98A9C-CBB3-438F-8F68-D28B6AF4A901}">
        <xltc2:checksum/>
        <xltc2:hyperlink startIndex="221" length="46" url="https://go.microsoft.com/fwlink/?linkid=870924"/>
      </ext>
    </x18tc:extLst>
  </x18tc:threadedComment>
  <x18tc:threadedComment ref="G648" dT="2026-07-22T00:22:01.00" personId="{8a4361bc-bf75-4e3e-803a-a2b8b85fd91f}" id="{09268d90-19bd-4cd5-a2ec-9910420749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8/29 AT 9:20AM</x18tc:text>
    <x18tc:extLst>
      <ext uri="{F7C98A9C-CBB3-438F-8F68-D28B6AF4A901}">
        <xltc2:checksum/>
        <xltc2:hyperlink startIndex="221" length="46" url="https://go.microsoft.com/fwlink/?linkid=870924"/>
      </ext>
    </x18tc:extLst>
  </x18tc:threadedComment>
  <x18tc:threadedComment ref="W702" dT="2026-07-22T00:22:00.00" personId="{40750e87-f1fb-4fc2-b595-d7c22eda8153}" id="{0dbecd22-61e2-4d3e-a374-479c03d681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x18tc:text>
    <x18tc:extLst>
      <ext uri="{F7C98A9C-CBB3-438F-8F68-D28B6AF4A901}">
        <xltc2:checksum/>
        <xltc2:hyperlink startIndex="221" length="46" url="https://go.microsoft.com/fwlink/?linkid=870924"/>
      </ext>
    </x18tc:extLst>
  </x18tc:threadedComment>
  <x18tc:threadedComment ref="AE25" dT="2026-07-22T00:22:01.00" personId="{a4303f58-4f84-400f-a636-5e9335cacc72}" id="{ec443922-8d4b-472a-af20-a7758d64dd38}" done="0">
    <x18tc:text xml:space="preserve">Include Two Ledge Lounger (Ask Lucio)</x18tc:text>
  </x18tc:threadedComment>
  <x18tc:threadedComment ref="S51" dT="2026-07-22T00:22:01.00" personId="{1cbce2bc-3e13-46bf-b697-4407c22cb389}" id="{2adb3010-1a91-437a-8a7b-6bb548db6deb}" done="0">
    <x18tc:text xml:space="preserve">TO RAYO: 9/20</x18tc:text>
  </x18tc:threadedComment>
  <x18tc:threadedComment ref="T160" dT="2026-07-22T00:22:01.00" personId="{1cbce2bc-3e13-46bf-b697-4407c22cb389}" id="{3040de3a-f65d-4270-a7c2-dbd1772f6c0c}" done="0">
    <x18tc:text xml:space="preserve">TO MARIO: 2/1</x18tc:text>
  </x18tc:threadedComment>
  <x18tc:threadedComment ref="G928" dT="2026-07-22T00:22:00.00" personId="{0ba97307-7974-4759-b72c-db9e8503ad0f}" id="{277dd0ac-aa72-474b-a60c-5b869aa68f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CUSHION:l 5/27</x18tc:text>
    <x18tc:extLst>
      <ext uri="{F7C98A9C-CBB3-438F-8F68-D28B6AF4A901}">
        <xltc2:checksum/>
        <xltc2:hyperlink startIndex="221" length="46" url="https://go.microsoft.com/fwlink/?linkid=870924"/>
      </ext>
    </x18tc:extLst>
  </x18tc:threadedComment>
  <x18tc:threadedComment ref="W885" dT="2026-07-22T00:22:01.00" personId="{80f81158-0574-44f4-9b9f-75132943bc5e}" id="{89f9ab68-da5c-4e4e-b2fa-8788a2fe4ed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x18tc:text>
    <x18tc:extLst>
      <ext uri="{F7C98A9C-CBB3-438F-8F68-D28B6AF4A901}">
        <xltc2:checksum/>
        <xltc2:hyperlink startIndex="221" length="46" url="https://go.microsoft.com/fwlink/?linkid=870924"/>
      </ext>
    </x18tc:extLst>
  </x18tc:threadedComment>
  <x18tc:threadedComment ref="K668" dT="2026-07-22T00:22:00.00" personId="{3d91833f-6781-4ee4-b000-272b0053b9a9}" id="{898da5fa-5142-4546-823a-ad83e3663e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STILL PENDING 49 ON 9/13/24
Respuesta:
    STILL PENDING 12 MARVEL CLOUD
Respuesta:
    LLEGARON 9/24, TODO BIEN</x18tc:text>
    <x18tc:extLst>
      <ext uri="{F7C98A9C-CBB3-438F-8F68-D28B6AF4A901}">
        <xltc2:checksum/>
        <xltc2:hyperlink startIndex="221" length="46" url="https://go.microsoft.com/fwlink/?linkid=870924"/>
      </ext>
    </x18tc:extLst>
  </x18tc:threadedComment>
  <x18tc:threadedComment ref="G1388" dT="2026-07-22T00:22:00.00" personId="{d60e3e3b-7dd6-4b31-8f64-cda4ae523dd2}" id="{36887058-dd14-4ac0-9047-57b20b6575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9/4</x18tc:text>
    <x18tc:extLst>
      <ext uri="{F7C98A9C-CBB3-438F-8F68-D28B6AF4A901}">
        <xltc2:checksum/>
        <xltc2:hyperlink startIndex="221" length="46" url="https://go.microsoft.com/fwlink/?linkid=870924"/>
      </ext>
    </x18tc:extLst>
  </x18tc:threadedComment>
  <x18tc:threadedComment ref="W788" dT="2026-07-22T00:22:01.00" personId="{ffcf76a6-18ef-48c6-9b85-fdec40c1f9ea}" id="{a3b8e27d-bb2d-4b59-bbf0-769d8e19092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12/17</x18tc:text>
    <x18tc:extLst>
      <ext uri="{F7C98A9C-CBB3-438F-8F68-D28B6AF4A901}">
        <xltc2:checksum/>
        <xltc2:hyperlink startIndex="221" length="46" url="https://go.microsoft.com/fwlink/?linkid=870924"/>
      </ext>
    </x18tc:extLst>
  </x18tc:threadedComment>
  <x18tc:threadedComment ref="G1088" dT="2026-07-22T00:22:00.00" personId="{d79d792d-cc5b-4c7e-8449-31aca4ae26a8}" id="{82ef1b75-964b-496b-af8b-6d10cea66ba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11/06</x18tc:text>
    <x18tc:extLst>
      <ext uri="{F7C98A9C-CBB3-438F-8F68-D28B6AF4A901}">
        <xltc2:checksum/>
        <xltc2:hyperlink startIndex="221" length="46" url="https://go.microsoft.com/fwlink/?linkid=870924"/>
      </ext>
    </x18tc:extLst>
  </x18tc:threadedComment>
  <x18tc:threadedComment ref="G1143" dT="2026-07-22T00:22:01.00" personId="{b493c579-72fc-4b1c-8a89-978bc042b552}" id="{cc9c52ad-62dd-4fcf-bbd1-73ea7013e2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11/26</x18tc:text>
    <x18tc:extLst>
      <ext uri="{F7C98A9C-CBB3-438F-8F68-D28B6AF4A901}">
        <xltc2:checksum/>
        <xltc2:hyperlink startIndex="221" length="46" url="https://go.microsoft.com/fwlink/?linkid=870924"/>
      </ext>
    </x18tc:extLst>
  </x18tc:threadedComment>
  <x18tc:threadedComment ref="F186" dT="2026-07-22T00:22:00.00" personId="{b0b3d808-be00-422d-a060-00412cf4fc3c}" id="{7fbedf0c-83c3-4794-a9cc-22b8f3eb641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LUCIO: UMBRELLA SQUARE WHITE w/ black piping
+BASE w/ WHEELS</x18tc:text>
    <x18tc:extLst>
      <ext uri="{F7C98A9C-CBB3-438F-8F68-D28B6AF4A901}">
        <xltc2:checksum/>
        <xltc2:hyperlink startIndex="221" length="46" url="https://go.microsoft.com/fwlink/?linkid=870924"/>
      </ext>
    </x18tc:extLst>
  </x18tc:threadedComment>
  <x18tc:threadedComment ref="S984" dT="2026-07-22T00:22:01.00" personId="{34ae5a07-6af4-4433-b1f9-920fb7450ba3}" id="{b361b2a7-2b42-4b3c-9d40-d0fe867f2f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x18tc:text>
    <x18tc:extLst>
      <ext uri="{F7C98A9C-CBB3-438F-8F68-D28B6AF4A901}">
        <xltc2:checksum/>
        <xltc2:hyperlink startIndex="221" length="46" url="https://go.microsoft.com/fwlink/?linkid=870924"/>
      </ext>
    </x18tc:extLst>
  </x18tc:threadedComment>
  <x18tc:threadedComment ref="G656" dT="2026-07-22T00:22:01.00" personId="{5ba5e780-7e31-4f97-b8db-6168aee00bbf}" id="{1aa97f42-a788-4626-a461-80bc022835d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 9/5 AT 6:20AM</x18tc:text>
    <x18tc:extLst>
      <ext uri="{F7C98A9C-CBB3-438F-8F68-D28B6AF4A901}">
        <xltc2:checksum/>
        <xltc2:hyperlink startIndex="221" length="46" url="https://go.microsoft.com/fwlink/?linkid=870924"/>
      </ext>
    </x18tc:extLst>
  </x18tc:threadedComment>
  <x18tc:threadedComment ref="S791" dT="2026-07-22T00:22:00.00" personId="{5192d1e2-8651-424b-bcb5-606dc660f13e}" id="{72c6baf7-81bc-4310-baa6-0d588b41370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1/6/25</x18tc:text>
    <x18tc:extLst>
      <ext uri="{F7C98A9C-CBB3-438F-8F68-D28B6AF4A901}">
        <xltc2:checksum/>
        <xltc2:hyperlink startIndex="221" length="46" url="https://go.microsoft.com/fwlink/?linkid=870924"/>
      </ext>
    </x18tc:extLst>
  </x18tc:threadedComment>
  <x18tc:threadedComment ref="W654" dT="2026-07-22T00:22:01.00" personId="{9cdad22a-d2d3-4457-b8f6-0664ba3e6288}" id="{17401078-d9e0-487d-a4cf-c9680493de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8/26 AT 7:20AM</x18tc:text>
    <x18tc:extLst>
      <ext uri="{F7C98A9C-CBB3-438F-8F68-D28B6AF4A901}">
        <xltc2:checksum/>
        <xltc2:hyperlink startIndex="221" length="46" url="https://go.microsoft.com/fwlink/?linkid=870924"/>
      </ext>
    </x18tc:extLst>
  </x18tc:threadedComment>
  <x18tc:threadedComment ref="S702" dT="2026-07-22T00:22:00.00" personId="{d1a2516b-65d7-47a8-b7ad-9df0cb24aef7}" id="{b382d4f3-5cbd-4e53-8cfa-b505df66a1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L1161" dT="2026-07-22T00:22:01.00" personId="{7f8ee24a-3520-4d63-9165-852b760adfb9}" id="{cfbaa58f-c971-4749-82e6-dd0bd8279f5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1/12/26</x18tc:text>
    <x18tc:extLst>
      <ext uri="{F7C98A9C-CBB3-438F-8F68-D28B6AF4A901}">
        <xltc2:checksum/>
        <xltc2:hyperlink startIndex="221" length="46" url="https://go.microsoft.com/fwlink/?linkid=870924"/>
      </ext>
    </x18tc:extLst>
  </x18tc:threadedComment>
  <x18tc:threadedComment ref="S899" dT="2026-07-22T00:22:01.00" personId="{2a3eb38b-9668-411e-b190-2ba57966c711}" id="{6f82a9b3-093c-4e3b-b964-269b29013e3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4/24</x18tc:text>
    <x18tc:extLst>
      <ext uri="{F7C98A9C-CBB3-438F-8F68-D28B6AF4A901}">
        <xltc2:checksum/>
        <xltc2:hyperlink startIndex="221" length="46" url="https://go.microsoft.com/fwlink/?linkid=870924"/>
      </ext>
    </x18tc:extLst>
  </x18tc:threadedComment>
  <x18tc:threadedComment ref="S682" dT="2026-07-22T00:22:00.00" personId="{d5d47265-f5bc-44a9-9c19-ec00209c5182}" id="{ac1fc528-f802-4086-9493-b4dce49ec7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 AT 6:30AM</x18tc:text>
    <x18tc:extLst>
      <ext uri="{F7C98A9C-CBB3-438F-8F68-D28B6AF4A901}">
        <xltc2:checksum/>
        <xltc2:hyperlink startIndex="221" length="46" url="https://go.microsoft.com/fwlink/?linkid=870924"/>
      </ext>
    </x18tc:extLst>
  </x18tc:threadedComment>
  <x18tc:threadedComment ref="V83" dT="2026-07-22T00:22:00.00" personId="{ea1eed1e-c1c5-4aa7-9fb0-3d3023fa23c2}" id="{84edf396-07fd-46c0-9bad-b2c3db1a3682}" done="0">
    <x18tc:text xml:space="preserve">sergio zamora:usar 5 barstools ya realizados en metalshop, solo hacer 2 nuevos</x18tc:text>
  </x18tc:threadedComment>
  <x18tc:threadedComment ref="L773" dT="2026-07-22T00:22:01.00" personId="{bdc17751-67c5-455b-98d8-83fee1a6e884}" id="{93e2f797-f651-4f91-bc98-6f09bd9cf1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12/4
Respuesta:
    REC. 12/10</x18tc:text>
    <x18tc:extLst>
      <ext uri="{F7C98A9C-CBB3-438F-8F68-D28B6AF4A901}">
        <xltc2:checksum/>
        <xltc2:hyperlink startIndex="221" length="46" url="https://go.microsoft.com/fwlink/?linkid=870924"/>
      </ext>
    </x18tc:extLst>
  </x18tc:threadedComment>
  <x18tc:threadedComment ref="G992" dT="2026-07-22T00:22:00.00" personId="{d295d008-da5c-42da-8cdc-f091ef7a1828}" id="{70b3b254-a1a5-4f90-90a0-6aba77dfb6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7/21</x18tc:text>
    <x18tc:extLst>
      <ext uri="{F7C98A9C-CBB3-438F-8F68-D28B6AF4A901}">
        <xltc2:checksum/>
        <xltc2:hyperlink startIndex="221" length="46" url="https://go.microsoft.com/fwlink/?linkid=870924"/>
      </ext>
    </x18tc:extLst>
  </x18tc:threadedComment>
  <x18tc:threadedComment ref="L951" dT="2026-07-22T00:22:00.00" personId="{48cd888a-4574-4f5a-aa28-0e1f31601214}" id="{42ef7391-2300-4ee4-8aac-2629e15787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7/16</x18tc:text>
    <x18tc:extLst>
      <ext uri="{F7C98A9C-CBB3-438F-8F68-D28B6AF4A901}">
        <xltc2:checksum/>
        <xltc2:hyperlink startIndex="221" length="46" url="https://go.microsoft.com/fwlink/?linkid=870924"/>
      </ext>
    </x18tc:extLst>
  </x18tc:threadedComment>
  <x18tc:threadedComment ref="G1145" dT="2026-07-22T00:22:01.00" personId="{8baaaf9f-3cc8-41fd-b4ba-df50d2f5cb58}" id="{e095cf2c-4f9d-48a7-ad93-eab020e758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12/19</x18tc:text>
    <x18tc:extLst>
      <ext uri="{F7C98A9C-CBB3-438F-8F68-D28B6AF4A901}">
        <xltc2:checksum/>
        <xltc2:hyperlink startIndex="221" length="46" url="https://go.microsoft.com/fwlink/?linkid=870924"/>
      </ext>
    </x18tc:extLst>
  </x18tc:threadedComment>
  <x18tc:threadedComment ref="S596" dT="2026-07-22T00:22:01.00" personId="{ea1eed1e-c1c5-4aa7-9fb0-3d3023fa23c2}" id="{0cf15e6b-0f3a-4f68-8d9e-97e14a0d8e0f}" done="0">
    <x18tc:text xml:space="preserve">to metal: 6/19 at 6/:45</x18tc:text>
  </x18tc:threadedComment>
  <x18tc:threadedComment ref="G1190" dT="2026-07-22T00:22:00.00" personId="{ef9b9630-e1ce-45b9-929f-45f78023ee5c}" id="{0c0386b5-1991-4046-954d-3535815832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x18tc:text>
    <x18tc:extLst>
      <ext uri="{F7C98A9C-CBB3-438F-8F68-D28B6AF4A901}">
        <xltc2:checksum/>
        <xltc2:hyperlink startIndex="221" length="46" url="https://go.microsoft.com/fwlink/?linkid=870924"/>
      </ext>
    </x18tc:extLst>
  </x18tc:threadedComment>
  <x18tc:threadedComment ref="G1006" dT="2026-07-22T00:22:00.00" personId="{d64e43a2-cce1-468e-b31e-67d0e7ec76ac}" id="{d9fa9fc9-1a14-413e-beb9-b10c0239b1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8/14 AT 6:30AM</x18tc:text>
    <x18tc:extLst>
      <ext uri="{F7C98A9C-CBB3-438F-8F68-D28B6AF4A901}">
        <xltc2:checksum/>
        <xltc2:hyperlink startIndex="221" length="46" url="https://go.microsoft.com/fwlink/?linkid=870924"/>
      </ext>
    </x18tc:extLst>
  </x18tc:threadedComment>
  <x18tc:threadedComment ref="S123" dT="2026-07-22T00:22:01.00" personId="{1cbce2bc-3e13-46bf-b697-4407c22cb389}" id="{767435d7-a38d-45a8-bf73-572f240bb8b2}" done="0">
    <x18tc:text xml:space="preserve">TO RAYO: 11/15</x18tc:text>
  </x18tc:threadedComment>
  <x18tc:threadedComment ref="T90" dT="2026-07-22T00:22:01.00" personId="{1cbce2bc-3e13-46bf-b697-4407c22cb389}" id="{b7cc8088-79dd-4898-b324-7b9550b76074}" done="0">
    <x18tc:text xml:space="preserve">TO MARIO: 12/12</x18tc:text>
  </x18tc:threadedComment>
  <x18tc:threadedComment ref="W872" dT="2026-07-22T00:22:00.00" personId="{0aedcc15-6038-4418-85ca-510757524365}" id="{60642955-7819-4729-b8af-9b1884348b8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4/15
Respuesta:
    Ready to Install 4/15</x18tc:text>
    <x18tc:extLst>
      <ext uri="{F7C98A9C-CBB3-438F-8F68-D28B6AF4A901}">
        <xltc2:checksum/>
        <xltc2:hyperlink startIndex="221" length="46" url="https://go.microsoft.com/fwlink/?linkid=870924"/>
      </ext>
    </x18tc:extLst>
  </x18tc:threadedComment>
  <x18tc:threadedComment ref="G1051" dT="2026-07-22T00:22:01.00" personId="{90685183-19a4-44a3-8c2f-d4ea1cf44215}" id="{c57d0029-b4bf-45c5-97ad-c3a60b42f0d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9/17</x18tc:text>
    <x18tc:extLst>
      <ext uri="{F7C98A9C-CBB3-438F-8F68-D28B6AF4A901}">
        <xltc2:checksum/>
        <xltc2:hyperlink startIndex="221" length="46" url="https://go.microsoft.com/fwlink/?linkid=870924"/>
      </ext>
    </x18tc:extLst>
  </x18tc:threadedComment>
  <x18tc:threadedComment ref="S990" dT="2026-07-22T00:22:00.00" personId="{0756ca71-77df-48cb-aea0-635bed002d91}" id="{264a989a-b840-4702-8f72-e60acdf6f9d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7/11</x18tc:text>
    <x18tc:extLst>
      <ext uri="{F7C98A9C-CBB3-438F-8F68-D28B6AF4A901}">
        <xltc2:checksum/>
        <xltc2:hyperlink startIndex="221" length="46" url="https://go.microsoft.com/fwlink/?linkid=870924"/>
      </ext>
    </x18tc:extLst>
  </x18tc:threadedComment>
  <x18tc:threadedComment ref="G985" dT="2026-07-22T00:22:01.00" personId="{f59d5d11-bba2-4618-a290-5f270a74caaa}" id="{db9f7fc0-7c33-4652-98c4-a434105fbff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7/9</x18tc:text>
    <x18tc:extLst>
      <ext uri="{F7C98A9C-CBB3-438F-8F68-D28B6AF4A901}">
        <xltc2:checksum/>
        <xltc2:hyperlink startIndex="221" length="46" url="https://go.microsoft.com/fwlink/?linkid=870924"/>
      </ext>
    </x18tc:extLst>
  </x18tc:threadedComment>
  <x18tc:threadedComment ref="G938" dT="2026-07-22T00:22:01.00" personId="{766c561a-0a69-4b70-a691-4fe15160eca5}" id="{afd00694-076e-44d1-a3fd-250633da79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8/26 AT 10:00AM</x18tc:text>
    <x18tc:extLst>
      <ext uri="{F7C98A9C-CBB3-438F-8F68-D28B6AF4A901}">
        <xltc2:checksum/>
        <xltc2:hyperlink startIndex="221" length="46" url="https://go.microsoft.com/fwlink/?linkid=870924"/>
      </ext>
    </x18tc:extLst>
  </x18tc:threadedComment>
  <x18tc:threadedComment ref="L930" dT="2026-07-22T00:22:01.00" personId="{619416a9-6d1e-4c8b-948a-9c0f204e0e90}" id="{c1a4b11b-108f-4eeb-b824-ef412ddcc33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CHANGE OCEAN FOR BRAVADA</x18tc:text>
    <x18tc:extLst>
      <ext uri="{F7C98A9C-CBB3-438F-8F68-D28B6AF4A901}">
        <xltc2:checksum/>
        <xltc2:hyperlink startIndex="221" length="46" url="https://go.microsoft.com/fwlink/?linkid=870924"/>
      </ext>
    </x18tc:extLst>
  </x18tc:threadedComment>
  <x18tc:threadedComment ref="G1422" dT="2026-07-22T00:22:01.00" personId="{23f9f6ab-e46f-4d1c-a4dc-6ef476f4a8af}" id="{9dc7a799-ef30-40f4-828d-bb6cfa5418a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ENTRAGADA A CUSHION ON 4/28</x18tc:text>
    <x18tc:extLst>
      <ext uri="{F7C98A9C-CBB3-438F-8F68-D28B6AF4A901}">
        <xltc2:checksum/>
        <xltc2:hyperlink startIndex="221" length="46" url="https://go.microsoft.com/fwlink/?linkid=870924"/>
      </ext>
    </x18tc:extLst>
  </x18tc:threadedComment>
  <x18tc:threadedComment ref="T131" dT="2026-07-22T00:22:00.00" personId="{ea1eed1e-c1c5-4aa7-9fb0-3d3023fa23c2}" id="{04218129-25c3-4ca7-b433-070fd82b965f}" done="0">
    <x18tc:text xml:space="preserve">TO MARIO: 12/20</x18tc:text>
  </x18tc:threadedComment>
  <x18tc:threadedComment ref="S1438" dT="2026-07-22T00:22:01.00" personId="{0808a248-9323-4437-a4f5-d4f118300432}" id="{9ba5dc06-60f2-4ab2-b55c-d9345968c4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ANGEL 4/15 TABLE 57*57</x18tc:text>
    <x18tc:extLst>
      <ext uri="{F7C98A9C-CBB3-438F-8F68-D28B6AF4A901}">
        <xltc2:checksum/>
        <xltc2:hyperlink startIndex="221" length="46" url="https://go.microsoft.com/fwlink/?linkid=870924"/>
      </ext>
    </x18tc:extLst>
  </x18tc:threadedComment>
  <x18tc:threadedComment ref="W619" dT="2026-07-22T00:22:00.00" personId="{3720f429-c5a2-4048-983a-c2fb30582523}" id="{5a8bb9f6-f9fc-4814-8e16-5f323845b66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8/12 7:20AM</x18tc:text>
    <x18tc:extLst>
      <ext uri="{F7C98A9C-CBB3-438F-8F68-D28B6AF4A901}">
        <xltc2:checksum/>
        <xltc2:hyperlink startIndex="221" length="46" url="https://go.microsoft.com/fwlink/?linkid=870924"/>
      </ext>
    </x18tc:extLst>
  </x18tc:threadedComment>
  <x18tc:threadedComment ref="W942" dT="2026-07-22T00:22:01.00" personId="{78281eaa-e930-49ea-b909-49cb8f56003c}" id="{0327c7c2-b82e-41e4-8376-118222e8d4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Hamid select the Dekton on 06/25/25</x18tc:text>
    <x18tc:extLst>
      <ext uri="{F7C98A9C-CBB3-438F-8F68-D28B6AF4A901}">
        <xltc2:checksum/>
        <xltc2:hyperlink startIndex="221" length="46" url="https://go.microsoft.com/fwlink/?linkid=870924"/>
      </ext>
    </x18tc:extLst>
  </x18tc:threadedComment>
  <x18tc:threadedComment ref="S186" dT="2026-07-22T00:22:01.00" personId="{1cbce2bc-3e13-46bf-b697-4407c22cb389}" id="{4505b5de-7a41-45d1-876c-6501edcf79ed}" done="0">
    <x18tc:text xml:space="preserve">TO RAYO 3/2</x18tc:text>
  </x18tc:threadedComment>
  <x18tc:threadedComment ref="G1047" dT="2026-07-22T00:22:00.00" personId="{667d8ad7-2975-424b-aaaf-2b88a175f27d}" id="{e3a8dabd-3f35-4bef-8d20-7e38326a1e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9/10</x18tc:text>
    <x18tc:extLst>
      <ext uri="{F7C98A9C-CBB3-438F-8F68-D28B6AF4A901}">
        <xltc2:checksum/>
        <xltc2:hyperlink startIndex="221" length="46" url="https://go.microsoft.com/fwlink/?linkid=870924"/>
      </ext>
    </x18tc:extLst>
  </x18tc:threadedComment>
  <x18tc:threadedComment ref="W1385" dT="2026-07-22T00:22:00.00" personId="{9bb3d78f-cf30-4d2b-adff-9a0937f0725e}" id="{5bcaf1ef-69c8-4623-a372-a766464e26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RE-HACER 1156D03 OCEAN COFFEE TABLE DEKTON: ARGA, DEBIDO A QUE ESTABA CON CHIP</x18tc:text>
    <x18tc:extLst>
      <ext uri="{F7C98A9C-CBB3-438F-8F68-D28B6AF4A901}">
        <xltc2:checksum/>
        <xltc2:hyperlink startIndex="221" length="46" url="https://go.microsoft.com/fwlink/?linkid=870924"/>
      </ext>
    </x18tc:extLst>
  </x18tc:threadedComment>
  <x18tc:threadedComment ref="G927" dT="2026-07-22T00:22:01.00" personId="{e1fdd5df-465d-4b9f-bfb8-81e3ab9cdc01}" id="{fb04a5b5-d84d-47eb-a0e6-e0f46081704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CALCULATE YARDS ON 6/3</x18tc:text>
    <x18tc:extLst>
      <ext uri="{F7C98A9C-CBB3-438F-8F68-D28B6AF4A901}">
        <xltc2:checksum/>
        <xltc2:hyperlink startIndex="221" length="46" url="https://go.microsoft.com/fwlink/?linkid=870924"/>
      </ext>
    </x18tc:extLst>
  </x18tc:threadedComment>
  <x18tc:threadedComment ref="L927" dT="2026-07-22T00:22:00.00" personId="{aea3b6c3-3179-4491-800b-6f16a5a22be0}" id="{4f0c3014-fed5-44e0-bf36-32cf51797d6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Pick on 5/28</x18tc:text>
    <x18tc:extLst>
      <ext uri="{F7C98A9C-CBB3-438F-8F68-D28B6AF4A901}">
        <xltc2:checksum/>
        <xltc2:hyperlink startIndex="221" length="46" url="https://go.microsoft.com/fwlink/?linkid=870924"/>
      </ext>
    </x18tc:extLst>
  </x18tc:threadedComment>
  <x18tc:threadedComment ref="W823" dT="2026-07-22T00:22:01.00" personId="{581b34ff-03a9-498b-83ec-687b2d4054cd}" id="{9a8c90a7-b2a6-4f9b-9139-ca91a72821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3/4</x18tc:text>
    <x18tc:extLst>
      <ext uri="{F7C98A9C-CBB3-438F-8F68-D28B6AF4A901}">
        <xltc2:checksum/>
        <xltc2:hyperlink startIndex="221" length="46" url="https://go.microsoft.com/fwlink/?linkid=870924"/>
      </ext>
    </x18tc:extLst>
  </x18tc:threadedComment>
  <x18tc:threadedComment ref="T26" dT="2026-07-22T00:22:00.00" personId="{1cbce2bc-3e13-46bf-b697-4407c22cb389}" id="{fc34f3e0-9719-40a0-be8d-ca9d5eebe73a}" done="0">
    <x18tc:text xml:space="preserve">MARIO 8/29</x18tc:text>
  </x18tc:threadedComment>
  <x18tc:threadedComment ref="G883" dT="2026-07-22T00:22:00.00" personId="{993abd2e-0e33-4480-8ca4-6ccb871898a7}" id="{4806e666-f313-451e-8d2c-9f12aac3c45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4/22</x18tc:text>
    <x18tc:extLst>
      <ext uri="{F7C98A9C-CBB3-438F-8F68-D28B6AF4A901}">
        <xltc2:checksum/>
        <xltc2:hyperlink startIndex="221" length="46" url="https://go.microsoft.com/fwlink/?linkid=870924"/>
      </ext>
    </x18tc:extLst>
  </x18tc:threadedComment>
  <x18tc:threadedComment ref="W1384" dT="2026-07-22T00:22:01.00" personId="{f8ee9632-822f-40b2-b4fb-e6cea03eb2cf}" id="{f7593fbc-297a-4b69-a5c0-351496a80c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STRATO ..New table top with square (not rounded edges)
Respuesta:
    CLIENT MAYBE CHANGE OF DEKTON COLOR
Respuesta:
    BY MIA EMAIL: USE ANANKE DEKTON
Respuesta:
    TO DEKTON: 6/18</x18tc:text>
    <x18tc:extLst>
      <ext uri="{F7C98A9C-CBB3-438F-8F68-D28B6AF4A901}">
        <xltc2:checksum/>
        <xltc2:hyperlink startIndex="221" length="46" url="https://go.microsoft.com/fwlink/?linkid=870924"/>
      </ext>
    </x18tc:extLst>
  </x18tc:threadedComment>
  <x18tc:threadedComment ref="W522" dT="2026-07-22T00:22:00.00" personId="{ea1eed1e-c1c5-4aa7-9fb0-3d3023fa23c2}" id="{3c21113b-b55a-444b-9570-b4866323d1c4}" done="0">
    <x18tc:text xml:space="preserve">DEKTON? WAIT FOR ANSWER, EMAIL WAS SEND
not requiered by trisha</x18tc:text>
  </x18tc:threadedComment>
  <x18tc:threadedComment ref="K1117" dT="2026-07-22T00:22:00.00" personId="{2ae6a54d-6210-45b7-a774-ecb03c83af70}" id="{905b11ce-61c7-44c8-ac95-5878e87c7a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CREATE HAZE DICONTINUED, BUT AT UNITED FABRIC REMANENT</x18tc:text>
    <x18tc:extLst>
      <ext uri="{F7C98A9C-CBB3-438F-8F68-D28B6AF4A901}">
        <xltc2:checksum/>
        <xltc2:hyperlink startIndex="221" length="46" url="https://go.microsoft.com/fwlink/?linkid=870924"/>
      </ext>
    </x18tc:extLst>
  </x18tc:threadedComment>
  <x18tc:threadedComment ref="W787" dT="2026-07-22T00:22:01.00" personId="{3cc297c9-a662-4863-838c-b600f717e6f7}" id="{3fe6a170-dd0a-4635-b19c-7a5962b2a01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12/12</x18tc:text>
    <x18tc:extLst>
      <ext uri="{F7C98A9C-CBB3-438F-8F68-D28B6AF4A901}">
        <xltc2:checksum/>
        <xltc2:hyperlink startIndex="221" length="46" url="https://go.microsoft.com/fwlink/?linkid=870924"/>
      </ext>
    </x18tc:extLst>
  </x18tc:threadedComment>
  <x18tc:threadedComment ref="T1415" dT="2026-07-22T00:22:00.00" personId="{1cbce2bc-3e13-46bf-b697-4407c22cb389}" id="{69e46084-b040-4bca-a1c0-1537f7c56b73}" done="0">
    <x18tc:text xml:space="preserve">TO MARIO: 1/9</x18tc:text>
  </x18tc:threadedComment>
  <x18tc:threadedComment ref="W186" dT="2026-07-22T00:22:00.00" personId="{260b8ac0-5873-4d50-a7c0-5e2d53115152}" id="{34fa7e6d-caa0-47c6-b733-858ee2794f2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RED: 3/27</x18tc:text>
    <x18tc:extLst>
      <ext uri="{F7C98A9C-CBB3-438F-8F68-D28B6AF4A901}">
        <xltc2:checksum/>
        <xltc2:hyperlink startIndex="221" length="46" url="https://go.microsoft.com/fwlink/?linkid=870924"/>
      </ext>
    </x18tc:extLst>
  </x18tc:threadedComment>
  <x18tc:threadedComment ref="L977" dT="2026-07-22T00:22:00.00" personId="{2a4dc472-cbe2-4f0d-8bb4-be9dac5a3c4a}" id="{66a8c1cd-6b20-485e-ab38-d3dba81d6e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2/2</x18tc:text>
    <x18tc:extLst>
      <ext uri="{F7C98A9C-CBB3-438F-8F68-D28B6AF4A901}">
        <xltc2:checksum/>
        <xltc2:hyperlink startIndex="221" length="46" url="https://go.microsoft.com/fwlink/?linkid=870924"/>
      </ext>
    </x18tc:extLst>
  </x18tc:threadedComment>
  <x18tc:threadedComment ref="F1388" dT="2026-07-22T00:22:01.00" personId="{f32cde19-1384-4214-b16d-a8a5c0ff0db5}" id="{54040b7a-a1d8-42ee-88f2-7ef65dcccd4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LEVANTA JUL-08 NEED COMPLETE BY JUL-16</x18tc:text>
    <x18tc:extLst>
      <ext uri="{F7C98A9C-CBB3-438F-8F68-D28B6AF4A901}">
        <xltc2:checksum/>
        <xltc2:hyperlink startIndex="221" length="46" url="https://go.microsoft.com/fwlink/?linkid=870924"/>
      </ext>
    </x18tc:extLst>
  </x18tc:threadedComment>
  <x18tc:threadedComment ref="S47" dT="2026-07-22T00:22:00.00" personId="{a4303f58-4f84-400f-a636-5e9335cacc72}" id="{99482aec-1282-436e-93a4-d412fa0e8f86}" done="0">
    <x18tc:text xml:space="preserve">RAYO 8/22</x18tc:text>
  </x18tc:threadedComment>
  <x18tc:threadedComment ref="G1171" dT="2026-07-22T00:22:01.00" personId="{d330f17f-0b4b-4499-ae37-99b76f655c02}" id="{d03bfbf1-ec66-4c98-8535-9a26bd96fe5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1/12/26</x18tc:text>
    <x18tc:extLst>
      <ext uri="{F7C98A9C-CBB3-438F-8F68-D28B6AF4A901}">
        <xltc2:checksum/>
        <xltc2:hyperlink startIndex="221" length="46" url="https://go.microsoft.com/fwlink/?linkid=870924"/>
      </ext>
    </x18tc:extLst>
  </x18tc:threadedComment>
  <x18tc:threadedComment ref="W937" dT="2026-07-22T00:22:00.00" personId="{d1c9d4b3-02de-4dd8-9d21-a3b8c265f2de}" id="{64659706-fc0e-4e45-bfba-6bd2e4f23b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10/7</x18tc:text>
    <x18tc:extLst>
      <ext uri="{F7C98A9C-CBB3-438F-8F68-D28B6AF4A901}">
        <xltc2:checksum/>
        <xltc2:hyperlink startIndex="221" length="46" url="https://go.microsoft.com/fwlink/?linkid=870924"/>
      </ext>
    </x18tc:extLst>
  </x18tc:threadedComment>
  <x18tc:threadedComment ref="F121" dT="2026-07-22T00:22:01.00" personId="{1cbce2bc-3e13-46bf-b697-4407c22cb389}" id="{4198d948-6555-4d33-a3ee-6bd8cc0b0d71}" done="0">
    <x18tc:text xml:space="preserve">PLEASE CALL HUSBAND FOR DELIVERY AT 480-296-4447</x18tc:text>
  </x18tc:threadedComment>
  <x18tc:threadedComment ref="W581" dT="2026-07-22T00:22:01.00" personId="{ea1eed1e-c1c5-4aa7-9fb0-3d3023fa23c2}" id="{c3788dd5-dae4-418c-9bc3-a21f3bbfa0bf}" done="0">
    <x18tc:text xml:space="preserve">to dekton: 6/10 at 9:30am</x18tc:text>
  </x18tc:threadedComment>
  <x18tc:threadedComment ref="W641" dT="2026-07-22T00:22:00.00" personId="{3b67e4ea-7de8-4390-9f91-b05a5b1a2516}" id="{a0a97a22-f891-43d5-b129-33fb1e582d8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8/13 AT 7:30AM</x18tc:text>
    <x18tc:extLst>
      <ext uri="{F7C98A9C-CBB3-438F-8F68-D28B6AF4A901}">
        <xltc2:checksum/>
        <xltc2:hyperlink startIndex="221" length="46" url="https://go.microsoft.com/fwlink/?linkid=870924"/>
      </ext>
    </x18tc:extLst>
  </x18tc:threadedComment>
  <x18tc:threadedComment ref="G972" dT="2026-07-22T00:22:01.00" personId="{2137dc6f-1a5f-45ad-aaa3-d7347f2faace}" id="{ff2d8f6e-c960-4f86-8982-d9e0efaf4c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6/26</x18tc:text>
    <x18tc:extLst>
      <ext uri="{F7C98A9C-CBB3-438F-8F68-D28B6AF4A901}">
        <xltc2:checksum/>
        <xltc2:hyperlink startIndex="221" length="46" url="https://go.microsoft.com/fwlink/?linkid=870924"/>
      </ext>
    </x18tc:extLst>
  </x18tc:threadedComment>
  <x18tc:threadedComment ref="L800" dT="2026-07-22T00:22:01.00" personId="{312779c2-f9b4-41a4-94d3-75390ce7ca15}" id="{efd2b834-8205-4efa-9a0b-4a8a31581a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1/20</x18tc:text>
    <x18tc:extLst>
      <ext uri="{F7C98A9C-CBB3-438F-8F68-D28B6AF4A901}">
        <xltc2:checksum/>
        <xltc2:hyperlink startIndex="221" length="46" url="https://go.microsoft.com/fwlink/?linkid=870924"/>
      </ext>
    </x18tc:extLst>
  </x18tc:threadedComment>
  <x18tc:threadedComment ref="S888" dT="2026-07-22T00:22:01.00" personId="{e0d14f70-e91e-45e5-9454-a855a217dc2e}" id="{6787f162-b1dd-4df8-8b08-a92365a52fa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x18tc:text>
    <x18tc:extLst>
      <ext uri="{F7C98A9C-CBB3-438F-8F68-D28B6AF4A901}">
        <xltc2:checksum/>
        <xltc2:hyperlink startIndex="221" length="46" url="https://go.microsoft.com/fwlink/?linkid=870924"/>
      </ext>
    </x18tc:extLst>
  </x18tc:threadedComment>
  <x18tc:threadedComment ref="L574" dT="2026-07-22T00:22:01.00" personId="{1cbce2bc-3e13-46bf-b697-4407c22cb389}" id="{94dca05c-cf32-418c-8911-0c1b7b0873ac}" done="0">
    <x18tc:text xml:space="preserve">ORDER ON  05/29</x18tc:text>
  </x18tc:threadedComment>
  <x18tc:threadedComment ref="L533" dT="2026-07-22T00:22:01.00" personId="{1cbce2bc-3e13-46bf-b697-4407c22cb389}" id="{ef875288-3f2b-43c0-82c9-8de19d0d603a}" done="0">
    <x18tc:text xml:space="preserve">SEND 5/21
RECEIVED: 5/28</x18tc:text>
  </x18tc:threadedComment>
  <x18tc:threadedComment ref="S1073" dT="2026-07-22T00:22:01.00" personId="{96ee113d-f4e6-4adf-a6c4-a5ebed41d128}" id="{f76d34d1-2af7-4098-a76c-b8523d50ad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10/22</x18tc:text>
    <x18tc:extLst>
      <ext uri="{F7C98A9C-CBB3-438F-8F68-D28B6AF4A901}">
        <xltc2:checksum/>
        <xltc2:hyperlink startIndex="221" length="46" url="https://go.microsoft.com/fwlink/?linkid=870924"/>
      </ext>
    </x18tc:extLst>
  </x18tc:threadedComment>
  <x18tc:threadedComment ref="X196" dT="2026-07-22T00:22:00.00" personId="{dc733d68-4686-4290-9eca-67eb1139c8e4}" id="{ab0cd8d2-d085-42ff-ac0a-ddf6bbd390e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*Take 1 from showroom for dining table 120x48.
Made 3 on Fabric.</x18tc:text>
    <x18tc:extLst>
      <ext uri="{F7C98A9C-CBB3-438F-8F68-D28B6AF4A901}">
        <xltc2:checksum/>
        <xltc2:hyperlink startIndex="221" length="46" url="https://go.microsoft.com/fwlink/?linkid=870924"/>
      </ext>
    </x18tc:extLst>
  </x18tc:threadedComment>
  <x18tc:threadedComment ref="T163" dT="2026-07-22T00:22:00.00" personId="{1cbce2bc-3e13-46bf-b697-4407c22cb389}" id="{efcc9d51-5ced-4e89-8210-b4c9da920df6}" done="0">
    <x18tc:text xml:space="preserve">TO MARIO: 1/31</x18tc:text>
  </x18tc:threadedComment>
  <x18tc:threadedComment ref="G1204" dT="2026-07-22T00:22:01.00" personId="{b1e9a6c7-133b-4f6f-adff-23554f3c1199}" id="{6594e56f-5c85-4061-9ed7-9193dbaffb5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03/16</x18tc:text>
    <x18tc:extLst>
      <ext uri="{F7C98A9C-CBB3-438F-8F68-D28B6AF4A901}">
        <xltc2:checksum/>
        <xltc2:hyperlink startIndex="221" length="46" url="https://go.microsoft.com/fwlink/?linkid=870924"/>
      </ext>
    </x18tc:extLst>
  </x18tc:threadedComment>
  <x18tc:threadedComment ref="G703" dT="2026-07-22T00:22:00.00" personId="{fe4a7c89-a6c6-4745-854a-f3462609962d}" id="{ac8cc948-9c21-4ab3-978f-65f24b4d65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10/16 AT 10:00AM</x18tc:text>
    <x18tc:extLst>
      <ext uri="{F7C98A9C-CBB3-438F-8F68-D28B6AF4A901}">
        <xltc2:checksum/>
        <xltc2:hyperlink startIndex="221" length="46" url="https://go.microsoft.com/fwlink/?linkid=870924"/>
      </ext>
    </x18tc:extLst>
  </x18tc:threadedComment>
  <x18tc:threadedComment ref="N1362" dT="2026-07-22T00:22:01.00" personId="{86280560-12ee-4ea6-8f8c-bff6452d9e2b}" id="{2e6b47c7-04df-48f1-aebf-2d284acad2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G1387" dT="2026-07-22T00:22:01.00" personId="{cae71e09-e536-4cdb-b417-42c9f091cab7}" id="{a4459645-eac1-4ddc-bfbf-b5dd429072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OVERNIGHT 6/10</x18tc:text>
    <x18tc:extLst>
      <ext uri="{F7C98A9C-CBB3-438F-8F68-D28B6AF4A901}">
        <xltc2:checksum/>
        <xltc2:hyperlink startIndex="221" length="46" url="https://go.microsoft.com/fwlink/?linkid=870924"/>
      </ext>
    </x18tc:extLst>
  </x18tc:threadedComment>
  <x18tc:threadedComment ref="S127" dT="2026-07-22T00:22:01.00" personId="{1cbce2bc-3e13-46bf-b697-4407c22cb389}" id="{61e3a7a3-96f3-429c-84ff-e19a0207dd80}" done="0">
    <x18tc:text xml:space="preserve">TO RAYO :12/5</x18tc:text>
  </x18tc:threadedComment>
  <x18tc:threadedComment ref="V715" dT="2026-07-22T00:22:01.00" personId="{cdde70e1-ab39-4ac9-89f6-2e01894fc990}" id="{26f7e275-750e-42dc-94f2-ea6f466971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ONLY MAKE 2 PIECES THE OTHER 2 ALREADY MAKE IT</x18tc:text>
    <x18tc:extLst>
      <ext uri="{F7C98A9C-CBB3-438F-8F68-D28B6AF4A901}">
        <xltc2:checksum/>
        <xltc2:hyperlink startIndex="221" length="46" url="https://go.microsoft.com/fwlink/?linkid=870924"/>
      </ext>
    </x18tc:extLst>
  </x18tc:threadedComment>
  <x18tc:threadedComment ref="S1096" dT="2026-07-22T00:22:01.00" personId="{340160e6-be71-46c8-9e5f-8c94c60c0855}" id="{95e3169b-40cc-4a6f-b7f4-3fcafeab25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11/6</x18tc:text>
    <x18tc:extLst>
      <ext uri="{F7C98A9C-CBB3-438F-8F68-D28B6AF4A901}">
        <xltc2:checksum/>
        <xltc2:hyperlink startIndex="221" length="46" url="https://go.microsoft.com/fwlink/?linkid=870924"/>
      </ext>
    </x18tc:extLst>
  </x18tc:threadedComment>
  <x18tc:threadedComment ref="G1128" dT="2026-07-22T00:22:01.00" personId="{596ea23b-4c5c-4bf9-9190-e6b03eac4d45}" id="{f41042cd-5da7-4e51-9c42-6dfcaadb6c1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
Respuesta:
    TO COMPLETE NEED 2 O CHAISE LOUNGER</x18tc:text>
    <x18tc:extLst>
      <ext uri="{F7C98A9C-CBB3-438F-8F68-D28B6AF4A901}">
        <xltc2:checksum/>
        <xltc2:hyperlink startIndex="221" length="46" url="https://go.microsoft.com/fwlink/?linkid=870924"/>
      </ext>
    </x18tc:extLst>
  </x18tc:threadedComment>
  <x18tc:threadedComment ref="T109" dT="2026-07-22T00:22:01.00" personId="{ea1eed1e-c1c5-4aa7-9fb0-3d3023fa23c2}" id="{9f7352c8-1a29-4574-b0d8-60643532e6e6}" done="0">
    <x18tc:text xml:space="preserve">TO MARIO: 12/5</x18tc:text>
  </x18tc:threadedComment>
  <x18tc:threadedComment ref="G259" dT="2026-07-22T00:22:01.00" personId="{1cbce2bc-3e13-46bf-b697-4407c22cb389}" id="{1759e055-5fff-4cfc-a493-c63d8f54fd3b}" done="0">
    <x18tc:text xml:space="preserve">TO CUSHION: 6/14</x18tc:text>
  </x18tc:threadedComment>
  <x18tc:threadedComment ref="F1237" dT="2026-07-22T00:22:01.00" personId="{0af7a7c3-cbaa-4b01-a5eb-5af6285916da}" id="{d7e03e7a-98c1-4164-a38a-ae6ff6e17ca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05/20 ON 03/28 STATUS PAUSED.
Respuesta:
    Se necesita recibir por cliente 5/12</x18tc:text>
    <x18tc:extLst>
      <ext uri="{F7C98A9C-CBB3-438F-8F68-D28B6AF4A901}">
        <xltc2:checksum/>
        <xltc2:hyperlink startIndex="221" length="46" url="https://go.microsoft.com/fwlink/?linkid=870924"/>
      </ext>
    </x18tc:extLst>
  </x18tc:threadedComment>
  <x18tc:threadedComment ref="G582" dT="2026-07-22T00:22:01.00" personId="{ea1eed1e-c1c5-4aa7-9fb0-3d3023fa23c2}" id="{009b82a0-8b63-45d3-96f3-ec6be4e7b1d2}" done="0">
    <x18tc:text xml:space="preserve">TO CUSHION 6/11 AT 6:20AM</x18tc:text>
  </x18tc:threadedComment>
  <x18tc:threadedComment ref="W1005" dT="2026-07-22T00:22:01.00" personId="{d31480d1-7547-4ba6-a102-c049205f798b}" id="{98f708cf-1914-4d54-8e9b-f958d7db479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DEKTON KHALO 2.0CM TO COMPLETE
Respuesta:
    Received… ready to start
Respuesta:
    TO DEWKTON: 9/9</x18tc:text>
    <x18tc:extLst>
      <ext uri="{F7C98A9C-CBB3-438F-8F68-D28B6AF4A901}">
        <xltc2:checksum/>
        <xltc2:hyperlink startIndex="221" length="46" url="https://go.microsoft.com/fwlink/?linkid=870924"/>
      </ext>
    </x18tc:extLst>
  </x18tc:threadedComment>
  <x18tc:threadedComment ref="V64" dT="2026-07-22T00:22:01.00" personId="{1cbce2bc-3e13-46bf-b697-4407c22cb389}" id="{3f5d6146-a1ce-4657-a8d1-4d3e106de7b9}" done="0">
    <x18tc:text xml:space="preserve">only Cushion Order</x18tc:text>
  </x18tc:threadedComment>
  <x18tc:threadedComment ref="F14" dT="2026-07-22T00:22:01.00" personId="{1cbce2bc-3e13-46bf-b697-4407c22cb389}" id="{9f567adc-46f7-4904-bb80-56278f4e45e9}" done="0">
    <x18tc:text xml:space="preserve">Christian: RESCHEDULE WITH CUSTOMER BY Christian, from 08/18</x18tc:text>
  </x18tc:threadedComment>
  <x18tc:threadedComment ref="S923" dT="2026-07-22T00:22:01.00" personId="{82ec6149-d3be-4eee-8968-a84f0f60bc60}" id="{c485da3e-4edb-4ca0-95b4-8fc1c0f26a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5/15</x18tc:text>
    <x18tc:extLst>
      <ext uri="{F7C98A9C-CBB3-438F-8F68-D28B6AF4A901}">
        <xltc2:checksum/>
        <xltc2:hyperlink startIndex="221" length="46" url="https://go.microsoft.com/fwlink/?linkid=870924"/>
      </ext>
    </x18tc:extLst>
  </x18tc:threadedComment>
  <x18tc:threadedComment ref="L1149" dT="2026-07-22T00:22:01.00" personId="{523403ed-0e3f-41b5-8431-58fa6d8fdea9}" id="{ad2c10cf-b66a-4fb3-99eb-2f730fd0c1f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1/19/26</x18tc:text>
    <x18tc:extLst>
      <ext uri="{F7C98A9C-CBB3-438F-8F68-D28B6AF4A901}">
        <xltc2:checksum/>
        <xltc2:hyperlink startIndex="221" length="46" url="https://go.microsoft.com/fwlink/?linkid=870924"/>
      </ext>
    </x18tc:extLst>
  </x18tc:threadedComment>
  <x18tc:threadedComment ref="W934" dT="2026-07-22T00:22:01.00" personId="{c308a25b-a1e2-4629-b969-15cfe0d17016}" id="{f160e851-f81f-4db1-b37a-c7e286359e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6/17…. We have 1 Slab need 2 more to complete.
Respuesta:
    WE REPLACE WITH GADA DEKTON APPROVED BY CUSTOMER ..MIA</x18tc:text>
    <x18tc:extLst>
      <ext uri="{F7C98A9C-CBB3-438F-8F68-D28B6AF4A901}">
        <xltc2:checksum/>
        <xltc2:hyperlink startIndex="221" length="46" url="https://go.microsoft.com/fwlink/?linkid=870924"/>
      </ext>
    </x18tc:extLst>
  </x18tc:threadedComment>
  <x18tc:threadedComment ref="L492" dT="2026-07-22T00:22:01.00" personId="{ea1eed1e-c1c5-4aa7-9fb0-3d3023fa23c2}" id="{4587e1f7-9bb7-4a1b-bbc1-6bb0ba5a6c68}" done="0">
    <x18tc:text xml:space="preserve">RECEIVED :5/8</x18tc:text>
  </x18tc:threadedComment>
  <x18tc:threadedComment ref="F906" dT="2026-07-22T00:22:01.00" personId="{ad5856cf-40d9-4f95-bec2-2e892f262abb}" id="{1bedbac9-63b3-4eaf-ba6f-3dc5649258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SHIP ON PALLETS</x18tc:text>
    <x18tc:extLst>
      <ext uri="{F7C98A9C-CBB3-438F-8F68-D28B6AF4A901}">
        <xltc2:checksum/>
        <xltc2:hyperlink startIndex="221" length="46" url="https://go.microsoft.com/fwlink/?linkid=870924"/>
      </ext>
    </x18tc:extLst>
  </x18tc:threadedComment>
  <x18tc:threadedComment ref="W201" dT="2026-07-22T00:22:01.00" personId="{95fe19ae-f8ec-4b1b-85fe-edc34a702c2a}" id="{2e7b0f5e-ed09-41ef-b6a9-7670c73349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DEKTON COLOR TBD</x18tc:text>
    <x18tc:extLst>
      <ext uri="{F7C98A9C-CBB3-438F-8F68-D28B6AF4A901}">
        <xltc2:checksum/>
        <xltc2:hyperlink startIndex="221" length="46" url="https://go.microsoft.com/fwlink/?linkid=870924"/>
      </ext>
    </x18tc:extLst>
  </x18tc:threadedComment>
  <x18tc:threadedComment ref="L933" dT="2026-07-22T00:22:01.00" personId="{75d1b56f-5a10-49bc-adbf-85ad40caa23b}" id="{0fda7e49-eb38-49d2-b99f-db16248322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5/19</x18tc:text>
    <x18tc:extLst>
      <ext uri="{F7C98A9C-CBB3-438F-8F68-D28B6AF4A901}">
        <xltc2:checksum/>
        <xltc2:hyperlink startIndex="221" length="46" url="https://go.microsoft.com/fwlink/?linkid=870924"/>
      </ext>
    </x18tc:extLst>
  </x18tc:threadedComment>
  <x18tc:threadedComment ref="T108" dT="2026-07-22T00:22:01.00" personId="{1cbce2bc-3e13-46bf-b697-4407c22cb389}" id="{a55b1eef-716e-4ed1-8ef8-14ec00fd7f35}" done="0">
    <x18tc:text xml:space="preserve">TO MARIO 10/31</x18tc:text>
  </x18tc:threadedComment>
  <x18tc:threadedComment ref="G916" dT="2026-07-22T00:22:01.00" personId="{38a6d82b-a8f3-46e0-bde1-7e02c09140ef}" id="{e367df39-98d8-4de1-a760-ed38ecba2d3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Sec#5 esta pendiente confirmar dimensiones by Sara, el resto se puede producir.
Respuesta:
    Actualizado por sara 6/4/25--ready</x18tc:text>
    <x18tc:extLst>
      <ext uri="{F7C98A9C-CBB3-438F-8F68-D28B6AF4A901}">
        <xltc2:checksum/>
        <xltc2:hyperlink startIndex="221" length="46" url="https://go.microsoft.com/fwlink/?linkid=870924"/>
      </ext>
    </x18tc:extLst>
  </x18tc:threadedComment>
  <x18tc:threadedComment ref="L1122" dT="2026-07-22T00:22:01.00" personId="{3158ca81-f32e-471a-9375-bf03e08b9a2f}" id="{c25cd14a-140b-4a80-ace1-d8b71a61f20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x18tc:text>
    <x18tc:extLst>
      <ext uri="{F7C98A9C-CBB3-438F-8F68-D28B6AF4A901}">
        <xltc2:checksum/>
        <xltc2:hyperlink startIndex="221" length="46" url="https://go.microsoft.com/fwlink/?linkid=870924"/>
      </ext>
    </x18tc:extLst>
  </x18tc:threadedComment>
  <x18tc:threadedComment ref="L742" dT="2026-07-22T00:22:01.00" personId="{472845c4-f086-427f-a27c-7089ce8721ac}" id="{4be4a68e-c2c7-4545-b4d5-f7ec8ab777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11/15</x18tc:text>
    <x18tc:extLst>
      <ext uri="{F7C98A9C-CBB3-438F-8F68-D28B6AF4A901}">
        <xltc2:checksum/>
        <xltc2:hyperlink startIndex="221" length="46" url="https://go.microsoft.com/fwlink/?linkid=870924"/>
      </ext>
    </x18tc:extLst>
  </x18tc:threadedComment>
  <x18tc:threadedComment ref="S883" dT="2026-07-22T00:22:01.00" personId="{cd498442-32ba-4b41-a0dc-f264c36b1ea7}" id="{da2fe309-7947-4f65-a435-574b29c51c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USE FRAME TABLE BASE FROM METAL SHOP CIRCLE</x18tc:text>
    <x18tc:extLst>
      <ext uri="{F7C98A9C-CBB3-438F-8F68-D28B6AF4A901}">
        <xltc2:checksum/>
        <xltc2:hyperlink startIndex="221" length="46" url="https://go.microsoft.com/fwlink/?linkid=870924"/>
      </ext>
    </x18tc:extLst>
  </x18tc:threadedComment>
  <x18tc:threadedComment ref="S122" dT="2026-07-22T00:22:01.00" personId="{1cbce2bc-3e13-46bf-b697-4407c22cb389}" id="{16fa8e47-b81b-414a-8d08-88ad1b52243c}" done="0">
    <x18tc:text xml:space="preserve">TO RAYO: 11/18</x18tc:text>
  </x18tc:threadedComment>
  <x18tc:threadedComment ref="W173" dT="2026-07-22T00:22:01.00" personId="{1cbce2bc-3e13-46bf-b697-4407c22cb389}" id="{0191e9ce-791a-4596-97bb-b06136ffbdc7}" done="0">
    <x18tc:text xml:space="preserve">TO RED 2/16</x18tc:text>
  </x18tc:threadedComment>
  <x18tc:threadedComment ref="F15" dT="2026-07-22T00:22:01.00" personId="{1cbce2bc-3e13-46bf-b697-4407c22cb389}" id="{b18b9631-05ea-4c4a-8af5-55711f3a35ac}" done="0">
    <x18tc:text xml:space="preserve">Original 8/17</x18tc:text>
  </x18tc:threadedComment>
  <x18tc:threadedComment ref="G778" dT="2026-07-22T00:22:01.00" personId="{a392f20f-afda-44f3-b3fe-5f458b93e75c}" id="{fae64157-ef13-497a-ac9a-f988735c5cb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12/19</x18tc:text>
    <x18tc:extLst>
      <ext uri="{F7C98A9C-CBB3-438F-8F68-D28B6AF4A901}">
        <xltc2:checksum/>
        <xltc2:hyperlink startIndex="221" length="46" url="https://go.microsoft.com/fwlink/?linkid=870924"/>
      </ext>
    </x18tc:extLst>
  </x18tc:threadedComment>
  <x18tc:threadedComment ref="T1008" dT="2026-07-22T00:22:01.00" personId="{9dc2b5c2-b714-4982-b75b-e303fddcdfc8}" id="{5882c25e-a324-451c-9e32-e4f6624bbf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9/2 AT 6:00AM</x18tc:text>
    <x18tc:extLst>
      <ext uri="{F7C98A9C-CBB3-438F-8F68-D28B6AF4A901}">
        <xltc2:checksum/>
        <xltc2:hyperlink startIndex="221" length="46" url="https://go.microsoft.com/fwlink/?linkid=870924"/>
      </ext>
    </x18tc:extLst>
  </x18tc:threadedComment>
  <x18tc:threadedComment ref="G855" dT="2026-07-22T00:22:01.00" personId="{74759c8b-0733-4cb1-8c67-06f6df8a932e}" id="{bb2aa24e-94a0-4063-8173-13ad6477bc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CUSHION:4/2</x18tc:text>
    <x18tc:extLst>
      <ext uri="{F7C98A9C-CBB3-438F-8F68-D28B6AF4A901}">
        <xltc2:checksum/>
        <xltc2:hyperlink startIndex="221" length="46" url="https://go.microsoft.com/fwlink/?linkid=870924"/>
      </ext>
    </x18tc:extLst>
  </x18tc:threadedComment>
  <x18tc:threadedComment ref="S259" dT="2026-07-22T00:22:00.00" personId="{1cbce2bc-3e13-46bf-b697-4407c22cb389}" id="{495e0853-b63a-485d-81aa-ed1cc9163ff5}" done="0">
    <x18tc:text xml:space="preserve">TO METAL: 6/14</x18tc:text>
  </x18tc:threadedComment>
  <x18tc:threadedComment ref="W721" dT="2026-07-22T00:22:01.00" personId="{af70f82e-a378-4e98-b48e-5aece3feccd5}" id="{3d086150-944e-4b1f-acdb-7cbd3b029fb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Respuesta:
    Firepit need be complete before
Respuesta:
    TO DEKTON: 11/14</x18tc:text>
    <x18tc:extLst>
      <ext uri="{F7C98A9C-CBB3-438F-8F68-D28B6AF4A901}">
        <xltc2:checksum/>
        <xltc2:hyperlink startIndex="221" length="46" url="https://go.microsoft.com/fwlink/?linkid=870924"/>
      </ext>
    </x18tc:extLst>
  </x18tc:threadedComment>
  <x18tc:threadedComment ref="K771" dT="2026-07-22T00:22:01.00" personId="{e69c9063-6244-4f64-bf05-23ce8cdf1dec}" id="{b6894405-8585-42d1-bccf-e7b4a2c1d3d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ESPERANDO PDF DETALLADO PARA CALCULAR YARDAS</x18tc:text>
    <x18tc:extLst>
      <ext uri="{F7C98A9C-CBB3-438F-8F68-D28B6AF4A901}">
        <xltc2:checksum/>
        <xltc2:hyperlink startIndex="221" length="46" url="https://go.microsoft.com/fwlink/?linkid=870924"/>
      </ext>
    </x18tc:extLst>
  </x18tc:threadedComment>
  <x18tc:threadedComment ref="S845" dT="2026-07-22T00:22:00.00" personId="{db05b804-8e1c-40a2-abc9-17ab37bb8b46}" id="{bbd1d6a7-3840-48c9-8e88-f9bddfb460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x18tc:text>
    <x18tc:extLst>
      <ext uri="{F7C98A9C-CBB3-438F-8F68-D28B6AF4A901}">
        <xltc2:checksum/>
        <xltc2:hyperlink startIndex="221" length="46" url="https://go.microsoft.com/fwlink/?linkid=870924"/>
      </ext>
    </x18tc:extLst>
  </x18tc:threadedComment>
  <x18tc:threadedComment ref="S667" dT="2026-07-22T00:22:01.00" personId="{ce425f41-e87a-4c68-8645-dea2688fe009}" id="{2ecd57f9-4aad-4ad6-849e-aee22f68a4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x18tc:text>
    <x18tc:extLst>
      <ext uri="{F7C98A9C-CBB3-438F-8F68-D28B6AF4A901}">
        <xltc2:checksum/>
        <xltc2:hyperlink startIndex="221" length="46" url="https://go.microsoft.com/fwlink/?linkid=870924"/>
      </ext>
    </x18tc:extLst>
  </x18tc:threadedComment>
  <x18tc:threadedComment ref="T1004" dT="2026-07-22T00:22:00.00" personId="{b5905651-a15e-4f90-a0bf-b3fa6b62bbdc}" id="{78d0070a-a03b-4eee-a1a1-16bda4194b5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8/12 AT 2:30PM</x18tc:text>
    <x18tc:extLst>
      <ext uri="{F7C98A9C-CBB3-438F-8F68-D28B6AF4A901}">
        <xltc2:checksum/>
        <xltc2:hyperlink startIndex="221" length="46" url="https://go.microsoft.com/fwlink/?linkid=870924"/>
      </ext>
    </x18tc:extLst>
  </x18tc:threadedComment>
  <x18tc:threadedComment ref="F9" dT="2026-07-22T00:22:01.00" personId="{1cbce2bc-3e13-46bf-b697-4407c22cb389}" id="{7186d951-be3c-462a-aac1-678b88957632}" done="0">
    <x18tc:text xml:space="preserve">CONFIRMED TO 8/15 FROM 8/12 WITH CHRISTIAN</x18tc:text>
  </x18tc:threadedComment>
  <x18tc:threadedComment ref="W156" dT="2026-07-22T00:22:01.00" personId="{daa00ae3-52d2-45c5-b260-6a3c4a1ddeb9}" id="{8afc8426-2496-410c-bf27-d105c3c7246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CHRISTIAN:Cosentino is completely out of Korso Dekton. Please advise the new color option when available</x18tc:text>
    <x18tc:extLst>
      <ext uri="{F7C98A9C-CBB3-438F-8F68-D28B6AF4A901}">
        <xltc2:checksum/>
        <xltc2:hyperlink startIndex="221" length="46" url="https://go.microsoft.com/fwlink/?linkid=870924"/>
      </ext>
    </x18tc:extLst>
  </x18tc:threadedComment>
  <x18tc:threadedComment ref="L678" dT="2026-07-22T00:22:00.00" personId="{c89563d0-d1ef-4e86-a136-8f465c3159be}" id="{42954628-b52e-4e32-9fc2-837d56db34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10/15</x18tc:text>
    <x18tc:extLst>
      <ext uri="{F7C98A9C-CBB3-438F-8F68-D28B6AF4A901}">
        <xltc2:checksum/>
        <xltc2:hyperlink startIndex="221" length="46" url="https://go.microsoft.com/fwlink/?linkid=870924"/>
      </ext>
    </x18tc:extLst>
  </x18tc:threadedComment>
  <x18tc:threadedComment ref="G1073" dT="2026-07-22T00:22:01.00" personId="{d760e0c4-77be-4009-89a4-819966b46d0e}" id="{1279667f-c8ad-4edd-9863-f76c1e2279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10/29</x18tc:text>
    <x18tc:extLst>
      <ext uri="{F7C98A9C-CBB3-438F-8F68-D28B6AF4A901}">
        <xltc2:checksum/>
        <xltc2:hyperlink startIndex="221" length="46" url="https://go.microsoft.com/fwlink/?linkid=870924"/>
      </ext>
    </x18tc:extLst>
  </x18tc:threadedComment>
  <x18tc:threadedComment ref="G945" dT="2026-07-22T00:22:00.00" personId="{06c0596f-c128-4dae-a0a9-98db9392f3df}" id="{5b4f30e8-6447-4dc1-b658-d461f6a8b0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6/12</x18tc:text>
    <x18tc:extLst>
      <ext uri="{F7C98A9C-CBB3-438F-8F68-D28B6AF4A901}">
        <xltc2:checksum/>
        <xltc2:hyperlink startIndex="221" length="46" url="https://go.microsoft.com/fwlink/?linkid=870924"/>
      </ext>
    </x18tc:extLst>
  </x18tc:threadedComment>
  <x18tc:threadedComment ref="O1372" dT="2026-07-22T00:22:01.00" personId="{cabcede4-db9c-4f6b-87ba-7ee47b8f015b}" id="{124e997e-bba8-4435-a215-a8f307d26f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6/30</x18tc:text>
    <x18tc:extLst>
      <ext uri="{F7C98A9C-CBB3-438F-8F68-D28B6AF4A901}">
        <xltc2:checksum/>
        <xltc2:hyperlink startIndex="221" length="46" url="https://go.microsoft.com/fwlink/?linkid=870924"/>
      </ext>
    </x18tc:extLst>
  </x18tc:threadedComment>
  <x18tc:threadedComment ref="S558" dT="2026-07-22T00:22:00.00" personId="{ea1eed1e-c1c5-4aa7-9fb0-3d3023fa23c2}" id="{0ef47cfa-69ee-492a-9482-858c3b19fb5d}" done="0">
    <x18tc:text xml:space="preserve">TO METAL: 5/14</x18tc:text>
  </x18tc:threadedComment>
  <x18tc:threadedComment ref="T157" dT="2026-07-22T00:22:00.00" personId="{1cbce2bc-3e13-46bf-b697-4407c22cb389}" id="{4b3fcf65-2008-410b-8327-ad1a0ccbc14e}" done="0">
    <x18tc:text xml:space="preserve">TO MARIO: 1/17</x18tc:text>
  </x18tc:threadedComment>
  <x18tc:threadedComment ref="G956" dT="2026-07-22T00:22:01.00" personId="{8df34b16-0fb1-4d1d-ae20-78dde917686e}" id="{d0295ddc-253b-480a-9f58-4178d430b5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6/30</x18tc:text>
    <x18tc:extLst>
      <ext uri="{F7C98A9C-CBB3-438F-8F68-D28B6AF4A901}">
        <xltc2:checksum/>
        <xltc2:hyperlink startIndex="221" length="46" url="https://go.microsoft.com/fwlink/?linkid=870924"/>
      </ext>
    </x18tc:extLst>
  </x18tc:threadedComment>
  <x18tc:threadedComment ref="G810" dT="2026-07-22T00:22:01.00" personId="{facdab33-e233-4373-be43-bb6e5a1ba0c5}" id="{fe40fac1-1366-4982-868d-69bdd015a1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x18tc:text>
    <x18tc:extLst>
      <ext uri="{F7C98A9C-CBB3-438F-8F68-D28B6AF4A901}">
        <xltc2:checksum/>
        <xltc2:hyperlink startIndex="221" length="46" url="https://go.microsoft.com/fwlink/?linkid=870924"/>
      </ext>
    </x18tc:extLst>
  </x18tc:threadedComment>
  <x18tc:threadedComment ref="G799" dT="2026-07-22T00:22:01.00" personId="{3d98892b-f6cd-4dec-8db1-98b5393d530e}" id="{1e297a3d-d528-4689-936b-498b1e187c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1/8</x18tc:text>
    <x18tc:extLst>
      <ext uri="{F7C98A9C-CBB3-438F-8F68-D28B6AF4A901}">
        <xltc2:checksum/>
        <xltc2:hyperlink startIndex="221" length="46" url="https://go.microsoft.com/fwlink/?linkid=870924"/>
      </ext>
    </x18tc:extLst>
  </x18tc:threadedComment>
  <x18tc:threadedComment ref="U1441" dT="2026-07-22T00:22:01.00" personId="{ea1eed1e-c1c5-4aa7-9fb0-3d3023fa23c2}" id="{388754d7-0c02-4bea-963b-8082d04122a8}" done="0">
    <x18tc:text xml:space="preserve">ALREADY MAKE</x18tc:text>
  </x18tc:threadedComment>
  <x18tc:threadedComment ref="F226" dT="2026-07-22T00:22:01.00" personId="{79facd16-62e4-425f-8fd7-4b791d98fc18}" id="{b960740e-1358-4051-8e0e-2b106b176a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The customer will pick up items at the showroom</x18tc:text>
    <x18tc:extLst>
      <ext uri="{F7C98A9C-CBB3-438F-8F68-D28B6AF4A901}">
        <xltc2:checksum/>
        <xltc2:hyperlink startIndex="221" length="46" url="https://go.microsoft.com/fwlink/?linkid=870924"/>
      </ext>
    </x18tc:extLst>
  </x18tc:threadedComment>
  <x18tc:threadedComment ref="D1349" dT="2026-07-22T00:22:01.00" personId="{d5178c37-01a0-4850-bd11-0a5d8f028181}" id="{56c4bc51-20c3-43c3-9c6d-591926a24b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ON 6/29</x18tc:text>
    <x18tc:extLst>
      <ext uri="{F7C98A9C-CBB3-438F-8F68-D28B6AF4A901}">
        <xltc2:checksum/>
        <xltc2:hyperlink startIndex="221" length="46" url="https://go.microsoft.com/fwlink/?linkid=870924"/>
      </ext>
    </x18tc:extLst>
  </x18tc:threadedComment>
  <x18tc:threadedComment ref="L879" dT="2026-07-22T00:22:01.00" personId="{558ee569-df0b-4513-9e0a-68bd1ccb94b8}" id="{42de9135-de92-47aa-abf0-58763d384f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agarraron 3 seats 4” 18*18 para 1157-kevin hunt… Se deberan reponer para complertar esta orden.
Respuesta:
    Tambien se agarro un respaldo brooklin 40” corte derecha..</x18tc:text>
    <x18tc:extLst>
      <ext uri="{F7C98A9C-CBB3-438F-8F68-D28B6AF4A901}">
        <xltc2:checksum/>
        <xltc2:hyperlink startIndex="221" length="46" url="https://go.microsoft.com/fwlink/?linkid=870924"/>
      </ext>
    </x18tc:extLst>
  </x18tc:threadedComment>
  <x18tc:threadedComment ref="G630" dT="2026-07-22T00:22:01.00" personId="{bb8945ea-a00e-4ce1-853b-33f9a3d5260e}" id="{18607dd5-8a17-4257-852f-a0d6953a97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8/21 AT 7:15AM</x18tc:text>
    <x18tc:extLst>
      <ext uri="{F7C98A9C-CBB3-438F-8F68-D28B6AF4A901}">
        <xltc2:checksum/>
        <xltc2:hyperlink startIndex="221" length="46" url="https://go.microsoft.com/fwlink/?linkid=870924"/>
      </ext>
    </x18tc:extLst>
  </x18tc:threadedComment>
  <x18tc:threadedComment ref="F182" dT="2026-07-22T00:22:01.00" personId="{024682c4-3022-4180-8995-3a7a707d48e0}" id="{1e717fd5-73b4-42f0-b074-4098150b1a2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This needs to be added to swing frame. I ordered it already.  LAVELING WHEEL SEE PICTURE ON INVOICE</x18tc:text>
    <x18tc:extLst>
      <ext uri="{F7C98A9C-CBB3-438F-8F68-D28B6AF4A901}">
        <xltc2:checksum/>
        <xltc2:hyperlink startIndex="221" length="46" url="https://go.microsoft.com/fwlink/?linkid=870924"/>
      </ext>
    </x18tc:extLst>
  </x18tc:threadedComment>
  <x18tc:threadedComment ref="S1393" dT="2026-07-22T00:22:01.00" personId="{036027b7-85e1-42a9-ae11-f4aee8f1db51}" id="{70975aaa-7385-4c0d-ad00-d4d89394571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7/31 AT: 1:00PM</x18tc:text>
    <x18tc:extLst>
      <ext uri="{F7C98A9C-CBB3-438F-8F68-D28B6AF4A901}">
        <xltc2:checksum/>
        <xltc2:hyperlink startIndex="221" length="46" url="https://go.microsoft.com/fwlink/?linkid=870924"/>
      </ext>
    </x18tc:extLst>
  </x18tc:threadedComment>
  <x18tc:threadedComment ref="G684" dT="2026-07-22T00:22:01.00" personId="{4352f60f-fb1e-409d-b5d3-b8ee84864349}" id="{495aa559-bf53-43fa-8dde-75cbffc62bf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10/7 AT 11:00AM</x18tc:text>
    <x18tc:extLst>
      <ext uri="{F7C98A9C-CBB3-438F-8F68-D28B6AF4A901}">
        <xltc2:checksum/>
        <xltc2:hyperlink startIndex="221" length="46" url="https://go.microsoft.com/fwlink/?linkid=870924"/>
      </ext>
    </x18tc:extLst>
  </x18tc:threadedComment>
  <x18tc:threadedComment ref="G744" dT="2026-07-22T00:22:01.00" personId="{abac2f98-541c-405f-94dd-86a7742f9f24}" id="{6ee3a937-2435-4529-9101-a88e0fe755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11/30
Respuesta:
    READY TO FILL ON 12/15</x18tc:text>
    <x18tc:extLst>
      <ext uri="{F7C98A9C-CBB3-438F-8F68-D28B6AF4A901}">
        <xltc2:checksum/>
        <xltc2:hyperlink startIndex="221" length="46" url="https://go.microsoft.com/fwlink/?linkid=870924"/>
      </ext>
    </x18tc:extLst>
  </x18tc:threadedComment>
  <x18tc:threadedComment ref="S208" dT="2026-07-22T00:22:01.00" personId="{1cbce2bc-3e13-46bf-b697-4407c22cb389}" id="{d80edc34-8cec-4fce-b18f-0f04c1eca845}" done="0">
    <x18tc:text xml:space="preserve">TO METAL AREA 5/17</x18tc:text>
  </x18tc:threadedComment>
  <x18tc:threadedComment ref="G176" dT="2026-07-22T00:22:01.00" personId="{1cbce2bc-3e13-46bf-b697-4407c22cb389}" id="{e12e702e-7b60-4a57-8f5c-4ce5556caa0a}" done="0">
    <x18tc:text xml:space="preserve">TO ABRIL 2/15</x18tc:text>
  </x18tc:threadedComment>
  <x18tc:threadedComment ref="G557" dT="2026-07-22T00:22:01.00" personId="{1cbce2bc-3e13-46bf-b697-4407c22cb389}" id="{3fcc60b1-2d21-4582-b49d-1bb41a8cc444}" done="0">
    <x18tc:text xml:space="preserve">TO ABRIL 5/15</x18tc:text>
  </x18tc:threadedComment>
  <x18tc:threadedComment ref="G1382" dT="2026-07-22T00:22:01.00" personId="{2e96f1cd-f373-4768-8f2e-9540d6022c65}" id="{5cef5ff8-fc69-4ce5-b5d6-29a30a750d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x18tc:text>
    <x18tc:extLst>
      <ext uri="{F7C98A9C-CBB3-438F-8F68-D28B6AF4A901}">
        <xltc2:checksum/>
        <xltc2:hyperlink startIndex="221" length="46" url="https://go.microsoft.com/fwlink/?linkid=870924"/>
      </ext>
    </x18tc:extLst>
  </x18tc:threadedComment>
  <x18tc:threadedComment ref="AB26" dT="2026-07-22T00:22:01.00" personId="{1cbce2bc-3e13-46bf-b697-4407c22cb389}" id="{fce42132-e07b-4530-a2b2-40fb79a76100}" done="0">
    <x18tc:text xml:space="preserve">CAMBIO DE 9/3 FROM 8/17</x18tc:text>
  </x18tc:threadedComment>
  <x18tc:threadedComment ref="F108" dT="2026-07-22T00:22:01.00" personId="{1cbce2bc-3e13-46bf-b697-4407c22cb389}" id="{f910ef6e-54cb-42da-b393-90343bc308d4}" done="0">
    <x18tc:text xml:space="preserve">FECHA TENTATIVA</x18tc:text>
  </x18tc:threadedComment>
  <x18tc:threadedComment ref="G882" dT="2026-07-22T00:22:01.00" personId="{44aaedbf-f868-444a-b4b8-b8e093ef1146}" id="{616af70f-8357-4333-9f76-381e8d25f7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4/10</x18tc:text>
    <x18tc:extLst>
      <ext uri="{F7C98A9C-CBB3-438F-8F68-D28B6AF4A901}">
        <xltc2:checksum/>
        <xltc2:hyperlink startIndex="221" length="46" url="https://go.microsoft.com/fwlink/?linkid=870924"/>
      </ext>
    </x18tc:extLst>
  </x18tc:threadedComment>
  <x18tc:threadedComment ref="W530" dT="2026-07-22T00:22:01.00" personId="{ea1eed1e-c1c5-4aa7-9fb0-3d3023fa23c2}" id="{c47aed64-a61a-4243-8c1a-0a30f23ebb34}" done="0">
    <x18tc:text xml:space="preserve">TO DEKTON: 4/23</x18tc:text>
  </x18tc:threadedComment>
  <x18tc:threadedComment ref="S1420" dT="2026-07-22T00:22:01.00" personId="{f9ff6089-1507-42f0-b170-f910a22924ab}" id="{dc97e041-085f-455b-8a8e-ce19d1e712b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*ALUMINIO
Respuesta:
    TO METAL AREA 5/1</x18tc:text>
    <x18tc:extLst>
      <ext uri="{F7C98A9C-CBB3-438F-8F68-D28B6AF4A901}">
        <xltc2:checksum/>
        <xltc2:hyperlink startIndex="221" length="46" url="https://go.microsoft.com/fwlink/?linkid=870924"/>
      </ext>
    </x18tc:extLst>
  </x18tc:threadedComment>
  <x18tc:threadedComment ref="G785" dT="2026-07-22T00:22:01.00" personId="{e5c9bb13-d442-4c53-bf32-e62113e8c1b9}" id="{5888769e-9ee1-4f36-adf7-5a5a966071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x18tc:text>
    <x18tc:extLst>
      <ext uri="{F7C98A9C-CBB3-438F-8F68-D28B6AF4A901}">
        <xltc2:checksum/>
        <xltc2:hyperlink startIndex="221" length="46" url="https://go.microsoft.com/fwlink/?linkid=870924"/>
      </ext>
    </x18tc:extLst>
  </x18tc:threadedComment>
  <x18tc:threadedComment ref="W817" dT="2026-07-22T00:22:01.00" personId="{ac447ba6-604e-43d7-80a6-3473385cf456}" id="{96741b89-6b2f-4d2a-9502-88b83e04329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3/11</x18tc:text>
    <x18tc:extLst>
      <ext uri="{F7C98A9C-CBB3-438F-8F68-D28B6AF4A901}">
        <xltc2:checksum/>
        <xltc2:hyperlink startIndex="221" length="46" url="https://go.microsoft.com/fwlink/?linkid=870924"/>
      </ext>
    </x18tc:extLst>
  </x18tc:threadedComment>
  <x18tc:threadedComment ref="S851" dT="2026-07-22T00:22:01.00" personId="{803c7f6f-8abb-482e-a963-05d538bce439}" id="{040d9a3d-3ab0-4fc5-8a2d-9e9b36cfab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RESTO A PRODUCCION: 4/15</x18tc:text>
    <x18tc:extLst>
      <ext uri="{F7C98A9C-CBB3-438F-8F68-D28B6AF4A901}">
        <xltc2:checksum/>
        <xltc2:hyperlink startIndex="221" length="46" url="https://go.microsoft.com/fwlink/?linkid=870924"/>
      </ext>
    </x18tc:extLst>
  </x18tc:threadedComment>
  <x18tc:threadedComment ref="S185" dT="2026-07-22T00:22:01.00" personId="{e0762aee-8e0e-45ea-adb9-458e2b64b327}" id="{ebcfc88b-5ac2-4970-9bf1-b4ae97fc79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3/22
Respuesta:
    SE PUSO EN PROGRAMACION DE NUEVO 5/3 COLOR VERDE</x18tc:text>
    <x18tc:extLst>
      <ext uri="{F7C98A9C-CBB3-438F-8F68-D28B6AF4A901}">
        <xltc2:checksum/>
        <xltc2:hyperlink startIndex="221" length="46" url="https://go.microsoft.com/fwlink/?linkid=870924"/>
      </ext>
    </x18tc:extLst>
  </x18tc:threadedComment>
  <x18tc:threadedComment ref="F1406" dT="2026-07-22T00:22:01.00" personId="{1cbce2bc-3e13-46bf-b697-4407c22cb389}" id="{b3aed005-88e1-47a5-9903-beeb7b8ec85c}" done="0">
    <x18tc:text xml:space="preserve">Las Vegas Delivey</x18tc:text>
  </x18tc:threadedComment>
  <x18tc:threadedComment ref="L1204" dT="2026-07-22T00:22:01.00" personId="{7b3d75e9-0bc5-41ac-833a-8ecfd44421e7}" id="{a8728ca1-e282-4beb-bfe4-7a5647e983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x18tc:text>
    <x18tc:extLst>
      <ext uri="{F7C98A9C-CBB3-438F-8F68-D28B6AF4A901}">
        <xltc2:checksum/>
        <xltc2:hyperlink startIndex="221" length="46" url="https://go.microsoft.com/fwlink/?linkid=870924"/>
      </ext>
    </x18tc:extLst>
  </x18tc:threadedComment>
  <x18tc:threadedComment ref="S948" dT="2026-07-22T00:22:01.00" personId="{0f3b400a-7f0d-4d22-98d8-e999fe70f410}" id="{489af34c-300c-460a-be44-31142aea7c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6/11</x18tc:text>
    <x18tc:extLst>
      <ext uri="{F7C98A9C-CBB3-438F-8F68-D28B6AF4A901}">
        <xltc2:checksum/>
        <xltc2:hyperlink startIndex="221" length="46" url="https://go.microsoft.com/fwlink/?linkid=870924"/>
      </ext>
    </x18tc:extLst>
  </x18tc:threadedComment>
  <x18tc:threadedComment ref="L1150" dT="2026-07-22T00:22:01.00" personId="{f4f5d534-5806-4e0c-adfd-28bc008181c2}" id="{23fc8d64-4ab0-4d5b-9481-195ddcafff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12/22/25
Respuesta:
    Order for addon 01/29
Respuesta:
    RECEIVED 2/2/26</x18tc:text>
    <x18tc:extLst>
      <ext uri="{F7C98A9C-CBB3-438F-8F68-D28B6AF4A901}">
        <xltc2:checksum/>
        <xltc2:hyperlink startIndex="221" length="46" url="https://go.microsoft.com/fwlink/?linkid=870924"/>
      </ext>
    </x18tc:extLst>
  </x18tc:threadedComment>
  <x18tc:threadedComment ref="G257" dT="2026-07-22T00:22:01.00" personId="{a4303f58-4f84-400f-a636-5e9335cacc72}" id="{89bda492-1082-4c53-b9bc-357fe0d917f8}" done="0">
    <x18tc:text xml:space="preserve">TO CUSION: 5/25
The client called the showroom and said there were 4 pillows missing after their delivery</x18tc:text>
  </x18tc:threadedComment>
  <x18tc:threadedComment ref="F895" dT="2026-07-22T00:22:01.00" personId="{04c40947-ddfe-4bd2-b054-abd68f971f6c}" id="{5fb01e8c-dcee-409e-95a7-a5d5a1c174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WE NEED TRY TO RECHEDULE TO 5/15</x18tc:text>
    <x18tc:extLst>
      <ext uri="{F7C98A9C-CBB3-438F-8F68-D28B6AF4A901}">
        <xltc2:checksum/>
        <xltc2:hyperlink startIndex="221" length="46" url="https://go.microsoft.com/fwlink/?linkid=870924"/>
      </ext>
    </x18tc:extLst>
  </x18tc:threadedComment>
  <x18tc:threadedComment ref="L794" dT="2026-07-22T00:22:01.00" personId="{9e3475d2-f635-45fc-bfc3-0d503f8ea3e4}" id="{7a5a358a-20ba-4f72-9113-4dbfe1440fd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AT OFFICE 6 HEADREST (4LARGE &amp; 2 SMALL)</x18tc:text>
    <x18tc:extLst>
      <ext uri="{F7C98A9C-CBB3-438F-8F68-D28B6AF4A901}">
        <xltc2:checksum/>
        <xltc2:hyperlink startIndex="221" length="46" url="https://go.microsoft.com/fwlink/?linkid=870924"/>
      </ext>
    </x18tc:extLst>
  </x18tc:threadedComment>
  <x18tc:threadedComment ref="L937" dT="2026-07-22T00:22:01.00" personId="{6a423ee6-8ad9-47e1-9a5b-55508da90ebc}" id="{1d86d421-025e-4d37-a200-0a5aba6adc2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ENCARGADO 10/6</x18tc:text>
    <x18tc:extLst>
      <ext uri="{F7C98A9C-CBB3-438F-8F68-D28B6AF4A901}">
        <xltc2:checksum/>
        <xltc2:hyperlink startIndex="221" length="46" url="https://go.microsoft.com/fwlink/?linkid=870924"/>
      </ext>
    </x18tc:extLst>
  </x18tc:threadedComment>
  <x18tc:threadedComment ref="S144" dT="2026-07-22T00:22:01.00" personId="{b19b4fee-fb3c-40f9-b7e2-2065c5a19bd5}" id="{1c73c5a7-5507-4103-8a0c-8f5790e4412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2/2
NOTA:    SE MODIFICO OTTOMAN NEED BE 12*40</x18tc:text>
    <x18tc:extLst>
      <ext uri="{F7C98A9C-CBB3-438F-8F68-D28B6AF4A901}">
        <xltc2:checksum/>
        <xltc2:hyperlink startIndex="221" length="46" url="https://go.microsoft.com/fwlink/?linkid=870924"/>
      </ext>
    </x18tc:extLst>
  </x18tc:threadedComment>
  <x18tc:threadedComment ref="F160" dT="2026-07-22T00:22:01.00" personId="{a4303f58-4f84-400f-a636-5e9335cacc72}" id="{70f469f7-8007-4cf6-ab65-f6f39b7ab06d}" done="0">
    <x18tc:text xml:space="preserve">ORDER HAS TWO CHAIR LEDGE LOUNGER</x18tc:text>
  </x18tc:threadedComment>
  <x18tc:threadedComment ref="V24" dT="2026-07-22T00:22:01.00" personId="{1cbce2bc-3e13-46bf-b697-4407c22cb389}" id="{72a68d0b-953c-4bd5-b565-9234dead27c1}" done="0">
    <x18tc:text xml:space="preserve">MAKE 4 , TAKE 1 BED SHOWROOM</x18tc:text>
  </x18tc:threadedComment>
  <x18tc:threadedComment ref="B890" dT="2026-07-22T00:22:01.00" personId="{1af8d050-bd8e-4099-a486-a02fcc1b79eb}" id="{049f903f-2260-44a6-950b-a7d6f6b56e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 ORIG .05/07</x18tc:text>
    <x18tc:extLst>
      <ext uri="{F7C98A9C-CBB3-438F-8F68-D28B6AF4A901}">
        <xltc2:checksum/>
        <xltc2:hyperlink startIndex="221" length="46" url="https://go.microsoft.com/fwlink/?linkid=870924"/>
      </ext>
    </x18tc:extLst>
  </x18tc:threadedComment>
  <x18tc:threadedComment ref="S1040" dT="2026-07-22T00:22:01.00" personId="{2ed7bfe1-4f2e-42e8-a1bd-6b565c20aaad}" id="{227d7e17-306c-46bc-8164-14d91406dc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x18tc:text>
    <x18tc:extLst>
      <ext uri="{F7C98A9C-CBB3-438F-8F68-D28B6AF4A901}">
        <xltc2:checksum/>
        <xltc2:hyperlink startIndex="221" length="46" url="https://go.microsoft.com/fwlink/?linkid=870924"/>
      </ext>
    </x18tc:extLst>
  </x18tc:threadedComment>
  <x18tc:threadedComment ref="S81" dT="2026-07-22T00:22:01.00" personId="{1cbce2bc-3e13-46bf-b697-4407c22cb389}" id="{bf99bf83-6dd0-486c-91ce-56dc62fe6969}" done="0">
    <x18tc:text xml:space="preserve">TO RAYO 9/23</x18tc:text>
  </x18tc:threadedComment>
  <x18tc:threadedComment ref="G993" dT="2026-07-22T00:22:01.00" personId="{a17d0c17-9130-4845-979c-dda966a55c91}" id="{0303fa3a-a516-46ab-8163-2cf16f6dc4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x18tc:text>
    <x18tc:extLst>
      <ext uri="{F7C98A9C-CBB3-438F-8F68-D28B6AF4A901}">
        <xltc2:checksum/>
        <xltc2:hyperlink startIndex="221" length="46" url="https://go.microsoft.com/fwlink/?linkid=870924"/>
      </ext>
    </x18tc:extLst>
  </x18tc:threadedComment>
  <x18tc:threadedComment ref="K705" dT="2026-07-22T00:22:01.00" personId="{d1c79dfe-762b-4e85-9c4b-0d7b9e97772c}" id="{b8a46bde-96e3-454d-9177-897f4ce5d3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ORDER NURTURE WHITE
Respuesta:
    ORDERED: 11/20</x18tc:text>
    <x18tc:extLst>
      <ext uri="{F7C98A9C-CBB3-438F-8F68-D28B6AF4A901}">
        <xltc2:checksum/>
        <xltc2:hyperlink startIndex="221" length="46" url="https://go.microsoft.com/fwlink/?linkid=870924"/>
      </ext>
    </x18tc:extLst>
  </x18tc:threadedComment>
  <x18tc:threadedComment ref="G718" dT="2026-07-22T00:22:01.00" personId="{e696edee-9595-47cb-a79d-8e7df2930f27}" id="{c33b0fb1-5b49-46a2-a288-347ac12fd0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11/14</x18tc:text>
    <x18tc:extLst>
      <ext uri="{F7C98A9C-CBB3-438F-8F68-D28B6AF4A901}">
        <xltc2:checksum/>
        <xltc2:hyperlink startIndex="221" length="46" url="https://go.microsoft.com/fwlink/?linkid=870924"/>
      </ext>
    </x18tc:extLst>
  </x18tc:threadedComment>
  <x18tc:threadedComment ref="S25" dT="2026-07-22T00:22:01.00" personId="{1cbce2bc-3e13-46bf-b697-4407c22cb389}" id="{e1a074a4-cef4-4b3c-9e88-927b471525a6}" done="0">
    <x18tc:text xml:space="preserve">TO RAYO 9/24</x18tc:text>
  </x18tc:threadedComment>
  <x18tc:threadedComment ref="G653" dT="2026-07-22T00:22:01.00" personId="{3a6a2f16-4a95-46a1-b8e0-ce35504016f7}" id="{02ddefa6-08fb-4fd4-bcd5-f4c272f57b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 AT 9:00</x18tc:text>
    <x18tc:extLst>
      <ext uri="{F7C98A9C-CBB3-438F-8F68-D28B6AF4A901}">
        <xltc2:checksum/>
        <xltc2:hyperlink startIndex="221" length="46" url="https://go.microsoft.com/fwlink/?linkid=870924"/>
      </ext>
    </x18tc:extLst>
  </x18tc:threadedComment>
  <x18tc:threadedComment ref="F20" dT="2026-07-22T00:22:01.00" personId="{1cbce2bc-3e13-46bf-b697-4407c22cb389}" id="{83fd0f55-bb51-42a8-b892-81d898d081c8}" done="0">
    <x18tc:text xml:space="preserve">not Ready until Mid November</x18tc:text>
  </x18tc:threadedComment>
  <x18tc:threadedComment ref="L602" dT="2026-07-22T00:22:01.00" personId="{ea1eed1e-c1c5-4aa7-9fb0-3d3023fa23c2}" id="{7c182e31-1b52-4dc5-a213-336d98a3e2b5}" done="0">
    <x18tc:text xml:space="preserve">order: 7/1/24 for 7/3/24</x18tc:text>
  </x18tc:threadedComment>
  <x18tc:threadedComment ref="S492" dT="2026-07-22T00:22:01.00" personId="{ea1eed1e-c1c5-4aa7-9fb0-3d3023fa23c2}" id="{a711230a-3a82-4a63-9b4d-3645e48f6a4d}" done="0">
    <x18tc:text xml:space="preserve">TO METAL: 4/25</x18tc:text>
  </x18tc:threadedComment>
  <x18tc:threadedComment ref="G646" dT="2026-07-22T00:22:01.00" personId="{26513143-3fe3-470a-aca9-60c836c91323}" id="{b461cec8-00fe-43e9-beb3-7a46fa85e6f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LUCIO: EN ESPERA DE CONFIRMAR EL RETRABAJO UNA VES SE ACLARE CON CLIENTE...
Respuesta:
    LUCIO INDICO CONTINUAR SEC1 &amp; 2</x18tc:text>
    <x18tc:extLst>
      <ext uri="{F7C98A9C-CBB3-438F-8F68-D28B6AF4A901}">
        <xltc2:checksum/>
        <xltc2:hyperlink startIndex="221" length="46" url="https://go.microsoft.com/fwlink/?linkid=870924"/>
      </ext>
    </x18tc:extLst>
  </x18tc:threadedComment>
  <x18tc:threadedComment ref="S773" dT="2026-07-22T00:22:01.00" personId="{13a68dd8-443c-4def-82af-1a70bcb5df5b}" id="{99e176cb-7d20-43ca-932f-2bec9dba05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12/3</x18tc:text>
    <x18tc:extLst>
      <ext uri="{F7C98A9C-CBB3-438F-8F68-D28B6AF4A901}">
        <xltc2:checksum/>
        <xltc2:hyperlink startIndex="221" length="46" url="https://go.microsoft.com/fwlink/?linkid=870924"/>
      </ext>
    </x18tc:extLst>
  </x18tc:threadedComment>
  <x18tc:threadedComment ref="L940" dT="2026-07-22T00:22:01.00" personId="{2b36ea0e-0451-48fa-b9b3-ae0c1be5d9ab}" id="{52b3e9f0-1780-4964-8c78-168f3d2a4b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SAME &amp; NEW
Respuesta:
    SAME ITS OK...</x18tc:text>
    <x18tc:extLst>
      <ext uri="{F7C98A9C-CBB3-438F-8F68-D28B6AF4A901}">
        <xltc2:checksum/>
        <xltc2:hyperlink startIndex="221" length="46" url="https://go.microsoft.com/fwlink/?linkid=870924"/>
      </ext>
    </x18tc:extLst>
  </x18tc:threadedComment>
  <x18tc:threadedComment ref="F1145" dT="2026-07-22T00:22:01.00" personId="{457a52ff-0d58-4e6a-a136-c5bb9adc7250}" id="{45b606b5-e857-4a42-9bbb-dcc2c25ac8d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NECESITA ENVIAR
Respuesta:
    ORIGINAL 1/4/26 PERO PROCESO DE PAGO… LUCIO INDICO AFTER 1/15/26</x18tc:text>
    <x18tc:extLst>
      <ext uri="{F7C98A9C-CBB3-438F-8F68-D28B6AF4A901}">
        <xltc2:checksum/>
        <xltc2:hyperlink startIndex="221" length="46" url="https://go.microsoft.com/fwlink/?linkid=870924"/>
      </ext>
    </x18tc:extLst>
  </x18tc:threadedComment>
  <x18tc:threadedComment ref="S53" dT="2026-07-22T00:22:01.00" personId="{1cbce2bc-3e13-46bf-b697-4407c22cb389}" id="{d037004e-c6c6-45a0-86cb-8259dcad77f3}" done="0">
    <x18tc:text xml:space="preserve">TO RAYO: 12/19</x18tc:text>
  </x18tc:threadedComment>
  <x18tc:threadedComment ref="W808" dT="2026-07-22T00:22:01.00" personId="{9837054e-7dd3-49e9-b515-74840fcaae50}" id="{688b14bb-b08a-4ff2-9b23-a5fa2fbe9a8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1/27</x18tc:text>
    <x18tc:extLst>
      <ext uri="{F7C98A9C-CBB3-438F-8F68-D28B6AF4A901}">
        <xltc2:checksum/>
        <xltc2:hyperlink startIndex="221" length="46" url="https://go.microsoft.com/fwlink/?linkid=870924"/>
      </ext>
    </x18tc:extLst>
  </x18tc:threadedComment>
  <x18tc:threadedComment ref="K1150" dT="2026-07-22T00:22:01.00" personId="{6b6e5db5-b310-4936-9ab4-4964114b1404}" id="{6f97a161-5354-4dcd-bd5d-3b38586f00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METAMORPHIC SNOW ETA: END OF FEBRUARY---EMAIL SENDED
Respuesta:
    ORDER 01/14 20 YD DUMONT STUCCO</x18tc:text>
    <x18tc:extLst>
      <ext uri="{F7C98A9C-CBB3-438F-8F68-D28B6AF4A901}">
        <xltc2:checksum/>
        <xltc2:hyperlink startIndex="221" length="46" url="https://go.microsoft.com/fwlink/?linkid=870924"/>
      </ext>
    </x18tc:extLst>
  </x18tc:threadedComment>
  <x18tc:threadedComment ref="S750" dT="2026-07-22T00:22:01.00" personId="{146685dd-5c28-4a08-9ca8-1275e0dde0c3}" id="{d3a72a64-7f14-4d0d-a7de-b72820e712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L718" dT="2026-07-22T00:22:01.00" personId="{8550c988-211a-42f9-a68f-1e050cfa7853}" id="{ad32a912-6ff2-49bc-9f66-fcccd83ecb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CHRISTIAN: Not order new foam
Respuesta:
    ON BLUE TRUCK
Respuesta:
    WE ALREADY MOVE TO CUSHION AREA… MINI KITCHEN</x18tc:text>
    <x18tc:extLst>
      <ext uri="{F7C98A9C-CBB3-438F-8F68-D28B6AF4A901}">
        <xltc2:checksum/>
        <xltc2:hyperlink startIndex="221" length="46" url="https://go.microsoft.com/fwlink/?linkid=870924"/>
      </ext>
    </x18tc:extLst>
  </x18tc:threadedComment>
  <x18tc:threadedComment ref="G566" dT="2026-07-22T00:22:01.00" personId="{ea1eed1e-c1c5-4aa7-9fb0-3d3023fa23c2}" id="{98d2b4bf-c521-4b37-9b5d-b93a17f3dcbc}" done="0">
    <x18tc:text xml:space="preserve">TO CUSHION: 6/11 AT 12:20PM</x18tc:text>
  </x18tc:threadedComment>
  <x18tc:threadedComment ref="F241" dT="2026-07-22T00:22:01.00" personId="{cb9f5740-a42f-4856-9473-20056be70d95}" id="{b37c147e-dc8b-40e6-b2c6-531a60d25e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BOXED &amp; SHIPPED NOT DELIVERED</x18tc:text>
    <x18tc:extLst>
      <ext uri="{F7C98A9C-CBB3-438F-8F68-D28B6AF4A901}">
        <xltc2:checksum/>
        <xltc2:hyperlink startIndex="221" length="46" url="https://go.microsoft.com/fwlink/?linkid=870924"/>
      </ext>
    </x18tc:extLst>
  </x18tc:threadedComment>
  <x18tc:threadedComment ref="B901" dT="2026-07-22T00:22:01.00" personId="{5e39dee4-76b7-40d8-9077-7ef1f74f5193}" id="{e08cc387-0551-4734-98ea-c29c8b7014b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 ORIG 5/06</x18tc:text>
    <x18tc:extLst>
      <ext uri="{F7C98A9C-CBB3-438F-8F68-D28B6AF4A901}">
        <xltc2:checksum/>
        <xltc2:hyperlink startIndex="221" length="46" url="https://go.microsoft.com/fwlink/?linkid=870924"/>
      </ext>
    </x18tc:extLst>
  </x18tc:threadedComment>
  <x18tc:threadedComment ref="G235" dT="2026-07-22T00:22:01.00" personId="{6507bca1-0e22-4d81-8950-2c35abf1dc65}" id="{acb396ea-9b6c-42e1-bd30-192a8b5eba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CUSHION 4/28</x18tc:text>
    <x18tc:extLst>
      <ext uri="{F7C98A9C-CBB3-438F-8F68-D28B6AF4A901}">
        <xltc2:checksum/>
        <xltc2:hyperlink startIndex="221" length="46" url="https://go.microsoft.com/fwlink/?linkid=870924"/>
      </ext>
    </x18tc:extLst>
  </x18tc:threadedComment>
  <x18tc:threadedComment ref="S560" dT="2026-07-22T00:22:01.00" personId="{ea1eed1e-c1c5-4aa7-9fb0-3d3023fa23c2}" id="{2c16ced9-2712-4c50-89f4-8aa3251544be}" done="0">
    <x18tc:text xml:space="preserve">TO METAL: 5/16</x18tc:text>
  </x18tc:threadedComment>
  <x18tc:threadedComment ref="W239" dT="2026-07-22T00:22:01.00" personId="{1cbce2bc-3e13-46bf-b697-4407c22cb389}" id="{7d285842-f25f-424c-ba6c-7cf0d2bda75b}" done="0">
    <x18tc:text xml:space="preserve">TO DEKTON AREA 5/8</x18tc:text>
  </x18tc:threadedComment>
  <x18tc:threadedComment ref="L613" dT="2026-07-22T00:22:01.00" personId="{ea1eed1e-c1c5-4aa7-9fb0-3d3023fa23c2}" id="{535de41e-c9c6-4a9a-9116-ee15c4f97882}" done="0">
    <x18tc:text xml:space="preserve">Order 7/12 for 7/15</x18tc:text>
  </x18tc:threadedComment>
  <x18tc:threadedComment ref="S918" dT="2026-07-22T00:22:01.00" personId="{291a9438-90fd-4c8a-aa0f-170e3aa590fe}" id="{d61ec0db-f8ac-425f-845c-bedf8f55ea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5/12</x18tc:text>
    <x18tc:extLst>
      <ext uri="{F7C98A9C-CBB3-438F-8F68-D28B6AF4A901}">
        <xltc2:checksum/>
        <xltc2:hyperlink startIndex="221" length="46" url="https://go.microsoft.com/fwlink/?linkid=870924"/>
      </ext>
    </x18tc:extLst>
  </x18tc:threadedComment>
  <x18tc:threadedComment ref="G1122" dT="2026-07-22T00:22:01.00" personId="{35ace8ab-c616-4910-a800-020920e9ebd1}" id="{2416c96e-3d09-4bc2-87bf-c8a9264de82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x18tc:text>
    <x18tc:extLst>
      <ext uri="{F7C98A9C-CBB3-438F-8F68-D28B6AF4A901}">
        <xltc2:checksum/>
        <xltc2:hyperlink startIndex="221" length="46" url="https://go.microsoft.com/fwlink/?linkid=870924"/>
      </ext>
    </x18tc:extLst>
  </x18tc:threadedComment>
  <x18tc:threadedComment ref="T60" dT="2026-07-22T00:22:01.00" personId="{1cbce2bc-3e13-46bf-b697-4407c22cb389}" id="{1074390d-e400-4e8d-8759-f24d1a8f9e15}" done="0">
    <x18tc:text xml:space="preserve">TO MARIO 9/23</x18tc:text>
  </x18tc:threadedComment>
  <x18tc:threadedComment ref="W706" dT="2026-07-22T00:22:01.00" personId="{6534dc44-a588-4eb6-8e0d-4dd1b225b86d}" id="{b28d5bbc-6669-4f9d-90cd-dd28171c91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10/17 AT 6:50AM</x18tc:text>
    <x18tc:extLst>
      <ext uri="{F7C98A9C-CBB3-438F-8F68-D28B6AF4A901}">
        <xltc2:checksum/>
        <xltc2:hyperlink startIndex="221" length="46" url="https://go.microsoft.com/fwlink/?linkid=870924"/>
      </ext>
    </x18tc:extLst>
  </x18tc:threadedComment>
  <x18tc:threadedComment ref="G492" dT="2026-07-22T00:22:01.00" personId="{ea1eed1e-c1c5-4aa7-9fb0-3d3023fa23c2}" id="{37f9eff4-5180-45c1-8308-c52a4d5b0388}" done="0">
    <x18tc:text xml:space="preserve">ALL FABRICS WILL BE PROVIDED BY THE CLIENT
TO ABRIL:5/15
PENDING PATTERNS LINES ON DESIGN</x18tc:text>
  </x18tc:threadedComment>
  <x18tc:threadedComment ref="L1171" dT="2026-07-22T00:22:01.00" personId="{a70b22d3-e324-4505-a65c-31ffb2a6d685}" id="{6a6371b5-7b52-4b34-9ee8-7e59664fd8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DROP BY KIAN/HAMID
Respuesta:
    MIGUEL NEED CUT ½ INCH &amp; FERNANDA ADJUST 1”</x18tc:text>
    <x18tc:extLst>
      <ext uri="{F7C98A9C-CBB3-438F-8F68-D28B6AF4A901}">
        <xltc2:checksum/>
        <xltc2:hyperlink startIndex="221" length="46" url="https://go.microsoft.com/fwlink/?linkid=870924"/>
      </ext>
    </x18tc:extLst>
  </x18tc:threadedComment>
  <x18tc:threadedComment ref="G1129" dT="2026-07-22T00:22:01.00" personId="{816842fa-d254-4b75-b409-3443ee893013}" id="{2303928b-fa84-4feb-9a72-82fa9ffc34d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12/16</x18tc:text>
    <x18tc:extLst>
      <ext uri="{F7C98A9C-CBB3-438F-8F68-D28B6AF4A901}">
        <xltc2:checksum/>
        <xltc2:hyperlink startIndex="221" length="46" url="https://go.microsoft.com/fwlink/?linkid=870924"/>
      </ext>
    </x18tc:extLst>
  </x18tc:threadedComment>
  <x18tc:threadedComment ref="V909" dT="2026-07-22T00:22:01.00" personId="{e10937b7-f63a-4541-9ce7-8414032b35f3}" id="{53982e87-1c71-49db-a279-81894ebdb4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FROM SHOWROOM</x18tc:text>
    <x18tc:extLst>
      <ext uri="{F7C98A9C-CBB3-438F-8F68-D28B6AF4A901}">
        <xltc2:checksum/>
        <xltc2:hyperlink startIndex="221" length="46" url="https://go.microsoft.com/fwlink/?linkid=870924"/>
      </ext>
    </x18tc:extLst>
  </x18tc:threadedComment>
  <x18tc:threadedComment ref="F909" dT="2026-07-22T00:22:01.00" personId="{0bd95bb0-2649-437c-ab28-f84ae2d0bbdb}" id="{a70f9399-f770-47c8-ab36-ada46c825fc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1 Swing From Showroom (Repowder Black)
Respuesta:
    BY KIAN: ESTE QUE TENEMOS ES EL QUE LEVNTARON DE TIENDA….</x18tc:text>
    <x18tc:extLst>
      <ext uri="{F7C98A9C-CBB3-438F-8F68-D28B6AF4A901}">
        <xltc2:checksum/>
        <xltc2:hyperlink startIndex="221" length="46" url="https://go.microsoft.com/fwlink/?linkid=870924"/>
      </ext>
    </x18tc:extLst>
  </x18tc:threadedComment>
  <x18tc:threadedComment ref="AB15" dT="2026-07-22T00:22:01.00" personId="{1cbce2bc-3e13-46bf-b697-4407c22cb389}" id="{b6704528-e186-4fa3-8b27-7b19b71a73aa}" done="0">
    <x18tc:text xml:space="preserve">FROM 8/2 TO 10/3 BY CHRISTIAN</x18tc:text>
  </x18tc:threadedComment>
  <x18tc:threadedComment ref="L776" dT="2026-07-22T00:22:01.00" personId="{cf25984d-d0f9-486d-9c38-293d0c19f154}" id="{2aa1d03c-ba2f-4f30-911c-46ff280a87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12/4
Respuesta:
    REC. 12/10</x18tc:text>
    <x18tc:extLst>
      <ext uri="{F7C98A9C-CBB3-438F-8F68-D28B6AF4A901}">
        <xltc2:checksum/>
        <xltc2:hyperlink startIndex="221" length="46" url="https://go.microsoft.com/fwlink/?linkid=870924"/>
      </ext>
    </x18tc:extLst>
  </x18tc:threadedComment>
  <x18tc:threadedComment ref="F230" dT="2026-07-22T00:22:01.00" personId="{1cbce2bc-3e13-46bf-b697-4407c22cb389}" id="{608ffd89-f045-4042-8822-cc035ceb3498}" done="0">
    <x18tc:text xml:space="preserve">POROGRAMADO ENTREGAR: 6/14</x18tc:text>
  </x18tc:threadedComment>
  <x18tc:threadedComment ref="G596" dT="2026-07-22T00:22:01.00" personId="{ea1eed1e-c1c5-4aa7-9fb0-3d3023fa23c2}" id="{1d2b40b9-0823-4b7a-bbd4-10314df5617b}" done="0">
    <x18tc:text xml:space="preserve">TO CUSHION: 6/26 AT 7:25AM</x18tc:text>
  </x18tc:threadedComment>
  <x18tc:threadedComment ref="S503" dT="2026-07-22T00:22:01.00" personId="{ea1eed1e-c1c5-4aa7-9fb0-3d3023fa23c2}" id="{2c461849-cac6-44c2-b910-c98befef06bc}" done="0">
    <x18tc:text xml:space="preserve">SE CREA SERVICIO… YA QUE QUEDO DEMASIADO GRANDE SWING.. NEED BE 79 INCH</x18tc:text>
  </x18tc:threadedComment>
  <x18tc:threadedComment ref="W1034" dT="2026-07-22T00:22:01.00" personId="{eadb0b52-e536-41b7-b763-403f2d6f0f9f}" id="{c7d0ecaf-36ba-4d46-b4af-700310d4240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10/13</x18tc:text>
    <x18tc:extLst>
      <ext uri="{F7C98A9C-CBB3-438F-8F68-D28B6AF4A901}">
        <xltc2:checksum/>
        <xltc2:hyperlink startIndex="221" length="46" url="https://go.microsoft.com/fwlink/?linkid=870924"/>
      </ext>
    </x18tc:extLst>
  </x18tc:threadedComment>
  <x18tc:threadedComment ref="S79" dT="2026-07-22T00:22:01.00" personId="{1cbce2bc-3e13-46bf-b697-4407c22cb389}" id="{307e9511-ad39-4f7a-aab5-17a76dbce230}" done="0">
    <x18tc:text xml:space="preserve">TO RAYO 9/23</x18tc:text>
  </x18tc:threadedComment>
  <x18tc:threadedComment ref="W1038" dT="2026-07-22T00:22:01.00" personId="{0595312d-d5e2-4b42-b6c1-2d89d0ffa209}" id="{0330bb30-6f6a-460e-a70b-aa5509b608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9/22</x18tc:text>
    <x18tc:extLst>
      <ext uri="{F7C98A9C-CBB3-438F-8F68-D28B6AF4A901}">
        <xltc2:checksum/>
        <xltc2:hyperlink startIndex="221" length="46" url="https://go.microsoft.com/fwlink/?linkid=870924"/>
      </ext>
    </x18tc:extLst>
  </x18tc:threadedComment>
  <x18tc:threadedComment ref="L747" dT="2026-07-22T00:22:01.00" personId="{ae879e49-9284-4173-b506-90f409118c8b}" id="{1684e480-15bd-488a-8ba0-4f088daffe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USE SAME FOAM ...SALE FROM SHOWROOM</x18tc:text>
    <x18tc:extLst>
      <ext uri="{F7C98A9C-CBB3-438F-8F68-D28B6AF4A901}">
        <xltc2:checksum/>
        <xltc2:hyperlink startIndex="221" length="46" url="https://go.microsoft.com/fwlink/?linkid=870924"/>
      </ext>
    </x18tc:extLst>
  </x18tc:threadedComment>
  <x18tc:threadedComment ref="F1117" dT="2026-07-22T00:22:01.00" personId="{2fdee935-7613-40a3-9d29-1c9fd49482f2}" id="{10caf570-c4a6-41a4-9448-097af53d68c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FREIGHT</x18tc:text>
    <x18tc:extLst>
      <ext uri="{F7C98A9C-CBB3-438F-8F68-D28B6AF4A901}">
        <xltc2:checksum/>
        <xltc2:hyperlink startIndex="221" length="46" url="https://go.microsoft.com/fwlink/?linkid=870924"/>
      </ext>
    </x18tc:extLst>
  </x18tc:threadedComment>
  <x18tc:threadedComment ref="F1022" dT="2026-07-22T00:22:01.00" personId="{9da47b9f-93fb-4f37-8a8e-fd2d4d29fd2d}" id="{5368934d-d184-4294-9a76-b518c8b6ea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debera recoger todo de showroom scottsdale</x18tc:text>
    <x18tc:extLst>
      <ext uri="{F7C98A9C-CBB3-438F-8F68-D28B6AF4A901}">
        <xltc2:checksum/>
        <xltc2:hyperlink startIndex="221" length="46" url="https://go.microsoft.com/fwlink/?linkid=870924"/>
      </ext>
    </x18tc:extLst>
  </x18tc:threadedComment>
  <x18tc:threadedComment ref="S33" dT="2026-07-22T00:22:01.00" personId="{1cbce2bc-3e13-46bf-b697-4407c22cb389}" id="{49243c9d-682d-46f9-af23-cbb626390c04}" done="0">
    <x18tc:text xml:space="preserve">RAYO: 9/8
*AGREGARON SWING 9/14</x18tc:text>
  </x18tc:threadedComment>
  <x18tc:threadedComment ref="G977" dT="2026-07-22T00:22:01.00" personId="{bb186456-addb-4fca-9252-17bb5d2eb611}" id="{02792980-c901-4750-a390-a9f566c259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x18tc:text>
    <x18tc:extLst>
      <ext uri="{F7C98A9C-CBB3-438F-8F68-D28B6AF4A901}">
        <xltc2:checksum/>
        <xltc2:hyperlink startIndex="221" length="46" url="https://go.microsoft.com/fwlink/?linkid=870924"/>
      </ext>
    </x18tc:extLst>
  </x18tc:threadedComment>
  <x18tc:threadedComment ref="W1013" dT="2026-07-22T00:22:01.00" personId="{fc51f69c-32a0-44c7-989c-e6707ccd2a76}" id="{5fcc0e88-57e1-4cff-8850-70fc6ac625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7/30 AT 12:30PM</x18tc:text>
    <x18tc:extLst>
      <ext uri="{F7C98A9C-CBB3-438F-8F68-D28B6AF4A901}">
        <xltc2:checksum/>
        <xltc2:hyperlink startIndex="221" length="46" url="https://go.microsoft.com/fwlink/?linkid=870924"/>
      </ext>
    </x18tc:extLst>
  </x18tc:threadedComment>
  <x18tc:threadedComment ref="F507" dT="2026-07-22T00:22:01.00" personId="{ea1eed1e-c1c5-4aa7-9fb0-3d3023fa23c2}" id="{fe734afd-291a-42e5-b0a9-68270469133c}" done="0">
    <x18tc:text xml:space="preserve">RESCHEDULE FROM 4/16... PENDING DATE</x18tc:text>
  </x18tc:threadedComment>
  <x18tc:threadedComment ref="T46" dT="2026-07-22T00:22:01.00" personId="{1cbce2bc-3e13-46bf-b697-4407c22cb389}" id="{26bb98a7-19e1-4146-8b6a-06c1ddee5e69}" done="0">
    <x18tc:text xml:space="preserve">TO Mario 9/23</x18tc:text>
  </x18tc:threadedComment>
  <x18tc:threadedComment ref="G148" dT="2026-07-22T00:22:01.00" personId="{ea1eed1e-c1c5-4aa7-9fb0-3d3023fa23c2}" id="{11ec95f0-4286-487f-8ad5-9e13741b71de}" done="0">
    <x18tc:text xml:space="preserve">TO ABRIL: 12/20</x18tc:text>
  </x18tc:threadedComment>
  <x18tc:threadedComment ref="G811" dT="2026-07-22T00:22:01.00" personId="{00a5605f-403c-4479-8c18-ec55ed6e3e38}" id="{be48b545-8373-4475-adbf-e0059c9cd5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2/4</x18tc:text>
    <x18tc:extLst>
      <ext uri="{F7C98A9C-CBB3-438F-8F68-D28B6AF4A901}">
        <xltc2:checksum/>
        <xltc2:hyperlink startIndex="221" length="46" url="https://go.microsoft.com/fwlink/?linkid=870924"/>
      </ext>
    </x18tc:extLst>
  </x18tc:threadedComment>
  <x18tc:threadedComment ref="W940" dT="2026-07-22T00:22:01.00" personId="{ace3df29-220f-4d4b-a622-2090c6661996}" id="{3935d084-e5f2-4c96-91e9-097865563b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FABRICATE FOUNTAIN AREA*
Respuesta:
    TO DEKTON: 6/23</x18tc:text>
    <x18tc:extLst>
      <ext uri="{F7C98A9C-CBB3-438F-8F68-D28B6AF4A901}">
        <xltc2:checksum/>
        <xltc2:hyperlink startIndex="221" length="46" url="https://go.microsoft.com/fwlink/?linkid=870924"/>
      </ext>
    </x18tc:extLst>
  </x18tc:threadedComment>
  <x18tc:threadedComment ref="G512" dT="2026-07-22T00:22:01.00" personId="{ea1eed1e-c1c5-4aa7-9fb0-3d3023fa23c2}" id="{e5b4b71f-825d-4f2d-9371-9bd59b3586f1}" done="0">
    <x18tc:text xml:space="preserve">4/8 TO CUSHION AREA</x18tc:text>
  </x18tc:threadedComment>
  <x18tc:threadedComment ref="L1165" dT="2026-07-22T00:22:01.00" personId="{16f3179f-631b-49c3-80b2-9f32787eca5f}" id="{5cd9717d-9293-4b7a-a380-b45c67e561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x18tc:text>
    <x18tc:extLst>
      <ext uri="{F7C98A9C-CBB3-438F-8F68-D28B6AF4A901}">
        <xltc2:checksum/>
        <xltc2:hyperlink startIndex="221" length="46" url="https://go.microsoft.com/fwlink/?linkid=870924"/>
      </ext>
    </x18tc:extLst>
  </x18tc:threadedComment>
  <x18tc:threadedComment ref="G611" dT="2026-07-22T00:22:01.00" personId="{ea1eed1e-c1c5-4aa7-9fb0-3d3023fa23c2}" id="{efe3894e-25ae-4a63-9b1f-254b70ad6355}" done="0">
    <x18tc:text xml:space="preserve">to cushion 7/9 at: 6:50am</x18tc:text>
  </x18tc:threadedComment>
  <x18tc:threadedComment ref="L693" dT="2026-07-22T00:22:01.00" personId="{c5b84f08-a55d-4a02-ab04-18e08b7aa686}" id="{680bdc56-14b2-4808-9dc9-0f2069a50da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ordenar el foam de 3 chaise longe debido a que ya los tenemos….</x18tc:text>
    <x18tc:extLst>
      <ext uri="{F7C98A9C-CBB3-438F-8F68-D28B6AF4A901}">
        <xltc2:checksum/>
        <xltc2:hyperlink startIndex="221" length="46" url="https://go.microsoft.com/fwlink/?linkid=870924"/>
      </ext>
    </x18tc:extLst>
  </x18tc:threadedComment>
  <x18tc:threadedComment ref="L562" dT="2026-07-22T00:22:01.00" personId="{ea1eed1e-c1c5-4aa7-9fb0-3d3023fa23c2}" id="{d5dc4849-32cf-4a21-b45e-29bc40a2ad5a}" done="0">
    <x18tc:text xml:space="preserve">ON SCHEDULE TO PICKUP 6/10..FROM CUSTOMER</x18tc:text>
  </x18tc:threadedComment>
  <x18tc:threadedComment ref="S599" dT="2026-07-22T00:22:01.00" personId="{a4303f58-4f84-400f-a636-5e9335cacc72}" id="{6dd63db4-2c9d-472b-8c56-17224adb377c}" done="0">
    <x18tc:text xml:space="preserve">TO METAL 6/24 AT 8:00AM</x18tc:text>
  </x18tc:threadedComment>
  <x18tc:threadedComment ref="G1434" dT="2026-07-22T00:22:01.00" personId="{045e0eaf-c82b-4ca9-89d4-1069cb000163}" id="{1825c66d-6257-4f58-ad69-58e26fbf3b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 AT 1:50AM</x18tc:text>
    <x18tc:extLst>
      <ext uri="{F7C98A9C-CBB3-438F-8F68-D28B6AF4A901}">
        <xltc2:checksum/>
        <xltc2:hyperlink startIndex="221" length="46" url="https://go.microsoft.com/fwlink/?linkid=870924"/>
      </ext>
    </x18tc:extLst>
  </x18tc:threadedComment>
  <x18tc:threadedComment ref="H1389" dT="2026-07-22T00:22:01.00" personId="{cad3993e-2363-418c-afab-983bdcac194b}" id="{9d278a15-5aaf-40fe-98e2-11dde503595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CUT COMPLETE UNTIL SEC#8, LA TELA SE TERMINO 7/9</x18tc:text>
    <x18tc:extLst>
      <ext uri="{F7C98A9C-CBB3-438F-8F68-D28B6AF4A901}">
        <xltc2:checksum/>
        <xltc2:hyperlink startIndex="221" length="46" url="https://go.microsoft.com/fwlink/?linkid=870924"/>
      </ext>
    </x18tc:extLst>
  </x18tc:threadedComment>
  <x18tc:threadedComment ref="T66" dT="2026-07-22T00:22:01.00" personId="{1cbce2bc-3e13-46bf-b697-4407c22cb389}" id="{bf2d8e79-92e1-4c04-9ba8-d81b1b47f3ce}" done="0">
    <x18tc:text xml:space="preserve">TO MARIO 9/28</x18tc:text>
  </x18tc:threadedComment>
  <x18tc:threadedComment ref="L491" dT="2026-07-22T00:22:01.00" personId="{ea1eed1e-c1c5-4aa7-9fb0-3d3023fa23c2}" id="{d19a89ff-e590-49da-96af-62b56ae15868}" done="0">
    <x18tc:text xml:space="preserve">RECEIVED :5/8</x18tc:text>
  </x18tc:threadedComment>
  <x18tc:threadedComment ref="W130" dT="2026-07-22T00:22:01.00" personId="{1cbce2bc-3e13-46bf-b697-4407c22cb389}" id="{a28085cb-cce6-4974-8584-22acae4aafc9}" done="0">
    <x18tc:text xml:space="preserve">TO RED: 12/15</x18tc:text>
  </x18tc:threadedComment>
  <x18tc:threadedComment ref="G1029" dT="2026-07-22T00:22:01.00" personId="{38aefc2e-0c65-44fa-8093-c245336dbe61}" id="{76409dbe-5882-428c-83c9-00bc0dc1c9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x18tc:text>
    <x18tc:extLst>
      <ext uri="{F7C98A9C-CBB3-438F-8F68-D28B6AF4A901}">
        <xltc2:checksum/>
        <xltc2:hyperlink startIndex="221" length="46" url="https://go.microsoft.com/fwlink/?linkid=870924"/>
      </ext>
    </x18tc:extLst>
  </x18tc:threadedComment>
  <x18tc:threadedComment ref="W1392" dT="2026-07-22T00:22:01.00" personId="{3893ce81-4cde-48d8-b7cf-215475f11867}" id="{7ff93f84-fa98-4ad7-bdb9-0e89ac6efb6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7/30 7:00AM
Respuesta:
    COMPLETED 7/31</x18tc:text>
    <x18tc:extLst>
      <ext uri="{F7C98A9C-CBB3-438F-8F68-D28B6AF4A901}">
        <xltc2:checksum/>
        <xltc2:hyperlink startIndex="221" length="46" url="https://go.microsoft.com/fwlink/?linkid=870924"/>
      </ext>
    </x18tc:extLst>
  </x18tc:threadedComment>
  <x18tc:threadedComment ref="S973" dT="2026-07-22T00:22:01.00" personId="{f2d12803-9d37-48a4-bca9-d14659e45295}" id="{2eedebea-ce39-4e19-940e-a42f966a88c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7/8</x18tc:text>
    <x18tc:extLst>
      <ext uri="{F7C98A9C-CBB3-438F-8F68-D28B6AF4A901}">
        <xltc2:checksum/>
        <xltc2:hyperlink startIndex="221" length="46" url="https://go.microsoft.com/fwlink/?linkid=870924"/>
      </ext>
    </x18tc:extLst>
  </x18tc:threadedComment>
  <x18tc:threadedComment ref="S1408" dT="2026-07-22T00:22:01.00" personId="{1cbce2bc-3e13-46bf-b697-4407c22cb389}" id="{12ac78e0-54b0-4935-a230-3a1200d9d977}" done="0">
    <x18tc:text xml:space="preserve">RAYO 8/22</x18tc:text>
  </x18tc:threadedComment>
  <x18tc:threadedComment ref="W1078" dT="2026-07-22T00:22:01.00" personId="{5a6e03d7-bc1c-44cd-b0a6-7cedeee42ac6}" id="{6c544f3a-3523-4a82-b33b-ba2541b2e53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11/11</x18tc:text>
    <x18tc:extLst>
      <ext uri="{F7C98A9C-CBB3-438F-8F68-D28B6AF4A901}">
        <xltc2:checksum/>
        <xltc2:hyperlink startIndex="221" length="46" url="https://go.microsoft.com/fwlink/?linkid=870924"/>
      </ext>
    </x18tc:extLst>
  </x18tc:threadedComment>
  <x18tc:threadedComment ref="W784" dT="2026-07-22T00:22:01.00" personId="{b68b59c5-efff-4507-8043-a75bbe0440e9}" id="{a742d7aa-4881-4171-a930-949492c225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12/17</x18tc:text>
    <x18tc:extLst>
      <ext uri="{F7C98A9C-CBB3-438F-8F68-D28B6AF4A901}">
        <xltc2:checksum/>
        <xltc2:hyperlink startIndex="221" length="46" url="https://go.microsoft.com/fwlink/?linkid=870924"/>
      </ext>
    </x18tc:extLst>
  </x18tc:threadedComment>
  <x18tc:threadedComment ref="W1030" dT="2026-07-22T00:22:01.00" personId="{77190da2-6df4-411a-ba14-76217cc7f191}" id="{6dd00cb8-3501-48eb-a37a-5819a7637f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9/15</x18tc:text>
    <x18tc:extLst>
      <ext uri="{F7C98A9C-CBB3-438F-8F68-D28B6AF4A901}">
        <xltc2:checksum/>
        <xltc2:hyperlink startIndex="221" length="46" url="https://go.microsoft.com/fwlink/?linkid=870924"/>
      </ext>
    </x18tc:extLst>
  </x18tc:threadedComment>
  <x18tc:threadedComment ref="S862" dT="2026-07-22T00:22:01.00" personId="{8801e59b-b0dc-4817-a23f-003864d16b2f}" id="{d85c2736-34f9-4800-ac4b-a19ad938ca9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Christian to Metal 3/26</x18tc:text>
    <x18tc:extLst>
      <ext uri="{F7C98A9C-CBB3-438F-8F68-D28B6AF4A901}">
        <xltc2:checksum/>
        <xltc2:hyperlink startIndex="221" length="46" url="https://go.microsoft.com/fwlink/?linkid=870924"/>
      </ext>
    </x18tc:extLst>
  </x18tc:threadedComment>
  <x18tc:threadedComment ref="G728" dT="2026-07-22T00:22:01.00" personId="{be0c9de4-ffbf-46f7-b4c8-f51bff17c682}" id="{603d2a6f-772d-4a83-9370-de90e03c760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12/16</x18tc:text>
    <x18tc:extLst>
      <ext uri="{F7C98A9C-CBB3-438F-8F68-D28B6AF4A901}">
        <xltc2:checksum/>
        <xltc2:hyperlink startIndex="221" length="46" url="https://go.microsoft.com/fwlink/?linkid=870924"/>
      </ext>
    </x18tc:extLst>
  </x18tc:threadedComment>
  <x18tc:threadedComment ref="P1352" dT="2026-07-22T00:22:01.00" personId="{ae7ab833-577a-4c20-926b-e5df71d5cfb0}" id="{18f35f9e-1799-427d-ac09-8ea98d79bc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REVIEW BASE WHEELS</x18tc:text>
    <x18tc:extLst>
      <ext uri="{F7C98A9C-CBB3-438F-8F68-D28B6AF4A901}">
        <xltc2:checksum/>
        <xltc2:hyperlink startIndex="221" length="46" url="https://go.microsoft.com/fwlink/?linkid=870924"/>
      </ext>
    </x18tc:extLst>
  </x18tc:threadedComment>
  <x18tc:threadedComment ref="L1245" dT="2026-07-22T00:22:01.00" personId="{204c3bd0-1936-49c9-a8aa-f64070988d3c}" id="{f86b9983-3249-4298-a2b5-f01e783662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4/8/26</x18tc:text>
    <x18tc:extLst>
      <ext uri="{F7C98A9C-CBB3-438F-8F68-D28B6AF4A901}">
        <xltc2:checksum/>
        <xltc2:hyperlink startIndex="221" length="46" url="https://go.microsoft.com/fwlink/?linkid=870924"/>
      </ext>
    </x18tc:extLst>
  </x18tc:threadedComment>
  <x18tc:threadedComment ref="S1001" dT="2026-07-22T00:22:01.00" personId="{a5cc1773-0347-4556-8b63-55cd152dc733}" id="{7678af3d-4206-4454-8ac4-649bfa38265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7/17</x18tc:text>
    <x18tc:extLst>
      <ext uri="{F7C98A9C-CBB3-438F-8F68-D28B6AF4A901}">
        <xltc2:checksum/>
        <xltc2:hyperlink startIndex="221" length="46" url="https://go.microsoft.com/fwlink/?linkid=870924"/>
      </ext>
    </x18tc:extLst>
  </x18tc:threadedComment>
  <x18tc:threadedComment ref="S566" dT="2026-07-22T00:22:01.00" personId="{ea1eed1e-c1c5-4aa7-9fb0-3d3023fa23c2}" id="{90e0842c-b28b-4527-8d9b-2d4004f4bbe4}" done="0">
    <x18tc:text xml:space="preserve">TO METAL: 6/25 AT 8:00AM</x18tc:text>
  </x18tc:threadedComment>
  <x18tc:threadedComment ref="F35" dT="2026-07-22T00:22:01.00" personId="{1cbce2bc-3e13-46bf-b697-4407c22cb389}" id="{d5ef5965-acd7-48e0-bc05-6dd5c7782eb5}" done="0">
    <x18tc:text xml:space="preserve">client has purchased additional LL
2- LL-SG-CD-GG
2- LL-SG-C-P-STD-54048-CHARCOAL
1- LL-AF-ST-GG</x18tc:text>
  </x18tc:threadedComment>
  <x18tc:threadedComment ref="L1074" dT="2026-07-22T00:22:01.00" personId="{15fb551f-3580-4a20-889b-beb023017105}" id="{4328afc4-7023-4586-8f17-882b287d538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11/17</x18tc:text>
    <x18tc:extLst>
      <ext uri="{F7C98A9C-CBB3-438F-8F68-D28B6AF4A901}">
        <xltc2:checksum/>
        <xltc2:hyperlink startIndex="221" length="46" url="https://go.microsoft.com/fwlink/?linkid=870924"/>
      </ext>
    </x18tc:extLst>
  </x18tc:threadedComment>
  <x18tc:threadedComment ref="T173" dT="2026-07-22T00:22:01.00" personId="{1cbce2bc-3e13-46bf-b697-4407c22cb389}" id="{8d1125e4-7c8d-4ff6-a262-178e4133198e}" done="0">
    <x18tc:text xml:space="preserve">TO MARIO 2/17</x18tc:text>
  </x18tc:threadedComment>
  <x18tc:threadedComment ref="W628" dT="2026-07-22T00:22:01.00" personId="{b65cf71d-abc3-43de-b2d0-21135dbfcd7e}" id="{13ce7339-477c-47b6-bb1b-0bb5993ff6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7/23 AT 10:30</x18tc:text>
    <x18tc:extLst>
      <ext uri="{F7C98A9C-CBB3-438F-8F68-D28B6AF4A901}">
        <xltc2:checksum/>
        <xltc2:hyperlink startIndex="221" length="46" url="https://go.microsoft.com/fwlink/?linkid=870924"/>
      </ext>
    </x18tc:extLst>
  </x18tc:threadedComment>
  <x18tc:threadedComment ref="T129" dT="2026-07-22T00:22:01.00" personId="{1cbce2bc-3e13-46bf-b697-4407c22cb389}" id="{f01fd023-6c48-47a6-80d1-ca06914cd298}" done="0">
    <x18tc:text xml:space="preserve">TO MARIO: 12/12</x18tc:text>
  </x18tc:threadedComment>
  <x18tc:threadedComment ref="S1068" dT="2026-07-22T00:22:01.00" personId="{14e3d553-f9b2-47ca-8348-87a9ab568734}" id="{a58f244e-cbcd-4324-ab44-0eb19ea1d60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x18tc:text>
    <x18tc:extLst>
      <ext uri="{F7C98A9C-CBB3-438F-8F68-D28B6AF4A901}">
        <xltc2:checksum/>
        <xltc2:hyperlink startIndex="221" length="46" url="https://go.microsoft.com/fwlink/?linkid=870924"/>
      </ext>
    </x18tc:extLst>
  </x18tc:threadedComment>
  <x18tc:threadedComment ref="W955" dT="2026-07-22T00:22:01.00" personId="{188975c7-4e0d-499a-8a1f-969d8cd367a6}" id="{b3ebff35-cdc3-47a9-9e7b-c3955dd67d5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x18tc:text>
    <x18tc:extLst>
      <ext uri="{F7C98A9C-CBB3-438F-8F68-D28B6AF4A901}">
        <xltc2:checksum/>
        <xltc2:hyperlink startIndex="221" length="46" url="https://go.microsoft.com/fwlink/?linkid=870924"/>
      </ext>
    </x18tc:extLst>
  </x18tc:threadedComment>
  <x18tc:threadedComment ref="L1101" dT="2026-07-22T00:22:01.00" personId="{e515acfa-a8e5-4062-90d6-b254dfabeb45}" id="{825225af-5ed0-4d06-998e-bec7c0363d3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Double check with Lucio: New Foam or use Same??</x18tc:text>
    <x18tc:extLst>
      <ext uri="{F7C98A9C-CBB3-438F-8F68-D28B6AF4A901}">
        <xltc2:checksum/>
        <xltc2:hyperlink startIndex="221" length="46" url="https://go.microsoft.com/fwlink/?linkid=870924"/>
      </ext>
    </x18tc:extLst>
  </x18tc:threadedComment>
  <x18tc:threadedComment ref="L549" dT="2026-07-22T00:22:01.00" personId="{ea1eed1e-c1c5-4aa7-9fb0-3d3023fa23c2}" id="{11277738-0572-4d69-afd5-5dad5eec67b1}" done="0">
    <x18tc:text xml:space="preserve">RECEIVED :5/8</x18tc:text>
  </x18tc:threadedComment>
  <x18tc:threadedComment ref="S708" dT="2026-07-22T00:22:01.00" personId="{b4f23048-588b-45bc-ad1c-af250663c3b9}" id="{14da3c4f-f046-4865-94d8-78dcd9c4b6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
Respuesta:
    NO MAKE SWING UNTIL CONFIRM WITH CHRISTIAN</x18tc:text>
    <x18tc:extLst>
      <ext uri="{F7C98A9C-CBB3-438F-8F68-D28B6AF4A901}">
        <xltc2:checksum/>
        <xltc2:hyperlink startIndex="221" length="46" url="https://go.microsoft.com/fwlink/?linkid=870924"/>
      </ext>
    </x18tc:extLst>
  </x18tc:threadedComment>
  <x18tc:threadedComment ref="F1023" dT="2026-07-22T00:22:01.00" personId="{2cafab49-3853-456c-ba35-def82b414bc9}" id="{985aa1dc-f70e-44ba-8a7c-55afbc0ada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HOLD BY LUCIO 8/28</x18tc:text>
    <x18tc:extLst>
      <ext uri="{F7C98A9C-CBB3-438F-8F68-D28B6AF4A901}">
        <xltc2:checksum/>
        <xltc2:hyperlink startIndex="221" length="46" url="https://go.microsoft.com/fwlink/?linkid=870924"/>
      </ext>
    </x18tc:extLst>
  </x18tc:threadedComment>
  <x18tc:threadedComment ref="F1385" dT="2026-07-22T00:22:01.00" personId="{6f9f1815-91d9-428a-882c-c24053d2be03}" id="{e8b1b8c2-d0b0-48b1-9319-7865251333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BRAVADA CORNER ADD RIGHT ARM
Respuesta:
    NEED DELIVER COBER FOR 4 CUBES, ORIGINAL TOO TIGHTS AND FOR SECTION 4 BLACK SPOTS</x18tc:text>
    <x18tc:extLst>
      <ext uri="{F7C98A9C-CBB3-438F-8F68-D28B6AF4A901}">
        <xltc2:checksum/>
        <xltc2:hyperlink startIndex="221" length="46" url="https://go.microsoft.com/fwlink/?linkid=870924"/>
      </ext>
    </x18tc:extLst>
  </x18tc:threadedComment>
  <x18tc:threadedComment ref="S944" dT="2026-07-22T00:22:01.00" personId="{886b969e-5bf8-4551-ab82-4fe8f63cb919}" id="{1492f6a7-b10f-46f0-b58e-196e6f93f3a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6/9</x18tc:text>
    <x18tc:extLst>
      <ext uri="{F7C98A9C-CBB3-438F-8F68-D28B6AF4A901}">
        <xltc2:checksum/>
        <xltc2:hyperlink startIndex="221" length="46" url="https://go.microsoft.com/fwlink/?linkid=870924"/>
      </ext>
    </x18tc:extLst>
  </x18tc:threadedComment>
  <x18tc:threadedComment ref="G169" dT="2026-07-22T00:22:01.00" personId="{1cbce2bc-3e13-46bf-b697-4407c22cb389}" id="{d960fa22-ae12-4c44-a68b-106d78678b4f}" done="0">
    <x18tc:text xml:space="preserve">To Abril 2/9
RELLENO EN BOLSA ES ESPECIAL</x18tc:text>
  </x18tc:threadedComment>
  <x18tc:threadedComment ref="G952" dT="2026-07-22T00:22:01.00" personId="{ab7de3bb-24e0-4035-8dec-5b03092248f1}" id="{e293271f-39bc-4120-b2ff-b2fa6a06a73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6/16</x18tc:text>
    <x18tc:extLst>
      <ext uri="{F7C98A9C-CBB3-438F-8F68-D28B6AF4A901}">
        <xltc2:checksum/>
        <xltc2:hyperlink startIndex="221" length="46" url="https://go.microsoft.com/fwlink/?linkid=870924"/>
      </ext>
    </x18tc:extLst>
  </x18tc:threadedComment>
  <x18tc:threadedComment ref="V622" dT="2026-07-22T00:22:01.00" personId="{86049bf6-b7a5-4f3d-b922-d59cb1543943}" id="{131a3b4c-ed8e-487c-b210-178872fcbd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ALUMINIO</x18tc:text>
    <x18tc:extLst>
      <ext uri="{F7C98A9C-CBB3-438F-8F68-D28B6AF4A901}">
        <xltc2:checksum/>
        <xltc2:hyperlink startIndex="221" length="46" url="https://go.microsoft.com/fwlink/?linkid=870924"/>
      </ext>
    </x18tc:extLst>
  </x18tc:threadedComment>
  <x18tc:threadedComment ref="S980" dT="2026-07-22T00:22:01.00" personId="{f7b1bccf-fc49-4e2d-9b0c-6178a008d0a4}" id="{f1af26b5-89bd-4215-8c69-1b93d8eb11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ALUMINIO
Respuesta:
    TO METAL: RAYO TO CALCULATE ALUMINUM 7/10
Respuesta:
    To metal Rayo to produce: 7/17</x18tc:text>
    <x18tc:extLst>
      <ext uri="{F7C98A9C-CBB3-438F-8F68-D28B6AF4A901}">
        <xltc2:checksum/>
        <xltc2:hyperlink startIndex="221" length="46" url="https://go.microsoft.com/fwlink/?linkid=870924"/>
      </ext>
    </x18tc:extLst>
  </x18tc:threadedComment>
  <x18tc:threadedComment ref="F175" dT="2026-07-22T00:22:01.00" personId="{1444408d-5bed-48bd-92e2-627a321a03b6}" id="{d916014a-1a26-4377-bea1-23fba120cc6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HAS OUTDOOR COVER PLS MANAGE THAT WITH LUCIO BEFORE ETA IS 3/11</x18tc:text>
    <x18tc:extLst>
      <ext uri="{F7C98A9C-CBB3-438F-8F68-D28B6AF4A901}">
        <xltc2:checksum/>
        <xltc2:hyperlink startIndex="221" length="46" url="https://go.microsoft.com/fwlink/?linkid=870924"/>
      </ext>
    </x18tc:extLst>
  </x18tc:threadedComment>
  <x18tc:threadedComment ref="G126" dT="2026-07-22T00:22:01.00" personId="{1cbce2bc-3e13-46bf-b697-4407c22cb389}" id="{64b75d76-696c-48e7-9252-9585a05f95dc}" done="0">
    <x18tc:text xml:space="preserve">REDO TO ABRIL: 2/23</x18tc:text>
  </x18tc:threadedComment>
  <x18tc:threadedComment ref="S82" dT="2026-07-22T00:22:01.00" personId="{1cbce2bc-3e13-46bf-b697-4407c22cb389}" id="{deb3ae9b-54d0-4499-87b6-235a1c9a3f00}" done="0">
    <x18tc:text xml:space="preserve">TO RAYO: 9/28</x18tc:text>
  </x18tc:threadedComment>
  <x18tc:threadedComment ref="S546" dT="2026-07-22T00:22:01.00" personId="{ea1eed1e-c1c5-4aa7-9fb0-3d3023fa23c2}" id="{6ef05f28-da4b-4021-9408-938bf144e729}" done="0">
    <x18tc:text xml:space="preserve">TO ANGEL 5/1…
POR LLEGAR ALUMINIO</x18tc:text>
  </x18tc:threadedComment>
  <x18tc:threadedComment ref="G934" dT="2026-07-22T00:22:01.00" personId="{425134e0-99f7-4f19-8e88-0632673e63a8}" id="{db1e6ae7-5af1-44c8-9d39-04299f876d3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6/3</x18tc:text>
    <x18tc:extLst>
      <ext uri="{F7C98A9C-CBB3-438F-8F68-D28B6AF4A901}">
        <xltc2:checksum/>
        <xltc2:hyperlink startIndex="221" length="46" url="https://go.microsoft.com/fwlink/?linkid=870924"/>
      </ext>
    </x18tc:extLst>
  </x18tc:threadedComment>
  <x18tc:threadedComment ref="G579" dT="2026-07-22T00:22:01.00" personId="{ea1eed1e-c1c5-4aa7-9fb0-3d3023fa23c2}" id="{03d4f95b-e0aa-44ad-b290-49acc0f2967b}" done="0">
    <x18tc:text xml:space="preserve">WITH APRIL PROGRAM</x18tc:text>
  </x18tc:threadedComment>
  <x18tc:threadedComment ref="S151" dT="2026-07-22T00:22:01.00" personId="{1cbce2bc-3e13-46bf-b697-4407c22cb389}" id="{be6f2c46-e759-45fd-b044-b6cd737ee648}" done="0">
    <x18tc:text xml:space="preserve">TO RAYO 1/4</x18tc:text>
  </x18tc:threadedComment>
  <x18tc:threadedComment ref="W802" dT="2026-07-22T00:22:01.00" personId="{28e1ea70-b62c-47c6-a8fd-472cedf93df9}" id="{8175573b-026b-49d7-acc4-e4736163c69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1/21/25</x18tc:text>
    <x18tc:extLst>
      <ext uri="{F7C98A9C-CBB3-438F-8F68-D28B6AF4A901}">
        <xltc2:checksum/>
        <xltc2:hyperlink startIndex="221" length="46" url="https://go.microsoft.com/fwlink/?linkid=870924"/>
      </ext>
    </x18tc:extLst>
  </x18tc:threadedComment>
  <x18tc:threadedComment ref="W899" dT="2026-07-22T00:22:01.00" personId="{6947c324-3231-4bfe-aa81-1b23a13a6435}" id="{3dbccc44-645e-4759-94fc-b0ffe13e8a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5/1</x18tc:text>
    <x18tc:extLst>
      <ext uri="{F7C98A9C-CBB3-438F-8F68-D28B6AF4A901}">
        <xltc2:checksum/>
        <xltc2:hyperlink startIndex="221" length="46" url="https://go.microsoft.com/fwlink/?linkid=870924"/>
      </ext>
    </x18tc:extLst>
  </x18tc:threadedComment>
  <x18tc:threadedComment ref="G687" dT="2026-07-22T00:22:01.00" personId="{c2c67700-a335-49c2-b25e-4f9ec096cb1d}" id="{d50a8446-aa5d-45fd-aca9-bea8d017ead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10/15 AT 9:45AM</x18tc:text>
    <x18tc:extLst>
      <ext uri="{F7C98A9C-CBB3-438F-8F68-D28B6AF4A901}">
        <xltc2:checksum/>
        <xltc2:hyperlink startIndex="221" length="46" url="https://go.microsoft.com/fwlink/?linkid=870924"/>
      </ext>
    </x18tc:extLst>
  </x18tc:threadedComment>
  <x18tc:threadedComment ref="T39" dT="2026-07-22T00:22:01.00" personId="{1cbce2bc-3e13-46bf-b697-4407c22cb389}" id="{bce46270-9934-40d8-abc8-410b921ea951}" done="0">
    <x18tc:text xml:space="preserve">MARIO 8/29</x18tc:text>
  </x18tc:threadedComment>
  <x18tc:threadedComment ref="G904" dT="2026-07-22T00:22:01.00" personId="{3f5249b0-0f9a-40a0-8d2a-6c8505028981}" id="{615b6200-d9b3-4632-80fe-8ead2eae694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6/11</x18tc:text>
    <x18tc:extLst>
      <ext uri="{F7C98A9C-CBB3-438F-8F68-D28B6AF4A901}">
        <xltc2:checksum/>
        <xltc2:hyperlink startIndex="221" length="46" url="https://go.microsoft.com/fwlink/?linkid=870924"/>
      </ext>
    </x18tc:extLst>
  </x18tc:threadedComment>
  <x18tc:threadedComment ref="G1389" dT="2026-07-22T00:22:01.00" personId="{0824641a-053c-4108-bfb5-862252ce7c83}" id="{f7fd3b18-0c0c-4700-b1e8-87cb06fbe6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7-7 SEC#1-5
Respuesta:
    TO CUSHION 7-9 SEC#6-9</x18tc:text>
    <x18tc:extLst>
      <ext uri="{F7C98A9C-CBB3-438F-8F68-D28B6AF4A901}">
        <xltc2:checksum/>
        <xltc2:hyperlink startIndex="221" length="46" url="https://go.microsoft.com/fwlink/?linkid=870924"/>
      </ext>
    </x18tc:extLst>
  </x18tc:threadedComment>
  <x18tc:threadedComment ref="L994" dT="2026-07-22T00:22:01.00" personId="{a3680e4f-ce6b-41f6-88b3-4cf8ea3da96b}" id="{38d51409-5c46-4737-a582-639f1acca2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10/1</x18tc:text>
    <x18tc:extLst>
      <ext uri="{F7C98A9C-CBB3-438F-8F68-D28B6AF4A901}">
        <xltc2:checksum/>
        <xltc2:hyperlink startIndex="221" length="46" url="https://go.microsoft.com/fwlink/?linkid=870924"/>
      </ext>
    </x18tc:extLst>
  </x18tc:threadedComment>
  <x18tc:threadedComment ref="G232" dT="2026-07-22T00:22:01.00" personId="{1cbce2bc-3e13-46bf-b697-4407c22cb389}" id="{04992c7d-728a-453e-8641-8b2c86840cd7}" done="0">
    <x18tc:text xml:space="preserve">TO CUSHHION AREA 5/11</x18tc:text>
  </x18tc:threadedComment>
  <x18tc:threadedComment ref="W259" dT="2026-07-22T00:22:01.00" personId="{1cbce2bc-3e13-46bf-b697-4407c22cb389}" id="{3c786a64-d220-4657-9b9d-688fb11f0734}" done="0">
    <x18tc:text xml:space="preserve">TO DEKTON: 6/14</x18tc:text>
  </x18tc:threadedComment>
  <x18tc:threadedComment ref="G974" dT="2026-07-22T00:22:01.00" personId="{7909fef7-90e8-4393-afa2-47c364733763}" id="{8b351b9d-324d-4fa4-bcac-36c826146d6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7/17</x18tc:text>
    <x18tc:extLst>
      <ext uri="{F7C98A9C-CBB3-438F-8F68-D28B6AF4A901}">
        <xltc2:checksum/>
        <xltc2:hyperlink startIndex="221" length="46" url="https://go.microsoft.com/fwlink/?linkid=870924"/>
      </ext>
    </x18tc:extLst>
  </x18tc:threadedComment>
  <x18tc:threadedComment ref="G1161" dT="2026-07-22T00:22:01.00" personId="{bbfa5e50-993f-409f-a8d6-87f12e585bee}" id="{b83e77ae-d8e8-45cf-b8d8-9f20c571f78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1/12/26</x18tc:text>
    <x18tc:extLst>
      <ext uri="{F7C98A9C-CBB3-438F-8F68-D28B6AF4A901}">
        <xltc2:checksum/>
        <xltc2:hyperlink startIndex="221" length="46" url="https://go.microsoft.com/fwlink/?linkid=870924"/>
      </ext>
    </x18tc:extLst>
  </x18tc:threadedComment>
  <x18tc:threadedComment ref="T10" dT="2026-07-22T00:22:01.00" personId="{1cbce2bc-3e13-46bf-b697-4407c22cb389}" id="{c87401e3-f5e3-4511-ad24-c3a5db8d1d72}" done="0">
    <x18tc:text xml:space="preserve">on schedule 8/3</x18tc:text>
  </x18tc:threadedComment>
  <x18tc:threadedComment ref="W255" dT="2026-07-22T00:22:01.00" personId="{1cbce2bc-3e13-46bf-b697-4407c22cb389}" id="{01bbca9a-e2ea-4bda-b16f-d7776a21db25}" done="0">
    <x18tc:text xml:space="preserve">TO DEKTON: 6/12</x18tc:text>
  </x18tc:threadedComment>
  <x18tc:threadedComment ref="G221" dT="2026-07-22T00:22:01.00" personId="{8dab16d9-da2e-4033-9ccb-1bc733cff6dd}" id="{7f818820-e921-48fe-9e3c-f46a567b0cc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CUSHION ON 4/28</x18tc:text>
    <x18tc:extLst>
      <ext uri="{F7C98A9C-CBB3-438F-8F68-D28B6AF4A901}">
        <xltc2:checksum/>
        <xltc2:hyperlink startIndex="221" length="46" url="https://go.microsoft.com/fwlink/?linkid=870924"/>
      </ext>
    </x18tc:extLst>
  </x18tc:threadedComment>
  <x18tc:threadedComment ref="S575" dT="2026-07-22T00:22:01.00" personId="{cdd35fa8-8a54-4411-aa8c-e18a0359ea11}" id="{23d6ed07-a5ce-4568-98bb-af408f8bb8e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8/26 AT 1:10PM</x18tc:text>
    <x18tc:extLst>
      <ext uri="{F7C98A9C-CBB3-438F-8F68-D28B6AF4A901}">
        <xltc2:checksum/>
        <xltc2:hyperlink startIndex="221" length="46" url="https://go.microsoft.com/fwlink/?linkid=870924"/>
      </ext>
    </x18tc:extLst>
  </x18tc:threadedComment>
  <x18tc:threadedComment ref="A1434" dT="2026-07-22T00:22:01.00" personId="{7b951578-fdb9-4c0a-8f3b-2329a6514af6}" id="{13b86e24-ba2f-4b30-ba7e-897908b836a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AGREGA OTTOMAN 8/19 BY CHRIS</x18tc:text>
    <x18tc:extLst>
      <ext uri="{F7C98A9C-CBB3-438F-8F68-D28B6AF4A901}">
        <xltc2:checksum/>
        <xltc2:hyperlink startIndex="221" length="46" url="https://go.microsoft.com/fwlink/?linkid=870924"/>
      </ext>
    </x18tc:extLst>
  </x18tc:threadedComment>
  <x18tc:threadedComment ref="G795" dT="2026-07-22T00:22:01.00" personId="{232d8a4a-5f9a-4de1-9311-b079d694b7ba}" id="{10d31bf8-0644-476b-862b-fe524d72273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1/21/25</x18tc:text>
    <x18tc:extLst>
      <ext uri="{F7C98A9C-CBB3-438F-8F68-D28B6AF4A901}">
        <xltc2:checksum/>
        <xltc2:hyperlink startIndex="221" length="46" url="https://go.microsoft.com/fwlink/?linkid=870924"/>
      </ext>
    </x18tc:extLst>
  </x18tc:threadedComment>
  <x18tc:threadedComment ref="W245" dT="2026-07-22T00:22:01.00" personId="{1cbce2bc-3e13-46bf-b697-4407c22cb389}" id="{034dbb6a-85fc-47ca-892e-17e406b33b90}" done="0">
    <x18tc:text xml:space="preserve">TO DEKTON 5/23</x18tc:text>
  </x18tc:threadedComment>
  <x18tc:threadedComment ref="S73" dT="2026-07-22T00:22:01.00" personId="{1cbce2bc-3e13-46bf-b697-4407c22cb389}" id="{564b72ca-544f-402a-b3da-c57a7f219eee}" done="0">
    <x18tc:text xml:space="preserve">TO RAYO: 9/15</x18tc:text>
  </x18tc:threadedComment>
  <x18tc:threadedComment ref="T86" dT="2026-07-22T00:22:01.00" personId="{1cbce2bc-3e13-46bf-b697-4407c22cb389}" id="{7702dc4c-cf34-4d34-bec4-feb4b83c8e5b}" done="0">
    <x18tc:text xml:space="preserve">TO MARIO 10/12</x18tc:text>
  </x18tc:threadedComment>
  <x18tc:threadedComment ref="G929" dT="2026-07-22T00:22:01.00" personId="{24d4ef3d-25c6-407d-9657-acfac21902dc}" id="{fd17953c-e845-49d9-9b10-0d54f5eabe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x18tc:text>
    <x18tc:extLst>
      <ext uri="{F7C98A9C-CBB3-438F-8F68-D28B6AF4A901}">
        <xltc2:checksum/>
        <xltc2:hyperlink startIndex="221" length="46" url="https://go.microsoft.com/fwlink/?linkid=870924"/>
      </ext>
    </x18tc:extLst>
  </x18tc:threadedComment>
  <x18tc:threadedComment ref="S1435" dT="2026-07-22T00:22:01.00" personId="{82a8ea3e-bde9-4729-ac7f-764931f4fb94}" id="{c7daecc8-6a29-462c-85f5-494af37e73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 AT 11:00</x18tc:text>
    <x18tc:extLst>
      <ext uri="{F7C98A9C-CBB3-438F-8F68-D28B6AF4A901}">
        <xltc2:checksum/>
        <xltc2:hyperlink startIndex="221" length="46" url="https://go.microsoft.com/fwlink/?linkid=870924"/>
      </ext>
    </x18tc:extLst>
  </x18tc:threadedComment>
  <x18tc:threadedComment ref="G721" dT="2026-07-22T00:22:01.00" personId="{9b2414b6-6826-4995-8dbd-ea46243c1a97}" id="{3f95b175-bc02-46da-9735-c1d8bf3fea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11/6</x18tc:text>
    <x18tc:extLst>
      <ext uri="{F7C98A9C-CBB3-438F-8F68-D28B6AF4A901}">
        <xltc2:checksum/>
        <xltc2:hyperlink startIndex="221" length="46" url="https://go.microsoft.com/fwlink/?linkid=870924"/>
      </ext>
    </x18tc:extLst>
  </x18tc:threadedComment>
  <x18tc:threadedComment ref="S1351" dT="2026-07-22T00:22:01.00" personId="{5be1e527-bb49-44e0-a99e-0962ed81e862}" id="{e64f7bc7-fbd0-4365-af05-2bfa8a706a8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7/6</x18tc:text>
    <x18tc:extLst>
      <ext uri="{F7C98A9C-CBB3-438F-8F68-D28B6AF4A901}">
        <xltc2:checksum/>
        <xltc2:hyperlink startIndex="221" length="46" url="https://go.microsoft.com/fwlink/?linkid=870924"/>
      </ext>
    </x18tc:extLst>
  </x18tc:threadedComment>
  <x18tc:threadedComment ref="L741" dT="2026-07-22T00:22:01.00" personId="{a7878235-03d1-45b6-9282-3484fb5f18c0}" id="{c9c80d38-b9bc-4934-a6b4-029a82adb33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12/2
Respuesta:
    RECEIVED: 12/4</x18tc:text>
    <x18tc:extLst>
      <ext uri="{F7C98A9C-CBB3-438F-8F68-D28B6AF4A901}">
        <xltc2:checksum/>
        <xltc2:hyperlink startIndex="221" length="46" url="https://go.microsoft.com/fwlink/?linkid=870924"/>
      </ext>
    </x18tc:extLst>
  </x18tc:threadedComment>
  <x18tc:threadedComment ref="T200" dT="2026-07-22T00:22:01.00" personId="{3e70696e-dc67-4010-9ddf-667f89c072a1}" id="{b533a526-b8ac-4545-a5bc-1c34b73dc9b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x18tc:text>
    <x18tc:extLst>
      <ext uri="{F7C98A9C-CBB3-438F-8F68-D28B6AF4A901}">
        <xltc2:checksum/>
        <xltc2:hyperlink startIndex="221" length="46" url="https://go.microsoft.com/fwlink/?linkid=870924"/>
      </ext>
    </x18tc:extLst>
  </x18tc:threadedComment>
  <x18tc:threadedComment ref="W850" dT="2026-07-22T00:22:01.00" personId="{cf6ddcf9-f5b0-4327-8966-625f5913257b}" id="{6feda857-a5ed-492b-9a8d-6b0bd6b88a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x18tc:text>
    <x18tc:extLst>
      <ext uri="{F7C98A9C-CBB3-438F-8F68-D28B6AF4A901}">
        <xltc2:checksum/>
        <xltc2:hyperlink startIndex="221" length="46" url="https://go.microsoft.com/fwlink/?linkid=870924"/>
      </ext>
    </x18tc:extLst>
  </x18tc:threadedComment>
  <x18tc:threadedComment ref="S188" dT="2026-07-22T00:22:01.00" personId="{1cbce2bc-3e13-46bf-b697-4407c22cb389}" id="{ecfb6c2d-8be2-412c-bace-a12d788a10b7}" done="0">
    <x18tc:text xml:space="preserve">TO RAYO 3/2</x18tc:text>
  </x18tc:threadedComment>
  <x18tc:threadedComment ref="G597" dT="2026-07-22T00:22:01.00" personId="{1cbce2bc-3e13-46bf-b697-4407c22cb389}" id="{cb5d7891-e653-444e-af69-793b07525ed2}" done="0">
    <x18tc:text xml:space="preserve">to Cushion: 6/19 at 12:45pm</x18tc:text>
  </x18tc:threadedComment>
  <x18tc:threadedComment ref="S1007" dT="2026-07-22T00:22:01.00" personId="{42481b07-d783-4cc5-a3de-1eeb870ed291}" id="{caec6c7c-7aa8-499b-9519-3f3cdafd7b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8/5 AT 11:25AM</x18tc:text>
    <x18tc:extLst>
      <ext uri="{F7C98A9C-CBB3-438F-8F68-D28B6AF4A901}">
        <xltc2:checksum/>
        <xltc2:hyperlink startIndex="221" length="46" url="https://go.microsoft.com/fwlink/?linkid=870924"/>
      </ext>
    </x18tc:extLst>
  </x18tc:threadedComment>
  <x18tc:threadedComment ref="G639" dT="2026-07-22T00:22:01.00" personId="{4fe4f1a5-be8d-4ca3-9237-4a82c689d9a0}" id="{11c32d9b-ca73-4975-ab6e-3b3bc80493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 AT 7:15AM</x18tc:text>
    <x18tc:extLst>
      <ext uri="{F7C98A9C-CBB3-438F-8F68-D28B6AF4A901}">
        <xltc2:checksum/>
        <xltc2:hyperlink startIndex="221" length="46" url="https://go.microsoft.com/fwlink/?linkid=870924"/>
      </ext>
    </x18tc:extLst>
  </x18tc:threadedComment>
  <x18tc:threadedComment ref="G848" dT="2026-07-22T00:22:01.00" personId="{20c5c122-00f7-4255-bc15-ca1d8280788f}" id="{598eb496-7317-42cb-9182-bc47df388d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3/25</x18tc:text>
    <x18tc:extLst>
      <ext uri="{F7C98A9C-CBB3-438F-8F68-D28B6AF4A901}">
        <xltc2:checksum/>
        <xltc2:hyperlink startIndex="221" length="46" url="https://go.microsoft.com/fwlink/?linkid=870924"/>
      </ext>
    </x18tc:extLst>
  </x18tc:threadedComment>
  <x18tc:threadedComment ref="V91" dT="2026-07-22T00:22:01.00" personId="{1cbce2bc-3e13-46bf-b697-4407c22cb389}" id="{2c6fd6ae-3abb-406e-bb61-5fa3d3d3d40e}" done="0">
    <x18tc:text xml:space="preserve">BY SARA 10/27: CLIENT ADDED A TABLE AND 8 CHAIRS TO THEIR ORDER</x18tc:text>
  </x18tc:threadedComment>
  <x18tc:threadedComment ref="S614" dT="2026-07-22T00:22:01.00" personId="{cead6c4b-9d21-43e8-bd28-381d721a29b8}" id="{6913588a-69e9-49f3-be95-512c56fd44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7/22 AT 11:20AM</x18tc:text>
    <x18tc:extLst>
      <ext uri="{F7C98A9C-CBB3-438F-8F68-D28B6AF4A901}">
        <xltc2:checksum/>
        <xltc2:hyperlink startIndex="221" length="46" url="https://go.microsoft.com/fwlink/?linkid=870924"/>
      </ext>
    </x18tc:extLst>
  </x18tc:threadedComment>
  <x18tc:threadedComment ref="L858" dT="2026-07-22T00:22:01.00" personId="{4f7b421a-07ef-4ce3-a81e-269b45dbd966}" id="{8d46003a-2180-47b8-ab04-ec10bfc4cd3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PICKUP UNTIL 4/7
Respuesta:
    RECIBIDO: 4/7</x18tc:text>
    <x18tc:extLst>
      <ext uri="{F7C98A9C-CBB3-438F-8F68-D28B6AF4A901}">
        <xltc2:checksum/>
        <xltc2:hyperlink startIndex="221" length="46" url="https://go.microsoft.com/fwlink/?linkid=870924"/>
      </ext>
    </x18tc:extLst>
  </x18tc:threadedComment>
  <x18tc:threadedComment ref="G690" dT="2026-07-22T00:22:01.00" personId="{5e9e0c54-76a5-4c14-9010-4990bb3dc820}" id="{465aa050-9b4d-47ee-b5db-2488812e99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10/3 AT 10:30AM</x18tc:text>
    <x18tc:extLst>
      <ext uri="{F7C98A9C-CBB3-438F-8F68-D28B6AF4A901}">
        <xltc2:checksum/>
        <xltc2:hyperlink startIndex="221" length="46" url="https://go.microsoft.com/fwlink/?linkid=870924"/>
      </ext>
    </x18tc:extLst>
  </x18tc:threadedComment>
  <x18tc:threadedComment ref="F1438" dT="2026-07-22T00:22:01.00" personId="{7ce5e074-6142-42ae-98d9-a9d611c5ea9b}" id="{b153d7b1-38af-4fe4-b5ad-e03b76c0ec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Jueves By Christian...</x18tc:text>
    <x18tc:extLst>
      <ext uri="{F7C98A9C-CBB3-438F-8F68-D28B6AF4A901}">
        <xltc2:checksum/>
        <xltc2:hyperlink startIndex="221" length="46" url="https://go.microsoft.com/fwlink/?linkid=870924"/>
      </ext>
    </x18tc:extLst>
  </x18tc:threadedComment>
  <x18tc:threadedComment ref="W564" dT="2026-07-22T00:22:01.00" personId="{ea1eed1e-c1c5-4aa7-9fb0-3d3023fa23c2}" id="{83fec4fa-254d-4ace-86a7-c14fbe1eeab8}" done="0">
    <x18tc:text xml:space="preserve">TO DEKTON: 6/3 12:10</x18tc:text>
  </x18tc:threadedComment>
  <x18tc:threadedComment ref="S80" dT="2026-07-22T00:22:01.00" personId="{1cbce2bc-3e13-46bf-b697-4407c22cb389}" id="{abb84c3b-62d1-4c49-bf50-4df7bf7ad1f4}" done="0">
    <x18tc:text xml:space="preserve">TO RAYO 9/28</x18tc:text>
  </x18tc:threadedComment>
  <x18tc:threadedComment ref="L642" dT="2026-07-22T00:22:01.00" personId="{0973b556-07c8-49ec-9b0e-43fab6b7061f}" id="{3d54824d-4367-4b8e-be62-0d5b9eab00e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8/12 PARA 8/13...
Respuesta:
    LLEGO 8/13</x18tc:text>
    <x18tc:extLst>
      <ext uri="{F7C98A9C-CBB3-438F-8F68-D28B6AF4A901}">
        <xltc2:checksum/>
        <xltc2:hyperlink startIndex="221" length="46" url="https://go.microsoft.com/fwlink/?linkid=870924"/>
      </ext>
    </x18tc:extLst>
  </x18tc:threadedComment>
  <x18tc:threadedComment ref="G865" dT="2026-07-22T00:22:01.00" personId="{ed9bf15d-f366-4ff4-ac63-ff508604ebcf}" id="{653b9088-9d86-4068-8a33-71cb2dcee9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APRIL: 4/21</x18tc:text>
    <x18tc:extLst>
      <ext uri="{F7C98A9C-CBB3-438F-8F68-D28B6AF4A901}">
        <xltc2:checksum/>
        <xltc2:hyperlink startIndex="221" length="46" url="https://go.microsoft.com/fwlink/?linkid=870924"/>
      </ext>
    </x18tc:extLst>
  </x18tc:threadedComment>
  <x18tc:threadedComment ref="G671" dT="2026-07-22T00:22:01.00" personId="{cdd2339b-8b73-4f91-9d94-ebae69cd0ed5}" id="{299527cb-f2b0-4c8d-bd10-7a9fe88f8e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 AGREGARAN MAGNETS ASIENTOS Y RESPALDOS</x18tc:text>
    <x18tc:extLst>
      <ext uri="{F7C98A9C-CBB3-438F-8F68-D28B6AF4A901}">
        <xltc2:checksum/>
        <xltc2:hyperlink startIndex="221" length="46" url="https://go.microsoft.com/fwlink/?linkid=870924"/>
      </ext>
    </x18tc:extLst>
  </x18tc:threadedComment>
  <x18tc:threadedComment ref="L568" dT="2026-07-22T00:22:01.00" personId="{ea1eed1e-c1c5-4aa7-9fb0-3d3023fa23c2}" id="{9a3914c0-c386-4a76-a88f-78b78b06e1e6}" done="0">
    <x18tc:text xml:space="preserve">RECIBIDO: 6/20/24</x18tc:text>
  </x18tc:threadedComment>
  <x18tc:threadedComment ref="G174" dT="2026-07-22T00:22:01.00" personId="{dfee9624-b02b-4102-a685-fdf82ced389d}" id="{412a5ad4-e8e9-42bb-97c6-db987c652c7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MORE ON HOLD, SE LE DIO A ABRIL 3/15</x18tc:text>
    <x18tc:extLst>
      <ext uri="{F7C98A9C-CBB3-438F-8F68-D28B6AF4A901}">
        <xltc2:checksum/>
        <xltc2:hyperlink startIndex="221" length="46" url="https://go.microsoft.com/fwlink/?linkid=870924"/>
      </ext>
    </x18tc:extLst>
  </x18tc:threadedComment>
  <x18tc:threadedComment ref="G532" dT="2026-07-22T00:22:01.00" personId="{a4303f58-4f84-400f-a636-5e9335cacc72}" id="{7ea52c93-0f15-4f52-b63e-3eeebc66f1ca}" done="0">
    <x18tc:text xml:space="preserve">TO CUSHION 4/18</x18tc:text>
  </x18tc:threadedComment>
  <x18tc:threadedComment ref="S134" dT="2026-07-22T00:22:01.00" personId="{1cbce2bc-3e13-46bf-b697-4407c22cb389}" id="{96afce7b-6f8a-452f-b84a-dca36606e0f7}" done="0">
    <x18tc:text xml:space="preserve">TO RAYO :12/5</x18tc:text>
  </x18tc:threadedComment>
  <x18tc:threadedComment ref="AC105" dT="2026-07-22T00:22:01.00" personId="{1cbce2bc-3e13-46bf-b697-4407c22cb389}" id="{9a6c5399-0157-440b-8a06-3e8db4e462b9}" done="0">
    <x18tc:text xml:space="preserve">an ottoman  (6X3X1 ft) with FABRIC Sun damage</x18tc:text>
  </x18tc:threadedComment>
  <x18tc:threadedComment ref="V52" dT="2026-07-22T00:22:01.00" personId="{1cbce2bc-3e13-46bf-b697-4407c22cb389}" id="{4e0ccd01-2bb2-46aa-8701-41fe0607995b}" done="0">
    <x18tc:text xml:space="preserve">Bench added, see notes!!!</x18tc:text>
  </x18tc:threadedComment>
  <x18tc:threadedComment ref="U136" dT="2026-07-22T00:22:01.00" personId="{ea1eed1e-c1c5-4aa7-9fb0-3d3023fa23c2}" id="{7bf0f3ea-1f83-4da5-b5df-3d6501ff0ef1}" done="0">
    <x18tc:text xml:space="preserve">7.-BRONZE
20.-BONE</x18tc:text>
  </x18tc:threadedComment>
  <x18tc:threadedComment ref="S43" dT="2026-07-22T00:22:01.00" personId="{1cbce2bc-3e13-46bf-b697-4407c22cb389}" id="{9a0fbeb6-0eaa-43c2-bd48-10cb902176a5}" done="0">
    <x18tc:text xml:space="preserve">RAYO 9/8</x18tc:text>
  </x18tc:threadedComment>
  <x18tc:threadedComment ref="S30" dT="2026-07-22T00:22:01.00" personId="{a4303f58-4f84-400f-a636-5e9335cacc72}" id="{1f12fa10-3df8-43d9-8400-cab0736c2493}" done="0">
    <x18tc:text xml:space="preserve">8/13 CHRIS A ANGEL</x18tc:text>
  </x18tc:threadedComment>
  <x18tc:threadedComment ref="S195" dT="2026-07-22T00:22:01.00" personId="{b712da50-eb5e-4ff7-836e-03f843dc3ac7}" id="{08f49576-9c58-4358-ad79-be80ea8c8a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3/22</x18tc:text>
    <x18tc:extLst>
      <ext uri="{F7C98A9C-CBB3-438F-8F68-D28B6AF4A901}">
        <xltc2:checksum/>
        <xltc2:hyperlink startIndex="221" length="46" url="https://go.microsoft.com/fwlink/?linkid=870924"/>
      </ext>
    </x18tc:extLst>
  </x18tc:threadedComment>
  <x18tc:threadedComment ref="G624" dT="2026-07-22T00:22:01.00" personId="{bfb9289b-21f7-4b08-8832-9af8fa15a164}" id="{e5f81471-4e6a-47c5-888b-8bc4362eb8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7/18 at 11:06am</x18tc:text>
    <x18tc:extLst>
      <ext uri="{F7C98A9C-CBB3-438F-8F68-D28B6AF4A901}">
        <xltc2:checksum/>
        <xltc2:hyperlink startIndex="221" length="46" url="https://go.microsoft.com/fwlink/?linkid=870924"/>
      </ext>
    </x18tc:extLst>
  </x18tc:threadedComment>
  <x18tc:threadedComment ref="G182" dT="2026-07-22T00:22:01.00" personId="{b825d90f-50bc-47a9-ae11-9c14aa55cb61}" id="{2a37ce32-a732-4463-9295-6283d8d703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x18tc:text>
    <x18tc:extLst>
      <ext uri="{F7C98A9C-CBB3-438F-8F68-D28B6AF4A901}">
        <xltc2:checksum/>
        <xltc2:hyperlink startIndex="221" length="46" url="https://go.microsoft.com/fwlink/?linkid=870924"/>
      </ext>
    </x18tc:extLst>
  </x18tc:threadedComment>
  <x18tc:threadedComment ref="S906" dT="2026-07-22T00:22:01.00" personId="{bbfe6125-da45-4043-a2eb-07fe84c5d540}" id="{ffeff7d5-84d8-44e5-a862-aea037cbee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4/23….MATERIAL RECEIVED 4/23</x18tc:text>
    <x18tc:extLst>
      <ext uri="{F7C98A9C-CBB3-438F-8F68-D28B6AF4A901}">
        <xltc2:checksum/>
        <xltc2:hyperlink startIndex="221" length="46" url="https://go.microsoft.com/fwlink/?linkid=870924"/>
      </ext>
    </x18tc:extLst>
  </x18tc:threadedComment>
  <x18tc:threadedComment ref="G1069" dT="2026-07-22T00:22:01.00" personId="{5478ae8d-0a4f-49ac-be5a-d3d7977b488f}" id="{b0b98802-3da2-4c35-b15f-6125c0bc7e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x18tc:text>
    <x18tc:extLst>
      <ext uri="{F7C98A9C-CBB3-438F-8F68-D28B6AF4A901}">
        <xltc2:checksum/>
        <xltc2:hyperlink startIndex="221" length="46" url="https://go.microsoft.com/fwlink/?linkid=870924"/>
      </ext>
    </x18tc:extLst>
  </x18tc:threadedComment>
  <x18tc:threadedComment ref="G628" dT="2026-07-22T00:22:01.00" personId="{97876bcb-f0b9-434b-a9cb-bfe00e502ce0}" id="{52d9896c-57d6-4189-8ab3-e1417caa0a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 AT 7:20AM
Respuesta:
    *SE AGREGO NEW INVOICE*</x18tc:text>
    <x18tc:extLst>
      <ext uri="{F7C98A9C-CBB3-438F-8F68-D28B6AF4A901}">
        <xltc2:checksum/>
        <xltc2:hyperlink startIndex="221" length="46" url="https://go.microsoft.com/fwlink/?linkid=870924"/>
      </ext>
    </x18tc:extLst>
  </x18tc:threadedComment>
  <x18tc:threadedComment ref="W546" dT="2026-07-22T00:22:01.00" personId="{ea1eed1e-c1c5-4aa7-9fb0-3d3023fa23c2}" id="{4cbce75e-2099-45b6-a006-45396adb1212}" done="0">
    <x18tc:text xml:space="preserve">to Dekton: 5/1</x18tc:text>
  </x18tc:threadedComment>
  <x18tc:threadedComment ref="S93" dT="2026-07-22T00:22:01.00" personId="{1cbce2bc-3e13-46bf-b697-4407c22cb389}" id="{2507c4e8-c0a2-4a8c-ba15-890a185f085f}" done="0">
    <x18tc:text xml:space="preserve">TO RAYO: 10/17</x18tc:text>
  </x18tc:threadedComment>
  <x18tc:threadedComment ref="S680" dT="2026-07-22T00:22:01.00" personId="{6b802af4-cf04-4d2f-83c2-877f775df993}" id="{f15a97cd-ff55-4153-a226-c7428e052f0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9/26 AT 1:45PM</x18tc:text>
    <x18tc:extLst>
      <ext uri="{F7C98A9C-CBB3-438F-8F68-D28B6AF4A901}">
        <xltc2:checksum/>
        <xltc2:hyperlink startIndex="221" length="46" url="https://go.microsoft.com/fwlink/?linkid=870924"/>
      </ext>
    </x18tc:extLst>
  </x18tc:threadedComment>
  <x18tc:threadedComment ref="G832" dT="2026-07-22T00:22:01.00" personId="{32a22cfe-9fd5-4fbd-bed7-63579d931e4b}" id="{44c49b26-833c-4e2b-bb86-597067798c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2/27</x18tc:text>
    <x18tc:extLst>
      <ext uri="{F7C98A9C-CBB3-438F-8F68-D28B6AF4A901}">
        <xltc2:checksum/>
        <xltc2:hyperlink startIndex="221" length="46" url="https://go.microsoft.com/fwlink/?linkid=870924"/>
      </ext>
    </x18tc:extLst>
  </x18tc:threadedComment>
  <x18tc:threadedComment ref="T162" dT="2026-07-22T00:22:01.00" personId="{1cbce2bc-3e13-46bf-b697-4407c22cb389}" id="{0a65ca56-94a4-4c50-b65b-1e69baad50a7}" done="0">
    <x18tc:text xml:space="preserve">TO MARIO: 1/31</x18tc:text>
  </x18tc:threadedComment>
  <x18tc:threadedComment ref="S1079" dT="2026-07-22T00:22:01.00" personId="{21351637-4bdb-4f28-bfbb-f323a3f446c9}" id="{015b5b56-1132-4ae4-bfe8-803822af162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10/22</x18tc:text>
    <x18tc:extLst>
      <ext uri="{F7C98A9C-CBB3-438F-8F68-D28B6AF4A901}">
        <xltc2:checksum/>
        <xltc2:hyperlink startIndex="221" length="46" url="https://go.microsoft.com/fwlink/?linkid=870924"/>
      </ext>
    </x18tc:extLst>
  </x18tc:threadedComment>
  <x18tc:threadedComment ref="S1042" dT="2026-07-22T00:22:01.00" personId="{969a6f84-55f0-4d9e-8f60-cdf970c7b748}" id="{59dbe4bd-c56f-4e55-b855-483ae18e78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9/15</x18tc:text>
    <x18tc:extLst>
      <ext uri="{F7C98A9C-CBB3-438F-8F68-D28B6AF4A901}">
        <xltc2:checksum/>
        <xltc2:hyperlink startIndex="221" length="46" url="https://go.microsoft.com/fwlink/?linkid=870924"/>
      </ext>
    </x18tc:extLst>
  </x18tc:threadedComment>
  <x18tc:threadedComment ref="G1157" dT="2026-07-22T00:22:01.00" personId="{b47d50cf-2a94-4b4f-bc3d-72864106f092}" id="{8a61f200-8e2c-4aae-ab7f-75d251dea2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1/12/26</x18tc:text>
    <x18tc:extLst>
      <ext uri="{F7C98A9C-CBB3-438F-8F68-D28B6AF4A901}">
        <xltc2:checksum/>
        <xltc2:hyperlink startIndex="221" length="46" url="https://go.microsoft.com/fwlink/?linkid=870924"/>
      </ext>
    </x18tc:extLst>
  </x18tc:threadedComment>
  <x18tc:threadedComment ref="W705" dT="2026-07-22T00:22:01.00" personId="{fe33ea64-9917-4eb3-858e-7462a91c826d}" id="{e49f4b6c-f9ff-4765-8e27-27ce1c54eb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ENZO NOT AVAILABLE ON 10/24
Respuesta:
    WE CAN USE REM EN LUGAR DE ENZO BY CHRIS
Respuesta:
    TO DEKTON: 11/14</x18tc:text>
    <x18tc:extLst>
      <ext uri="{F7C98A9C-CBB3-438F-8F68-D28B6AF4A901}">
        <xltc2:checksum/>
        <xltc2:hyperlink startIndex="221" length="46" url="https://go.microsoft.com/fwlink/?linkid=870924"/>
      </ext>
    </x18tc:extLst>
  </x18tc:threadedComment>
  <x18tc:threadedComment ref="L1380" dT="2026-07-22T00:22:01.00" personId="{8f3726c1-f832-431f-a874-88157dc60d3a}" id="{35ab5fdf-0796-4c3f-b3da-0687c496f30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WAS PICK FROM CLIENT**</x18tc:text>
    <x18tc:extLst>
      <ext uri="{F7C98A9C-CBB3-438F-8F68-D28B6AF4A901}">
        <xltc2:checksum/>
        <xltc2:hyperlink startIndex="221" length="46" url="https://go.microsoft.com/fwlink/?linkid=870924"/>
      </ext>
    </x18tc:extLst>
  </x18tc:threadedComment>
  <x18tc:threadedComment ref="G625" dT="2026-07-22T00:22:01.00" personId="{1e9bd2a8-220f-4416-8460-8e1edd37cc9c}" id="{65113258-16de-4c41-b4a0-e8ebf856eb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x18tc:text>
    <x18tc:extLst>
      <ext uri="{F7C98A9C-CBB3-438F-8F68-D28B6AF4A901}">
        <xltc2:checksum/>
        <xltc2:hyperlink startIndex="221" length="46" url="https://go.microsoft.com/fwlink/?linkid=870924"/>
      </ext>
    </x18tc:extLst>
  </x18tc:threadedComment>
  <x18tc:threadedComment ref="F885" dT="2026-07-22T00:22:01.00" personId="{13562ea6-bd4c-4f66-bd55-e41692462b20}" id="{0b4f87d6-b313-49e4-8c70-4cc91b1e74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9/9</x18tc:text>
    <x18tc:extLst>
      <ext uri="{F7C98A9C-CBB3-438F-8F68-D28B6AF4A901}">
        <xltc2:checksum/>
        <xltc2:hyperlink startIndex="221" length="46" url="https://go.microsoft.com/fwlink/?linkid=870924"/>
      </ext>
    </x18tc:extLst>
  </x18tc:threadedComment>
  <x18tc:threadedComment ref="C1084" dT="2026-07-22T00:22:01.00" personId="{f3c25800-36a4-4145-a839-1a7fe04b745f}" id="{9e81566f-dd5a-4e28-a04b-d294fc3a6f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 PARA EVENTO: SE TOMARA DE DR. MARK SIEGEL
Respuesta:
    SON ALRREDEDOR DE 21 PIEZAS</x18tc:text>
    <x18tc:extLst>
      <ext uri="{F7C98A9C-CBB3-438F-8F68-D28B6AF4A901}">
        <xltc2:checksum/>
        <xltc2:hyperlink startIndex="221" length="46" url="https://go.microsoft.com/fwlink/?linkid=870924"/>
      </ext>
    </x18tc:extLst>
  </x18tc:threadedComment>
  <x18tc:threadedComment ref="G1139" dT="2026-07-22T00:22:01.00" personId="{717fcede-5a93-42cb-8df7-edd0cf7ec1fb}" id="{55be7f4c-6cc4-4e25-8292-df6ceea8b7c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11/26</x18tc:text>
    <x18tc:extLst>
      <ext uri="{F7C98A9C-CBB3-438F-8F68-D28B6AF4A901}">
        <xltc2:checksum/>
        <xltc2:hyperlink startIndex="221" length="46" url="https://go.microsoft.com/fwlink/?linkid=870924"/>
      </ext>
    </x18tc:extLst>
  </x18tc:threadedComment>
  <x18tc:threadedComment ref="S728" dT="2026-07-22T00:22:01.00" personId="{a93abf4e-e4c9-46da-a471-c62f1d124760}" id="{b8166c00-4442-4664-8828-00a5d4f335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11/26</x18tc:text>
    <x18tc:extLst>
      <ext uri="{F7C98A9C-CBB3-438F-8F68-D28B6AF4A901}">
        <xltc2:checksum/>
        <xltc2:hyperlink startIndex="221" length="46" url="https://go.microsoft.com/fwlink/?linkid=870924"/>
      </ext>
    </x18tc:extLst>
  </x18tc:threadedComment>
  <x18tc:threadedComment ref="L782" dT="2026-07-22T00:22:01.00" personId="{76536cfd-4d8a-4815-b6f6-cdea48a9743c}" id="{41c79308-5693-46d2-8e3d-0f2336470a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OK 1/6</x18tc:text>
    <x18tc:extLst>
      <ext uri="{F7C98A9C-CBB3-438F-8F68-D28B6AF4A901}">
        <xltc2:checksum/>
        <xltc2:hyperlink startIndex="221" length="46" url="https://go.microsoft.com/fwlink/?linkid=870924"/>
      </ext>
    </x18tc:extLst>
  </x18tc:threadedComment>
  <x18tc:threadedComment ref="W600" dT="2026-07-22T00:22:01.00" personId="{feaf8b7b-e28a-45d0-a79b-3235b3c64bfe}" id="{5bd2c7ee-79a8-478e-9bc6-a77f0756b8c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*custom BBQ, Realizar una vez este listo Frame</x18tc:text>
    <x18tc:extLst>
      <ext uri="{F7C98A9C-CBB3-438F-8F68-D28B6AF4A901}">
        <xltc2:checksum/>
        <xltc2:hyperlink startIndex="221" length="46" url="https://go.microsoft.com/fwlink/?linkid=870924"/>
      </ext>
    </x18tc:extLst>
  </x18tc:threadedComment>
  <x18tc:threadedComment ref="G1096" dT="2026-07-22T00:22:01.00" personId="{e58fea1e-4ffe-43dc-b2e4-80b24ee6cb39}" id="{0b32ee93-62c6-4450-b877-653a6ae6c2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11/06</x18tc:text>
    <x18tc:extLst>
      <ext uri="{F7C98A9C-CBB3-438F-8F68-D28B6AF4A901}">
        <xltc2:checksum/>
        <xltc2:hyperlink startIndex="221" length="46" url="https://go.microsoft.com/fwlink/?linkid=870924"/>
      </ext>
    </x18tc:extLst>
  </x18tc:threadedComment>
  <x18tc:threadedComment ref="F88" dT="2026-07-22T00:22:01.00" personId="{ea1eed1e-c1c5-4aa7-9fb0-3d3023fa23c2}" id="{0b85f784-39c7-4607-870a-71f77e29061f}" done="0">
    <x18tc:text xml:space="preserve">BY SARA: READY UNTIL MID JANUARY
EN BLUE TRUCK</x18tc:text>
  </x18tc:threadedComment>
  <x18tc:threadedComment ref="S825" dT="2026-07-22T00:22:01.00" personId="{55e6ef38-32df-4e5a-9ac8-cd5956ef2c73}" id="{4b5947b0-2b14-4f47-aa3e-5d190451e90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2/19</x18tc:text>
    <x18tc:extLst>
      <ext uri="{F7C98A9C-CBB3-438F-8F68-D28B6AF4A901}">
        <xltc2:checksum/>
        <xltc2:hyperlink startIndex="221" length="46" url="https://go.microsoft.com/fwlink/?linkid=870924"/>
      </ext>
    </x18tc:extLst>
  </x18tc:threadedComment>
  <x18tc:threadedComment ref="W595" dT="2026-07-22T00:22:01.00" personId="{1cbce2bc-3e13-46bf-b697-4407c22cb389}" id="{615d7470-de99-4334-9000-b72dc71fa4b9}" done="0">
    <x18tc:text xml:space="preserve">TO DEKTON: 6/19 AT 2:00PM</x18tc:text>
  </x18tc:threadedComment>
  <x18tc:threadedComment ref="S911" dT="2026-07-22T00:22:01.00" personId="{8fb21ca8-9500-4c63-a6be-8f34fa951848}" id="{496cef10-a1c3-4139-9949-34e7e469ecf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5/27</x18tc:text>
    <x18tc:extLst>
      <ext uri="{F7C98A9C-CBB3-438F-8F68-D28B6AF4A901}">
        <xltc2:checksum/>
        <xltc2:hyperlink startIndex="221" length="46" url="https://go.microsoft.com/fwlink/?linkid=870924"/>
      </ext>
    </x18tc:extLst>
  </x18tc:threadedComment>
  <x18tc:threadedComment ref="T159" dT="2026-07-22T00:22:01.00" personId="{1cbce2bc-3e13-46bf-b697-4407c22cb389}" id="{e0641a99-5493-4143-989d-a43343d65172}" done="0">
    <x18tc:text xml:space="preserve">TO MARIO: 2/1</x18tc:text>
  </x18tc:threadedComment>
  <x18tc:threadedComment ref="G214" dT="2026-07-22T00:22:01.00" personId="{3c0ca7af-8519-4f84-adae-a3b9cfaff9ff}" id="{876666b7-5dfd-45d9-a7f1-4b2aebcd1f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Realizar 5 Pillows</x18tc:text>
    <x18tc:extLst>
      <ext uri="{F7C98A9C-CBB3-438F-8F68-D28B6AF4A901}">
        <xltc2:checksum/>
        <xltc2:hyperlink startIndex="221" length="46" url="https://go.microsoft.com/fwlink/?linkid=870924"/>
      </ext>
    </x18tc:extLst>
  </x18tc:threadedComment>
  <x18tc:threadedComment ref="L578" dT="2026-07-22T00:22:01.00" personId="{1cbce2bc-3e13-46bf-b697-4407c22cb389}" id="{54b114e1-4878-4c4e-b625-0614d8b57408}" done="0">
    <x18tc:text xml:space="preserve">ORDER ON  05/29</x18tc:text>
  </x18tc:threadedComment>
  <x18tc:threadedComment ref="W991" dT="2026-07-22T00:22:01.00" personId="{6586ea37-51aa-4a02-b6b8-33ef31257f8f}" id="{19504dfc-5562-420b-87a5-9b3630abd55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x18tc:text>
    <x18tc:extLst>
      <ext uri="{F7C98A9C-CBB3-438F-8F68-D28B6AF4A901}">
        <xltc2:checksum/>
        <xltc2:hyperlink startIndex="221" length="46" url="https://go.microsoft.com/fwlink/?linkid=870924"/>
      </ext>
    </x18tc:extLst>
  </x18tc:threadedComment>
  <x18tc:threadedComment ref="S1058" dT="2026-07-22T00:22:01.00" personId="{aee30d47-ec9c-411d-bab9-f573a26bf254}" id="{aa857a19-55c3-4462-bea4-4f468cda9e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x18tc:text>
    <x18tc:extLst>
      <ext uri="{F7C98A9C-CBB3-438F-8F68-D28B6AF4A901}">
        <xltc2:checksum/>
        <xltc2:hyperlink startIndex="221" length="46" url="https://go.microsoft.com/fwlink/?linkid=870924"/>
      </ext>
    </x18tc:extLst>
  </x18tc:threadedComment>
  <x18tc:threadedComment ref="G93" dT="2026-07-22T00:22:01.00" personId="{b6d34ad6-3437-4bc9-ae19-0bed5a4944e1}" id="{a41daa93-e900-4034-8909-002ecf84d6f3}" done="0">
    <x18tc:text xml:space="preserve">FOR THE LILY PAD CUSHIONS :MAKE THE SPLIT 9 1/2" FOR THE TOP CUSHION AND 4" FOR THE BOTTOM PORTION OF THE 13 1/2" OVERALL CYUSHIONS</x18tc:text>
  </x18tc:threadedComment>
  <x18tc:threadedComment ref="S164" dT="2026-07-22T00:22:01.00" personId="{1cbce2bc-3e13-46bf-b697-4407c22cb389}" id="{7c4339f5-3c6e-433f-bd22-f759e61bbf50}" done="0">
    <x18tc:text xml:space="preserve">TO RAYO: 1/30</x18tc:text>
  </x18tc:threadedComment>
  <x18tc:threadedComment ref="A70" dT="2026-07-22T00:22:01.00" personId="{1cbce2bc-3e13-46bf-b697-4407c22cb389}" id="{f7541d2a-c609-4075-b499-0012299fbd8f}" done="0">
    <x18tc:text xml:space="preserve">warranty</x18tc:text>
  </x18tc:threadedComment>
  <x18tc:threadedComment ref="F24" dT="2026-07-22T00:22:01.00" personId="{1cbce2bc-3e13-46bf-b697-4407c22cb389}" id="{30dfb3f2-990a-4a8c-9a0d-039637a5ac20}" done="0">
    <x18tc:text xml:space="preserve">confirmed 8/18 by Christian from: 8/23</x18tc:text>
  </x18tc:threadedComment>
  <x18tc:threadedComment ref="W1421" dT="2026-07-22T00:22:01.00" personId="{230896e9-20b7-4e32-a0b4-846cc2919fe6}" id="{6b728a30-feec-473c-bfc7-7005cab8b0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TEAM 5/2</x18tc:text>
    <x18tc:extLst>
      <ext uri="{F7C98A9C-CBB3-438F-8F68-D28B6AF4A901}">
        <xltc2:checksum/>
        <xltc2:hyperlink startIndex="221" length="46" url="https://go.microsoft.com/fwlink/?linkid=870924"/>
      </ext>
    </x18tc:extLst>
  </x18tc:threadedComment>
  <x18tc:threadedComment ref="S662" dT="2026-07-22T00:22:01.00" personId="{2f59bc6d-4d0c-4a34-b344-3b4f2b8bfe46}" id="{de6c8e52-c60c-4699-b7a6-c9b0aa32962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9/5 AT 6:36AM</x18tc:text>
    <x18tc:extLst>
      <ext uri="{F7C98A9C-CBB3-438F-8F68-D28B6AF4A901}">
        <xltc2:checksum/>
        <xltc2:hyperlink startIndex="221" length="46" url="https://go.microsoft.com/fwlink/?linkid=870924"/>
      </ext>
    </x18tc:extLst>
  </x18tc:threadedComment>
  <x18tc:threadedComment ref="L1393" dT="2026-07-22T00:22:01.00" personId="{960b33e4-3b89-4c67-acec-dcd9b9cadc9b}" id="{b59d6a83-f71a-4c7e-8a25-806e5e5ee4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8/7/25</x18tc:text>
    <x18tc:extLst>
      <ext uri="{F7C98A9C-CBB3-438F-8F68-D28B6AF4A901}">
        <xltc2:checksum/>
        <xltc2:hyperlink startIndex="221" length="46" url="https://go.microsoft.com/fwlink/?linkid=870924"/>
      </ext>
    </x18tc:extLst>
  </x18tc:threadedComment>
  <x18tc:threadedComment ref="W232" dT="2026-07-22T00:22:01.00" personId="{1cbce2bc-3e13-46bf-b697-4407c22cb389}" id="{279a303d-1d45-45f2-905c-08061846332a}" done="0">
    <x18tc:text xml:space="preserve">To dekton area 5/11</x18tc:text>
  </x18tc:threadedComment>
  <x18tc:threadedComment ref="S244" dT="2026-07-22T00:22:01.00" personId="{1cbce2bc-3e13-46bf-b697-4407c22cb389}" id="{c6e4cd34-6fd8-41fc-86ef-910eb4df7748}" done="0">
    <x18tc:text xml:space="preserve">TO METAL AREA 5/19</x18tc:text>
  </x18tc:threadedComment>
  <x18tc:threadedComment ref="K1021" dT="2026-07-22T00:22:01.00" personId="{52acc48c-3533-48de-a8ec-068baa0a826b}" id="{68954bd4-8f65-4678-acc6-a672fcc207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8/18</x18tc:text>
    <x18tc:extLst>
      <ext uri="{F7C98A9C-CBB3-438F-8F68-D28B6AF4A901}">
        <xltc2:checksum/>
        <xltc2:hyperlink startIndex="221" length="46" url="https://go.microsoft.com/fwlink/?linkid=870924"/>
      </ext>
    </x18tc:extLst>
  </x18tc:threadedComment>
  <x18tc:threadedComment ref="W989" dT="2026-07-22T00:22:01.00" personId="{4ac9a1b1-5ca7-421f-be44-edddb3dcf530}" id="{141b95c0-5db1-4f06-a233-53d3f3379c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BENITO: 7/10 YA TARDE.. PARA COMENZAR NEXT PRODUCTION DAY.</x18tc:text>
    <x18tc:extLst>
      <ext uri="{F7C98A9C-CBB3-438F-8F68-D28B6AF4A901}">
        <xltc2:checksum/>
        <xltc2:hyperlink startIndex="221" length="46" url="https://go.microsoft.com/fwlink/?linkid=870924"/>
      </ext>
    </x18tc:extLst>
  </x18tc:threadedComment>
  <x18tc:threadedComment ref="S245" dT="2026-07-22T00:22:01.00" personId="{1cbce2bc-3e13-46bf-b697-4407c22cb389}" id="{f9465a41-3c04-4cc7-b05b-7bc0d770bfb3}" done="0">
    <x18tc:text xml:space="preserve">TO METAL AREA: 5/16</x18tc:text>
  </x18tc:threadedComment>
  <x18tc:threadedComment ref="U1402" dT="2026-07-22T00:22:01.00" personId="{1cbce2bc-3e13-46bf-b697-4407c22cb389}" id="{24b76127-26ff-4606-952a-785c08287258}" done="0">
    <x18tc:text xml:space="preserve">ALUMINUM</x18tc:text>
  </x18tc:threadedComment>
  <x18tc:threadedComment ref="F958" dT="2026-07-22T00:22:01.00" personId="{a24ce80d-d5c9-4a44-b139-07ac8d02e01c}" id="{9b72f928-e3d7-4c68-9481-3f10f589fe5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ENVIARA POR FEDEX</x18tc:text>
    <x18tc:extLst>
      <ext uri="{F7C98A9C-CBB3-438F-8F68-D28B6AF4A901}">
        <xltc2:checksum/>
        <xltc2:hyperlink startIndex="221" length="46" url="https://go.microsoft.com/fwlink/?linkid=870924"/>
      </ext>
    </x18tc:extLst>
  </x18tc:threadedComment>
  <x18tc:threadedComment ref="F994" dT="2026-07-22T00:22:01.00" personId="{d604bea4-5d97-4985-8723-3779e86a4074}" id="{e98aafd4-3187-4bdc-84cc-d5b7a15043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HOUSE NOT READY 9/9** TENTATIVE TO OCTUBER??</x18tc:text>
    <x18tc:extLst>
      <ext uri="{F7C98A9C-CBB3-438F-8F68-D28B6AF4A901}">
        <xltc2:checksum/>
        <xltc2:hyperlink startIndex="221" length="46" url="https://go.microsoft.com/fwlink/?linkid=870924"/>
      </ext>
    </x18tc:extLst>
  </x18tc:threadedComment>
  <x18tc:threadedComment ref="W855" dT="2026-07-22T00:22:01.00" personId="{cb3a5ee3-760e-49bd-8c43-e48ee608da6f}" id="{c4f53d58-83a4-4c9a-963a-37c2763b7a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x18tc:text>
    <x18tc:extLst>
      <ext uri="{F7C98A9C-CBB3-438F-8F68-D28B6AF4A901}">
        <xltc2:checksum/>
        <xltc2:hyperlink startIndex="221" length="46" url="https://go.microsoft.com/fwlink/?linkid=870924"/>
      </ext>
    </x18tc:extLst>
  </x18tc:threadedComment>
  <x18tc:threadedComment ref="S855" dT="2026-07-22T00:22:01.00" personId="{4e45ca6a-a6e7-4ee4-9eba-920c9b132b9d}" id="{b71f4274-62ad-4f18-a9f8-0d4692a126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3/12</x18tc:text>
    <x18tc:extLst>
      <ext uri="{F7C98A9C-CBB3-438F-8F68-D28B6AF4A901}">
        <xltc2:checksum/>
        <xltc2:hyperlink startIndex="221" length="46" url="https://go.microsoft.com/fwlink/?linkid=870924"/>
      </ext>
    </x18tc:extLst>
  </x18tc:threadedComment>
  <x18tc:threadedComment ref="S810" dT="2026-07-22T00:22:01.00" personId="{ee7fdbfd-e8cc-4d30-861c-f757af34b921}" id="{682da4ff-8d42-4edf-b8e0-48285b7a8a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2/5</x18tc:text>
    <x18tc:extLst>
      <ext uri="{F7C98A9C-CBB3-438F-8F68-D28B6AF4A901}">
        <xltc2:checksum/>
        <xltc2:hyperlink startIndex="221" length="46" url="https://go.microsoft.com/fwlink/?linkid=870924"/>
      </ext>
    </x18tc:extLst>
  </x18tc:threadedComment>
  <x18tc:threadedComment ref="S1085" dT="2026-07-22T00:22:01.00" personId="{6ebeb55a-4fe8-4a62-8c52-ff681b28e4bd}" id="{39573f26-440c-4937-be28-9ea07b69c3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x18tc:text>
    <x18tc:extLst>
      <ext uri="{F7C98A9C-CBB3-438F-8F68-D28B6AF4A901}">
        <xltc2:checksum/>
        <xltc2:hyperlink startIndex="221" length="46" url="https://go.microsoft.com/fwlink/?linkid=870924"/>
      </ext>
    </x18tc:extLst>
  </x18tc:threadedComment>
  <x18tc:threadedComment ref="S63" dT="2026-07-22T00:22:01.00" personId="{1cbce2bc-3e13-46bf-b697-4407c22cb389}" id="{4b55c58b-3b43-4c53-b1d9-02c939afcea7}" done="0">
    <x18tc:text xml:space="preserve">TO RAYO: 9/15</x18tc:text>
  </x18tc:threadedComment>
  <x18tc:threadedComment ref="F948" dT="2026-07-22T00:22:01.00" personId="{26130a0d-a8c3-427a-972b-faf28b9dfb38}" id="{917abc56-cd60-4489-9500-6f82a286d4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Property is on a very steep hill, large trucks will bottom out.  Said its best to either bring an SUV or call them and he can come pick them up from the cul de sac.</x18tc:text>
    <x18tc:extLst>
      <ext uri="{F7C98A9C-CBB3-438F-8F68-D28B6AF4A901}">
        <xltc2:checksum/>
        <xltc2:hyperlink startIndex="221" length="46" url="https://go.microsoft.com/fwlink/?linkid=870924"/>
      </ext>
    </x18tc:extLst>
  </x18tc:threadedComment>
  <x18tc:threadedComment ref="S145" dT="2026-07-22T00:22:01.00" personId="{1cbce2bc-3e13-46bf-b697-4407c22cb389}" id="{92c863c8-3683-4e37-beb1-efe7296c7b01}" done="0">
    <x18tc:text xml:space="preserve">TO RAYO: 12/19</x18tc:text>
  </x18tc:threadedComment>
  <x18tc:threadedComment ref="S780" dT="2026-07-22T00:22:01.00" personId="{aef6721c-128d-414d-9141-b41de9670dad}" id="{7fee2a21-7ae4-42f8-a7c1-ec9588c165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
Respuesta:
    PENDING CUSTOM BBQ, DIMENSION POR CONFIRMAR</x18tc:text>
    <x18tc:extLst>
      <ext uri="{F7C98A9C-CBB3-438F-8F68-D28B6AF4A901}">
        <xltc2:checksum/>
        <xltc2:hyperlink startIndex="221" length="46" url="https://go.microsoft.com/fwlink/?linkid=870924"/>
      </ext>
    </x18tc:extLst>
  </x18tc:threadedComment>
  <x18tc:threadedComment ref="G1045" dT="2026-07-22T00:22:01.00" personId="{f325ee92-8b54-4a79-b8fb-4cf2917195a6}" id="{011849bf-1b8d-4353-ad81-7450383a445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9/19 7:00AM</x18tc:text>
    <x18tc:extLst>
      <ext uri="{F7C98A9C-CBB3-438F-8F68-D28B6AF4A901}">
        <xltc2:checksum/>
        <xltc2:hyperlink startIndex="221" length="46" url="https://go.microsoft.com/fwlink/?linkid=870924"/>
      </ext>
    </x18tc:extLst>
  </x18tc:threadedComment>
  <x18tc:threadedComment ref="G588" dT="2026-07-22T00:22:01.00" personId="{1cbce2bc-3e13-46bf-b697-4407c22cb389}" id="{8bc4ce47-2985-4e28-ac48-1106e10afa61}" done="0">
    <x18tc:text xml:space="preserve">TO CUSHION 6/11 AT 3:15PM</x18tc:text>
  </x18tc:threadedComment>
  <x18tc:threadedComment ref="W773" dT="2026-07-22T00:22:01.00" personId="{581e293b-0f71-4842-970b-a8456810341b}" id="{b52b912c-0501-4adb-9bcc-6d7606e2d52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12/2</x18tc:text>
    <x18tc:extLst>
      <ext uri="{F7C98A9C-CBB3-438F-8F68-D28B6AF4A901}">
        <xltc2:checksum/>
        <xltc2:hyperlink startIndex="221" length="46" url="https://go.microsoft.com/fwlink/?linkid=870924"/>
      </ext>
    </x18tc:extLst>
  </x18tc:threadedComment>
  <x18tc:threadedComment ref="S818" dT="2026-07-22T00:22:01.00" personId="{f3f6964a-6c70-4734-9066-ee089b5cf5e2}" id="{c0eddbf5-2cdc-47aa-9b67-2d58700153a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2/3</x18tc:text>
    <x18tc:extLst>
      <ext uri="{F7C98A9C-CBB3-438F-8F68-D28B6AF4A901}">
        <xltc2:checksum/>
        <xltc2:hyperlink startIndex="221" length="46" url="https://go.microsoft.com/fwlink/?linkid=870924"/>
      </ext>
    </x18tc:extLst>
  </x18tc:threadedComment>
  <x18tc:threadedComment ref="F898" dT="2026-07-22T00:22:01.00" personId="{b701bb31-28e5-4f1c-8a3c-329577c2e6d0}" id="{e1a187b9-9903-42b8-ac2b-bf0bb2df22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TO PICK UP FURNITURE FROM SHOWROOM BEFORE DELIVERY</x18tc:text>
    <x18tc:extLst>
      <ext uri="{F7C98A9C-CBB3-438F-8F68-D28B6AF4A901}">
        <xltc2:checksum/>
        <xltc2:hyperlink startIndex="221" length="46" url="https://go.microsoft.com/fwlink/?linkid=870924"/>
      </ext>
    </x18tc:extLst>
  </x18tc:threadedComment>
  <x18tc:threadedComment ref="G1247" dT="2026-07-22T00:22:01.00" personId="{d28b0dc2-87b5-4c33-b4ed-e6e7be1a8bfd}" id="{19e511bb-45ac-4782-bf41-5ef8fef92f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3/13/26</x18tc:text>
    <x18tc:extLst>
      <ext uri="{F7C98A9C-CBB3-438F-8F68-D28B6AF4A901}">
        <xltc2:checksum/>
        <xltc2:hyperlink startIndex="221" length="46" url="https://go.microsoft.com/fwlink/?linkid=870924"/>
      </ext>
    </x18tc:extLst>
  </x18tc:threadedComment>
  <x18tc:threadedComment ref="W584" dT="2026-07-22T00:22:01.00" personId="{ea1eed1e-c1c5-4aa7-9fb0-3d3023fa23c2}" id="{27a67a92-15ad-4dc7-9233-b1a45b3317c3}" done="0">
    <x18tc:text xml:space="preserve">to Dekton: 6/12 at 2:00pm</x18tc:text>
  </x18tc:threadedComment>
  <x18tc:threadedComment ref="F1404" dT="2026-07-22T00:22:01.00" personId="{1cbce2bc-3e13-46bf-b697-4407c22cb389}" id="{9e60ba47-9442-4ada-a14e-3aa3a7ae97e2}" done="0">
    <x18tc:text xml:space="preserve">SE ENVIARA A CALIFORNIA CON JJ</x18tc:text>
  </x18tc:threadedComment>
  <x18tc:threadedComment ref="S789" dT="2026-07-22T00:22:01.00" personId="{49c4104f-07f4-404c-8ae3-34beed56b994}" id="{2b407fe2-82c9-4c69-9c41-343002a03c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1/6/25</x18tc:text>
    <x18tc:extLst>
      <ext uri="{F7C98A9C-CBB3-438F-8F68-D28B6AF4A901}">
        <xltc2:checksum/>
        <xltc2:hyperlink startIndex="221" length="46" url="https://go.microsoft.com/fwlink/?linkid=870924"/>
      </ext>
    </x18tc:extLst>
  </x18tc:threadedComment>
  <x18tc:threadedComment ref="L592" dT="2026-07-22T00:22:01.00" personId="{ea1eed1e-c1c5-4aa7-9fb0-3d3023fa23c2}" id="{b1e97125-d582-41c1-be26-6c5d776b9326}" done="0">
    <x18tc:text xml:space="preserve">order: 7/1/24 for 7/3/24</x18tc:text>
  </x18tc:threadedComment>
  <x18tc:threadedComment ref="S793" dT="2026-07-22T00:22:01.00" personId="{a44d07f1-70aa-4cd8-943f-3bb0717574ff}" id="{3189b552-ea03-4739-862d-9c038263df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1/6/25</x18tc:text>
    <x18tc:extLst>
      <ext uri="{F7C98A9C-CBB3-438F-8F68-D28B6AF4A901}">
        <xltc2:checksum/>
        <xltc2:hyperlink startIndex="221" length="46" url="https://go.microsoft.com/fwlink/?linkid=870924"/>
      </ext>
    </x18tc:extLst>
  </x18tc:threadedComment>
  <x18tc:threadedComment ref="F197" dT="2026-07-22T00:22:01.00" personId="{a4303f58-4f84-400f-a636-5e9335cacc72}" id="{d3b7ab23-d6b8-4344-a90f-764dfdb195b4}" done="0">
    <x18tc:text xml:space="preserve">DELIVER PENDING:
1 DAYBED CANOPY / 1 BARTABLE 2 BARSTOOLS WO BACK / 1 DINING TABLE 2 DINING CHAIRS</x18tc:text>
  </x18tc:threadedComment>
  <x18tc:threadedComment ref="G988" dT="2026-07-22T00:22:01.00" personId="{5a2f62d8-540c-4801-aab8-1826d417a669}" id="{f6d22bdb-b87a-42b0-bf8b-19d13eeed0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8/19</x18tc:text>
    <x18tc:extLst>
      <ext uri="{F7C98A9C-CBB3-438F-8F68-D28B6AF4A901}">
        <xltc2:checksum/>
        <xltc2:hyperlink startIndex="221" length="46" url="https://go.microsoft.com/fwlink/?linkid=870924"/>
      </ext>
    </x18tc:extLst>
  </x18tc:threadedComment>
  <x18tc:threadedComment ref="S19" dT="2026-07-22T00:22:01.00" personId="{1cbce2bc-3e13-46bf-b697-4407c22cb389}" id="{b4e7dd2a-17b3-4919-ba84-067620e0b5f3}" done="0">
    <x18tc:text xml:space="preserve">TO RAYO 10/19</x18tc:text>
  </x18tc:threadedComment>
  <x18tc:threadedComment ref="G85" dT="2026-07-22T00:22:01.00" personId="{ea1eed1e-c1c5-4aa7-9fb0-3d3023fa23c2}" id="{8244d220-db8d-43b5-a32e-b8422fca98d8}" done="0">
    <x18tc:text xml:space="preserve">ONLY CUSHION ORDER
Redo 2 chaise lounges to Blend Coal. Cushions are in the foam area.</x18tc:text>
  </x18tc:threadedComment>
  <x18tc:threadedComment ref="L1077" dT="2026-07-22T00:22:01.00" personId="{e7645b8a-d215-4a8d-b384-65ddfd9fdb87}" id="{2f6809d7-8275-4486-b215-f43897b457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WE SEND FABRIC CUSTOMER RESTUFF</x18tc:text>
    <x18tc:extLst>
      <ext uri="{F7C98A9C-CBB3-438F-8F68-D28B6AF4A901}">
        <xltc2:checksum/>
        <xltc2:hyperlink startIndex="221" length="46" url="https://go.microsoft.com/fwlink/?linkid=870924"/>
      </ext>
    </x18tc:extLst>
  </x18tc:threadedComment>
  <x18tc:threadedComment ref="L1390" dT="2026-07-22T00:22:01.00" personId="{ce30d601-2720-40ed-8ae2-6b1a54d960e5}" id="{30c7848d-8e8c-4bf6-b309-50ac88e0226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07/30
Respuesta:
    RECEIVED: 8/4</x18tc:text>
    <x18tc:extLst>
      <ext uri="{F7C98A9C-CBB3-438F-8F68-D28B6AF4A901}">
        <xltc2:checksum/>
        <xltc2:hyperlink startIndex="221" length="46" url="https://go.microsoft.com/fwlink/?linkid=870924"/>
      </ext>
    </x18tc:extLst>
  </x18tc:threadedComment>
  <x18tc:threadedComment ref="W1008" dT="2026-07-22T00:22:01.00" personId="{21921a08-4118-493e-b711-d7ede4b61a06}" id="{01baadf1-0399-4b1f-b40c-107a027822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PORTUM DEKTON NEED
Respuesta:
    Portum its here… ready to complete
Respuesta:
    TO DEKTON: 8/25</x18tc:text>
    <x18tc:extLst>
      <ext uri="{F7C98A9C-CBB3-438F-8F68-D28B6AF4A901}">
        <xltc2:checksum/>
        <xltc2:hyperlink startIndex="221" length="46" url="https://go.microsoft.com/fwlink/?linkid=870924"/>
      </ext>
    </x18tc:extLst>
  </x18tc:threadedComment>
  <x18tc:threadedComment ref="T16" dT="2026-07-22T00:22:01.00" personId="{1cbce2bc-3e13-46bf-b697-4407c22cb389}" id="{6bb724e2-f5e2-4cc4-8da0-fce1476a30e8}" done="0">
    <x18tc:text xml:space="preserve">Mario 8/8</x18tc:text>
  </x18tc:threadedComment>
  <x18tc:threadedComment ref="W131" dT="2026-07-22T00:22:01.00" personId="{1cbce2bc-3e13-46bf-b697-4407c22cb389}" id="{8265ebbe-29ec-4322-84b1-573a91c43180}" done="0">
    <x18tc:text xml:space="preserve">TO RED: 12/13</x18tc:text>
  </x18tc:threadedComment>
  <x18tc:threadedComment ref="G884" dT="2026-07-22T00:22:01.00" personId="{14478dc0-2af0-4bba-b438-f0564be4a86b}" id="{f83ef558-1af7-48ca-a9b4-bc6bc16a7c0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4/16</x18tc:text>
    <x18tc:extLst>
      <ext uri="{F7C98A9C-CBB3-438F-8F68-D28B6AF4A901}">
        <xltc2:checksum/>
        <xltc2:hyperlink startIndex="221" length="46" url="https://go.microsoft.com/fwlink/?linkid=870924"/>
      </ext>
    </x18tc:extLst>
  </x18tc:threadedComment>
  <x18tc:threadedComment ref="W20" dT="2026-07-22T00:22:01.00" personId="{1cbce2bc-3e13-46bf-b697-4407c22cb389}" id="{b3d18e25-16cc-48ab-b915-9b636f28f60c}" done="0">
    <x18tc:text xml:space="preserve">TO RED: 12/13</x18tc:text>
  </x18tc:threadedComment>
  <x18tc:threadedComment ref="L1435" dT="2026-07-22T00:22:01.00" personId="{f25b91ab-d0b5-49c9-97a1-1e73e4957cae}" id="{2e24737f-d71d-4a4d-9704-753cb2e9a35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8/5</x18tc:text>
    <x18tc:extLst>
      <ext uri="{F7C98A9C-CBB3-438F-8F68-D28B6AF4A901}">
        <xltc2:checksum/>
        <xltc2:hyperlink startIndex="221" length="46" url="https://go.microsoft.com/fwlink/?linkid=870924"/>
      </ext>
    </x18tc:extLst>
  </x18tc:threadedComment>
  <x18tc:threadedComment ref="S849" dT="2026-07-22T00:22:01.00" personId="{e0fa52e7-4296-4b5a-b62a-ba20fbac5c15}" id="{0f7d577d-efbf-4c85-8658-46746f4525d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3/5</x18tc:text>
    <x18tc:extLst>
      <ext uri="{F7C98A9C-CBB3-438F-8F68-D28B6AF4A901}">
        <xltc2:checksum/>
        <xltc2:hyperlink startIndex="221" length="46" url="https://go.microsoft.com/fwlink/?linkid=870924"/>
      </ext>
    </x18tc:extLst>
  </x18tc:threadedComment>
  <x18tc:threadedComment ref="S193" dT="2026-07-22T00:22:01.00" personId="{7aa77755-5408-46ac-97ca-8f66ed660f9e}" id="{3a2fd995-7a91-46b7-bdea-e7711eb0d52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Make dining table top 90 x 42
Make coffee table 56 x 35 
TO RAYO 3/22</x18tc:text>
    <x18tc:extLst>
      <ext uri="{F7C98A9C-CBB3-438F-8F68-D28B6AF4A901}">
        <xltc2:checksum/>
        <xltc2:hyperlink startIndex="221" length="46" url="https://go.microsoft.com/fwlink/?linkid=870924"/>
      </ext>
    </x18tc:extLst>
  </x18tc:threadedComment>
  <x18tc:threadedComment ref="G558" dT="2026-07-22T00:22:01.00" personId="{1cbce2bc-3e13-46bf-b697-4407c22cb389}" id="{4606eacd-933f-43c5-91d9-cab76301a06a}" done="0">
    <x18tc:text xml:space="preserve">TO CUSHION: 5/21</x18tc:text>
  </x18tc:threadedComment>
  <x18tc:threadedComment ref="T127" dT="2026-07-22T00:22:01.00" personId="{ea1eed1e-c1c5-4aa7-9fb0-3d3023fa23c2}" id="{19843b6e-8277-4ab1-84ac-67fb2bf20c92}" done="0">
    <x18tc:text xml:space="preserve">TO MARIO: 12/20</x18tc:text>
  </x18tc:threadedComment>
  <x18tc:threadedComment ref="G1439" dT="2026-07-22T00:22:01.00" personId="{b4fd342b-36cb-4d1e-a1a7-88203e93c785}" id="{16681c15-6721-43b9-9154-74d63a0379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TENEMOS TELA:</x18tc:text>
    <x18tc:extLst>
      <ext uri="{F7C98A9C-CBB3-438F-8F68-D28B6AF4A901}">
        <xltc2:checksum/>
        <xltc2:hyperlink startIndex="221" length="46" url="https://go.microsoft.com/fwlink/?linkid=870924"/>
      </ext>
    </x18tc:extLst>
  </x18tc:threadedComment>
  <x18tc:threadedComment ref="W1035" dT="2026-07-22T00:22:01.00" personId="{4c49bd69-5697-494e-b39d-613e468ab007}" id="{ca24e4a9-375c-4262-8862-d73c3686617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9/8</x18tc:text>
    <x18tc:extLst>
      <ext uri="{F7C98A9C-CBB3-438F-8F68-D28B6AF4A901}">
        <xltc2:checksum/>
        <xltc2:hyperlink startIndex="221" length="46" url="https://go.microsoft.com/fwlink/?linkid=870924"/>
      </ext>
    </x18tc:extLst>
  </x18tc:threadedComment>
  <x18tc:threadedComment ref="T152" dT="2026-07-22T00:22:01.00" personId="{1cbce2bc-3e13-46bf-b697-4407c22cb389}" id="{e6dca770-2597-43fc-84a8-4d8a1c14b62a}" done="0">
    <x18tc:text xml:space="preserve">TO MARIO: 1/9</x18tc:text>
  </x18tc:threadedComment>
  <x18tc:threadedComment ref="S491" dT="2026-07-22T00:22:01.00" personId="{ea1eed1e-c1c5-4aa7-9fb0-3d3023fa23c2}" id="{bee2a9f3-5232-4b0f-a7ed-c3e6b6a1f81f}" done="0">
    <x18tc:text xml:space="preserve">to metal: 5/6</x18tc:text>
  </x18tc:threadedComment>
  <x18tc:threadedComment ref="T970" dT="2026-07-22T00:22:01.00" personId="{ef492bb0-491b-4a82-a38c-79e598ceeb70}" id="{d75e0cd1-f893-48ed-ab14-2ee6b44a8e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7/31</x18tc:text>
    <x18tc:extLst>
      <ext uri="{F7C98A9C-CBB3-438F-8F68-D28B6AF4A901}">
        <xltc2:checksum/>
        <xltc2:hyperlink startIndex="221" length="46" url="https://go.microsoft.com/fwlink/?linkid=870924"/>
      </ext>
    </x18tc:extLst>
  </x18tc:threadedComment>
  <x18tc:threadedComment ref="W782" dT="2026-07-22T00:22:01.00" personId="{aa99dd02-fb43-4b57-8f14-81c0ea5506e0}" id="{bcf926be-7b8e-44a6-9325-e4bff90c39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12/17</x18tc:text>
    <x18tc:extLst>
      <ext uri="{F7C98A9C-CBB3-438F-8F68-D28B6AF4A901}">
        <xltc2:checksum/>
        <xltc2:hyperlink startIndex="221" length="46" url="https://go.microsoft.com/fwlink/?linkid=870924"/>
      </ext>
    </x18tc:extLst>
  </x18tc:threadedComment>
  <x18tc:threadedComment ref="G1437" dT="2026-07-22T00:22:01.00" personId="{9d19674a-4059-47dc-b5de-6c8f4dcbc8ea}" id="{c4542e18-2d6d-44b1-9da7-4272368218d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x18tc:text>
    <x18tc:extLst>
      <ext uri="{F7C98A9C-CBB3-438F-8F68-D28B6AF4A901}">
        <xltc2:checksum/>
        <xltc2:hyperlink startIndex="221" length="46" url="https://go.microsoft.com/fwlink/?linkid=870924"/>
      </ext>
    </x18tc:extLst>
  </x18tc:threadedComment>
  <x18tc:threadedComment ref="F1401" dT="2026-07-22T00:22:01.00" personId="{1cbce2bc-3e13-46bf-b697-4407c22cb389}" id="{62274c1e-dc94-4e39-a5c0-ccf72ea4a85c}" done="0">
    <x18tc:text xml:space="preserve">they pickup maybe 9/2</x18tc:text>
  </x18tc:threadedComment>
  <x18tc:threadedComment ref="G1103" dT="2026-07-22T00:22:01.00" personId="{34ab6d7b-9d79-412f-8e90-61d04c80a874}" id="{b0cad68b-0c4e-4776-adbb-5a13912936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12/16</x18tc:text>
    <x18tc:extLst>
      <ext uri="{F7C98A9C-CBB3-438F-8F68-D28B6AF4A901}">
        <xltc2:checksum/>
        <xltc2:hyperlink startIndex="221" length="46" url="https://go.microsoft.com/fwlink/?linkid=870924"/>
      </ext>
    </x18tc:extLst>
  </x18tc:threadedComment>
  <x18tc:threadedComment ref="S997" dT="2026-07-22T00:22:01.00" personId="{797f2a45-d68b-4cfe-9fcc-c66f94285c24}" id="{88d74590-3c07-4b80-9fc0-cd6b215889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8/20 AT 9:30AM</x18tc:text>
    <x18tc:extLst>
      <ext uri="{F7C98A9C-CBB3-438F-8F68-D28B6AF4A901}">
        <xltc2:checksum/>
        <xltc2:hyperlink startIndex="221" length="46" url="https://go.microsoft.com/fwlink/?linkid=870924"/>
      </ext>
    </x18tc:extLst>
  </x18tc:threadedComment>
  <x18tc:threadedComment ref="V701" dT="2026-07-22T00:22:01.00" personId="{4c3bda0b-68f3-4854-bb76-9fb460cdddf7}" id="{d102d14c-0bd9-4ca0-a775-82c41df6b1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TOMAREMOS CABANA FROM SHOWROOM
Respuesta:
    CABANA SE VA EN 1035</x18tc:text>
    <x18tc:extLst>
      <ext uri="{F7C98A9C-CBB3-438F-8F68-D28B6AF4A901}">
        <xltc2:checksum/>
        <xltc2:hyperlink startIndex="221" length="46" url="https://go.microsoft.com/fwlink/?linkid=870924"/>
      </ext>
    </x18tc:extLst>
  </x18tc:threadedComment>
  <x18tc:threadedComment ref="K1019" dT="2026-07-22T00:22:01.00" personId="{9b23de35-d791-4406-a096-9509617f99ed}" id="{d727a2c6-0492-49ff-a5ea-63fbf58a8a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08/19</x18tc:text>
    <x18tc:extLst>
      <ext uri="{F7C98A9C-CBB3-438F-8F68-D28B6AF4A901}">
        <xltc2:checksum/>
        <xltc2:hyperlink startIndex="221" length="46" url="https://go.microsoft.com/fwlink/?linkid=870924"/>
      </ext>
    </x18tc:extLst>
  </x18tc:threadedComment>
  <x18tc:threadedComment ref="G493" dT="2026-07-22T00:22:02.00" personId="{ea1eed1e-c1c5-4aa7-9fb0-3d3023fa23c2}" id="{39600f40-3be2-4471-942d-a0790ff1865e}" done="0">
    <x18tc:text xml:space="preserve">TO FERNANDA: 4/19</x18tc:text>
  </x18tc:threadedComment>
  <x18tc:threadedComment ref="G748" dT="2026-07-22T00:22:01.00" personId="{36d3d3a9-889a-4aa9-94d9-49c8183807c6}" id="{9e819bef-d249-4914-8fbc-2b4eb8f4f7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TOMARA DE SHOWROOM</x18tc:text>
    <x18tc:extLst>
      <ext uri="{F7C98A9C-CBB3-438F-8F68-D28B6AF4A901}">
        <xltc2:checksum/>
        <xltc2:hyperlink startIndex="221" length="46" url="https://go.microsoft.com/fwlink/?linkid=870924"/>
      </ext>
    </x18tc:extLst>
  </x18tc:threadedComment>
  <x18tc:threadedComment ref="S577" dT="2026-07-22T00:22:01.00" personId="{ea1eed1e-c1c5-4aa7-9fb0-3d3023fa23c2}" id="{8e1fb264-0926-4e9d-b3b7-51b2fb3200a1}" done="0">
    <x18tc:text xml:space="preserve">TO METAL: 6/10 AT 6:30AM</x18tc:text>
  </x18tc:threadedComment>
  <x18tc:threadedComment ref="F892" dT="2026-07-22T00:22:01.00" personId="{85e5a527-f05f-403f-9d18-02ba48f27be4}" id="{9e998d88-f9a5-41e1-bdcc-be7e6d918a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SCHEDULE TO PICK UP FROM CUSTOMER
Respuesta:
    5/2 schedule to pickup</x18tc:text>
    <x18tc:extLst>
      <ext uri="{F7C98A9C-CBB3-438F-8F68-D28B6AF4A901}">
        <xltc2:checksum/>
        <xltc2:hyperlink startIndex="221" length="46" url="https://go.microsoft.com/fwlink/?linkid=870924"/>
      </ext>
    </x18tc:extLst>
  </x18tc:threadedComment>
  <x18tc:threadedComment ref="G1027" dT="2026-07-22T00:22:02.00" personId="{caf50edf-7b09-4d67-ab5f-d1c5fc282279}" id="{f6b53a26-2b95-4cbb-902e-65a48eb979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8/27 AT 9:30AM</x18tc:text>
    <x18tc:extLst>
      <ext uri="{F7C98A9C-CBB3-438F-8F68-D28B6AF4A901}">
        <xltc2:checksum/>
        <xltc2:hyperlink startIndex="221" length="46" url="https://go.microsoft.com/fwlink/?linkid=870924"/>
      </ext>
    </x18tc:extLst>
  </x18tc:threadedComment>
  <x18tc:threadedComment ref="G574" dT="2026-07-22T00:22:01.00" personId="{ea1eed1e-c1c5-4aa7-9fb0-3d3023fa23c2}" id="{34558f57-bc7a-4286-8c51-b7cbbe82ca94}" done="0">
    <x18tc:text xml:space="preserve">TO CUSHION: 5/23</x18tc:text>
  </x18tc:threadedComment>
  <x18tc:threadedComment ref="T23" dT="2026-07-22T00:22:01.00" personId="{1cbce2bc-3e13-46bf-b697-4407c22cb389}" id="{f29356d2-ba8e-41af-8360-97e70277460d}" done="0">
    <x18tc:text xml:space="preserve">TO MARIO: 10/27
USE: 6LBS BLACK</x18tc:text>
  </x18tc:threadedComment>
  <x18tc:threadedComment ref="S56" dT="2026-07-22T00:22:02.00" personId="{a4303f58-4f84-400f-a636-5e9335cacc72}" id="{70b74a0c-e2a0-48b5-af88-bcab67260bd6}" done="0">
    <x18tc:text xml:space="preserve">Hacer 1 barstool, los otros 3 se tomaran de orden 199.
Con rayo 9/1</x18tc:text>
  </x18tc:threadedComment>
  <x18tc:threadedComment ref="G667" dT="2026-07-22T00:22:01.00" personId="{d2cef2b2-305f-4578-8eb7-a90759e9c8fc}" id="{3cda4047-68d7-4a6e-8626-fda075c4a9e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9/24 AT 3:00PM</x18tc:text>
    <x18tc:extLst>
      <ext uri="{F7C98A9C-CBB3-438F-8F68-D28B6AF4A901}">
        <xltc2:checksum/>
        <xltc2:hyperlink startIndex="221" length="46" url="https://go.microsoft.com/fwlink/?linkid=870924"/>
      </ext>
    </x18tc:extLst>
  </x18tc:threadedComment>
  <x18tc:threadedComment ref="W734" dT="2026-07-22T00:22:01.00" personId="{0baf885b-53ba-471f-9d76-5e93b76b3415}" id="{9050d80a-2416-400b-ae11-746282582c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ETA WED: 12/4/24….
Respuesta:
    ENTZO RECEIVED: 12/5</x18tc:text>
    <x18tc:extLst>
      <ext uri="{F7C98A9C-CBB3-438F-8F68-D28B6AF4A901}">
        <xltc2:checksum/>
        <xltc2:hyperlink startIndex="221" length="46" url="https://go.microsoft.com/fwlink/?linkid=870924"/>
      </ext>
    </x18tc:extLst>
  </x18tc:threadedComment>
  <x18tc:threadedComment ref="W793" dT="2026-07-22T00:22:01.00" personId="{8c0c64df-5255-4e93-b184-afefd8dc5dc7}" id="{8450aa24-a0eb-4870-b65c-9881402bf7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1/8</x18tc:text>
    <x18tc:extLst>
      <ext uri="{F7C98A9C-CBB3-438F-8F68-D28B6AF4A901}">
        <xltc2:checksum/>
        <xltc2:hyperlink startIndex="221" length="46" url="https://go.microsoft.com/fwlink/?linkid=870924"/>
      </ext>
    </x18tc:extLst>
  </x18tc:threadedComment>
  <x18tc:threadedComment ref="S540" dT="2026-07-22T00:22:01.00" personId="{ea1eed1e-c1c5-4aa7-9fb0-3d3023fa23c2}" id="{cf423c94-de70-4aec-b0e4-55219e725ee9}" done="0">
    <x18tc:text xml:space="preserve">TO METAL: 4/22</x18tc:text>
  </x18tc:threadedComment>
  <x18tc:threadedComment ref="F940" dT="2026-07-22T00:22:01.00" personId="{7cdf2b5e-3f87-485e-9da5-0b84762b50aa}" id="{ece2cfda-1ee3-481c-ac74-dc35297c08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This client has an "ocean" sofa that needs to be picked up. We also need to fabricate a welded fly table to go with it, re-powder coat both items, and then deliver them together with the rest of the client's new furniture.</x18tc:text>
    <x18tc:extLst>
      <ext uri="{F7C98A9C-CBB3-438F-8F68-D28B6AF4A901}">
        <xltc2:checksum/>
        <xltc2:hyperlink startIndex="221" length="46" url="https://go.microsoft.com/fwlink/?linkid=870924"/>
      </ext>
    </x18tc:extLst>
  </x18tc:threadedComment>
  <x18tc:threadedComment ref="S91" dT="2026-07-22T00:22:01.00" personId="{1cbce2bc-3e13-46bf-b697-4407c22cb389}" id="{b7d7b64d-ebe5-4489-8399-64fa9f2fb138}" done="0">
    <x18tc:text xml:space="preserve">TO RAYO: 10/17</x18tc:text>
  </x18tc:threadedComment>
  <x18tc:threadedComment ref="V733" dT="2026-07-22T00:22:01.00" personId="{2241bc4c-0c69-4dec-bfa9-f4e6c3b2d337}" id="{6b397b2b-d578-4f99-be8d-ab0fb8e6ca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DISENO ESPECIAL, SE LLEVARA MATERIAL A DOBLAR PARA 3 PIEZA</x18tc:text>
    <x18tc:extLst>
      <ext uri="{F7C98A9C-CBB3-438F-8F68-D28B6AF4A901}">
        <xltc2:checksum/>
        <xltc2:hyperlink startIndex="221" length="46" url="https://go.microsoft.com/fwlink/?linkid=870924"/>
      </ext>
    </x18tc:extLst>
  </x18tc:threadedComment>
  <x18tc:threadedComment ref="G246" dT="2026-07-22T00:22:01.00" personId="{1cbce2bc-3e13-46bf-b697-4407c22cb389}" id="{f6797776-a300-4e18-8fd6-556c4509ee95}" done="0">
    <x18tc:text xml:space="preserve">TO CUSHION:6/7</x18tc:text>
  </x18tc:threadedComment>
  <x18tc:threadedComment ref="V26" dT="2026-07-22T00:22:01.00" personId="{1cbce2bc-3e13-46bf-b697-4407c22cb389}" id="{595fe9e5-d6d5-4891-96a5-a7ce6251dfb8}" done="0">
    <x18tc:text xml:space="preserve">don’t make swing, ya esta realizado By. christian</x18tc:text>
  </x18tc:threadedComment>
  <x18tc:threadedComment ref="S39" dT="2026-07-22T00:22:01.00" personId="{1cbce2bc-3e13-46bf-b697-4407c22cb389}" id="{bb27ecce-16c1-458e-a8a0-fa1834802773}" done="0">
    <x18tc:text xml:space="preserve">TO MOY 8/26</x18tc:text>
  </x18tc:threadedComment>
  <x18tc:threadedComment ref="S703" dT="2026-07-22T00:22:01.00" personId="{2e10dcf8-7170-47ed-a89c-58e26a7f8350}" id="{a30e3a95-abc6-4e8f-8029-9de504e50ad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10/16/24 AT 10:00AM</x18tc:text>
    <x18tc:extLst>
      <ext uri="{F7C98A9C-CBB3-438F-8F68-D28B6AF4A901}">
        <xltc2:checksum/>
        <xltc2:hyperlink startIndex="221" length="46" url="https://go.microsoft.com/fwlink/?linkid=870924"/>
      </ext>
    </x18tc:extLst>
  </x18tc:threadedComment>
  <x18tc:threadedComment ref="S823" dT="2026-07-22T00:22:01.00" personId="{c40f599a-1066-4310-829d-df9a64547e4f}" id="{66967bad-ff64-4dd1-9944-6ddc567d45f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2/12</x18tc:text>
    <x18tc:extLst>
      <ext uri="{F7C98A9C-CBB3-438F-8F68-D28B6AF4A901}">
        <xltc2:checksum/>
        <xltc2:hyperlink startIndex="221" length="46" url="https://go.microsoft.com/fwlink/?linkid=870924"/>
      </ext>
    </x18tc:extLst>
  </x18tc:threadedComment>
  <x18tc:threadedComment ref="G786" dT="2026-07-22T00:22:01.00" personId="{33f4be79-0e3e-4425-a226-0049bb5a219a}" id="{5c3bda70-2f54-4659-aa0e-3b5c2e312a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FER : 12/18</x18tc:text>
    <x18tc:extLst>
      <ext uri="{F7C98A9C-CBB3-438F-8F68-D28B6AF4A901}">
        <xltc2:checksum/>
        <xltc2:hyperlink startIndex="221" length="46" url="https://go.microsoft.com/fwlink/?linkid=870924"/>
      </ext>
    </x18tc:extLst>
  </x18tc:threadedComment>
  <x18tc:threadedComment ref="F1428" dT="2026-07-22T00:22:01.00" personId="{1cbce2bc-3e13-46bf-b697-4407c22cb389}" id="{8245b76f-639e-4fdd-b7c4-6327f9c66ebd}" done="0">
    <x18tc:text xml:space="preserve">Se creo un cambio para barstools (5) ya que quedaron altos.</x18tc:text>
  </x18tc:threadedComment>
  <x18tc:threadedComment ref="V638" dT="2026-07-22T00:22:01.00" personId="{f3d41092-37ae-4ed8-bfef-affec5c8c8f1}" id="{5e6b9bfd-ca1d-4017-8755-748745415ae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*ALUMINIO**</x18tc:text>
    <x18tc:extLst>
      <ext uri="{F7C98A9C-CBB3-438F-8F68-D28B6AF4A901}">
        <xltc2:checksum/>
        <xltc2:hyperlink startIndex="221" length="46" url="https://go.microsoft.com/fwlink/?linkid=870924"/>
      </ext>
    </x18tc:extLst>
  </x18tc:threadedComment>
  <x18tc:threadedComment ref="G854" dT="2026-07-22T00:22:01.00" personId="{2cbb78be-435e-4193-bb8c-a92d4179221e}" id="{c69f560d-c7ab-48e0-a4c6-520f9d2617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3/10</x18tc:text>
    <x18tc:extLst>
      <ext uri="{F7C98A9C-CBB3-438F-8F68-D28B6AF4A901}">
        <xltc2:checksum/>
        <xltc2:hyperlink startIndex="221" length="46" url="https://go.microsoft.com/fwlink/?linkid=870924"/>
      </ext>
    </x18tc:extLst>
  </x18tc:threadedComment>
  <x18tc:threadedComment ref="W876" dT="2026-07-22T00:22:01.00" personId="{39b619a7-d39b-4fe7-b04e-c1b7ce630c3b}" id="{a6b6e5f8-5b8b-4383-8f0d-2a79b32c44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DEKTON...OVER WHATSAPP 4/17</x18tc:text>
    <x18tc:extLst>
      <ext uri="{F7C98A9C-CBB3-438F-8F68-D28B6AF4A901}">
        <xltc2:checksum/>
        <xltc2:hyperlink startIndex="221" length="46" url="https://go.microsoft.com/fwlink/?linkid=870924"/>
      </ext>
    </x18tc:extLst>
  </x18tc:threadedComment>
  <x18tc:threadedComment ref="C1104" dT="2026-07-22T00:22:01.00" personId="{030dd41d-0c15-4807-b76a-2173f5aa0792}" id="{556dd025-5700-4581-84c9-7915806b4e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CUSHION, WASH &amp; RESTUFF</x18tc:text>
    <x18tc:extLst>
      <ext uri="{F7C98A9C-CBB3-438F-8F68-D28B6AF4A901}">
        <xltc2:checksum/>
        <xltc2:hyperlink startIndex="221" length="46" url="https://go.microsoft.com/fwlink/?linkid=870924"/>
      </ext>
    </x18tc:extLst>
  </x18tc:threadedComment>
  <x18tc:threadedComment ref="K1187" dT="2026-07-22T00:22:02.00" personId="{2c783719-b56f-453e-a132-268b2eb840bc}" id="{ac0a7c38-0aa0-4e33-a699-e969656fe8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1/20</x18tc:text>
    <x18tc:extLst>
      <ext uri="{F7C98A9C-CBB3-438F-8F68-D28B6AF4A901}">
        <xltc2:checksum/>
        <xltc2:hyperlink startIndex="221" length="46" url="https://go.microsoft.com/fwlink/?linkid=870924"/>
      </ext>
    </x18tc:extLst>
  </x18tc:threadedComment>
  <x18tc:threadedComment ref="V150" dT="2026-07-22T00:22:02.00" personId="{1cbce2bc-3e13-46bf-b697-4407c22cb389}" id="{c8814b2a-4b67-4b48-9a9b-a0121ba4270f}" done="0">
    <x18tc:text xml:space="preserve">SERAN SOLO CUSHIONS</x18tc:text>
  </x18tc:threadedComment>
  <x18tc:threadedComment ref="S184" dT="2026-07-22T00:22:01.00" personId="{085820a9-5c34-4fcf-829e-c7f17278350d}" id="{5bbc2afc-1513-4168-8bb0-d6481ef254d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3/7</x18tc:text>
    <x18tc:extLst>
      <ext uri="{F7C98A9C-CBB3-438F-8F68-D28B6AF4A901}">
        <xltc2:checksum/>
        <xltc2:hyperlink startIndex="221" length="46" url="https://go.microsoft.com/fwlink/?linkid=870924"/>
      </ext>
    </x18tc:extLst>
  </x18tc:threadedComment>
  <x18tc:threadedComment ref="F1433" dT="2026-07-22T00:22:01.00" personId="{91743329-1405-4a1a-a6d9-b82c3c58c1a6}" id="{61982ab9-7503-40a6-8441-0d28383a29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TUCSON DELIVER</x18tc:text>
    <x18tc:extLst>
      <ext uri="{F7C98A9C-CBB3-438F-8F68-D28B6AF4A901}">
        <xltc2:checksum/>
        <xltc2:hyperlink startIndex="221" length="46" url="https://go.microsoft.com/fwlink/?linkid=870924"/>
      </ext>
    </x18tc:extLst>
  </x18tc:threadedComment>
  <x18tc:threadedComment ref="S656" dT="2026-07-22T00:22:02.00" personId="{019d0d15-40af-41c6-90bf-5120621ebca5}" id="{d1c9a18d-ff7a-4c50-9894-6406a3e0a08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8/27 AT 8:31AM</x18tc:text>
    <x18tc:extLst>
      <ext uri="{F7C98A9C-CBB3-438F-8F68-D28B6AF4A901}">
        <xltc2:checksum/>
        <xltc2:hyperlink startIndex="221" length="46" url="https://go.microsoft.com/fwlink/?linkid=870924"/>
      </ext>
    </x18tc:extLst>
  </x18tc:threadedComment>
  <x18tc:threadedComment ref="W1012" dT="2026-07-22T00:22:02.00" personId="{310b6516-a52b-4dfb-9b98-fe0a97160625}" id="{95ed044d-d568-4ee1-a834-efcf1005090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x18tc:text>
    <x18tc:extLst>
      <ext uri="{F7C98A9C-CBB3-438F-8F68-D28B6AF4A901}">
        <xltc2:checksum/>
        <xltc2:hyperlink startIndex="221" length="46" url="https://go.microsoft.com/fwlink/?linkid=870924"/>
      </ext>
    </x18tc:extLst>
  </x18tc:threadedComment>
  <x18tc:threadedComment ref="F1176" dT="2026-07-22T00:22:01.00" personId="{0f516c97-f5ec-437c-a47b-d8ecf13d8421}" id="{589ca19d-0c64-4703-85d4-8e5d060c07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 02/06</x18tc:text>
    <x18tc:extLst>
      <ext uri="{F7C98A9C-CBB3-438F-8F68-D28B6AF4A901}">
        <xltc2:checksum/>
        <xltc2:hyperlink startIndex="221" length="46" url="https://go.microsoft.com/fwlink/?linkid=870924"/>
      </ext>
    </x18tc:extLst>
  </x18tc:threadedComment>
  <x18tc:threadedComment ref="S242" dT="2026-07-22T00:22:01.00" personId="{1cbce2bc-3e13-46bf-b697-4407c22cb389}" id="{3e03254c-5d95-409d-8089-81232cccf40c}" done="0">
    <x18tc:text xml:space="preserve">TO METAL: 6/1</x18tc:text>
  </x18tc:threadedComment>
  <x18tc:threadedComment ref="G1222" dT="2026-07-22T00:22:02.00" personId="{6926e723-b2d5-4742-a9ca-d4ce7613288e}" id="{9b517a70-b59d-49a7-9e4d-605df7c4b8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 Ney go to Laundry
Respuesta:
    SE DEBERAN LAVAR, LIMPIAR Y EMPACAR</x18tc:text>
    <x18tc:extLst>
      <ext uri="{F7C98A9C-CBB3-438F-8F68-D28B6AF4A901}">
        <xltc2:checksum/>
        <xltc2:hyperlink startIndex="221" length="46" url="https://go.microsoft.com/fwlink/?linkid=870924"/>
      </ext>
    </x18tc:extLst>
  </x18tc:threadedComment>
  <x18tc:threadedComment ref="S89" dT="2026-07-22T00:22:02.00" personId="{1cbce2bc-3e13-46bf-b697-4407c22cb389}" id="{9232781a-f51c-44f7-85d4-fc35eb7e79a9}" done="0">
    <x18tc:text xml:space="preserve">TO RAYO 10/4</x18tc:text>
  </x18tc:threadedComment>
  <x18tc:threadedComment ref="T534" dT="2026-07-22T00:22:01.00" personId="{ea1eed1e-c1c5-4aa7-9fb0-3d3023fa23c2}" id="{53de0de5-c34c-47cc-bee3-b90d943a8555}" done="0">
    <x18tc:text xml:space="preserve">TO BENITO 4/11
BASE DE SOMBRILLA PINTAR BLANCO</x18tc:text>
  </x18tc:threadedComment>
  <x18tc:threadedComment ref="F1367" dT="2026-07-22T00:22:02.00" personId="{28e47e4d-f3f2-447f-8811-2856ce6c5f1d}" id="{a1d27910-05d4-42ea-bea8-f7d3b0f683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MID JULY BY BRANDON
Respuesta:
    CAN MOVE TO AUGUST BY HAMID</x18tc:text>
    <x18tc:extLst>
      <ext uri="{F7C98A9C-CBB3-438F-8F68-D28B6AF4A901}">
        <xltc2:checksum/>
        <xltc2:hyperlink startIndex="221" length="46" url="https://go.microsoft.com/fwlink/?linkid=870924"/>
      </ext>
    </x18tc:extLst>
  </x18tc:threadedComment>
  <x18tc:threadedComment ref="W936" dT="2026-07-22T00:22:01.00" personId="{217f923a-02da-4bda-8b50-46d621d0a5f4}" id="{cdf7a587-6c56-43ef-adf6-a3f388ee88d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7/8</x18tc:text>
    <x18tc:extLst>
      <ext uri="{F7C98A9C-CBB3-438F-8F68-D28B6AF4A901}">
        <xltc2:checksum/>
        <xltc2:hyperlink startIndex="221" length="46" url="https://go.microsoft.com/fwlink/?linkid=870924"/>
      </ext>
    </x18tc:extLst>
  </x18tc:threadedComment>
  <x18tc:threadedComment ref="S878" dT="2026-07-22T00:22:01.00" personId="{67ad76a7-bc42-41f9-b6f0-70fcdb197820}" id="{a957ce95-3942-4b93-9a4e-62072ebd90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METAL: 5/6</x18tc:text>
    <x18tc:extLst>
      <ext uri="{F7C98A9C-CBB3-438F-8F68-D28B6AF4A901}">
        <xltc2:checksum/>
        <xltc2:hyperlink startIndex="221" length="46" url="https://go.microsoft.com/fwlink/?linkid=870924"/>
      </ext>
    </x18tc:extLst>
  </x18tc:threadedComment>
  <x18tc:threadedComment ref="S179" dT="2026-07-22T00:22:01.00" personId="{1cbce2bc-3e13-46bf-b697-4407c22cb389}" id="{e7a1c696-8b01-47e7-aff0-6176dc3de65d}" done="0">
    <x18tc:text xml:space="preserve">TO RAYO 2/17</x18tc:text>
  </x18tc:threadedComment>
  <x18tc:threadedComment ref="F600" dT="2026-07-22T00:22:02.00" personId="{e90a6f38-e93d-4e31-aa3a-9cad90a56487}" id="{21f7d33b-8109-4ff3-9a49-1a25fe23cc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ASK CHRISTIAN: MAYBE DIMENSIONS CHANGE, HE BRING APLIANCES ...TO BE SURE ASK CHRISTIAN AFETR THAT</x18tc:text>
    <x18tc:extLst>
      <ext uri="{F7C98A9C-CBB3-438F-8F68-D28B6AF4A901}">
        <xltc2:checksum/>
        <xltc2:hyperlink startIndex="221" length="46" url="https://go.microsoft.com/fwlink/?linkid=870924"/>
      </ext>
    </x18tc:extLst>
  </x18tc:threadedComment>
  <x18tc:threadedComment ref="T83" dT="2026-07-22T00:22:02.00" personId="{1cbce2bc-3e13-46bf-b697-4407c22cb389}" id="{ad197863-17b9-4e01-ad56-36b6288c82f7}" done="0">
    <x18tc:text xml:space="preserve">TO MARIO: 10/5</x18tc:text>
  </x18tc:threadedComment>
  <x18tc:threadedComment ref="C1063" dT="2026-07-22T00:22:01.00" personId="{986c4827-dbf5-4db5-9e2c-e845a6cde811}" id="{4bf99c3a-81d8-4de6-be1a-45e77b72c1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Respuesta:
    PIPELINE READY</x18tc:text>
    <x18tc:extLst>
      <ext uri="{F7C98A9C-CBB3-438F-8F68-D28B6AF4A901}">
        <xltc2:checksum/>
        <xltc2:hyperlink startIndex="221" length="46" url="https://go.microsoft.com/fwlink/?linkid=870924"/>
      </ext>
    </x18tc:extLst>
  </x18tc:threadedComment>
  <x18tc:threadedComment ref="S1413" dT="2026-07-22T00:22:01.00" personId="{1cbce2bc-3e13-46bf-b697-4407c22cb389}" id="{5056f80e-51d9-478f-af6f-23704b9a7d5b}" done="0">
    <x18tc:text xml:space="preserve">TO RAYO 1/17
*ALUMINIO*</x18tc:text>
  </x18tc:threadedComment>
  <x18tc:threadedComment ref="W968" dT="2026-07-22T00:22:02.00" personId="{23e1d1b9-e558-4f2e-a95b-35f6659c5696}" id="{2d054fec-a956-477d-be42-b7c9c3d2e7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x18tc:text>
    <x18tc:extLst>
      <ext uri="{F7C98A9C-CBB3-438F-8F68-D28B6AF4A901}">
        <xltc2:checksum/>
        <xltc2:hyperlink startIndex="221" length="46" url="https://go.microsoft.com/fwlink/?linkid=870924"/>
      </ext>
    </x18tc:extLst>
  </x18tc:threadedComment>
  <x18tc:threadedComment ref="S532" dT="2026-07-22T00:22:01.00" personId="{ea1eed1e-c1c5-4aa7-9fb0-3d3023fa23c2}" id="{bb468199-abee-42f2-ae59-89396b7c3614}" done="0">
    <x18tc:text xml:space="preserve">to metal: 4/17</x18tc:text>
  </x18tc:threadedComment>
  <x18tc:threadedComment ref="T61" dT="2026-07-22T00:22:02.00" personId="{1cbce2bc-3e13-46bf-b697-4407c22cb389}" id="{3482b60c-6861-42d2-a0f0-50364aa7db31}" done="0">
    <x18tc:text xml:space="preserve">MARIO 9/6</x18tc:text>
  </x18tc:threadedComment>
  <x18tc:threadedComment ref="G87" dT="2026-07-22T00:22:02.00" personId="{1cbce2bc-3e13-46bf-b697-4407c22cb389}" id="{69e7390a-2f7d-46da-bc6b-85615111f4cf}" done="0">
    <x18tc:text xml:space="preserve">BY LUCIO: CLIENTE VOLTEARA LOS COJINES Y SE ESPERARA EN HACER GARANTIA</x18tc:text>
  </x18tc:threadedComment>
  <x18tc:threadedComment ref="W677" dT="2026-07-22T00:22:01.00" personId="{ab17e0e8-73e2-41c7-b781-ec3925793dfb}" id="{bee41d34-fab1-438d-ad26-bb9b7ae258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x18tc:text>
    <x18tc:extLst>
      <ext uri="{F7C98A9C-CBB3-438F-8F68-D28B6AF4A901}">
        <xltc2:checksum/>
        <xltc2:hyperlink startIndex="221" length="46" url="https://go.microsoft.com/fwlink/?linkid=870924"/>
      </ext>
    </x18tc:extLst>
  </x18tc:threadedComment>
  <x18tc:threadedComment ref="V80" dT="2026-07-22T00:22:01.00" personId="{a4303f58-4f84-400f-a636-5e9335cacc72}" id="{47149055-edef-478c-9454-87212c4d4a8a}" done="0">
    <x18tc:text xml:space="preserve">tambiern se entregara 1 silla comprada que esta en oficina</x18tc:text>
  </x18tc:threadedComment>
  <x18tc:threadedComment ref="U675" dT="2026-07-22T00:22:02.00" personId="{9bd8cd1d-05fb-4860-a7ed-fd47e6418b8c}" id="{c88c23ab-19cb-4aa0-8895-6558634c33d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REPOWDER</x18tc:text>
    <x18tc:extLst>
      <ext uri="{F7C98A9C-CBB3-438F-8F68-D28B6AF4A901}">
        <xltc2:checksum/>
        <xltc2:hyperlink startIndex="221" length="46" url="https://go.microsoft.com/fwlink/?linkid=870924"/>
      </ext>
    </x18tc:extLst>
  </x18tc:threadedComment>
  <x18tc:threadedComment ref="L624" dT="2026-07-22T00:22:01.00" personId="{b6710cc4-a662-43aa-8356-fc31069f83f5}" id="{542d6aba-b704-4a20-ba24-6213a6c8d0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 VIER: 7/18</x18tc:text>
    <x18tc:extLst>
      <ext uri="{F7C98A9C-CBB3-438F-8F68-D28B6AF4A901}">
        <xltc2:checksum/>
        <xltc2:hyperlink startIndex="221" length="46" url="https://go.microsoft.com/fwlink/?linkid=870924"/>
      </ext>
    </x18tc:extLst>
  </x18tc:threadedComment>
  <x18tc:threadedComment ref="S142" dT="2026-07-22T00:22:02.00" personId="{1cbce2bc-3e13-46bf-b697-4407c22cb389}" id="{31bd2b51-1a77-48a9-990d-103e30c22f41}" done="0">
    <x18tc:text xml:space="preserve">TO RAYO: 12/19</x18tc:text>
  </x18tc:threadedComment>
  <x18tc:threadedComment ref="G589" dT="2026-07-22T00:22:02.00" personId="{ea1eed1e-c1c5-4aa7-9fb0-3d3023fa23c2}" id="{f5f37b32-7a68-4e8a-884e-9759b775760e}" done="0">
    <x18tc:text xml:space="preserve">TO APRIL 6/26 AT 4:00PM</x18tc:text>
  </x18tc:threadedComment>
  <x18tc:threadedComment ref="W254" dT="2026-07-22T00:22:01.00" personId="{1cbce2bc-3e13-46bf-b697-4407c22cb389}" id="{58aab168-03d8-4a36-accd-f3d9c92cf73c}" done="0">
    <x18tc:text xml:space="preserve">TO DEKTON AREA: 5/19</x18tc:text>
  </x18tc:threadedComment>
  <x18tc:threadedComment ref="T6" dT="2026-07-22T00:22:01.00" personId="{a4303f58-4f84-400f-a636-5e9335cacc72}" id="{1c749791-ead8-45c6-8926-339ba583e958}" done="0">
    <x18tc:text xml:space="preserve">Mario 8/15</x18tc:text>
  </x18tc:threadedComment>
  <x18tc:threadedComment ref="G1206" dT="2026-07-22T00:22:02.00" personId="{0a314b58-fc19-4baf-8cb2-e56c1b03d2b8}" id="{c7911fa4-d46c-4a82-87d1-432382709a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3/10</x18tc:text>
    <x18tc:extLst>
      <ext uri="{F7C98A9C-CBB3-438F-8F68-D28B6AF4A901}">
        <xltc2:checksum/>
        <xltc2:hyperlink startIndex="221" length="46" url="https://go.microsoft.com/fwlink/?linkid=870924"/>
      </ext>
    </x18tc:extLst>
  </x18tc:threadedComment>
  <x18tc:threadedComment ref="W732" dT="2026-07-22T00:22:01.00" personId="{e0a105de-dd9d-495e-b008-e2527b9cb903}" id="{f96cb6b0-f692-499a-9e6c-6d4e5e6985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x18tc:text>
    <x18tc:extLst>
      <ext uri="{F7C98A9C-CBB3-438F-8F68-D28B6AF4A901}">
        <xltc2:checksum/>
        <xltc2:hyperlink startIndex="221" length="46" url="https://go.microsoft.com/fwlink/?linkid=870924"/>
      </ext>
    </x18tc:extLst>
  </x18tc:threadedComment>
  <x18tc:threadedComment ref="G1261" dT="2026-07-22T00:22:01.00" personId="{18ded1a3-0b21-4772-ae0c-f7951439258b}" id="{57511e10-7731-4c1f-b470-2938bab098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APRIL 4/21</x18tc:text>
    <x18tc:extLst>
      <ext uri="{F7C98A9C-CBB3-438F-8F68-D28B6AF4A901}">
        <xltc2:checksum/>
        <xltc2:hyperlink startIndex="221" length="46" url="https://go.microsoft.com/fwlink/?linkid=870924"/>
      </ext>
    </x18tc:extLst>
  </x18tc:threadedComment>
  <x18tc:threadedComment ref="G1028" dT="2026-07-22T00:22:02.00" personId="{aa1aae2b-7aef-4ea6-91e9-2a3e40183888}" id="{1a298cb2-2454-4299-bb5f-9bee15ae7c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x18tc:text>
    <x18tc:extLst>
      <ext uri="{F7C98A9C-CBB3-438F-8F68-D28B6AF4A901}">
        <xltc2:checksum/>
        <xltc2:hyperlink startIndex="221" length="46" url="https://go.microsoft.com/fwlink/?linkid=870924"/>
      </ext>
    </x18tc:extLst>
  </x18tc:threadedComment>
  <x18tc:threadedComment ref="S798" dT="2026-07-22T00:22:01.00" personId="{196050a9-8bec-4ffc-ba7b-faa9790e536a}" id="{d7289290-0d5a-45c3-83fd-f09e2f7a0e4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x18tc:text>
    <x18tc:extLst>
      <ext uri="{F7C98A9C-CBB3-438F-8F68-D28B6AF4A901}">
        <xltc2:checksum/>
        <xltc2:hyperlink startIndex="221" length="46" url="https://go.microsoft.com/fwlink/?linkid=870924"/>
      </ext>
    </x18tc:extLst>
  </x18tc:threadedComment>
  <x18tc:threadedComment ref="S116" dT="2026-07-22T00:22:02.00" personId="{1cbce2bc-3e13-46bf-b697-4407c22cb389}" id="{5b8d3931-47fb-4709-a75b-2644e6720c90}" done="0">
    <x18tc:text xml:space="preserve">TO RAYO: NOV-9</x18tc:text>
  </x18tc:threadedComment>
  <x18tc:threadedComment ref="S55" dT="2026-07-22T00:22:02.00" personId="{1cbce2bc-3e13-46bf-b697-4407c22cb389}" id="{a621b46d-3502-4b32-91c5-434729cdaf57}" done="0">
    <x18tc:text xml:space="preserve">TO RAYO: 10/19</x18tc:text>
  </x18tc:threadedComment>
  <x18tc:threadedComment ref="W783" dT="2026-07-22T00:22:01.00" personId="{bdcc557d-9c8d-441c-8398-538d4bed4dbf}" id="{ddf91fcc-0413-4d88-ab5c-05212c30471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1/7/25</x18tc:text>
    <x18tc:extLst>
      <ext uri="{F7C98A9C-CBB3-438F-8F68-D28B6AF4A901}">
        <xltc2:checksum/>
        <xltc2:hyperlink startIndex="221" length="46" url="https://go.microsoft.com/fwlink/?linkid=870924"/>
      </ext>
    </x18tc:extLst>
  </x18tc:threadedComment>
  <x18tc:threadedComment ref="G1198" dT="2026-07-22T00:22:01.00" personId="{79a87c02-778f-4446-91bb-111939e908e2}" id="{6d48720e-8019-40f4-9e8e-092609f300c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x18tc:text>
    <x18tc:extLst>
      <ext uri="{F7C98A9C-CBB3-438F-8F68-D28B6AF4A901}">
        <xltc2:checksum/>
        <xltc2:hyperlink startIndex="221" length="46" url="https://go.microsoft.com/fwlink/?linkid=870924"/>
      </ext>
    </x18tc:extLst>
  </x18tc:threadedComment>
  <x18tc:threadedComment ref="G1064" dT="2026-07-22T00:22:01.00" personId="{fb82c15b-2d89-4945-ae6d-3723a9805fbf}" id="{9da53677-4519-4a39-a920-142f8ac46a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10/02</x18tc:text>
    <x18tc:extLst>
      <ext uri="{F7C98A9C-CBB3-438F-8F68-D28B6AF4A901}">
        <xltc2:checksum/>
        <xltc2:hyperlink startIndex="221" length="46" url="https://go.microsoft.com/fwlink/?linkid=870924"/>
      </ext>
    </x18tc:extLst>
  </x18tc:threadedComment>
  <x18tc:threadedComment ref="L1102" dT="2026-07-22T00:22:01.00" personId="{2c959ff1-ccb4-4379-9f3e-c00a7d6dd341}" id="{63b182d7-ea64-49aa-8d28-464fe3c7bc1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x18tc:text>
    <x18tc:extLst>
      <ext uri="{F7C98A9C-CBB3-438F-8F68-D28B6AF4A901}">
        <xltc2:checksum/>
        <xltc2:hyperlink startIndex="221" length="46" url="https://go.microsoft.com/fwlink/?linkid=870924"/>
      </ext>
    </x18tc:extLst>
  </x18tc:threadedComment>
  <x18tc:threadedComment ref="B917" dT="2026-07-22T00:22:01.00" personId="{5426a91c-7223-4b0d-b83a-f50435d44248}" id="{9de33493-0b81-4f93-8d9f-5d9e794b31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Not In GHL, internal Control, special request by Hamid</x18tc:text>
    <x18tc:extLst>
      <ext uri="{F7C98A9C-CBB3-438F-8F68-D28B6AF4A901}">
        <xltc2:checksum/>
        <xltc2:hyperlink startIndex="221" length="46" url="https://go.microsoft.com/fwlink/?linkid=870924"/>
      </ext>
    </x18tc:extLst>
  </x18tc:threadedComment>
  <x18tc:threadedComment ref="L677" dT="2026-07-22T00:22:02.00" personId="{b51c1022-7dc2-47d6-b19c-66db7675ba02}" id="{0bcd521f-1666-48d4-b480-6d98fa0b65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10/15</x18tc:text>
    <x18tc:extLst>
      <ext uri="{F7C98A9C-CBB3-438F-8F68-D28B6AF4A901}">
        <xltc2:checksum/>
        <xltc2:hyperlink startIndex="221" length="46" url="https://go.microsoft.com/fwlink/?linkid=870924"/>
      </ext>
    </x18tc:extLst>
  </x18tc:threadedComment>
  <x18tc:threadedComment ref="G1117" dT="2026-07-22T00:22:01.00" personId="{10297f78-fb3f-497b-bc35-294b6bc80796}" id="{015c7015-2408-4289-9477-ed1e000303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F1150" dT="2026-07-22T00:22:01.00" personId="{4c65022c-a954-4475-877a-041d5a9e77c1}" id="{3594c3ad-653a-4947-a797-468d549abb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1ST DELIVER 01/23</x18tc:text>
    <x18tc:extLst>
      <ext uri="{F7C98A9C-CBB3-438F-8F68-D28B6AF4A901}">
        <xltc2:checksum/>
        <xltc2:hyperlink startIndex="221" length="46" url="https://go.microsoft.com/fwlink/?linkid=870924"/>
      </ext>
    </x18tc:extLst>
  </x18tc:threadedComment>
  <x18tc:threadedComment ref="T530" dT="2026-07-22T00:22:01.00" personId="{ea1eed1e-c1c5-4aa7-9fb0-3d3023fa23c2}" id="{cfc178cd-0eb4-4800-9ea9-680c22e63d0b}" done="0">
    <x18tc:text xml:space="preserve">TO METAL 4/17</x18tc:text>
  </x18tc:threadedComment>
  <x18tc:threadedComment ref="T51" dT="2026-07-22T00:22:02.00" personId="{1cbce2bc-3e13-46bf-b697-4407c22cb389}" id="{0b58e6c1-1e63-403b-9b9c-39c25d5dd76a}" done="0">
    <x18tc:text xml:space="preserve">TO MARIO 9/23</x18tc:text>
  </x18tc:threadedComment>
  <x18tc:threadedComment ref="G200" dT="2026-07-22T00:22:01.00" personId="{d05214f7-4f85-4fdf-a7bf-9f4220abedc4}" id="{422111e8-88f6-4e05-b63c-5e22ba4c23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x18tc:text>
    <x18tc:extLst>
      <ext uri="{F7C98A9C-CBB3-438F-8F68-D28B6AF4A901}">
        <xltc2:checksum/>
        <xltc2:hyperlink startIndex="221" length="46" url="https://go.microsoft.com/fwlink/?linkid=870924"/>
      </ext>
    </x18tc:extLst>
  </x18tc:threadedComment>
  <x18tc:threadedComment ref="G1184" dT="2026-07-22T00:22:02.00" personId="{eba21cca-aaed-45b3-b778-7b8d686bdcd0}" id="{d3091c78-1b46-435d-adfc-01d9626c04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2/3</x18tc:text>
    <x18tc:extLst>
      <ext uri="{F7C98A9C-CBB3-438F-8F68-D28B6AF4A901}">
        <xltc2:checksum/>
        <xltc2:hyperlink startIndex="221" length="46" url="https://go.microsoft.com/fwlink/?linkid=870924"/>
      </ext>
    </x18tc:extLst>
  </x18tc:threadedComment>
  <x18tc:threadedComment ref="H917" dT="2026-07-22T00:22:01.00" personId="{b209a9a7-78dc-4b89-8fba-113b5d0ea000}" id="{f94400df-b5d2-4101-be1f-7921356b1d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x18tc:text>
    <x18tc:extLst>
      <ext uri="{F7C98A9C-CBB3-438F-8F68-D28B6AF4A901}">
        <xltc2:checksum/>
        <xltc2:hyperlink startIndex="221" length="46" url="https://go.microsoft.com/fwlink/?linkid=870924"/>
      </ext>
    </x18tc:extLst>
  </x18tc:threadedComment>
  <x18tc:threadedComment ref="T1404" dT="2026-07-22T00:22:01.00" personId="{a4303f58-4f84-400f-a636-5e9335cacc72}" id="{cdc9387f-2426-4b11-9c8d-77defaa4e388}" done="0">
    <x18tc:text xml:space="preserve">MARIO 8/22</x18tc:text>
  </x18tc:threadedComment>
  <x18tc:threadedComment ref="G1102" dT="2026-07-22T00:22:02.00" personId="{47d92926-8d96-487d-ac0b-167f0928b21c}" id="{f5204a35-eeef-4e5b-bdca-ddf839ded7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x18tc:text>
    <x18tc:extLst>
      <ext uri="{F7C98A9C-CBB3-438F-8F68-D28B6AF4A901}">
        <xltc2:checksum/>
        <xltc2:hyperlink startIndex="221" length="46" url="https://go.microsoft.com/fwlink/?linkid=870924"/>
      </ext>
    </x18tc:extLst>
  </x18tc:threadedComment>
  <x18tc:threadedComment ref="T1036" dT="2026-07-22T00:22:01.00" personId="{db7afa43-1ddb-49ee-ab3f-d456b38bc293}" id="{b1738161-3cbc-4c44-9a05-ff378b5382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9/15</x18tc:text>
    <x18tc:extLst>
      <ext uri="{F7C98A9C-CBB3-438F-8F68-D28B6AF4A901}">
        <xltc2:checksum/>
        <xltc2:hyperlink startIndex="221" length="46" url="https://go.microsoft.com/fwlink/?linkid=870924"/>
      </ext>
    </x18tc:extLst>
  </x18tc:threadedComment>
  <x18tc:threadedComment ref="S956" dT="2026-07-22T00:22:02.00" personId="{dcdb11be-ca12-4a79-a2e9-c7ca1292ff3a}" id="{2a720a03-771f-423b-9a3e-9f121d7107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6/30</x18tc:text>
    <x18tc:extLst>
      <ext uri="{F7C98A9C-CBB3-438F-8F68-D28B6AF4A901}">
        <xltc2:checksum/>
        <xltc2:hyperlink startIndex="221" length="46" url="https://go.microsoft.com/fwlink/?linkid=870924"/>
      </ext>
    </x18tc:extLst>
  </x18tc:threadedComment>
  <x18tc:threadedComment ref="S1044" dT="2026-07-22T00:22:01.00" personId="{da34f759-27c5-4d4a-b98e-505024f8eee7}" id="{863951fd-165e-44f0-8025-cd55dafc58a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x18tc:text>
    <x18tc:extLst>
      <ext uri="{F7C98A9C-CBB3-438F-8F68-D28B6AF4A901}">
        <xltc2:checksum/>
        <xltc2:hyperlink startIndex="221" length="46" url="https://go.microsoft.com/fwlink/?linkid=870924"/>
      </ext>
    </x18tc:extLst>
  </x18tc:threadedComment>
  <x18tc:threadedComment ref="G796" dT="2026-07-22T00:22:01.00" personId="{ba61623c-919b-4a5f-903e-4b5f1d6e769e}" id="{761d7150-4b76-406c-abc5-63ce3a42c6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2/10</x18tc:text>
    <x18tc:extLst>
      <ext uri="{F7C98A9C-CBB3-438F-8F68-D28B6AF4A901}">
        <xltc2:checksum/>
        <xltc2:hyperlink startIndex="221" length="46" url="https://go.microsoft.com/fwlink/?linkid=870924"/>
      </ext>
    </x18tc:extLst>
  </x18tc:threadedComment>
  <x18tc:threadedComment ref="G932" dT="2026-07-22T00:22:02.00" personId="{2e901f85-f387-42ab-9f86-23322a8b1552}" id="{4c0eb72a-c3d2-4f23-993f-0b5de3189b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x18tc:text>
    <x18tc:extLst>
      <ext uri="{F7C98A9C-CBB3-438F-8F68-D28B6AF4A901}">
        <xltc2:checksum/>
        <xltc2:hyperlink startIndex="221" length="46" url="https://go.microsoft.com/fwlink/?linkid=870924"/>
      </ext>
    </x18tc:extLst>
  </x18tc:threadedComment>
  <x18tc:threadedComment ref="W948" dT="2026-07-22T00:22:01.00" personId="{f7e44547-3f3a-48b4-a63f-9f9fdd569da7}" id="{dab4e42e-c28d-43ff-9433-0fc85ffced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x18tc:text>
    <x18tc:extLst>
      <ext uri="{F7C98A9C-CBB3-438F-8F68-D28B6AF4A901}">
        <xltc2:checksum/>
        <xltc2:hyperlink startIndex="221" length="46" url="https://go.microsoft.com/fwlink/?linkid=870924"/>
      </ext>
    </x18tc:extLst>
  </x18tc:threadedComment>
  <x18tc:threadedComment ref="L577" dT="2026-07-22T00:22:02.00" personId="{ea1eed1e-c1c5-4aa7-9fb0-3d3023fa23c2}" id="{3c8078e5-3650-43d6-b713-58890362357a}" done="0">
    <x18tc:text xml:space="preserve">NEED PICKUP FROM CUSTOMER ON 6/4/24</x18tc:text>
  </x18tc:threadedComment>
  <x18tc:threadedComment ref="L583" dT="2026-07-22T00:22:02.00" personId="{ea1eed1e-c1c5-4aa7-9fb0-3d3023fa23c2}" id="{cc1b37c4-6bb1-4df7-8ef0-9f6f0e1af2b4}" done="0">
    <x18tc:text xml:space="preserve">857C19 HEADREST A 52"...</x18tc:text>
  </x18tc:threadedComment>
  <x18tc:threadedComment ref="G769" dT="2026-07-22T00:22:02.00" personId="{ce7982a4-0859-4775-806b-451178222ea6}" id="{3362e9ce-ef92-4108-81ae-30849cddf5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FER 1/9</x18tc:text>
    <x18tc:extLst>
      <ext uri="{F7C98A9C-CBB3-438F-8F68-D28B6AF4A901}">
        <xltc2:checksum/>
        <xltc2:hyperlink startIndex="221" length="46" url="https://go.microsoft.com/fwlink/?linkid=870924"/>
      </ext>
    </x18tc:extLst>
  </x18tc:threadedComment>
  <x18tc:threadedComment ref="G868" dT="2026-07-22T00:22:01.00" personId="{27a07360-9418-4a59-9670-dad3ea7e4693}" id="{1a4f8029-cfc7-4564-a7c1-2162cfd0c03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4/7</x18tc:text>
    <x18tc:extLst>
      <ext uri="{F7C98A9C-CBB3-438F-8F68-D28B6AF4A901}">
        <xltc2:checksum/>
        <xltc2:hyperlink startIndex="221" length="46" url="https://go.microsoft.com/fwlink/?linkid=870924"/>
      </ext>
    </x18tc:extLst>
  </x18tc:threadedComment>
  <x18tc:threadedComment ref="L1229" dT="2026-07-22T00:22:01.00" personId="{b4814ec6-a334-41c9-80df-ee3b29782c24}" id="{d95b2967-bf26-4597-abdb-a03e7cee586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3/4</x18tc:text>
    <x18tc:extLst>
      <ext uri="{F7C98A9C-CBB3-438F-8F68-D28B6AF4A901}">
        <xltc2:checksum/>
        <xltc2:hyperlink startIndex="221" length="46" url="https://go.microsoft.com/fwlink/?linkid=870924"/>
      </ext>
    </x18tc:extLst>
  </x18tc:threadedComment>
  <x18tc:threadedComment ref="G1082" dT="2026-07-22T00:22:02.00" personId="{dd1e5988-0129-4c71-be21-b5c299224d67}" id="{93354f7b-68a8-43a5-95fd-2ae693e7561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11/10</x18tc:text>
    <x18tc:extLst>
      <ext uri="{F7C98A9C-CBB3-438F-8F68-D28B6AF4A901}">
        <xltc2:checksum/>
        <xltc2:hyperlink startIndex="221" length="46" url="https://go.microsoft.com/fwlink/?linkid=870924"/>
      </ext>
    </x18tc:extLst>
  </x18tc:threadedComment>
  <x18tc:threadedComment ref="S993" dT="2026-07-22T00:22:02.00" personId="{c230c7d4-fde4-4023-955e-b15ccd3ef702}" id="{f48109ea-f946-4afa-b2dc-adddd28ce8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7/14</x18tc:text>
    <x18tc:extLst>
      <ext uri="{F7C98A9C-CBB3-438F-8F68-D28B6AF4A901}">
        <xltc2:checksum/>
        <xltc2:hyperlink startIndex="221" length="46" url="https://go.microsoft.com/fwlink/?linkid=870924"/>
      </ext>
    </x18tc:extLst>
  </x18tc:threadedComment>
  <x18tc:threadedComment ref="G980" dT="2026-07-22T00:22:01.00" personId="{3e583adb-ee2f-489f-86e9-469a3c4d41c0}" id="{344f0d49-c23a-40cc-8470-93fca05fab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x18tc:text>
    <x18tc:extLst>
      <ext uri="{F7C98A9C-CBB3-438F-8F68-D28B6AF4A901}">
        <xltc2:checksum/>
        <xltc2:hyperlink startIndex="221" length="46" url="https://go.microsoft.com/fwlink/?linkid=870924"/>
      </ext>
    </x18tc:extLst>
  </x18tc:threadedComment>
  <x18tc:threadedComment ref="S1422" dT="2026-07-22T00:22:02.00" personId="{0e17d8f4-7be5-4d9b-be68-cf86a7fd6a86}" id="{20975ec1-5cf7-4330-a569-318758a5a6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5/1</x18tc:text>
    <x18tc:extLst>
      <ext uri="{F7C98A9C-CBB3-438F-8F68-D28B6AF4A901}">
        <xltc2:checksum/>
        <xltc2:hyperlink startIndex="221" length="46" url="https://go.microsoft.com/fwlink/?linkid=870924"/>
      </ext>
    </x18tc:extLst>
  </x18tc:threadedComment>
  <x18tc:threadedComment ref="T123" dT="2026-07-22T00:22:02.00" personId="{1cbce2bc-3e13-46bf-b697-4407c22cb389}" id="{4ae71e4b-88ed-4225-ab5d-3eadf3f00834}" done="0">
    <x18tc:text xml:space="preserve">TO MARIO 11/30</x18tc:text>
  </x18tc:threadedComment>
  <x18tc:threadedComment ref="S198" dT="2026-07-22T00:22:01.00" personId="{983b8017-a9c8-478f-aec1-3af4ecf0d3fb}" id="{242d59a7-0e1a-4d58-9441-c4fb00a927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3/13</x18tc:text>
    <x18tc:extLst>
      <ext uri="{F7C98A9C-CBB3-438F-8F68-D28B6AF4A901}">
        <xltc2:checksum/>
        <xltc2:hyperlink startIndex="221" length="46" url="https://go.microsoft.com/fwlink/?linkid=870924"/>
      </ext>
    </x18tc:extLst>
  </x18tc:threadedComment>
  <x18tc:threadedComment ref="G1044" dT="2026-07-22T00:22:02.00" personId="{00f779ff-2ada-4d99-95ed-2006b7f34e37}" id="{13179733-163b-489e-b56b-8f1f5b0aea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9/24</x18tc:text>
    <x18tc:extLst>
      <ext uri="{F7C98A9C-CBB3-438F-8F68-D28B6AF4A901}">
        <xltc2:checksum/>
        <xltc2:hyperlink startIndex="221" length="46" url="https://go.microsoft.com/fwlink/?linkid=870924"/>
      </ext>
    </x18tc:extLst>
  </x18tc:threadedComment>
  <x18tc:threadedComment ref="W240" dT="2026-07-22T00:22:01.00" personId="{1cbce2bc-3e13-46bf-b697-4407c22cb389}" id="{5c8f9f42-bfb8-40d8-949a-9cce2642d3a4}" done="0">
    <x18tc:text xml:space="preserve">TO DEKTON: 6/12</x18tc:text>
  </x18tc:threadedComment>
  <x18tc:threadedComment ref="A72" dT="2026-07-22T00:22:01.00" personId="{1cbce2bc-3e13-46bf-b697-4407c22cb389}" id="{54d5a533-581d-49a1-9bc4-3afa80e87e3b}" done="0">
    <x18tc:text xml:space="preserve">warranty</x18tc:text>
  </x18tc:threadedComment>
  <x18tc:threadedComment ref="S572" dT="2026-07-22T00:22:01.00" personId="{ea1eed1e-c1c5-4aa7-9fb0-3d3023fa23c2}" id="{12a979a8-69cb-45e7-b95e-7918a49d1d61}" done="0">
    <x18tc:text xml:space="preserve">TO METAL: 6/4 AT 6:30AM</x18tc:text>
  </x18tc:threadedComment>
  <x18tc:threadedComment ref="W587" dT="2026-07-22T00:22:02.00" personId="{ea1eed1e-c1c5-4aa7-9fb0-3d3023fa23c2}" id="{cd5db150-d2c8-429c-a20a-d2a2e9375410}" done="0">
    <x18tc:text xml:space="preserve">TO DEKTON: 6/19 AT 12:50PM</x18tc:text>
  </x18tc:threadedComment>
  <x18tc:threadedComment ref="U1411" dT="2026-07-22T00:22:02.00" personId="{1cbce2bc-3e13-46bf-b697-4407c22cb389}" id="{0d6092bb-2e78-4f4e-879f-b8f8ada63156}" done="0">
    <x18tc:text xml:space="preserve">METAL 8PCS Y ALUMINIO 5PCS</x18tc:text>
  </x18tc:threadedComment>
  <x18tc:threadedComment ref="G708" dT="2026-07-22T00:22:01.00" personId="{7865b9cf-8b02-4e27-9b17-45f2dc6b2e5c}" id="{13f8a0ef-a894-49fd-a8f3-8a7539ea6a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x18tc:text>
    <x18tc:extLst>
      <ext uri="{F7C98A9C-CBB3-438F-8F68-D28B6AF4A901}">
        <xltc2:checksum/>
        <xltc2:hyperlink startIndex="221" length="46" url="https://go.microsoft.com/fwlink/?linkid=870924"/>
      </ext>
    </x18tc:extLst>
  </x18tc:threadedComment>
  <x18tc:threadedComment ref="S250" dT="2026-07-22T00:22:01.00" personId="{1cbce2bc-3e13-46bf-b697-4407c22cb389}" id="{6ba6d508-271b-45ec-a4af-35d4493202fa}" done="0">
    <x18tc:text xml:space="preserve">TO METAL: 5/30</x18tc:text>
  </x18tc:threadedComment>
  <x18tc:threadedComment ref="L1026" dT="2026-07-22T00:22:02.00" personId="{18f63434-6c89-45e4-8935-a0547ac6cbd3}" id="{f883a8bc-e68c-490b-ac61-84e7ce94dd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FROM SHOWROOM</x18tc:text>
    <x18tc:extLst>
      <ext uri="{F7C98A9C-CBB3-438F-8F68-D28B6AF4A901}">
        <xltc2:checksum/>
        <xltc2:hyperlink startIndex="221" length="46" url="https://go.microsoft.com/fwlink/?linkid=870924"/>
      </ext>
    </x18tc:extLst>
  </x18tc:threadedComment>
  <x18tc:threadedComment ref="W1009" dT="2026-07-22T00:22:02.00" personId="{153bd4a8-970b-4d11-a9f8-f3ef5a665025}" id="{d984a91f-ddf4-4e33-a7af-82533ceeac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BERNARDO</x18tc:text>
    <x18tc:extLst>
      <ext uri="{F7C98A9C-CBB3-438F-8F68-D28B6AF4A901}">
        <xltc2:checksum/>
        <xltc2:hyperlink startIndex="221" length="46" url="https://go.microsoft.com/fwlink/?linkid=870924"/>
      </ext>
    </x18tc:extLst>
  </x18tc:threadedComment>
  <x18tc:threadedComment ref="S86" dT="2026-07-22T00:22:02.00" personId="{1cbce2bc-3e13-46bf-b697-4407c22cb389}" id="{3de73a38-0cab-4b68-8d24-5193b4d57944}" done="0">
    <x18tc:text xml:space="preserve">TO RAYO 10/3</x18tc:text>
  </x18tc:threadedComment>
  <x18tc:threadedComment ref="G247" dT="2026-07-22T00:22:01.00" personId="{a4303f58-4f84-400f-a636-5e9335cacc72}" id="{1709fb6a-17b6-4451-a32c-ff68c4c0a0b5}" done="0">
    <x18tc:text xml:space="preserve">Toda la fabric sera Canvas Brick
to April 5/18</x18tc:text>
  </x18tc:threadedComment>
  <x18tc:threadedComment ref="L1030" dT="2026-07-22T00:22:01.00" personId="{3e7cc5a7-c163-43b5-91b2-e55871591706}" id="{68b585ee-a0bd-4a95-83d8-0ade453ae5b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9/12</x18tc:text>
    <x18tc:extLst>
      <ext uri="{F7C98A9C-CBB3-438F-8F68-D28B6AF4A901}">
        <xltc2:checksum/>
        <xltc2:hyperlink startIndex="221" length="46" url="https://go.microsoft.com/fwlink/?linkid=870924"/>
      </ext>
    </x18tc:extLst>
  </x18tc:threadedComment>
  <x18tc:threadedComment ref="W445" dT="2026-07-22T00:22:02.00" personId="{ea1eed1e-c1c5-4aa7-9fb0-3d3023fa23c2}" id="{d453c0c2-e10b-4be7-9435-223c51f76548}" done="0">
    <x18tc:text xml:space="preserve">TO DEKTON: 6/17 AT 6:20AM</x18tc:text>
  </x18tc:threadedComment>
  <x18tc:threadedComment ref="T1407" dT="2026-07-22T00:22:02.00" personId="{a4303f58-4f84-400f-a636-5e9335cacc72}" id="{afec6c65-686d-4d3b-bfa5-2c57a88ccf93}" done="0">
    <x18tc:text xml:space="preserve">MARIO 8/22</x18tc:text>
  </x18tc:threadedComment>
  <x18tc:threadedComment ref="T577" dT="2026-07-22T00:22:02.00" personId="{ea1eed1e-c1c5-4aa7-9fb0-3d3023fa23c2}" id="{b8497bfa-5902-47e6-a2a9-f51ee49b14fa}" done="0">
    <x18tc:text xml:space="preserve">REPOWDER 2CHAISE LOUNGES 2-CLUB CHAIR &amp; 1 LOVESEAT</x18tc:text>
  </x18tc:threadedComment>
  <x18tc:threadedComment ref="G1207" dT="2026-07-22T00:22:01.00" personId="{9ea45aea-7651-4ae8-a568-e4bdddfd301f}" id="{21f24d15-1345-47aa-a228-4a3e8c7c90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x18tc:text>
    <x18tc:extLst>
      <ext uri="{F7C98A9C-CBB3-438F-8F68-D28B6AF4A901}">
        <xltc2:checksum/>
        <xltc2:hyperlink startIndex="221" length="46" url="https://go.microsoft.com/fwlink/?linkid=870924"/>
      </ext>
    </x18tc:extLst>
  </x18tc:threadedComment>
  <x18tc:threadedComment ref="L996" dT="2026-07-22T00:22:02.00" personId="{8377135e-a054-4414-bc45-733fea2ac41b}" id="{932a0b73-478d-410e-97b5-06ca35ac683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8/19
Respuesta:
    Un asiento llego con altura de 5”, se pidio reemplazo
Respuesta:
    LISTO 9/4</x18tc:text>
    <x18tc:extLst>
      <ext uri="{F7C98A9C-CBB3-438F-8F68-D28B6AF4A901}">
        <xltc2:checksum/>
        <xltc2:hyperlink startIndex="221" length="46" url="https://go.microsoft.com/fwlink/?linkid=870924"/>
      </ext>
    </x18tc:extLst>
  </x18tc:threadedComment>
  <x18tc:threadedComment ref="S1049" dT="2026-07-22T00:22:01.00" personId="{10afce3e-b158-4feb-9052-b6f34bae5245}" id="{936e0c15-cfd2-471b-8fcf-9a44f3b51c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x18tc:text>
    <x18tc:extLst>
      <ext uri="{F7C98A9C-CBB3-438F-8F68-D28B6AF4A901}">
        <xltc2:checksum/>
        <xltc2:hyperlink startIndex="221" length="46" url="https://go.microsoft.com/fwlink/?linkid=870924"/>
      </ext>
    </x18tc:extLst>
  </x18tc:threadedComment>
  <x18tc:threadedComment ref="L812" dT="2026-07-22T00:22:02.00" personId="{8abaa545-75dc-4067-9411-73879ac65c3c}" id="{136d3c26-03ff-475c-9281-5991f20a461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10/15</x18tc:text>
    <x18tc:extLst>
      <ext uri="{F7C98A9C-CBB3-438F-8F68-D28B6AF4A901}">
        <xltc2:checksum/>
        <xltc2:hyperlink startIndex="221" length="46" url="https://go.microsoft.com/fwlink/?linkid=870924"/>
      </ext>
    </x18tc:extLst>
  </x18tc:threadedComment>
  <x18tc:threadedComment ref="S1005" dT="2026-07-22T00:22:01.00" personId="{f8f2df9b-10fa-48a6-bed0-018930e9a930}" id="{dc18e97d-4e53-49f9-83b9-ad292c04b0d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9/8</x18tc:text>
    <x18tc:extLst>
      <ext uri="{F7C98A9C-CBB3-438F-8F68-D28B6AF4A901}">
        <xltc2:checksum/>
        <xltc2:hyperlink startIndex="221" length="46" url="https://go.microsoft.com/fwlink/?linkid=870924"/>
      </ext>
    </x18tc:extLst>
  </x18tc:threadedComment>
  <x18tc:threadedComment ref="W572" dT="2026-07-22T00:22:02.00" personId="{ea1eed1e-c1c5-4aa7-9fb0-3d3023fa23c2}" id="{ee89950a-8207-418b-8171-d06ea369fcc0}" done="0">
    <x18tc:text xml:space="preserve">TO DEKTON: 6/17 AT 3:10PM</x18tc:text>
  </x18tc:threadedComment>
  <x18tc:threadedComment ref="G1441" dT="2026-07-22T00:22:01.00" personId="{a4303f58-4f84-400f-a636-5e9335cacc72}" id="{3cd9a8d7-401e-4fc7-90a5-53e8f016c6dd}" done="0">
    <x18tc:text xml:space="preserve">request by Christian 4/15
..falto 1 foam cube, ya se requirio para 4/18.</x18tc:text>
  </x18tc:threadedComment>
  <x18tc:threadedComment ref="K559" dT="2026-07-22T00:22:02.00" personId="{df4b731f-1bdf-4255-9971-bdc75cb6c1b2}" id="{67caac06-c5bc-48f6-9bd0-7676a7157c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Recibimos el resto de donghia grey 8/14 19 yards</x18tc:text>
    <x18tc:extLst>
      <ext uri="{F7C98A9C-CBB3-438F-8F68-D28B6AF4A901}">
        <xltc2:checksum/>
        <xltc2:hyperlink startIndex="221" length="46" url="https://go.microsoft.com/fwlink/?linkid=870924"/>
      </ext>
    </x18tc:extLst>
  </x18tc:threadedComment>
  <x18tc:threadedComment ref="T1020" dT="2026-07-22T00:22:01.00" personId="{de65cfbc-85be-44ea-9cd7-a4fae8427856}" id="{98432095-d05f-4911-89e3-442170ebd9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9/16</x18tc:text>
    <x18tc:extLst>
      <ext uri="{F7C98A9C-CBB3-438F-8F68-D28B6AF4A901}">
        <xltc2:checksum/>
        <xltc2:hyperlink startIndex="221" length="46" url="https://go.microsoft.com/fwlink/?linkid=870924"/>
      </ext>
    </x18tc:extLst>
  </x18tc:threadedComment>
  <x18tc:threadedComment ref="S976" dT="2026-07-22T00:22:02.00" personId="{2158063c-8ebc-4153-ab9a-edebed5ea7e8}" id="{3c90ac91-97d0-43be-80f3-2a8fc4d19bf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x18tc:text>
    <x18tc:extLst>
      <ext uri="{F7C98A9C-CBB3-438F-8F68-D28B6AF4A901}">
        <xltc2:checksum/>
        <xltc2:hyperlink startIndex="221" length="46" url="https://go.microsoft.com/fwlink/?linkid=870924"/>
      </ext>
    </x18tc:extLst>
  </x18tc:threadedComment>
  <x18tc:threadedComment ref="G213" dT="2026-07-22T00:22:01.00" personId="{bbbff7da-6154-40c9-a249-bb1e4319d19a}" id="{9690d6b3-25f2-4c10-8ab1-f16942e9bf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5/2</x18tc:text>
    <x18tc:extLst>
      <ext uri="{F7C98A9C-CBB3-438F-8F68-D28B6AF4A901}">
        <xltc2:checksum/>
        <xltc2:hyperlink startIndex="221" length="46" url="https://go.microsoft.com/fwlink/?linkid=870924"/>
      </ext>
    </x18tc:extLst>
  </x18tc:threadedComment>
  <x18tc:threadedComment ref="S1400" dT="2026-07-22T00:22:02.00" personId="{a4303f58-4f84-400f-a636-5e9335cacc72}" id="{2bdf4488-a8b3-4125-9e36-4dda21b9ccc5}" done="0">
    <x18tc:text xml:space="preserve">8/12 con Angel</x18tc:text>
  </x18tc:threadedComment>
  <x18tc:threadedComment ref="S120" dT="2026-07-22T00:22:02.00" personId="{1cbce2bc-3e13-46bf-b697-4407c22cb389}" id="{0b139e06-73a4-4a69-b0ee-95188fa48548}" done="0">
    <x18tc:text xml:space="preserve">TO RAYO: 11/15</x18tc:text>
  </x18tc:threadedComment>
  <x18tc:threadedComment ref="G243" dT="2026-07-22T00:22:01.00" personId="{1cbce2bc-3e13-46bf-b697-4407c22cb389}" id="{23076182-cb08-4a4a-8a8e-09a19ed7f463}" done="0">
    <x18tc:text xml:space="preserve">TO CUSHION: 5/30</x18tc:text>
  </x18tc:threadedComment>
  <x18tc:threadedComment ref="F25" dT="2026-07-22T00:22:01.00" personId="{1cbce2bc-3e13-46bf-b697-4407c22cb389}" id="{cc875456-4f83-40e4-a47c-b4b56ab0b66f}" done="0">
    <x18tc:text xml:space="preserve">reschedule from 8/15 to mid october</x18tc:text>
  </x18tc:threadedComment>
  <x18tc:threadedComment ref="C1026" dT="2026-07-22T00:22:01.00" personId="{5c90a99e-b906-43c1-a8ef-fccf8856f186}" id="{fa1cc31c-e6ee-4933-9ec9-5bb6a91d49b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REUPHOLSTER 4 PIECES FROM SHOWROOM</x18tc:text>
    <x18tc:extLst>
      <ext uri="{F7C98A9C-CBB3-438F-8F68-D28B6AF4A901}">
        <xltc2:checksum/>
        <xltc2:hyperlink startIndex="221" length="46" url="https://go.microsoft.com/fwlink/?linkid=870924"/>
      </ext>
    </x18tc:extLst>
  </x18tc:threadedComment>
  <x18tc:threadedComment ref="W1004" dT="2026-07-22T00:22:01.00" personId="{d3c02017-fc2b-4bf3-8840-9ff7d04792b3}" id="{50c17865-5228-42af-b48a-d523676e94b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8/7</x18tc:text>
    <x18tc:extLst>
      <ext uri="{F7C98A9C-CBB3-438F-8F68-D28B6AF4A901}">
        <xltc2:checksum/>
        <xltc2:hyperlink startIndex="221" length="46" url="https://go.microsoft.com/fwlink/?linkid=870924"/>
      </ext>
    </x18tc:extLst>
  </x18tc:threadedComment>
  <x18tc:threadedComment ref="G969" dT="2026-07-22T00:22:02.00" personId="{5d9864da-1850-4fcb-aff2-5c8ca5345cdc}" id="{7ca58765-1438-4e1e-8634-a8dbb415f0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6/23</x18tc:text>
    <x18tc:extLst>
      <ext uri="{F7C98A9C-CBB3-438F-8F68-D28B6AF4A901}">
        <xltc2:checksum/>
        <xltc2:hyperlink startIndex="221" length="46" url="https://go.microsoft.com/fwlink/?linkid=870924"/>
      </ext>
    </x18tc:extLst>
  </x18tc:threadedComment>
  <x18tc:threadedComment ref="G1158" dT="2026-07-22T00:22:01.00" personId="{5f73325e-5ede-43be-a0ec-2e9e4e4be645}" id="{8012dbad-5f3a-440a-80c1-622d010443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x18tc:text>
    <x18tc:extLst>
      <ext uri="{F7C98A9C-CBB3-438F-8F68-D28B6AF4A901}">
        <xltc2:checksum/>
        <xltc2:hyperlink startIndex="221" length="46" url="https://go.microsoft.com/fwlink/?linkid=870924"/>
      </ext>
    </x18tc:extLst>
  </x18tc:threadedComment>
  <x18tc:threadedComment ref="W945" dT="2026-07-22T00:22:02.00" personId="{8a861155-64f0-47c9-b93c-0988ef18ee4e}" id="{4519018b-a463-41f1-86d9-9cf22faf477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6/24</x18tc:text>
    <x18tc:extLst>
      <ext uri="{F7C98A9C-CBB3-438F-8F68-D28B6AF4A901}">
        <xltc2:checksum/>
        <xltc2:hyperlink startIndex="221" length="46" url="https://go.microsoft.com/fwlink/?linkid=870924"/>
      </ext>
    </x18tc:extLst>
  </x18tc:threadedComment>
  <x18tc:threadedComment ref="S1057" dT="2026-07-22T00:22:01.00" personId="{2cf393f3-d1ca-4cef-8572-c15b9f34bbf2}" id="{bc0e6709-a29d-4a44-aa9c-ea3aa53435f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x18tc:text>
    <x18tc:extLst>
      <ext uri="{F7C98A9C-CBB3-438F-8F68-D28B6AF4A901}">
        <xltc2:checksum/>
        <xltc2:hyperlink startIndex="221" length="46" url="https://go.microsoft.com/fwlink/?linkid=870924"/>
      </ext>
    </x18tc:extLst>
  </x18tc:threadedComment>
  <x18tc:threadedComment ref="V570" dT="2026-07-22T00:22:02.00" personId="{ea1eed1e-c1c5-4aa7-9fb0-3d3023fa23c2}" id="{b39e0ce3-d13d-4157-af56-039477ef4cd2}" done="0">
    <x18tc:text xml:space="preserve">*Aluminio*</x18tc:text>
  </x18tc:threadedComment>
  <x18tc:threadedComment ref="S158" dT="2026-07-22T00:22:01.00" personId="{1cbce2bc-3e13-46bf-b697-4407c22cb389}" id="{6bb7de7c-3e76-4723-b3eb-4d8d1c293fd6}" done="0">
    <x18tc:text xml:space="preserve">TO RAYO: 1/23</x18tc:text>
  </x18tc:threadedComment>
  <x18tc:threadedComment ref="F8" dT="2026-07-22T00:22:02.00" personId="{1cbce2bc-3e13-46bf-b697-4407c22cb389}" id="{7c78901b-674c-4dab-8894-8314d24ab4d2}" done="0">
    <x18tc:text xml:space="preserve">COMMERCIAL</x18tc:text>
  </x18tc:threadedComment>
  <x18tc:threadedComment ref="F897" dT="2026-07-22T00:22:01.00" personId="{a1b45c85-faac-45dc-8c67-8ea01270c28f}" id="{43d3295f-7dee-4dd6-84ed-099463035e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Paused: On 05/22: The client stated home won't be ready for a few weeks.</x18tc:text>
    <x18tc:extLst>
      <ext uri="{F7C98A9C-CBB3-438F-8F68-D28B6AF4A901}">
        <xltc2:checksum/>
        <xltc2:hyperlink startIndex="221" length="46" url="https://go.microsoft.com/fwlink/?linkid=870924"/>
      </ext>
    </x18tc:extLst>
  </x18tc:threadedComment>
  <x18tc:threadedComment ref="U1420" dT="2026-07-22T00:22:02.00" personId="{158b7c38-df72-431f-8a1a-0bbc865b3c29}" id="{feba92de-cbfb-4c5c-9e2e-2a68183d1a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x18tc:text>
    <x18tc:extLst>
      <ext uri="{F7C98A9C-CBB3-438F-8F68-D28B6AF4A901}">
        <xltc2:checksum/>
        <xltc2:hyperlink startIndex="221" length="46" url="https://go.microsoft.com/fwlink/?linkid=870924"/>
      </ext>
    </x18tc:extLst>
  </x18tc:threadedComment>
  <x18tc:threadedComment ref="T164" dT="2026-07-22T00:22:01.00" personId="{1cbce2bc-3e13-46bf-b697-4407c22cb389}" id="{245f2b8a-05ce-4320-ad72-f971cde22719}" done="0">
    <x18tc:text xml:space="preserve">TO MARIO: 1/31</x18tc:text>
  </x18tc:threadedComment>
  <x18tc:threadedComment ref="G812" dT="2026-07-22T00:22:02.00" personId="{c9f2b553-ff51-41f4-b1e8-64e1b16ed106}" id="{3d29b31b-e022-4c44-8f38-7b29b3856e7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1/27</x18tc:text>
    <x18tc:extLst>
      <ext uri="{F7C98A9C-CBB3-438F-8F68-D28B6AF4A901}">
        <xltc2:checksum/>
        <xltc2:hyperlink startIndex="221" length="46" url="https://go.microsoft.com/fwlink/?linkid=870924"/>
      </ext>
    </x18tc:extLst>
  </x18tc:threadedComment>
  <x18tc:threadedComment ref="T1015" dT="2026-07-22T00:22:01.00" personId="{9f398a34-980a-47e0-a234-929eb41b376c}" id="{147c3d74-5901-439c-b0e9-06a4fd58232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9/10</x18tc:text>
    <x18tc:extLst>
      <ext uri="{F7C98A9C-CBB3-438F-8F68-D28B6AF4A901}">
        <xltc2:checksum/>
        <xltc2:hyperlink startIndex="221" length="46" url="https://go.microsoft.com/fwlink/?linkid=870924"/>
      </ext>
    </x18tc:extLst>
  </x18tc:threadedComment>
  <x18tc:threadedComment ref="S1153" dT="2026-07-22T00:22:02.00" personId="{c0f63584-fb8c-4524-a6bd-b1d49f04a5db}" id="{15ad6fcd-1700-4d12-8168-f4870040a02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x18tc:text>
    <x18tc:extLst>
      <ext uri="{F7C98A9C-CBB3-438F-8F68-D28B6AF4A901}">
        <xltc2:checksum/>
        <xltc2:hyperlink startIndex="221" length="46" url="https://go.microsoft.com/fwlink/?linkid=870924"/>
      </ext>
    </x18tc:extLst>
  </x18tc:threadedComment>
  <x18tc:threadedComment ref="S807" dT="2026-07-22T00:22:02.00" personId="{0da303c2-6f38-471b-9028-97226d6ae27b}" id="{4ff9821f-1976-47b8-9fb2-0b48d09b903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1/30</x18tc:text>
    <x18tc:extLst>
      <ext uri="{F7C98A9C-CBB3-438F-8F68-D28B6AF4A901}">
        <xltc2:checksum/>
        <xltc2:hyperlink startIndex="221" length="46" url="https://go.microsoft.com/fwlink/?linkid=870924"/>
      </ext>
    </x18tc:extLst>
  </x18tc:threadedComment>
  <x18tc:threadedComment ref="T110" dT="2026-07-22T00:22:01.00" personId="{1cbce2bc-3e13-46bf-b697-4407c22cb389}" id="{ad35ed39-d2b4-4584-ae09-bb95a1dee959}" done="0">
    <x18tc:text xml:space="preserve">TO MARIO: 11/11</x18tc:text>
  </x18tc:threadedComment>
  <x18tc:threadedComment ref="F155" dT="2026-07-22T00:22:02.00" personId="{1cbce2bc-3e13-46bf-b697-4407c22cb389}" id="{35166609-9a45-4f41-9be9-2719f976b395}" done="0">
    <x18tc:text xml:space="preserve">ESTE DIA SE PROGRAMA RECOGIDA DE SILLA</x18tc:text>
  </x18tc:threadedComment>
  <x18tc:threadedComment ref="G1392" dT="2026-07-22T00:22:01.00" personId="{2a603c9f-752e-4257-9753-d3c45fbd73d7}" id="{aeed4d8c-adbb-4e00-b67e-336e8d6fcc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 AT 11:00AM</x18tc:text>
    <x18tc:extLst>
      <ext uri="{F7C98A9C-CBB3-438F-8F68-D28B6AF4A901}">
        <xltc2:checksum/>
        <xltc2:hyperlink startIndex="221" length="46" url="https://go.microsoft.com/fwlink/?linkid=870924"/>
      </ext>
    </x18tc:extLst>
  </x18tc:threadedComment>
  <x18tc:threadedComment ref="T177" dT="2026-07-22T00:22:02.00" personId="{1cbce2bc-3e13-46bf-b697-4407c22cb389}" id="{92550a09-9953-40d5-98f9-07b21b94c47a}" done="0">
    <x18tc:text xml:space="preserve">TO MARIO 2/17</x18tc:text>
  </x18tc:threadedComment>
  <x18tc:threadedComment ref="G608" dT="2026-07-22T00:22:02.00" personId="{ea1eed1e-c1c5-4aa7-9fb0-3d3023fa23c2}" id="{28f21a02-da7b-42f6-aa7f-c937e1661bdf}" done="0">
    <x18tc:text xml:space="preserve">RE-DOING</x18tc:text>
  </x18tc:threadedComment>
  <x18tc:threadedComment ref="L1049" dT="2026-07-22T00:22:02.00" personId="{e7ceec5f-ba3b-4e02-9b5d-42bd8f96ec98}" id="{fe40f0a8-34b4-43ca-ab7d-7b8eaabeb2c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10/1</x18tc:text>
    <x18tc:extLst>
      <ext uri="{F7C98A9C-CBB3-438F-8F68-D28B6AF4A901}">
        <xltc2:checksum/>
        <xltc2:hyperlink startIndex="221" length="46" url="https://go.microsoft.com/fwlink/?linkid=870924"/>
      </ext>
    </x18tc:extLst>
  </x18tc:threadedComment>
  <x18tc:threadedComment ref="L728" dT="2026-07-22T00:22:02.00" personId="{50cb0f6b-190f-4361-a6ac-8ce58e969f14}" id="{76ec57ab-36bb-4084-9e17-fc4d84d23d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
Respuesta:
    SE REORDENO 3-SEATS PARA 1001C001</x18tc:text>
    <x18tc:extLst>
      <ext uri="{F7C98A9C-CBB3-438F-8F68-D28B6AF4A901}">
        <xltc2:checksum/>
        <xltc2:hyperlink startIndex="221" length="46" url="https://go.microsoft.com/fwlink/?linkid=870924"/>
      </ext>
    </x18tc:extLst>
  </x18tc:threadedComment>
  <x18tc:threadedComment ref="V58" dT="2026-07-22T00:22:02.00" personId="{1cbce2bc-3e13-46bf-b697-4407c22cb389}" id="{8522fabe-a1ab-4317-b6c5-a06c23d39d0c}" done="0">
    <x18tc:text xml:space="preserve">LEDGE LOUNGER?
the 2 DB LB Chairs were delivered 8/30  Waiting on the Autograph Table and Lid</x18tc:text>
  </x18tc:threadedComment>
  <x18tc:threadedComment ref="G963" dT="2026-07-22T00:22:02.00" personId="{94749256-2bbc-403d-8a5d-12583ad01c1c}" id="{cf2fe217-8e38-41dc-b021-2036b5a9fe8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9/02 AT 11:00AM</x18tc:text>
    <x18tc:extLst>
      <ext uri="{F7C98A9C-CBB3-438F-8F68-D28B6AF4A901}">
        <xltc2:checksum/>
        <xltc2:hyperlink startIndex="221" length="46" url="https://go.microsoft.com/fwlink/?linkid=870924"/>
      </ext>
    </x18tc:extLst>
  </x18tc:threadedComment>
  <x18tc:threadedComment ref="G613" dT="2026-07-22T00:22:02.00" personId="{ea1eed1e-c1c5-4aa7-9fb0-3d3023fa23c2}" id="{9bdcbd54-2a27-48a9-85e0-78dedaec989b}" done="0">
    <x18tc:text xml:space="preserve">TO CUSHION: 7/15 AT 8:09</x18tc:text>
  </x18tc:threadedComment>
  <x18tc:threadedComment ref="F838" dT="2026-07-22T00:22:02.00" personId="{f6333c0e-3fb4-4386-b6b6-c9c579aceead}" id="{514aedbb-a1bd-45b9-971a-545a935e21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MODIFICA DE 4/9 A 4/16</x18tc:text>
    <x18tc:extLst>
      <ext uri="{F7C98A9C-CBB3-438F-8F68-D28B6AF4A901}">
        <xltc2:checksum/>
        <xltc2:hyperlink startIndex="221" length="46" url="https://go.microsoft.com/fwlink/?linkid=870924"/>
      </ext>
    </x18tc:extLst>
  </x18tc:threadedComment>
  <x18tc:threadedComment ref="S1421" dT="2026-07-22T00:22:02.00" personId="{0fa997f3-d23d-4066-8494-2c66420fe333}" id="{90c00aa5-5d08-43b9-8c05-e7bbe234cc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METAL TEAM 4/27</x18tc:text>
    <x18tc:extLst>
      <ext uri="{F7C98A9C-CBB3-438F-8F68-D28B6AF4A901}">
        <xltc2:checksum/>
        <xltc2:hyperlink startIndex="221" length="46" url="https://go.microsoft.com/fwlink/?linkid=870924"/>
      </ext>
    </x18tc:extLst>
  </x18tc:threadedComment>
  <x18tc:threadedComment ref="G206" dT="2026-07-22T00:22:02.00" personId="{f5c247d1-33c6-43ac-be40-c8415f7b75d0}" id="{efa745b6-4983-4e08-88ad-987ad6ca0b7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REEMPLAZA TEMPORALMENTE ZETTA 13 ECLIPSE CON EMBRACE PEWTER
Respuesta:
    To cushion area 5/10
Respuesta:
    TO CUSHION 5/11</x18tc:text>
    <x18tc:extLst>
      <ext uri="{F7C98A9C-CBB3-438F-8F68-D28B6AF4A901}">
        <xltc2:checksum/>
        <xltc2:hyperlink startIndex="221" length="46" url="https://go.microsoft.com/fwlink/?linkid=870924"/>
      </ext>
    </x18tc:extLst>
  </x18tc:threadedComment>
  <x18tc:threadedComment ref="S926" dT="2026-07-22T00:22:02.00" personId="{3d1a78ff-e452-4af0-a60f-037e946f11b8}" id="{93efbe57-940f-445e-98ea-634b3f91e3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
Respuesta:
    FIREPIT FINISH ON 7/15</x18tc:text>
    <x18tc:extLst>
      <ext uri="{F7C98A9C-CBB3-438F-8F68-D28B6AF4A901}">
        <xltc2:checksum/>
        <xltc2:hyperlink startIndex="221" length="46" url="https://go.microsoft.com/fwlink/?linkid=870924"/>
      </ext>
    </x18tc:extLst>
  </x18tc:threadedComment>
  <x18tc:threadedComment ref="K927" dT="2026-07-22T00:22:02.00" personId="{dcfd24a0-7587-4c02-b0ea-3d174f4b04c4}" id="{13e79014-57eb-4f07-9216-492a5440d0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TO CALCULATE
Respuesta:
    OR WE FOLLOW PDF
Respuesta:
    WE CALCULATE &amp; ORDERED</x18tc:text>
    <x18tc:extLst>
      <ext uri="{F7C98A9C-CBB3-438F-8F68-D28B6AF4A901}">
        <xltc2:checksum/>
        <xltc2:hyperlink startIndex="221" length="46" url="https://go.microsoft.com/fwlink/?linkid=870924"/>
      </ext>
    </x18tc:extLst>
  </x18tc:threadedComment>
  <x18tc:threadedComment ref="S721" dT="2026-07-22T00:22:02.00" personId="{7a9a1d42-2409-43cc-81f4-72f0f5230160}" id="{020af518-df1c-4ae8-a7fb-a3628091ae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 AT 6:30AM
Respuesta:
    Rayo por realizar Firepit 11/13</x18tc:text>
    <x18tc:extLst>
      <ext uri="{F7C98A9C-CBB3-438F-8F68-D28B6AF4A901}">
        <xltc2:checksum/>
        <xltc2:hyperlink startIndex="221" length="46" url="https://go.microsoft.com/fwlink/?linkid=870924"/>
      </ext>
    </x18tc:extLst>
  </x18tc:threadedComment>
  <x18tc:threadedComment ref="S727" dT="2026-07-22T00:22:02.00" personId="{274a7a78-5c22-476e-9183-9b3dedb11176}" id="{87ff9078-2ba1-49dc-8bf6-e43185f591e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11/12</x18tc:text>
    <x18tc:extLst>
      <ext uri="{F7C98A9C-CBB3-438F-8F68-D28B6AF4A901}">
        <xltc2:checksum/>
        <xltc2:hyperlink startIndex="221" length="46" url="https://go.microsoft.com/fwlink/?linkid=870924"/>
      </ext>
    </x18tc:extLst>
  </x18tc:threadedComment>
  <x18tc:threadedComment ref="L1177" dT="2026-07-22T00:22:02.00" personId="{2822542b-f96e-4ed6-bc04-3336537ea146}" id="{1ad51008-9d7b-498f-9304-18a6902ad2f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1/27</x18tc:text>
    <x18tc:extLst>
      <ext uri="{F7C98A9C-CBB3-438F-8F68-D28B6AF4A901}">
        <xltc2:checksum/>
        <xltc2:hyperlink startIndex="221" length="46" url="https://go.microsoft.com/fwlink/?linkid=870924"/>
      </ext>
    </x18tc:extLst>
  </x18tc:threadedComment>
  <x18tc:threadedComment ref="L573" dT="2026-07-22T00:22:02.00" personId="{ea1eed1e-c1c5-4aa7-9fb0-3d3023fa23c2}" id="{166d3a7f-046e-4cf4-bc71-98b2efa1dbfb}" done="0">
    <x18tc:text xml:space="preserve">RECIBIDO 6/20</x18tc:text>
  </x18tc:threadedComment>
  <x18tc:threadedComment ref="W946" dT="2026-07-22T00:22:02.00" personId="{a8d07901-f764-4a55-b767-bcfcc5e71fe3}" id="{eb99137e-fbdc-4d6e-880b-5b900ea9c9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6/25</x18tc:text>
    <x18tc:extLst>
      <ext uri="{F7C98A9C-CBB3-438F-8F68-D28B6AF4A901}">
        <xltc2:checksum/>
        <xltc2:hyperlink startIndex="221" length="46" url="https://go.microsoft.com/fwlink/?linkid=870924"/>
      </ext>
    </x18tc:extLst>
  </x18tc:threadedComment>
  <x18tc:threadedComment ref="F759" dT="2026-07-22T00:22:02.00" personId="{9529b557-f37b-466c-92bf-b37ac34f3d05}" id="{82003a9b-a8fa-4575-870b-089d153a6c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ORDEN LLEVA SYUSTEMA FIM FLEXY W/BASES
Respuesta:
    ORDEN LLEVA 1 SET CONMPLETO DE FIREPIT DE SHOWROOM OJO</x18tc:text>
    <x18tc:extLst>
      <ext uri="{F7C98A9C-CBB3-438F-8F68-D28B6AF4A901}">
        <xltc2:checksum/>
        <xltc2:hyperlink startIndex="221" length="46" url="https://go.microsoft.com/fwlink/?linkid=870924"/>
      </ext>
    </x18tc:extLst>
  </x18tc:threadedComment>
  <x18tc:threadedComment ref="T117" dT="2026-07-22T00:22:01.00" personId="{1cbce2bc-3e13-46bf-b697-4407c22cb389}" id="{905bd190-8747-4a59-b6f1-901f2aebdcca}" done="0">
    <x18tc:text xml:space="preserve">TO MARIO: 12/12</x18tc:text>
  </x18tc:threadedComment>
  <x18tc:threadedComment ref="V711" dT="2026-07-22T00:22:02.00" personId="{c40353fe-d53f-4064-929b-d792ed1ac953}" id="{dcae784a-469d-40c0-9146-f990cb15dc9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CONFIRMAR MEDIDAS SWING CON BENITO</x18tc:text>
    <x18tc:extLst>
      <ext uri="{F7C98A9C-CBB3-438F-8F68-D28B6AF4A901}">
        <xltc2:checksum/>
        <xltc2:hyperlink startIndex="221" length="46" url="https://go.microsoft.com/fwlink/?linkid=870924"/>
      </ext>
    </x18tc:extLst>
  </x18tc:threadedComment>
  <x18tc:threadedComment ref="V1015" dT="2026-07-22T00:22:02.00" personId="{add97dad-1eed-4e73-8c98-c44d6f1c13ee}" id="{cfa76957-8214-4228-a031-cfb192de898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x18tc:text>
    <x18tc:extLst>
      <ext uri="{F7C98A9C-CBB3-438F-8F68-D28B6AF4A901}">
        <xltc2:checksum/>
        <xltc2:hyperlink startIndex="221" length="46" url="https://go.microsoft.com/fwlink/?linkid=870924"/>
      </ext>
    </x18tc:extLst>
  </x18tc:threadedComment>
  <x18tc:threadedComment ref="W960" dT="2026-07-22T00:22:01.00" personId="{18499ab0-33fd-42a2-9d85-26f808c27da3}" id="{50003397-5913-493d-bcff-8b904b864f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DEKTON 2.0CM TO COMPLETE
Respuesta:
    Quiza sea de 1.2 el cual llego.
Respuesta:
    ES NECESARIO COORDINAR RECOGER O SI YA SE RECOGIO, SE NECESITA ARREGLAR Y ENVIAR DE NUEVO</x18tc:text>
    <x18tc:extLst>
      <ext uri="{F7C98A9C-CBB3-438F-8F68-D28B6AF4A901}">
        <xltc2:checksum/>
        <xltc2:hyperlink startIndex="221" length="46" url="https://go.microsoft.com/fwlink/?linkid=870924"/>
      </ext>
    </x18tc:extLst>
  </x18tc:threadedComment>
  <x18tc:threadedComment ref="W814" dT="2026-07-22T00:22:02.00" personId="{339f353b-be14-4855-9111-b0c6a9d1a49a}" id="{1a8f05da-66b7-4052-bd34-37948b434e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1/29</x18tc:text>
    <x18tc:extLst>
      <ext uri="{F7C98A9C-CBB3-438F-8F68-D28B6AF4A901}">
        <xltc2:checksum/>
        <xltc2:hyperlink startIndex="221" length="46" url="https://go.microsoft.com/fwlink/?linkid=870924"/>
      </ext>
    </x18tc:extLst>
  </x18tc:threadedComment>
  <x18tc:threadedComment ref="S587" dT="2026-07-22T00:22:02.00" personId="{ea1eed1e-c1c5-4aa7-9fb0-3d3023fa23c2}" id="{e05b03c6-f049-4f38-b7cf-80e4f70fa6d3}" done="0">
    <x18tc:text xml:space="preserve">TO METAL: 6/24 AT 13:00PM</x18tc:text>
  </x18tc:threadedComment>
  <x18tc:threadedComment ref="F125" dT="2026-07-22T00:22:02.00" personId="{ea1eed1e-c1c5-4aa7-9fb0-3d3023fa23c2}" id="{a060ab06-b7bb-4708-a075-6d75890cd641}" done="0">
    <x18tc:text xml:space="preserve">pickup transitional chaise lounge seat, and Bravada sofa seat and back, despues redo..</x18tc:text>
  </x18tc:threadedComment>
  <x18tc:threadedComment ref="L555" dT="2026-07-22T00:22:02.00" personId="{a4303f58-4f84-400f-a636-5e9335cacc72}" id="{e0fecd60-9f8e-4439-bdd3-f82ffb27ea34}" done="0">
    <x18tc:text xml:space="preserve">confirmar que este en foam area</x18tc:text>
  </x18tc:threadedComment>
  <x18tc:threadedComment ref="T44" dT="2026-07-22T00:22:02.00" personId="{1cbce2bc-3e13-46bf-b697-4407c22cb389}" id="{6fa54a2d-336a-4241-ae70-74324417d868}" done="0">
    <x18tc:text xml:space="preserve">redoing paint forniuture from customer</x18tc:text>
  </x18tc:threadedComment>
  <x18tc:threadedComment ref="G1111" dT="2026-07-22T00:22:02.00" personId="{551b5cf9-faf3-443b-a136-d043a5fa20e2}" id="{4ef36cec-f1d8-491a-b0c9-b834915074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CUHION: 12/4</x18tc:text>
    <x18tc:extLst>
      <ext uri="{F7C98A9C-CBB3-438F-8F68-D28B6AF4A901}">
        <xltc2:checksum/>
        <xltc2:hyperlink startIndex="221" length="46" url="https://go.microsoft.com/fwlink/?linkid=870924"/>
      </ext>
    </x18tc:extLst>
  </x18tc:threadedComment>
  <x18tc:threadedComment ref="L1109" dT="2026-07-22T00:22:01.00" personId="{641e45c9-686b-4072-8948-4ee9e999ed98}" id="{549eea16-853a-4c8b-971b-59d5b6b9a3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12/4</x18tc:text>
    <x18tc:extLst>
      <ext uri="{F7C98A9C-CBB3-438F-8F68-D28B6AF4A901}">
        <xltc2:checksum/>
        <xltc2:hyperlink startIndex="221" length="46" url="https://go.microsoft.com/fwlink/?linkid=870924"/>
      </ext>
    </x18tc:extLst>
  </x18tc:threadedComment>
  <x18tc:threadedComment ref="S167" dT="2026-07-22T00:22:01.00" personId="{1cbce2bc-3e13-46bf-b697-4407c22cb389}" id="{da21a963-a5a5-4000-b5fa-fb9fc204d5a3}" done="0">
    <x18tc:text xml:space="preserve">TO RAYO: 2/1</x18tc:text>
  </x18tc:threadedComment>
  <x18tc:threadedComment ref="F90" dT="2026-07-22T00:22:02.00" personId="{1cbce2bc-3e13-46bf-b697-4407c22cb389}" id="{3e5d1dfc-97ab-401b-a68a-a71e7f33d07e}" done="0">
    <x18tc:text xml:space="preserve">client would like to add a lumbar pillow with straps to attach to the bar stool backs. the straps are needed to prevent them from blowing off of their high rise condo. Thinking an 18” wide would work great since the bar stool backs are 19”wide.SPECTRUM INDIGO</x18tc:text>
  </x18tc:threadedComment>
  <x18tc:threadedComment ref="L1137" dT="2026-07-22T00:22:02.00" personId="{a3499ed0-4d35-4ecc-8369-3d3321d19809}" id="{87de34dd-f32d-4569-9bf9-634162c1986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12/16</x18tc:text>
    <x18tc:extLst>
      <ext uri="{F7C98A9C-CBB3-438F-8F68-D28B6AF4A901}">
        <xltc2:checksum/>
        <xltc2:hyperlink startIndex="221" length="46" url="https://go.microsoft.com/fwlink/?linkid=870924"/>
      </ext>
    </x18tc:extLst>
  </x18tc:threadedComment>
  <x18tc:threadedComment ref="AG1403" dT="2026-07-22T00:22:02.00" personId="{1cbce2bc-3e13-46bf-b697-4407c22cb389}" id="{94e0cb4e-5766-4ded-b691-d3c968b272f6}" done="0">
    <x18tc:text xml:space="preserve">Compania externa recogio 8/25 t 10:30am</x18tc:text>
  </x18tc:threadedComment>
  <x18tc:threadedComment ref="L1178" dT="2026-07-22T00:22:01.00" personId="{0316adef-337c-4189-a03a-b53c5ff8a645}" id="{14b48276-a63a-40e1-97ea-35bc1d30f3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2/2</x18tc:text>
    <x18tc:extLst>
      <ext uri="{F7C98A9C-CBB3-438F-8F68-D28B6AF4A901}">
        <xltc2:checksum/>
        <xltc2:hyperlink startIndex="221" length="46" url="https://go.microsoft.com/fwlink/?linkid=870924"/>
      </ext>
    </x18tc:extLst>
  </x18tc:threadedComment>
  <x18tc:threadedComment ref="L914" dT="2026-07-22T00:22:02.00" personId="{579237a5-661b-41a8-8af2-390a143bd387}" id="{1d8331c6-7f78-4d03-ba58-55b91c6c7b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WAS ORDER 6 HEADREST TO COMPLETE</x18tc:text>
    <x18tc:extLst>
      <ext uri="{F7C98A9C-CBB3-438F-8F68-D28B6AF4A901}">
        <xltc2:checksum/>
        <xltc2:hyperlink startIndex="221" length="46" url="https://go.microsoft.com/fwlink/?linkid=870924"/>
      </ext>
    </x18tc:extLst>
  </x18tc:threadedComment>
  <x18tc:threadedComment ref="G631" dT="2026-07-22T00:22:02.00" personId="{b51a4f85-b554-4a0e-a599-1d55fda3cf94}" id="{28ad265a-1c81-40a6-b7d6-57f566d1f1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8/6 AT 9:40AM</x18tc:text>
    <x18tc:extLst>
      <ext uri="{F7C98A9C-CBB3-438F-8F68-D28B6AF4A901}">
        <xltc2:checksum/>
        <xltc2:hyperlink startIndex="221" length="46" url="https://go.microsoft.com/fwlink/?linkid=870924"/>
      </ext>
    </x18tc:extLst>
  </x18tc:threadedComment>
  <x18tc:threadedComment ref="K1182" dT="2026-07-22T00:22:02.00" personId="{a65277ce-ec28-4a3b-9acf-c31aa44d2839}" id="{5a671de3-204c-4244-b74a-0a1ae11a67d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G794" dT="2026-07-22T00:22:01.00" personId="{68569882-d0ed-4f17-b4f8-237c16a7a1c6}" id="{bf69bcd4-0b91-4539-a443-80fbd272a5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1/6/25</x18tc:text>
    <x18tc:extLst>
      <ext uri="{F7C98A9C-CBB3-438F-8F68-D28B6AF4A901}">
        <xltc2:checksum/>
        <xltc2:hyperlink startIndex="221" length="46" url="https://go.microsoft.com/fwlink/?linkid=870924"/>
      </ext>
    </x18tc:extLst>
  </x18tc:threadedComment>
  <x18tc:threadedComment ref="T52" dT="2026-07-22T00:22:02.00" personId="{1cbce2bc-3e13-46bf-b697-4407c22cb389}" id="{a5085e88-c597-42b9-b43f-cf1966f1ce1a}" done="0">
    <x18tc:text xml:space="preserve">MARIO 9/6</x18tc:text>
  </x18tc:threadedComment>
  <x18tc:threadedComment ref="K1179" dT="2026-07-22T00:22:03.00" personId="{1a8b0577-9366-48bc-b8f4-a9ca3b7f77a6}" id="{505acc97-8cad-4e1e-b560-be4ce0f0fd8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S1428" dT="2026-07-22T00:22:02.00" personId="{1cbce2bc-3e13-46bf-b697-4407c22cb389}" id="{00ed4bc4-d12d-4b11-8e36-fc6d365b4dfb}" done="0">
    <x18tc:text xml:space="preserve">8/11 con Rayo</x18tc:text>
  </x18tc:threadedComment>
  <x18tc:threadedComment ref="G1079" dT="2026-07-22T00:22:02.00" personId="{3b0f0231-f04a-4f31-97bc-1970ec200859}" id="{3d452b57-58a6-44d6-b815-1891d1092bc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x18tc:text>
    <x18tc:extLst>
      <ext uri="{F7C98A9C-CBB3-438F-8F68-D28B6AF4A901}">
        <xltc2:checksum/>
        <xltc2:hyperlink startIndex="221" length="46" url="https://go.microsoft.com/fwlink/?linkid=870924"/>
      </ext>
    </x18tc:extLst>
  </x18tc:threadedComment>
  <x18tc:threadedComment ref="T158" dT="2026-07-22T00:22:03.00" personId="{1cbce2bc-3e13-46bf-b697-4407c22cb389}" id="{0e06a64d-4543-4c34-b88f-f5b32f93fe3c}" done="0">
    <x18tc:text xml:space="preserve">TO MARIO: 1/31</x18tc:text>
  </x18tc:threadedComment>
  <x18tc:threadedComment ref="F932" dT="2026-07-22T00:22:02.00" personId="{a3600d2e-5611-4908-a3de-d8735ff856ab}" id="{adff546d-050b-4c37-8431-e9bea35ac96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Alisa’s assistant will reach back out for warranty at the end of July for preferable time frame
Respuesta:
    PENDING PICKUP ON 8/25/25
Respuesta:
    RECIBIDAS 9/22 2 WEEKS TO PRODUCE</x18tc:text>
    <x18tc:extLst>
      <ext uri="{F7C98A9C-CBB3-438F-8F68-D28B6AF4A901}">
        <xltc2:checksum/>
        <xltc2:hyperlink startIndex="221" length="46" url="https://go.microsoft.com/fwlink/?linkid=870924"/>
      </ext>
    </x18tc:extLst>
  </x18tc:threadedComment>
  <x18tc:threadedComment ref="G940" dT="2026-07-22T00:22:02.00" personId="{b57332f1-01c1-4fae-bce5-14ae20d0043b}" id="{af4fd6ec-683e-431e-85d1-b496c866a5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Part of this order its warranty… on schedule to pick up Wed: 5/28/25
Respuesta:
    TO CUSHION: 6/3</x18tc:text>
    <x18tc:extLst>
      <ext uri="{F7C98A9C-CBB3-438F-8F68-D28B6AF4A901}">
        <xltc2:checksum/>
        <xltc2:hyperlink startIndex="221" length="46" url="https://go.microsoft.com/fwlink/?linkid=870924"/>
      </ext>
    </x18tc:extLst>
  </x18tc:threadedComment>
  <x18tc:threadedComment ref="S1434" dT="2026-07-22T00:22:02.00" personId="{c312f26d-31a1-4a6b-9889-4df9f441d775}" id="{69103f9d-5249-450a-800d-407228bfe5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1:50PM</x18tc:text>
    <x18tc:extLst>
      <ext uri="{F7C98A9C-CBB3-438F-8F68-D28B6AF4A901}">
        <xltc2:checksum/>
        <xltc2:hyperlink startIndex="221" length="46" url="https://go.microsoft.com/fwlink/?linkid=870924"/>
      </ext>
    </x18tc:extLst>
  </x18tc:threadedComment>
  <x18tc:threadedComment ref="F875" dT="2026-07-22T00:22:02.00" personId="{bbe02ca5-1dee-41e0-8c84-fe2119ceafcb}" id="{4495f79a-e873-4287-b1cd-839af34a247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TO PICK UP GLACIER SLAB FROM SHOWROOM. REPLACE WITH HALO 1.2 CM WHICH IS ALREADY COMPLETED</x18tc:text>
    <x18tc:extLst>
      <ext uri="{F7C98A9C-CBB3-438F-8F68-D28B6AF4A901}">
        <xltc2:checksum/>
        <xltc2:hyperlink startIndex="221" length="46" url="https://go.microsoft.com/fwlink/?linkid=870924"/>
      </ext>
    </x18tc:extLst>
  </x18tc:threadedComment>
  <x18tc:threadedComment ref="G679" dT="2026-07-22T00:22:02.00" personId="{06a24290-807f-4f19-9fb7-f09b71a92568}" id="{0714cfda-1c8a-4d5d-b965-fdc4b1f249d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 AT 2:50PM</x18tc:text>
    <x18tc:extLst>
      <ext uri="{F7C98A9C-CBB3-438F-8F68-D28B6AF4A901}">
        <xltc2:checksum/>
        <xltc2:hyperlink startIndex="221" length="46" url="https://go.microsoft.com/fwlink/?linkid=870924"/>
      </ext>
    </x18tc:extLst>
  </x18tc:threadedComment>
  <x18tc:threadedComment ref="W161" dT="2026-07-22T00:22:02.00" personId="{1cbce2bc-3e13-46bf-b697-4407c22cb389}" id="{068165c9-10ce-49af-93e7-d5c4f84ed2cf}" done="0">
    <x18tc:text xml:space="preserve">TO RED: 1/24</x18tc:text>
  </x18tc:threadedComment>
  <x18tc:threadedComment ref="L710" dT="2026-07-22T00:22:02.00" personId="{dac1f3b3-35da-47c5-9d56-6aa346e1cbf3}" id="{3e51e846-7e53-447c-ae12-e9ad3e4791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SOLO SE LIMPIARA Y EMPAQUETARA DE NUEVO</x18tc:text>
    <x18tc:extLst>
      <ext uri="{F7C98A9C-CBB3-438F-8F68-D28B6AF4A901}">
        <xltc2:checksum/>
        <xltc2:hyperlink startIndex="221" length="46" url="https://go.microsoft.com/fwlink/?linkid=870924"/>
      </ext>
    </x18tc:extLst>
  </x18tc:threadedComment>
  <x18tc:threadedComment ref="T1403" dT="2026-07-22T00:22:03.00" personId="{1cbce2bc-3e13-46bf-b697-4407c22cb389}" id="{de0fbf0c-4d11-4793-8e9c-954867a3b467}" done="0">
    <x18tc:text xml:space="preserve">Mario 8/8</x18tc:text>
  </x18tc:threadedComment>
  <x18tc:threadedComment ref="M795" dT="2026-07-22T00:22:02.00" personId="{16a52cc9-6350-4f34-bbbc-b173685cf211}" id="{94abbbe1-752a-4038-adad-cdd2513b4d9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AGREGARON 3 PIEZAS</x18tc:text>
    <x18tc:extLst>
      <ext uri="{F7C98A9C-CBB3-438F-8F68-D28B6AF4A901}">
        <xltc2:checksum/>
        <xltc2:hyperlink startIndex="221" length="46" url="https://go.microsoft.com/fwlink/?linkid=870924"/>
      </ext>
    </x18tc:extLst>
  </x18tc:threadedComment>
  <x18tc:threadedComment ref="G619" dT="2026-07-22T00:22:02.00" personId="{3c0e8c22-5d8b-4a6d-aaa0-51d084ac88ff}" id="{7cbf0b5b-60ae-4924-963a-3e8ac6b20c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7/24 at 11:30am
Respuesta:
    REAL START ON 7/31</x18tc:text>
    <x18tc:extLst>
      <ext uri="{F7C98A9C-CBB3-438F-8F68-D28B6AF4A901}">
        <xltc2:checksum/>
        <xltc2:hyperlink startIndex="221" length="46" url="https://go.microsoft.com/fwlink/?linkid=870924"/>
      </ext>
    </x18tc:extLst>
  </x18tc:threadedComment>
  <x18tc:threadedComment ref="G564" dT="2026-07-22T00:22:03.00" personId="{ea1eed1e-c1c5-4aa7-9fb0-3d3023fa23c2}" id="{ae982700-0592-4575-afd8-c9642d5b1d57}" done="0">
    <x18tc:text xml:space="preserve">to cushion: 5/23</x18tc:text>
  </x18tc:threadedComment>
  <x18tc:threadedComment ref="S872" dT="2026-07-22T00:22:02.00" personId="{8bed7017-e9e1-4f41-b168-f4b9203e7fa3}" id="{edd541d0-9193-4e58-83b4-d1a14f8babe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x18tc:text>
    <x18tc:extLst>
      <ext uri="{F7C98A9C-CBB3-438F-8F68-D28B6AF4A901}">
        <xltc2:checksum/>
        <xltc2:hyperlink startIndex="221" length="46" url="https://go.microsoft.com/fwlink/?linkid=870924"/>
      </ext>
    </x18tc:extLst>
  </x18tc:threadedComment>
  <x18tc:threadedComment ref="F147" dT="2026-07-22T00:22:02.00" personId="{1cbce2bc-3e13-46bf-b697-4407c22cb389}" id="{88059fd6-84b2-4f56-8f15-47d8156c4199}" done="0">
    <x18tc:text xml:space="preserve">WOOD TABLE SPECIAL</x18tc:text>
  </x18tc:threadedComment>
  <x18tc:threadedComment ref="H614" dT="2026-07-22T00:22:02.00" personId="{407f5648-caac-4921-88e3-254ace44902e}" id="{9f03dbf6-fcfa-44eb-a83e-99f34523f3d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PENDING COURTINS WITH GROMMETS</x18tc:text>
    <x18tc:extLst>
      <ext uri="{F7C98A9C-CBB3-438F-8F68-D28B6AF4A901}">
        <xltc2:checksum/>
        <xltc2:hyperlink startIndex="221" length="46" url="https://go.microsoft.com/fwlink/?linkid=870924"/>
      </ext>
    </x18tc:extLst>
  </x18tc:threadedComment>
  <x18tc:threadedComment ref="L598" dT="2026-07-22T00:22:03.00" personId="{ffcf94ac-1a20-4c77-af1d-0fc9fd783f28}" id="{ba44532c-053e-4299-9aca-33800210a1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 VIER 7/18
Respuesta:
    EVERITHING COMPLETE EXCEPT 872D08 BBQ TEMPLATE AT HOME</x18tc:text>
    <x18tc:extLst>
      <ext uri="{F7C98A9C-CBB3-438F-8F68-D28B6AF4A901}">
        <xltc2:checksum/>
        <xltc2:hyperlink startIndex="221" length="46" url="https://go.microsoft.com/fwlink/?linkid=870924"/>
      </ext>
    </x18tc:extLst>
  </x18tc:threadedComment>
  <x18tc:threadedComment ref="L932" dT="2026-07-22T00:22:02.00" personId="{d8ce81fd-3858-4fed-a2c1-fa4e1f3f2c9e}" id="{3eece6d7-6c16-423e-a6ca-b9821c1d47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PENDING PICKUP ON: 8/25
Respuesta:
    RECEIVED 9/22</x18tc:text>
    <x18tc:extLst>
      <ext uri="{F7C98A9C-CBB3-438F-8F68-D28B6AF4A901}">
        <xltc2:checksum/>
        <xltc2:hyperlink startIndex="221" length="46" url="https://go.microsoft.com/fwlink/?linkid=870924"/>
      </ext>
    </x18tc:extLst>
  </x18tc:threadedComment>
  <x18tc:threadedComment ref="W877" dT="2026-07-22T00:22:02.00" personId="{a319f68c-9cb2-4e80-9c60-ac226ff164ad}" id="{c7076b86-d87f-4016-bfa2-b0c86daae19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BY LIESL FROM HOUSTON</x18tc:text>
    <x18tc:extLst>
      <ext uri="{F7C98A9C-CBB3-438F-8F68-D28B6AF4A901}">
        <xltc2:checksum/>
        <xltc2:hyperlink startIndex="221" length="46" url="https://go.microsoft.com/fwlink/?linkid=870924"/>
      </ext>
    </x18tc:extLst>
  </x18tc:threadedComment>
  <x18tc:threadedComment ref="G851" dT="2026-07-22T00:22:02.00" personId="{22473e3d-063a-445e-8a31-8fb6a2c6866b}" id="{76246857-5f5a-4188-ad68-7804168e7ba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x18tc:text>
    <x18tc:extLst>
      <ext uri="{F7C98A9C-CBB3-438F-8F68-D28B6AF4A901}">
        <xltc2:checksum/>
        <xltc2:hyperlink startIndex="221" length="46" url="https://go.microsoft.com/fwlink/?linkid=870924"/>
      </ext>
    </x18tc:extLst>
  </x18tc:threadedComment>
  <x18tc:threadedComment ref="L588" dT="2026-07-22T00:22:02.00" personId="{ea1eed1e-c1c5-4aa7-9fb0-3d3023fa23c2}" id="{540a8630-d9e6-46ae-94a4-507c784f277f}" done="0">
    <x18tc:text xml:space="preserve">RECIBIDO 6/20</x18tc:text>
  </x18tc:threadedComment>
  <x18tc:threadedComment ref="F176" dT="2026-07-22T00:22:02.00" personId="{a4303f58-4f84-400f-a636-5e9335cacc72}" id="{26828604-c88c-468f-ade5-2ef75ba4b14e}" done="0">
    <x18tc:text xml:space="preserve">DELIVER TO SHOWROOM PER LUCIO</x18tc:text>
  </x18tc:threadedComment>
  <x18tc:threadedComment ref="W873" dT="2026-07-22T00:22:02.00" personId="{bceea4ef-f8c6-4047-8276-5f4120fe503f}" id="{a3d01880-6c48-4e4c-be11-ad4b9078eb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 EKTON: 4/15</x18tc:text>
    <x18tc:extLst>
      <ext uri="{F7C98A9C-CBB3-438F-8F68-D28B6AF4A901}">
        <xltc2:checksum/>
        <xltc2:hyperlink startIndex="221" length="46" url="https://go.microsoft.com/fwlink/?linkid=870924"/>
      </ext>
    </x18tc:extLst>
  </x18tc:threadedComment>
  <x18tc:threadedComment ref="K1029" dT="2026-07-22T00:22:02.00" personId="{a7e8050c-70c6-4155-a8f5-80bc2d26eedc}" id="{8f30218d-c5c3-4302-a4dc-bda387510b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9/6</x18tc:text>
    <x18tc:extLst>
      <ext uri="{F7C98A9C-CBB3-438F-8F68-D28B6AF4A901}">
        <xltc2:checksum/>
        <xltc2:hyperlink startIndex="221" length="46" url="https://go.microsoft.com/fwlink/?linkid=870924"/>
      </ext>
    </x18tc:extLst>
  </x18tc:threadedComment>
  <x18tc:threadedComment ref="G580" dT="2026-07-22T00:22:02.00" personId="{ea1eed1e-c1c5-4aa7-9fb0-3d3023fa23c2}" id="{85e717d9-1475-4371-8578-90a0721d2d99}" done="0">
    <x18tc:text xml:space="preserve">REDO WITH ABRIL PROGRAM</x18tc:text>
  </x18tc:threadedComment>
  <x18tc:threadedComment ref="S778" dT="2026-07-22T00:22:02.00" personId="{676ba9bb-cb61-4d7c-a811-5654ff7a6bb2}" id="{eef13609-e90f-4a31-9ab3-469664be6d1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12/12</x18tc:text>
    <x18tc:extLst>
      <ext uri="{F7C98A9C-CBB3-438F-8F68-D28B6AF4A901}">
        <xltc2:checksum/>
        <xltc2:hyperlink startIndex="221" length="46" url="https://go.microsoft.com/fwlink/?linkid=870924"/>
      </ext>
    </x18tc:extLst>
  </x18tc:threadedComment>
  <x18tc:threadedComment ref="F839" dT="2026-07-22T00:22:03.00" personId="{5e38847b-3342-4a97-871f-0ad40b272d5a}" id="{b2fdad9a-55bc-4345-a9cf-6a57342669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Push back per jazmine
Respuesta:
    JAZMINE TOMARA LAS DIMENSIONES CORRECTAS MZO 5 DESPUES DE ESO SE PODRA COMENZAR. TAMBIEN ESTA PENDIENTE 1 TELA</x18tc:text>
    <x18tc:extLst>
      <ext uri="{F7C98A9C-CBB3-438F-8F68-D28B6AF4A901}">
        <xltc2:checksum/>
        <xltc2:hyperlink startIndex="221" length="46" url="https://go.microsoft.com/fwlink/?linkid=870924"/>
      </ext>
    </x18tc:extLst>
  </x18tc:threadedComment>
  <x18tc:threadedComment ref="F1101" dT="2026-07-22T00:22:02.00" personId="{642c7bef-6afb-4a32-8eee-682d8a6c4ff9}" id="{a0519ff2-9a90-4a91-8d83-5e7e0a2598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at factory by jasmine
Respuesta:
    SEND TO SHOWROOM BY JASMINE 11/18</x18tc:text>
    <x18tc:extLst>
      <ext uri="{F7C98A9C-CBB3-438F-8F68-D28B6AF4A901}">
        <xltc2:checksum/>
        <xltc2:hyperlink startIndex="221" length="46" url="https://go.microsoft.com/fwlink/?linkid=870924"/>
      </ext>
    </x18tc:extLst>
  </x18tc:threadedComment>
  <x18tc:threadedComment ref="L1127" dT="2026-07-22T00:22:02.00" personId="{a5f6dc3d-535f-42e5-8ff9-dabd25decfa1}" id="{f4d209c3-d4c9-4411-8a40-6406c89f9f9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12/15</x18tc:text>
    <x18tc:extLst>
      <ext uri="{F7C98A9C-CBB3-438F-8F68-D28B6AF4A901}">
        <xltc2:checksum/>
        <xltc2:hyperlink startIndex="221" length="46" url="https://go.microsoft.com/fwlink/?linkid=870924"/>
      </ext>
    </x18tc:extLst>
  </x18tc:threadedComment>
  <x18tc:threadedComment ref="G732" dT="2026-07-22T00:22:03.00" personId="{a32a443c-5f27-4a0e-9271-f2e8424078a5}" id="{eb7fa607-b95c-4091-b5bd-d32029107c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 AT 2:30PM</x18tc:text>
    <x18tc:extLst>
      <ext uri="{F7C98A9C-CBB3-438F-8F68-D28B6AF4A901}">
        <xltc2:checksum/>
        <xltc2:hyperlink startIndex="221" length="46" url="https://go.microsoft.com/fwlink/?linkid=870924"/>
      </ext>
    </x18tc:extLst>
  </x18tc:threadedComment>
  <x18tc:threadedComment ref="U955" dT="2026-07-22T00:22:02.00" personId="{225b83ea-9dd4-4b76-a949-d5bf21f1b277}" id="{8e3fe5fc-417e-4af5-a51f-e407df8fbb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ITS ALUMINUM</x18tc:text>
    <x18tc:extLst>
      <ext uri="{F7C98A9C-CBB3-438F-8F68-D28B6AF4A901}">
        <xltc2:checksum/>
        <xltc2:hyperlink startIndex="221" length="46" url="https://go.microsoft.com/fwlink/?linkid=870924"/>
      </ext>
    </x18tc:extLst>
  </x18tc:threadedComment>
  <x18tc:threadedComment ref="G197" dT="2026-07-22T00:22:03.00" personId="{594042eb-458e-4851-8778-4cd376555bc5}" id="{1f51d82a-60b2-4723-af5b-5222248cd7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 dio a abril 3/16</x18tc:text>
    <x18tc:extLst>
      <ext uri="{F7C98A9C-CBB3-438F-8F68-D28B6AF4A901}">
        <xltc2:checksum/>
        <xltc2:hyperlink startIndex="221" length="46" url="https://go.microsoft.com/fwlink/?linkid=870924"/>
      </ext>
    </x18tc:extLst>
  </x18tc:threadedComment>
  <x18tc:threadedComment ref="A68" dT="2026-07-22T00:22:03.00" personId="{1cbce2bc-3e13-46bf-b697-4407c22cb389}" id="{080b206a-e21d-42f5-9808-6229cb061dd2}" done="0">
    <x18tc:text xml:space="preserve">warranty</x18tc:text>
  </x18tc:threadedComment>
  <x18tc:threadedComment ref="W883" dT="2026-07-22T00:22:03.00" personId="{1761560a-040a-47d2-bdf4-ffcbfe22429e}" id="{038517ae-a067-4fac-99f0-d019d31d9b6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4/17</x18tc:text>
    <x18tc:extLst>
      <ext uri="{F7C98A9C-CBB3-438F-8F68-D28B6AF4A901}">
        <xltc2:checksum/>
        <xltc2:hyperlink startIndex="221" length="46" url="https://go.microsoft.com/fwlink/?linkid=870924"/>
      </ext>
    </x18tc:extLst>
  </x18tc:threadedComment>
  <x18tc:threadedComment ref="G816" dT="2026-07-22T00:22:00.00" personId="{05ad650e-9cca-4630-a7e4-c19679c89bb4}" id="{b4b4280d-49f4-4103-a992-81d1867b5c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x18tc:text>
    <x18tc:extLst>
      <ext uri="{F7C98A9C-CBB3-438F-8F68-D28B6AF4A901}">
        <xltc2:checksum/>
        <xltc2:hyperlink startIndex="221" length="46" url="https://go.microsoft.com/fwlink/?linkid=870924"/>
      </ext>
    </x18tc:extLst>
  </x18tc:threadedComment>
  <x18tc:threadedComment ref="F213" dT="2026-07-22T00:22:03.00" personId="{8f9d9184-8a3c-4e21-8f1f-0ea4d0598c3c}" id="{687de4b5-859d-4f66-8091-756da649df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BOXED &amp; SHIPPED NOT DELIVERED</x18tc:text>
    <x18tc:extLst>
      <ext uri="{F7C98A9C-CBB3-438F-8F68-D28B6AF4A901}">
        <xltc2:checksum/>
        <xltc2:hyperlink startIndex="221" length="46" url="https://go.microsoft.com/fwlink/?linkid=870924"/>
      </ext>
    </x18tc:extLst>
  </x18tc:threadedComment>
  <x18tc:threadedComment ref="G552" dT="2026-07-22T00:22:03.00" personId="{1cbce2bc-3e13-46bf-b697-4407c22cb389}" id="{4b7cae50-bd80-4c5f-9a23-da3862a84f7a}" done="0">
    <x18tc:text xml:space="preserve">Fer Start 5/21</x18tc:text>
  </x18tc:threadedComment>
  <x18tc:threadedComment ref="W1436" dT="2026-07-22T00:22:03.00" personId="{ea1eed1e-c1c5-4aa7-9fb0-3d3023fa23c2}" id="{865a9f63-ab22-434e-a4b9-25bb4d969bd3}" done="0">
    <x18tc:text xml:space="preserve">TO D EKTON: 6/24 AT 7:00AM.</x18tc:text>
  </x18tc:threadedComment>
  <x18tc:threadedComment ref="F1412" dT="2026-07-22T00:22:03.00" personId="{ea1eed1e-c1c5-4aa7-9fb0-3d3023fa23c2}" id="{8de665e5-2980-46c1-8cbe-dc345b241d0f}" done="0">
    <x18tc:text xml:space="preserve">NEED UNTIL JANUARY BY JAY LA JOLLA</x18tc:text>
  </x18tc:threadedComment>
  <x18tc:threadedComment ref="G190" dT="2026-07-22T00:22:03.00" personId="{6a20a06e-b78e-4b95-bb44-2cbda1cfec44}" id="{63199ec8-8fb2-48c4-b901-4abc73f56f9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x18tc:text>
    <x18tc:extLst>
      <ext uri="{F7C98A9C-CBB3-438F-8F68-D28B6AF4A901}">
        <xltc2:checksum/>
        <xltc2:hyperlink startIndex="221" length="46" url="https://go.microsoft.com/fwlink/?linkid=870924"/>
      </ext>
    </x18tc:extLst>
  </x18tc:threadedComment>
  <x18tc:threadedComment ref="F1186" dT="2026-07-22T00:22:03.00" personId="{8c8dc133-e319-4f0d-a3e8-0ec4b5745508}" id="{f685d902-9832-45db-b442-82bd564273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ENVIARA POR FREIGHT</x18tc:text>
    <x18tc:extLst>
      <ext uri="{F7C98A9C-CBB3-438F-8F68-D28B6AF4A901}">
        <xltc2:checksum/>
        <xltc2:hyperlink startIndex="221" length="46" url="https://go.microsoft.com/fwlink/?linkid=870924"/>
      </ext>
    </x18tc:extLst>
  </x18tc:threadedComment>
  <x18tc:threadedComment ref="G1135" dT="2026-07-22T00:22:03.00" personId="{a2fb06e6-87ea-42a4-8482-30acb5fd4722}" id="{470f856e-944b-4899-888e-a57fa17a0b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x18tc:text>
    <x18tc:extLst>
      <ext uri="{F7C98A9C-CBB3-438F-8F68-D28B6AF4A901}">
        <xltc2:checksum/>
        <xltc2:hyperlink startIndex="221" length="46" url="https://go.microsoft.com/fwlink/?linkid=870924"/>
      </ext>
    </x18tc:extLst>
  </x18tc:threadedComment>
  <x18tc:threadedComment ref="L1224" dT="2026-07-22T00:22:03.00" personId="{acccf7a5-27c2-4130-ab4d-7f404c651012}" id="{ed220c8c-94de-4f17-91e4-e27235c0d8a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3/30</x18tc:text>
    <x18tc:extLst>
      <ext uri="{F7C98A9C-CBB3-438F-8F68-D28B6AF4A901}">
        <xltc2:checksum/>
        <xltc2:hyperlink startIndex="221" length="46" url="https://go.microsoft.com/fwlink/?linkid=870924"/>
      </ext>
    </x18tc:extLst>
  </x18tc:threadedComment>
  <x18tc:threadedComment ref="G821" dT="2026-07-22T00:22:03.00" personId="{1c802e0b-1d11-4dcf-97f3-1a404ce5ebb4}" id="{9b9febce-8369-4e30-8834-6604d74f797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2/24</x18tc:text>
    <x18tc:extLst>
      <ext uri="{F7C98A9C-CBB3-438F-8F68-D28B6AF4A901}">
        <xltc2:checksum/>
        <xltc2:hyperlink startIndex="221" length="46" url="https://go.microsoft.com/fwlink/?linkid=870924"/>
      </ext>
    </x18tc:extLst>
  </x18tc:threadedComment>
  <x18tc:threadedComment ref="S234" dT="2026-07-22T00:22:03.00" personId="{9724567e-aa4c-4465-a33b-6c61286edea9}" id="{885ccb7e-72d3-4585-b471-02a822bc9d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5/2</x18tc:text>
    <x18tc:extLst>
      <ext uri="{F7C98A9C-CBB3-438F-8F68-D28B6AF4A901}">
        <xltc2:checksum/>
        <xltc2:hyperlink startIndex="221" length="46" url="https://go.microsoft.com/fwlink/?linkid=870924"/>
      </ext>
    </x18tc:extLst>
  </x18tc:threadedComment>
  <x18tc:threadedComment ref="G1039" dT="2026-07-22T00:22:00.00" personId="{97bd879b-5a13-4bce-a99e-7d42028d9949}" id="{439395fb-95af-4bb0-8450-5bbc80a35b0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9/24</x18tc:text>
    <x18tc:extLst>
      <ext uri="{F7C98A9C-CBB3-438F-8F68-D28B6AF4A901}">
        <xltc2:checksum/>
        <xltc2:hyperlink startIndex="221" length="46" url="https://go.microsoft.com/fwlink/?linkid=870924"/>
      </ext>
    </x18tc:extLst>
  </x18tc:threadedComment>
  <x18tc:threadedComment ref="F959" dT="2026-07-22T00:22:03.00" personId="{8f1d8091-322d-4e3d-b13f-327b114fd07f}" id="{982264ce-7ba1-4eb7-9472-7d4d49af9d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LEVANTA JUL-08 NEED COMPLETE BY JUL-16</x18tc:text>
    <x18tc:extLst>
      <ext uri="{F7C98A9C-CBB3-438F-8F68-D28B6AF4A901}">
        <xltc2:checksum/>
        <xltc2:hyperlink startIndex="221" length="46" url="https://go.microsoft.com/fwlink/?linkid=870924"/>
      </ext>
    </x18tc:extLst>
  </x18tc:threadedComment>
  <x18tc:threadedComment ref="W599" dT="2026-07-22T00:22:03.00" personId="{ea1eed1e-c1c5-4aa7-9fb0-3d3023fa23c2}" id="{3d800af2-d262-4cd8-ae55-64935c2cf26d}" done="0">
    <x18tc:text xml:space="preserve">TO DEKTON: 6/24 AT 13:00PM</x18tc:text>
  </x18tc:threadedComment>
  <x18tc:threadedComment ref="G901" dT="2026-07-22T00:22:03.00" personId="{b7558146-5135-4403-8e15-d13d60a12022}" id="{db16e942-501a-4af4-9ea4-05e84923b4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5/5</x18tc:text>
    <x18tc:extLst>
      <ext uri="{F7C98A9C-CBB3-438F-8F68-D28B6AF4A901}">
        <xltc2:checksum/>
        <xltc2:hyperlink startIndex="221" length="46" url="https://go.microsoft.com/fwlink/?linkid=870924"/>
      </ext>
    </x18tc:extLst>
  </x18tc:threadedComment>
  <x18tc:threadedComment ref="W804" dT="2026-07-22T00:22:00.00" personId="{bca4535f-7826-4a1e-a476-800f5bb863b0}" id="{321f5025-6eb0-44ef-813e-ddeaed8cca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JULIO 1/28</x18tc:text>
    <x18tc:extLst>
      <ext uri="{F7C98A9C-CBB3-438F-8F68-D28B6AF4A901}">
        <xltc2:checksum/>
        <xltc2:hyperlink startIndex="221" length="46" url="https://go.microsoft.com/fwlink/?linkid=870924"/>
      </ext>
    </x18tc:extLst>
  </x18tc:threadedComment>
  <x18tc:threadedComment ref="W745" dT="2026-07-22T00:22:03.00" personId="{76643eaf-8706-4415-9b9c-b5f5f34058bd}" id="{4bb80b03-b649-457c-b48f-6f35b1ece4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DEKTON:l 11/12/24</x18tc:text>
    <x18tc:extLst>
      <ext uri="{F7C98A9C-CBB3-438F-8F68-D28B6AF4A901}">
        <xltc2:checksum/>
        <xltc2:hyperlink startIndex="221" length="46" url="https://go.microsoft.com/fwlink/?linkid=870924"/>
      </ext>
    </x18tc:extLst>
  </x18tc:threadedComment>
  <x18tc:threadedComment ref="W707" dT="2026-07-22T00:22:03.00" personId="{a41d249b-adf9-4e88-9b30-e9caa9facf69}" id="{6174814b-a69e-4428-bae7-562b18f848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10/16</x18tc:text>
    <x18tc:extLst>
      <ext uri="{F7C98A9C-CBB3-438F-8F68-D28B6AF4A901}">
        <xltc2:checksum/>
        <xltc2:hyperlink startIndex="221" length="46" url="https://go.microsoft.com/fwlink/?linkid=870924"/>
      </ext>
    </x18tc:extLst>
  </x18tc:threadedComment>
  <x18tc:threadedComment ref="F13" dT="2026-07-22T00:22:03.00" personId="{1cbce2bc-3e13-46bf-b697-4407c22cb389}" id="{ec2fd90d-1868-49ad-a9d8-2b6fc1d863a5}" done="0">
    <x18tc:text xml:space="preserve">TO SCHEDULE DELIVERY PLEASE CONTACT THEIR PROPERTY MANAGER 
LARRY DOUGLAS   928-642-2698</x18tc:text>
  </x18tc:threadedComment>
  <x18tc:threadedComment ref="G543" dT="2026-07-22T00:22:03.00" personId="{ea1eed1e-c1c5-4aa7-9fb0-3d3023fa23c2}" id="{3a600cca-d64b-453f-98ac-e72ffd190501}" done="0">
    <x18tc:text xml:space="preserve">TO ABRIL 4/30</x18tc:text>
  </x18tc:threadedComment>
  <x18tc:threadedComment ref="L637" dT="2026-07-22T00:22:03.00" personId="{45149a69-d094-4408-8eee-eea100432e53}" id="{627d04cc-7037-4f93-9e4c-3064cec124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ordenar foam para 910C22 &amp;910C23/910C24
Respuesta:
    FOAM ORDERED 8/8 FOR 8/13
Respuesta:
    LLEGO 8/13
Respuesta:
    PENDIENTE ORDENAR FOAM PARA CIRCULO: 910C07
Respuesta:
    *aun pendiente ordenar foam para circular DayBed
Respuesta:
    **ORDENANDO 910C07 8/19</x18tc:text>
    <x18tc:extLst>
      <ext uri="{F7C98A9C-CBB3-438F-8F68-D28B6AF4A901}">
        <xltc2:checksum/>
        <xltc2:hyperlink startIndex="221" length="46" url="https://go.microsoft.com/fwlink/?linkid=870924"/>
      </ext>
    </x18tc:extLst>
  </x18tc:threadedComment>
  <x18tc:threadedComment ref="L1014" dT="2026-07-22T00:22:03.00" personId="{b19bbe87-657b-44e9-abf1-8087f71ceb8c}" id="{d8e9eab1-0f18-4bcb-84b2-52f901212c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RECOGIO DE CLIENTE 10/8..SE ESTIMA 1 MES PRODUCCION 11/11 PARA COMPLETAR*</x18tc:text>
    <x18tc:extLst>
      <ext uri="{F7C98A9C-CBB3-438F-8F68-D28B6AF4A901}">
        <xltc2:checksum/>
        <xltc2:hyperlink startIndex="221" length="46" url="https://go.microsoft.com/fwlink/?linkid=870924"/>
        <xltc2:hyperlink startIndex="310" length="5" url="http://8..SE"/>
      </ext>
    </x18tc:extLst>
  </x18tc:threadedComment>
  <x18tc:threadedComment ref="L601" dT="2026-07-22T00:22:02.00" personId="{ea1eed1e-c1c5-4aa7-9fb0-3d3023fa23c2}" id="{cb4d7fb0-cdb7-4710-a156-c596daa4b40c}" done="0">
    <x18tc:text xml:space="preserve">order: 7/1/24 for 7/3/24
RECEIV 7/3/24</x18tc:text>
  </x18tc:threadedComment>
  <x18tc:threadedComment ref="G674" dT="2026-07-22T00:22:03.00" personId="{85c90450-ac65-4ee7-ad16-43e7ad91fd23}" id="{e5342915-cfdc-4d83-bd4a-f4760fb35b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9/23 AT 12:30PM</x18tc:text>
    <x18tc:extLst>
      <ext uri="{F7C98A9C-CBB3-438F-8F68-D28B6AF4A901}">
        <xltc2:checksum/>
        <xltc2:hyperlink startIndex="221" length="46" url="https://go.microsoft.com/fwlink/?linkid=870924"/>
      </ext>
    </x18tc:extLst>
  </x18tc:threadedComment>
  <x18tc:threadedComment ref="W185" dT="2026-07-22T00:22:02.00" personId="{1cbce2bc-3e13-46bf-b697-4407c22cb389}" id="{6de611af-36d7-4be3-a7c3-67b1bfe01444}" done="0">
    <x18tc:text xml:space="preserve">TO DEKTON TEAM 5/8</x18tc:text>
  </x18tc:threadedComment>
  <x18tc:threadedComment ref="W98" dT="2026-07-22T00:22:03.00" personId="{1cbce2bc-3e13-46bf-b697-4407c22cb389}" id="{b4f927aa-c881-4b15-b705-77dc871282cf}" done="0">
    <x18tc:text xml:space="preserve">TO RED: 1/3</x18tc:text>
  </x18tc:threadedComment>
  <x18tc:threadedComment ref="W921" dT="2026-07-22T00:22:03.00" personId="{2d2b18f1-573d-422d-8913-402b62129656}" id="{f7a921eb-7702-4d4a-85a0-7ef642baac0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GALEMA DEKTON
Respuesta:
    REPLACE LUMINA POR GALEMA...ITS OK
Respuesta:
    TO DEKTON: 5/30</x18tc:text>
    <x18tc:extLst>
      <ext uri="{F7C98A9C-CBB3-438F-8F68-D28B6AF4A901}">
        <xltc2:checksum/>
        <xltc2:hyperlink startIndex="221" length="46" url="https://go.microsoft.com/fwlink/?linkid=870924"/>
      </ext>
    </x18tc:extLst>
  </x18tc:threadedComment>
  <x18tc:threadedComment ref="C1051" dT="2026-07-22T00:22:03.00" personId="{0ad4a1a2-dc34-493a-adc4-801242868dcf}" id="{910138ae-6a56-46cb-84de-5eef0c7eb0f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RE-DOING TRANSITIONAL CHAISE LOUNGE</x18tc:text>
    <x18tc:extLst>
      <ext uri="{F7C98A9C-CBB3-438F-8F68-D28B6AF4A901}">
        <xltc2:checksum/>
        <xltc2:hyperlink startIndex="221" length="46" url="https://go.microsoft.com/fwlink/?linkid=870924"/>
      </ext>
    </x18tc:extLst>
  </x18tc:threadedComment>
  <x18tc:threadedComment ref="S867" dT="2026-07-22T00:22:03.00" personId="{29a3fe0a-d2d8-4039-a522-1738723caea3}" id="{eedc5b1a-5298-4fd9-aa54-185aabe88a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METAL:4/7</x18tc:text>
    <x18tc:extLst>
      <ext uri="{F7C98A9C-CBB3-438F-8F68-D28B6AF4A901}">
        <xltc2:checksum/>
        <xltc2:hyperlink startIndex="221" length="46" url="https://go.microsoft.com/fwlink/?linkid=870924"/>
      </ext>
    </x18tc:extLst>
  </x18tc:threadedComment>
  <x18tc:threadedComment ref="S797" dT="2026-07-22T00:22:03.00" personId="{687e28cf-0bd5-4dbc-a1c8-581fcd46d808}" id="{79153d5c-c06d-441c-930e-ebf97c2aa2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1/9/25</x18tc:text>
    <x18tc:extLst>
      <ext uri="{F7C98A9C-CBB3-438F-8F68-D28B6AF4A901}">
        <xltc2:checksum/>
        <xltc2:hyperlink startIndex="221" length="46" url="https://go.microsoft.com/fwlink/?linkid=870924"/>
      </ext>
    </x18tc:extLst>
  </x18tc:threadedComment>
  <x18tc:threadedComment ref="S612" dT="2026-07-22T00:22:03.00" personId="{a4303f58-4f84-400f-a636-5e9335cacc72}" id="{50fedcee-3181-4fd2-907f-e9b2806af463}" done="0">
    <x18tc:text xml:space="preserve">TO METAL: 7/8 AT 10:30</x18tc:text>
  </x18tc:threadedComment>
  <x18tc:threadedComment ref="W764" dT="2026-07-22T00:22:03.00" personId="{f9b791dc-eb78-46bb-932b-166695a9aa52}" id="{fc3d8151-cab7-40b7-b61c-3c5184c76e9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11/26
Respuesta:
    4 FLYING TABLES VIENNA BY CHRIS</x18tc:text>
    <x18tc:extLst>
      <ext uri="{F7C98A9C-CBB3-438F-8F68-D28B6AF4A901}">
        <xltc2:checksum/>
        <xltc2:hyperlink startIndex="221" length="46" url="https://go.microsoft.com/fwlink/?linkid=870924"/>
      </ext>
    </x18tc:extLst>
  </x18tc:threadedComment>
  <x18tc:threadedComment ref="W188" dT="2026-07-22T00:22:03.00" personId="{41fabde8-ef1d-4491-941b-8026015cda82}" id="{e9d5c92a-7b8e-4205-9d19-da0970f5eb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RED: 3/27</x18tc:text>
    <x18tc:extLst>
      <ext uri="{F7C98A9C-CBB3-438F-8F68-D28B6AF4A901}">
        <xltc2:checksum/>
        <xltc2:hyperlink startIndex="221" length="46" url="https://go.microsoft.com/fwlink/?linkid=870924"/>
      </ext>
    </x18tc:extLst>
  </x18tc:threadedComment>
  <x18tc:threadedComment ref="W1016" dT="2026-07-22T00:22:00.00" personId="{f15a40e3-a3f8-4452-9d34-aab054f4b650}" id="{767d4a3f-e64c-44c0-9f47-93adac32270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9/3</x18tc:text>
    <x18tc:extLst>
      <ext uri="{F7C98A9C-CBB3-438F-8F68-D28B6AF4A901}">
        <xltc2:checksum/>
        <xltc2:hyperlink startIndex="221" length="46" url="https://go.microsoft.com/fwlink/?linkid=870924"/>
      </ext>
    </x18tc:extLst>
  </x18tc:threadedComment>
  <x18tc:threadedComment ref="G1112" dT="2026-07-22T00:22:03.00" personId="{f0e24d0b-3d55-417d-b6d6-96716eb70f66}" id="{2ab6ddde-8d9d-47c5-bf7f-2bcf6fc5526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CUHION: 12/4</x18tc:text>
    <x18tc:extLst>
      <ext uri="{F7C98A9C-CBB3-438F-8F68-D28B6AF4A901}">
        <xltc2:checksum/>
        <xltc2:hyperlink startIndex="221" length="46" url="https://go.microsoft.com/fwlink/?linkid=870924"/>
      </ext>
    </x18tc:extLst>
  </x18tc:threadedComment>
  <x18tc:threadedComment ref="S865" dT="2026-07-22T00:22:00.00" personId="{94b58039-4a25-46bd-92fa-f25cdb06f624}" id="{74ed767a-c5dd-4d6f-813e-13eda23bc3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x18tc:text>
    <x18tc:extLst>
      <ext uri="{F7C98A9C-CBB3-438F-8F68-D28B6AF4A901}">
        <xltc2:checksum/>
        <xltc2:hyperlink startIndex="221" length="46" url="https://go.microsoft.com/fwlink/?linkid=870924"/>
      </ext>
    </x18tc:extLst>
  </x18tc:threadedComment>
  <x18tc:threadedComment ref="F242" dT="2026-07-22T00:22:03.00" personId="{50274a4b-b67f-43b8-93dd-8a0257a13ce7}" id="{747c8e85-8920-4bc8-8d8b-e5100f67a03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HAS A 8 X 8 UMBRELLA WITH BASE AND WEELS ( BELIVE THEY WANT WHITE ) 
Respuesta:
    PROGRAMADO PARA ENTREGAR: 6/14</x18tc:text>
    <x18tc:extLst>
      <ext uri="{F7C98A9C-CBB3-438F-8F68-D28B6AF4A901}">
        <xltc2:checksum/>
        <xltc2:hyperlink startIndex="221" length="46" url="https://go.microsoft.com/fwlink/?linkid=870924"/>
      </ext>
    </x18tc:extLst>
  </x18tc:threadedComment>
  <x18tc:threadedComment ref="W152" dT="2026-07-22T00:22:03.00" personId="{1cbce2bc-3e13-46bf-b697-4407c22cb389}" id="{aefcef47-a399-430f-975c-21294f500500}" done="0">
    <x18tc:text xml:space="preserve">TO RED: 1/3</x18tc:text>
  </x18tc:threadedComment>
  <x18tc:threadedComment ref="S5" dT="2026-07-22T00:22:00.00" personId="{1cbce2bc-3e13-46bf-b697-4407c22cb389}" id="{1a22a2c0-8cba-4401-a1d9-127d0676817a}" done="0">
    <x18tc:text xml:space="preserve">TO RAYO 10/4</x18tc:text>
  </x18tc:threadedComment>
  <x18tc:threadedComment ref="W614" dT="2026-07-22T00:22:00.00" personId="{ea1eed1e-c1c5-4aa7-9fb0-3d3023fa23c2}" id="{a9b56e68-e53c-4090-a03f-2972d907ae13}" done="0">
    <x18tc:text xml:space="preserve">TO DEKTON: 7/10 AT 11:50</x18tc:text>
  </x18tc:threadedComment>
  <x18tc:threadedComment ref="S303" dT="2026-07-22T00:22:03.00" personId="{ea1eed1e-c1c5-4aa7-9fb0-3d3023fa23c2}" id="{660a131d-08dc-4b8a-955e-a27ec9485e7f}" done="0">
    <x18tc:text xml:space="preserve">TO METAL: 4/22</x18tc:text>
  </x18tc:threadedComment>
  <x18tc:threadedComment ref="S215" dT="2026-07-22T00:22:03.00" personId="{5e9f163e-e69a-4fcb-b883-3ed85266f0c5}" id="{1637fa7a-05b5-4b5e-8bea-c872d38771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4/10</x18tc:text>
    <x18tc:extLst>
      <ext uri="{F7C98A9C-CBB3-438F-8F68-D28B6AF4A901}">
        <xltc2:checksum/>
        <xltc2:hyperlink startIndex="221" length="46" url="https://go.microsoft.com/fwlink/?linkid=870924"/>
      </ext>
    </x18tc:extLst>
  </x18tc:threadedComment>
  <x18tc:threadedComment ref="S809" dT="2026-07-22T00:22:03.00" personId="{303d0104-4232-4a05-90b8-1707192ecfb1}" id="{4e15ba3e-8fdb-456e-a217-5699db4088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x18tc:text>
    <x18tc:extLst>
      <ext uri="{F7C98A9C-CBB3-438F-8F68-D28B6AF4A901}">
        <xltc2:checksum/>
        <xltc2:hyperlink startIndex="221" length="46" url="https://go.microsoft.com/fwlink/?linkid=870924"/>
      </ext>
    </x18tc:extLst>
  </x18tc:threadedComment>
  <x18tc:threadedComment ref="S14" dT="2026-07-22T00:22:00.00" personId="{1cbce2bc-3e13-46bf-b697-4407c22cb389}" id="{05a4a15a-ce6e-4dba-8510-c7ab19a03ec8}" done="0">
    <x18tc:text xml:space="preserve">SCHEDULE 8-3</x18tc:text>
  </x18tc:threadedComment>
  <x18tc:threadedComment ref="G1185" dT="2026-07-22T00:22:00.00" personId="{17e1ec68-0846-4435-b851-9f68e202f855}" id="{bf4eeea8-28e0-4fb0-9ac9-bc9c2c1b9b1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1/27</x18tc:text>
    <x18tc:extLst>
      <ext uri="{F7C98A9C-CBB3-438F-8F68-D28B6AF4A901}">
        <xltc2:checksum/>
        <xltc2:hyperlink startIndex="221" length="46" url="https://go.microsoft.com/fwlink/?linkid=870924"/>
      </ext>
    </x18tc:extLst>
  </x18tc:threadedComment>
  <x18tc:threadedComment ref="W559" dT="2026-07-22T00:22:03.00" personId="{61f84834-ebbd-4cac-b144-b3fda997b74b}" id="{0489d7a7-c654-43b3-8253-ddf861c264b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8/6 AT 8:00AM</x18tc:text>
    <x18tc:extLst>
      <ext uri="{F7C98A9C-CBB3-438F-8F68-D28B6AF4A901}">
        <xltc2:checksum/>
        <xltc2:hyperlink startIndex="221" length="46" url="https://go.microsoft.com/fwlink/?linkid=870924"/>
      </ext>
    </x18tc:extLst>
  </x18tc:threadedComment>
  <x18tc:threadedComment ref="S814" dT="2026-07-22T00:22:03.00" personId="{cd51174c-7340-4337-94ba-da2244f2249c}" id="{a173fdcd-4a58-4d1c-917a-f5628e5d5c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1/28</x18tc:text>
    <x18tc:extLst>
      <ext uri="{F7C98A9C-CBB3-438F-8F68-D28B6AF4A901}">
        <xltc2:checksum/>
        <xltc2:hyperlink startIndex="221" length="46" url="https://go.microsoft.com/fwlink/?linkid=870924"/>
      </ext>
    </x18tc:extLst>
  </x18tc:threadedComment>
  <x18tc:threadedComment ref="L1157" dT="2026-07-22T00:22:03.00" personId="{2de59923-b6a9-4ac6-870b-c12876f2ec4f}" id="{ed4887b3-7ed3-4b35-86ae-42aa97d7a4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01/11/2026</x18tc:text>
    <x18tc:extLst>
      <ext uri="{F7C98A9C-CBB3-438F-8F68-D28B6AF4A901}">
        <xltc2:checksum/>
        <xltc2:hyperlink startIndex="221" length="46" url="https://go.microsoft.com/fwlink/?linkid=870924"/>
      </ext>
    </x18tc:extLst>
  </x18tc:threadedComment>
  <x18tc:threadedComment ref="S1041" dT="2026-07-22T00:22:00.00" personId="{a11149ef-435e-4def-9095-6be6bded2485}" id="{9247d34a-9bff-4e37-a323-f0734d1b8a5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10/16</x18tc:text>
    <x18tc:extLst>
      <ext uri="{F7C98A9C-CBB3-438F-8F68-D28B6AF4A901}">
        <xltc2:checksum/>
        <xltc2:hyperlink startIndex="221" length="46" url="https://go.microsoft.com/fwlink/?linkid=870924"/>
      </ext>
    </x18tc:extLst>
  </x18tc:threadedComment>
  <x18tc:threadedComment ref="T996" dT="2026-07-22T00:22:00.00" personId="{faba6efc-5d50-4f06-b16d-470df41a149a}" id="{aca71e42-ab45-433b-bcee-cec8d93191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8/20 AT 2:30PM</x18tc:text>
    <x18tc:extLst>
      <ext uri="{F7C98A9C-CBB3-438F-8F68-D28B6AF4A901}">
        <xltc2:checksum/>
        <xltc2:hyperlink startIndex="221" length="46" url="https://go.microsoft.com/fwlink/?linkid=870924"/>
      </ext>
    </x18tc:extLst>
  </x18tc:threadedComment>
  <x18tc:threadedComment ref="G1168" dT="2026-07-22T00:22:03.00" personId="{680a1d3c-9415-4757-b4e3-a75dd4dacf87}" id="{d56dc064-fe84-4153-ad93-c18f2cce9a1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1/19</x18tc:text>
    <x18tc:extLst>
      <ext uri="{F7C98A9C-CBB3-438F-8F68-D28B6AF4A901}">
        <xltc2:checksum/>
        <xltc2:hyperlink startIndex="221" length="46" url="https://go.microsoft.com/fwlink/?linkid=870924"/>
      </ext>
    </x18tc:extLst>
  </x18tc:threadedComment>
  <x18tc:threadedComment ref="G873" dT="2026-07-22T00:22:03.00" personId="{f8c3e16d-0c92-479c-84ec-c68e5c12eb79}" id="{f800c094-1f02-4f12-abcf-d7b5556baa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4/22</x18tc:text>
    <x18tc:extLst>
      <ext uri="{F7C98A9C-CBB3-438F-8F68-D28B6AF4A901}">
        <xltc2:checksum/>
        <xltc2:hyperlink startIndex="221" length="46" url="https://go.microsoft.com/fwlink/?linkid=870924"/>
      </ext>
    </x18tc:extLst>
  </x18tc:threadedComment>
  <x18tc:threadedComment ref="S619" dT="2026-07-22T00:22:00.00" personId="{7a9a9b5f-2870-4ef7-a634-8e3ecb120329}" id="{d6bae42a-7a21-4006-b386-d01e5dc3ac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8/29 AT 12:50.</x18tc:text>
    <x18tc:extLst>
      <ext uri="{F7C98A9C-CBB3-438F-8F68-D28B6AF4A901}">
        <xltc2:checksum/>
        <xltc2:hyperlink startIndex="221" length="46" url="https://go.microsoft.com/fwlink/?linkid=870924"/>
      </ext>
    </x18tc:extLst>
  </x18tc:threadedComment>
  <x18tc:threadedComment ref="G898" dT="2026-07-22T00:22:00.00" personId="{43c0cb83-7c0b-4e47-80d7-7779c1e9b511}" id="{eb910cd5-07e8-4f9e-aac0-85097690db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ON 5/7</x18tc:text>
    <x18tc:extLst>
      <ext uri="{F7C98A9C-CBB3-438F-8F68-D28B6AF4A901}">
        <xltc2:checksum/>
        <xltc2:hyperlink startIndex="221" length="46" url="https://go.microsoft.com/fwlink/?linkid=870924"/>
      </ext>
    </x18tc:extLst>
  </x18tc:threadedComment>
  <x18tc:threadedComment ref="L913" dT="2026-07-22T00:22:03.00" personId="{cd1a71b1-8b5a-473e-9aeb-e38f47447c5b}" id="{5e9ab970-ed84-4656-826d-b358036a24e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FOAM PIECE ONLY SIN FABRIC</x18tc:text>
    <x18tc:extLst>
      <ext uri="{F7C98A9C-CBB3-438F-8F68-D28B6AF4A901}">
        <xltc2:checksum/>
        <xltc2:hyperlink startIndex="221" length="46" url="https://go.microsoft.com/fwlink/?linkid=870924"/>
      </ext>
    </x18tc:extLst>
  </x18tc:threadedComment>
  <x18tc:threadedComment ref="G700" dT="2026-07-22T00:22:03.00" personId="{05ae67b8-3672-47b3-bfd2-fd1e68b91ab1}" id="{4931a554-f887-4661-b6b9-3481965a570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11/4</x18tc:text>
    <x18tc:extLst>
      <ext uri="{F7C98A9C-CBB3-438F-8F68-D28B6AF4A901}">
        <xltc2:checksum/>
        <xltc2:hyperlink startIndex="221" length="46" url="https://go.microsoft.com/fwlink/?linkid=870924"/>
      </ext>
    </x18tc:extLst>
  </x18tc:threadedComment>
  <x18tc:threadedComment ref="T153" dT="2026-07-22T00:22:03.00" personId="{1cbce2bc-3e13-46bf-b697-4407c22cb389}" id="{e16134ea-ae66-4d36-9105-b3e35cc2d098}" done="0">
    <x18tc:text xml:space="preserve">TO MARIO: 1/9</x18tc:text>
  </x18tc:threadedComment>
  <x18tc:threadedComment ref="S634" dT="2026-07-22T00:22:03.00" personId="{325f7dac-f5e7-4c81-9ab6-d4faa26490dc}" id="{eea88b87-3885-44c7-a54c-ff907c7fa1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x18tc:text>
    <x18tc:extLst>
      <ext uri="{F7C98A9C-CBB3-438F-8F68-D28B6AF4A901}">
        <xltc2:checksum/>
        <xltc2:hyperlink startIndex="221" length="46" url="https://go.microsoft.com/fwlink/?linkid=870924"/>
      </ext>
    </x18tc:extLst>
  </x18tc:threadedComment>
  <x18tc:threadedComment ref="W1124" dT="2026-07-22T00:22:00.00" personId="{6d3addbf-0a99-45b3-ba97-523b881758c4}" id="{dc56dba3-2153-46ea-b7c1-19682a22b94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ISSUE: NEED 3.5 SLABS SOMNIA</x18tc:text>
    <x18tc:extLst>
      <ext uri="{F7C98A9C-CBB3-438F-8F68-D28B6AF4A901}">
        <xltc2:checksum/>
        <xltc2:hyperlink startIndex="221" length="46" url="https://go.microsoft.com/fwlink/?linkid=870924"/>
      </ext>
    </x18tc:extLst>
  </x18tc:threadedComment>
  <x18tc:threadedComment ref="C1449" dT="2026-07-22T00:22:00.00" personId="{677c3cba-fe28-4c2d-9b12-2bff474e45ba}" id="{d5e936e9-7b11-4500-94cf-ba3042917d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x18tc:text>
    <x18tc:extLst>
      <ext uri="{F7C98A9C-CBB3-438F-8F68-D28B6AF4A901}">
        <xltc2:checksum/>
        <xltc2:hyperlink startIndex="221" length="46" url="https://go.microsoft.com/fwlink/?linkid=870924"/>
      </ext>
    </x18tc:extLst>
  </x18tc:threadedComment>
  <x18tc:threadedComment ref="S1076" dT="2026-07-22T00:22:00.00" personId="{cfbd777d-8026-4e67-8ba3-16730ec31eb2}" id="{57f6d2ce-d095-43a4-b823-00c75bed26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10/14</x18tc:text>
    <x18tc:extLst>
      <ext uri="{F7C98A9C-CBB3-438F-8F68-D28B6AF4A901}">
        <xltc2:checksum/>
        <xltc2:hyperlink startIndex="221" length="46" url="https://go.microsoft.com/fwlink/?linkid=870924"/>
      </ext>
    </x18tc:extLst>
  </x18tc:threadedComment>
  <x18tc:threadedComment ref="T79" dT="2026-07-22T00:22:00.00" personId="{1cbce2bc-3e13-46bf-b697-4407c22cb389}" id="{5813e9d1-9c4d-4247-bb15-ad8c4cf00aea}" done="0">
    <x18tc:text xml:space="preserve">TO MARIO 9/28</x18tc:text>
  </x18tc:threadedComment>
  <x18tc:threadedComment ref="L783" dT="2026-07-22T00:22:03.00" personId="{73cc1601-7445-40ff-a204-7a3096ec630f}" id="{33be0f6d-b05d-4ace-bebb-e46409a67e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1/6
Respuesta:
    OK 1/9/25</x18tc:text>
    <x18tc:extLst>
      <ext uri="{F7C98A9C-CBB3-438F-8F68-D28B6AF4A901}">
        <xltc2:checksum/>
        <xltc2:hyperlink startIndex="221" length="46" url="https://go.microsoft.com/fwlink/?linkid=870924"/>
      </ext>
    </x18tc:extLst>
  </x18tc:threadedComment>
  <x18tc:threadedComment ref="G1414" dT="2026-07-22T00:22:03.00" personId="{1cbce2bc-3e13-46bf-b697-4407c22cb389}" id="{1619d8ce-2c6e-4c5e-a60b-77e7a5cc8cf9}" done="0">
    <x18tc:text xml:space="preserve">TO ABRIL: 12/20</x18tc:text>
  </x18tc:threadedComment>
  <x18tc:threadedComment ref="G823" dT="2026-07-22T00:22:00.00" personId="{c44c5d81-374b-4048-ba6f-9df629952f53}" id="{f8d4cb38-47a5-4cf3-be15-e58253cdc8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x18tc:text>
    <x18tc:extLst>
      <ext uri="{F7C98A9C-CBB3-438F-8F68-D28B6AF4A901}">
        <xltc2:checksum/>
        <xltc2:hyperlink startIndex="221" length="46" url="https://go.microsoft.com/fwlink/?linkid=870924"/>
      </ext>
    </x18tc:extLst>
  </x18tc:threadedComment>
  <x18tc:threadedComment ref="W193" dT="2026-07-22T00:22:03.00" personId="{86bc6d2c-1138-4d84-8dab-cb02bef748a4}" id="{da354148-5ebd-466b-920b-5408f00120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ROJO: 4/10</x18tc:text>
    <x18tc:extLst>
      <ext uri="{F7C98A9C-CBB3-438F-8F68-D28B6AF4A901}">
        <xltc2:checksum/>
        <xltc2:hyperlink startIndex="221" length="46" url="https://go.microsoft.com/fwlink/?linkid=870924"/>
      </ext>
    </x18tc:extLst>
  </x18tc:threadedComment>
  <x18tc:threadedComment ref="W1073" dT="2026-07-22T00:22:00.00" personId="{eb597127-068a-4884-8faf-a64c8ddc9ed6}" id="{8ef99b84-6931-463b-9f31-04011b3e210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x18tc:text>
    <x18tc:extLst>
      <ext uri="{F7C98A9C-CBB3-438F-8F68-D28B6AF4A901}">
        <xltc2:checksum/>
        <xltc2:hyperlink startIndex="221" length="46" url="https://go.microsoft.com/fwlink/?linkid=870924"/>
      </ext>
    </x18tc:extLst>
  </x18tc:threadedComment>
  <x18tc:threadedComment ref="G815" dT="2026-07-22T00:22:03.00" personId="{d22b4162-2457-489e-9202-ca5109253a83}" id="{5f15bf41-487a-40a2-b667-9016d65d9a0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ABRIL-FER 2/16</x18tc:text>
    <x18tc:extLst>
      <ext uri="{F7C98A9C-CBB3-438F-8F68-D28B6AF4A901}">
        <xltc2:checksum/>
        <xltc2:hyperlink startIndex="221" length="46" url="https://go.microsoft.com/fwlink/?linkid=870924"/>
      </ext>
    </x18tc:extLst>
  </x18tc:threadedComment>
  <x18tc:threadedComment ref="G661" dT="2026-07-22T00:22:00.00" personId="{8db61340-9af5-470b-a6ff-1d0d791785a6}" id="{2c0c2208-6506-4e53-9365-dc8783513e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9/10 AT 7:25</x18tc:text>
    <x18tc:extLst>
      <ext uri="{F7C98A9C-CBB3-438F-8F68-D28B6AF4A901}">
        <xltc2:checksum/>
        <xltc2:hyperlink startIndex="221" length="46" url="https://go.microsoft.com/fwlink/?linkid=870924"/>
      </ext>
    </x18tc:extLst>
  </x18tc:threadedComment>
  <x18tc:threadedComment ref="G1126" dT="2026-07-22T00:22:03.00" personId="{b8d29c5f-37fd-468b-a8a7-a8bb5e738652}" id="{213720fe-fa39-4c5d-a198-d8d2046ee8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x18tc:text>
    <x18tc:extLst>
      <ext uri="{F7C98A9C-CBB3-438F-8F68-D28B6AF4A901}">
        <xltc2:checksum/>
        <xltc2:hyperlink startIndex="221" length="46" url="https://go.microsoft.com/fwlink/?linkid=870924"/>
      </ext>
    </x18tc:extLst>
  </x18tc:threadedComment>
  <x18tc:threadedComment ref="T42" dT="2026-07-22T00:22:03.00" personId="{1cbce2bc-3e13-46bf-b697-4407c22cb389}" id="{90aa8d01-a340-490c-8b0c-53bc76f4f5b7}" done="0">
    <x18tc:text xml:space="preserve">TO MARIO: 12/14</x18tc:text>
  </x18tc:threadedComment>
  <x18tc:threadedComment ref="F1031" dT="2026-07-22T00:22:03.00" personId="{6eb50eb0-35bd-48df-9d5a-db10de315665}" id="{cfa1b375-6372-4694-a5d9-324799f1b53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send to showroom customer pickup</x18tc:text>
    <x18tc:extLst>
      <ext uri="{F7C98A9C-CBB3-438F-8F68-D28B6AF4A901}">
        <xltc2:checksum/>
        <xltc2:hyperlink startIndex="221" length="46" url="https://go.microsoft.com/fwlink/?linkid=870924"/>
      </ext>
    </x18tc:extLst>
  </x18tc:threadedComment>
  <x18tc:threadedComment ref="V964" dT="2026-07-22T00:22:00.00" personId="{63d92e82-a7ee-404a-b1fe-f4a38ef597d7}" id="{d1994884-3f48-4116-b8ed-391142ac2d7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x18tc:text>
    <x18tc:extLst>
      <ext uri="{F7C98A9C-CBB3-438F-8F68-D28B6AF4A901}">
        <xltc2:checksum/>
        <xltc2:hyperlink startIndex="221" length="46" url="https://go.microsoft.com/fwlink/?linkid=870924"/>
      </ext>
    </x18tc:extLst>
  </x18tc:threadedComment>
  <x18tc:threadedComment ref="G766" dT="2026-07-22T00:22:03.00" personId="{41286b22-e965-4b43-9e54-4b17fdd6fa69}" id="{7ddef657-696d-4103-b668-96e8057628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FER 1/9</x18tc:text>
    <x18tc:extLst>
      <ext uri="{F7C98A9C-CBB3-438F-8F68-D28B6AF4A901}">
        <xltc2:checksum/>
        <xltc2:hyperlink startIndex="221" length="46" url="https://go.microsoft.com/fwlink/?linkid=870924"/>
      </ext>
    </x18tc:extLst>
  </x18tc:threadedComment>
  <x18tc:threadedComment ref="N1357" dT="2026-07-22T00:22:03.00" personId="{716924cb-ba30-41f8-af48-42cc4199b713}" id="{35333813-6d1d-473a-8963-38380d0ae94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S165" dT="2026-07-22T00:22:00.00" personId="{1cbce2bc-3e13-46bf-b697-4407c22cb389}" id="{ec014bf7-acf6-4049-ad6d-445b3315e79d}" done="0">
    <x18tc:text xml:space="preserve">TO RAYO: 1/27</x18tc:text>
  </x18tc:threadedComment>
  <x18tc:threadedComment ref="W629" dT="2026-07-22T00:22:03.00" personId="{f5895679-4680-4297-a870-c864c37b4add}" id="{85d116ad-4753-4809-83c0-8badd6a12a7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8/8 AT 10:50AM
Respuesta:
    SE AGREGO 1 PIEZA MAS
Respuesta:
    SE INTRODUJO LA ADICIONAL A DEKTON: 9/17 AT 8:00AM</x18tc:text>
    <x18tc:extLst>
      <ext uri="{F7C98A9C-CBB3-438F-8F68-D28B6AF4A901}">
        <xltc2:checksum/>
        <xltc2:hyperlink startIndex="221" length="46" url="https://go.microsoft.com/fwlink/?linkid=870924"/>
      </ext>
    </x18tc:extLst>
  </x18tc:threadedComment>
  <x18tc:threadedComment ref="L587" dT="2026-07-22T00:22:03.00" personId="{ea1eed1e-c1c5-4aa7-9fb0-3d3023fa23c2}" id="{44002c9e-ba22-4303-a61a-6fabc0365b61}" done="0">
    <x18tc:text xml:space="preserve">RECIBIDO: 6/20/24</x18tc:text>
  </x18tc:threadedComment>
  <x18tc:threadedComment ref="S816" dT="2026-07-22T00:22:00.00" personId="{ae68c831-a92b-4d90-9af4-286076ee16c4}" id="{4c877f97-5bc2-4553-b7a7-9ef7fc304b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2/10</x18tc:text>
    <x18tc:extLst>
      <ext uri="{F7C98A9C-CBB3-438F-8F68-D28B6AF4A901}">
        <xltc2:checksum/>
        <xltc2:hyperlink startIndex="221" length="46" url="https://go.microsoft.com/fwlink/?linkid=870924"/>
      </ext>
    </x18tc:extLst>
  </x18tc:threadedComment>
  <x18tc:threadedComment ref="W162" dT="2026-07-22T00:22:03.00" personId="{1cbce2bc-3e13-46bf-b697-4407c22cb389}" id="{2c122226-cb66-40d1-a340-73c6176d1570}" done="0">
    <x18tc:text xml:space="preserve">TO RED: 1/24</x18tc:text>
  </x18tc:threadedComment>
  <x18tc:threadedComment ref="S981" dT="2026-07-22T00:22:03.00" personId="{421d4a23-b183-42f1-b029-006b3067a2fc}" id="{7a33f7fb-6be8-49d8-8604-bf17fec6a0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F215" dT="2026-07-22T00:22:03.00" personId="{46efb52a-8c22-4629-9b6c-009561bcd3e2}" id="{6b3243c4-4e95-49e3-9d51-19c347789b8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2 LEDGE LOUNGERS</x18tc:text>
    <x18tc:extLst>
      <ext uri="{F7C98A9C-CBB3-438F-8F68-D28B6AF4A901}">
        <xltc2:checksum/>
        <xltc2:hyperlink startIndex="221" length="46" url="https://go.microsoft.com/fwlink/?linkid=870924"/>
      </ext>
    </x18tc:extLst>
  </x18tc:threadedComment>
  <x18tc:threadedComment ref="F1336" dT="2026-07-22T00:22:00.00" personId="{2f504e19-c617-4cb8-be58-9e04b0a4b342}" id="{cebc0c0d-5601-473d-b823-e716d89daa1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RESCHEDULE DE 06/15 TO 06/18</x18tc:text>
    <x18tc:extLst>
      <ext uri="{F7C98A9C-CBB3-438F-8F68-D28B6AF4A901}">
        <xltc2:checksum/>
        <xltc2:hyperlink startIndex="221" length="46" url="https://go.microsoft.com/fwlink/?linkid=870924"/>
      </ext>
    </x18tc:extLst>
  </x18tc:threadedComment>
  <x18tc:threadedComment ref="G693" dT="2026-07-22T00:22:03.00" personId="{37a16798-353e-4ee2-8f73-24b2cf92a6cc}" id="{be10f6ec-c7b0-40ea-a9d6-0e9acd6e98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10/22 AT 7:00AM</x18tc:text>
    <x18tc:extLst>
      <ext uri="{F7C98A9C-CBB3-438F-8F68-D28B6AF4A901}">
        <xltc2:checksum/>
        <xltc2:hyperlink startIndex="221" length="46" url="https://go.microsoft.com/fwlink/?linkid=870924"/>
      </ext>
    </x18tc:extLst>
  </x18tc:threadedComment>
  <x18tc:threadedComment ref="S687" dT="2026-07-22T00:22:00.00" personId="{81c4c3eb-9385-438b-abed-74a070fae287}" id="{a13be3d2-87eb-4268-930a-b684ce38b8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10/14 AT 8:10 AM</x18tc:text>
    <x18tc:extLst>
      <ext uri="{F7C98A9C-CBB3-438F-8F68-D28B6AF4A901}">
        <xltc2:checksum/>
        <xltc2:hyperlink startIndex="221" length="46" url="https://go.microsoft.com/fwlink/?linkid=870924"/>
      </ext>
    </x18tc:extLst>
  </x18tc:threadedComment>
  <x18tc:threadedComment ref="G827" dT="2026-07-22T00:22:03.00" personId="{38a66430-6976-42f3-bb4a-044c7dd835cf}" id="{eedf7b4b-9d56-4f9c-9386-5f1d973285e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3/3</x18tc:text>
    <x18tc:extLst>
      <ext uri="{F7C98A9C-CBB3-438F-8F68-D28B6AF4A901}">
        <xltc2:checksum/>
        <xltc2:hyperlink startIndex="221" length="46" url="https://go.microsoft.com/fwlink/?linkid=870924"/>
      </ext>
    </x18tc:extLst>
  </x18tc:threadedComment>
  <x18tc:threadedComment ref="L686" dT="2026-07-22T00:22:00.00" personId="{71be3c26-262b-4e2f-b495-cf63fca3b3ba}" id="{02244cab-9c5f-45a5-acd2-2357bd1b2e0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FOAM ORDER ON 12/3</x18tc:text>
    <x18tc:extLst>
      <ext uri="{F7C98A9C-CBB3-438F-8F68-D28B6AF4A901}">
        <xltc2:checksum/>
        <xltc2:hyperlink startIndex="221" length="46" url="https://go.microsoft.com/fwlink/?linkid=870924"/>
      </ext>
    </x18tc:extLst>
  </x18tc:threadedComment>
  <x18tc:threadedComment ref="S1431" dT="2026-07-22T00:22:03.00" personId="{ea1eed1e-c1c5-4aa7-9fb0-3d3023fa23c2}" id="{b1444b53-f842-47da-aef7-67d90af24d2b}" done="0">
    <x18tc:text xml:space="preserve">SWING NEED BE 79"</x18tc:text>
  </x18tc:threadedComment>
  <x18tc:threadedComment ref="T57" dT="2026-07-22T00:22:00.00" personId="{1cbce2bc-3e13-46bf-b697-4407c22cb389}" id="{95ae839b-8d8b-4563-8724-c9e3db33b841}" done="0">
    <x18tc:text xml:space="preserve">MARIO 8/29</x18tc:text>
  </x18tc:threadedComment>
  <x18tc:threadedComment ref="F526" dT="2026-07-22T00:22:03.00" personId="{ea1eed1e-c1c5-4aa7-9fb0-3d3023fa23c2}" id="{ac0b3654-78be-46db-aaf4-e8fdaf42d987}" done="0">
    <x18tc:text xml:space="preserve">FEDEX PICKUP---PACKAGING
TENTATIVE DELIVERY DAY</x18tc:text>
  </x18tc:threadedComment>
  <x18tc:threadedComment ref="W539" dT="2026-07-22T00:22:03.00" personId="{ea1eed1e-c1c5-4aa7-9fb0-3d3023fa23c2}" id="{f3736dce-4703-434f-a6b1-0404adbe956b}" done="0">
    <x18tc:text xml:space="preserve">TO DEKT: 6/26 12:30PM</x18tc:text>
  </x18tc:threadedComment>
  <x18tc:threadedComment ref="G724" dT="2026-07-22T00:22:03.00" personId="{0f53d1f7-3b4e-4ec7-8240-24361459584f}" id="{b6408d99-5ba8-477a-80d6-d1e631b60c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10-21-24
Respuesta:
    TO CUSHION:M12/9</x18tc:text>
    <x18tc:extLst>
      <ext uri="{F7C98A9C-CBB3-438F-8F68-D28B6AF4A901}">
        <xltc2:checksum/>
        <xltc2:hyperlink startIndex="221" length="46" url="https://go.microsoft.com/fwlink/?linkid=870924"/>
      </ext>
    </x18tc:extLst>
  </x18tc:threadedComment>
  <x18tc:threadedComment ref="G1229" dT="2026-07-22T00:22:00.00" personId="{090c7e29-cdcf-40a4-9ca2-a3628bf3f735}" id="{d9af133e-c39e-4198-ad97-8df81ebd73c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x18tc:text>
    <x18tc:extLst>
      <ext uri="{F7C98A9C-CBB3-438F-8F68-D28B6AF4A901}">
        <xltc2:checksum/>
        <xltc2:hyperlink startIndex="221" length="46" url="https://go.microsoft.com/fwlink/?linkid=870924"/>
      </ext>
    </x18tc:extLst>
  </x18tc:threadedComment>
  <x18tc:threadedComment ref="V31" dT="2026-07-22T00:22:00.00" personId="{1cbce2bc-3e13-46bf-b697-4407c22cb389}" id="{0e2816b9-a876-4315-83ad-4c9569da901f}" done="0">
    <x18tc:text xml:space="preserve">BY SARA: HACER 2 OTTOMAN 30"x22" EN LUGAR DE 1.</x18tc:text>
  </x18tc:threadedComment>
  <x18tc:threadedComment ref="F1113" dT="2026-07-22T00:22:03.00" personId="{5c068179-a441-42fa-afb7-20aa0ef05706}" id="{fe4180a7-6814-431e-9f23-eb3b12997e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REQUEST BY MIA</x18tc:text>
    <x18tc:extLst>
      <ext uri="{F7C98A9C-CBB3-438F-8F68-D28B6AF4A901}">
        <xltc2:checksum/>
        <xltc2:hyperlink startIndex="221" length="46" url="https://go.microsoft.com/fwlink/?linkid=870924"/>
      </ext>
    </x18tc:extLst>
  </x18tc:threadedComment>
  <x18tc:threadedComment ref="S800" dT="2026-07-22T00:22:00.00" personId="{7956760d-910c-497a-af79-4ffc583e6bfe}" id="{57f3955b-0a57-491b-b891-746cf7d3174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1/13</x18tc:text>
    <x18tc:extLst>
      <ext uri="{F7C98A9C-CBB3-438F-8F68-D28B6AF4A901}">
        <xltc2:checksum/>
        <xltc2:hyperlink startIndex="221" length="46" url="https://go.microsoft.com/fwlink/?linkid=870924"/>
      </ext>
    </x18tc:extLst>
  </x18tc:threadedComment>
  <x18tc:threadedComment ref="S827" dT="2026-07-22T00:22:03.00" personId="{3e068b34-e22d-4b8d-beb7-a52e16d8857e}" id="{1bcb618c-26a8-477d-9d17-b2962aebea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2/20</x18tc:text>
    <x18tc:extLst>
      <ext uri="{F7C98A9C-CBB3-438F-8F68-D28B6AF4A901}">
        <xltc2:checksum/>
        <xltc2:hyperlink startIndex="221" length="46" url="https://go.microsoft.com/fwlink/?linkid=870924"/>
      </ext>
    </x18tc:extLst>
  </x18tc:threadedComment>
  <x18tc:threadedComment ref="G1159" dT="2026-07-22T00:22:03.00" personId="{9ed42059-99bb-4f91-97b5-2fbe25cf9a9d}" id="{4011faf4-cd48-4865-bbc0-ad32f647f1c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3/9</x18tc:text>
    <x18tc:extLst>
      <ext uri="{F7C98A9C-CBB3-438F-8F68-D28B6AF4A901}">
        <xltc2:checksum/>
        <xltc2:hyperlink startIndex="221" length="46" url="https://go.microsoft.com/fwlink/?linkid=870924"/>
      </ext>
    </x18tc:extLst>
  </x18tc:threadedComment>
  <x18tc:threadedComment ref="S1081" dT="2026-07-22T00:22:00.00" personId="{1c576775-06d5-40fa-a9bb-e52f56564905}" id="{4a2df7be-2bf8-42c3-aa11-61ba8fab84a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TO METAL: 10/14</x18tc:text>
    <x18tc:extLst>
      <ext uri="{F7C98A9C-CBB3-438F-8F68-D28B6AF4A901}">
        <xltc2:checksum/>
        <xltc2:hyperlink startIndex="221" length="46" url="https://go.microsoft.com/fwlink/?linkid=870924"/>
      </ext>
    </x18tc:extLst>
  </x18tc:threadedComment>
  <x18tc:threadedComment ref="G1147" dT="2026-07-22T00:22:00.00" personId="{ca0aa614-67f2-488c-be29-66dbb5e7d22a}" id="{c5687410-de33-4213-8e22-d3b21079638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x18tc:text>
    <x18tc:extLst>
      <ext uri="{F7C98A9C-CBB3-438F-8F68-D28B6AF4A901}">
        <xltc2:checksum/>
        <xltc2:hyperlink startIndex="221" length="46" url="https://go.microsoft.com/fwlink/?linkid=870924"/>
      </ext>
    </x18tc:extLst>
  </x18tc:threadedComment>
  <x18tc:threadedComment ref="G1130" dT="2026-07-22T00:22:03.00" personId="{ed410e31-6e1a-4994-bc30-1744fe0cedab}" id="{df6968bf-3c9e-48ef-aabb-99ecfc01a1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x18tc:text>
    <x18tc:extLst>
      <ext uri="{F7C98A9C-CBB3-438F-8F68-D28B6AF4A901}">
        <xltc2:checksum/>
        <xltc2:hyperlink startIndex="221" length="46" url="https://go.microsoft.com/fwlink/?linkid=870924"/>
      </ext>
    </x18tc:extLst>
  </x18tc:threadedComment>
  <x18tc:threadedComment ref="W164" dT="2026-07-22T00:22:00.00" personId="{1cbce2bc-3e13-46bf-b697-4407c22cb389}" id="{460926bc-84a9-4c00-9d07-042fd30f4fa3}" done="0">
    <x18tc:text xml:space="preserve">Need re-select Dekton Korso is discuntinued..
They reselect to: Sterling Dekton</x18tc:text>
  </x18tc:threadedComment>
  <x18tc:threadedComment ref="A189" dT="2026-07-22T00:22:03.00" personId="{a4303f58-4f84-400f-a636-5e9335cacc72}" id="{b5a5463f-0404-46b1-8d8c-598677846286}" done="0">
    <x18tc:text xml:space="preserve">iran juntas 459, 500 &amp; 512</x18tc:text>
  </x18tc:threadedComment>
  <x18tc:threadedComment ref="S588" dT="2026-07-22T00:22:03.00" personId="{ea1eed1e-c1c5-4aa7-9fb0-3d3023fa23c2}" id="{24636d3f-1637-4fd1-84c4-a6a702c01d7e}" done="0">
    <x18tc:text xml:space="preserve">TO METAL: 6/17 8:20</x18tc:text>
  </x18tc:threadedComment>
  <x18tc:threadedComment ref="S665" dT="2026-07-22T00:22:00.00" personId="{f58b6266-3d8f-43fa-8a1c-43ae6e29b0c1}" id="{ecaa5928-c5a1-4670-88eb-6f53ea3786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 AT 9:45</x18tc:text>
    <x18tc:extLst>
      <ext uri="{F7C98A9C-CBB3-438F-8F68-D28B6AF4A901}">
        <xltc2:checksum/>
        <xltc2:hyperlink startIndex="221" length="46" url="https://go.microsoft.com/fwlink/?linkid=870924"/>
      </ext>
    </x18tc:extLst>
  </x18tc:threadedComment>
  <x18tc:threadedComment ref="L959" dT="2026-07-22T00:22:00.00" personId="{0a42be5c-fc75-4e87-8a78-a032da18fec3}" id="{e93824df-1949-48f1-a70f-4daf698dd09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x18tc:text>
    <x18tc:extLst>
      <ext uri="{F7C98A9C-CBB3-438F-8F68-D28B6AF4A901}">
        <xltc2:checksum/>
        <xltc2:hyperlink startIndex="221" length="46" url="https://go.microsoft.com/fwlink/?linkid=870924"/>
      </ext>
    </x18tc:extLst>
  </x18tc:threadedComment>
  <x18tc:threadedComment ref="F95" dT="2026-07-22T00:22:03.00" personId="{1cbce2bc-3e13-46bf-b697-4407c22cb389}" id="{20c3f902-d99d-4776-abcb-ba93654a1ca8}" done="0">
    <x18tc:text xml:space="preserve">RUSH ORDER FOR JASMINE CLIENT, CALL DESIGNER PHAM FOR DELIVERY 602-999-9469</x18tc:text>
  </x18tc:threadedComment>
  <x18tc:threadedComment ref="W167" dT="2026-07-22T00:22:03.00" personId="{1cbce2bc-3e13-46bf-b697-4407c22cb389}" id="{4decfb4d-4383-40ab-90d5-ab323428c513}" done="0">
    <x18tc:text xml:space="preserve">TO RED: 2/2</x18tc:text>
  </x18tc:threadedComment>
  <x18tc:threadedComment ref="G1074" dT="2026-07-22T00:22:03.00" personId="{093c08a5-864a-4e31-bd22-81c22cb56c11}" id="{7685c359-0116-40b1-81eb-cbb2080b0d3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11/17</x18tc:text>
    <x18tc:extLst>
      <ext uri="{F7C98A9C-CBB3-438F-8F68-D28B6AF4A901}">
        <xltc2:checksum/>
        <xltc2:hyperlink startIndex="221" length="46" url="https://go.microsoft.com/fwlink/?linkid=870924"/>
      </ext>
    </x18tc:extLst>
  </x18tc:threadedComment>
  <x18tc:threadedComment ref="L1172" dT="2026-07-22T00:22:00.00" personId="{41113265-52ca-4301-b52f-8cda8f1b132a}" id="{e02a9ea6-2854-4d48-b7b8-93279c141d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CALENDAR TO PICK 01/14
Respuesta:
    RESCHEDULE TO PICK UP ON 4/1/26
Respuesta:
    PICK 4/1</x18tc:text>
    <x18tc:extLst>
      <ext uri="{F7C98A9C-CBB3-438F-8F68-D28B6AF4A901}">
        <xltc2:checksum/>
        <xltc2:hyperlink startIndex="221" length="46" url="https://go.microsoft.com/fwlink/?linkid=870924"/>
      </ext>
    </x18tc:extLst>
  </x18tc:threadedComment>
  <x18tc:threadedComment ref="G242" dT="2026-07-22T00:22:00.00" personId="{1cbce2bc-3e13-46bf-b697-4407c22cb389}" id="{5b243eaa-5a15-421c-a9c7-2f919a12be0f}" done="0">
    <x18tc:text xml:space="preserve">TO CUSHION: 6/5</x18tc:text>
  </x18tc:threadedComment>
  <x18tc:threadedComment ref="W665" dT="2026-07-22T00:22:03.00" personId="{15520e74-8a94-45ba-96aa-9ef5187ba396}" id="{b190fe16-c43b-4732-bc7a-4e2f16bf3f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 AT 9:49</x18tc:text>
    <x18tc:extLst>
      <ext uri="{F7C98A9C-CBB3-438F-8F68-D28B6AF4A901}">
        <xltc2:checksum/>
        <xltc2:hyperlink startIndex="221" length="46" url="https://go.microsoft.com/fwlink/?linkid=870924"/>
      </ext>
    </x18tc:extLst>
  </x18tc:threadedComment>
  <x18tc:threadedComment ref="S988" dT="2026-07-22T00:22:00.00" personId="{f87acf80-bb4f-4709-a4dc-b8d707c32b86}" id="{1e8be2be-b100-46e2-aa41-94d2abaee05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AREA: 10/22</x18tc:text>
    <x18tc:extLst>
      <ext uri="{F7C98A9C-CBB3-438F-8F68-D28B6AF4A901}">
        <xltc2:checksum/>
        <xltc2:hyperlink startIndex="221" length="46" url="https://go.microsoft.com/fwlink/?linkid=870924"/>
      </ext>
    </x18tc:extLst>
  </x18tc:threadedComment>
  <x18tc:threadedComment ref="S1052" dT="2026-07-22T00:22:03.00" personId="{7d6486e1-1890-4d86-96ba-4a3f7969035c}" id="{08ff3380-fcb3-473e-a728-6d3a0cc64a5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10/21</x18tc:text>
    <x18tc:extLst>
      <ext uri="{F7C98A9C-CBB3-438F-8F68-D28B6AF4A901}">
        <xltc2:checksum/>
        <xltc2:hyperlink startIndex="221" length="46" url="https://go.microsoft.com/fwlink/?linkid=870924"/>
      </ext>
    </x18tc:extLst>
  </x18tc:threadedComment>
  <x18tc:threadedComment ref="G983" dT="2026-07-22T00:22:00.00" personId="{4b30885f-751f-4400-9c47-9f9cd284a84a}" id="{05cb3bd2-17d2-46c4-80b1-b70c1b102e5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7/15</x18tc:text>
    <x18tc:extLst>
      <ext uri="{F7C98A9C-CBB3-438F-8F68-D28B6AF4A901}">
        <xltc2:checksum/>
        <xltc2:hyperlink startIndex="221" length="46" url="https://go.microsoft.com/fwlink/?linkid=870924"/>
      </ext>
    </x18tc:extLst>
  </x18tc:threadedComment>
  <x18tc:threadedComment ref="S1067" dT="2026-07-22T00:22:03.00" personId="{74779e37-de7d-44bd-ae9c-dbf3784365d0}" id="{9fbebc56-5903-49e2-96f8-1e8875a6d3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x18tc:text>
    <x18tc:extLst>
      <ext uri="{F7C98A9C-CBB3-438F-8F68-D28B6AF4A901}">
        <xltc2:checksum/>
        <xltc2:hyperlink startIndex="221" length="46" url="https://go.microsoft.com/fwlink/?linkid=870924"/>
      </ext>
    </x18tc:extLst>
  </x18tc:threadedComment>
  <x18tc:threadedComment ref="G976" dT="2026-07-22T00:22:00.00" personId="{b7c30ba2-a719-4a5b-b9d7-98dbb81f4ee5}" id="{fee969ea-b99b-4603-987e-0ccbb8f5040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x18tc:text>
    <x18tc:extLst>
      <ext uri="{F7C98A9C-CBB3-438F-8F68-D28B6AF4A901}">
        <xltc2:checksum/>
        <xltc2:hyperlink startIndex="221" length="46" url="https://go.microsoft.com/fwlink/?linkid=870924"/>
      </ext>
    </x18tc:extLst>
  </x18tc:threadedComment>
  <x18tc:threadedComment ref="S606" dT="2026-07-22T00:22:03.00" personId="{d3ae0c80-a3e5-4760-a31b-77af3d391032}" id="{919a2eaa-158a-4bad-8480-ef04ccc0d6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1:00PM
Respuesta:
    ADD FIREPIT TO METAL 8/22 AT 3:20AM</x18tc:text>
    <x18tc:extLst>
      <ext uri="{F7C98A9C-CBB3-438F-8F68-D28B6AF4A901}">
        <xltc2:checksum/>
        <xltc2:hyperlink startIndex="221" length="46" url="https://go.microsoft.com/fwlink/?linkid=870924"/>
      </ext>
    </x18tc:extLst>
  </x18tc:threadedComment>
  <x18tc:threadedComment ref="V533" dT="2026-07-22T00:22:03.00" personId="{ea1eed1e-c1c5-4aa7-9fb0-3d3023fa23c2}" id="{d07f515b-1394-43d4-b365-ee1d9d8df5ec}" done="0">
    <x18tc:text xml:space="preserve">ALUMINUM</x18tc:text>
  </x18tc:threadedComment>
  <x18tc:threadedComment ref="G548" dT="2026-07-22T00:22:00.00" personId="{ea1eed1e-c1c5-4aa7-9fb0-3d3023fa23c2}" id="{d98ade90-760f-4b2d-903f-d9ce2373f3cf}" done="0">
    <x18tc:text xml:space="preserve">TO ABRIL: 5/4</x18tc:text>
  </x18tc:threadedComment>
  <x18tc:threadedComment ref="T196" dT="2026-07-22T00:22:00.00" personId="{9d6aafe0-ff01-4304-90e0-34ef3857ab2a}" id="{e36a2405-9d5a-4e6d-b56b-fcd539a351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3/22</x18tc:text>
    <x18tc:extLst>
      <ext uri="{F7C98A9C-CBB3-438F-8F68-D28B6AF4A901}">
        <xltc2:checksum/>
        <xltc2:hyperlink startIndex="221" length="46" url="https://go.microsoft.com/fwlink/?linkid=870924"/>
      </ext>
    </x18tc:extLst>
  </x18tc:threadedComment>
  <x18tc:threadedComment ref="F565" dT="2026-07-22T00:22:00.00" personId="{ea1eed1e-c1c5-4aa7-9fb0-3d3023fa23c2}" id="{42815edd-1e74-4558-974c-73f13f04b14e}" done="0">
    <x18tc:text xml:space="preserve">UMBRELLA WITH BASE</x18tc:text>
  </x18tc:threadedComment>
  <x18tc:threadedComment ref="S231" dT="2026-07-22T00:22:00.00" personId="{1cbce2bc-3e13-46bf-b697-4407c22cb389}" id="{3698cb5a-ed80-4e30-b671-e62168a0413f}" done="0">
    <x18tc:text xml:space="preserve">TO METAL TEAL 5/22</x18tc:text>
  </x18tc:threadedComment>
  <x18tc:threadedComment ref="G598" dT="2026-07-22T00:22:03.00" personId="{ea1eed1e-c1c5-4aa7-9fb0-3d3023fa23c2}" id="{9ac1dcbc-efec-491f-8d2b-8b507019713c}" done="0">
    <x18tc:text xml:space="preserve">TO CUSHION: 6/26</x18tc:text>
  </x18tc:threadedComment>
  <x18tc:threadedComment ref="T121" dT="2026-07-22T00:22:00.00" personId="{1cbce2bc-3e13-46bf-b697-4407c22cb389}" id="{14f1d80b-6cfb-4663-8d40-b09865782335}" done="0">
    <x18tc:text xml:space="preserve">TO MARIO 11/30</x18tc:text>
  </x18tc:threadedComment>
  <x18tc:threadedComment ref="G857" dT="2026-07-22T00:22:03.00" personId="{f0e5d387-920a-452a-93e0-480b1c8c5014}" id="{e02899e8-11e5-44e0-9a1c-d231368add3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3/25</x18tc:text>
    <x18tc:extLst>
      <ext uri="{F7C98A9C-CBB3-438F-8F68-D28B6AF4A901}">
        <xltc2:checksum/>
        <xltc2:hyperlink startIndex="221" length="46" url="https://go.microsoft.com/fwlink/?linkid=870924"/>
      </ext>
    </x18tc:extLst>
  </x18tc:threadedComment>
  <x18tc:threadedComment ref="S877" dT="2026-07-22T00:22:00.00" personId="{8c85aacb-b290-47d5-946f-3f6720305615}" id="{31c53e8d-9ac4-41ba-a2b1-0fb58e0d1b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METAL:5/8</x18tc:text>
    <x18tc:extLst>
      <ext uri="{F7C98A9C-CBB3-438F-8F68-D28B6AF4A901}">
        <xltc2:checksum/>
        <xltc2:hyperlink startIndex="221" length="46" url="https://go.microsoft.com/fwlink/?linkid=870924"/>
      </ext>
    </x18tc:extLst>
  </x18tc:threadedComment>
  <x18tc:threadedComment ref="F873" dT="2026-07-22T00:22:03.00" personId="{0e2c85d6-d905-4aee-b569-f9ec5f4ab976}" id="{ca00ad5d-9bac-41d3-af41-c38c0276a1e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FROM SHOWROOM STAR LEG TABLE AND CHAIRS</x18tc:text>
    <x18tc:extLst>
      <ext uri="{F7C98A9C-CBB3-438F-8F68-D28B6AF4A901}">
        <xltc2:checksum/>
        <xltc2:hyperlink startIndex="221" length="46" url="https://go.microsoft.com/fwlink/?linkid=870924"/>
      </ext>
    </x18tc:extLst>
  </x18tc:threadedComment>
  <x18tc:threadedComment ref="F37" dT="2026-07-22T00:22:00.00" personId="{1cbce2bc-3e13-46bf-b697-4407c22cb389}" id="{716f2a5a-3865-4d69-af04-501e3aee7178}" done="0">
    <x18tc:text xml:space="preserve">ENVIADO CON JJ &amp; BENITO.
MESA DE CENTRO REDONDA SALIO GRIS, DEBERIA SER NEGRA</x18tc:text>
  </x18tc:threadedComment>
  <x18tc:threadedComment ref="G568" dT="2026-07-22T00:22:03.00" personId="{ea1eed1e-c1c5-4aa7-9fb0-3d3023fa23c2}" id="{87fdd62d-19db-4fd8-a4bb-a00ebfe98154}" done="0">
    <x18tc:text xml:space="preserve">TO CUSHION: 6/5 AT 11:05AM</x18tc:text>
  </x18tc:threadedComment>
  <x18tc:threadedComment ref="F40" dT="2026-07-22T00:22:00.00" personId="{1cbce2bc-3e13-46bf-b697-4407c22cb389}" id="{71a52629-7774-4410-9cf1-4dab08471ee1}" done="0">
    <x18tc:text xml:space="preserve">Confirmed 8/18 By Christian from 8/23</x18tc:text>
  </x18tc:threadedComment>
  <x18tc:threadedComment ref="T74" dT="2026-07-22T00:22:03.00" personId="{1cbce2bc-3e13-46bf-b697-4407c22cb389}" id="{1b7fe0dc-f697-4187-b690-32ef5da90860}" done="0">
    <x18tc:text xml:space="preserve">TO MARIO 9/28</x18tc:text>
  </x18tc:threadedComment>
  <x18tc:threadedComment ref="T40" dT="2026-07-22T00:22:00.00" personId="{1cbce2bc-3e13-46bf-b697-4407c22cb389}" id="{8baf343e-0597-4b59-86bc-9cdf6ecc09bf}" done="0">
    <x18tc:text xml:space="preserve">Mario 8/3</x18tc:text>
  </x18tc:threadedComment>
  <x18tc:threadedComment ref="F894" dT="2026-07-22T00:22:03.00" personId="{da9b8735-c6c3-4dd7-a629-38e0ca7ac540}" id="{d101ae1b-65ef-469e-b3d1-0fe6f8370802}" done="0">
    <x18tc:text xml:space="preserve">DEKTON TEAM WILL NEED TO GO TO INSTALL</x18tc:text>
  </x18tc:threadedComment>
  <x18tc:threadedComment ref="S54" dT="2026-07-22T00:22:03.00" personId="{1cbce2bc-3e13-46bf-b697-4407c22cb389}" id="{fee5ab98-7537-41f1-b76d-c2bad723d1cd}" done="0">
    <x18tc:text xml:space="preserve">se tomaran de orden#269
NUEVA MEDIDA
con rayo 9/1</x18tc:text>
  </x18tc:threadedComment>
  <x18tc:threadedComment ref="S38" dT="2026-07-22T00:22:00.00" personId="{1cbce2bc-3e13-46bf-b697-4407c22cb389}" id="{4f415b90-04fe-4091-bb62-ea9ecbc0b3a1}" done="0">
    <x18tc:text xml:space="preserve">RAYO 9/1</x18tc:text>
  </x18tc:threadedComment>
  <x18tc:threadedComment ref="L1155" dT="2026-07-22T00:22:03.00" personId="{d6cf9a1d-f011-433d-9778-1748d2e3f3a8}" id="{0d018178-2834-4005-85ef-70dc67dcbc3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12/12</x18tc:text>
    <x18tc:extLst>
      <ext uri="{F7C98A9C-CBB3-438F-8F68-D28B6AF4A901}">
        <xltc2:checksum/>
        <xltc2:hyperlink startIndex="221" length="46" url="https://go.microsoft.com/fwlink/?linkid=870924"/>
      </ext>
    </x18tc:extLst>
  </x18tc:threadedComment>
  <x18tc:threadedComment ref="S893" dT="2026-07-22T00:22:00.00" personId="{36fa0a0e-1c31-4382-a03b-38a3faf76aa4}" id="{36bfbfda-00df-435e-affa-0eae2239cf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4/16</x18tc:text>
    <x18tc:extLst>
      <ext uri="{F7C98A9C-CBB3-438F-8F68-D28B6AF4A901}">
        <xltc2:checksum/>
        <xltc2:hyperlink startIndex="221" length="46" url="https://go.microsoft.com/fwlink/?linkid=870924"/>
      </ext>
    </x18tc:extLst>
  </x18tc:threadedComment>
  <x18tc:threadedComment ref="G755" dT="2026-07-22T00:22:03.00" personId="{236bf605-e75b-412f-a949-3dd1af0fba4a}" id="{fb1c31d4-b9f0-4537-8623-c71e36c07e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 CUSHION: 11/19</x18tc:text>
    <x18tc:extLst>
      <ext uri="{F7C98A9C-CBB3-438F-8F68-D28B6AF4A901}">
        <xltc2:checksum/>
        <xltc2:hyperlink startIndex="221" length="46" url="https://go.microsoft.com/fwlink/?linkid=870924"/>
      </ext>
    </x18tc:extLst>
  </x18tc:threadedComment>
  <x18tc:threadedComment ref="F905" dT="2026-07-22T00:22:00.00" personId="{03c66238-fbbb-4d3c-b3ef-dd80713519c2}" id="{d556d44e-903b-41b6-986f-89d0545b17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UP AND DELIVER FROM SHOWROOM</x18tc:text>
    <x18tc:extLst>
      <ext uri="{F7C98A9C-CBB3-438F-8F68-D28B6AF4A901}">
        <xltc2:checksum/>
        <xltc2:hyperlink startIndex="221" length="46" url="https://go.microsoft.com/fwlink/?linkid=870924"/>
      </ext>
    </x18tc:extLst>
  </x18tc:threadedComment>
  <x18tc:threadedComment ref="F903" dT="2026-07-22T00:22:03.00" personId="{a0268402-dbb7-4e84-a5bf-3499b0d7f8ae}" id="{d5e431f8-7c79-4dec-8499-6cd707c838d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Coordinate with Lucio, he Need pick &amp; drop at Showroom...cordinate with Bryan too!</x18tc:text>
    <x18tc:extLst>
      <ext uri="{F7C98A9C-CBB3-438F-8F68-D28B6AF4A901}">
        <xltc2:checksum/>
        <xltc2:hyperlink startIndex="221" length="46" url="https://go.microsoft.com/fwlink/?linkid=870924"/>
      </ext>
    </x18tc:extLst>
  </x18tc:threadedComment>
  <x18tc:threadedComment ref="W491" dT="2026-07-22T00:22:00.00" personId="{ea1eed1e-c1c5-4aa7-9fb0-3d3023fa23c2}" id="{8292f609-ea4d-43e9-82d4-2fbd04017bda}" done="0">
    <x18tc:text xml:space="preserve">To Dekton: 5/6</x18tc:text>
  </x18tc:threadedComment>
  <x18tc:threadedComment ref="G836" dT="2026-07-22T00:22:03.00" personId="{e8a4f586-1f0c-401c-9056-73a7a3481518}" id="{c4dfa8b4-68a0-4eaa-91da-22a17b37f3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x18tc:text>
    <x18tc:extLst>
      <ext uri="{F7C98A9C-CBB3-438F-8F68-D28B6AF4A901}">
        <xltc2:checksum/>
        <xltc2:hyperlink startIndex="221" length="46" url="https://go.microsoft.com/fwlink/?linkid=870924"/>
      </ext>
    </x18tc:extLst>
  </x18tc:threadedComment>
  <x18tc:threadedComment ref="S782" dT="2026-07-22T00:22:03.00" personId="{a945b2ad-5f50-4088-a288-158e419cc216}" id="{5f2ae5e5-23b7-43b5-b9bf-0a806454c7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x18tc:text>
    <x18tc:extLst>
      <ext uri="{F7C98A9C-CBB3-438F-8F68-D28B6AF4A901}">
        <xltc2:checksum/>
        <xltc2:hyperlink startIndex="221" length="46" url="https://go.microsoft.com/fwlink/?linkid=870924"/>
      </ext>
    </x18tc:extLst>
  </x18tc:threadedComment>
  <x18tc:threadedComment ref="S628" dT="2026-07-22T00:22:03.00" personId="{e8e49451-a00f-41a2-aa95-b21276b3aefe}" id="{088b3004-3055-4106-8feb-e6a330c124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7/22 AT 7:09AM
Respuesta:
    *SE AGREGO INVOICE NEW*</x18tc:text>
    <x18tc:extLst>
      <ext uri="{F7C98A9C-CBB3-438F-8F68-D28B6AF4A901}">
        <xltc2:checksum/>
        <xltc2:hyperlink startIndex="221" length="46" url="https://go.microsoft.com/fwlink/?linkid=870924"/>
      </ext>
    </x18tc:extLst>
  </x18tc:threadedComment>
  <x18tc:threadedComment ref="A32" dT="2026-07-22T00:22:00.00" personId="{1cbce2bc-3e13-46bf-b697-4407c22cb389}" id="{5c58a699-8323-4759-aa3c-e27a7fa840ff}" done="0">
    <x18tc:text xml:space="preserve">MEXICO</x18tc:text>
  </x18tc:threadedComment>
  <x18tc:threadedComment ref="F856" dT="2026-07-22T00:22:00.00" personId="{6eefc5fe-fa59-46bd-a108-6a64918ea6e4}" id="{46e77e7d-fe54-4640-bfbf-5587d41c9fe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4/21
Respuesta:
    Pendiente por confirmar fecha por cliente, casa no lista aun
Respuesta:
    TENTATIVE OCT**</x18tc:text>
    <x18tc:extLst>
      <ext uri="{F7C98A9C-CBB3-438F-8F68-D28B6AF4A901}">
        <xltc2:checksum/>
        <xltc2:hyperlink startIndex="221" length="46" url="https://go.microsoft.com/fwlink/?linkid=870924"/>
      </ext>
    </x18tc:extLst>
  </x18tc:threadedComment>
  <x18tc:threadedComment ref="G660" dT="2026-07-22T00:22:03.00" personId="{69d6b806-18ec-46a7-ad04-22fbb4aed855}" id="{707943ce-41c4-4e12-8fae-ac97ee972e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APRIL 9/12 AT 3:10PM</x18tc:text>
    <x18tc:extLst>
      <ext uri="{F7C98A9C-CBB3-438F-8F68-D28B6AF4A901}">
        <xltc2:checksum/>
        <xltc2:hyperlink startIndex="221" length="46" url="https://go.microsoft.com/fwlink/?linkid=870924"/>
      </ext>
    </x18tc:extLst>
  </x18tc:threadedComment>
  <x18tc:threadedComment ref="F1425" dT="2026-07-22T00:22:03.00" personId="{32bda37c-fe2f-4ee1-91ec-d5d36ebe779b}" id="{4a0e3fb3-bf24-4f60-b293-65656362f44c}" done="0">
    <x18tc:text xml:space="preserve">-OCEAN SOFA SET
-WATERFALL IRONWOOD COFFE T.
-WATERFALL IRONWOOD T-TABLE</x18tc:text>
  </x18tc:threadedComment>
  <x18tc:threadedComment ref="K966" dT="2026-07-22T00:22:00.00" personId="{6c09a37d-8252-4e68-bf81-f43b37c5f274}" id="{bab90341-3dd1-4872-bbae-d5a6bde8b7d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WAIT FOR CUSTOMER FABRIC NEED 8YDS MINIMUM</x18tc:text>
    <x18tc:extLst>
      <ext uri="{F7C98A9C-CBB3-438F-8F68-D28B6AF4A901}">
        <xltc2:checksum/>
        <xltc2:hyperlink startIndex="221" length="46" url="https://go.microsoft.com/fwlink/?linkid=870924"/>
      </ext>
    </x18tc:extLst>
  </x18tc:threadedComment>
  <x18tc:threadedComment ref="S24" dT="2026-07-22T00:22:03.00" personId="{1cbce2bc-3e13-46bf-b697-4407c22cb389}" id="{cd1e92ba-6373-4beb-b90e-692d500a74db}" done="0">
    <x18tc:text xml:space="preserve">SCHEDULE 8-3</x18tc:text>
  </x18tc:threadedComment>
  <x18tc:threadedComment ref="F185" dT="2026-07-22T00:22:00.00" personId="{57f493ee-4cbf-42ee-8ce8-4d29ada58223}" id="{f095fa3d-827c-464b-8dad-890fd2b279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WAS 4/28 BUT NO FABRTIC</x18tc:text>
    <x18tc:extLst>
      <ext uri="{F7C98A9C-CBB3-438F-8F68-D28B6AF4A901}">
        <xltc2:checksum/>
        <xltc2:hyperlink startIndex="221" length="46" url="https://go.microsoft.com/fwlink/?linkid=870924"/>
      </ext>
    </x18tc:extLst>
  </x18tc:threadedComment>
  <x18tc:threadedComment ref="F1051" dT="2026-07-22T00:22:00.00" personId="{5eccd123-6228-4ae6-8efd-64e2fd9e5a1c}" id="{71f40a99-c4b2-47f0-bc6b-fbd350e54f3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COORDINATE TO PICK FROM SHOWROOM</x18tc:text>
    <x18tc:extLst>
      <ext uri="{F7C98A9C-CBB3-438F-8F68-D28B6AF4A901}">
        <xltc2:checksum/>
        <xltc2:hyperlink startIndex="221" length="46" url="https://go.microsoft.com/fwlink/?linkid=870924"/>
      </ext>
    </x18tc:extLst>
  </x18tc:threadedComment>
  <x18tc:threadedComment ref="S996" dT="2026-07-22T00:22:00.00" personId="{1c2bdac4-703c-4885-a00d-813fdd524a89}" id="{b3735ab1-21f0-4f6a-b484-4f5c7926c5c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8/11 AT 7:15AM</x18tc:text>
    <x18tc:extLst>
      <ext uri="{F7C98A9C-CBB3-438F-8F68-D28B6AF4A901}">
        <xltc2:checksum/>
        <xltc2:hyperlink startIndex="221" length="46" url="https://go.microsoft.com/fwlink/?linkid=870924"/>
      </ext>
    </x18tc:extLst>
  </x18tc:threadedComment>
  <x18tc:threadedComment ref="W194" dT="2026-07-22T00:22:03.00" personId="{d4ae2859-7042-4184-9e2a-47d11ca3d316}" id="{e707ac98-05a2-4323-b627-fabb42bbc70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ROJO: 3/8</x18tc:text>
    <x18tc:extLst>
      <ext uri="{F7C98A9C-CBB3-438F-8F68-D28B6AF4A901}">
        <xltc2:checksum/>
        <xltc2:hyperlink startIndex="221" length="46" url="https://go.microsoft.com/fwlink/?linkid=870924"/>
      </ext>
    </x18tc:extLst>
  </x18tc:threadedComment>
  <x18tc:threadedComment ref="G562" dT="2026-07-22T00:22:00.00" personId="{ea1eed1e-c1c5-4aa7-9fb0-3d3023fa23c2}" id="{e2426e36-ecea-4a51-aab9-9da5c35b8b75}" done="0">
    <x18tc:text xml:space="preserve">REDO WITH ABRIL PROGRAM</x18tc:text>
  </x18tc:threadedComment>
  <x18tc:threadedComment ref="F893" dT="2026-07-22T00:22:00.00" personId="{da9b8735-c6c3-4dd7-a629-38e0ca7ac540}" id="{12778487-cade-49a0-b3dd-64870179c8b0}" done="0">
    <x18tc:text xml:space="preserve">DEKTON GUYS WILL NEED TO GO TO INSTALL</x18tc:text>
  </x18tc:threadedComment>
  <x18tc:threadedComment ref="W550" dT="2026-07-22T00:22:00.00" personId="{ea1eed1e-c1c5-4aa7-9fb0-3d3023fa23c2}" id="{4fcbd9a2-84a4-4f23-a40b-17d5ecc2c5ff}" done="0">
    <x18tc:text xml:space="preserve">TO DEKTON: 5/7</x18tc:text>
  </x18tc:threadedComment>
  <x18tc:threadedComment ref="U577" dT="2026-07-22T00:22:03.00" personId="{ea1eed1e-c1c5-4aa7-9fb0-3d3023fa23c2}" id="{dcdc0101-bc5c-419b-9b08-06df8f88b60c}" done="0">
    <x18tc:text xml:space="preserve">CARNINAL GRAY GR305</x18tc:text>
  </x18tc:threadedComment>
  <x18tc:threadedComment ref="W848" dT="2026-07-22T00:22:03.00" personId="{258bf416-e9a3-4b8c-827c-77f56236eb1d}" id="{c26ade8b-1714-4d49-97b3-b8cc06b555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3/11</x18tc:text>
    <x18tc:extLst>
      <ext uri="{F7C98A9C-CBB3-438F-8F68-D28B6AF4A901}">
        <xltc2:checksum/>
        <xltc2:hyperlink startIndex="221" length="46" url="https://go.microsoft.com/fwlink/?linkid=870924"/>
      </ext>
    </x18tc:extLst>
  </x18tc:threadedComment>
  <x18tc:threadedComment ref="G652" dT="2026-07-22T00:22:02.00" personId="{8246b667-77e9-4030-873e-d9b1f8917e9c}" id="{6efef26b-66de-4f63-ab0c-9cedf08648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CUSHION: 12/4</x18tc:text>
    <x18tc:extLst>
      <ext uri="{F7C98A9C-CBB3-438F-8F68-D28B6AF4A901}">
        <xltc2:checksum/>
        <xltc2:hyperlink startIndex="221" length="46" url="https://go.microsoft.com/fwlink/?linkid=870924"/>
      </ext>
    </x18tc:extLst>
  </x18tc:threadedComment>
  <x18tc:threadedComment ref="AF1400" dT="2026-07-22T00:22:00.00" personId="{1cbce2bc-3e13-46bf-b697-4407c22cb389}" id="{3900f211-a425-4dc2-beb9-af809d16fcba}" done="0">
    <x18tc:text xml:space="preserve">No se a podido contactar 8/17 &amp; 8/18</x18tc:text>
  </x18tc:threadedComment>
  <x18tc:threadedComment ref="W887" dT="2026-07-22T00:22:00.00" personId="{898ff151-652d-4d44-beb6-4439ffb008ee}" id="{078b4f98-81c8-4b91-944b-77ef7a30c24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5/7</x18tc:text>
    <x18tc:extLst>
      <ext uri="{F7C98A9C-CBB3-438F-8F68-D28B6AF4A901}">
        <xltc2:checksum/>
        <xltc2:hyperlink startIndex="221" length="46" url="https://go.microsoft.com/fwlink/?linkid=870924"/>
      </ext>
    </x18tc:extLst>
  </x18tc:threadedComment>
  <x18tc:threadedComment ref="L1184" dT="2026-07-22T00:22:03.00" personId="{e51c3b85-8c51-4d92-aeb7-5249f3867fa7}" id="{f25b4f54-2af3-422a-afc1-1ba2eaaaba0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AT SHOWROOM
Respuesta:
    Across street, already pickup from la jolla</x18tc:text>
    <x18tc:extLst>
      <ext uri="{F7C98A9C-CBB3-438F-8F68-D28B6AF4A901}">
        <xltc2:checksum/>
        <xltc2:hyperlink startIndex="221" length="46" url="https://go.microsoft.com/fwlink/?linkid=870924"/>
      </ext>
    </x18tc:extLst>
  </x18tc:threadedComment>
  <x18tc:threadedComment ref="L1183" dT="2026-07-22T00:22:00.00" personId="{bbf516fa-636b-47b4-b1f9-1aae5b5340b3}" id="{2fa62108-1746-4b6a-a870-32a36a99f0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01/15</x18tc:text>
    <x18tc:extLst>
      <ext uri="{F7C98A9C-CBB3-438F-8F68-D28B6AF4A901}">
        <xltc2:checksum/>
        <xltc2:hyperlink startIndex="221" length="46" url="https://go.microsoft.com/fwlink/?linkid=870924"/>
      </ext>
    </x18tc:extLst>
  </x18tc:threadedComment>
  <x18tc:threadedComment ref="G1078" dT="2026-07-22T00:22:03.00" personId="{eff6419b-6e29-4f78-874e-f419b2a3c01d}" id="{82d4e29f-3c50-4b43-9e34-2199a37449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11/10</x18tc:text>
    <x18tc:extLst>
      <ext uri="{F7C98A9C-CBB3-438F-8F68-D28B6AF4A901}">
        <xltc2:checksum/>
        <xltc2:hyperlink startIndex="221" length="46" url="https://go.microsoft.com/fwlink/?linkid=870924"/>
      </ext>
    </x18tc:extLst>
  </x18tc:threadedComment>
  <x18tc:threadedComment ref="W1088" dT="2026-07-22T00:22:03.00" personId="{f8bcdc4b-be2b-4485-bef0-ed6fc82a4d46}" id="{ed9764e5-b7b7-413d-adcb-732903befb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x18tc:text>
    <x18tc:extLst>
      <ext uri="{F7C98A9C-CBB3-438F-8F68-D28B6AF4A901}">
        <xltc2:checksum/>
        <xltc2:hyperlink startIndex="221" length="46" url="https://go.microsoft.com/fwlink/?linkid=870924"/>
      </ext>
    </x18tc:extLst>
  </x18tc:threadedComment>
  <x18tc:threadedComment ref="F1077" dT="2026-07-22T00:22:02.00" personId="{e9916467-129e-461c-b8e7-8c4bf0eaf584}" id="{620e6593-d531-45cd-b213-b10e410cfd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SHIPPING</x18tc:text>
    <x18tc:extLst>
      <ext uri="{F7C98A9C-CBB3-438F-8F68-D28B6AF4A901}">
        <xltc2:checksum/>
        <xltc2:hyperlink startIndex="221" length="46" url="https://go.microsoft.com/fwlink/?linkid=870924"/>
      </ext>
    </x18tc:extLst>
  </x18tc:threadedComment>
  <x18tc:threadedComment ref="G642" dT="2026-07-22T00:22:00.00" personId="{a313fb32-d81c-4da2-a33c-6e02d74db3d9}" id="{48b09a0b-6cc7-40f3-99e8-c450c62027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8/14AT 10:45AM</x18tc:text>
    <x18tc:extLst>
      <ext uri="{F7C98A9C-CBB3-438F-8F68-D28B6AF4A901}">
        <xltc2:checksum/>
        <xltc2:hyperlink startIndex="221" length="46" url="https://go.microsoft.com/fwlink/?linkid=870924"/>
      </ext>
    </x18tc:extLst>
  </x18tc:threadedComment>
  <x18tc:threadedComment ref="W569" dT="2026-07-22T00:22:00.00" personId="{ea1eed1e-c1c5-4aa7-9fb0-3d3023fa23c2}" id="{e3568474-313e-4585-8320-7749ac1990f9}" done="0">
    <x18tc:text xml:space="preserve">TO DEKTON: 6/19 AT 6:10AM</x18tc:text>
  </x18tc:threadedComment>
  <x18tc:threadedComment ref="F883" dT="2026-07-22T00:22:03.00" personId="{ea1eed1e-c1c5-4aa7-9fb0-3d3023fa23c2}" id="{c04c296a-9cf3-4c8d-b109-991e417a72cf}" done="0">
    <x18tc:text xml:space="preserve">PENDING RIGHT COVERS, LUCIO ORDER NEW ONES</x18tc:text>
  </x18tc:threadedComment>
  <x18tc:threadedComment ref="T91" dT="2026-07-22T00:22:03.00" personId="{ea1eed1e-c1c5-4aa7-9fb0-3d3023fa23c2}" id="{eb0b67e6-9348-4554-98e1-d4916c850796}" done="0">
    <x18tc:text xml:space="preserve">TO MARIO: 12/5</x18tc:text>
  </x18tc:threadedComment>
  <x18tc:threadedComment ref="T116" dT="2026-07-22T00:22:03.00" personId="{1cbce2bc-3e13-46bf-b697-4407c22cb389}" id="{acf7cc4f-ea7f-44c4-982b-1451f649e53c}" done="0">
    <x18tc:text xml:space="preserve">TO MARIO: 11/18</x18tc:text>
  </x18tc:threadedComment>
  <x18tc:threadedComment ref="G139" dT="2026-07-22T00:22:02.00" personId="{ea1eed1e-c1c5-4aa7-9fb0-3d3023fa23c2}" id="{67aa7d71-9d46-41ee-867a-45148ffb2652}" done="0">
    <x18tc:text xml:space="preserve">TO ABRIL: 12/20</x18tc:text>
  </x18tc:threadedComment>
  <x18tc:threadedComment ref="G909" dT="2026-07-22T00:22:00.00" personId="{a0388873-1452-4c30-b37b-efab46f10ed5}" id="{5aa796ea-f3bc-4892-bfd1-60ab129614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5/22</x18tc:text>
    <x18tc:extLst>
      <ext uri="{F7C98A9C-CBB3-438F-8F68-D28B6AF4A901}">
        <xltc2:checksum/>
        <xltc2:hyperlink startIndex="221" length="46" url="https://go.microsoft.com/fwlink/?linkid=870924"/>
      </ext>
    </x18tc:extLst>
  </x18tc:threadedComment>
  <x18tc:threadedComment ref="G1277" dT="2026-07-22T00:22:00.00" personId="{d8ec3257-7776-4148-8402-b8f4aca2e2a1}" id="{72863833-1665-416b-a226-dfd3e957a8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4/21</x18tc:text>
    <x18tc:extLst>
      <ext uri="{F7C98A9C-CBB3-438F-8F68-D28B6AF4A901}">
        <xltc2:checksum/>
        <xltc2:hyperlink startIndex="221" length="46" url="https://go.microsoft.com/fwlink/?linkid=870924"/>
      </ext>
    </x18tc:extLst>
  </x18tc:threadedComment>
  <x18tc:threadedComment ref="F878" dT="2026-07-22T00:22:03.00" personId="{20af9fa5-5a55-40bc-b008-f3eb687a258d}" id="{e5043c44-e494-47c5-8b26-c798e8ae8b2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WILL CALL FROM FACTORY</x18tc:text>
    <x18tc:extLst>
      <ext uri="{F7C98A9C-CBB3-438F-8F68-D28B6AF4A901}">
        <xltc2:checksum/>
        <xltc2:hyperlink startIndex="221" length="46" url="https://go.microsoft.com/fwlink/?linkid=870924"/>
      </ext>
    </x18tc:extLst>
  </x18tc:threadedComment>
  <x18tc:threadedComment ref="S658" dT="2026-07-22T00:22:03.00" personId="{a54e0e79-a26d-43d2-a896-b58c777d3cc8}" id="{e767aafb-b86c-4c6d-a785-9b41983532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9/24</x18tc:text>
    <x18tc:extLst>
      <ext uri="{F7C98A9C-CBB3-438F-8F68-D28B6AF4A901}">
        <xltc2:checksum/>
        <xltc2:hyperlink startIndex="221" length="46" url="https://go.microsoft.com/fwlink/?linkid=870924"/>
      </ext>
    </x18tc:extLst>
  </x18tc:threadedComment>
  <x18tc:threadedComment ref="F922" dT="2026-07-22T00:22:03.00" personId="{f059af59-14a5-4bf4-80b5-28d67ad7f880}" id="{12814e26-e1ac-46d9-8c2c-264a44773d9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WILL CALL ANTHONY LAPLAGLIA</x18tc:text>
    <x18tc:extLst>
      <ext uri="{F7C98A9C-CBB3-438F-8F68-D28B6AF4A901}">
        <xltc2:checksum/>
        <xltc2:hyperlink startIndex="221" length="46" url="https://go.microsoft.com/fwlink/?linkid=870924"/>
      </ext>
    </x18tc:extLst>
  </x18tc:threadedComment>
  <x18tc:threadedComment ref="S607" dT="2026-07-22T00:22:00.00" personId="{81343a37-5b1b-4fb7-9720-c0e66adac699}" id="{26e6e5f8-d0f8-4cea-845a-bcbb9bba3c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7/16 AT 12:00PM</x18tc:text>
    <x18tc:extLst>
      <ext uri="{F7C98A9C-CBB3-438F-8F68-D28B6AF4A901}">
        <xltc2:checksum/>
        <xltc2:hyperlink startIndex="221" length="46" url="https://go.microsoft.com/fwlink/?linkid=870924"/>
      </ext>
    </x18tc:extLst>
  </x18tc:threadedComment>
  <x18tc:threadedComment ref="G1413" dT="2026-07-22T00:22:00.00" personId="{1cbce2bc-3e13-46bf-b697-4407c22cb389}" id="{ade6f96a-ec74-4ca6-9faf-213d5c691097}" done="0">
    <x18tc:text xml:space="preserve">TO CUSHION: 6/6</x18tc:text>
  </x18tc:threadedComment>
  <x18tc:threadedComment ref="S265" dT="2026-07-22T00:22:03.00" personId="{1cbce2bc-3e13-46bf-b697-4407c22cb389}" id="{a3abf924-c32c-4c50-abdd-24484b32993e}" done="0">
    <x18tc:text xml:space="preserve">TO METAL: 6/7</x18tc:text>
  </x18tc:threadedComment>
  <x18tc:threadedComment ref="G1077" dT="2026-07-22T00:22:00.00" personId="{d6c21baf-7c92-41af-bec5-cd2b1445fc48}" id="{a24ac1ba-e76b-48f9-923f-b5298da8e0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x18tc:text>
    <x18tc:extLst>
      <ext uri="{F7C98A9C-CBB3-438F-8F68-D28B6AF4A901}">
        <xltc2:checksum/>
        <xltc2:hyperlink startIndex="221" length="46" url="https://go.microsoft.com/fwlink/?linkid=870924"/>
      </ext>
    </x18tc:extLst>
  </x18tc:threadedComment>
  <x18tc:threadedComment ref="F1405" dT="2026-07-22T00:22:03.00" personId="{1cbce2bc-3e13-46bf-b697-4407c22cb389}" id="{e9288fe9-be93-4995-957f-425a7126855d}" done="0">
    <x18tc:text xml:space="preserve">CLIENTE REAGENDO PARA ABRIL 2023</x18tc:text>
  </x18tc:threadedComment>
  <x18tc:threadedComment ref="S262" dT="2026-07-22T00:22:02.00" personId="{1cbce2bc-3e13-46bf-b697-4407c22cb389}" id="{d1d4b8f8-3e2b-4e45-9d37-53785b6a955b}" done="0">
    <x18tc:text xml:space="preserve">TO METAL: 6/14</x18tc:text>
  </x18tc:threadedComment>
  <x18tc:threadedComment ref="T36" dT="2026-07-22T00:22:00.00" personId="{a4303f58-4f84-400f-a636-5e9335cacc72}" id="{1f3b7993-8173-4a6c-806d-879abebea362}" done="0">
    <x18tc:text xml:space="preserve">Mario 8/15</x18tc:text>
  </x18tc:threadedComment>
  <x18tc:threadedComment ref="W976" dT="2026-07-22T00:22:03.00" personId="{06655a89-ff71-4f2c-8ab9-e1912cbe8410}" id="{da063d72-fe24-48f3-a4ba-4008308f47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:7/22</x18tc:text>
    <x18tc:extLst>
      <ext uri="{F7C98A9C-CBB3-438F-8F68-D28B6AF4A901}">
        <xltc2:checksum/>
        <xltc2:hyperlink startIndex="221" length="46" url="https://go.microsoft.com/fwlink/?linkid=870924"/>
      </ext>
    </x18tc:extLst>
  </x18tc:threadedComment>
  <x18tc:threadedComment ref="S66" dT="2026-07-22T00:22:03.00" personId="{1cbce2bc-3e13-46bf-b697-4407c22cb389}" id="{4171d4a4-2ae9-4c6e-8f0a-576ab15b3b2b}" done="0">
    <x18tc:text xml:space="preserve">TO RAYO: 9/23</x18tc:text>
  </x18tc:threadedComment>
  <x18tc:threadedComment ref="S848" dT="2026-07-22T00:22:02.00" personId="{e4c8c652-daec-467c-b5da-0b60f7d95f98}" id="{7d9efd71-e455-48f4-9633-b5a1c19bf1e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PER CHRISTIAN: AHI QUE HACER TODO
Respuesta:
    TO METAL: 3/6</x18tc:text>
    <x18tc:extLst>
      <ext uri="{F7C98A9C-CBB3-438F-8F68-D28B6AF4A901}">
        <xltc2:checksum/>
        <xltc2:hyperlink startIndex="221" length="46" url="https://go.microsoft.com/fwlink/?linkid=870924"/>
      </ext>
    </x18tc:extLst>
  </x18tc:threadedComment>
  <x18tc:threadedComment ref="S23" dT="2026-07-22T00:22:03.00" personId="{1cbce2bc-3e13-46bf-b697-4407c22cb389}" id="{adb5aa36-4e7e-44a9-b54c-87dba87999bc}" done="0">
    <x18tc:text xml:space="preserve">TO RAYO 10/19</x18tc:text>
  </x18tc:threadedComment>
  <x18tc:threadedComment ref="K1178" dT="2026-07-22T00:22:03.00" personId="{6d8cbbfe-14b9-43a4-895e-97276317bf00}" id="{3633ccaf-9414-4b06-b15d-c604b1c7f8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U1423" dT="2026-07-22T00:22:02.00" personId="{a4303f58-4f84-400f-a636-5e9335cacc72}" id="{4de583f0-e473-40a5-bb5a-8d1957e057a3}" done="0">
    <x18tc:text xml:space="preserve">BRONZE=6
WHITE=3
BEIGE=5
GREY=7+7=14
BONE=3
BLACK=5</x18tc:text>
  </x18tc:threadedComment>
  <x18tc:threadedComment ref="S1010" dT="2026-07-22T00:22:00.00" personId="{da83d3ca-953c-49a3-a908-a0a18d8e9174}" id="{1c2b99a6-a006-48f3-8e98-bfb07361902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7/21</x18tc:text>
    <x18tc:extLst>
      <ext uri="{F7C98A9C-CBB3-438F-8F68-D28B6AF4A901}">
        <xltc2:checksum/>
        <xltc2:hyperlink startIndex="221" length="46" url="https://go.microsoft.com/fwlink/?linkid=870924"/>
      </ext>
    </x18tc:extLst>
  </x18tc:threadedComment>
  <x18tc:threadedComment ref="S642" dT="2026-07-22T00:22:00.00" personId="{3906d299-e2f2-48e7-9649-d4552ab8397d}" id="{98412b51-3a42-4591-a1bc-38c88886f78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8/12 AT 9:30AM</x18tc:text>
    <x18tc:extLst>
      <ext uri="{F7C98A9C-CBB3-438F-8F68-D28B6AF4A901}">
        <xltc2:checksum/>
        <xltc2:hyperlink startIndex="221" length="46" url="https://go.microsoft.com/fwlink/?linkid=870924"/>
      </ext>
    </x18tc:extLst>
  </x18tc:threadedComment>
  <x18tc:threadedComment ref="V69" dT="2026-07-22T00:22:02.00" personId="{1cbce2bc-3e13-46bf-b697-4407c22cb389}" id="{5d934cd6-1b17-450c-9392-c26dd8f33fb8}" done="0">
    <x18tc:text xml:space="preserve">only dekton Order</x18tc:text>
  </x18tc:threadedComment>
  <x18tc:threadedComment ref="S1425" dT="2026-07-22T00:22:00.00" personId="{1cbce2bc-3e13-46bf-b697-4407c22cb389}" id="{ed74c717-85b1-4536-95b2-aea71af4e7a9}" done="0">
    <x18tc:text xml:space="preserve">TO METAL:6/2
1 TABLE NEED IRONWOOD THE TABLETOP 86*43</x18tc:text>
  </x18tc:threadedComment>
  <x18tc:threadedComment ref="G903" dT="2026-07-22T00:22:03.00" personId="{81a315b1-ab69-45ed-a1af-1e53fcfdeef9}" id="{6419649c-9d2f-48ef-87ba-725ed74361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4/30</x18tc:text>
    <x18tc:extLst>
      <ext uri="{F7C98A9C-CBB3-438F-8F68-D28B6AF4A901}">
        <xltc2:checksum/>
        <xltc2:hyperlink startIndex="221" length="46" url="https://go.microsoft.com/fwlink/?linkid=870924"/>
      </ext>
    </x18tc:extLst>
  </x18tc:threadedComment>
  <x18tc:threadedComment ref="K1176" dT="2026-07-22T00:22:00.00" personId="{5dddbc33-94ba-41da-9a5d-50d7361b92be}" id="{514189a6-5271-472e-9c0d-4c615d10d2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W541" dT="2026-07-22T00:22:03.00" personId="{ea1eed1e-c1c5-4aa7-9fb0-3d3023fa23c2}" id="{3409a0a5-b731-40eb-bed1-b50ac9dfbc89}" done="0">
    <x18tc:text xml:space="preserve">TO DEKTON: 6/20 AT 6:40AM</x18tc:text>
  </x18tc:threadedComment>
  <x18tc:threadedComment ref="G680" dT="2026-07-22T00:22:00.00" personId="{b7cd0bd3-8b1e-41ef-b239-e46fb9f502ef}" id="{73d37a5f-5a5c-47ba-8d81-119495544e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9/30 AT 6:40AM</x18tc:text>
    <x18tc:extLst>
      <ext uri="{F7C98A9C-CBB3-438F-8F68-D28B6AF4A901}">
        <xltc2:checksum/>
        <xltc2:hyperlink startIndex="221" length="46" url="https://go.microsoft.com/fwlink/?linkid=870924"/>
      </ext>
    </x18tc:extLst>
  </x18tc:threadedComment>
  <x18tc:threadedComment ref="G889" dT="2026-07-22T00:22:03.00" personId="{6b81d7fa-d3f1-415b-8a8b-c0f398c4292c}" id="{2806e6b5-7431-48d1-8570-4031fa69b74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5/27</x18tc:text>
    <x18tc:extLst>
      <ext uri="{F7C98A9C-CBB3-438F-8F68-D28B6AF4A901}">
        <xltc2:checksum/>
        <xltc2:hyperlink startIndex="221" length="46" url="https://go.microsoft.com/fwlink/?linkid=870924"/>
      </ext>
    </x18tc:extLst>
  </x18tc:threadedComment>
  <x18tc:threadedComment ref="W567" dT="2026-07-22T00:22:00.00" personId="{ea1eed1e-c1c5-4aa7-9fb0-3d3023fa23c2}" id="{83118b8b-5b8d-4202-9f1c-79549d8854ea}" done="0">
    <x18tc:text xml:space="preserve">TO DEKTON: 6/6 AT 6:42AM</x18tc:text>
  </x18tc:threadedComment>
  <x18tc:threadedComment ref="G902" dT="2026-07-22T00:22:03.00" personId="{f64cacdf-c939-4150-8e7c-86a56d9bfa5f}" id="{cd9c3143-37a6-4cc4-9fe8-4068352d6d6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5/28</x18tc:text>
    <x18tc:extLst>
      <ext uri="{F7C98A9C-CBB3-438F-8F68-D28B6AF4A901}">
        <xltc2:checksum/>
        <xltc2:hyperlink startIndex="221" length="46" url="https://go.microsoft.com/fwlink/?linkid=870924"/>
      </ext>
    </x18tc:extLst>
  </x18tc:threadedComment>
  <x18tc:threadedComment ref="T997" dT="2026-07-22T00:22:00.00" personId="{118414b9-3158-4815-97f7-6b64aaac45be}" id="{07b3c08c-2584-4c86-89cf-f26c157a86a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8/26 AT 10:00AM</x18tc:text>
    <x18tc:extLst>
      <ext uri="{F7C98A9C-CBB3-438F-8F68-D28B6AF4A901}">
        <xltc2:checksum/>
        <xltc2:hyperlink startIndex="221" length="46" url="https://go.microsoft.com/fwlink/?linkid=870924"/>
      </ext>
    </x18tc:extLst>
  </x18tc:threadedComment>
  <x18tc:threadedComment ref="F877" dT="2026-07-22T00:22:03.00" personId="{8cbe471e-d49c-4208-9b02-83452390f330}" id="{8216fcab-66ca-4ed0-9b59-db59a636e2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COMPLETE FOR 5/27 TO DELIVER ON ILLINOIS
Respuesta:
    NEED DELIVER ON 6/2</x18tc:text>
    <x18tc:extLst>
      <ext uri="{F7C98A9C-CBB3-438F-8F68-D28B6AF4A901}">
        <xltc2:checksum/>
        <xltc2:hyperlink startIndex="221" length="46" url="https://go.microsoft.com/fwlink/?linkid=870924"/>
      </ext>
    </x18tc:extLst>
  </x18tc:threadedComment>
  <x18tc:threadedComment ref="S2" dT="2026-07-22T00:22:00.00" personId="{1cbce2bc-3e13-46bf-b697-4407c22cb389}" id="{90485a07-204f-4783-be89-596ab7024e15}" done="0">
    <x18tc:text xml:space="preserve">TO RAYO 9/28</x18tc:text>
  </x18tc:threadedComment>
  <x18tc:threadedComment ref="W531" dT="2026-07-22T00:22:03.00" personId="{ea1eed1e-c1c5-4aa7-9fb0-3d3023fa23c2}" id="{83b47dff-b9ef-4876-9caa-04a0287bd987}" done="0">
    <x18tc:text xml:space="preserve">To dekton: 4/23</x18tc:text>
  </x18tc:threadedComment>
  <x18tc:threadedComment ref="L1349" dT="2026-07-22T00:22:00.00" personId="{8c00c98e-7c3d-4dea-b14f-1a2d222e8342}" id="{7ac1730b-a43c-4fa5-bd16-7445194f9e9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6/29</x18tc:text>
    <x18tc:extLst>
      <ext uri="{F7C98A9C-CBB3-438F-8F68-D28B6AF4A901}">
        <xltc2:checksum/>
        <xltc2:hyperlink startIndex="221" length="46" url="https://go.microsoft.com/fwlink/?linkid=870924"/>
      </ext>
    </x18tc:extLst>
  </x18tc:threadedComment>
  <x18tc:threadedComment ref="S661" dT="2026-07-22T00:22:03.00" personId="{823b4276-6bda-485e-b58d-ac1af75aadc0}" id="{2b583d51-2416-4929-bab2-782253faa86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x18tc:text>
    <x18tc:extLst>
      <ext uri="{F7C98A9C-CBB3-438F-8F68-D28B6AF4A901}">
        <xltc2:checksum/>
        <xltc2:hyperlink startIndex="221" length="46" url="https://go.microsoft.com/fwlink/?linkid=870924"/>
      </ext>
    </x18tc:extLst>
  </x18tc:threadedComment>
  <x18tc:threadedComment ref="F791" dT="2026-07-22T00:22:03.00" personId="{af7cf2b7-9b97-409f-a48a-101e14df604d}" id="{05c9aae7-0b45-47a4-8e26-62134ae693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PROPANE TANK FIREPIT</x18tc:text>
    <x18tc:extLst>
      <ext uri="{F7C98A9C-CBB3-438F-8F68-D28B6AF4A901}">
        <xltc2:checksum/>
        <xltc2:hyperlink startIndex="221" length="46" url="https://go.microsoft.com/fwlink/?linkid=870924"/>
      </ext>
    </x18tc:extLst>
  </x18tc:threadedComment>
  <x18tc:threadedComment ref="G578" dT="2026-07-22T00:22:00.00" personId="{ea1eed1e-c1c5-4aa7-9fb0-3d3023fa23c2}" id="{bc165286-6cf9-492c-ab33-7323bbc73528}" done="0">
    <x18tc:text xml:space="preserve">To cushion: 5/28 3:30pm</x18tc:text>
  </x18tc:threadedComment>
  <x18tc:threadedComment ref="G1175" dT="2026-07-22T00:22:03.00" personId="{2ada5924-712b-4193-abf1-e2b6bd8c95af}" id="{9911a57d-7bdb-4e86-ac13-9664065e87a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1/14</x18tc:text>
    <x18tc:extLst>
      <ext uri="{F7C98A9C-CBB3-438F-8F68-D28B6AF4A901}">
        <xltc2:checksum/>
        <xltc2:hyperlink startIndex="221" length="46" url="https://go.microsoft.com/fwlink/?linkid=870924"/>
      </ext>
    </x18tc:extLst>
  </x18tc:threadedComment>
  <x18tc:threadedComment ref="G1131" dT="2026-07-22T00:22:00.00" personId="{d746e85c-b82e-46fa-90e9-eb7d67500ffd}" id="{07cc52f2-c3bc-4c0c-936c-ac505cbe10b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x18tc:text>
    <x18tc:extLst>
      <ext uri="{F7C98A9C-CBB3-438F-8F68-D28B6AF4A901}">
        <xltc2:checksum/>
        <xltc2:hyperlink startIndex="221" length="46" url="https://go.microsoft.com/fwlink/?linkid=870924"/>
      </ext>
    </x18tc:extLst>
  </x18tc:threadedComment>
  <x18tc:threadedComment ref="S1412" dT="2026-07-22T00:22:03.00" personId="{1cbce2bc-3e13-46bf-b697-4407c22cb389}" id="{0a607c8d-0da9-4a46-b241-9f92c0cf66ca}" done="0">
    <x18tc:text xml:space="preserve">TO RAYO: 12/19</x18tc:text>
  </x18tc:threadedComment>
  <x18tc:threadedComment ref="L1334" dT="2026-07-22T00:22:00.00" personId="{57018a89-ae17-4d11-8982-3e40388703be}" id="{e8acfb83-b0e4-49b1-bdad-b6f2a889d5b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ON 6/9</x18tc:text>
    <x18tc:extLst>
      <ext uri="{F7C98A9C-CBB3-438F-8F68-D28B6AF4A901}">
        <xltc2:checksum/>
        <xltc2:hyperlink startIndex="221" length="46" url="https://go.microsoft.com/fwlink/?linkid=870924"/>
      </ext>
    </x18tc:extLst>
  </x18tc:threadedComment>
  <x18tc:threadedComment ref="S541" dT="2026-07-22T00:22:03.00" personId="{ea1eed1e-c1c5-4aa7-9fb0-3d3023fa23c2}" id="{e70ec4ba-a439-4bfe-a874-51c76a9a5d24}" done="0">
    <x18tc:text xml:space="preserve">TO METAL: 7/2 AT 9:30AM</x18tc:text>
  </x18tc:threadedComment>
  <x18tc:threadedComment ref="S991" dT="2026-07-22T00:22:00.00" personId="{d32fc983-e8e6-4b3f-9793-89cb670827a4}" id="{73f1a291-1776-452e-a010-e06edc2f83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x18tc:text>
    <x18tc:extLst>
      <ext uri="{F7C98A9C-CBB3-438F-8F68-D28B6AF4A901}">
        <xltc2:checksum/>
        <xltc2:hyperlink startIndex="221" length="46" url="https://go.microsoft.com/fwlink/?linkid=870924"/>
      </ext>
    </x18tc:extLst>
  </x18tc:threadedComment>
  <x18tc:threadedComment ref="AC104" dT="2026-07-22T00:22:02.00" personId="{2ce526c0-7dd6-42ba-b071-92e7e8906f05}" id="{12ee2790-ac2b-48be-9de1-bfe7454eb185}" done="0">
    <x18tc:text xml:space="preserve">all the welds are rusting, could you send someone to repair?</x18tc:text>
  </x18tc:threadedComment>
  <x18tc:threadedComment ref="G658" dT="2026-07-22T00:22:00.00" personId="{6214509b-8551-40fb-968d-8116bc1dd71b}" id="{46f73df5-fff2-42c3-8661-55c454e4564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10/10 AT 2:PM</x18tc:text>
    <x18tc:extLst>
      <ext uri="{F7C98A9C-CBB3-438F-8F68-D28B6AF4A901}">
        <xltc2:checksum/>
        <xltc2:hyperlink startIndex="221" length="46" url="https://go.microsoft.com/fwlink/?linkid=870924"/>
      </ext>
    </x18tc:extLst>
  </x18tc:threadedComment>
  <x18tc:threadedComment ref="W949" dT="2026-07-22T00:22:03.00" personId="{1a0cbe2a-42eb-4b3e-a876-540fd7776c20}" id="{19b20a9b-a2ae-4084-9be7-4595c7f9d3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6/17</x18tc:text>
    <x18tc:extLst>
      <ext uri="{F7C98A9C-CBB3-438F-8F68-D28B6AF4A901}">
        <xltc2:checksum/>
        <xltc2:hyperlink startIndex="221" length="46" url="https://go.microsoft.com/fwlink/?linkid=870924"/>
      </ext>
    </x18tc:extLst>
  </x18tc:threadedComment>
  <x18tc:threadedComment ref="F913" dT="2026-07-22T00:22:03.00" personId="{9313b69d-f415-4fca-90a5-d39a35a5cd9f}" id="{a510476c-8498-44e0-bfad-e149d34491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PIECE FOAM ONLY</x18tc:text>
    <x18tc:extLst>
      <ext uri="{F7C98A9C-CBB3-438F-8F68-D28B6AF4A901}">
        <xltc2:checksum/>
        <xltc2:hyperlink startIndex="221" length="46" url="https://go.microsoft.com/fwlink/?linkid=870924"/>
      </ext>
    </x18tc:extLst>
  </x18tc:threadedComment>
  <x18tc:threadedComment ref="G1154" dT="2026-07-22T00:22:00.00" personId="{b686ccae-b182-4a3c-90ed-e12396c76ea2}" id="{5a20c244-2bfb-4956-b40c-b8217bdc77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x18tc:text>
    <x18tc:extLst>
      <ext uri="{F7C98A9C-CBB3-438F-8F68-D28B6AF4A901}">
        <xltc2:checksum/>
        <xltc2:hyperlink startIndex="221" length="46" url="https://go.microsoft.com/fwlink/?linkid=870924"/>
      </ext>
    </x18tc:extLst>
  </x18tc:threadedComment>
  <x18tc:threadedComment ref="W718" dT="2026-07-22T00:22:02.00" personId="{9f734de8-5098-420d-82bb-e04c9ee98073}" id="{7906074f-e90b-4f10-b0ed-c9b094c84c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FROM REMANENT</x18tc:text>
    <x18tc:extLst>
      <ext uri="{F7C98A9C-CBB3-438F-8F68-D28B6AF4A901}">
        <xltc2:checksum/>
        <xltc2:hyperlink startIndex="221" length="46" url="https://go.microsoft.com/fwlink/?linkid=870924"/>
      </ext>
    </x18tc:extLst>
  </x18tc:threadedComment>
  <x18tc:threadedComment ref="G770" dT="2026-07-22T00:22:03.00" personId="{c8ff6299-aabc-4e19-a592-fb841228b4fc}" id="{1a0bb65d-33e7-4172-8de1-9193ec4b0a3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SERGIOS TEAM: 2/3</x18tc:text>
    <x18tc:extLst>
      <ext uri="{F7C98A9C-CBB3-438F-8F68-D28B6AF4A901}">
        <xltc2:checksum/>
        <xltc2:hyperlink startIndex="221" length="46" url="https://go.microsoft.com/fwlink/?linkid=870924"/>
      </ext>
    </x18tc:extLst>
  </x18tc:threadedComment>
  <x18tc:threadedComment ref="W192" dT="2026-07-22T00:22:03.00" personId="{ff39f19a-448e-446b-9e19-554c5257681d}" id="{ed9e5012-e075-461c-92df-385ab79b4dc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ROJO: 3/8</x18tc:text>
    <x18tc:extLst>
      <ext uri="{F7C98A9C-CBB3-438F-8F68-D28B6AF4A901}">
        <xltc2:checksum/>
        <xltc2:hyperlink startIndex="221" length="46" url="https://go.microsoft.com/fwlink/?linkid=870924"/>
      </ext>
    </x18tc:extLst>
  </x18tc:threadedComment>
  <x18tc:threadedComment ref="G1391" dT="2026-07-22T00:22:00.00" personId="{7eb7d52e-d583-4daa-a3d4-5fb1ad30f587}" id="{a5b6e8b9-831b-4676-b8ee-cbe6527755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7/28</x18tc:text>
    <x18tc:extLst>
      <ext uri="{F7C98A9C-CBB3-438F-8F68-D28B6AF4A901}">
        <xltc2:checksum/>
        <xltc2:hyperlink startIndex="221" length="46" url="https://go.microsoft.com/fwlink/?linkid=870924"/>
      </ext>
    </x18tc:extLst>
  </x18tc:threadedComment>
  <x18tc:threadedComment ref="L1391" dT="2026-07-22T00:22:02.00" personId="{d1b2f34f-0c4d-44ac-bd86-76517f34b34c}" id="{2e1e51cb-3413-427c-8684-db25a49a765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8/5
Respuesta:
    RECEIVED 8/7/25</x18tc:text>
    <x18tc:extLst>
      <ext uri="{F7C98A9C-CBB3-438F-8F68-D28B6AF4A901}">
        <xltc2:checksum/>
        <xltc2:hyperlink startIndex="221" length="46" url="https://go.microsoft.com/fwlink/?linkid=870924"/>
      </ext>
    </x18tc:extLst>
  </x18tc:threadedComment>
  <x18tc:threadedComment ref="L564" dT="2026-07-22T00:22:03.00" personId="{1cbce2bc-3e13-46bf-b697-4407c22cb389}" id="{ef7b7e1e-d492-4e7f-b461-5c0e4080e661}" done="0">
    <x18tc:text xml:space="preserve">ORDER ON  05/29</x18tc:text>
  </x18tc:threadedComment>
  <x18tc:threadedComment ref="W132" dT="2026-07-22T00:22:00.00" personId="{1cbce2bc-3e13-46bf-b697-4407c22cb389}" id="{2920d24c-8c0e-451e-a43b-4fb2798ac75c}" done="0">
    <x18tc:text xml:space="preserve">TO RED: 12/15</x18tc:text>
  </x18tc:threadedComment>
  <x18tc:threadedComment ref="S873" dT="2026-07-22T00:22:00.00" personId="{ecc5c483-4516-44ae-a243-30a30828d4f5}" id="{a5885ce5-e21e-498d-82c3-e80ff1b0b5d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METAL:4/8</x18tc:text>
    <x18tc:extLst>
      <ext uri="{F7C98A9C-CBB3-438F-8F68-D28B6AF4A901}">
        <xltc2:checksum/>
        <xltc2:hyperlink startIndex="221" length="46" url="https://go.microsoft.com/fwlink/?linkid=870924"/>
      </ext>
    </x18tc:extLst>
  </x18tc:threadedComment>
  <x18tc:threadedComment ref="W710" dT="2026-07-22T00:22:00.00" personId="{6a8fbcc4-7cff-43d1-b8ab-e0fb72ec0f76}" id="{ab442c01-5719-40ef-b9ef-54319abeaf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REMOVERA DE TABLE Y SE REENSAMBLARA</x18tc:text>
    <x18tc:extLst>
      <ext uri="{F7C98A9C-CBB3-438F-8F68-D28B6AF4A901}">
        <xltc2:checksum/>
        <xltc2:hyperlink startIndex="221" length="46" url="https://go.microsoft.com/fwlink/?linkid=870924"/>
      </ext>
    </x18tc:extLst>
  </x18tc:threadedComment>
  <x18tc:threadedComment ref="S230" dT="2026-07-22T00:22:00.00" personId="{1cbce2bc-3e13-46bf-b697-4407c22cb389}" id="{18ab1ca6-81d8-4ab2-bf53-c517b18bec3b}" done="0">
    <x18tc:text xml:space="preserve">*ALUMINUM*
TO METAL: 6/1</x18tc:text>
  </x18tc:threadedComment>
  <x18tc:threadedComment ref="L1235" dT="2026-07-22T00:22:00.00" personId="{43bc9379-0b5d-4a47-a885-52b66a2ebcd5}" id="{1d228103-42a0-4c41-813b-7f9f3392459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4/8</x18tc:text>
    <x18tc:extLst>
      <ext uri="{F7C98A9C-CBB3-438F-8F68-D28B6AF4A901}">
        <xltc2:checksum/>
        <xltc2:hyperlink startIndex="221" length="46" url="https://go.microsoft.com/fwlink/?linkid=870924"/>
      </ext>
    </x18tc:extLst>
  </x18tc:threadedComment>
  <x18tc:threadedComment ref="F21" dT="2026-07-22T00:22:00.00" personId="{1cbce2bc-3e13-46bf-b697-4407c22cb389}" id="{aa1137d2-c43d-4bb9-96d1-ed66b4fc62be}" done="0">
    <x18tc:text xml:space="preserve">Confirmed to 8/22 By christian from: 8/16
christian put to 9/07</x18tc:text>
  </x18tc:threadedComment>
  <x18tc:threadedComment ref="S664" dT="2026-07-22T00:22:03.00" personId="{1a8de190-f4d8-4751-86d2-e3cdf5a363ee}" id="{dac7c11e-81b8-4bf6-82ab-08e3525db29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 AT 9:00AM</x18tc:text>
    <x18tc:extLst>
      <ext uri="{F7C98A9C-CBB3-438F-8F68-D28B6AF4A901}">
        <xltc2:checksum/>
        <xltc2:hyperlink startIndex="221" length="46" url="https://go.microsoft.com/fwlink/?linkid=870924"/>
      </ext>
    </x18tc:extLst>
  </x18tc:threadedComment>
  <x18tc:threadedComment ref="W658" dT="2026-07-22T00:22:03.00" personId="{aa3561cb-64ac-4088-be47-9f8798f51c0f}" id="{fb783089-edf2-48ff-aaee-3f7617bb3c4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9/26 7:00AM</x18tc:text>
    <x18tc:extLst>
      <ext uri="{F7C98A9C-CBB3-438F-8F68-D28B6AF4A901}">
        <xltc2:checksum/>
        <xltc2:hyperlink startIndex="221" length="46" url="https://go.microsoft.com/fwlink/?linkid=870924"/>
      </ext>
    </x18tc:extLst>
  </x18tc:threadedComment>
  <x18tc:threadedComment ref="S788" dT="2026-07-22T00:22:00.00" personId="{a4cceba0-0174-4dab-9329-1474a1dfcc14}" id="{58c9d7e6-6c51-4791-a4b5-81b9281d2b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12/17</x18tc:text>
    <x18tc:extLst>
      <ext uri="{F7C98A9C-CBB3-438F-8F68-D28B6AF4A901}">
        <xltc2:checksum/>
        <xltc2:hyperlink startIndex="221" length="46" url="https://go.microsoft.com/fwlink/?linkid=870924"/>
      </ext>
    </x18tc:extLst>
  </x18tc:threadedComment>
  <x18tc:threadedComment ref="L1039" dT="2026-07-22T00:22:00.00" personId="{d6bc3eb1-ea12-4242-a6dd-b67e3028a7ec}" id="{103c55b1-1314-4b0c-8cb8-cf41b12c607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10/5</x18tc:text>
    <x18tc:extLst>
      <ext uri="{F7C98A9C-CBB3-438F-8F68-D28B6AF4A901}">
        <xltc2:checksum/>
        <xltc2:hyperlink startIndex="221" length="46" url="https://go.microsoft.com/fwlink/?linkid=870924"/>
      </ext>
    </x18tc:extLst>
  </x18tc:threadedComment>
  <x18tc:threadedComment ref="G1059" dT="2026-07-22T00:22:00.00" personId="{311b2980-1d3f-419d-bb78-d93f84bc916a}" id="{9ea65489-bd6d-4f6b-9f2c-7806249cf1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x18tc:text>
    <x18tc:extLst>
      <ext uri="{F7C98A9C-CBB3-438F-8F68-D28B6AF4A901}">
        <xltc2:checksum/>
        <xltc2:hyperlink startIndex="221" length="46" url="https://go.microsoft.com/fwlink/?linkid=870924"/>
      </ext>
    </x18tc:extLst>
  </x18tc:threadedComment>
  <x18tc:threadedComment ref="F1175" dT="2026-07-22T00:22:03.00" personId="{0d25e5f3-b69b-44c4-8b10-07b24283cc3b}" id="{a578575c-97d9-48bd-846e-50bbb86318c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DROP AT SHOWROOM
Respuesta:
    LEAD TIME 01/30</x18tc:text>
    <x18tc:extLst>
      <ext uri="{F7C98A9C-CBB3-438F-8F68-D28B6AF4A901}">
        <xltc2:checksum/>
        <xltc2:hyperlink startIndex="221" length="46" url="https://go.microsoft.com/fwlink/?linkid=870924"/>
      </ext>
    </x18tc:extLst>
  </x18tc:threadedComment>
  <x18tc:threadedComment ref="F1207" dT="2026-07-22T00:22:03.00" personId="{2da99c88-9884-49ae-a1ba-e634f3503adf}" id="{4e84596a-67a9-444d-9439-21113ef4016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Coordinara Benito con cliente para Viernes 2/27</x18tc:text>
    <x18tc:extLst>
      <ext uri="{F7C98A9C-CBB3-438F-8F68-D28B6AF4A901}">
        <xltc2:checksum/>
        <xltc2:hyperlink startIndex="221" length="46" url="https://go.microsoft.com/fwlink/?linkid=870924"/>
      </ext>
    </x18tc:extLst>
  </x18tc:threadedComment>
  <x18tc:threadedComment ref="L615" dT="2026-07-22T00:22:00.00" personId="{00f09bf9-007d-47e1-8f6d-07ec58c61bd1}" id="{3b411613-28f5-4628-b7fa-c8a04e0425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TRAJO FOAM DE CLIENTE</x18tc:text>
    <x18tc:extLst>
      <ext uri="{F7C98A9C-CBB3-438F-8F68-D28B6AF4A901}">
        <xltc2:checksum/>
        <xltc2:hyperlink startIndex="221" length="46" url="https://go.microsoft.com/fwlink/?linkid=870924"/>
      </ext>
    </x18tc:extLst>
  </x18tc:threadedComment>
  <x18tc:threadedComment ref="L683" dT="2026-07-22T00:22:00.00" personId="{8df715fd-5293-4ece-a447-6547b20cb015}" id="{0351340d-3ff7-4549-8e27-ed3d218e6e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FOAM PARA CLUB CHAIR NUEVOS</x18tc:text>
    <x18tc:extLst>
      <ext uri="{F7C98A9C-CBB3-438F-8F68-D28B6AF4A901}">
        <xltc2:checksum/>
        <xltc2:hyperlink startIndex="221" length="46" url="https://go.microsoft.com/fwlink/?linkid=870924"/>
      </ext>
    </x18tc:extLst>
  </x18tc:threadedComment>
  <x18tc:threadedComment ref="F1090" dT="2026-07-22T00:22:00.00" personId="{b68d62e7-51bf-45bc-b5c6-dadc7417a633}" id="{bcc989b8-20df-4b2d-b4a8-665cefbf48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AT FACTORY</x18tc:text>
    <x18tc:extLst>
      <ext uri="{F7C98A9C-CBB3-438F-8F68-D28B6AF4A901}">
        <xltc2:checksum/>
        <xltc2:hyperlink startIndex="221" length="46" url="https://go.microsoft.com/fwlink/?linkid=870924"/>
      </ext>
    </x18tc:extLst>
  </x18tc:threadedComment>
  <x18tc:threadedComment ref="H1103" dT="2026-07-22T00:22:03.00" personId="{b798db9a-c0c6-4f20-9728-da7e0d2c5768}" id="{f7d26b17-15a0-448d-98df-380d0dcc2b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ISSUE: NEED 7 YARDS PASHMINA STERLING</x18tc:text>
    <x18tc:extLst>
      <ext uri="{F7C98A9C-CBB3-438F-8F68-D28B6AF4A901}">
        <xltc2:checksum/>
        <xltc2:hyperlink startIndex="221" length="46" url="https://go.microsoft.com/fwlink/?linkid=870924"/>
      </ext>
    </x18tc:extLst>
  </x18tc:threadedComment>
  <x18tc:threadedComment ref="W529" dT="2026-07-22T00:22:03.00" personId="{ea1eed1e-c1c5-4aa7-9fb0-3d3023fa23c2}" id="{3191f9b7-9bf6-4276-86b0-7509fed067ea}" done="0">
    <x18tc:text xml:space="preserve">TO DEKTON: 4/23</x18tc:text>
  </x18tc:threadedComment>
  <x18tc:threadedComment ref="W212" dT="2026-07-22T00:22:00.00" personId="{1cbce2bc-3e13-46bf-b697-4407c22cb389}" id="{2d6e6931-b65a-4449-ae7c-18f6f30df5b1}" done="0">
    <x18tc:text xml:space="preserve">TO DEKTON TEAM 5/8</x18tc:text>
  </x18tc:threadedComment>
  <x18tc:threadedComment ref="G950" dT="2026-07-22T00:22:00.00" personId="{32021c0c-863e-44ee-b494-c85443872c64}" id="{935e91da-e0df-4a24-ad67-dc0d5b37345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6/17</x18tc:text>
    <x18tc:extLst>
      <ext uri="{F7C98A9C-CBB3-438F-8F68-D28B6AF4A901}">
        <xltc2:checksum/>
        <xltc2:hyperlink startIndex="221" length="46" url="https://go.microsoft.com/fwlink/?linkid=870924"/>
      </ext>
    </x18tc:extLst>
  </x18tc:threadedComment>
  <x18tc:threadedComment ref="G937" dT="2026-07-22T00:22:00.00" personId="{d98e63fe-8e7b-4118-b6df-1b00d78a1e6d}" id="{ecce2ff5-dbfd-482f-8348-980c358db85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x18tc:text>
    <x18tc:extLst>
      <ext uri="{F7C98A9C-CBB3-438F-8F68-D28B6AF4A901}">
        <xltc2:checksum/>
        <xltc2:hyperlink startIndex="221" length="46" url="https://go.microsoft.com/fwlink/?linkid=870924"/>
      </ext>
    </x18tc:extLst>
  </x18tc:threadedComment>
  <x18tc:threadedComment ref="S730" dT="2026-07-22T00:22:03.00" personId="{b32e9cd8-1471-4118-9305-8b135c33c0f6}" id="{eabec008-c738-40d1-bc75-3a30a33751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11/7</x18tc:text>
    <x18tc:extLst>
      <ext uri="{F7C98A9C-CBB3-438F-8F68-D28B6AF4A901}">
        <xltc2:checksum/>
        <xltc2:hyperlink startIndex="221" length="46" url="https://go.microsoft.com/fwlink/?linkid=870924"/>
      </ext>
    </x18tc:extLst>
  </x18tc:threadedComment>
  <x18tc:threadedComment ref="L1168" dT="2026-07-22T00:22:00.00" personId="{d1868768-3c2d-4857-ac8e-8244f21e00de}" id="{b37015d6-0def-4c97-8d52-69e9e73d556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Calendar to pick on 01/12
Respuesta:
    ORIGINAL PRODUCT RECEIVED 1/13/26</x18tc:text>
    <x18tc:extLst>
      <ext uri="{F7C98A9C-CBB3-438F-8F68-D28B6AF4A901}">
        <xltc2:checksum/>
        <xltc2:hyperlink startIndex="221" length="46" url="https://go.microsoft.com/fwlink/?linkid=870924"/>
      </ext>
    </x18tc:extLst>
  </x18tc:threadedComment>
  <x18tc:threadedComment ref="W1000" dT="2026-07-22T00:22:03.00" personId="{1eb71c3e-dfcb-4378-8988-34892a35ad58}" id="{32bf3e71-aa99-4773-8b2a-43e9fd353af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x18tc:text>
    <x18tc:extLst>
      <ext uri="{F7C98A9C-CBB3-438F-8F68-D28B6AF4A901}">
        <xltc2:checksum/>
        <xltc2:hyperlink startIndex="221" length="46" url="https://go.microsoft.com/fwlink/?linkid=870924"/>
      </ext>
    </x18tc:extLst>
  </x18tc:threadedComment>
  <x18tc:threadedComment ref="W1413" dT="2026-07-22T00:22:00.00" personId="{1cbce2bc-3e13-46bf-b697-4407c22cb389}" id="{7b1b2fd4-df4f-4d13-a64c-4006d9c1e9ae}" done="0">
    <x18tc:text xml:space="preserve">TO RED: 1/3</x18tc:text>
  </x18tc:threadedComment>
  <x18tc:threadedComment ref="S571" dT="2026-07-22T00:22:03.00" personId="{ea1eed1e-c1c5-4aa7-9fb0-3d3023fa23c2}" id="{ded7eb81-4d62-4ef4-84dd-e7ec1afe93e1}" done="0">
    <x18tc:text xml:space="preserve">to metal: 5/28</x18tc:text>
  </x18tc:threadedComment>
  <x18tc:threadedComment ref="W1092" dT="2026-07-22T00:22:02.00" personId="{1445cb2a-477a-430d-9b7d-516ecd85727b}" id="{5046b5c6-f875-450c-add9-4ac197eaee3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10/15</x18tc:text>
    <x18tc:extLst>
      <ext uri="{F7C98A9C-CBB3-438F-8F68-D28B6AF4A901}">
        <xltc2:checksum/>
        <xltc2:hyperlink startIndex="221" length="46" url="https://go.microsoft.com/fwlink/?linkid=870924"/>
      </ext>
    </x18tc:extLst>
  </x18tc:threadedComment>
  <x18tc:threadedComment ref="S850" dT="2026-07-22T00:22:00.00" personId="{37174bcc-944a-47a3-9814-18d575e1463f}" id="{311b19cc-7687-452f-a26e-0c5e430ce57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3/11</x18tc:text>
    <x18tc:extLst>
      <ext uri="{F7C98A9C-CBB3-438F-8F68-D28B6AF4A901}">
        <xltc2:checksum/>
        <xltc2:hyperlink startIndex="221" length="46" url="https://go.microsoft.com/fwlink/?linkid=870924"/>
      </ext>
    </x18tc:extLst>
  </x18tc:threadedComment>
  <x18tc:threadedComment ref="L759" dT="2026-07-22T00:22:03.00" personId="{80b93174-1486-4407-a074-067791c9d126}" id="{55381d06-e05a-4b63-8ed4-dc163678c56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CABANA, SEGUIMOS MEDIDAS??
Respuesta:
    MEDIDAS CONFIRMADAS CON CHRISTIAN</x18tc:text>
    <x18tc:extLst>
      <ext uri="{F7C98A9C-CBB3-438F-8F68-D28B6AF4A901}">
        <xltc2:checksum/>
        <xltc2:hyperlink startIndex="221" length="46" url="https://go.microsoft.com/fwlink/?linkid=870924"/>
      </ext>
    </x18tc:extLst>
  </x18tc:threadedComment>
  <x18tc:threadedComment ref="G861" dT="2026-07-22T00:22:00.00" personId="{26aeaa69-2296-4c9b-a5cf-a440ae8c5d2b}" id="{7e88ab5c-f94c-4ecd-a3d3-7c97b5f1dd4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4/17</x18tc:text>
    <x18tc:extLst>
      <ext uri="{F7C98A9C-CBB3-438F-8F68-D28B6AF4A901}">
        <xltc2:checksum/>
        <xltc2:hyperlink startIndex="221" length="46" url="https://go.microsoft.com/fwlink/?linkid=870924"/>
      </ext>
    </x18tc:extLst>
  </x18tc:threadedComment>
  <x18tc:threadedComment ref="S957" dT="2026-07-22T00:22:03.00" personId="{749cb189-40f8-4670-aa47-8d3ac745a89b}" id="{1210e99b-a876-4f2b-a0fe-7e4aa290c7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L658" dT="2026-07-22T00:22:02.00" personId="{e432cebf-71f1-4891-843c-07b70262ed41}" id="{d104ae31-334b-4f06-b1cc-be7467e94e3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11/14</x18tc:text>
    <x18tc:extLst>
      <ext uri="{F7C98A9C-CBB3-438F-8F68-D28B6AF4A901}">
        <xltc2:checksum/>
        <xltc2:hyperlink startIndex="221" length="46" url="https://go.microsoft.com/fwlink/?linkid=870924"/>
      </ext>
    </x18tc:extLst>
  </x18tc:threadedComment>
  <x18tc:threadedComment ref="S445" dT="2026-07-22T00:22:03.00" personId="{ea1eed1e-c1c5-4aa7-9fb0-3d3023fa23c2}" id="{5b6b0b79-845b-4f2f-8d3c-1a9c052ce2cd}" done="0">
    <x18tc:text xml:space="preserve">to metal: 6/10 at 13:30pm</x18tc:text>
  </x18tc:threadedComment>
  <x18tc:threadedComment ref="W208" dT="2026-07-22T00:22:00.00" personId="{1cbce2bc-3e13-46bf-b697-4407c22cb389}" id="{cea3be42-5767-442b-851c-643a3df3f507}" done="0">
    <x18tc:text xml:space="preserve">TO DEKTON: 5/23</x18tc:text>
  </x18tc:threadedComment>
  <x18tc:threadedComment ref="G650" dT="2026-07-22T00:22:02.00" personId="{369afb98-ed02-413d-832b-671207cd31e3}" id="{829bc339-60b3-4b6c-962c-9cfda3278d0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CUSHION:C 9/5 AT 1:25PM</x18tc:text>
    <x18tc:extLst>
      <ext uri="{F7C98A9C-CBB3-438F-8F68-D28B6AF4A901}">
        <xltc2:checksum/>
        <xltc2:hyperlink startIndex="221" length="46" url="https://go.microsoft.com/fwlink/?linkid=870924"/>
      </ext>
    </x18tc:extLst>
  </x18tc:threadedComment>
  <x18tc:threadedComment ref="S653" dT="2026-07-22T00:22:00.00" personId="{ac017dfe-ddba-49e5-a22c-f19413c54c46}" id="{4ff7db79-57d9-42a7-9d41-b93506af9d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8/26 AT 6:32AM</x18tc:text>
    <x18tc:extLst>
      <ext uri="{F7C98A9C-CBB3-438F-8F68-D28B6AF4A901}">
        <xltc2:checksum/>
        <xltc2:hyperlink startIndex="221" length="46" url="https://go.microsoft.com/fwlink/?linkid=870924"/>
      </ext>
    </x18tc:extLst>
  </x18tc:threadedComment>
  <x18tc:threadedComment ref="S34" dT="2026-07-22T00:22:02.00" personId="{1cbce2bc-3e13-46bf-b697-4407c22cb389}" id="{7d89d4a3-c20e-4224-8415-052ae8a91499}" done="0">
    <x18tc:text xml:space="preserve">RAYO 9/8</x18tc:text>
  </x18tc:threadedComment>
  <x18tc:threadedComment ref="G954" dT="2026-07-22T00:22:00.00" personId="{3c5d8c5e-7562-419b-bf02-f73f4a117b86}" id="{1243f4ed-bf2c-402d-8acb-df2678f6dca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6/17</x18tc:text>
    <x18tc:extLst>
      <ext uri="{F7C98A9C-CBB3-438F-8F68-D28B6AF4A901}">
        <xltc2:checksum/>
        <xltc2:hyperlink startIndex="221" length="46" url="https://go.microsoft.com/fwlink/?linkid=870924"/>
      </ext>
    </x18tc:extLst>
  </x18tc:threadedComment>
  <x18tc:threadedComment ref="G717" dT="2026-07-22T00:22:03.00" personId="{0e1c806f-8bad-483f-b385-8af798f5a301}" id="{654805aa-996a-448d-b066-09bb67165f2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COMENZO A CORTAR 10/17</x18tc:text>
    <x18tc:extLst>
      <ext uri="{F7C98A9C-CBB3-438F-8F68-D28B6AF4A901}">
        <xltc2:checksum/>
        <xltc2:hyperlink startIndex="221" length="46" url="https://go.microsoft.com/fwlink/?linkid=870924"/>
      </ext>
    </x18tc:extLst>
  </x18tc:threadedComment>
  <x18tc:threadedComment ref="T22" dT="2026-07-22T00:22:00.00" personId="{1cbce2bc-3e13-46bf-b697-4407c22cb389}" id="{8a6be923-33fb-42e7-bc58-cf5b732f0c8a}" done="0">
    <x18tc:text xml:space="preserve">Mario 8/8</x18tc:text>
  </x18tc:threadedComment>
  <x18tc:threadedComment ref="S115" dT="2026-07-22T00:22:03.00" personId="{1cbce2bc-3e13-46bf-b697-4407c22cb389}" id="{34f70a38-b762-469e-bcf7-7531d326976f}" done="0">
    <x18tc:text xml:space="preserve">TO RAYO: 11/9</x18tc:text>
  </x18tc:threadedComment>
  <x18tc:threadedComment ref="F979" dT="2026-07-22T00:22:00.00" personId="{55691795-c117-476e-ba61-37fa2276726c}" id="{7f6c98f7-305c-4c11-90dc-a382c63473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LEVANTAR UN COMEDOR DE SHOWROOM... RESTO ES RE-DOING CUSHIONS</x18tc:text>
    <x18tc:extLst>
      <ext uri="{F7C98A9C-CBB3-438F-8F68-D28B6AF4A901}">
        <xltc2:checksum/>
        <xltc2:hyperlink startIndex="221" length="46" url="https://go.microsoft.com/fwlink/?linkid=870924"/>
      </ext>
    </x18tc:extLst>
  </x18tc:threadedComment>
  <x18tc:threadedComment ref="S1082" dT="2026-07-22T00:22:03.00" personId="{95e9666f-0b5c-4ad1-953e-f70a4d5aeb1e}" id="{245e7853-c959-4887-84f9-f497754b74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11/10</x18tc:text>
    <x18tc:extLst>
      <ext uri="{F7C98A9C-CBB3-438F-8F68-D28B6AF4A901}">
        <xltc2:checksum/>
        <xltc2:hyperlink startIndex="221" length="46" url="https://go.microsoft.com/fwlink/?linkid=870924"/>
      </ext>
    </x18tc:extLst>
  </x18tc:threadedComment>
  <x18tc:threadedComment ref="M688" dT="2026-07-22T00:22:02.00" personId="{9aa72657-c220-45b8-8b93-48d475aa8326}" id="{45c18862-1292-45cf-b118-a847ceab47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UTILIZARA FOAM DE 9 SILLAS YA LISTAS EN AREA DE FOAM</x18tc:text>
    <x18tc:extLst>
      <ext uri="{F7C98A9C-CBB3-438F-8F68-D28B6AF4A901}">
        <xltc2:checksum/>
        <xltc2:hyperlink startIndex="221" length="46" url="https://go.microsoft.com/fwlink/?linkid=870924"/>
      </ext>
    </x18tc:extLst>
  </x18tc:threadedComment>
  <x18tc:threadedComment ref="G601" dT="2026-07-22T00:22:00.00" personId="{ea1eed1e-c1c5-4aa7-9fb0-3d3023fa23c2}" id="{fee3ce90-6c4e-4e26-8e74-ac51e78986fa}" done="0">
    <x18tc:text xml:space="preserve">TO CUSHION: 6/27 AT 3:00PM</x18tc:text>
  </x18tc:threadedComment>
  <x18tc:threadedComment ref="W969" dT="2026-07-22T00:22:03.00" personId="{afd6d35b-d6dc-443f-9d49-8522e1db709c}" id="{463287c2-10d5-4eb8-a341-91440b7d2f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6/23</x18tc:text>
    <x18tc:extLst>
      <ext uri="{F7C98A9C-CBB3-438F-8F68-D28B6AF4A901}">
        <xltc2:checksum/>
        <xltc2:hyperlink startIndex="221" length="46" url="https://go.microsoft.com/fwlink/?linkid=870924"/>
      </ext>
    </x18tc:extLst>
  </x18tc:threadedComment>
  <x18tc:threadedComment ref="S190" dT="2026-07-22T00:22:00.00" personId="{1cbce2bc-3e13-46bf-b697-4407c22cb389}" id="{d2bd856e-d14b-4ea2-8137-fa1b35afaa17}" done="0">
    <x18tc:text xml:space="preserve">TO RAYO 3/2</x18tc:text>
  </x18tc:threadedComment>
  <x18tc:threadedComment ref="W591" dT="2026-07-22T00:22:03.00" personId="{ea1eed1e-c1c5-4aa7-9fb0-3d3023fa23c2}" id="{f27ed629-dcac-4d67-9f3a-70f804442251}" done="0">
    <x18tc:text xml:space="preserve">TO DEKTON: 6/12 AT 1:30PM</x18tc:text>
  </x18tc:threadedComment>
  <x18tc:threadedComment ref="K775" dT="2026-07-22T00:22:00.00" personId="{8eff1e20-092c-4be7-a04b-b6d57416bda4}" id="{a204e1a4-bdcd-4df9-bf64-bcffea001c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..PENDING: SCALE 13YDS CLOUD DICONTINUED
Respuesta:
    CUSTOMER DELIVER: HEMSTREAD CHARCOAL
Respuesta:
    ORDER SCALE CLOUD..STILL PENDING HEMSTREAD CHARCOAL</x18tc:text>
    <x18tc:extLst>
      <ext uri="{F7C98A9C-CBB3-438F-8F68-D28B6AF4A901}">
        <xltc2:checksum/>
        <xltc2:hyperlink startIndex="221" length="46" url="https://go.microsoft.com/fwlink/?linkid=870924"/>
      </ext>
    </x18tc:extLst>
  </x18tc:threadedComment>
  <x18tc:threadedComment ref="S42" dT="2026-07-22T00:22:03.00" personId="{1cbce2bc-3e13-46bf-b697-4407c22cb389}" id="{9e8b2f2e-6d53-4173-acc9-def3985c722e}" done="0">
    <x18tc:text xml:space="preserve">RAYO 9/8, CLIENTE REQUEST UNTIL JAN-23, SE QUITA DE PROGRAMACION
TO RAYO: NOV-01</x18tc:text>
  </x18tc:threadedComment>
  <x18tc:threadedComment ref="G774" dT="2026-07-22T00:22:03.00" personId="{8afc52f6-6a13-4642-8b69-34e3f950beeb}" id="{f3fb6501-ebd4-4293-828e-f01df0240a2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G130" dT="2026-07-22T00:22:00.00" personId="{ea1eed1e-c1c5-4aa7-9fb0-3d3023fa23c2}" id="{d51c7f06-4011-4abf-90ad-cb33c97bc55b}" done="0">
    <x18tc:text xml:space="preserve">TO ABRIL: 12/20</x18tc:text>
  </x18tc:threadedComment>
  <x18tc:threadedComment ref="T172" dT="2026-07-22T00:22:03.00" personId="{1cbce2bc-3e13-46bf-b697-4407c22cb389}" id="{6ab302ef-f4d3-4213-84b8-4e3f9c16dfa6}" done="0">
    <x18tc:text xml:space="preserve">TO MARIO 2/17</x18tc:text>
  </x18tc:threadedComment>
  <x18tc:threadedComment ref="S637" dT="2026-07-22T00:22:00.00" personId="{7facb378-3fe8-400d-913c-fa93dd60b10b}" id="{08f41008-4e64-4262-987b-4f495706dad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8/6 AT 2:00PM</x18tc:text>
    <x18tc:extLst>
      <ext uri="{F7C98A9C-CBB3-438F-8F68-D28B6AF4A901}">
        <xltc2:checksum/>
        <xltc2:hyperlink startIndex="221" length="46" url="https://go.microsoft.com/fwlink/?linkid=870924"/>
      </ext>
    </x18tc:extLst>
  </x18tc:threadedComment>
  <x18tc:threadedComment ref="S880" dT="2026-07-22T00:22:03.00" personId="{8c120f58-9597-4a35-9add-06e80ab06fa5}" id="{71ae4c8c-ce02-4814-b381-d0be29a1a10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4/17</x18tc:text>
    <x18tc:extLst>
      <ext uri="{F7C98A9C-CBB3-438F-8F68-D28B6AF4A901}">
        <xltc2:checksum/>
        <xltc2:hyperlink startIndex="221" length="46" url="https://go.microsoft.com/fwlink/?linkid=870924"/>
      </ext>
    </x18tc:extLst>
  </x18tc:threadedComment>
  <x18tc:threadedComment ref="W652" dT="2026-07-22T00:22:00.00" personId="{38cdf752-1163-496f-afbd-985f5b30e92d}" id="{d7427fa0-f6b8-48ef-a912-f2e6939e4d8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9/3 AT 11:30AM…….</x18tc:text>
    <x18tc:extLst>
      <ext uri="{F7C98A9C-CBB3-438F-8F68-D28B6AF4A901}">
        <xltc2:checksum/>
        <xltc2:hyperlink startIndex="221" length="46" url="https://go.microsoft.com/fwlink/?linkid=870924"/>
      </ext>
    </x18tc:extLst>
  </x18tc:threadedComment>
  <x18tc:threadedComment ref="W1122" dT="2026-07-22T00:22:03.00" personId="{eb853b92-dbf9-4efd-94cc-a4ef709e8c33}" id="{7b345a22-31a9-4b4b-bbb3-30f36167db5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ISSUE: NEED 0.25 SLABS LUNAR22
Respuesta:
    *RECEIVED BY LIESL*</x18tc:text>
    <x18tc:extLst>
      <ext uri="{F7C98A9C-CBB3-438F-8F68-D28B6AF4A901}">
        <xltc2:checksum/>
        <xltc2:hyperlink startIndex="221" length="46" url="https://go.microsoft.com/fwlink/?linkid=870924"/>
      </ext>
    </x18tc:extLst>
  </x18tc:threadedComment>
  <x18tc:threadedComment ref="T984" dT="2026-07-22T00:22:03.00" personId="{a67863f4-0b5e-4046-aadd-8d35a62c6c30}" id="{596cf1ab-7b39-454c-8a97-217b4d5e5ad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7/30</x18tc:text>
    <x18tc:extLst>
      <ext uri="{F7C98A9C-CBB3-438F-8F68-D28B6AF4A901}">
        <xltc2:checksum/>
        <xltc2:hyperlink startIndex="221" length="46" url="https://go.microsoft.com/fwlink/?linkid=870924"/>
      </ext>
    </x18tc:extLst>
  </x18tc:threadedComment>
  <x18tc:threadedComment ref="G189" dT="2026-07-22T00:22:03.00" personId="{1cbce2bc-3e13-46bf-b697-4407c22cb389}" id="{84ec918b-b6e4-4978-971e-571200a4a2ce}" done="0">
    <x18tc:text xml:space="preserve">TO CUSHION: 6/5</x18tc:text>
  </x18tc:threadedComment>
  <x18tc:threadedComment ref="S787" dT="2026-07-22T00:22:02.00" personId="{f208b515-066a-4c5e-adb4-7f2aea2b42ea}" id="{8debd110-7e13-4757-98dd-54ce9842a6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12/12</x18tc:text>
    <x18tc:extLst>
      <ext uri="{F7C98A9C-CBB3-438F-8F68-D28B6AF4A901}">
        <xltc2:checksum/>
        <xltc2:hyperlink startIndex="221" length="46" url="https://go.microsoft.com/fwlink/?linkid=870924"/>
      </ext>
    </x18tc:extLst>
  </x18tc:threadedComment>
  <x18tc:threadedComment ref="G777" dT="2026-07-22T00:22:00.00" personId="{be9bda06-39d2-4a26-a493-94e47c5494f3}" id="{a6766d4d-3273-4952-b2b6-e8c6c1eebf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FER 1/8</x18tc:text>
    <x18tc:extLst>
      <ext uri="{F7C98A9C-CBB3-438F-8F68-D28B6AF4A901}">
        <xltc2:checksum/>
        <xltc2:hyperlink startIndex="221" length="46" url="https://go.microsoft.com/fwlink/?linkid=870924"/>
      </ext>
    </x18tc:extLst>
  </x18tc:threadedComment>
  <x18tc:threadedComment ref="G638" dT="2026-07-22T00:22:00.00" personId="{4b0e7cd3-d9c1-480b-8121-6ecf6c6f0920}" id="{88240109-a1b8-4476-bf69-0969f62c0f5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8/14AT 1:00PM</x18tc:text>
    <x18tc:extLst>
      <ext uri="{F7C98A9C-CBB3-438F-8F68-D28B6AF4A901}">
        <xltc2:checksum/>
        <xltc2:hyperlink startIndex="221" length="46" url="https://go.microsoft.com/fwlink/?linkid=870924"/>
      </ext>
    </x18tc:extLst>
  </x18tc:threadedComment>
  <x18tc:threadedComment ref="S46" dT="2026-07-22T00:22:03.00" personId="{1cbce2bc-3e13-46bf-b697-4407c22cb389}" id="{3c855093-39b7-4d1c-ba60-3537905b9bd1}" done="0">
    <x18tc:text xml:space="preserve">TO RAYO: 9/20</x18tc:text>
  </x18tc:threadedComment>
  <x18tc:threadedComment ref="F837" dT="2026-07-22T00:22:03.00" personId="{5f88aeeb-5d7a-4a93-81d3-a3ed6dec7a9e}" id="{0a2c9a83-5a65-4fdf-923c-e0d3452ebcb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5/28
Respuesta:
    she need 5/12 in notes
Respuesta:
    BRYAN CONFIRMED WITH CUSTOMER 5/19</x18tc:text>
    <x18tc:extLst>
      <ext uri="{F7C98A9C-CBB3-438F-8F68-D28B6AF4A901}">
        <xltc2:checksum/>
        <xltc2:hyperlink startIndex="221" length="46" url="https://go.microsoft.com/fwlink/?linkid=870924"/>
      </ext>
    </x18tc:extLst>
  </x18tc:threadedComment>
  <x18tc:threadedComment ref="S949" dT="2026-07-22T00:22:02.00" personId="{bd444a61-310b-40ba-a0d7-8f2ec4ae2df7}" id="{f33f9371-72f5-450f-9eeb-bd8786e62b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6/11</x18tc:text>
    <x18tc:extLst>
      <ext uri="{F7C98A9C-CBB3-438F-8F68-D28B6AF4A901}">
        <xltc2:checksum/>
        <xltc2:hyperlink startIndex="221" length="46" url="https://go.microsoft.com/fwlink/?linkid=870924"/>
      </ext>
    </x18tc:extLst>
  </x18tc:threadedComment>
  <x18tc:threadedComment ref="V72" dT="2026-07-22T00:22:00.00" personId="{1cbce2bc-3e13-46bf-b697-4407c22cb389}" id="{8a6e2e3e-c802-493f-9946-313db8f89e5a}" done="0">
    <x18tc:text xml:space="preserve">only Cushion Order</x18tc:text>
  </x18tc:threadedComment>
  <x18tc:threadedComment ref="S885" dT="2026-07-22T00:22:00.00" personId="{150a4f3d-7c1e-4e8c-8962-96b72bb91322}" id="{81ec42ef-7411-4fb7-b840-3cfdfef7f6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4/10</x18tc:text>
    <x18tc:extLst>
      <ext uri="{F7C98A9C-CBB3-438F-8F68-D28B6AF4A901}">
        <xltc2:checksum/>
        <xltc2:hyperlink startIndex="221" length="46" url="https://go.microsoft.com/fwlink/?linkid=870924"/>
      </ext>
    </x18tc:extLst>
  </x18tc:threadedComment>
  <x18tc:threadedComment ref="T966" dT="2026-07-22T00:22:03.00" personId="{d07944bc-c813-484f-9d3e-d450fb0f8d04}" id="{33a2fd21-b60b-42ec-8b78-4d789ed751f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REPOWDER ON 8/20</x18tc:text>
    <x18tc:extLst>
      <ext uri="{F7C98A9C-CBB3-438F-8F68-D28B6AF4A901}">
        <xltc2:checksum/>
        <xltc2:hyperlink startIndex="221" length="46" url="https://go.microsoft.com/fwlink/?linkid=870924"/>
      </ext>
    </x18tc:extLst>
  </x18tc:threadedComment>
  <x18tc:threadedComment ref="B92" dT="2026-07-22T00:22:03.00" personId="{1cbce2bc-3e13-46bf-b697-4407c22cb389}" id="{8442a64c-f3fa-47c3-b604-09849701787e}" done="0">
    <x18tc:text xml:space="preserve">CLIENT PHONE: 602-369-0550</x18tc:text>
  </x18tc:threadedComment>
  <x18tc:threadedComment ref="F150" dT="2026-07-22T00:22:02.00" personId="{1cbce2bc-3e13-46bf-b697-4407c22cb389}" id="{dde33acc-36c5-4e13-ad6d-a80cb76fa105}" done="0">
    <x18tc:text xml:space="preserve">NECESITAMOS ENVIAR A SHOWROOM, CLIENTE LO RECOGERA AHI</x18tc:text>
  </x18tc:threadedComment>
  <x18tc:threadedComment ref="F802" dT="2026-07-22T00:22:00.00" personId="{f9a6ab79-4999-4515-8d10-4536f18f21ed}" id="{85db3a40-46db-4b9b-b68c-1cd8cc8aab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Deliver at showroom</x18tc:text>
    <x18tc:extLst>
      <ext uri="{F7C98A9C-CBB3-438F-8F68-D28B6AF4A901}">
        <xltc2:checksum/>
        <xltc2:hyperlink startIndex="221" length="46" url="https://go.microsoft.com/fwlink/?linkid=870924"/>
      </ext>
    </x18tc:extLst>
  </x18tc:threadedComment>
  <x18tc:threadedComment ref="G556" dT="2026-07-22T00:22:03.00" personId="{ea1eed1e-c1c5-4aa7-9fb0-3d3023fa23c2}" id="{7e60a05f-9739-435f-8555-3c0da5252c28}" done="0">
    <x18tc:text xml:space="preserve">to cushion 5/7</x18tc:text>
  </x18tc:threadedComment>
  <x18tc:threadedComment ref="K1074" dT="2026-07-22T00:22:02.00" personId="{0ac56d5e-53e4-49dd-ab14-7537e5dbacf8}" id="{62c4f9b5-aebd-47be-9967-7b68f192b6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CLIENTE ENVIO: PASHIMA STERLING 21YDS &amp; TAOS STERLING 12YDS.</x18tc:text>
    <x18tc:extLst>
      <ext uri="{F7C98A9C-CBB3-438F-8F68-D28B6AF4A901}">
        <xltc2:checksum/>
        <xltc2:hyperlink startIndex="221" length="46" url="https://go.microsoft.com/fwlink/?linkid=870924"/>
      </ext>
    </x18tc:extLst>
  </x18tc:threadedComment>
  <x18tc:threadedComment ref="G746" dT="2026-07-22T00:22:00.00" personId="{437d112e-1dbb-409d-9650-d53b935e6c44}" id="{16dc3e0c-ce18-485a-adb3-4c74bf01a96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1-2-25</x18tc:text>
    <x18tc:extLst>
      <ext uri="{F7C98A9C-CBB3-438F-8F68-D28B6AF4A901}">
        <xltc2:checksum/>
        <xltc2:hyperlink startIndex="221" length="46" url="https://go.microsoft.com/fwlink/?linkid=870924"/>
      </ext>
    </x18tc:extLst>
  </x18tc:threadedComment>
  <x18tc:threadedComment ref="V57" dT="2026-07-22T00:22:02.00" personId="{1cbce2bc-3e13-46bf-b697-4407c22cb389}" id="{6f345941-3fac-4599-908b-e8a5a1d71d5f}" done="0">
    <x18tc:text xml:space="preserve">se tomaron 5 de 2 ordenes que cambiaron de tamano, solo se realizara 1</x18tc:text>
  </x18tc:threadedComment>
  <x18tc:threadedComment ref="W602" dT="2026-07-22T00:22:00.00" personId="{ea1eed1e-c1c5-4aa7-9fb0-3d3023fa23c2}" id="{94a5b808-7819-44ab-8096-29392fef256f}" done="0">
    <x18tc:text xml:space="preserve">TO DEKTON: 7/1 AT 7:20AM</x18tc:text>
  </x18tc:threadedComment>
  <x18tc:threadedComment ref="S749" dT="2026-07-22T00:22:00.00" personId="{e5e8db49-9e4d-418b-9ec7-0fda86692a91}" id="{fb028f63-eb68-4f66-8476-cada456907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BY CHRISTIAN 11/19</x18tc:text>
    <x18tc:extLst>
      <ext uri="{F7C98A9C-CBB3-438F-8F68-D28B6AF4A901}">
        <xltc2:checksum/>
        <xltc2:hyperlink startIndex="221" length="46" url="https://go.microsoft.com/fwlink/?linkid=870924"/>
      </ext>
    </x18tc:extLst>
  </x18tc:threadedComment>
  <x18tc:threadedComment ref="S235" dT="2026-07-22T00:22:02.00" personId="{1ae7ccc5-40a6-4362-aa64-b5c2e2a2b5da}" id="{058ec3a4-699f-4709-8860-28887fd272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METAL TEAM 4/27</x18tc:text>
    <x18tc:extLst>
      <ext uri="{F7C98A9C-CBB3-438F-8F68-D28B6AF4A901}">
        <xltc2:checksum/>
        <xltc2:hyperlink startIndex="221" length="46" url="https://go.microsoft.com/fwlink/?linkid=870924"/>
      </ext>
    </x18tc:extLst>
  </x18tc:threadedComment>
  <x18tc:threadedComment ref="W807" dT="2026-07-22T00:22:00.00" personId="{625e5ef4-63f3-46bc-87c9-c3212871f521}" id="{b8ac2931-61ee-42d9-8a7c-6ccaf3546b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2/5</x18tc:text>
    <x18tc:extLst>
      <ext uri="{F7C98A9C-CBB3-438F-8F68-D28B6AF4A901}">
        <xltc2:checksum/>
        <xltc2:hyperlink startIndex="221" length="46" url="https://go.microsoft.com/fwlink/?linkid=870924"/>
      </ext>
    </x18tc:extLst>
  </x18tc:threadedComment>
  <x18tc:threadedComment ref="G1010" dT="2026-07-22T00:22:02.00" personId="{7fd59646-135a-4275-82cf-a67a27b5d2e5}" id="{ccf4ad3a-b7f7-4da3-82fa-5ec0ee7573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7/21</x18tc:text>
    <x18tc:extLst>
      <ext uri="{F7C98A9C-CBB3-438F-8F68-D28B6AF4A901}">
        <xltc2:checksum/>
        <xltc2:hyperlink startIndex="221" length="46" url="https://go.microsoft.com/fwlink/?linkid=870924"/>
      </ext>
    </x18tc:extLst>
  </x18tc:threadedComment>
  <x18tc:threadedComment ref="G184" dT="2026-07-22T00:22:00.00" personId="{5e2419bc-9d6d-4db3-ba61-5ffa81824a06}" id="{dcd8da65-f4ff-4992-b4f4-f3ec2bae43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x18tc:text>
    <x18tc:extLst>
      <ext uri="{F7C98A9C-CBB3-438F-8F68-D28B6AF4A901}">
        <xltc2:checksum/>
        <xltc2:hyperlink startIndex="221" length="46" url="https://go.microsoft.com/fwlink/?linkid=870924"/>
      </ext>
    </x18tc:extLst>
  </x18tc:threadedComment>
  <x18tc:threadedComment ref="S246" dT="2026-07-22T00:22:00.00" personId="{1cbce2bc-3e13-46bf-b697-4407c22cb389}" id="{05af4856-0ad6-4204-adde-1822f2a13b71}" done="0">
    <x18tc:text xml:space="preserve">TO METAL AREA: 5/16</x18tc:text>
  </x18tc:threadedComment>
  <x18tc:threadedComment ref="G626" dT="2026-07-22T00:22:02.00" personId="{3e03d90b-e74e-4475-ab76-fd73262fb034}" id="{6c8f06e0-b201-41f4-a41b-597f7be3326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 AT 8:20AM</x18tc:text>
    <x18tc:extLst>
      <ext uri="{F7C98A9C-CBB3-438F-8F68-D28B6AF4A901}">
        <xltc2:checksum/>
        <xltc2:hyperlink startIndex="221" length="46" url="https://go.microsoft.com/fwlink/?linkid=870924"/>
      </ext>
    </x18tc:extLst>
  </x18tc:threadedComment>
  <x18tc:threadedComment ref="K1024" dT="2026-07-22T00:22:00.00" personId="{830734b7-664c-4e62-9012-6dd0753ac4fc}" id="{739e5fb4-9ad6-4edf-b19e-762d3ef7700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WAS ORDER 70YDS ON 8/19</x18tc:text>
    <x18tc:extLst>
      <ext uri="{F7C98A9C-CBB3-438F-8F68-D28B6AF4A901}">
        <xltc2:checksum/>
        <xltc2:hyperlink startIndex="221" length="46" url="https://go.microsoft.com/fwlink/?linkid=870924"/>
      </ext>
    </x18tc:extLst>
  </x18tc:threadedComment>
  <x18tc:threadedComment ref="G670" dT="2026-07-22T00:22:02.00" personId="{3acc05c9-52d0-4499-8c97-6e58c278c9f6}" id="{bbf6b025-13f3-432c-9545-31b61e5cdbe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9/16 AT 12:30PM</x18tc:text>
    <x18tc:extLst>
      <ext uri="{F7C98A9C-CBB3-438F-8F68-D28B6AF4A901}">
        <xltc2:checksum/>
        <xltc2:hyperlink startIndex="221" length="46" url="https://go.microsoft.com/fwlink/?linkid=870924"/>
      </ext>
    </x18tc:extLst>
  </x18tc:threadedComment>
  <x18tc:threadedComment ref="G759" dT="2026-07-22T00:22:00.00" personId="{5789c4c9-d561-432d-bc76-b543d227f755}" id="{65b2199d-75a3-47f4-ac8b-638b5f88e5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11/21</x18tc:text>
    <x18tc:extLst>
      <ext uri="{F7C98A9C-CBB3-438F-8F68-D28B6AF4A901}">
        <xltc2:checksum/>
        <xltc2:hyperlink startIndex="221" length="46" url="https://go.microsoft.com/fwlink/?linkid=870924"/>
      </ext>
    </x18tc:extLst>
  </x18tc:threadedComment>
  <x18tc:threadedComment ref="W849" dT="2026-07-22T00:22:00.00" personId="{c1427c77-adf7-4048-8bff-1d08cf09f7fd}" id="{5eaf0186-90e4-477b-8a0b-d256eee33e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
Respuesta:
    CHRISTIAN LES DIJO QUE NO SE CORTARIA A JULIO...
Respuesta:
    Christian Introdujo de nuevo</x18tc:text>
    <x18tc:extLst>
      <ext uri="{F7C98A9C-CBB3-438F-8F68-D28B6AF4A901}">
        <xltc2:checksum/>
        <xltc2:hyperlink startIndex="221" length="46" url="https://go.microsoft.com/fwlink/?linkid=870924"/>
      </ext>
    </x18tc:extLst>
  </x18tc:threadedComment>
  <x18tc:threadedComment ref="G981" dT="2026-07-22T00:22:02.00" personId="{343d62a0-3cee-4ff8-86a1-04674f647425}" id="{e04c4cfe-ccf0-43e9-a40e-5e7e91a3f0f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
Respuesta:
    COMPLETE 8/6</x18tc:text>
    <x18tc:extLst>
      <ext uri="{F7C98A9C-CBB3-438F-8F68-D28B6AF4A901}">
        <xltc2:checksum/>
        <xltc2:hyperlink startIndex="221" length="46" url="https://go.microsoft.com/fwlink/?linkid=870924"/>
      </ext>
    </x18tc:extLst>
  </x18tc:threadedComment>
  <x18tc:threadedComment ref="S711" dT="2026-07-22T00:22:00.00" personId="{1cd431ec-84d9-4cd5-a81a-00529babafac}" id="{f5879b44-044d-482b-a073-282ad552e6c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OJO: ESTA ORDEN TIENE 2 PDF
Respuesta:
    PARA SWING, SE COMENZARA UNA VES BENITO CONFIRME DIMENSIONES EN EL LUGAR
Respuesta:
    SE INTRODUCE A METAL: 11/12</x18tc:text>
    <x18tc:extLst>
      <ext uri="{F7C98A9C-CBB3-438F-8F68-D28B6AF4A901}">
        <xltc2:checksum/>
        <xltc2:hyperlink startIndex="221" length="46" url="https://go.microsoft.com/fwlink/?linkid=870924"/>
      </ext>
    </x18tc:extLst>
  </x18tc:threadedComment>
  <x18tc:threadedComment ref="G201" dT="2026-07-22T00:22:00.00" personId="{aad261f2-819c-4d71-b6d2-1de310d11db5}" id="{f63ecdc0-9785-4a8b-9498-2323f9f159b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FABRIC TBD
Respuesta:
    FABRIC OK , SE LE AGENDA A ABRIL 3/22</x18tc:text>
    <x18tc:extLst>
      <ext uri="{F7C98A9C-CBB3-438F-8F68-D28B6AF4A901}">
        <xltc2:checksum/>
        <xltc2:hyperlink startIndex="221" length="46" url="https://go.microsoft.com/fwlink/?linkid=870924"/>
      </ext>
    </x18tc:extLst>
  </x18tc:threadedComment>
  <x18tc:threadedComment ref="G539" dT="2026-07-22T00:22:02.00" personId="{ea1eed1e-c1c5-4aa7-9fb0-3d3023fa23c2}" id="{503c256d-1d6a-47ac-89fc-ce0f76505681}" done="0">
    <x18tc:text xml:space="preserve">TO CUSHION: 6/4 AT 12:30PM</x18tc:text>
  </x18tc:threadedComment>
  <x18tc:threadedComment ref="L958" dT="2026-07-22T00:22:00.00" personId="{d155b882-a029-41f7-8739-eb8e7971be55}" id="{80d0d125-b920-47d1-9c13-1426464b04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OR NEW ONE?
Respuesta:
    NEW ONE BY LUCIO
Respuesta:
    ORDER ON 8/7/25</x18tc:text>
    <x18tc:extLst>
      <ext uri="{F7C98A9C-CBB3-438F-8F68-D28B6AF4A901}">
        <xltc2:checksum/>
        <xltc2:hyperlink startIndex="221" length="46" url="https://go.microsoft.com/fwlink/?linkid=870924"/>
      </ext>
    </x18tc:extLst>
  </x18tc:threadedComment>
  <x18tc:threadedComment ref="W1422" dT="2026-07-22T00:22:00.00" personId="{e33e8c0f-d619-47bf-9f71-dd01704148e0}" id="{a777b485-a82f-4001-a74f-003bb7d415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DEKTON 5/1</x18tc:text>
    <x18tc:extLst>
      <ext uri="{F7C98A9C-CBB3-438F-8F68-D28B6AF4A901}">
        <xltc2:checksum/>
        <xltc2:hyperlink startIndex="221" length="46" url="https://go.microsoft.com/fwlink/?linkid=870924"/>
      </ext>
    </x18tc:extLst>
  </x18tc:threadedComment>
  <x18tc:threadedComment ref="S78" dT="2026-07-22T00:22:00.00" personId="{1cbce2bc-3e13-46bf-b697-4407c22cb389}" id="{d2eb6feb-c7c4-4228-bba3-973b5cf67014}" done="0">
    <x18tc:text xml:space="preserve">TO RAYO 10/4</x18tc:text>
  </x18tc:threadedComment>
  <x18tc:threadedComment ref="L1206" dT="2026-07-22T00:22:02.00" personId="{298ef84a-b02e-473c-93cb-525ac09c617f}" id="{6cdd3ad5-e02c-4ec1-8c97-f4f995e9c8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RECIBIMOS UNOS CUSHIONS DE CLIENTE EN 2/12/26</x18tc:text>
    <x18tc:extLst>
      <ext uri="{F7C98A9C-CBB3-438F-8F68-D28B6AF4A901}">
        <xltc2:checksum/>
        <xltc2:hyperlink startIndex="221" length="46" url="https://go.microsoft.com/fwlink/?linkid=870924"/>
      </ext>
    </x18tc:extLst>
  </x18tc:threadedComment>
  <x18tc:threadedComment ref="G891" dT="2026-07-22T00:22:00.00" personId="{55410b81-697c-434b-8f6e-781b44aad55d}" id="{1db2952e-2012-4633-8a3d-fdf64fb1105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x18tc:text>
    <x18tc:extLst>
      <ext uri="{F7C98A9C-CBB3-438F-8F68-D28B6AF4A901}">
        <xltc2:checksum/>
        <xltc2:hyperlink startIndex="221" length="46" url="https://go.microsoft.com/fwlink/?linkid=870924"/>
      </ext>
    </x18tc:extLst>
  </x18tc:threadedComment>
  <x18tc:threadedComment ref="S550" dT="2026-07-22T00:22:02.00" personId="{ea1eed1e-c1c5-4aa7-9fb0-3d3023fa23c2}" id="{bad94a7d-c52e-48ce-8fb3-878380d3844a}" done="0">
    <x18tc:text xml:space="preserve">to: Angel 5/6</x18tc:text>
  </x18tc:threadedComment>
  <x18tc:threadedComment ref="L550" dT="2026-07-22T00:22:00.00" personId="{ea1eed1e-c1c5-4aa7-9fb0-3d3023fa23c2}" id="{9016fa13-0c5e-4d1e-b499-a242169be222}" done="0">
    <x18tc:text xml:space="preserve">RECEIVED :5/8</x18tc:text>
  </x18tc:threadedComment>
  <x18tc:threadedComment ref="L1079" dT="2026-07-22T00:22:02.00" personId="{e9900cde-ae2c-4ab5-86d4-043d63edff94}" id="{48493208-5d92-423c-b3ef-13d13f53d59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12/3</x18tc:text>
    <x18tc:extLst>
      <ext uri="{F7C98A9C-CBB3-438F-8F68-D28B6AF4A901}">
        <xltc2:checksum/>
        <xltc2:hyperlink startIndex="221" length="46" url="https://go.microsoft.com/fwlink/?linkid=870924"/>
      </ext>
    </x18tc:extLst>
  </x18tc:threadedComment>
  <x18tc:threadedComment ref="L1051" dT="2026-07-22T00:22:02.00" personId="{08d2b6fe-8b12-4b9e-95af-daa5f6b31d08}" id="{30e30672-60ff-45a5-801e-6a504f2c05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PAOLA/JASMIN CALL TO REQUEST NEW FOAM SET FOR THE TRANSITIONAL CHAISE</x18tc:text>
    <x18tc:extLst>
      <ext uri="{F7C98A9C-CBB3-438F-8F68-D28B6AF4A901}">
        <xltc2:checksum/>
        <xltc2:hyperlink startIndex="221" length="46" url="https://go.microsoft.com/fwlink/?linkid=870924"/>
      </ext>
    </x18tc:extLst>
  </x18tc:threadedComment>
  <x18tc:threadedComment ref="S623" dT="2026-07-22T00:22:00.00" personId="{1e3bf784-e2e5-481e-b17d-cc348c5d863b}" id="{c9264c30-9c81-4edc-8b67-46a37acd9c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7/23/24 AT 2:00PM</x18tc:text>
    <x18tc:extLst>
      <ext uri="{F7C98A9C-CBB3-438F-8F68-D28B6AF4A901}">
        <xltc2:checksum/>
        <xltc2:hyperlink startIndex="221" length="46" url="https://go.microsoft.com/fwlink/?linkid=870924"/>
      </ext>
    </x18tc:extLst>
  </x18tc:threadedComment>
  <x18tc:threadedComment ref="G1033" dT="2026-07-22T00:22:02.00" personId="{d18bd844-3971-4a98-b2c9-6c1347b37a5e}" id="{7a2deee0-987a-42fd-9293-f952e5207c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9/23</x18tc:text>
    <x18tc:extLst>
      <ext uri="{F7C98A9C-CBB3-438F-8F68-D28B6AF4A901}">
        <xltc2:checksum/>
        <xltc2:hyperlink startIndex="221" length="46" url="https://go.microsoft.com/fwlink/?linkid=870924"/>
      </ext>
    </x18tc:extLst>
  </x18tc:threadedComment>
  <x18tc:threadedComment ref="G931" dT="2026-07-22T00:22:02.00" personId="{18a98709-4ce1-4b21-b897-b86588b45fdb}" id="{82e64a9e-5b90-48e6-bf28-9f0a53776f0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5/20</x18tc:text>
    <x18tc:extLst>
      <ext uri="{F7C98A9C-CBB3-438F-8F68-D28B6AF4A901}">
        <xltc2:checksum/>
        <xltc2:hyperlink startIndex="221" length="46" url="https://go.microsoft.com/fwlink/?linkid=870924"/>
      </ext>
    </x18tc:extLst>
  </x18tc:threadedComment>
  <x18tc:threadedComment ref="S812" dT="2026-07-22T00:22:02.00" personId="{963bf26c-5627-4b17-902a-1c06543bdf7e}" id="{a9d38196-c3cb-4eee-921e-e688e01b545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1/27</x18tc:text>
    <x18tc:extLst>
      <ext uri="{F7C98A9C-CBB3-438F-8F68-D28B6AF4A901}">
        <xltc2:checksum/>
        <xltc2:hyperlink startIndex="221" length="46" url="https://go.microsoft.com/fwlink/?linkid=870924"/>
      </ext>
    </x18tc:extLst>
  </x18tc:threadedComment>
  <x18tc:threadedComment ref="F1014" dT="2026-07-22T00:22:02.00" personId="{6bae8895-57fc-4d09-940e-7e4b38dddf70}" id="{536054a2-a606-4b4b-856c-6d23883a5c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FECHA TENTATIVA 11/11 CON LUCIO**</x18tc:text>
    <x18tc:extLst>
      <ext uri="{F7C98A9C-CBB3-438F-8F68-D28B6AF4A901}">
        <xltc2:checksum/>
        <xltc2:hyperlink startIndex="221" length="46" url="https://go.microsoft.com/fwlink/?linkid=870924"/>
      </ext>
    </x18tc:extLst>
  </x18tc:threadedComment>
  <x18tc:threadedComment ref="F1032" dT="2026-07-22T00:22:02.00" personId="{e3e02f89-2b38-4952-bc53-6ea4a05e3b27}" id="{238253f2-e7fe-4ba6-b306-7f15c038ac0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*1 PIECE TO REPOWDER</x18tc:text>
    <x18tc:extLst>
      <ext uri="{F7C98A9C-CBB3-438F-8F68-D28B6AF4A901}">
        <xltc2:checksum/>
        <xltc2:hyperlink startIndex="221" length="46" url="https://go.microsoft.com/fwlink/?linkid=870924"/>
      </ext>
    </x18tc:extLst>
  </x18tc:threadedComment>
  <x18tc:threadedComment ref="W84" dT="2026-07-22T00:22:00.00" personId="{1cbce2bc-3e13-46bf-b697-4407c22cb389}" id="{36bcf85d-cbe5-4a8e-9c2d-5adde45264e2}" done="0">
    <x18tc:text xml:space="preserve">TO RED: 1/3</x18tc:text>
  </x18tc:threadedComment>
  <x18tc:threadedComment ref="F879" dT="2026-07-22T00:22:02.00" personId="{b09fa31d-345e-4315-8699-d6538573ebdb}" id="{9755a4d0-cb6e-4640-993d-56c002a9e0c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ENVIA PARTIAL 4/8...ESTACION DE BAR SOLAMENTE EL RESTO DESPUES</x18tc:text>
    <x18tc:extLst>
      <ext uri="{F7C98A9C-CBB3-438F-8F68-D28B6AF4A901}">
        <xltc2:checksum/>
        <xltc2:hyperlink startIndex="221" length="46" url="https://go.microsoft.com/fwlink/?linkid=870924"/>
      </ext>
    </x18tc:extLst>
  </x18tc:threadedComment>
  <x18tc:threadedComment ref="S691" dT="2026-07-22T00:22:00.00" personId="{97825359-6912-428a-9ccb-64e53feefb33}" id="{2fc3e937-f3b2-40b9-ba80-a93e901615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AT 13:00</x18tc:text>
    <x18tc:extLst>
      <ext uri="{F7C98A9C-CBB3-438F-8F68-D28B6AF4A901}">
        <xltc2:checksum/>
        <xltc2:hyperlink startIndex="221" length="46" url="https://go.microsoft.com/fwlink/?linkid=870924"/>
      </ext>
    </x18tc:extLst>
  </x18tc:threadedComment>
  <x18tc:threadedComment ref="S1008" dT="2026-07-22T00:22:00.00" personId="{e69acdbc-3066-49a7-afce-991758df256e}" id="{4327505d-bab1-4adb-9540-8ad584c7ac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8/25</x18tc:text>
    <x18tc:extLst>
      <ext uri="{F7C98A9C-CBB3-438F-8F68-D28B6AF4A901}">
        <xltc2:checksum/>
        <xltc2:hyperlink startIndex="221" length="46" url="https://go.microsoft.com/fwlink/?linkid=870924"/>
      </ext>
    </x18tc:extLst>
  </x18tc:threadedComment>
  <x18tc:threadedComment ref="F911" dT="2026-07-22T00:22:00.00" personId="{e2317e8d-8994-4dec-b72f-e5226f4c8d2d}" id="{c530b7e7-c040-4a1b-a2f0-ef10a29204d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PROMISE DAY 6/16</x18tc:text>
    <x18tc:extLst>
      <ext uri="{F7C98A9C-CBB3-438F-8F68-D28B6AF4A901}">
        <xltc2:checksum/>
        <xltc2:hyperlink startIndex="221" length="46" url="https://go.microsoft.com/fwlink/?linkid=870924"/>
      </ext>
    </x18tc:extLst>
  </x18tc:threadedComment>
  <x18tc:threadedComment ref="S94" dT="2026-07-22T00:22:02.00" personId="{1cbce2bc-3e13-46bf-b697-4407c22cb389}" id="{6b6cd901-355c-4c30-af70-1dce3d2c0ade}" done="0">
    <x18tc:text xml:space="preserve">TO RAYO: 10/17</x18tc:text>
  </x18tc:threadedComment>
  <x18tc:threadedComment ref="T194" dT="2026-07-22T00:22:00.00" personId="{0c8e2808-3b82-473f-8c30-3024a27788b1}" id="{a316c4a8-97f7-4ac2-81d7-28c8183a092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x18tc:text>
    <x18tc:extLst>
      <ext uri="{F7C98A9C-CBB3-438F-8F68-D28B6AF4A901}">
        <xltc2:checksum/>
        <xltc2:hyperlink startIndex="221" length="46" url="https://go.microsoft.com/fwlink/?linkid=870924"/>
      </ext>
    </x18tc:extLst>
  </x18tc:threadedComment>
  <x18tc:threadedComment ref="F115" dT="2026-07-22T00:22:03.00" personId="{1cbce2bc-3e13-46bf-b697-4407c22cb389}" id="{de98ca58-d331-4f38-ae22-d2005a3e5fa3}" done="0">
    <x18tc:text xml:space="preserve">TAKE DEKTON SAND DRIFT FROM SHOWROOM.
Please contact Larry Douglas,  house manager.  His cell is 928-642-2698</x18tc:text>
  </x18tc:threadedComment>
  <x18tc:threadedComment ref="W29" dT="2026-07-22T00:22:00.00" personId="{1cbce2bc-3e13-46bf-b697-4407c22cb389}" id="{54edcfcf-70f9-437b-bed3-fc04e89bc2f3}" done="0">
    <x18tc:text xml:space="preserve">TO RED: 1/3</x18tc:text>
  </x18tc:threadedComment>
  <x18tc:threadedComment ref="V92" dT="2026-07-22T00:22:00.00" personId="{1cbce2bc-3e13-46bf-b697-4407c22cb389}" id="{2d1c5721-f53a-4142-8967-24e9e4f4dc41}" done="0">
    <x18tc:text xml:space="preserve">only Cushion Order</x18tc:text>
  </x18tc:threadedComment>
  <x18tc:threadedComment ref="K1172" dT="2026-07-22T00:22:02.00" personId="{81e04987-c4ec-4a78-b820-70b7b4c38fed}" id="{8e1831df-b578-440c-ae99-44d5eab653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GHL NOTES: 1 ROLL CASSAVA WHITE FABRIC WAS  ORDER 12/31/25
Respuesta:
    ETA GLEN RAVEN: 2/27/26</x18tc:text>
    <x18tc:extLst>
      <ext uri="{F7C98A9C-CBB3-438F-8F68-D28B6AF4A901}">
        <xltc2:checksum/>
        <xltc2:hyperlink startIndex="221" length="46" url="https://go.microsoft.com/fwlink/?linkid=870924"/>
      </ext>
    </x18tc:extLst>
  </x18tc:threadedComment>
  <x18tc:threadedComment ref="G668" dT="2026-07-22T00:22:00.00" personId="{e9dd49bd-3ad7-46e6-ac99-b8f22f935202}" id="{abc736f3-e731-4efd-9cbe-b849277739d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9/11 AT 3PM</x18tc:text>
    <x18tc:extLst>
      <ext uri="{F7C98A9C-CBB3-438F-8F68-D28B6AF4A901}">
        <xltc2:checksum/>
        <xltc2:hyperlink startIndex="221" length="46" url="https://go.microsoft.com/fwlink/?linkid=870924"/>
      </ext>
    </x18tc:extLst>
  </x18tc:threadedComment>
  <x18tc:threadedComment ref="L1045" dT="2026-07-22T00:22:03.00" personId="{1a39f7a9-73b9-4916-83d4-5da7725a999e}" id="{260d5bc6-b993-47ce-8978-c8084993d1e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SCHEDULE TO PICK ON 9/9/25</x18tc:text>
    <x18tc:extLst>
      <ext uri="{F7C98A9C-CBB3-438F-8F68-D28B6AF4A901}">
        <xltc2:checksum/>
        <xltc2:hyperlink startIndex="221" length="46" url="https://go.microsoft.com/fwlink/?linkid=870924"/>
      </ext>
    </x18tc:extLst>
  </x18tc:threadedComment>
  <x18tc:threadedComment ref="T82" dT="2026-07-22T00:22:00.00" personId="{1cbce2bc-3e13-46bf-b697-4407c22cb389}" id="{12354298-8da5-406c-8dae-6eca8ed0e066}" done="0">
    <x18tc:text xml:space="preserve">TO MARIO: 10/5</x18tc:text>
  </x18tc:threadedComment>
  <x18tc:threadedComment ref="L737" dT="2026-07-22T00:22:02.00" personId="{f56d2051-f2eb-447b-b98f-9231ba1844b4}" id="{51486f43-9fdb-4c66-95e0-3b02829df79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ORDENAR FOAM Y REEMPACAR, LAS TELAS ESTAN BIEN.</x18tc:text>
    <x18tc:extLst>
      <ext uri="{F7C98A9C-CBB3-438F-8F68-D28B6AF4A901}">
        <xltc2:checksum/>
        <xltc2:hyperlink startIndex="221" length="46" url="https://go.microsoft.com/fwlink/?linkid=870924"/>
      </ext>
    </x18tc:extLst>
  </x18tc:threadedComment>
  <x18tc:threadedComment ref="V1081" dT="2026-07-22T00:22:00.00" personId="{dfbe5902-4156-4849-84d4-c35b79cb6809}" id="{32a4fc5f-d656-452e-b39a-1752d5b404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ALUMINUM**</x18tc:text>
    <x18tc:extLst>
      <ext uri="{F7C98A9C-CBB3-438F-8F68-D28B6AF4A901}">
        <xltc2:checksum/>
        <xltc2:hyperlink startIndex="221" length="46" url="https://go.microsoft.com/fwlink/?linkid=870924"/>
      </ext>
    </x18tc:extLst>
  </x18tc:threadedComment>
  <x18tc:threadedComment ref="G19" dT="2026-07-22T00:22:03.00" personId="{1cbce2bc-3e13-46bf-b697-4407c22cb389}" id="{538d1bf8-4c89-48ff-a828-037dbbb31017}" done="0">
    <x18tc:text xml:space="preserve">LAYER CALYPSO DISCONTINUED</x18tc:text>
  </x18tc:threadedComment>
  <x18tc:threadedComment ref="L1248" dT="2026-07-22T00:22:00.00" personId="{2e1d2c73-6ccd-4123-af22-f18887f1d83b}" id="{9b48639d-6de8-4788-806d-f9c02901d5a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4/13</x18tc:text>
    <x18tc:extLst>
      <ext uri="{F7C98A9C-CBB3-438F-8F68-D28B6AF4A901}">
        <xltc2:checksum/>
        <xltc2:hyperlink startIndex="221" length="46" url="https://go.microsoft.com/fwlink/?linkid=870924"/>
      </ext>
    </x18tc:extLst>
  </x18tc:threadedComment>
  <x18tc:threadedComment ref="G551" dT="2026-07-22T00:22:00.00" personId="{ea1eed1e-c1c5-4aa7-9fb0-3d3023fa23c2}" id="{c577593b-a454-479e-bc3a-afa09221692c}" done="0">
    <x18tc:text xml:space="preserve">TO CUSHION: 5/8</x18tc:text>
  </x18tc:threadedComment>
  <x18tc:threadedComment ref="W680" dT="2026-07-22T00:22:00.00" personId="{b5113490-01d0-4652-928a-ae49eefeed78}" id="{c0711177-7359-440d-bff4-0773a90151b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x18tc:text>
    <x18tc:extLst>
      <ext uri="{F7C98A9C-CBB3-438F-8F68-D28B6AF4A901}">
        <xltc2:checksum/>
        <xltc2:hyperlink startIndex="221" length="46" url="https://go.microsoft.com/fwlink/?linkid=870924"/>
      </ext>
    </x18tc:extLst>
  </x18tc:threadedComment>
  <x18tc:threadedComment ref="U208" dT="2026-07-22T00:22:02.00" personId="{d7063dca-122f-489c-ab86-9f552bd0bc42}" id="{8d8c7301-c7ad-495b-ba5d-ac91ceb6f5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17 BRONZE +3 WHITE</x18tc:text>
    <x18tc:extLst>
      <ext uri="{F7C98A9C-CBB3-438F-8F68-D28B6AF4A901}">
        <xltc2:checksum/>
        <xltc2:hyperlink startIndex="221" length="46" url="https://go.microsoft.com/fwlink/?linkid=870924"/>
      </ext>
    </x18tc:extLst>
  </x18tc:threadedComment>
  <x18tc:threadedComment ref="N1347" dT="2026-07-22T00:22:00.00" personId="{bf0d8f73-55ba-40e3-ba6f-04c8ddcd7f6c}" id="{db680e83-9421-42e7-aefe-706c71f64a6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T73" dT="2026-07-22T00:22:02.00" personId="{1cbce2bc-3e13-46bf-b697-4407c22cb389}" id="{a6229626-28e6-4291-bdcf-d05bb00f4f15}" done="0">
    <x18tc:text xml:space="preserve">TO MARIO 9/23</x18tc:text>
  </x18tc:threadedComment>
  <x18tc:threadedComment ref="S168" dT="2026-07-22T00:22:00.00" personId="{1cbce2bc-3e13-46bf-b697-4407c22cb389}" id="{50897994-53d9-4b08-b239-f5e9ceb79be2}" done="0">
    <x18tc:text xml:space="preserve">TO RAYO: 2/7</x18tc:text>
  </x18tc:threadedComment>
  <x18tc:threadedComment ref="G714" dT="2026-07-22T00:22:02.00" personId="{990c3de6-f9b1-4e0f-8c86-b8804808006b}" id="{512ae4b5-9d2d-4bb9-8ba4-7de2bf54ba2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10/24</x18tc:text>
    <x18tc:extLst>
      <ext uri="{F7C98A9C-CBB3-438F-8F68-D28B6AF4A901}">
        <xltc2:checksum/>
        <xltc2:hyperlink startIndex="221" length="46" url="https://go.microsoft.com/fwlink/?linkid=870924"/>
      </ext>
    </x18tc:extLst>
  </x18tc:threadedComment>
  <x18tc:threadedComment ref="G649" dT="2026-07-22T00:22:02.00" personId="{c6b73b9d-f813-4e03-bb1a-19b1f3600e7a}" id="{0dd405a0-3354-4da2-ac6c-51cc8c6e14d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CUSHION: 9/03 AT 7:11AM</x18tc:text>
    <x18tc:extLst>
      <ext uri="{F7C98A9C-CBB3-438F-8F68-D28B6AF4A901}">
        <xltc2:checksum/>
        <xltc2:hyperlink startIndex="221" length="46" url="https://go.microsoft.com/fwlink/?linkid=870924"/>
      </ext>
    </x18tc:extLst>
  </x18tc:threadedComment>
  <x18tc:threadedComment ref="W1053" dT="2026-07-22T00:22:00.00" personId="{19b46661-5d13-41c2-b5dc-ff07940ba2bf}" id="{0a294d8b-ee3e-4db7-b0c3-6d92b548535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10/15</x18tc:text>
    <x18tc:extLst>
      <ext uri="{F7C98A9C-CBB3-438F-8F68-D28B6AF4A901}">
        <xltc2:checksum/>
        <xltc2:hyperlink startIndex="221" length="46" url="https://go.microsoft.com/fwlink/?linkid=870924"/>
      </ext>
    </x18tc:extLst>
  </x18tc:threadedComment>
  <x18tc:threadedComment ref="L656" dT="2026-07-22T00:22:02.00" personId="{8cdba02c-71a1-4d94-a2ad-990abf95ca38}" id="{4e205e7e-43ea-422d-a51f-0cd150c375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929C14-ORDENAR: 76 FRONT X 78 LONG
Respuesta:
    RECEIVED ON FRI 11/1</x18tc:text>
    <x18tc:extLst>
      <ext uri="{F7C98A9C-CBB3-438F-8F68-D28B6AF4A901}">
        <xltc2:checksum/>
        <xltc2:hyperlink startIndex="221" length="46" url="https://go.microsoft.com/fwlink/?linkid=870924"/>
      </ext>
    </x18tc:extLst>
  </x18tc:threadedComment>
  <x18tc:threadedComment ref="G853" dT="2026-07-22T00:22:02.00" personId="{19e5b592-c5a6-4781-a921-204556c83b37}" id="{eb03638c-61e8-461e-aa81-b5f8495b3e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3/11</x18tc:text>
    <x18tc:extLst>
      <ext uri="{F7C98A9C-CBB3-438F-8F68-D28B6AF4A901}">
        <xltc2:checksum/>
        <xltc2:hyperlink startIndex="221" length="46" url="https://go.microsoft.com/fwlink/?linkid=870924"/>
      </ext>
    </x18tc:extLst>
  </x18tc:threadedComment>
  <x18tc:threadedComment ref="W153" dT="2026-07-22T00:22:00.00" personId="{1cbce2bc-3e13-46bf-b697-4407c22cb389}" id="{0f2eeafe-edb2-40f3-82b5-4e1b3d545bee}" done="0">
    <x18tc:text xml:space="preserve">TO RED: 1/3</x18tc:text>
  </x18tc:threadedComment>
  <x18tc:threadedComment ref="G837" dT="2026-07-22T00:22:02.00" personId="{29ff5c11-d85b-43a6-afc4-a82a57aae8f4}" id="{fecff82d-7953-43a5-89ac-f510b4d9d3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x18tc:text>
    <x18tc:extLst>
      <ext uri="{F7C98A9C-CBB3-438F-8F68-D28B6AF4A901}">
        <xltc2:checksum/>
        <xltc2:hyperlink startIndex="221" length="46" url="https://go.microsoft.com/fwlink/?linkid=870924"/>
      </ext>
    </x18tc:extLst>
  </x18tc:threadedComment>
  <x18tc:threadedComment ref="W1007" dT="2026-07-22T00:22:02.00" personId="{86ecfb5d-1d85-4b66-8c2c-0b7999fbe5ff}" id="{ff66ad34-2c86-4157-9b57-b4926ddf615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8/7</x18tc:text>
    <x18tc:extLst>
      <ext uri="{F7C98A9C-CBB3-438F-8F68-D28B6AF4A901}">
        <xltc2:checksum/>
        <xltc2:hyperlink startIndex="221" length="46" url="https://go.microsoft.com/fwlink/?linkid=870924"/>
      </ext>
    </x18tc:extLst>
  </x18tc:threadedComment>
  <x18tc:threadedComment ref="S964" dT="2026-07-22T00:22:02.00" personId="{aa44b9bc-b618-4806-a4e9-d953e066a02a}" id="{d98d27d7-44dc-412b-9412-92f50b4b41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6/18
Respuesta:
    *NEED BE ALUMINUM*</x18tc:text>
    <x18tc:extLst>
      <ext uri="{F7C98A9C-CBB3-438F-8F68-D28B6AF4A901}">
        <xltc2:checksum/>
        <xltc2:hyperlink startIndex="221" length="46" url="https://go.microsoft.com/fwlink/?linkid=870924"/>
      </ext>
    </x18tc:extLst>
  </x18tc:threadedComment>
  <x18tc:threadedComment ref="W1040" dT="2026-07-22T00:22:00.00" personId="{1a34fa93-656c-4595-9c9c-a8160ed1024c}" id="{3073ade0-dafe-4bed-bb70-b3fb44ec1d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
Respuesta:
    DE NUEVO A DEKTON: 10/6</x18tc:text>
    <x18tc:extLst>
      <ext uri="{F7C98A9C-CBB3-438F-8F68-D28B6AF4A901}">
        <xltc2:checksum/>
        <xltc2:hyperlink startIndex="221" length="46" url="https://go.microsoft.com/fwlink/?linkid=870924"/>
      </ext>
    </x18tc:extLst>
  </x18tc:threadedComment>
  <x18tc:threadedComment ref="G1113" dT="2026-07-22T00:22:02.00" personId="{d75ffd7f-feaf-4e2e-8730-7ae3b509f57b}" id="{0421a9be-ef11-4c2b-b777-385db783e6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11/18</x18tc:text>
    <x18tc:extLst>
      <ext uri="{F7C98A9C-CBB3-438F-8F68-D28B6AF4A901}">
        <xltc2:checksum/>
        <xltc2:hyperlink startIndex="221" length="46" url="https://go.microsoft.com/fwlink/?linkid=870924"/>
      </ext>
    </x18tc:extLst>
  </x18tc:threadedComment>
  <x18tc:threadedComment ref="G1090" dT="2026-07-22T00:22:00.00" personId="{ce81abb0-e7bf-418c-8854-e8fc6825aa6c}" id="{e5fcf7d7-7d69-43bf-a8f3-6f4406774c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10/20</x18tc:text>
    <x18tc:extLst>
      <ext uri="{F7C98A9C-CBB3-438F-8F68-D28B6AF4A901}">
        <xltc2:checksum/>
        <xltc2:hyperlink startIndex="221" length="46" url="https://go.microsoft.com/fwlink/?linkid=870924"/>
      </ext>
    </x18tc:extLst>
  </x18tc:threadedComment>
  <x18tc:threadedComment ref="S121" dT="2026-07-22T00:22:00.00" personId="{1cbce2bc-3e13-46bf-b697-4407c22cb389}" id="{9dce7a23-7423-4c9d-88bc-bbae9252098e}" done="0">
    <x18tc:text xml:space="preserve">TO RAYO: 11/18</x18tc:text>
  </x18tc:threadedComment>
  <x18tc:threadedComment ref="W879" dT="2026-07-22T00:22:02.00" personId="{d2306378-c1c0-4ac4-b929-a0ff38816c89}" id="{8fc306ad-b89b-4b9b-a09d-3438150649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SE INTRODUJO EL RESTO A PRODUCCION: 4/8</x18tc:text>
    <x18tc:extLst>
      <ext uri="{F7C98A9C-CBB3-438F-8F68-D28B6AF4A901}">
        <xltc2:checksum/>
        <xltc2:hyperlink startIndex="221" length="46" url="https://go.microsoft.com/fwlink/?linkid=870924"/>
      </ext>
    </x18tc:extLst>
  </x18tc:threadedComment>
  <x18tc:threadedComment ref="G946" dT="2026-07-22T00:22:00.00" personId="{f0bf1aa9-a8f7-48f8-9f14-a321638a3881}" id="{50c1769d-726e-4c54-8b42-be986be0d03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6/24</x18tc:text>
    <x18tc:extLst>
      <ext uri="{F7C98A9C-CBB3-438F-8F68-D28B6AF4A901}">
        <xltc2:checksum/>
        <xltc2:hyperlink startIndex="221" length="46" url="https://go.microsoft.com/fwlink/?linkid=870924"/>
      </ext>
    </x18tc:extLst>
  </x18tc:threadedComment>
  <x18tc:threadedComment ref="S613" dT="2026-07-22T00:22:02.00" personId="{ea1eed1e-c1c5-4aa7-9fb0-3d3023fa23c2}" id="{c28b086a-bb8a-4b5e-a165-09c87088c963}" done="0">
    <x18tc:text xml:space="preserve">to metal 7/9 at 7:40am</x18tc:text>
  </x18tc:threadedComment>
  <x18tc:threadedComment ref="S622" dT="2026-07-22T00:22:00.00" personId="{c38b6940-71c8-49b0-85f7-d284dfe942e0}" id="{246fe725-c5f4-4832-b7a5-65999f7190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8/13 AT 10:30AM</x18tc:text>
    <x18tc:extLst>
      <ext uri="{F7C98A9C-CBB3-438F-8F68-D28B6AF4A901}">
        <xltc2:checksum/>
        <xltc2:hyperlink startIndex="221" length="46" url="https://go.microsoft.com/fwlink/?linkid=870924"/>
      </ext>
    </x18tc:extLst>
  </x18tc:threadedComment>
  <x18tc:threadedComment ref="S602" dT="2026-07-22T00:22:00.00" personId="{ea1eed1e-c1c5-4aa7-9fb0-3d3023fa23c2}" id="{61357cfb-6f9c-42a6-bee5-e47f0de995c6}" done="0">
    <x18tc:text xml:space="preserve">TO METAL: 6/27 AT 7:45AM</x18tc:text>
  </x18tc:threadedComment>
  <x18tc:threadedComment ref="G593" dT="2026-07-22T00:22:02.00" personId="{a4303f58-4f84-400f-a636-5e9335cacc72}" id="{74410700-2bb3-4b44-8d72-3eb6dbadb254}" done="0">
    <x18tc:text xml:space="preserve">TO CUSHION: 6/18 AT 10:25 PM..</x18tc:text>
  </x18tc:threadedComment>
  <x18tc:threadedComment ref="F934" dT="2026-07-22T00:22:00.00" personId="{7503cfcc-f640-460b-bb26-bae4cc9b21f6}" id="{ac22d76b-727d-4cd3-a7f6-9a88958aa3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Casa no lista.. Pendiente por confirmar
Respuesta:
    TENTATIVE OCT??**</x18tc:text>
    <x18tc:extLst>
      <ext uri="{F7C98A9C-CBB3-438F-8F68-D28B6AF4A901}">
        <xltc2:checksum/>
        <xltc2:hyperlink startIndex="221" length="46" url="https://go.microsoft.com/fwlink/?linkid=870924"/>
      </ext>
    </x18tc:extLst>
  </x18tc:threadedComment>
  <x18tc:threadedComment ref="T43" dT="2026-07-22T00:22:02.00" personId="{1cbce2bc-3e13-46bf-b697-4407c22cb389}" id="{700bf6ae-c92b-49d3-af69-67d94886ea0b}" done="0">
    <x18tc:text xml:space="preserve">TO MARIO 9/16</x18tc:text>
  </x18tc:threadedComment>
  <x18tc:threadedComment ref="T1414" dT="2026-07-22T00:22:00.00" personId="{1cbce2bc-3e13-46bf-b697-4407c22cb389}" id="{f4e0945c-ab68-44db-b0dd-e145cc7e55f1}" done="0">
    <x18tc:text xml:space="preserve">TO MARIO: 1/9</x18tc:text>
  </x18tc:threadedComment>
  <x18tc:threadedComment ref="G1119" dT="2026-07-22T00:22:00.00" personId="{362c3967-49f5-4d3a-81c1-c347f176e1e9}" id="{797e8063-4648-409e-84ff-403b5e4b5e8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x18tc:text>
    <x18tc:extLst>
      <ext uri="{F7C98A9C-CBB3-438F-8F68-D28B6AF4A901}">
        <xltc2:checksum/>
        <xltc2:hyperlink startIndex="221" length="46" url="https://go.microsoft.com/fwlink/?linkid=870924"/>
      </ext>
    </x18tc:extLst>
  </x18tc:threadedComment>
  <x18tc:threadedComment ref="S684" dT="2026-07-22T00:22:02.00" personId="{520e51ca-ae88-4de7-8559-124bf338e957}" id="{cd6c1762-728d-4139-a3b4-45a682da27b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 AT 10:30AM</x18tc:text>
    <x18tc:extLst>
      <ext uri="{F7C98A9C-CBB3-438F-8F68-D28B6AF4A901}">
        <xltc2:checksum/>
        <xltc2:hyperlink startIndex="221" length="46" url="https://go.microsoft.com/fwlink/?linkid=870924"/>
      </ext>
    </x18tc:extLst>
  </x18tc:threadedComment>
  <x18tc:threadedComment ref="L1057" dT="2026-07-22T00:22:00.00" personId="{08d1bfb7-ffad-46c1-bb60-8f29ed73a850}" id="{6de9c28a-2eaf-4607-9311-314934dda12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9/10
Respuesta:
    RECEIVED 9/11</x18tc:text>
    <x18tc:extLst>
      <ext uri="{F7C98A9C-CBB3-438F-8F68-D28B6AF4A901}">
        <xltc2:checksum/>
        <xltc2:hyperlink startIndex="221" length="46" url="https://go.microsoft.com/fwlink/?linkid=870924"/>
      </ext>
    </x18tc:extLst>
  </x18tc:threadedComment>
  <x18tc:threadedComment ref="G1144" dT="2026-07-22T00:22:00.00" personId="{81eba0c1-22ad-4b89-8cf4-afe1ac56564b}" id="{7df42f99-f9c0-4378-a3a6-0807689907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12/22</x18tc:text>
    <x18tc:extLst>
      <ext uri="{F7C98A9C-CBB3-438F-8F68-D28B6AF4A901}">
        <xltc2:checksum/>
        <xltc2:hyperlink startIndex="221" length="46" url="https://go.microsoft.com/fwlink/?linkid=870924"/>
      </ext>
    </x18tc:extLst>
  </x18tc:threadedComment>
  <x18tc:threadedComment ref="W902" dT="2026-07-22T00:22:02.00" personId="{2deca729-8d49-43ab-bd25-480be4b896da}" id="{5f0847e9-3402-4659-8dba-c13bf468c84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VAPOUR DEKTON
Respuesta:
    Les alcanzo con lo remanente</x18tc:text>
    <x18tc:extLst>
      <ext uri="{F7C98A9C-CBB3-438F-8F68-D28B6AF4A901}">
        <xltc2:checksum/>
        <xltc2:hyperlink startIndex="221" length="46" url="https://go.microsoft.com/fwlink/?linkid=870924"/>
      </ext>
    </x18tc:extLst>
  </x18tc:threadedComment>
  <x18tc:threadedComment ref="A242" dT="2026-07-22T00:22:00.00" personId="{a4303f58-4f84-400f-a636-5e9335cacc72}" id="{92ab5054-50c3-4c23-a7c3-f356f7b2c440}" done="0">
    <x18tc:text xml:space="preserve">junto a 459 &amp; 500</x18tc:text>
  </x18tc:threadedComment>
  <x18tc:threadedComment ref="L1154" dT="2026-07-22T00:22:00.00" personId="{f19b7508-81af-442a-9065-35d509bc7dc6}" id="{5d6250b4-51be-481f-abe3-b15c2f2cdfb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12/9</x18tc:text>
    <x18tc:extLst>
      <ext uri="{F7C98A9C-CBB3-438F-8F68-D28B6AF4A901}">
        <xltc2:checksum/>
        <xltc2:hyperlink startIndex="221" length="46" url="https://go.microsoft.com/fwlink/?linkid=870924"/>
      </ext>
    </x18tc:extLst>
  </x18tc:threadedComment>
  <x18tc:threadedComment ref="S674" dT="2026-07-22T00:22:02.00" personId="{2834b471-96f0-4aa4-9c3e-58047d379dec}" id="{fccc108e-fc76-410d-a80b-7cc2d80565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x18tc:text>
    <x18tc:extLst>
      <ext uri="{F7C98A9C-CBB3-438F-8F68-D28B6AF4A901}">
        <xltc2:checksum/>
        <xltc2:hyperlink startIndex="221" length="46" url="https://go.microsoft.com/fwlink/?linkid=870924"/>
      </ext>
    </x18tc:extLst>
  </x18tc:threadedComment>
  <x18tc:threadedComment ref="G1257" dT="2026-07-22T00:22:02.00" personId="{5110010b-f034-4630-9884-6942611f4352}" id="{a0077251-b2c7-401a-b86f-c78cd74901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4/27</x18tc:text>
    <x18tc:extLst>
      <ext uri="{F7C98A9C-CBB3-438F-8F68-D28B6AF4A901}">
        <xltc2:checksum/>
        <xltc2:hyperlink startIndex="221" length="46" url="https://go.microsoft.com/fwlink/?linkid=870924"/>
      </ext>
    </x18tc:extLst>
  </x18tc:threadedComment>
  <x18tc:threadedComment ref="W166" dT="2026-07-22T00:22:00.00" personId="{1cbce2bc-3e13-46bf-b697-4407c22cb389}" id="{019cb579-85e4-4450-9cd4-a6f97df557e9}" done="0">
    <x18tc:text xml:space="preserve">TO RED: 2/2</x18tc:text>
  </x18tc:threadedComment>
  <x18tc:threadedComment ref="S152" dT="2026-07-22T00:22:02.00" personId="{1cbce2bc-3e13-46bf-b697-4407c22cb389}" id="{5e9625d3-4e0d-4214-97ca-a3ba41eb03ca}" done="0">
    <x18tc:text xml:space="preserve">TO RAYO 1/4</x18tc:text>
  </x18tc:threadedComment>
  <x18tc:threadedComment ref="S182" dT="2026-07-22T00:22:00.00" personId="{1cbce2bc-3e13-46bf-b697-4407c22cb389}" id="{ed4f9fb8-25b5-44a9-8aaa-d91398ed9675}" done="0">
    <x18tc:text xml:space="preserve">TO RAYO 3/2</x18tc:text>
  </x18tc:threadedComment>
  <x18tc:threadedComment ref="T143" dT="2026-07-22T00:22:02.00" personId="{ea1eed1e-c1c5-4aa7-9fb0-3d3023fa23c2}" id="{ad9f1b53-aa49-4ad0-b161-43f21cf15256}" done="0">
    <x18tc:text xml:space="preserve">TO MARIO: 12/20</x18tc:text>
  </x18tc:threadedComment>
  <x18tc:threadedComment ref="G1054" dT="2026-07-22T00:22:02.00" personId="{6170681e-0bb0-4d1f-b50a-21b56757a0cb}" id="{3d954bca-1b66-4c09-9cdf-4716ade0d19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9/29</x18tc:text>
    <x18tc:extLst>
      <ext uri="{F7C98A9C-CBB3-438F-8F68-D28B6AF4A901}">
        <xltc2:checksum/>
        <xltc2:hyperlink startIndex="221" length="46" url="https://go.microsoft.com/fwlink/?linkid=870924"/>
      </ext>
    </x18tc:extLst>
  </x18tc:threadedComment>
  <x18tc:threadedComment ref="F195" dT="2026-07-22T00:22:00.00" personId="{993e9e4e-8849-45e6-ae70-8043ea332bb2}" id="{65fed01a-482d-4381-a3f8-f9a28be997e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WAS 4/28 BUT RESCHEDULE END DATE UNTIL 8/4</x18tc:text>
    <x18tc:extLst>
      <ext uri="{F7C98A9C-CBB3-438F-8F68-D28B6AF4A901}">
        <xltc2:checksum/>
        <xltc2:hyperlink startIndex="221" length="46" url="https://go.microsoft.com/fwlink/?linkid=870924"/>
      </ext>
    </x18tc:extLst>
  </x18tc:threadedComment>
  <x18tc:threadedComment ref="W791" dT="2026-07-22T00:22:02.00" personId="{6c3e7f34-9b2f-4391-937e-44b46649fe84}" id="{8f7c0eb2-b228-4381-9062-6c8fc7660f8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1/23</x18tc:text>
    <x18tc:extLst>
      <ext uri="{F7C98A9C-CBB3-438F-8F68-D28B6AF4A901}">
        <xltc2:checksum/>
        <xltc2:hyperlink startIndex="221" length="46" url="https://go.microsoft.com/fwlink/?linkid=870924"/>
      </ext>
    </x18tc:extLst>
  </x18tc:threadedComment>
  <x18tc:threadedComment ref="S1095" dT="2026-07-22T00:22:02.00" personId="{f75b946d-4874-41d6-bec2-0bc0ccbe9531}" id="{c1d7e2c4-c722-4838-8d88-5a5af6bf028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10/15</x18tc:text>
    <x18tc:extLst>
      <ext uri="{F7C98A9C-CBB3-438F-8F68-D28B6AF4A901}">
        <xltc2:checksum/>
        <xltc2:hyperlink startIndex="221" length="46" url="https://go.microsoft.com/fwlink/?linkid=870924"/>
      </ext>
    </x18tc:extLst>
  </x18tc:threadedComment>
  <x18tc:threadedComment ref="G251" dT="2026-07-22T00:22:00.00" personId="{1cbce2bc-3e13-46bf-b697-4407c22cb389}" id="{fe0ce0fd-d495-490c-aa84-1679a15685a2}" done="0">
    <x18tc:text xml:space="preserve">TO CUSHION: 5/25</x18tc:text>
  </x18tc:threadedComment>
  <x18tc:threadedComment ref="G876" dT="2026-07-22T00:22:02.00" personId="{64a909c1-c1dc-4e4f-a75d-9569628b4fd2}" id="{618731d4-1df4-45b2-a228-cd032db64ac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ABRIL:4/23</x18tc:text>
    <x18tc:extLst>
      <ext uri="{F7C98A9C-CBB3-438F-8F68-D28B6AF4A901}">
        <xltc2:checksum/>
        <xltc2:hyperlink startIndex="221" length="46" url="https://go.microsoft.com/fwlink/?linkid=870924"/>
      </ext>
    </x18tc:extLst>
  </x18tc:threadedComment>
  <x18tc:threadedComment ref="F73" dT="2026-07-22T00:22:00.00" personId="{1cbce2bc-3e13-46bf-b697-4407c22cb389}" id="{051355c0-8b09-41ec-b9f2-025cff426a51}" done="0">
    <x18tc:text xml:space="preserve">REQUEST SEP-29 BY SARA?</x18tc:text>
  </x18tc:threadedComment>
  <x18tc:threadedComment ref="S835" dT="2026-07-22T00:22:02.00" personId="{57e058b1-6e85-4de7-ba07-c97832b3561f}" id="{8290d00a-4f1f-4fa2-a67f-e826520a7f2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3/3</x18tc:text>
    <x18tc:extLst>
      <ext uri="{F7C98A9C-CBB3-438F-8F68-D28B6AF4A901}">
        <xltc2:checksum/>
        <xltc2:hyperlink startIndex="221" length="46" url="https://go.microsoft.com/fwlink/?linkid=870924"/>
      </ext>
    </x18tc:extLst>
  </x18tc:threadedComment>
  <x18tc:threadedComment ref="G867" dT="2026-07-22T00:22:02.00" personId="{73e59182-456a-48fb-9d53-a7e687836d48}" id="{33ffabbc-23e9-4f4f-806f-2ec1357d5b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4/15</x18tc:text>
    <x18tc:extLst>
      <ext uri="{F7C98A9C-CBB3-438F-8F68-D28B6AF4A901}">
        <xltc2:checksum/>
        <xltc2:hyperlink startIndex="221" length="46" url="https://go.microsoft.com/fwlink/?linkid=870924"/>
      </ext>
    </x18tc:extLst>
  </x18tc:threadedComment>
  <x18tc:threadedComment ref="G683" dT="2026-07-22T00:22:00.00" personId="{3d944f12-90b9-401f-be69-fccecca85411}" id="{cba89f25-ebe4-4db3-b100-4c08e72f7a3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INICIA 9/28 AT 10:30AM</x18tc:text>
    <x18tc:extLst>
      <ext uri="{F7C98A9C-CBB3-438F-8F68-D28B6AF4A901}">
        <xltc2:checksum/>
        <xltc2:hyperlink startIndex="221" length="46" url="https://go.microsoft.com/fwlink/?linkid=870924"/>
      </ext>
    </x18tc:extLst>
  </x18tc:threadedComment>
  <x18tc:threadedComment ref="W582" dT="2026-07-22T00:22:02.00" personId="{ea1eed1e-c1c5-4aa7-9fb0-3d3023fa23c2}" id="{2c864818-dd96-442c-98e0-6826c0df7000}" done="0">
    <x18tc:text xml:space="preserve">TO DEKTON: 6/19 AT 6:10AM</x18tc:text>
  </x18tc:threadedComment>
  <x18tc:threadedComment ref="W573" dT="2026-07-22T00:22:00.00" personId="{ea1eed1e-c1c5-4aa7-9fb0-3d3023fa23c2}" id="{7d893b5d-21a0-49f3-a8b8-621d8e59cbdd}" done="0">
    <x18tc:text xml:space="preserve">TO DEKTON: 6/17 AT 3:10PM</x18tc:text>
  </x18tc:threadedComment>
  <x18tc:threadedComment ref="G758" dT="2026-07-22T00:22:02.00" personId="{85cc2a68-fb86-4d48-adb9-3ee7962522da}" id="{60b6d5e6-e3b0-4fc4-8825-6b40896b7c8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11/19</x18tc:text>
    <x18tc:extLst>
      <ext uri="{F7C98A9C-CBB3-438F-8F68-D28B6AF4A901}">
        <xltc2:checksum/>
        <xltc2:hyperlink startIndex="221" length="46" url="https://go.microsoft.com/fwlink/?linkid=870924"/>
      </ext>
    </x18tc:extLst>
  </x18tc:threadedComment>
  <x18tc:threadedComment ref="U1403" dT="2026-07-22T00:22:00.00" personId="{1cbce2bc-3e13-46bf-b697-4407c22cb389}" id="{60cfa90b-30b3-4786-9085-4356bc32b8a6}" done="0">
    <x18tc:text xml:space="preserve">ALUMINIUM</x18tc:text>
  </x18tc:threadedComment>
  <x18tc:threadedComment ref="B25" dT="2026-07-22T00:22:02.00" personId="{1cbce2bc-3e13-46bf-b697-4407c22cb389}" id="{b3763cbb-59a8-4503-8cc9-e6d4e045b061}" done="0">
    <x18tc:text xml:space="preserve">Include Two Ledge Lounger (Ask Lucio)</x18tc:text>
  </x18tc:threadedComment>
  <x18tc:threadedComment ref="G1223" dT="2026-07-22T00:22:00.00" personId="{88fb8873-bf09-498d-ab59-0dc1a5190de7}" id="{5d98f6a6-2cf8-4f7d-9f30-4032caf5ff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3/26</x18tc:text>
    <x18tc:extLst>
      <ext uri="{F7C98A9C-CBB3-438F-8F68-D28B6AF4A901}">
        <xltc2:checksum/>
        <xltc2:hyperlink startIndex="221" length="46" url="https://go.microsoft.com/fwlink/?linkid=870924"/>
      </ext>
    </x18tc:extLst>
  </x18tc:threadedComment>
  <x18tc:threadedComment ref="K686" dT="2026-07-22T00:22:00.00" personId="{92413a6f-6a26-4191-88ac-6dd2346ad27d}" id="{2674e264-b172-49e3-9c79-ee15365afdc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REVIZAR TELA PARA LOS 4 STOOLS AGREGADOS
Respuesta:
    SI TENEMOS SUFICIENTE</x18tc:text>
    <x18tc:extLst>
      <ext uri="{F7C98A9C-CBB3-438F-8F68-D28B6AF4A901}">
        <xltc2:checksum/>
        <xltc2:hyperlink startIndex="221" length="46" url="https://go.microsoft.com/fwlink/?linkid=870924"/>
      </ext>
    </x18tc:extLst>
  </x18tc:threadedComment>
  <x18tc:threadedComment ref="F1212" dT="2026-07-22T00:22:02.00" personId="{774a666e-76c1-4348-9e5c-3b92059f7ae0}" id="{66c675b9-9378-4b2b-a3c5-d5642ef135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3/16</x18tc:text>
    <x18tc:extLst>
      <ext uri="{F7C98A9C-CBB3-438F-8F68-D28B6AF4A901}">
        <xltc2:checksum/>
        <xltc2:hyperlink startIndex="221" length="46" url="https://go.microsoft.com/fwlink/?linkid=870924"/>
      </ext>
    </x18tc:extLst>
  </x18tc:threadedComment>
  <x18tc:threadedComment ref="S869" dT="2026-07-22T00:22:00.00" personId="{fa773ffe-404a-464b-b06e-82d547d12e3b}" id="{4b7aa822-43aa-4456-a54d-6c00e5e53f9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x18tc:text>
    <x18tc:extLst>
      <ext uri="{F7C98A9C-CBB3-438F-8F68-D28B6AF4A901}">
        <xltc2:checksum/>
        <xltc2:hyperlink startIndex="221" length="46" url="https://go.microsoft.com/fwlink/?linkid=870924"/>
      </ext>
    </x18tc:extLst>
  </x18tc:threadedComment>
  <x18tc:threadedComment ref="L1323" dT="2026-07-22T00:22:00.00" personId="{083e8b61-9474-4e63-88b6-97b0cc656d7b}" id="{1d569de0-9eb0-4698-90fa-5d12e2dbc98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x18tc:text>
    <x18tc:extLst>
      <ext uri="{F7C98A9C-CBB3-438F-8F68-D28B6AF4A901}">
        <xltc2:checksum/>
        <xltc2:hyperlink startIndex="221" length="46" url="https://go.microsoft.com/fwlink/?linkid=870924"/>
      </ext>
    </x18tc:extLst>
  </x18tc:threadedComment>
  <x18tc:threadedComment ref="S1391" dT="2026-07-22T00:22:00.00" personId="{f3a3bcdf-d757-420d-9831-9cec7a7831cf}" id="{e907fefd-8300-4c64-a5ee-1978f21166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7/23</x18tc:text>
    <x18tc:extLst>
      <ext uri="{F7C98A9C-CBB3-438F-8F68-D28B6AF4A901}">
        <xltc2:checksum/>
        <xltc2:hyperlink startIndex="221" length="46" url="https://go.microsoft.com/fwlink/?linkid=870924"/>
      </ext>
    </x18tc:extLst>
  </x18tc:threadedComment>
  <x18tc:threadedComment ref="G711" dT="2026-07-22T00:22:00.00" personId="{00e8630a-095f-4895-a1e2-a91897bd8c0c}" id="{431cf2cc-5d3b-4347-9664-1e6b52ad86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11/13</x18tc:text>
    <x18tc:extLst>
      <ext uri="{F7C98A9C-CBB3-438F-8F68-D28B6AF4A901}">
        <xltc2:checksum/>
        <xltc2:hyperlink startIndex="221" length="46" url="https://go.microsoft.com/fwlink/?linkid=870924"/>
      </ext>
    </x18tc:extLst>
  </x18tc:threadedComment>
  <x18tc:threadedComment ref="K1389" dT="2026-07-22T00:22:00.00" personId="{c8a8c168-fc62-42df-a5cd-4b52df3daec4}" id="{c2f16c7e-df96-470e-8a2e-60a5d042e9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160 YDS 7/7
Respuesta:
    RECEIVED 361 YDS ON 7/23</x18tc:text>
    <x18tc:extLst>
      <ext uri="{F7C98A9C-CBB3-438F-8F68-D28B6AF4A901}">
        <xltc2:checksum/>
        <xltc2:hyperlink startIndex="221" length="46" url="https://go.microsoft.com/fwlink/?linkid=870924"/>
      </ext>
    </x18tc:extLst>
  </x18tc:threadedComment>
  <x18tc:threadedComment ref="S972" dT="2026-07-22T00:22:02.00" personId="{5e82030a-ab04-4ffa-864a-caaaaa044080}" id="{de800f53-585c-41f8-8229-5a8e5f76a4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x18tc:text>
    <x18tc:extLst>
      <ext uri="{F7C98A9C-CBB3-438F-8F68-D28B6AF4A901}">
        <xltc2:checksum/>
        <xltc2:hyperlink startIndex="221" length="46" url="https://go.microsoft.com/fwlink/?linkid=870924"/>
      </ext>
    </x18tc:extLst>
  </x18tc:threadedComment>
  <x18tc:threadedComment ref="G1116" dT="2026-07-22T00:22:02.00" personId="{e3b6d9f0-e3e0-48f0-a172-88d544c5c952}" id="{fb97586b-b54c-4266-a65e-ac26943b6f2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ON 12/8</x18tc:text>
    <x18tc:extLst>
      <ext uri="{F7C98A9C-CBB3-438F-8F68-D28B6AF4A901}">
        <xltc2:checksum/>
        <xltc2:hyperlink startIndex="221" length="46" url="https://go.microsoft.com/fwlink/?linkid=870924"/>
      </ext>
    </x18tc:extLst>
  </x18tc:threadedComment>
  <x18tc:threadedComment ref="G841" dT="2026-07-22T00:22:00.00" personId="{335cc1e7-37e4-42a4-81f5-c2f376c3810b}" id="{c1acaaff-9626-42b8-a59a-880f9e8d873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2/27</x18tc:text>
    <x18tc:extLst>
      <ext uri="{F7C98A9C-CBB3-438F-8F68-D28B6AF4A901}">
        <xltc2:checksum/>
        <xltc2:hyperlink startIndex="221" length="46" url="https://go.microsoft.com/fwlink/?linkid=870924"/>
      </ext>
    </x18tc:extLst>
  </x18tc:threadedComment>
  <x18tc:threadedComment ref="G185" dT="2026-07-22T00:22:00.00" personId="{8418ad0b-aec8-4822-8063-ef5e1ee7d15e}" id="{84cbb22a-6288-45f6-9a29-657fe10337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Sara: Customer provide the Fabrics.
eta for 1st Fabric 4/19.
Respuesta:
    TO CUSHION AREA 5/3</x18tc:text>
    <x18tc:extLst>
      <ext uri="{F7C98A9C-CBB3-438F-8F68-D28B6AF4A901}">
        <xltc2:checksum/>
        <xltc2:hyperlink startIndex="221" length="46" url="https://go.microsoft.com/fwlink/?linkid=870924"/>
      </ext>
    </x18tc:extLst>
  </x18tc:threadedComment>
  <x18tc:threadedComment ref="L1241" dT="2026-07-22T00:22:02.00" personId="{05987820-9885-4c20-848a-5a9e2379da1f}" id="{7bbbfec1-cfd2-41f3-8f6e-952a5cd736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realizara conforme las medidas indicadas en PDF, quedaran pendiente los 6 custom seat &amp; backs
Respuesta:
    Estos se recogeran una ves se entregue el resto del trabajo.
Respuesta:
    Ya recibidos 4/20/26
Respuesta:
    SE AUTORIZA NUEVO FOAM</x18tc:text>
    <x18tc:extLst>
      <ext uri="{F7C98A9C-CBB3-438F-8F68-D28B6AF4A901}">
        <xltc2:checksum/>
        <xltc2:hyperlink startIndex="221" length="46" url="https://go.microsoft.com/fwlink/?linkid=870924"/>
      </ext>
    </x18tc:extLst>
  </x18tc:threadedComment>
  <x18tc:threadedComment ref="G957" dT="2026-07-22T00:22:02.00" personId="{77d497f5-ddcd-4138-86bc-6ccfd09619de}" id="{1a846e0a-a60c-4fb8-a44e-d6b07386544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x18tc:text>
    <x18tc:extLst>
      <ext uri="{F7C98A9C-CBB3-438F-8F68-D28B6AF4A901}">
        <xltc2:checksum/>
        <xltc2:hyperlink startIndex="221" length="46" url="https://go.microsoft.com/fwlink/?linkid=870924"/>
      </ext>
    </x18tc:extLst>
  </x18tc:threadedComment>
  <x18tc:threadedComment ref="W107" dT="2026-07-22T00:22:00.00" personId="{1cbce2bc-3e13-46bf-b697-4407c22cb389}" id="{59c7cf9d-066c-4443-8697-68ec6b78c5d6}" done="0">
    <x18tc:text xml:space="preserve">TO RED: 1/3</x18tc:text>
  </x18tc:threadedComment>
  <x18tc:threadedComment ref="S946" dT="2026-07-22T00:22:02.00" personId="{6df7ad14-7800-40c6-83b5-b16c75388fbb}" id="{a7d3fdd1-d845-403d-86fd-3cd8716848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6/11</x18tc:text>
    <x18tc:extLst>
      <ext uri="{F7C98A9C-CBB3-438F-8F68-D28B6AF4A901}">
        <xltc2:checksum/>
        <xltc2:hyperlink startIndex="221" length="46" url="https://go.microsoft.com/fwlink/?linkid=870924"/>
      </ext>
    </x18tc:extLst>
  </x18tc:threadedComment>
  <x18tc:threadedComment ref="S761" dT="2026-07-22T00:22:00.00" personId="{1cebe570-bda4-4294-a4a4-3d5f1c321bb1}" id="{7d433116-f7a9-4268-b9a3-22d0025f4ab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F109" dT="2026-07-22T00:22:02.00" personId="{1cbce2bc-3e13-46bf-b697-4407c22cb389}" id="{98beec77-28c0-4a78-b826-71f95bc2374e}" done="0">
    <x18tc:text xml:space="preserve">VA JUNTO A INVOICE# 359</x18tc:text>
  </x18tc:threadedComment>
  <x18tc:threadedComment ref="S1053" dT="2026-07-22T00:22:02.00" personId="{25eb8009-d089-4ed4-abc6-23bf337f6d75}" id="{80f1e7b2-460f-402b-9dc5-4bc2cd06f43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10/15</x18tc:text>
    <x18tc:extLst>
      <ext uri="{F7C98A9C-CBB3-438F-8F68-D28B6AF4A901}">
        <xltc2:checksum/>
        <xltc2:hyperlink startIndex="221" length="46" url="https://go.microsoft.com/fwlink/?linkid=870924"/>
      </ext>
    </x18tc:extLst>
  </x18tc:threadedComment>
  <x18tc:threadedComment ref="G541" dT="2026-07-22T00:22:02.00" personId="{ea1eed1e-c1c5-4aa7-9fb0-3d3023fa23c2}" id="{eeddb8b7-deb8-4d5d-8651-83511f1a1b33}" done="0">
    <x18tc:text xml:space="preserve">TO FER: 4/26</x18tc:text>
  </x18tc:threadedComment>
  <x18tc:threadedComment ref="G636" dT="2026-07-22T00:22:02.00" personId="{de6cc5c2-070f-46ae-a484-1b5ed5530515}" id="{f2189c4e-d339-442d-8034-3dabb1e8f9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8/6 AT 9:40AM</x18tc:text>
    <x18tc:extLst>
      <ext uri="{F7C98A9C-CBB3-438F-8F68-D28B6AF4A901}">
        <xltc2:checksum/>
        <xltc2:hyperlink startIndex="221" length="46" url="https://go.microsoft.com/fwlink/?linkid=870924"/>
      </ext>
    </x18tc:extLst>
  </x18tc:threadedComment>
  <x18tc:threadedComment ref="L938" dT="2026-07-22T00:22:02.00" personId="{4b346b07-3331-4c3a-bc5a-221eecc8d686}" id="{033f557c-82af-4c5a-baca-ef3ec82ba5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RECEIVED 9/4</x18tc:text>
    <x18tc:extLst>
      <ext uri="{F7C98A9C-CBB3-438F-8F68-D28B6AF4A901}">
        <xltc2:checksum/>
        <xltc2:hyperlink startIndex="221" length="46" url="https://go.microsoft.com/fwlink/?linkid=870924"/>
      </ext>
    </x18tc:extLst>
  </x18tc:threadedComment>
  <x18tc:threadedComment ref="L702" dT="2026-07-22T00:22:02.00" personId="{fa80c532-c49a-447d-8573-b6719f5a69f6}" id="{870c1a5d-2d14-4cbd-a943-650b81a6a5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12/4</x18tc:text>
    <x18tc:extLst>
      <ext uri="{F7C98A9C-CBB3-438F-8F68-D28B6AF4A901}">
        <xltc2:checksum/>
        <xltc2:hyperlink startIndex="221" length="46" url="https://go.microsoft.com/fwlink/?linkid=870924"/>
      </ext>
    </x18tc:extLst>
  </x18tc:threadedComment>
  <x18tc:threadedComment ref="G188" dT="2026-07-22T00:22:02.00" personId="{eacac481-54e1-4d06-afa1-8732ee1efb62}" id="{f378dc85-443d-4222-98d5-b69a55594f5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APRIL 3/16</x18tc:text>
    <x18tc:extLst>
      <ext uri="{F7C98A9C-CBB3-438F-8F68-D28B6AF4A901}">
        <xltc2:checksum/>
        <xltc2:hyperlink startIndex="221" length="46" url="https://go.microsoft.com/fwlink/?linkid=870924"/>
      </ext>
    </x18tc:extLst>
  </x18tc:threadedComment>
  <x18tc:threadedComment ref="L1210" dT="2026-07-22T00:22:00.00" personId="{7a54f79a-2863-4581-bba5-8dd7a0e8a286}" id="{9e00d3af-259e-49f9-86fc-37ab4c120a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3/25</x18tc:text>
    <x18tc:extLst>
      <ext uri="{F7C98A9C-CBB3-438F-8F68-D28B6AF4A901}">
        <xltc2:checksum/>
        <xltc2:hyperlink startIndex="221" length="46" url="https://go.microsoft.com/fwlink/?linkid=870924"/>
      </ext>
    </x18tc:extLst>
  </x18tc:threadedComment>
  <x18tc:threadedComment ref="S60" dT="2026-07-22T00:22:00.00" personId="{1cbce2bc-3e13-46bf-b697-4407c22cb389}" id="{aeb9c161-c924-45bb-8ff7-f4c00f095a40}" done="0">
    <x18tc:text xml:space="preserve">TO RAYO: 9/20</x18tc:text>
  </x18tc:threadedComment>
  <x18tc:threadedComment ref="F28" dT="2026-07-22T00:22:02.00" personId="{1cbce2bc-3e13-46bf-b697-4407c22cb389}" id="{67eb192b-dfc4-4ccc-9208-2008a3cb6935}" done="0">
    <x18tc:text xml:space="preserve">SHIP VIA UPS. 
Steve Farroh, 
1301 17th Ave NW
Minot, ND 58703
701 500. 0600</x18tc:text>
  </x18tc:threadedComment>
  <x18tc:threadedComment ref="G1433" dT="2026-07-22T00:22:00.00" personId="{d2ac9099-88ae-40b2-9bff-724261fbcae4}" id="{35f5bdea-69f7-4296-8f3f-8d81e693b15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5/16</x18tc:text>
    <x18tc:extLst>
      <ext uri="{F7C98A9C-CBB3-438F-8F68-D28B6AF4A901}">
        <xltc2:checksum/>
        <xltc2:hyperlink startIndex="221" length="46" url="https://go.microsoft.com/fwlink/?linkid=870924"/>
      </ext>
    </x18tc:extLst>
  </x18tc:threadedComment>
  <x18tc:threadedComment ref="K1168" dT="2026-07-22T00:22:02.00" personId="{07cbb56b-6ed8-40bc-b57a-d4e39a26d12c}" id="{c04abd35-95a1-41aa-aa04-9833e0d93a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01/14</x18tc:text>
    <x18tc:extLst>
      <ext uri="{F7C98A9C-CBB3-438F-8F68-D28B6AF4A901}">
        <xltc2:checksum/>
        <xltc2:hyperlink startIndex="221" length="46" url="https://go.microsoft.com/fwlink/?linkid=870924"/>
      </ext>
    </x18tc:extLst>
  </x18tc:threadedComment>
  <x18tc:threadedComment ref="W981" dT="2026-07-22T00:22:00.00" personId="{50e9a15a-16e8-41b1-9543-d8a7ae90d264}" id="{2b671303-be52-43e0-bcf9-596e686a1e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INTRODUCE A PRODUCTION: 7/30 7:40AM… PENDIN 1 SLAB PORTUM FROM HOUSTON</x18tc:text>
    <x18tc:extLst>
      <ext uri="{F7C98A9C-CBB3-438F-8F68-D28B6AF4A901}">
        <xltc2:checksum/>
        <xltc2:hyperlink startIndex="221" length="46" url="https://go.microsoft.com/fwlink/?linkid=870924"/>
      </ext>
    </x18tc:extLst>
  </x18tc:threadedComment>
  <x18tc:threadedComment ref="L1233" dT="2026-07-22T00:22:00.00" personId="{c55cd2cc-6039-498d-8893-00475688ccce}" id="{fc66da5f-5a3f-4c89-82fe-cca5f330e46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6 CLUB CHAIR SET NEED BE PICK FROM CUSTOMER</x18tc:text>
    <x18tc:extLst>
      <ext uri="{F7C98A9C-CBB3-438F-8F68-D28B6AF4A901}">
        <xltc2:checksum/>
        <xltc2:hyperlink startIndex="221" length="46" url="https://go.microsoft.com/fwlink/?linkid=870924"/>
      </ext>
    </x18tc:extLst>
  </x18tc:threadedComment>
  <x18tc:threadedComment ref="W889" dT="2026-07-22T00:22:02.00" personId="{06894506-eec8-4284-ba17-a706495809d9}" id="{e4f1efaa-7b75-47f8-9e78-292f5e8f23f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REM DEKTON
Respuesta:
    OK MONDAY 06/09</x18tc:text>
    <x18tc:extLst>
      <ext uri="{F7C98A9C-CBB3-438F-8F68-D28B6AF4A901}">
        <xltc2:checksum/>
        <xltc2:hyperlink startIndex="221" length="46" url="https://go.microsoft.com/fwlink/?linkid=870924"/>
      </ext>
    </x18tc:extLst>
  </x18tc:threadedComment>
  <x18tc:threadedComment ref="G727" dT="2026-07-22T00:22:00.00" personId="{c8e047f8-0f5d-4227-ad14-dd33611ee235}" id="{d557783b-d4a2-4fbb-8859-de4064e5eb8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x18tc:text>
    <x18tc:extLst>
      <ext uri="{F7C98A9C-CBB3-438F-8F68-D28B6AF4A901}">
        <xltc2:checksum/>
        <xltc2:hyperlink startIndex="221" length="46" url="https://go.microsoft.com/fwlink/?linkid=870924"/>
      </ext>
    </x18tc:extLst>
  </x18tc:threadedComment>
  <x18tc:threadedComment ref="S16" dT="2026-07-22T00:22:02.00" personId="{1cbce2bc-3e13-46bf-b697-4407c22cb389}" id="{5de39523-d217-4b96-a8d5-82e1eb3a6e97}" done="0">
    <x18tc:text xml:space="preserve">RAYO 8/8</x18tc:text>
  </x18tc:threadedComment>
  <x18tc:threadedComment ref="W1049" dT="2026-07-22T00:22:00.00" personId="{cbe60b1e-7a73-4c4e-a734-39c3fce46104}" id="{7132dc2d-38a0-4083-ac32-b6740d5bf9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x18tc:text>
    <x18tc:extLst>
      <ext uri="{F7C98A9C-CBB3-438F-8F68-D28B6AF4A901}">
        <xltc2:checksum/>
        <xltc2:hyperlink startIndex="221" length="46" url="https://go.microsoft.com/fwlink/?linkid=870924"/>
      </ext>
    </x18tc:extLst>
  </x18tc:threadedComment>
  <x18tc:threadedComment ref="W604" dT="2026-07-22T00:22:00.00" personId="{ea1eed1e-c1c5-4aa7-9fb0-3d3023fa23c2}" id="{268df55f-f92a-4fdb-b0dc-214f98df8ec7}" done="0">
    <x18tc:text xml:space="preserve">TO DEKTON: 6/26 AT 11:00AM</x18tc:text>
  </x18tc:threadedComment>
  <x18tc:threadedComment ref="L715" dT="2026-07-22T00:22:02.00" personId="{74738742-d9f7-4fff-bbee-448a5ec738f8}" id="{fc0d2369-6ada-4e71-81e2-467e2f07ebd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FROM ORIGINAL SHOWROOM 873 1 ON BLUE TRUCK &amp; 1 ON FOAM AREA.</x18tc:text>
    <x18tc:extLst>
      <ext uri="{F7C98A9C-CBB3-438F-8F68-D28B6AF4A901}">
        <xltc2:checksum/>
        <xltc2:hyperlink startIndex="221" length="46" url="https://go.microsoft.com/fwlink/?linkid=870924"/>
      </ext>
    </x18tc:extLst>
  </x18tc:threadedComment>
  <x18tc:threadedComment ref="S59" dT="2026-07-22T00:22:00.00" personId="{1cbce2bc-3e13-46bf-b697-4407c22cb389}" id="{39bd2bbd-e049-4009-bc13-9e60ae236fbc}" done="0">
    <x18tc:text xml:space="preserve">RAYO: 9/15</x18tc:text>
  </x18tc:threadedComment>
  <x18tc:threadedComment ref="G1053" dT="2026-07-22T00:22:02.00" personId="{e74b57f2-9b21-49b4-84b8-916de7ce8b67}" id="{4c17bc24-62a6-4077-b5f2-96e4cd0f1dd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10/15</x18tc:text>
    <x18tc:extLst>
      <ext uri="{F7C98A9C-CBB3-438F-8F68-D28B6AF4A901}">
        <xltc2:checksum/>
        <xltc2:hyperlink startIndex="221" length="46" url="https://go.microsoft.com/fwlink/?linkid=870924"/>
      </ext>
    </x18tc:extLst>
  </x18tc:threadedComment>
  <x18tc:threadedComment ref="W776" dT="2026-07-22T00:22:00.00" personId="{2e9e785c-5008-4a31-bb82-391962b77cf0}" id="{3a8d75cb-6530-4ca1-95d2-eb78b9b842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12/13 BY CHRISTIAN</x18tc:text>
    <x18tc:extLst>
      <ext uri="{F7C98A9C-CBB3-438F-8F68-D28B6AF4A901}">
        <xltc2:checksum/>
        <xltc2:hyperlink startIndex="221" length="46" url="https://go.microsoft.com/fwlink/?linkid=870924"/>
      </ext>
    </x18tc:extLst>
  </x18tc:threadedComment>
  <x18tc:threadedComment ref="L883" dT="2026-07-22T00:22:00.00" personId="{23416f4f-7ec2-47de-9512-6e5a2d9beb3c}" id="{1d4775df-2640-48cf-8f89-4032b400d0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TEMPLATE PARA SOFA CURVO
Respuesta:
    SE ORDENO Y RECIBIO SEAT TEMPLATE 4/24</x18tc:text>
    <x18tc:extLst>
      <ext uri="{F7C98A9C-CBB3-438F-8F68-D28B6AF4A901}">
        <xltc2:checksum/>
        <xltc2:hyperlink startIndex="221" length="46" url="https://go.microsoft.com/fwlink/?linkid=870924"/>
      </ext>
    </x18tc:extLst>
  </x18tc:threadedComment>
  <x18tc:threadedComment ref="F568" dT="2026-07-22T00:22:00.00" personId="{ea1eed1e-c1c5-4aa7-9fb0-3d3023fa23c2}" id="{20c2fac3-ea1c-4b75-b040-25bbd2405a1f}" done="0">
    <x18tc:text xml:space="preserve">SHIPPING FREIGHT</x18tc:text>
  </x18tc:threadedComment>
  <x18tc:threadedComment ref="S77" dT="2026-07-22T00:22:00.00" personId="{1cbce2bc-3e13-46bf-b697-4407c22cb389}" id="{c07333a7-be8e-41cb-9cb4-3beda4ffeb09}" done="0">
    <x18tc:text xml:space="preserve">TO RAYO: 9/23</x18tc:text>
  </x18tc:threadedComment>
  <x18tc:threadedComment ref="G132" dT="2026-07-22T00:22:02.00" personId="{ea1eed1e-c1c5-4aa7-9fb0-3d3023fa23c2}" id="{77ef638e-e46f-438a-8970-999f1d3b6f68}" done="0">
    <x18tc:text xml:space="preserve">TO ABRIL: 12/20</x18tc:text>
  </x18tc:threadedComment>
  <x18tc:threadedComment ref="G570" dT="2026-07-22T00:22:00.00" personId="{ea1eed1e-c1c5-4aa7-9fb0-3d3023fa23c2}" id="{0cde5cd1-a4bf-41dc-84ed-fe466f262554}" done="0">
    <x18tc:text xml:space="preserve">TO CUSHION: 6/3 AT 7:30AM</x18tc:text>
  </x18tc:threadedComment>
  <x18tc:threadedComment ref="L631" dT="2026-07-22T00:22:02.00" personId="{585570bc-d2e3-4ee4-ac2b-42e27e4687cf}" id="{cc087727-c1c6-46f2-9d12-c31d357f8a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8/8 FOR 8/13
Respuesta:
    LLEGO 8/13</x18tc:text>
    <x18tc:extLst>
      <ext uri="{F7C98A9C-CBB3-438F-8F68-D28B6AF4A901}">
        <xltc2:checksum/>
        <xltc2:hyperlink startIndex="221" length="46" url="https://go.microsoft.com/fwlink/?linkid=870924"/>
      </ext>
    </x18tc:extLst>
  </x18tc:threadedComment>
  <x18tc:threadedComment ref="W1036" dT="2026-07-22T00:22:00.00" personId="{bbfb7e7d-2c69-4fc1-b9aa-447167911b97}" id="{6fb7d05a-0aa0-4237-8f58-c31300ca98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9/8</x18tc:text>
    <x18tc:extLst>
      <ext uri="{F7C98A9C-CBB3-438F-8F68-D28B6AF4A901}">
        <xltc2:checksum/>
        <xltc2:hyperlink startIndex="221" length="46" url="https://go.microsoft.com/fwlink/?linkid=870924"/>
      </ext>
    </x18tc:extLst>
  </x18tc:threadedComment>
  <x18tc:threadedComment ref="G824" dT="2026-07-22T00:22:02.00" personId="{ac184fdb-abd3-4b9b-b9a0-87a7fdf77db8}" id="{d3f6fe51-750e-43dc-aec1-8d4b62b819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2/24</x18tc:text>
    <x18tc:extLst>
      <ext uri="{F7C98A9C-CBB3-438F-8F68-D28B6AF4A901}">
        <xltc2:checksum/>
        <xltc2:hyperlink startIndex="221" length="46" url="https://go.microsoft.com/fwlink/?linkid=870924"/>
      </ext>
    </x18tc:extLst>
  </x18tc:threadedComment>
  <x18tc:threadedComment ref="S688" dT="2026-07-22T00:22:02.00" personId="{0b883a08-4b9a-48dc-a7fd-c032b2247dde}" id="{bbf60d8c-6a96-4747-8324-44daa46d81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AT 7:30AM</x18tc:text>
    <x18tc:extLst>
      <ext uri="{F7C98A9C-CBB3-438F-8F68-D28B6AF4A901}">
        <xltc2:checksum/>
        <xltc2:hyperlink startIndex="221" length="46" url="https://go.microsoft.com/fwlink/?linkid=870924"/>
      </ext>
    </x18tc:extLst>
  </x18tc:threadedComment>
  <x18tc:threadedComment ref="S162" dT="2026-07-22T00:22:00.00" personId="{1cbce2bc-3e13-46bf-b697-4407c22cb389}" id="{d2301ad4-a4c8-45b6-92e8-cf9e2025199b}" done="0">
    <x18tc:text xml:space="preserve">TO RAYO: 1/24</x18tc:text>
  </x18tc:threadedComment>
  <x18tc:threadedComment ref="S1036" dT="2026-07-22T00:22:02.00" personId="{2b31e5d9-373d-4bda-b36f-a110cbcd6603}" id="{eed351af-53f4-4d7b-90c2-89ede0b3d8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9/4</x18tc:text>
    <x18tc:extLst>
      <ext uri="{F7C98A9C-CBB3-438F-8F68-D28B6AF4A901}">
        <xltc2:checksum/>
        <xltc2:hyperlink startIndex="221" length="46" url="https://go.microsoft.com/fwlink/?linkid=870924"/>
      </ext>
    </x18tc:extLst>
  </x18tc:threadedComment>
  <x18tc:threadedComment ref="G572" dT="2026-07-22T00:22:02.00" personId="{ea1eed1e-c1c5-4aa7-9fb0-3d3023fa23c2}" id="{f7827561-b832-4e80-9d5b-95cdc720b36e}" done="0">
    <x18tc:text xml:space="preserve">TO CUSHION: 6/6 AT 1:30PM</x18tc:text>
  </x18tc:threadedComment>
  <x18tc:threadedComment ref="T780" dT="2026-07-22T00:22:02.00" personId="{927e64cc-b694-4555-8646-9624123e246d}" id="{9e755591-f9ac-4929-8a56-a6432b251f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PENDING CUSTOM BBQ, DIMENSIONS POR CONFIRMAR</x18tc:text>
    <x18tc:extLst>
      <ext uri="{F7C98A9C-CBB3-438F-8F68-D28B6AF4A901}">
        <xltc2:checksum/>
        <xltc2:hyperlink startIndex="221" length="46" url="https://go.microsoft.com/fwlink/?linkid=870924"/>
      </ext>
    </x18tc:extLst>
  </x18tc:threadedComment>
  <x18tc:threadedComment ref="T75" dT="2026-07-22T00:22:02.00" personId="{1cbce2bc-3e13-46bf-b697-4407c22cb389}" id="{1327c62a-0936-4421-97da-414da3360638}" done="0">
    <x18tc:text xml:space="preserve">TO MARIO: 10/5</x18tc:text>
  </x18tc:threadedComment>
  <x18tc:threadedComment ref="S677" dT="2026-07-22T00:22:02.00" personId="{0afa7bce-a2df-444b-a3c3-f8de11fbe31f}" id="{6ab0c43e-289c-46be-8cd3-8c60cf489f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9/30 AT 10:20AM</x18tc:text>
    <x18tc:extLst>
      <ext uri="{F7C98A9C-CBB3-438F-8F68-D28B6AF4A901}">
        <xltc2:checksum/>
        <xltc2:hyperlink startIndex="221" length="46" url="https://go.microsoft.com/fwlink/?linkid=870924"/>
      </ext>
    </x18tc:extLst>
  </x18tc:threadedComment>
  <x18tc:threadedComment ref="G1208" dT="2026-07-22T00:22:00.00" personId="{be033bd6-2b00-49d2-b83c-4b66a54634a0}" id="{1861a66b-9e03-4f3c-9672-4abfbebc06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2/25</x18tc:text>
    <x18tc:extLst>
      <ext uri="{F7C98A9C-CBB3-438F-8F68-D28B6AF4A901}">
        <xltc2:checksum/>
        <xltc2:hyperlink startIndex="221" length="46" url="https://go.microsoft.com/fwlink/?linkid=870924"/>
      </ext>
    </x18tc:extLst>
  </x18tc:threadedComment>
  <x18tc:threadedComment ref="F891" dT="2026-07-22T00:22:02.00" personId="{9751dd09-40ca-445a-a277-6061c465dd9b}" id="{6674c171-3bd7-4f7f-bebc-de9d4f62ec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Promise day 11/10</x18tc:text>
    <x18tc:extLst>
      <ext uri="{F7C98A9C-CBB3-438F-8F68-D28B6AF4A901}">
        <xltc2:checksum/>
        <xltc2:hyperlink startIndex="221" length="46" url="https://go.microsoft.com/fwlink/?linkid=870924"/>
      </ext>
    </x18tc:extLst>
  </x18tc:threadedComment>
  <x18tc:threadedComment ref="F965" dT="2026-07-22T00:22:00.00" personId="{d7141f5b-73f7-47b5-94f2-b60ef86d1f8b}" id="{2c0cea17-5fc3-4d8b-a3f7-0764580aab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SHOWROOM SALE:FULL OCEAN SET AND TWO SWIVEL CHAIRS</x18tc:text>
    <x18tc:extLst>
      <ext uri="{F7C98A9C-CBB3-438F-8F68-D28B6AF4A901}">
        <xltc2:checksum/>
        <xltc2:hyperlink startIndex="221" length="46" url="https://go.microsoft.com/fwlink/?linkid=870924"/>
      </ext>
    </x18tc:extLst>
  </x18tc:threadedComment>
  <x18tc:threadedComment ref="L1190" dT="2026-07-22T00:22:02.00" personId="{6ac0f49c-aed6-45f2-82ff-f5b52940e2cf}" id="{97889b31-e054-4820-8284-bd834a12da0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2/25</x18tc:text>
    <x18tc:extLst>
      <ext uri="{F7C98A9C-CBB3-438F-8F68-D28B6AF4A901}">
        <xltc2:checksum/>
        <xltc2:hyperlink startIndex="221" length="46" url="https://go.microsoft.com/fwlink/?linkid=870924"/>
      </ext>
    </x18tc:extLst>
  </x18tc:threadedComment>
  <x18tc:threadedComment ref="S649" dT="2026-07-22T00:22:00.00" personId="{8e643c5f-7225-4437-9f50-16e2029e57de}" id="{e690c24c-7e7a-451e-887d-e3f19a13d50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REMOVIO PDF… REALIZARAN MODIFICACIONES*** HASTA NUEVO AVISO
Respuesta:
    SE ACTUALIZO Y SE INTRODUJO A METAL BY CHRISTIAN 8/23</x18tc:text>
    <x18tc:extLst>
      <ext uri="{F7C98A9C-CBB3-438F-8F68-D28B6AF4A901}">
        <xltc2:checksum/>
        <xltc2:hyperlink startIndex="221" length="46" url="https://go.microsoft.com/fwlink/?linkid=870924"/>
      </ext>
    </x18tc:extLst>
  </x18tc:threadedComment>
  <x18tc:threadedComment ref="G569" dT="2026-07-22T00:22:00.00" personId="{1cbce2bc-3e13-46bf-b697-4407c22cb389}" id="{91e0be2e-2126-4ece-affd-1c1b5d7f0b90}" done="0">
    <x18tc:text xml:space="preserve">TO CUSHION 6/11 AT 3:15PM</x18tc:text>
  </x18tc:threadedComment>
  <x18tc:threadedComment ref="S538" dT="2026-07-22T00:22:02.00" personId="{ea1eed1e-c1c5-4aa7-9fb0-3d3023fa23c2}" id="{126d1cf2-2d9c-487c-a02b-b4588ee5d9c0}" done="0">
    <x18tc:text xml:space="preserve">To Metal: 4/22</x18tc:text>
  </x18tc:threadedComment>
  <x18tc:threadedComment ref="S701" dT="2026-07-22T00:22:00.00" personId="{8170063c-c158-4093-a01b-e90079e8a7ab}" id="{038ea9ad-3377-4172-a97c-b60d930582f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11/4</x18tc:text>
    <x18tc:extLst>
      <ext uri="{F7C98A9C-CBB3-438F-8F68-D28B6AF4A901}">
        <xltc2:checksum/>
        <xltc2:hyperlink startIndex="221" length="46" url="https://go.microsoft.com/fwlink/?linkid=870924"/>
      </ext>
    </x18tc:extLst>
  </x18tc:threadedComment>
  <x18tc:threadedComment ref="L990" dT="2026-07-22T00:22:02.00" personId="{c46ef433-7853-4360-83f2-47a3e4389dc2}" id="{fc1079bd-08cb-4472-bfa5-029cc4743c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NUEVO ORDENADO PARA LUNES 7/14</x18tc:text>
    <x18tc:extLst>
      <ext uri="{F7C98A9C-CBB3-438F-8F68-D28B6AF4A901}">
        <xltc2:checksum/>
        <xltc2:hyperlink startIndex="221" length="46" url="https://go.microsoft.com/fwlink/?linkid=870924"/>
      </ext>
    </x18tc:extLst>
  </x18tc:threadedComment>
  <x18tc:threadedComment ref="G677" dT="2026-07-22T00:22:00.00" personId="{1d09fa9f-8e87-4399-9cc9-49b0406311dc}" id="{29e6b10e-612a-425e-aebf-132c0e44e14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 AT 7:05AM</x18tc:text>
    <x18tc:extLst>
      <ext uri="{F7C98A9C-CBB3-438F-8F68-D28B6AF4A901}">
        <xltc2:checksum/>
        <xltc2:hyperlink startIndex="221" length="46" url="https://go.microsoft.com/fwlink/?linkid=870924"/>
      </ext>
    </x18tc:extLst>
  </x18tc:threadedComment>
  <x18tc:threadedComment ref="L1198" dT="2026-07-22T00:22:00.00" personId="{b72d3b82-1bad-43a1-bca1-8557ef12db85}" id="{efc17e75-b1b1-4fd1-a71f-6b4f2a9c35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3/4</x18tc:text>
    <x18tc:extLst>
      <ext uri="{F7C98A9C-CBB3-438F-8F68-D28B6AF4A901}">
        <xltc2:checksum/>
        <xltc2:hyperlink startIndex="221" length="46" url="https://go.microsoft.com/fwlink/?linkid=870924"/>
      </ext>
    </x18tc:extLst>
  </x18tc:threadedComment>
  <x18tc:threadedComment ref="S243" dT="2026-07-22T00:22:02.00" personId="{1cbce2bc-3e13-46bf-b697-4407c22cb389}" id="{ddc1ce12-b039-4262-ae21-1ecf04a52a81}" done="0">
    <x18tc:text xml:space="preserve">TO METAL: 5/30</x18tc:text>
  </x18tc:threadedComment>
  <x18tc:threadedComment ref="S569" dT="2026-07-22T00:22:00.00" personId="{ea1eed1e-c1c5-4aa7-9fb0-3d3023fa23c2}" id="{a314c3d0-e61d-4a14-9604-7e559ae38368}" done="0">
    <x18tc:text xml:space="preserve">TO METAL: 6/17 8:20</x18tc:text>
  </x18tc:threadedComment>
  <x18tc:threadedComment ref="G1142" dT="2026-07-22T00:22:02.00" personId="{93f175af-21de-4027-9c52-334b48f0db97}" id="{5816078b-0c08-4c6a-8197-d3c37a0a514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x18tc:text>
    <x18tc:extLst>
      <ext uri="{F7C98A9C-CBB3-438F-8F68-D28B6AF4A901}">
        <xltc2:checksum/>
        <xltc2:hyperlink startIndex="221" length="46" url="https://go.microsoft.com/fwlink/?linkid=870924"/>
      </ext>
    </x18tc:extLst>
  </x18tc:threadedComment>
  <x18tc:threadedComment ref="G789" dT="2026-07-22T00:22:00.00" personId="{6331a097-7a98-4030-a82e-5fdfa964e66f}" id="{10061903-341b-4dbd-b05b-a2d32267b2f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1/6</x18tc:text>
    <x18tc:extLst>
      <ext uri="{F7C98A9C-CBB3-438F-8F68-D28B6AF4A901}">
        <xltc2:checksum/>
        <xltc2:hyperlink startIndex="221" length="46" url="https://go.microsoft.com/fwlink/?linkid=870924"/>
      </ext>
    </x18tc:extLst>
  </x18tc:threadedComment>
  <x18tc:threadedComment ref="S567" dT="2026-07-22T00:22:00.00" personId="{ea1eed1e-c1c5-4aa7-9fb0-3d3023fa23c2}" id="{fea93f29-9aec-4f9b-8cc9-3907ed5c6602}" done="0">
    <x18tc:text xml:space="preserve">TO METAL: 5/28 AT 7:00AM</x18tc:text>
  </x18tc:threadedComment>
  <x18tc:threadedComment ref="W171" dT="2026-07-22T00:22:02.00" personId="{1cbce2bc-3e13-46bf-b697-4407c22cb389}" id="{6e9fbcf3-7c42-4965-b8db-48064a64170c}" done="0">
    <x18tc:text xml:space="preserve">TO RED SEC#1 2/25</x18tc:text>
  </x18tc:threadedComment>
  <x18tc:threadedComment ref="T909" dT="2026-07-22T00:22:00.00" personId="{0494248c-2f3e-46b1-a97a-0c243891fcc3}" id="{493d8462-83cf-45f4-9058-d30a87f4209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repowder actually picked at showroom on cleanroom</x18tc:text>
    <x18tc:extLst>
      <ext uri="{F7C98A9C-CBB3-438F-8F68-D28B6AF4A901}">
        <xltc2:checksum/>
        <xltc2:hyperlink startIndex="221" length="46" url="https://go.microsoft.com/fwlink/?linkid=870924"/>
      </ext>
    </x18tc:extLst>
  </x18tc:threadedComment>
  <x18tc:threadedComment ref="C1123" dT="2026-07-22T00:22:00.00" personId="{850d7d3f-6a26-4221-b56f-c3242e4f77f4}" id="{73f147d1-4a95-44c4-937b-9f7f350f22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CUSTOMER PICK AT SHOWROOM</x18tc:text>
    <x18tc:extLst>
      <ext uri="{F7C98A9C-CBB3-438F-8F68-D28B6AF4A901}">
        <xltc2:checksum/>
        <xltc2:hyperlink startIndex="221" length="46" url="https://go.microsoft.com/fwlink/?linkid=870924"/>
      </ext>
    </x18tc:extLst>
  </x18tc:threadedComment>
  <x18tc:threadedComment ref="S598" dT="2026-07-22T00:22:00.00" personId="{85fbe8bf-8708-4d0c-a504-064ba3f1e3cf}" id="{e2f7651f-4870-4a54-9a8c-2a1777034a4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7/08 at 7:10</x18tc:text>
    <x18tc:extLst>
      <ext uri="{F7C98A9C-CBB3-438F-8F68-D28B6AF4A901}">
        <xltc2:checksum/>
        <xltc2:hyperlink startIndex="221" length="46" url="https://go.microsoft.com/fwlink/?linkid=870924"/>
      </ext>
    </x18tc:extLst>
  </x18tc:threadedComment>
  <x18tc:threadedComment ref="L623" dT="2026-07-22T00:22:02.00" personId="{6f97d45d-897b-4062-bf8a-e47a4018763f}" id="{b9d108c2-7e8b-4ba7-95ee-1b700d92d6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7/29 PARA JUEV 08/01
Respuesta:
    Recibida 8/1</x18tc:text>
    <x18tc:extLst>
      <ext uri="{F7C98A9C-CBB3-438F-8F68-D28B6AF4A901}">
        <xltc2:checksum/>
        <xltc2:hyperlink startIndex="221" length="46" url="https://go.microsoft.com/fwlink/?linkid=870924"/>
      </ext>
    </x18tc:extLst>
  </x18tc:threadedComment>
  <x18tc:threadedComment ref="W686" dT="2026-07-22T00:22:00.00" personId="{e8edb56c-330d-48bb-a787-a0c7ce3e98a1}" id="{7a793c9b-10d7-406a-a31d-da6b5dfa9c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x18tc:text>
    <x18tc:extLst>
      <ext uri="{F7C98A9C-CBB3-438F-8F68-D28B6AF4A901}">
        <xltc2:checksum/>
        <xltc2:hyperlink startIndex="221" length="46" url="https://go.microsoft.com/fwlink/?linkid=870924"/>
      </ext>
    </x18tc:extLst>
  </x18tc:threadedComment>
  <x18tc:threadedComment ref="F876" dT="2026-07-22T00:22:02.00" personId="{004be9f4-bb9f-4a22-8c3f-f41aab357d5b}" id="{0634da4d-32e7-46ee-9715-406abdf91d4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ENVIARA A SEDONA CON EQUIPO DE ENTREGAS</x18tc:text>
    <x18tc:extLst>
      <ext uri="{F7C98A9C-CBB3-438F-8F68-D28B6AF4A901}">
        <xltc2:checksum/>
        <xltc2:hyperlink startIndex="221" length="46" url="https://go.microsoft.com/fwlink/?linkid=870924"/>
      </ext>
    </x18tc:extLst>
  </x18tc:threadedComment>
  <x18tc:threadedComment ref="S919" dT="2026-07-22T00:22:02.00" personId="{d9c983b9-49c1-410a-833b-3fe2ce25dda0}" id="{6d1b57cb-511c-4a25-96c0-b69bda0b71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5/14</x18tc:text>
    <x18tc:extLst>
      <ext uri="{F7C98A9C-CBB3-438F-8F68-D28B6AF4A901}">
        <xltc2:checksum/>
        <xltc2:hyperlink startIndex="221" length="46" url="https://go.microsoft.com/fwlink/?linkid=870924"/>
      </ext>
    </x18tc:extLst>
  </x18tc:threadedComment>
  <x18tc:threadedComment ref="S154" dT="2026-07-22T00:22:00.00" personId="{1cbce2bc-3e13-46bf-b697-4407c22cb389}" id="{d90ed92c-fa63-42b7-aa04-c912d9b7a279}" done="0">
    <x18tc:text xml:space="preserve">TO RAYO 1/4</x18tc:text>
  </x18tc:threadedComment>
  <x18tc:threadedComment ref="G787" dT="2026-07-22T00:22:02.00" personId="{53d3c985-ec87-48c4-820a-f46b1711c983}" id="{e757287f-6c05-49b5-b4fe-62ba565c7f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x18tc:text>
    <x18tc:extLst>
      <ext uri="{F7C98A9C-CBB3-438F-8F68-D28B6AF4A901}">
        <xltc2:checksum/>
        <xltc2:hyperlink startIndex="221" length="46" url="https://go.microsoft.com/fwlink/?linkid=870924"/>
      </ext>
    </x18tc:extLst>
  </x18tc:threadedComment>
  <x18tc:threadedComment ref="F918" dT="2026-07-22T00:22:02.00" personId="{5de45cd9-0164-4e6c-8d2a-5a5c1cf9dcbe}" id="{e26aaab3-ccda-4d6c-ab6e-1a1b7d15f9c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HOLD PER HAMID ON NOTES??</x18tc:text>
    <x18tc:extLst>
      <ext uri="{F7C98A9C-CBB3-438F-8F68-D28B6AF4A901}">
        <xltc2:checksum/>
        <xltc2:hyperlink startIndex="221" length="46" url="https://go.microsoft.com/fwlink/?linkid=870924"/>
      </ext>
    </x18tc:extLst>
  </x18tc:threadedComment>
  <x18tc:threadedComment ref="W944" dT="2026-07-22T00:22:00.00" personId="{60f7c58b-f0d1-4c57-badc-5cec09e5cb85}" id="{42be5a77-dda6-4586-8ce1-bc320f78d25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6/23</x18tc:text>
    <x18tc:extLst>
      <ext uri="{F7C98A9C-CBB3-438F-8F68-D28B6AF4A901}">
        <xltc2:checksum/>
        <xltc2:hyperlink startIndex="221" length="46" url="https://go.microsoft.com/fwlink/?linkid=870924"/>
      </ext>
    </x18tc:extLst>
  </x18tc:threadedComment>
  <x18tc:threadedComment ref="G233" dT="2026-07-22T00:22:02.00" personId="{41c3e393-1ad4-495a-9a81-72fb96b48271}" id="{448b32df-ebba-4f8e-8378-17e0caff897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ENTREGADA A CUSHION ON 4/28</x18tc:text>
    <x18tc:extLst>
      <ext uri="{F7C98A9C-CBB3-438F-8F68-D28B6AF4A901}">
        <xltc2:checksum/>
        <xltc2:hyperlink startIndex="221" length="46" url="https://go.microsoft.com/fwlink/?linkid=870924"/>
      </ext>
    </x18tc:extLst>
  </x18tc:threadedComment>
  <x18tc:threadedComment ref="G1105" dT="2026-07-22T00:22:02.00" personId="{0d25ebf5-4399-499e-adf3-0649801687ea}" id="{bf1701f8-5f28-4fbd-ae3b-9259600690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11/18</x18tc:text>
    <x18tc:extLst>
      <ext uri="{F7C98A9C-CBB3-438F-8F68-D28B6AF4A901}">
        <xltc2:checksum/>
        <xltc2:hyperlink startIndex="221" length="46" url="https://go.microsoft.com/fwlink/?linkid=870924"/>
      </ext>
    </x18tc:extLst>
  </x18tc:threadedComment>
  <x18tc:threadedComment ref="G1007" dT="2026-07-22T00:22:02.00" personId="{e13c5ebd-caf9-4fd9-b535-7e6794b70f90}" id="{03bbdf6f-77a6-48b1-8325-d44306186e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8/5
Respuesta:
    COMPLETED BY MIGUEL ON 08/20 AT 10AM</x18tc:text>
    <x18tc:extLst>
      <ext uri="{F7C98A9C-CBB3-438F-8F68-D28B6AF4A901}">
        <xltc2:checksum/>
        <xltc2:hyperlink startIndex="221" length="46" url="https://go.microsoft.com/fwlink/?linkid=870924"/>
      </ext>
    </x18tc:extLst>
  </x18tc:threadedComment>
  <x18tc:threadedComment ref="S604" dT="2026-07-22T00:22:02.00" personId="{ea1eed1e-c1c5-4aa7-9fb0-3d3023fa23c2}" id="{05656ed6-bb80-47ed-bc5e-144b3e0674f5}" done="0">
    <x18tc:text xml:space="preserve">TO METAL:C 6/26 AT 8:00AM..</x18tc:text>
  </x18tc:threadedComment>
  <x18tc:threadedComment ref="W571" dT="2026-07-22T00:22:02.00" personId="{ea1eed1e-c1c5-4aa7-9fb0-3d3023fa23c2}" id="{5fa5948c-24f4-4af2-8893-189a0fc25f49}" done="0">
    <x18tc:text xml:space="preserve">TO DEKTON: 6/5 AT 6:30AM</x18tc:text>
  </x18tc:threadedComment>
  <x18tc:threadedComment ref="S846" dT="2026-07-22T00:22:00.00" personId="{5bfbbace-3842-4bea-ae67-0118185c23bc}" id="{03ca47d0-af1a-4dde-8241-dfdb0136a5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3/4</x18tc:text>
    <x18tc:extLst>
      <ext uri="{F7C98A9C-CBB3-438F-8F68-D28B6AF4A901}">
        <xltc2:checksum/>
        <xltc2:hyperlink startIndex="221" length="46" url="https://go.microsoft.com/fwlink/?linkid=870924"/>
      </ext>
    </x18tc:extLst>
  </x18tc:threadedComment>
  <x18tc:threadedComment ref="G782" dT="2026-07-22T00:22:02.00" personId="{acd06364-b7e6-4946-8bd0-7ba23be627a1}" id="{82ac5909-b44c-43d2-8113-20c2791ca7e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12/17</x18tc:text>
    <x18tc:extLst>
      <ext uri="{F7C98A9C-CBB3-438F-8F68-D28B6AF4A901}">
        <xltc2:checksum/>
        <xltc2:hyperlink startIndex="221" length="46" url="https://go.microsoft.com/fwlink/?linkid=870924"/>
      </ext>
    </x18tc:extLst>
  </x18tc:threadedComment>
  <x18tc:threadedComment ref="L775" dT="2026-07-22T00:22:02.00" personId="{2a16798a-ad04-443e-bc48-699e658c6473}" id="{e074562d-d0c7-4f15-908d-7039bb6ce4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ORDENAR FOAM DE DINNING SET, ACTUAL EN FOAM AREA...
Respuesta:
    ORDER FOAM ON 12/3
Respuesta:
    RECEIVED: 12/5</x18tc:text>
    <x18tc:extLst>
      <ext uri="{F7C98A9C-CBB3-438F-8F68-D28B6AF4A901}">
        <xltc2:checksum/>
        <xltc2:hyperlink startIndex="221" length="46" url="https://go.microsoft.com/fwlink/?linkid=870924"/>
      </ext>
    </x18tc:extLst>
  </x18tc:threadedComment>
  <x18tc:threadedComment ref="W1048" dT="2026-07-22T00:22:00.00" personId="{010345b4-b7e4-4df6-be83-79af669b0db9}" id="{0245ee6f-8dd0-4343-b327-d58c45abcea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10/13</x18tc:text>
    <x18tc:extLst>
      <ext uri="{F7C98A9C-CBB3-438F-8F68-D28B6AF4A901}">
        <xltc2:checksum/>
        <xltc2:hyperlink startIndex="221" length="46" url="https://go.microsoft.com/fwlink/?linkid=870924"/>
      </ext>
    </x18tc:extLst>
  </x18tc:threadedComment>
  <x18tc:threadedComment ref="G1127" dT="2026-07-22T00:22:02.00" personId="{aadb7cb7-ee9d-4025-8efa-3f2663894531}" id="{7ca18028-2d3f-4b23-bae3-44f305ba2d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x18tc:text>
    <x18tc:extLst>
      <ext uri="{F7C98A9C-CBB3-438F-8F68-D28B6AF4A901}">
        <xltc2:checksum/>
        <xltc2:hyperlink startIndex="221" length="46" url="https://go.microsoft.com/fwlink/?linkid=870924"/>
      </ext>
    </x18tc:extLst>
  </x18tc:threadedComment>
  <x18tc:threadedComment ref="G933" dT="2026-07-22T00:22:02.00" personId="{3a0bb0ef-4670-4aac-8a0e-931cc980f0e5}" id="{663685c3-dafb-48ab-becc-f051dd03ec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5/19</x18tc:text>
    <x18tc:extLst>
      <ext uri="{F7C98A9C-CBB3-438F-8F68-D28B6AF4A901}">
        <xltc2:checksum/>
        <xltc2:hyperlink startIndex="221" length="46" url="https://go.microsoft.com/fwlink/?linkid=870924"/>
      </ext>
    </x18tc:extLst>
  </x18tc:threadedComment>
  <x18tc:threadedComment ref="S1004" dT="2026-07-22T00:22:00.00" personId="{096c5e38-234a-437f-91f3-9517552ea077}" id="{01bceeae-af8e-498d-8f81-8881c616cb2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8/7 AT 7:00AM</x18tc:text>
    <x18tc:extLst>
      <ext uri="{F7C98A9C-CBB3-438F-8F68-D28B6AF4A901}">
        <xltc2:checksum/>
        <xltc2:hyperlink startIndex="221" length="46" url="https://go.microsoft.com/fwlink/?linkid=870924"/>
      </ext>
    </x18tc:extLst>
  </x18tc:threadedComment>
  <x18tc:threadedComment ref="G783" dT="2026-07-22T00:22:02.00" personId="{66c3b980-de94-4df3-a6cb-bd115ede9263}" id="{1eed1bfb-355c-44f8-bec8-ec3166e966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12/18</x18tc:text>
    <x18tc:extLst>
      <ext uri="{F7C98A9C-CBB3-438F-8F68-D28B6AF4A901}">
        <xltc2:checksum/>
        <xltc2:hyperlink startIndex="221" length="46" url="https://go.microsoft.com/fwlink/?linkid=870924"/>
      </ext>
    </x18tc:extLst>
  </x18tc:threadedComment>
  <x18tc:threadedComment ref="G784" dT="2026-07-22T00:22:02.00" personId="{05c3ab8d-e61e-4fc6-bd87-a1f785a778ec}" id="{801eb77e-1f30-45a9-8628-cf0bdb715b8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12/17</x18tc:text>
    <x18tc:extLst>
      <ext uri="{F7C98A9C-CBB3-438F-8F68-D28B6AF4A901}">
        <xltc2:checksum/>
        <xltc2:hyperlink startIndex="221" length="46" url="https://go.microsoft.com/fwlink/?linkid=870924"/>
      </ext>
    </x18tc:extLst>
  </x18tc:threadedComment>
  <x18tc:threadedComment ref="L1223" dT="2026-07-22T00:22:00.00" personId="{ea882373-70db-4d04-9ce7-31336f54f0ab}" id="{a1d3385f-c36e-4cc1-b0ab-ae7d5a4469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3/25</x18tc:text>
    <x18tc:extLst>
      <ext uri="{F7C98A9C-CBB3-438F-8F68-D28B6AF4A901}">
        <xltc2:checksum/>
        <xltc2:hyperlink startIndex="221" length="46" url="https://go.microsoft.com/fwlink/?linkid=870924"/>
      </ext>
    </x18tc:extLst>
  </x18tc:threadedComment>
  <x18tc:threadedComment ref="F902" dT="2026-07-22T00:22:02.00" personId="{d277db23-78a6-473a-81f4-c52fdbedc716}" id="{11065ada-417e-4be6-80f7-8a87e02554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6/13
Respuesta:
    6/17 BY LUCIO</x18tc:text>
    <x18tc:extLst>
      <ext uri="{F7C98A9C-CBB3-438F-8F68-D28B6AF4A901}">
        <xltc2:checksum/>
        <xltc2:hyperlink startIndex="221" length="46" url="https://go.microsoft.com/fwlink/?linkid=870924"/>
      </ext>
    </x18tc:extLst>
  </x18tc:threadedComment>
  <x18tc:threadedComment ref="F1400" dT="2026-07-22T00:22:02.00" personId="{a4303f58-4f84-400f-a636-5e9335cacc72}" id="{17c2904c-16a0-48f0-b939-9b8651841caa}" done="0">
    <x18tc:text xml:space="preserve">Se programa mercancia modificada (3 barstool) y sidetable con dekton</x18tc:text>
  </x18tc:threadedComment>
  <x18tc:threadedComment ref="G874" dT="2026-07-22T00:22:00.00" personId="{8400f802-5323-4bfc-9188-4c84391126ab}" id="{65736112-ee90-437a-b3fb-24ed0d2f7cb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4/17</x18tc:text>
    <x18tc:extLst>
      <ext uri="{F7C98A9C-CBB3-438F-8F68-D28B6AF4A901}">
        <xltc2:checksum/>
        <xltc2:hyperlink startIndex="221" length="46" url="https://go.microsoft.com/fwlink/?linkid=870924"/>
      </ext>
    </x18tc:extLst>
  </x18tc:threadedComment>
  <x18tc:threadedComment ref="W577" dT="2026-07-22T00:22:00.00" personId="{ea1eed1e-c1c5-4aa7-9fb0-3d3023fa23c2}" id="{b8d8a754-e62d-40ab-9b56-80e227fcf058}" done="0">
    <x18tc:text xml:space="preserve">TO DEKTON: 6/10 AT 12:30PM</x18tc:text>
  </x18tc:threadedComment>
  <x18tc:threadedComment ref="W637" dT="2026-07-22T00:22:02.00" personId="{e079ab2d-28b7-4e10-ae55-91a7d34033cb}" id="{b2633c75-389c-4b86-b2ec-d45fae310c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8/6 AT 3:00PM</x18tc:text>
    <x18tc:extLst>
      <ext uri="{F7C98A9C-CBB3-438F-8F68-D28B6AF4A901}">
        <xltc2:checksum/>
        <xltc2:hyperlink startIndex="221" length="46" url="https://go.microsoft.com/fwlink/?linkid=870924"/>
      </ext>
    </x18tc:extLst>
  </x18tc:threadedComment>
  <x18tc:threadedComment ref="L625" dT="2026-07-22T00:22:00.00" personId="{babbdf0a-75d7-4fe9-895d-d878d8ecaeed}" id="{14e3349c-2160-4ea6-8323-866fa8c48d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TRAJO FOAM DE CLIENTE</x18tc:text>
    <x18tc:extLst>
      <ext uri="{F7C98A9C-CBB3-438F-8F68-D28B6AF4A901}">
        <xltc2:checksum/>
        <xltc2:hyperlink startIndex="221" length="46" url="https://go.microsoft.com/fwlink/?linkid=870924"/>
      </ext>
    </x18tc:extLst>
  </x18tc:threadedComment>
  <x18tc:threadedComment ref="S202" dT="2026-07-22T00:22:02.00" personId="{8fa4fb34-947c-4ffc-b0b4-84fd48521d02}" id="{0b6a90df-a0dd-4f67-9112-73304e8f9d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3/28</x18tc:text>
    <x18tc:extLst>
      <ext uri="{F7C98A9C-CBB3-438F-8F68-D28B6AF4A901}">
        <xltc2:checksum/>
        <xltc2:hyperlink startIndex="221" length="46" url="https://go.microsoft.com/fwlink/?linkid=870924"/>
      </ext>
    </x18tc:extLst>
  </x18tc:threadedComment>
  <x18tc:threadedComment ref="W638" dT="2026-07-22T00:22:02.00" personId="{7480d31a-265c-48b5-bb76-570d718f993b}" id="{ae5f5c60-d2dc-489d-a91b-01b0910bb9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8/12 AT 3:45PM</x18tc:text>
    <x18tc:extLst>
      <ext uri="{F7C98A9C-CBB3-438F-8F68-D28B6AF4A901}">
        <xltc2:checksum/>
        <xltc2:hyperlink startIndex="221" length="46" url="https://go.microsoft.com/fwlink/?linkid=870924"/>
      </ext>
    </x18tc:extLst>
  </x18tc:threadedComment>
  <x18tc:threadedComment ref="L1236" dT="2026-07-22T00:22:02.00" personId="{0a8fe77c-2aec-409b-a1db-c9a6a129ac5b}" id="{a48b5a48-4079-4090-a207-b2e4f10e78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FRI 4/17/26</x18tc:text>
    <x18tc:extLst>
      <ext uri="{F7C98A9C-CBB3-438F-8F68-D28B6AF4A901}">
        <xltc2:checksum/>
        <xltc2:hyperlink startIndex="221" length="46" url="https://go.microsoft.com/fwlink/?linkid=870924"/>
      </ext>
    </x18tc:extLst>
  </x18tc:threadedComment>
  <x18tc:threadedComment ref="S657" dT="2026-07-22T00:22:02.00" personId="{7500147e-bf45-4de2-ba9f-262f0460b867}" id="{87f55da6-112b-4e7c-aae5-e64b58bd96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8/28 AT 1PM</x18tc:text>
    <x18tc:extLst>
      <ext uri="{F7C98A9C-CBB3-438F-8F68-D28B6AF4A901}">
        <xltc2:checksum/>
        <xltc2:hyperlink startIndex="221" length="46" url="https://go.microsoft.com/fwlink/?linkid=870924"/>
      </ext>
    </x18tc:extLst>
  </x18tc:threadedComment>
  <x18tc:threadedComment ref="G559" dT="2026-07-22T00:22:02.00" personId="{34bafcb1-a66a-4ab8-9f5a-947ca22c54eb}" id="{bc482644-c356-4c73-87fb-ece54fe79de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7/22/24 at 9:40am</x18tc:text>
    <x18tc:extLst>
      <ext uri="{F7C98A9C-CBB3-438F-8F68-D28B6AF4A901}">
        <xltc2:checksum/>
        <xltc2:hyperlink startIndex="221" length="46" url="https://go.microsoft.com/fwlink/?linkid=870924"/>
      </ext>
    </x18tc:extLst>
  </x18tc:threadedComment>
  <x18tc:threadedComment ref="S160" dT="2026-07-22T00:22:02.00" personId="{1cbce2bc-3e13-46bf-b697-4407c22cb389}" id="{111795bf-03e7-491e-81f2-046ce8b72dc0}" done="0">
    <x18tc:text xml:space="preserve">TO RAYO 1/24</x18tc:text>
  </x18tc:threadedComment>
  <x18tc:threadedComment ref="W682" dT="2026-07-22T00:22:02.00" personId="{2e11265e-07cc-45ff-a2f9-0f3da71f6e93}" id="{9f31c35c-4797-4fbb-b92a-defc3351ea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x18tc:text>
    <x18tc:extLst>
      <ext uri="{F7C98A9C-CBB3-438F-8F68-D28B6AF4A901}">
        <xltc2:checksum/>
        <xltc2:hyperlink startIndex="221" length="46" url="https://go.microsoft.com/fwlink/?linkid=870924"/>
      </ext>
    </x18tc:extLst>
  </x18tc:threadedComment>
  <x18tc:threadedComment ref="F258" dT="2026-07-22T00:22:02.00" personId="{a4303f58-4f84-400f-a636-5e9335cacc72}" id="{b243d694-77e8-423d-a641-a48e88ce7599}" done="0">
    <x18tc:text xml:space="preserve">**SE NECESITA HACER PICKUP PARA PODER REPINTAR DE DIFERENTE COLOR</x18tc:text>
  </x18tc:threadedComment>
  <x18tc:threadedComment ref="S1407" dT="2026-07-22T00:22:02.00" personId="{a4303f58-4f84-400f-a636-5e9335cacc72}" id="{96524d96-9b4d-40cd-8c7c-3ee3b1f721ad}" done="0">
    <x18tc:text xml:space="preserve">RAYO 8/22</x18tc:text>
  </x18tc:threadedComment>
  <x18tc:threadedComment ref="G740" dT="2026-07-22T00:22:02.00" personId="{294e7cf6-7429-48b3-9b42-6f77040cd5f4}" id="{1cf4b06e-e4a6-4277-a17d-0773df4582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x18tc:text>
    <x18tc:extLst>
      <ext uri="{F7C98A9C-CBB3-438F-8F68-D28B6AF4A901}">
        <xltc2:checksum/>
        <xltc2:hyperlink startIndex="221" length="46" url="https://go.microsoft.com/fwlink/?linkid=870924"/>
      </ext>
    </x18tc:extLst>
  </x18tc:threadedComment>
  <x18tc:threadedComment ref="L1135" dT="2026-07-22T00:22:02.00" personId="{5b9ff9a7-be65-43d8-8fdd-2d288f7c55fe}" id="{2e5c6463-a2f8-4609-a080-87e2baf98b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12/12</x18tc:text>
    <x18tc:extLst>
      <ext uri="{F7C98A9C-CBB3-438F-8F68-D28B6AF4A901}">
        <xltc2:checksum/>
        <xltc2:hyperlink startIndex="221" length="46" url="https://go.microsoft.com/fwlink/?linkid=870924"/>
      </ext>
    </x18tc:extLst>
  </x18tc:threadedComment>
  <x18tc:threadedComment ref="S734" dT="2026-07-22T00:22:02.00" personId="{284da619-31db-48a6-a00a-6a7e7c1f9449}" id="{d5ae1093-c7c9-43e8-990b-e6b9f9bf6d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11/13</x18tc:text>
    <x18tc:extLst>
      <ext uri="{F7C98A9C-CBB3-438F-8F68-D28B6AF4A901}">
        <xltc2:checksum/>
        <xltc2:hyperlink startIndex="221" length="46" url="https://go.microsoft.com/fwlink/?linkid=870924"/>
      </ext>
    </x18tc:extLst>
  </x18tc:threadedComment>
  <x18tc:threadedComment ref="G545" dT="2026-07-22T00:22:02.00" personId="{ea1eed1e-c1c5-4aa7-9fb0-3d3023fa23c2}" id="{21e67adb-0650-477b-9d52-c01449d68190}" done="0">
    <x18tc:text xml:space="preserve">TO FER: 4/26</x18tc:text>
  </x18tc:threadedComment>
  <x18tc:threadedComment ref="G554" dT="2026-07-22T00:22:02.00" personId="{ea1eed1e-c1c5-4aa7-9fb0-3d3023fa23c2}" id="{4278efe9-f39e-4972-902c-d56ce728af97}" done="0">
    <x18tc:text xml:space="preserve">To Fer: 5/19</x18tc:text>
  </x18tc:threadedComment>
  <x18tc:threadedComment ref="G678" dT="2026-07-22T00:22:02.00" personId="{4db94d77-1467-478a-a477-11ba26dd0359}" id="{9c2ec056-e6c7-4394-bbb6-f04a79dd40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 CUSHION:9/30 AT 11:11</x18tc:text>
    <x18tc:extLst>
      <ext uri="{F7C98A9C-CBB3-438F-8F68-D28B6AF4A901}">
        <xltc2:checksum/>
        <xltc2:hyperlink startIndex="221" length="46" url="https://go.microsoft.com/fwlink/?linkid=870924"/>
      </ext>
    </x18tc:extLst>
  </x18tc:threadedComment>
  <x18tc:threadedComment ref="S860" dT="2026-07-22T00:22:02.00" personId="{5c790e1f-1540-4124-b959-abc5061f5c22}" id="{6c192e49-d00f-409e-8909-585db39937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3/17</x18tc:text>
    <x18tc:extLst>
      <ext uri="{F7C98A9C-CBB3-438F-8F68-D28B6AF4A901}">
        <xltc2:checksum/>
        <xltc2:hyperlink startIndex="221" length="46" url="https://go.microsoft.com/fwlink/?linkid=870924"/>
      </ext>
    </x18tc:extLst>
  </x18tc:threadedComment>
  <x18tc:threadedComment ref="S729" dT="2026-07-22T00:22:02.00" personId="{d9924115-2004-4d79-8ca9-398ca3db9625}" id="{c173c581-b847-4859-a072-16fd5cf3312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11/5 AT 11:00AM</x18tc:text>
    <x18tc:extLst>
      <ext uri="{F7C98A9C-CBB3-438F-8F68-D28B6AF4A901}">
        <xltc2:checksum/>
        <xltc2:hyperlink startIndex="221" length="46" url="https://go.microsoft.com/fwlink/?linkid=870924"/>
      </ext>
    </x18tc:extLst>
  </x18tc:threadedComment>
  <x18tc:threadedComment ref="S650" dT="2026-07-22T00:22:02.00" personId="{ae2d82ed-3e38-49d9-b141-79ed155f8d70}" id="{6e326a02-03c2-401f-bd91-c1ef25c77f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8/26 AT 6:32AM</x18tc:text>
    <x18tc:extLst>
      <ext uri="{F7C98A9C-CBB3-438F-8F68-D28B6AF4A901}">
        <xltc2:checksum/>
        <xltc2:hyperlink startIndex="221" length="46" url="https://go.microsoft.com/fwlink/?linkid=870924"/>
      </ext>
    </x18tc:extLst>
  </x18tc:threadedComment>
  <x18tc:threadedComment ref="T32" dT="2026-07-22T00:22:02.00" personId="{1cbce2bc-3e13-46bf-b697-4407c22cb389}" id="{01ae12d9-dae4-4bd1-870e-67086425f24e}" done="0">
    <x18tc:text xml:space="preserve">Mario 8/8</x18tc:text>
  </x18tc:threadedComment>
  <x18tc:threadedComment ref="AB29" dT="2026-07-22T00:22:02.00" personId="{a4303f58-4f84-400f-a636-5e9335cacc72}" id="{f9ebc469-5b66-4a17-aaa6-6ce03ef70916}" done="0">
    <x18tc:text xml:space="preserve">original: 9/13</x18tc:text>
  </x18tc:threadedComment>
  <x18tc:threadedComment ref="G807" dT="2026-07-22T00:22:02.00" personId="{fef918b0-67d1-4a24-aad1-466b6eb2c884}" id="{976b073d-91a4-41d3-837a-19d4709d68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CUSHION:1/30</x18tc:text>
    <x18tc:extLst>
      <ext uri="{F7C98A9C-CBB3-438F-8F68-D28B6AF4A901}">
        <xltc2:checksum/>
        <xltc2:hyperlink startIndex="221" length="46" url="https://go.microsoft.com/fwlink/?linkid=870924"/>
      </ext>
    </x18tc:extLst>
  </x18tc:threadedComment>
  <x18tc:threadedComment ref="S633" dT="2026-07-22T00:22:00.00" personId="{0a783bb1-a469-4623-8926-4a82dc0e00cd}" id="{37d89203-2ceb-4103-8963-48015aa3db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9:20AM</x18tc:text>
    <x18tc:extLst>
      <ext uri="{F7C98A9C-CBB3-438F-8F68-D28B6AF4A901}">
        <xltc2:checksum/>
        <xltc2:hyperlink startIndex="221" length="46" url="https://go.microsoft.com/fwlink/?linkid=870924"/>
      </ext>
    </x18tc:extLst>
  </x18tc:threadedComment>
  <x18tc:threadedComment ref="G871" dT="2026-07-22T00:22:02.00" personId="{56b6ad61-277f-450b-b369-9b7afe1cb684}" id="{777f2bbf-f4f9-486f-95d0-0fc1df2979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4/15</x18tc:text>
    <x18tc:extLst>
      <ext uri="{F7C98A9C-CBB3-438F-8F68-D28B6AF4A901}">
        <xltc2:checksum/>
        <xltc2:hyperlink startIndex="221" length="46" url="https://go.microsoft.com/fwlink/?linkid=870924"/>
      </ext>
    </x18tc:extLst>
  </x18tc:threadedComment>
  <x18tc:threadedComment ref="G193" dT="2026-07-22T00:22:00.00" personId="{91ab691d-706b-4b0d-8bba-c88da28d5534}" id="{e21361c8-78be-42cb-bec6-1674ef6da7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3/16</x18tc:text>
    <x18tc:extLst>
      <ext uri="{F7C98A9C-CBB3-438F-8F68-D28B6AF4A901}">
        <xltc2:checksum/>
        <xltc2:hyperlink startIndex="221" length="46" url="https://go.microsoft.com/fwlink/?linkid=870924"/>
      </ext>
    </x18tc:extLst>
  </x18tc:threadedComment>
  <x18tc:threadedComment ref="F7" dT="2026-07-22T00:22:02.00" personId="{1cbce2bc-3e13-46bf-b697-4407c22cb389}" id="{71957e89-9489-43f4-82aa-2a256697c038}" done="0">
    <x18tc:text xml:space="preserve">CONFIRMED 8/16 FROM CONFIRMED 8/23 BY CHRISTIAN FROM 8/19</x18tc:text>
  </x18tc:threadedComment>
  <x18tc:threadedComment ref="G1182" dT="2026-07-22T00:22:02.00" personId="{df19db40-55a2-4075-8526-845dfbc2967a}" id="{da518bda-5397-478c-97db-a0fb9762b34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2/11</x18tc:text>
    <x18tc:extLst>
      <ext uri="{F7C98A9C-CBB3-438F-8F68-D28B6AF4A901}">
        <xltc2:checksum/>
        <xltc2:hyperlink startIndex="221" length="46" url="https://go.microsoft.com/fwlink/?linkid=870924"/>
      </ext>
    </x18tc:extLst>
  </x18tc:threadedComment>
  <x18tc:threadedComment ref="L1056" dT="2026-07-22T00:22:00.00" personId="{3713e843-6a02-4b49-a1f3-ef36c48fc7e7}" id="{17ebdaef-2af6-4ed1-b2b2-9770303e9f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3 SINGLE CHAISE LOUNGER</x18tc:text>
    <x18tc:extLst>
      <ext uri="{F7C98A9C-CBB3-438F-8F68-D28B6AF4A901}">
        <xltc2:checksum/>
        <xltc2:hyperlink startIndex="221" length="46" url="https://go.microsoft.com/fwlink/?linkid=870924"/>
      </ext>
    </x18tc:extLst>
  </x18tc:threadedComment>
  <x18tc:threadedComment ref="W689" dT="2026-07-22T00:22:02.00" personId="{e7090a87-a6f7-4716-ac2b-6119b8534a7a}" id="{6b8ddbbe-212b-431a-ac26-b1f9ec91514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10/17 AT 6:50AM</x18tc:text>
    <x18tc:extLst>
      <ext uri="{F7C98A9C-CBB3-438F-8F68-D28B6AF4A901}">
        <xltc2:checksum/>
        <xltc2:hyperlink startIndex="221" length="46" url="https://go.microsoft.com/fwlink/?linkid=870924"/>
      </ext>
    </x18tc:extLst>
  </x18tc:threadedComment>
  <x18tc:threadedComment ref="V876" dT="2026-07-22T00:22:02.00" personId="{30034ce1-72fc-4758-930b-d0f7edad3ec6}" id="{a11a8b6f-89ac-4ae5-add2-3a430a20dcb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ALUMINUM</x18tc:text>
    <x18tc:extLst>
      <ext uri="{F7C98A9C-CBB3-438F-8F68-D28B6AF4A901}">
        <xltc2:checksum/>
        <xltc2:hyperlink startIndex="221" length="46" url="https://go.microsoft.com/fwlink/?linkid=870924"/>
      </ext>
    </x18tc:extLst>
  </x18tc:threadedComment>
  <x18tc:threadedComment ref="S237" dT="2026-07-22T00:22:00.00" personId="{1cbce2bc-3e13-46bf-b697-4407c22cb389}" id="{d25d68f0-c003-4656-9ca3-5391f0a35e60}" done="0">
    <x18tc:text xml:space="preserve">TO METAL AREA 5/10</x18tc:text>
  </x18tc:threadedComment>
  <x18tc:threadedComment ref="G303" dT="2026-07-22T00:22:02.00" personId="{ea1eed1e-c1c5-4aa7-9fb0-3d3023fa23c2}" id="{1d773445-eb27-4d3a-b41f-487935b1f38e}" done="0">
    <x18tc:text xml:space="preserve">PENDIING FABRIC: Thibaut Jordan
W74652,
Color Kelly Green….
REVIZAR SI YA LLEGO</x18tc:text>
  </x18tc:threadedComment>
  <x18tc:threadedComment ref="L621" dT="2026-07-22T00:22:02.00" personId="{ea1eed1e-c1c5-4aa7-9fb0-3d3023fa23c2}" id="{1c405fea-50a4-4381-a0db-004b3b2a089c}" done="0">
    <x18tc:text xml:space="preserve">Order 7/12 for 7/15</x18tc:text>
  </x18tc:threadedComment>
  <x18tc:threadedComment ref="G173" dT="2026-07-22T00:22:00.00" personId="{1cbce2bc-3e13-46bf-b697-4407c22cb389}" id="{3901ae5c-e4ae-4296-8479-43101ba35173}" done="0">
    <x18tc:text xml:space="preserve">TO ABRIL 2/15…
PENDIENTE FOAM PARA RELLENAR 2/20</x18tc:text>
  </x18tc:threadedComment>
  <x18tc:threadedComment ref="F919" dT="2026-07-22T00:22:02.00" personId="{a5f061fa-9bcb-433e-b011-0cfbcfb458c8}" id="{7ca912e1-76c3-4e69-af9c-a75d91326d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TRY DELIVER WITH ANDREA &amp; DAVID GRAHAM</x18tc:text>
    <x18tc:extLst>
      <ext uri="{F7C98A9C-CBB3-438F-8F68-D28B6AF4A901}">
        <xltc2:checksum/>
        <xltc2:hyperlink startIndex="221" length="46" url="https://go.microsoft.com/fwlink/?linkid=870924"/>
      </ext>
    </x18tc:extLst>
  </x18tc:threadedComment>
  <x18tc:threadedComment ref="S1106" dT="2026-07-22T00:22:02.00" personId="{30a79b9c-8348-48ff-a4d5-a315c8f4cfc7}" id="{d011118d-73ff-41c9-b8fa-53477b4b8b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10/29</x18tc:text>
    <x18tc:extLst>
      <ext uri="{F7C98A9C-CBB3-438F-8F68-D28B6AF4A901}">
        <xltc2:checksum/>
        <xltc2:hyperlink startIndex="221" length="46" url="https://go.microsoft.com/fwlink/?linkid=870924"/>
      </ext>
    </x18tc:extLst>
  </x18tc:threadedComment>
  <x18tc:threadedComment ref="T168" dT="2026-07-22T00:22:00.00" personId="{1cbce2bc-3e13-46bf-b697-4407c22cb389}" id="{90ccbc2e-6e1c-4c6f-b298-a94d8bf83b5c}" done="0">
    <x18tc:text xml:space="preserve">TO MARIO: 1/17</x18tc:text>
  </x18tc:threadedComment>
  <x18tc:threadedComment ref="G878" dT="2026-07-22T00:22:02.00" personId="{13247852-969c-48dc-b039-5bda8f8b7534}" id="{5ac89493-b85c-4735-a8e6-e72ccc2006f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CUSHION:5/16</x18tc:text>
    <x18tc:extLst>
      <ext uri="{F7C98A9C-CBB3-438F-8F68-D28B6AF4A901}">
        <xltc2:checksum/>
        <xltc2:hyperlink startIndex="221" length="46" url="https://go.microsoft.com/fwlink/?linkid=870924"/>
      </ext>
    </x18tc:extLst>
  </x18tc:threadedComment>
  <x18tc:threadedComment ref="F1015" dT="2026-07-22T00:22:00.00" personId="{0eda5c1f-6b9e-43ef-8b9a-7de0a852f45e}" id="{a0762e1d-f82d-477b-addf-0b0695475e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JOLLA, CA
Respuesta:
    Per Lucio 9-15 She wasn't prepared for a date yet. She stated before Thanksgiving. We are expected to receive an answer this week when she will be in state to receive delivery. 
Respuesta:
    CONFIRMED WITH LUCIO</x18tc:text>
    <x18tc:extLst>
      <ext uri="{F7C98A9C-CBB3-438F-8F68-D28B6AF4A901}">
        <xltc2:checksum/>
        <xltc2:hyperlink startIndex="221" length="46" url="https://go.microsoft.com/fwlink/?linkid=870924"/>
      </ext>
    </x18tc:extLst>
  </x18tc:threadedComment>
  <x18tc:threadedComment ref="S117" dT="2026-07-22T00:22:00.00" personId="{1cbce2bc-3e13-46bf-b697-4407c22cb389}" id="{86d38913-c7be-4e28-9add-d85b59568075}" done="0">
    <x18tc:text xml:space="preserve">TO RAYO: 11/30</x18tc:text>
  </x18tc:threadedComment>
  <x18tc:threadedComment ref="W551" dT="2026-07-22T00:22:02.00" personId="{ea1eed1e-c1c5-4aa7-9fb0-3d3023fa23c2}" id="{96314e11-08c5-48d5-bf52-a83feb9ceac9}" done="0">
    <x18tc:text xml:space="preserve">PERO DEKTON: 5/9/24</x18tc:text>
  </x18tc:threadedComment>
  <x18tc:threadedComment ref="C982" dT="2026-07-22T00:22:02.00" personId="{c404b406-4307-4139-a34f-8bd662c5b0a8}" id="{dd8fd1df-ea3c-4d7b-908b-04ceeee411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x18tc:text>
    <x18tc:extLst>
      <ext uri="{F7C98A9C-CBB3-438F-8F68-D28B6AF4A901}">
        <xltc2:checksum/>
        <xltc2:hyperlink startIndex="221" length="46" url="https://go.microsoft.com/fwlink/?linkid=870924"/>
      </ext>
    </x18tc:extLst>
  </x18tc:threadedComment>
  <x18tc:threadedComment ref="F107" dT="2026-07-22T00:22:00.00" personId="{1cbce2bc-3e13-46bf-b697-4407c22cb389}" id="{ceb27c0a-729d-46c4-af75-7bbac5ca6035}" done="0">
    <x18tc:text xml:space="preserve">SARA ADD NEW END DATE: THE HOUSE NOT READY UNTIL JULY/AUG 2023</x18tc:text>
  </x18tc:threadedComment>
  <x18tc:threadedComment ref="L1016" dT="2026-07-22T00:22:00.00" personId="{646c169f-a823-4f41-be26-9d4b211cc601}" id="{9dc6a478-7e40-4fe7-b6e8-44ab255047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RECEIVED 9/4</x18tc:text>
    <x18tc:extLst>
      <ext uri="{F7C98A9C-CBB3-438F-8F68-D28B6AF4A901}">
        <xltc2:checksum/>
        <xltc2:hyperlink startIndex="221" length="46" url="https://go.microsoft.com/fwlink/?linkid=870924"/>
      </ext>
    </x18tc:extLst>
  </x18tc:threadedComment>
  <x18tc:threadedComment ref="G897" dT="2026-07-22T00:22:00.00" personId="{a6d5dcea-e2e5-443f-ab49-e2523d0b5e21}" id="{f509353e-50a0-4a3e-90c9-9f5bd8dcf97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5/16</x18tc:text>
    <x18tc:extLst>
      <ext uri="{F7C98A9C-CBB3-438F-8F68-D28B6AF4A901}">
        <xltc2:checksum/>
        <xltc2:hyperlink startIndex="221" length="46" url="https://go.microsoft.com/fwlink/?linkid=870924"/>
      </ext>
    </x18tc:extLst>
  </x18tc:threadedComment>
  <x18tc:threadedComment ref="G208" dT="2026-07-22T00:22:00.00" personId="{1cbce2bc-3e13-46bf-b697-4407c22cb389}" id="{ccdec2eb-b971-42ba-a377-4827e6364c00}" done="0">
    <x18tc:text xml:space="preserve">TO CUSHION: 5/22</x18tc:text>
  </x18tc:threadedComment>
  <x18tc:threadedComment ref="W813" dT="2026-07-22T00:22:00.00" personId="{ab3ee91c-8907-415c-922f-e9942c701c3e}" id="{01c7f7d9-4533-4466-8c98-309847a5b3f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JULIO 1/28</x18tc:text>
    <x18tc:extLst>
      <ext uri="{F7C98A9C-CBB3-438F-8F68-D28B6AF4A901}">
        <xltc2:checksum/>
        <xltc2:hyperlink startIndex="221" length="46" url="https://go.microsoft.com/fwlink/?linkid=870924"/>
      </ext>
    </x18tc:extLst>
  </x18tc:threadedComment>
  <x18tc:threadedComment ref="W168" dT="2026-07-22T00:22:00.00" personId="{1cbce2bc-3e13-46bf-b697-4407c22cb389}" id="{e5f198ec-bbda-41e6-80a9-788cab2f017d}" done="0">
    <x18tc:text xml:space="preserve">TO DEKTON AREA 5/9</x18tc:text>
  </x18tc:threadedComment>
  <x18tc:threadedComment ref="S582" dT="2026-07-22T00:22:00.00" personId="{ea1eed1e-c1c5-4aa7-9fb0-3d3023fa23c2}" id="{c0a56439-f082-4024-b1eb-bc71f5ab59a2}" done="0">
    <x18tc:text xml:space="preserve">TO METAL: 6/5 AT 3:00PM</x18tc:text>
  </x18tc:threadedComment>
  <x18tc:threadedComment ref="F1061" dT="2026-07-22T00:22:00.00" personId="{79c2e5de-15a5-425f-b94b-55fccf8c1312}" id="{7f4d3268-8418-4bf6-9bc6-3cbf4d3570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SHIPPING</x18tc:text>
    <x18tc:extLst>
      <ext uri="{F7C98A9C-CBB3-438F-8F68-D28B6AF4A901}">
        <xltc2:checksum/>
        <xltc2:hyperlink startIndex="221" length="46" url="https://go.microsoft.com/fwlink/?linkid=870924"/>
      </ext>
    </x18tc:extLst>
  </x18tc:threadedComment>
  <x18tc:threadedComment ref="S1250" dT="2026-07-22T00:22:00.00" personId="{1fcbc81c-0331-4f42-af1d-f70fd5037392}" id="{71e9dd4d-f16e-42a0-bf01-b8b4159ef5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G199" dT="2026-07-22T00:22:00.00" personId="{1812ed2b-3aed-45d5-9954-6ec538d6999f}" id="{5b77af12-08e9-4366-8a66-757b1a236d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4 PILLOWS</x18tc:text>
    <x18tc:extLst>
      <ext uri="{F7C98A9C-CBB3-438F-8F68-D28B6AF4A901}">
        <xltc2:checksum/>
        <xltc2:hyperlink startIndex="221" length="46" url="https://go.microsoft.com/fwlink/?linkid=870924"/>
      </ext>
    </x18tc:extLst>
  </x18tc:threadedComment>
  <x18tc:threadedComment ref="S874" dT="2026-07-22T00:22:00.00" personId="{bdb5d404-d0fd-4fe7-bd85-2990b915c23f}" id="{7521625e-2d13-4aa0-9bde-bcd29caee7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4/8</x18tc:text>
    <x18tc:extLst>
      <ext uri="{F7C98A9C-CBB3-438F-8F68-D28B6AF4A901}">
        <xltc2:checksum/>
        <xltc2:hyperlink startIndex="221" length="46" url="https://go.microsoft.com/fwlink/?linkid=870924"/>
      </ext>
    </x18tc:extLst>
  </x18tc:threadedComment>
  <x18tc:threadedComment ref="W978" dT="2026-07-22T00:22:00.00" personId="{a143c2f8-9f99-4fca-bdf6-3daf3e8345ac}" id="{94bcf38e-36d3-492e-b0ef-e5e0e76e10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x18tc:text>
    <x18tc:extLst>
      <ext uri="{F7C98A9C-CBB3-438F-8F68-D28B6AF4A901}">
        <xltc2:checksum/>
        <xltc2:hyperlink startIndex="221" length="46" url="https://go.microsoft.com/fwlink/?linkid=870924"/>
      </ext>
    </x18tc:extLst>
  </x18tc:threadedComment>
  <x18tc:threadedComment ref="G704" dT="2026-07-22T00:22:00.00" personId="{4943f9ef-8472-41a3-a095-963ef3a1067d}" id="{ad01269a-cf82-4a9a-92bc-70051d8d42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10/17/24</x18tc:text>
    <x18tc:extLst>
      <ext uri="{F7C98A9C-CBB3-438F-8F68-D28B6AF4A901}">
        <xltc2:checksum/>
        <xltc2:hyperlink startIndex="221" length="46" url="https://go.microsoft.com/fwlink/?linkid=870924"/>
      </ext>
    </x18tc:extLst>
  </x18tc:threadedComment>
  <x18tc:threadedComment ref="L580" dT="2026-07-22T00:22:00.00" personId="{1cbce2bc-3e13-46bf-b697-4407c22cb389}" id="{38765b8a-b8a8-4168-8f4a-5a8fbc3e4e6d}" done="0">
    <x18tc:text xml:space="preserve">ORDER ON  05/29</x18tc:text>
  </x18tc:threadedComment>
  <x18tc:threadedComment ref="G850" dT="2026-07-22T00:22:00.00" personId="{ae5d23ea-347c-4344-af6e-f28b059366ef}" id="{69691281-429c-4894-9c78-2e8f9b4836e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x18tc:text>
    <x18tc:extLst>
      <ext uri="{F7C98A9C-CBB3-438F-8F68-D28B6AF4A901}">
        <xltc2:checksum/>
        <xltc2:hyperlink startIndex="221" length="46" url="https://go.microsoft.com/fwlink/?linkid=870924"/>
      </ext>
    </x18tc:extLst>
  </x18tc:threadedComment>
  <x18tc:threadedComment ref="L842" dT="2026-07-22T00:22:00.00" personId="{3a7ec8e1-51cd-42ab-8b16-acbb6375e182}" id="{e8b7b03f-3287-4a9c-b3e1-acab896dd3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enviaron telas de muestra dese Colorado
Respuesta:
    Se empacaran y se enviaran de regreso la nueva tela</x18tc:text>
    <x18tc:extLst>
      <ext uri="{F7C98A9C-CBB3-438F-8F68-D28B6AF4A901}">
        <xltc2:checksum/>
        <xltc2:hyperlink startIndex="221" length="46" url="https://go.microsoft.com/fwlink/?linkid=870924"/>
      </ext>
    </x18tc:extLst>
  </x18tc:threadedComment>
  <x18tc:threadedComment ref="S557" dT="2026-07-22T00:22:00.00" personId="{ea1eed1e-c1c5-4aa7-9fb0-3d3023fa23c2}" id="{3b11e90d-cff3-473e-beae-1525cafdf67b}" done="0">
    <x18tc:text xml:space="preserve">TO METAL: 5/8</x18tc:text>
  </x18tc:threadedComment>
  <x18tc:threadedComment ref="S206" dT="2026-07-22T00:22:00.00" personId="{37aa664d-ead0-46ad-8761-5070e7fd6f2d}" id="{c4682048-85a1-4c43-beb0-99aa58d58d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TEAM 5/2</x18tc:text>
    <x18tc:extLst>
      <ext uri="{F7C98A9C-CBB3-438F-8F68-D28B6AF4A901}">
        <xltc2:checksum/>
        <xltc2:hyperlink startIndex="221" length="46" url="https://go.microsoft.com/fwlink/?linkid=870924"/>
      </ext>
    </x18tc:extLst>
  </x18tc:threadedComment>
  <x18tc:threadedComment ref="W620" dT="2026-07-22T00:22:00.00" personId="{ea1eed1e-c1c5-4aa7-9fb0-3d3023fa23c2}" id="{201f3ac2-4dac-4d77-aee7-59f8ffe56835}" done="0">
    <x18tc:text xml:space="preserve">TO DEKTON: 7/11 AT 6:40AM</x18tc:text>
  </x18tc:threadedComment>
  <x18tc:threadedComment ref="S52" dT="2026-07-22T00:22:00.00" personId="{1cbce2bc-3e13-46bf-b697-4407c22cb389}" id="{1ff573f9-8b36-47c4-be4a-814373091116}" done="0">
    <x18tc:text xml:space="preserve">TO MOY 8/26</x18tc:text>
  </x18tc:threadedComment>
  <x18tc:threadedComment ref="T1401" dT="2026-07-22T00:22:00.00" personId="{1cbce2bc-3e13-46bf-b697-4407c22cb389}" id="{dacdf29d-ad12-4b18-9200-feec421cc34d}" done="0">
    <x18tc:text xml:space="preserve">Mario 8/8</x18tc:text>
  </x18tc:threadedComment>
  <x18tc:threadedComment ref="W875" dT="2026-07-22T00:22:00.00" personId="{312af1fa-e16f-470f-8e99-f6106ae701fc}" id="{3ec5c5a5-5556-4333-acba-64ec1b594b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5/5</x18tc:text>
    <x18tc:extLst>
      <ext uri="{F7C98A9C-CBB3-438F-8F68-D28B6AF4A901}">
        <xltc2:checksum/>
        <xltc2:hyperlink startIndex="221" length="46" url="https://go.microsoft.com/fwlink/?linkid=870924"/>
      </ext>
    </x18tc:extLst>
  </x18tc:threadedComment>
  <x18tc:threadedComment ref="S595" dT="2026-07-22T00:22:00.00" personId="{ea1eed1e-c1c5-4aa7-9fb0-3d3023fa23c2}" id="{52e21ecc-a1b6-4ce1-82c0-4808130a3478}" done="0">
    <x18tc:text xml:space="preserve">to metal 6/19</x18tc:text>
  </x18tc:threadedComment>
  <x18tc:threadedComment ref="T2" dT="2026-07-22T00:22:00.00" personId="{1cbce2bc-3e13-46bf-b697-4407c22cb389}" id="{c00e2146-af1a-41cb-a752-484fb2996881}" done="0">
    <x18tc:text xml:space="preserve">TO MARIO: 10/5</x18tc:text>
  </x18tc:threadedComment>
  <x18tc:threadedComment ref="L1129" dT="2026-07-22T00:22:00.00" personId="{eae53a3e-747d-443b-9e38-06691ae92a69}" id="{9c14fecb-a7db-4b83-b61e-5043e5a8795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12/17</x18tc:text>
    <x18tc:extLst>
      <ext uri="{F7C98A9C-CBB3-438F-8F68-D28B6AF4A901}">
        <xltc2:checksum/>
        <xltc2:hyperlink startIndex="221" length="46" url="https://go.microsoft.com/fwlink/?linkid=870924"/>
      </ext>
    </x18tc:extLst>
  </x18tc:threadedComment>
  <x18tc:threadedComment ref="W996" dT="2026-07-22T00:22:00.00" personId="{e8e7cde6-ebda-4835-95d9-53413e620383}" id="{680ed0fc-c0d3-4cd0-a747-10d3beb2cdb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8/11 AT 11:00AM</x18tc:text>
    <x18tc:extLst>
      <ext uri="{F7C98A9C-CBB3-438F-8F68-D28B6AF4A901}">
        <xltc2:checksum/>
        <xltc2:hyperlink startIndex="221" length="46" url="https://go.microsoft.com/fwlink/?linkid=870924"/>
      </ext>
    </x18tc:extLst>
  </x18tc:threadedComment>
  <x18tc:threadedComment ref="S551" dT="2026-07-22T00:22:00.00" personId="{ea1eed1e-c1c5-4aa7-9fb0-3d3023fa23c2}" id="{59a026a0-44f1-4d48-88f2-7b7f22abe5d8}" done="0">
    <x18tc:text xml:space="preserve">PARA METAL: 5/9/24</x18tc:text>
  </x18tc:threadedComment>
  <x18tc:threadedComment ref="S1060" dT="2026-07-22T00:22:00.00" personId="{3dc8d9c4-9b55-473e-9116-2db04e98fc48}" id="{c5849ece-5050-4749-9da8-968401cef4b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9/15</x18tc:text>
    <x18tc:extLst>
      <ext uri="{F7C98A9C-CBB3-438F-8F68-D28B6AF4A901}">
        <xltc2:checksum/>
        <xltc2:hyperlink startIndex="221" length="46" url="https://go.microsoft.com/fwlink/?linkid=870924"/>
      </ext>
    </x18tc:extLst>
  </x18tc:threadedComment>
  <x18tc:threadedComment ref="L695" dT="2026-07-22T00:22:00.00" personId="{7913261a-ecf2-4483-82bc-5ab9e4778aad}" id="{9a457ef9-fdb8-4fc3-a6ad-ed15396340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SPECIAL DESIGN, SE DEJARA TEMPLATE CON JESUS TO PRODUCE</x18tc:text>
    <x18tc:extLst>
      <ext uri="{F7C98A9C-CBB3-438F-8F68-D28B6AF4A901}">
        <xltc2:checksum/>
        <xltc2:hyperlink startIndex="221" length="46" url="https://go.microsoft.com/fwlink/?linkid=870924"/>
      </ext>
    </x18tc:extLst>
  </x18tc:threadedComment>
  <x18tc:threadedComment ref="W237" dT="2026-07-22T00:22:00.00" personId="{1cbce2bc-3e13-46bf-b697-4407c22cb389}" id="{cbc22290-ab65-4406-949b-e25a7f2810c5}" done="0">
    <x18tc:text xml:space="preserve">TO DEKTON AREA: 5/15</x18tc:text>
  </x18tc:threadedComment>
  <x18tc:threadedComment ref="S804" dT="2026-07-22T00:22:00.00" personId="{e639dd11-fdb9-4de7-b4c1-95db6150894d}" id="{b1027e13-f153-4a53-95fb-81881afd9d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1/27</x18tc:text>
    <x18tc:extLst>
      <ext uri="{F7C98A9C-CBB3-438F-8F68-D28B6AF4A901}">
        <xltc2:checksum/>
        <xltc2:hyperlink startIndex="221" length="46" url="https://go.microsoft.com/fwlink/?linkid=870924"/>
      </ext>
    </x18tc:extLst>
  </x18tc:threadedComment>
  <x18tc:threadedComment ref="K1181" dT="2026-07-22T00:22:00.00" personId="{e1a1a409-9d73-4b3c-8b0f-107de1ccec73}" id="{3ccf2979-12fa-4038-b576-2dcbbcd86a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G912" dT="2026-07-22T00:22:00.00" personId="{6d75011e-30a3-4151-bcdc-53250731a6b0}" id="{24f9eac5-2753-4ca9-9b38-21225ab547e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FINISH AT MOMENT: SELTZER &amp; ALEX NEXT DOOR….</x18tc:text>
    <x18tc:extLst>
      <ext uri="{F7C98A9C-CBB3-438F-8F68-D28B6AF4A901}">
        <xltc2:checksum/>
        <xltc2:hyperlink startIndex="221" length="46" url="https://go.microsoft.com/fwlink/?linkid=870924"/>
      </ext>
    </x18tc:extLst>
  </x18tc:threadedComment>
  <x18tc:threadedComment ref="S954" dT="2026-07-22T00:22:00.00" personId="{75ca53ef-2f7a-4347-a228-e175c98c782e}" id="{b66eb4e0-e8ee-4abc-aed8-334dfacc7f0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6/24</x18tc:text>
    <x18tc:extLst>
      <ext uri="{F7C98A9C-CBB3-438F-8F68-D28B6AF4A901}">
        <xltc2:checksum/>
        <xltc2:hyperlink startIndex="221" length="46" url="https://go.microsoft.com/fwlink/?linkid=870924"/>
      </ext>
    </x18tc:extLst>
  </x18tc:threadedComment>
  <x18tc:threadedComment ref="L1176" dT="2026-07-22T00:22:00.00" personId="{11125d79-bad3-49bd-9645-796520bfb39b}" id="{4ff728e6-f229-4e84-a13c-1d81af9d56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x18tc:text>
    <x18tc:extLst>
      <ext uri="{F7C98A9C-CBB3-438F-8F68-D28B6AF4A901}">
        <xltc2:checksum/>
        <xltc2:hyperlink startIndex="221" length="46" url="https://go.microsoft.com/fwlink/?linkid=870924"/>
      </ext>
    </x18tc:extLst>
  </x18tc:threadedComment>
  <x18tc:threadedComment ref="W715" dT="2026-07-22T00:22:00.00" personId="{b5d229fe-4efc-4f35-a3f5-211499a46a0d}" id="{a26bab39-633e-44ca-b854-14576612ab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TBD BY HAMID
Respuesta:
    LIQUID SKY</x18tc:text>
    <x18tc:extLst>
      <ext uri="{F7C98A9C-CBB3-438F-8F68-D28B6AF4A901}">
        <xltc2:checksum/>
        <xltc2:hyperlink startIndex="221" length="46" url="https://go.microsoft.com/fwlink/?linkid=870924"/>
      </ext>
    </x18tc:extLst>
  </x18tc:threadedComment>
  <x18tc:threadedComment ref="L999" dT="2026-07-22T00:22:00.00" personId="{23f10300-3e9f-43b6-b0ec-4f54cf4696ee}" id="{7377fa35-0e22-425e-9490-caa8b4715e3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8/24</x18tc:text>
    <x18tc:extLst>
      <ext uri="{F7C98A9C-CBB3-438F-8F68-D28B6AF4A901}">
        <xltc2:checksum/>
        <xltc2:hyperlink startIndex="221" length="46" url="https://go.microsoft.com/fwlink/?linkid=870924"/>
      </ext>
    </x18tc:extLst>
  </x18tc:threadedComment>
  <x18tc:threadedComment ref="S1389" dT="2026-07-22T00:22:00.00" personId="{c6bd8903-f421-48a6-90bc-d2a012cdf139}" id="{557a577b-c3ad-48af-8fd3-20a9d3becd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7/7—SE INICIA CON 32 PCS SEC#1 TO SEC#5.
Respuesta:
    SE ENTREGA 7/9 SEC#6 TO SEC#9</x18tc:text>
    <x18tc:extLst>
      <ext uri="{F7C98A9C-CBB3-438F-8F68-D28B6AF4A901}">
        <xltc2:checksum/>
        <xltc2:hyperlink startIndex="221" length="46" url="https://go.microsoft.com/fwlink/?linkid=870924"/>
      </ext>
    </x18tc:extLst>
  </x18tc:threadedComment>
  <x18tc:threadedComment ref="G808" dT="2026-07-22T00:22:00.00" personId="{ec55f27c-3e7a-4063-8a56-02832907ba57}" id="{10cefa1a-af2c-4dc2-81ae-038cdd67fc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V718" dT="2026-07-22T00:22:00.00" personId="{12048e35-6b1c-4200-b13d-a14e3effa64d}" id="{dc109d0d-5e3e-4e69-bd67-70e7e3893dd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new frames by Christian
Respuesta:
    MOVER DE BLUE TRUCK, HACER MODIFICACIONES</x18tc:text>
    <x18tc:extLst>
      <ext uri="{F7C98A9C-CBB3-438F-8F68-D28B6AF4A901}">
        <xltc2:checksum/>
        <xltc2:hyperlink startIndex="221" length="46" url="https://go.microsoft.com/fwlink/?linkid=870924"/>
      </ext>
    </x18tc:extLst>
  </x18tc:threadedComment>
  <x18tc:threadedComment ref="G858" dT="2026-07-22T00:22:00.00" personId="{6af44a17-98a9-4471-8253-4f0d3b928412}" id="{905cddc1-060a-4e0d-9651-16fa3ea2d1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4/8</x18tc:text>
    <x18tc:extLst>
      <ext uri="{F7C98A9C-CBB3-438F-8F68-D28B6AF4A901}">
        <xltc2:checksum/>
        <xltc2:hyperlink startIndex="221" length="46" url="https://go.microsoft.com/fwlink/?linkid=870924"/>
      </ext>
    </x18tc:extLst>
  </x18tc:threadedComment>
  <x18tc:threadedComment ref="L1232" dT="2026-07-22T00:22:00.00" personId="{1853cf44-df8a-4ae9-80d2-62cd9180c3e4}" id="{35bf52e7-0182-416b-87bf-5c5f6221c7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FER? LUCIO?
Respuesta:
    YA RECIBIDA: SE REQUIERE ORDENAR 1 PIEZA FOAM ADICIONAL</x18tc:text>
    <x18tc:extLst>
      <ext uri="{F7C98A9C-CBB3-438F-8F68-D28B6AF4A901}">
        <xltc2:checksum/>
        <xltc2:hyperlink startIndex="221" length="46" url="https://go.microsoft.com/fwlink/?linkid=870924"/>
      </ext>
    </x18tc:extLst>
  </x18tc:threadedComment>
  <x18tc:threadedComment ref="G840" dT="2026-07-22T00:22:00.00" personId="{bd832eaf-fbd6-4eea-9d7a-8e1e5797773a}" id="{2b10605b-83e5-4af3-82ba-ad8627bfb4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3/3</x18tc:text>
    <x18tc:extLst>
      <ext uri="{F7C98A9C-CBB3-438F-8F68-D28B6AF4A901}">
        <xltc2:checksum/>
        <xltc2:hyperlink startIndex="221" length="46" url="https://go.microsoft.com/fwlink/?linkid=870924"/>
      </ext>
    </x18tc:extLst>
  </x18tc:threadedComment>
  <x18tc:threadedComment ref="G1094" dT="2026-07-22T00:22:00.00" personId="{e45a06fb-1c83-4eed-83d3-1aef26202385}" id="{d4374ff4-396c-451b-9989-4e7281c2ec4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10/15</x18tc:text>
    <x18tc:extLst>
      <ext uri="{F7C98A9C-CBB3-438F-8F68-D28B6AF4A901}">
        <xltc2:checksum/>
        <xltc2:hyperlink startIndex="221" length="46" url="https://go.microsoft.com/fwlink/?linkid=870924"/>
      </ext>
    </x18tc:extLst>
  </x18tc:threadedComment>
  <x18tc:threadedComment ref="G655" dT="2026-07-22T00:22:00.00" personId="{557829af-cd92-4884-b148-99c5706f7491}" id="{48cf1934-59ce-4839-ba93-0752d34ddb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8/28</x18tc:text>
    <x18tc:extLst>
      <ext uri="{F7C98A9C-CBB3-438F-8F68-D28B6AF4A901}">
        <xltc2:checksum/>
        <xltc2:hyperlink startIndex="221" length="46" url="https://go.microsoft.com/fwlink/?linkid=870924"/>
      </ext>
    </x18tc:extLst>
  </x18tc:threadedComment>
  <x18tc:threadedComment ref="S32" dT="2026-07-22T00:22:00.00" personId="{1cbce2bc-3e13-46bf-b697-4407c22cb389}" id="{6acabab5-dda6-4a34-8bde-9972a4102044}" done="0">
    <x18tc:text xml:space="preserve">RAYO 8/8</x18tc:text>
  </x18tc:threadedComment>
  <x18tc:threadedComment ref="G629" dT="2026-07-22T00:22:00.00" personId="{b779f562-c227-4949-bb33-1daa689da568}" id="{c2213a40-4dc9-4b2b-b11e-f72b8140c8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12:30PM
Respuesta:
    SE AGREGAN 2 CHAIRS MAS
Respuesta:
    LISTAS LAS 2 SILLAS QUE SE AGREGARON, FALTA LLENARLAS</x18tc:text>
    <x18tc:extLst>
      <ext uri="{F7C98A9C-CBB3-438F-8F68-D28B6AF4A901}">
        <xltc2:checksum/>
        <xltc2:hyperlink startIndex="221" length="46" url="https://go.microsoft.com/fwlink/?linkid=870924"/>
      </ext>
    </x18tc:extLst>
  </x18tc:threadedComment>
  <x18tc:threadedComment ref="W1015" dT="2026-07-22T00:22:00.00" personId="{89d8cb7f-410b-44e5-bb55-6845b6baa411}" id="{09f43745-6b36-48d3-aefb-8447478a4b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 AT 10:30AM</x18tc:text>
    <x18tc:extLst>
      <ext uri="{F7C98A9C-CBB3-438F-8F68-D28B6AF4A901}">
        <xltc2:checksum/>
        <xltc2:hyperlink startIndex="221" length="46" url="https://go.microsoft.com/fwlink/?linkid=870924"/>
      </ext>
    </x18tc:extLst>
  </x18tc:threadedComment>
  <x18tc:threadedComment ref="F656" dT="2026-07-22T00:22:00.00" personId="{1d63e6ae-e90a-4d97-83f4-ce8162790906}" id="{b3f07856-04f6-40ed-8e7e-287530d107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PONER GLUE DEKTON PIECES*</x18tc:text>
    <x18tc:extLst>
      <ext uri="{F7C98A9C-CBB3-438F-8F68-D28B6AF4A901}">
        <xltc2:checksum/>
        <xltc2:hyperlink startIndex="221" length="46" url="https://go.microsoft.com/fwlink/?linkid=870924"/>
      </ext>
    </x18tc:extLst>
  </x18tc:threadedComment>
  <x18tc:threadedComment ref="S135" dT="2026-07-22T00:22:00.00" personId="{1cbce2bc-3e13-46bf-b697-4407c22cb389}" id="{d5942943-f534-408f-8bfa-17f4def1e953}" done="0">
    <x18tc:text xml:space="preserve">TO RAYO :12/5</x18tc:text>
  </x18tc:threadedComment>
  <x18tc:threadedComment ref="G1170" dT="2026-07-22T00:22:00.00" personId="{310bf1c1-846e-4d04-9fb2-926bea663805}" id="{bb90fe23-92b4-4570-9852-4047dbd81b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G984" dT="2026-07-22T00:22:00.00" personId="{32d14277-7d4a-4d6b-be66-790e7377889a}" id="{968c6921-55d5-468d-be3e-c4876bb6507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8/7 AT 7:00AM
Respuesta:
    COMPLETE 8/258 AT 9:30AM</x18tc:text>
    <x18tc:extLst>
      <ext uri="{F7C98A9C-CBB3-438F-8F68-D28B6AF4A901}">
        <xltc2:checksum/>
        <xltc2:hyperlink startIndex="221" length="46" url="https://go.microsoft.com/fwlink/?linkid=870924"/>
      </ext>
    </x18tc:extLst>
  </x18tc:threadedComment>
  <x18tc:threadedComment ref="F1026" dT="2026-07-22T00:22:00.00" personId="{e507855b-588d-4a4e-9476-07b899c8c0ee}" id="{986de6b4-7b42-4a13-b416-d39fd3b551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REAGENDO DE OCT-13</x18tc:text>
    <x18tc:extLst>
      <ext uri="{F7C98A9C-CBB3-438F-8F68-D28B6AF4A901}">
        <xltc2:checksum/>
        <xltc2:hyperlink startIndex="221" length="46" url="https://go.microsoft.com/fwlink/?linkid=870924"/>
      </ext>
    </x18tc:extLst>
  </x18tc:threadedComment>
  <x18tc:threadedComment ref="W524" dT="2026-07-22T00:22:00.00" personId="{ea1eed1e-c1c5-4aa7-9fb0-3d3023fa23c2}" id="{3d9de725-461d-4444-8bf8-16ce6a81e8f3}" done="0">
    <x18tc:text xml:space="preserve">TO Dekton: 4/10</x18tc:text>
  </x18tc:threadedComment>
  <x18tc:threadedComment ref="W623" dT="2026-07-22T00:22:00.00" personId="{51519085-11db-4ca1-8b2c-484a46bf2e3d}" id="{76ba5977-28ce-4494-9f45-30aa2f25797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 AT 7:45AM</x18tc:text>
    <x18tc:extLst>
      <ext uri="{F7C98A9C-CBB3-438F-8F68-D28B6AF4A901}">
        <xltc2:checksum/>
        <xltc2:hyperlink startIndex="221" length="46" url="https://go.microsoft.com/fwlink/?linkid=870924"/>
      </ext>
    </x18tc:extLst>
  </x18tc:threadedComment>
  <x18tc:threadedComment ref="S1034" dT="2026-07-22T00:22:00.00" personId="{30af4fed-238d-4f0d-8fa3-6cd2826672b2}" id="{bc08122f-b4ce-4280-90cc-f833f50a6f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10/13</x18tc:text>
    <x18tc:extLst>
      <ext uri="{F7C98A9C-CBB3-438F-8F68-D28B6AF4A901}">
        <xltc2:checksum/>
        <xltc2:hyperlink startIndex="221" length="46" url="https://go.microsoft.com/fwlink/?linkid=870924"/>
      </ext>
    </x18tc:extLst>
  </x18tc:threadedComment>
  <x18tc:threadedComment ref="T181" dT="2026-07-22T00:22:00.00" personId="{1cbce2bc-3e13-46bf-b697-4407c22cb389}" id="{43f63970-dc8e-4c06-a483-048aab9d638b}" done="0">
    <x18tc:text xml:space="preserve">RUST, NEED BE REDOING PAINT!!</x18tc:text>
  </x18tc:threadedComment>
  <x18tc:threadedComment ref="G843" dT="2026-07-22T00:22:00.00" personId="{2ceaff28-ba50-4b70-9569-484563134e99}" id="{e612b106-ba96-4ba0-bdbc-ef6c555f0b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3/19</x18tc:text>
    <x18tc:extLst>
      <ext uri="{F7C98A9C-CBB3-438F-8F68-D28B6AF4A901}">
        <xltc2:checksum/>
        <xltc2:hyperlink startIndex="221" length="46" url="https://go.microsoft.com/fwlink/?linkid=870924"/>
      </ext>
    </x18tc:extLst>
  </x18tc:threadedComment>
  <x18tc:threadedComment ref="S876" dT="2026-07-22T00:22:00.00" personId="{adde9b2b-8f9c-45d9-839f-e1d4ae1d9a07}" id="{b7f88817-9705-4bf8-9301-ac135b09e11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
Respuesta:
    TO METAL: 4/21</x18tc:text>
    <x18tc:extLst>
      <ext uri="{F7C98A9C-CBB3-438F-8F68-D28B6AF4A901}">
        <xltc2:checksum/>
        <xltc2:hyperlink startIndex="221" length="46" url="https://go.microsoft.com/fwlink/?linkid=870924"/>
      </ext>
    </x18tc:extLst>
  </x18tc:threadedComment>
  <x18tc:threadedComment ref="S1423" dT="2026-07-22T00:22:00.00" personId="{1cbce2bc-3e13-46bf-b697-4407c22cb389}" id="{b89b1113-600f-468f-b297-6024a9855f5e}" done="0">
    <x18tc:text xml:space="preserve">TO METAL TEAM 5/22</x18tc:text>
  </x18tc:threadedComment>
  <x18tc:threadedComment ref="L749" dT="2026-07-22T00:22:00.00" personId="{21d478fb-7b65-4238-8e41-96b9933e1537}" id="{aa3b70de-e67b-482a-9cc7-d56df14a60f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11/27</x18tc:text>
    <x18tc:extLst>
      <ext uri="{F7C98A9C-CBB3-438F-8F68-D28B6AF4A901}">
        <xltc2:checksum/>
        <xltc2:hyperlink startIndex="221" length="46" url="https://go.microsoft.com/fwlink/?linkid=870924"/>
      </ext>
    </x18tc:extLst>
  </x18tc:threadedComment>
  <x18tc:threadedComment ref="G793" dT="2026-07-22T00:22:00.00" personId="{211c1db0-7502-49c6-978f-c0cf4f87fe6e}" id="{8d607626-6e59-4f71-b4ef-a3c262de3bd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1/9</x18tc:text>
    <x18tc:extLst>
      <ext uri="{F7C98A9C-CBB3-438F-8F68-D28B6AF4A901}">
        <xltc2:checksum/>
        <xltc2:hyperlink startIndex="221" length="46" url="https://go.microsoft.com/fwlink/?linkid=870924"/>
      </ext>
    </x18tc:extLst>
  </x18tc:threadedComment>
  <x18tc:threadedComment ref="S1220" dT="2026-07-22T00:22:00.00" personId="{928edcd2-4435-44ff-b2c4-419452442135}" id="{3c21304f-f57b-43a9-98b2-f00a733aab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L1097" dT="2026-07-22T00:22:00.00" personId="{77d8b305-40d9-447c-ba5f-182de5b4bd2e}" id="{3c2ad5a9-fd13-4396-badb-1de53b3d03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10/27</x18tc:text>
    <x18tc:extLst>
      <ext uri="{F7C98A9C-CBB3-438F-8F68-D28B6AF4A901}">
        <xltc2:checksum/>
        <xltc2:hyperlink startIndex="221" length="46" url="https://go.microsoft.com/fwlink/?linkid=870924"/>
      </ext>
    </x18tc:extLst>
  </x18tc:threadedComment>
  <x18tc:threadedComment ref="K724" dT="2026-07-22T00:22:00.00" personId="{81a2425c-6cbd-4c72-bc40-0b1affd8737d}" id="{7c9f49a6-61fd-4ee3-a0f7-ca67108ea9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ORDER NURTURE WHITE
Respuesta:
    ORDERED: 11/20</x18tc:text>
    <x18tc:extLst>
      <ext uri="{F7C98A9C-CBB3-438F-8F68-D28B6AF4A901}">
        <xltc2:checksum/>
        <xltc2:hyperlink startIndex="221" length="46" url="https://go.microsoft.com/fwlink/?linkid=870924"/>
      </ext>
    </x18tc:extLst>
  </x18tc:threadedComment>
  <x18tc:threadedComment ref="G237" dT="2026-07-22T00:22:00.00" personId="{1cbce2bc-3e13-46bf-b697-4407c22cb389}" id="{56a30485-bba9-43e7-b9fe-cf8c77b01cae}" done="0">
    <x18tc:text xml:space="preserve">TO CUSHION AREA: 5/15</x18tc:text>
  </x18tc:threadedComment>
  <x18tc:threadedComment ref="S27" dT="2026-07-22T00:22:00.00" personId="{a4303f58-4f84-400f-a636-5e9335cacc72}" id="{77ec7409-f6f1-45c3-8438-0371992fe46e}" done="0">
    <x18tc:text xml:space="preserve">A angel 8/13 RAYO 8/15</x18tc:text>
  </x18tc:threadedComment>
  <x18tc:threadedComment ref="W1423" dT="2026-07-22T00:22:00.00" personId="{1cbce2bc-3e13-46bf-b697-4407c22cb389}" id="{46b4c98a-0fc7-481f-ab78-124ac81ab5c1}" done="0">
    <x18tc:text xml:space="preserve">TO DEKTON: 5/30</x18tc:text>
  </x18tc:threadedComment>
  <x18tc:threadedComment ref="G1138" dT="2026-07-22T00:22:00.00" personId="{08a66657-0ee6-436e-8a03-ab9fadd50961}" id="{6a2cfbf7-7b08-4c5c-923a-87508430ef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11/24</x18tc:text>
    <x18tc:extLst>
      <ext uri="{F7C98A9C-CBB3-438F-8F68-D28B6AF4A901}">
        <xltc2:checksum/>
        <xltc2:hyperlink startIndex="221" length="46" url="https://go.microsoft.com/fwlink/?linkid=870924"/>
      </ext>
    </x18tc:extLst>
  </x18tc:threadedComment>
  <x18tc:threadedComment ref="L736" dT="2026-07-22T00:22:00.00" personId="{2ccfd5a0-112c-4937-869a-c434b1a9cf17}" id="{a90fcb3f-d6ca-4e56-879c-bd91a567cd5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11/15</x18tc:text>
    <x18tc:extLst>
      <ext uri="{F7C98A9C-CBB3-438F-8F68-D28B6AF4A901}">
        <xltc2:checksum/>
        <xltc2:hyperlink startIndex="221" length="46" url="https://go.microsoft.com/fwlink/?linkid=870924"/>
      </ext>
    </x18tc:extLst>
  </x18tc:threadedComment>
  <x18tc:threadedComment ref="F78" dT="2026-07-22T00:22:00.00" personId="{1cbce2bc-3e13-46bf-b697-4407c22cb389}" id="{945017d5-82d1-4a95-800c-8496b9ffcab0}" done="0">
    <x18tc:text xml:space="preserve">OK BY BENITO &amp; JJ</x18tc:text>
  </x18tc:threadedComment>
  <x18tc:threadedComment ref="A69" dT="2026-07-22T00:22:00.00" personId="{1cbce2bc-3e13-46bf-b697-4407c22cb389}" id="{fa0d47ac-753b-4cac-aa77-f1cd32e9631a}" done="0">
    <x18tc:text xml:space="preserve">warranty</x18tc:text>
  </x18tc:threadedComment>
  <x18tc:threadedComment ref="G729" dT="2026-07-22T00:22:00.00" personId="{32bdfc2a-db45-4251-b060-94406a57bcf4}" id="{d8217d61-2492-4776-b00b-f34bb58564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11/11</x18tc:text>
    <x18tc:extLst>
      <ext uri="{F7C98A9C-CBB3-438F-8F68-D28B6AF4A901}">
        <xltc2:checksum/>
        <xltc2:hyperlink startIndex="221" length="46" url="https://go.microsoft.com/fwlink/?linkid=870924"/>
      </ext>
    </x18tc:extLst>
  </x18tc:threadedComment>
  <x18tc:threadedComment ref="S88" dT="2026-07-22T00:22:00.00" personId="{1cbce2bc-3e13-46bf-b697-4407c22cb389}" id="{659d322b-ff57-46ad-9411-3affd2b712e4}" done="0">
    <x18tc:text xml:space="preserve">TO RAYO 10/10</x18tc:text>
  </x18tc:threadedComment>
  <x18tc:threadedComment ref="F1205" dT="2026-07-22T00:22:00.00" personId="{a19bfcda-a7fc-4912-91a1-08b1fe265145}" id="{879baa9d-b982-4520-9823-db358dda2a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3/12</x18tc:text>
    <x18tc:extLst>
      <ext uri="{F7C98A9C-CBB3-438F-8F68-D28B6AF4A901}">
        <xltc2:checksum/>
        <xltc2:hyperlink startIndex="221" length="46" url="https://go.microsoft.com/fwlink/?linkid=870924"/>
      </ext>
    </x18tc:extLst>
  </x18tc:threadedComment>
  <x18tc:threadedComment ref="K1170" dT="2026-07-22T00:22:00.00" personId="{0283fbfc-2961-4d0d-ab3a-0d425d5034fa}" id="{d42736b2-2780-457c-8547-de59096a34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L703" dT="2026-07-22T00:22:00.00" personId="{92b08090-9191-41ca-a6a1-704e524790dc}" id="{9b45f79e-2bc6-47a5-983e-f311becfb2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DRY FAST FOAM</x18tc:text>
    <x18tc:extLst>
      <ext uri="{F7C98A9C-CBB3-438F-8F68-D28B6AF4A901}">
        <xltc2:checksum/>
        <xltc2:hyperlink startIndex="221" length="46" url="https://go.microsoft.com/fwlink/?linkid=870924"/>
      </ext>
    </x18tc:extLst>
  </x18tc:threadedComment>
  <x18tc:threadedComment ref="T1007" dT="2026-07-22T00:22:00.00" personId="{9d96f351-9b34-4d9c-a55b-a27b690e2ea7}" id="{424de183-11f6-49d2-baa8-5b9215abe33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8/12 AT 1:00PM</x18tc:text>
    <x18tc:extLst>
      <ext uri="{F7C98A9C-CBB3-438F-8F68-D28B6AF4A901}">
        <xltc2:checksum/>
        <xltc2:hyperlink startIndex="221" length="46" url="https://go.microsoft.com/fwlink/?linkid=870924"/>
      </ext>
    </x18tc:extLst>
  </x18tc:threadedComment>
  <x18tc:threadedComment ref="V41" dT="2026-07-22T00:22:00.00" personId="{1cbce2bc-3e13-46bf-b697-4407c22cb389}" id="{b8f0a7e4-8bb3-433c-b97f-49cdeaff4bd1}" done="0">
    <x18tc:text xml:space="preserve">USAR BARSTOOLS YA REALIZADOS DE TERESA PALMER</x18tc:text>
  </x18tc:threadedComment>
  <x18tc:threadedComment ref="G739" dT="2026-07-22T00:22:00.00" personId="{8fac4cc1-6c11-4167-aa44-f659c5d8719c}" id="{fb19164f-af2b-4f63-a6a3-8041b3f512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CUSHION 11/22</x18tc:text>
    <x18tc:extLst>
      <ext uri="{F7C98A9C-CBB3-438F-8F68-D28B6AF4A901}">
        <xltc2:checksum/>
        <xltc2:hyperlink startIndex="221" length="46" url="https://go.microsoft.com/fwlink/?linkid=870924"/>
      </ext>
    </x18tc:extLst>
  </x18tc:threadedComment>
  <x18tc:threadedComment ref="G586" dT="2026-07-22T00:22:00.00" personId="{ea1eed1e-c1c5-4aa7-9fb0-3d3023fa23c2}" id="{80352bc6-ed34-46ff-a560-19cd29ff7857}" done="0">
    <x18tc:text xml:space="preserve">TO CUSHION: 6/10 AT 12:30PM</x18tc:text>
  </x18tc:threadedComment>
  <x18tc:threadedComment ref="S875" dT="2026-07-22T00:22:00.00" personId="{bd43988e-bf1c-4afd-8cee-beb970201085}" id="{52e2619e-e23e-47ac-99dd-b449d1c90b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4/9</x18tc:text>
    <x18tc:extLst>
      <ext uri="{F7C98A9C-CBB3-438F-8F68-D28B6AF4A901}">
        <xltc2:checksum/>
        <xltc2:hyperlink startIndex="221" length="46" url="https://go.microsoft.com/fwlink/?linkid=870924"/>
      </ext>
    </x18tc:extLst>
  </x18tc:threadedComment>
  <x18tc:threadedComment ref="S891" dT="2026-07-22T00:22:00.00" personId="{9e02d37d-085c-4800-810d-90b4a27ee00d}" id="{5ebac5f6-1ac7-4529-861c-f863a655ea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10/22</x18tc:text>
    <x18tc:extLst>
      <ext uri="{F7C98A9C-CBB3-438F-8F68-D28B6AF4A901}">
        <xltc2:checksum/>
        <xltc2:hyperlink startIndex="221" length="46" url="https://go.microsoft.com/fwlink/?linkid=870924"/>
      </ext>
    </x18tc:extLst>
  </x18tc:threadedComment>
  <x18tc:threadedComment ref="W528" dT="2026-07-22T00:22:00.00" personId="{ea1eed1e-c1c5-4aa7-9fb0-3d3023fa23c2}" id="{47d704fe-3b16-4af3-9646-3eb7d62636dc}" done="0">
    <x18tc:text xml:space="preserve">To Dekton: 4/22</x18tc:text>
  </x18tc:threadedComment>
  <x18tc:threadedComment ref="L740" dT="2026-07-22T00:22:00.00" personId="{7899aadd-be2d-4aa9-9d9f-1b70b81ffe07}" id="{9c83849f-ba0f-4212-a219-517a60d7cf6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ORDENA 11/26
Respuesta:
    SE RECIVE 11/27</x18tc:text>
    <x18tc:extLst>
      <ext uri="{F7C98A9C-CBB3-438F-8F68-D28B6AF4A901}">
        <xltc2:checksum/>
        <xltc2:hyperlink startIndex="221" length="46" url="https://go.microsoft.com/fwlink/?linkid=870924"/>
      </ext>
    </x18tc:extLst>
  </x18tc:threadedComment>
  <x18tc:threadedComment ref="G160" dT="2026-07-22T00:22:00.00" personId="{ea1eed1e-c1c5-4aa7-9fb0-3d3023fa23c2}" id="{042f2725-67d9-409e-b0a2-c9ee7eb143e1}" done="0">
    <x18tc:text xml:space="preserve">TO ABRIL: 2/1</x18tc:text>
  </x18tc:threadedComment>
  <x18tc:threadedComment ref="G998" dT="2026-07-22T00:22:00.00" personId="{3bc85f57-35b3-4047-bb69-f527b82ba04e}" id="{e42ae04e-223b-43e0-a736-cdbfdf7b33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7/31 AT 7:00AM
Respuesta:
    COMPLETE: 8/6</x18tc:text>
    <x18tc:extLst>
      <ext uri="{F7C98A9C-CBB3-438F-8F68-D28B6AF4A901}">
        <xltc2:checksum/>
        <xltc2:hyperlink startIndex="221" length="46" url="https://go.microsoft.com/fwlink/?linkid=870924"/>
      </ext>
    </x18tc:extLst>
  </x18tc:threadedComment>
  <x18tc:threadedComment ref="W1089" dT="2026-07-22T00:22:00.00" personId="{0a53713b-475c-4a53-8e09-6bf2ee9b4ede}" id="{6d5fdb25-4d7a-4b53-b37b-142f3c31a7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x18tc:text>
    <x18tc:extLst>
      <ext uri="{F7C98A9C-CBB3-438F-8F68-D28B6AF4A901}">
        <xltc2:checksum/>
        <xltc2:hyperlink startIndex="221" length="46" url="https://go.microsoft.com/fwlink/?linkid=870924"/>
      </ext>
    </x18tc:extLst>
  </x18tc:threadedComment>
  <x18tc:threadedComment ref="G573" dT="2026-07-22T00:22:00.00" personId="{1cbce2bc-3e13-46bf-b697-4407c22cb389}" id="{81b2a4e7-da01-40b0-a09e-66b7b02f914d}" done="0">
    <x18tc:text xml:space="preserve">TO CUSHION: 6/10 AT 7:10AM</x18tc:text>
  </x18tc:threadedComment>
  <x18tc:threadedComment ref="L1044" dT="2026-07-22T00:22:00.00" personId="{fb3bef89-b698-4044-a909-c2f46e139786}" id="{3143da58-ddca-45a1-b92c-0ee486ea114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9/25</x18tc:text>
    <x18tc:extLst>
      <ext uri="{F7C98A9C-CBB3-438F-8F68-D28B6AF4A901}">
        <xltc2:checksum/>
        <xltc2:hyperlink startIndex="221" length="46" url="https://go.microsoft.com/fwlink/?linkid=870924"/>
      </ext>
    </x18tc:extLst>
  </x18tc:threadedComment>
  <x18tc:threadedComment ref="T1391" dT="2026-07-22T00:22:00.00" personId="{8db10f43-08ad-4e37-bfe2-957def6452e9}" id="{7df250a3-8167-4242-aa1c-d4bd69e7cb0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8/12 at 9:20am</x18tc:text>
    <x18tc:extLst>
      <ext uri="{F7C98A9C-CBB3-438F-8F68-D28B6AF4A901}">
        <xltc2:checksum/>
        <xltc2:hyperlink startIndex="221" length="46" url="https://go.microsoft.com/fwlink/?linkid=870924"/>
      </ext>
    </x18tc:extLst>
  </x18tc:threadedComment>
  <x18tc:threadedComment ref="F942" dT="2026-07-22T00:22:00.00" personId="{3ebad4bb-443b-4e6a-9689-aaf53e0afae4}" id="{9194eab1-3f74-49a8-8634-1b963e7668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HAMID</x18tc:text>
    <x18tc:extLst>
      <ext uri="{F7C98A9C-CBB3-438F-8F68-D28B6AF4A901}">
        <xltc2:checksum/>
        <xltc2:hyperlink startIndex="221" length="46" url="https://go.microsoft.com/fwlink/?linkid=870924"/>
      </ext>
    </x18tc:extLst>
  </x18tc:threadedComment>
  <x18tc:threadedComment ref="C1083" dT="2026-07-22T00:22:00.00" personId="{026ee390-0776-4aab-978d-e6f631116cf9}" id="{573e7902-de3a-4fb2-927f-8a4ae850a6e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Llevaran MARK SIEGEL FURNITURE</x18tc:text>
    <x18tc:extLst>
      <ext uri="{F7C98A9C-CBB3-438F-8F68-D28B6AF4A901}">
        <xltc2:checksum/>
        <xltc2:hyperlink startIndex="221" length="46" url="https://go.microsoft.com/fwlink/?linkid=870924"/>
      </ext>
    </x18tc:extLst>
  </x18tc:threadedComment>
  <x18tc:threadedComment ref="G1097" dT="2026-07-22T00:22:00.00" personId="{c4ef2d2e-9337-4dfc-857d-5f95455fb9fb}" id="{5bedf741-d1b5-4600-b182-283bf04fee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x18tc:text>
    <x18tc:extLst>
      <ext uri="{F7C98A9C-CBB3-438F-8F68-D28B6AF4A901}">
        <xltc2:checksum/>
        <xltc2:hyperlink startIndex="221" length="46" url="https://go.microsoft.com/fwlink/?linkid=870924"/>
      </ext>
    </x18tc:extLst>
  </x18tc:threadedComment>
  <x18tc:threadedComment ref="W828" dT="2026-07-22T00:22:00.00" personId="{29e19fae-c56b-41e5-a04e-9867df3004ca}" id="{ce6c26e1-1ad7-4a23-a154-a9bc47edd4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2/18</x18tc:text>
    <x18tc:extLst>
      <ext uri="{F7C98A9C-CBB3-438F-8F68-D28B6AF4A901}">
        <xltc2:checksum/>
        <xltc2:hyperlink startIndex="221" length="46" url="https://go.microsoft.com/fwlink/?linkid=870924"/>
      </ext>
    </x18tc:extLst>
  </x18tc:threadedComment>
  <x18tc:threadedComment ref="S576" dT="2026-07-22T00:22:00.00" personId="{4d7ead6c-7649-4505-8923-ccc782d8c3ce}" id="{6bd0526a-ecbe-4644-95d8-4cfe4a066c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8/29 AT 12:50.
Respuesta:
    Customer add furniture</x18tc:text>
    <x18tc:extLst>
      <ext uri="{F7C98A9C-CBB3-438F-8F68-D28B6AF4A901}">
        <xltc2:checksum/>
        <xltc2:hyperlink startIndex="221" length="46" url="https://go.microsoft.com/fwlink/?linkid=870924"/>
      </ext>
    </x18tc:extLst>
  </x18tc:threadedComment>
  <x18tc:threadedComment ref="G229" dT="2026-07-22T00:22:00.00" personId="{1cbce2bc-3e13-46bf-b697-4407c22cb389}" id="{3c822ab1-b643-430a-b5e3-3e805ba9a4aa}" done="0">
    <x18tc:text xml:space="preserve">TO CUSHION: 5/22</x18tc:text>
  </x18tc:threadedComment>
  <x18tc:threadedComment ref="G1046" dT="2026-07-22T00:22:00.00" personId="{4b15403b-7220-4344-851b-15f3fcfca784}" id="{55146546-23ac-45db-8cdf-e2fb19c1b0e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10/22</x18tc:text>
    <x18tc:extLst>
      <ext uri="{F7C98A9C-CBB3-438F-8F68-D28B6AF4A901}">
        <xltc2:checksum/>
        <xltc2:hyperlink startIndex="221" length="46" url="https://go.microsoft.com/fwlink/?linkid=870924"/>
      </ext>
    </x18tc:extLst>
  </x18tc:threadedComment>
  <x18tc:threadedComment ref="G1056" dT="2026-07-22T00:22:00.00" personId="{f067afe2-5702-4c35-ae79-ea7a50731cdd}" id="{c3d60b44-c385-472a-9a2d-66f108c9c4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10/14</x18tc:text>
    <x18tc:extLst>
      <ext uri="{F7C98A9C-CBB3-438F-8F68-D28B6AF4A901}">
        <xltc2:checksum/>
        <xltc2:hyperlink startIndex="221" length="46" url="https://go.microsoft.com/fwlink/?linkid=870924"/>
      </ext>
    </x18tc:extLst>
  </x18tc:threadedComment>
  <x18tc:threadedComment ref="S574" dT="2026-07-22T00:22:00.00" personId="{ea1eed1e-c1c5-4aa7-9fb0-3d3023fa23c2}" id="{ca2630d6-85e6-44fa-9bb2-aad296f8dfb4}" done="0">
    <x18tc:text xml:space="preserve">to metal: 5/22</x18tc:text>
  </x18tc:threadedComment>
  <x18tc:threadedComment ref="G877" dT="2026-07-22T00:22:00.00" personId="{c434a425-1039-435d-a159-163fdcc3fdc8}" id="{9460256b-044a-4734-8c5c-aff80f631d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5/16</x18tc:text>
    <x18tc:extLst>
      <ext uri="{F7C98A9C-CBB3-438F-8F68-D28B6AF4A901}">
        <xltc2:checksum/>
        <xltc2:hyperlink startIndex="221" length="46" url="https://go.microsoft.com/fwlink/?linkid=870924"/>
      </ext>
    </x18tc:extLst>
  </x18tc:threadedComment>
  <x18tc:threadedComment ref="S568" dT="2026-07-22T00:22:00.00" personId="{ea1eed1e-c1c5-4aa7-9fb0-3d3023fa23c2}" id="{239fec6e-26a7-47a8-abf5-736b6aebf366}" done="0">
    <x18tc:text xml:space="preserve">TO METAL: 6/3 AT 8:30AM</x18tc:text>
  </x18tc:threadedComment>
  <x18tc:threadedComment ref="F27" dT="2026-07-22T00:22:00.00" personId="{1cbce2bc-3e13-46bf-b697-4407c22cb389}" id="{32e2d822-c256-4bcb-aca0-17b3a30f91a2}" done="0">
    <x18tc:text xml:space="preserve">se envia con Pablo/Chris to Colorado</x18tc:text>
  </x18tc:threadedComment>
  <x18tc:threadedComment ref="L1230" dT="2026-07-22T00:22:00.00" personId="{a8963b6f-3210-4e6e-9059-0a32479cfc2c}" id="{a7117317-0574-4968-82cb-7f1a963cdc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TIENDA DECIDIO SOLICITAR FOAM NUEVO PARA TODOS
Respuesta:
    ORDER 3/25</x18tc:text>
    <x18tc:extLst>
      <ext uri="{F7C98A9C-CBB3-438F-8F68-D28B6AF4A901}">
        <xltc2:checksum/>
        <xltc2:hyperlink startIndex="221" length="46" url="https://go.microsoft.com/fwlink/?linkid=870924"/>
      </ext>
    </x18tc:extLst>
  </x18tc:threadedComment>
  <x18tc:threadedComment ref="T608" dT="2026-07-22T00:22:00.00" personId="{ea1eed1e-c1c5-4aa7-9fb0-3d3023fa23c2}" id="{63b99f14-7eb6-421b-a55c-2b011266e6c7}" done="0">
    <x18tc:text xml:space="preserve">REPOWDER</x18tc:text>
  </x18tc:threadedComment>
  <x18tc:threadedComment ref="T999" dT="2026-07-22T00:22:00.00" personId="{3430d5dc-2f5b-4826-8c67-e255bbb6a482}" id="{2cd9f4a6-67fc-47b2-9a23-e0da5dc5b8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8/21 AT 1:15PM</x18tc:text>
    <x18tc:extLst>
      <ext uri="{F7C98A9C-CBB3-438F-8F68-D28B6AF4A901}">
        <xltc2:checksum/>
        <xltc2:hyperlink startIndex="221" length="46" url="https://go.microsoft.com/fwlink/?linkid=870924"/>
      </ext>
    </x18tc:extLst>
  </x18tc:threadedComment>
  <x18tc:threadedComment ref="S1390" dT="2026-07-22T00:22:00.00" personId="{eb5d2800-e6f6-4029-a726-a8b36aaa1d82}" id="{9f97b254-1b37-49e9-bfe2-de4fdf3c47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7/18</x18tc:text>
    <x18tc:extLst>
      <ext uri="{F7C98A9C-CBB3-438F-8F68-D28B6AF4A901}">
        <xltc2:checksum/>
        <xltc2:hyperlink startIndex="221" length="46" url="https://go.microsoft.com/fwlink/?linkid=870924"/>
      </ext>
    </x18tc:extLst>
  </x18tc:threadedComment>
  <x18tc:threadedComment ref="F798" dT="2026-07-22T00:22:00.00" personId="{6461e98e-f845-42b7-9987-80dfeefee7d8}" id="{ef4f7a8f-1bf4-4cba-9e03-f227cec7b6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CONFIRM WITH CHRISTIAN
Respuesta:
    ENTREGA A OHIO...SE DEBERA CONFIRMAR ENVIO EN UNA PIEZA O PRE-ENSAMBLADA
Respuesta:
    Se decide enviar en una gran caja todo ensamblado</x18tc:text>
    <x18tc:extLst>
      <ext uri="{F7C98A9C-CBB3-438F-8F68-D28B6AF4A901}">
        <xltc2:checksum/>
        <xltc2:hyperlink startIndex="221" length="46" url="https://go.microsoft.com/fwlink/?linkid=870924"/>
        <xltc2:hyperlink startIndex="338" length="9" url="http://OHIO...SE"/>
      </ext>
    </x18tc:extLst>
  </x18tc:threadedComment>
  <x18tc:threadedComment ref="W213" dT="2026-07-22T00:22:00.00" personId="{1cbce2bc-3e13-46bf-b697-4407c22cb389}" id="{76f04a6e-746d-43d9-ba94-f70fd9523692}" done="0">
    <x18tc:text xml:space="preserve">TO DEKTON TEAM 5/4</x18tc:text>
  </x18tc:threadedComment>
  <x18tc:threadedComment ref="S256" dT="2026-07-22T00:22:00.00" personId="{1cbce2bc-3e13-46bf-b697-4407c22cb389}" id="{a583098f-e002-4a3f-a005-e7d4b6516881}" done="0">
    <x18tc:text xml:space="preserve">TO METAL: 6/15</x18tc:text>
  </x18tc:threadedComment>
  <x18tc:threadedComment ref="W1082" dT="2026-07-22T00:22:00.00" personId="{2fd9272e-d22e-40de-9e9e-b21e1f1c64ca}" id="{ea376ae8-4ef1-457a-9210-5bcffc1a7e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AURA 2.0 WAS ORDER BY LIESL</x18tc:text>
    <x18tc:extLst>
      <ext uri="{F7C98A9C-CBB3-438F-8F68-D28B6AF4A901}">
        <xltc2:checksum/>
        <xltc2:hyperlink startIndex="221" length="46" url="https://go.microsoft.com/fwlink/?linkid=870924"/>
      </ext>
    </x18tc:extLst>
  </x18tc:threadedComment>
  <x18tc:threadedComment ref="S1033" dT="2026-07-22T00:22:00.00" personId="{e32e05ad-104f-41cb-9476-2fd6b13ebdef}" id="{ca738f5e-0ae7-4dc5-b4c9-e6b9ba6d3f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9/23</x18tc:text>
    <x18tc:extLst>
      <ext uri="{F7C98A9C-CBB3-438F-8F68-D28B6AF4A901}">
        <xltc2:checksum/>
        <xltc2:hyperlink startIndex="221" length="46" url="https://go.microsoft.com/fwlink/?linkid=870924"/>
      </ext>
    </x18tc:extLst>
  </x18tc:threadedComment>
  <x18tc:threadedComment ref="L734" dT="2026-07-22T00:22:00.00" personId="{7f578c5a-91a8-4c2f-932b-511c7102d123}" id="{2cca6ba2-dbcc-485e-b141-c85e99804df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11/27</x18tc:text>
    <x18tc:extLst>
      <ext uri="{F7C98A9C-CBB3-438F-8F68-D28B6AF4A901}">
        <xltc2:checksum/>
        <xltc2:hyperlink startIndex="221" length="46" url="https://go.microsoft.com/fwlink/?linkid=870924"/>
      </ext>
    </x18tc:extLst>
  </x18tc:threadedComment>
  <x18tc:threadedComment ref="W956" dT="2026-07-22T00:22:00.00" personId="{05dfd8f9-4df5-4576-80ab-ee3e176c6eff}" id="{e3c43e00-8a3f-4d8f-b796-6165135dd15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7/9</x18tc:text>
    <x18tc:extLst>
      <ext uri="{F7C98A9C-CBB3-438F-8F68-D28B6AF4A901}">
        <xltc2:checksum/>
        <xltc2:hyperlink startIndex="221" length="46" url="https://go.microsoft.com/fwlink/?linkid=870924"/>
      </ext>
    </x18tc:extLst>
  </x18tc:threadedComment>
  <x18tc:threadedComment ref="W678" dT="2026-07-22T00:22:00.00" personId="{1940992b-bdbd-4bd7-bb89-75631125dc9f}" id="{542729bb-3515-4867-a95f-7a457ef149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 AT 10:30AM</x18tc:text>
    <x18tc:extLst>
      <ext uri="{F7C98A9C-CBB3-438F-8F68-D28B6AF4A901}">
        <xltc2:checksum/>
        <xltc2:hyperlink startIndex="221" length="46" url="https://go.microsoft.com/fwlink/?linkid=870924"/>
      </ext>
    </x18tc:extLst>
  </x18tc:threadedComment>
  <x18tc:threadedComment ref="F36" dT="2026-07-22T00:22:00.00" personId="{a4303f58-4f84-400f-a636-5e9335cacc72}" id="{602b77e2-1267-4725-b72b-0203f2f2302b}" done="0">
    <x18tc:text xml:space="preserve">Chris puso para 8/25
SE REAGENDO PARA 8/29 BY CHRIS</x18tc:text>
  </x18tc:threadedComment>
  <x18tc:threadedComment ref="S994" dT="2026-07-22T00:22:00.00" personId="{7b75225f-d7f8-4916-a142-cd79b15906db}" id="{7915685d-9932-408a-8759-a033928ce5c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9/3
Respuesta:
    2 FIREPIT ON HOLD NBY ALEJANDRA ON NOTES….</x18tc:text>
    <x18tc:extLst>
      <ext uri="{F7C98A9C-CBB3-438F-8F68-D28B6AF4A901}">
        <xltc2:checksum/>
        <xltc2:hyperlink startIndex="221" length="46" url="https://go.microsoft.com/fwlink/?linkid=870924"/>
      </ext>
    </x18tc:extLst>
  </x18tc:threadedComment>
  <x18tc:threadedComment ref="W1052" dT="2026-07-22T00:22:00.00" personId="{d6557351-9288-40fc-a8e9-0317327a2bb4}" id="{ed7182de-6e6c-42af-812e-bbeb1263723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10/21</x18tc:text>
    <x18tc:extLst>
      <ext uri="{F7C98A9C-CBB3-438F-8F68-D28B6AF4A901}">
        <xltc2:checksum/>
        <xltc2:hyperlink startIndex="221" length="46" url="https://go.microsoft.com/fwlink/?linkid=870924"/>
      </ext>
    </x18tc:extLst>
  </x18tc:threadedComment>
  <x18tc:threadedComment ref="S686" dT="2026-07-22T00:22:00.00" personId="{fa891d09-50f4-4432-96c5-4e41d7542ab1}" id="{8fd7724f-63f0-4be9-a645-62b775725d6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10/3 AT 9:45AM
Respuesta:
    SE AGREGARON 4 SWIVEL STOOLS
Respuesta:
    SE ENTREGAN A METAL: 11/21</x18tc:text>
    <x18tc:extLst>
      <ext uri="{F7C98A9C-CBB3-438F-8F68-D28B6AF4A901}">
        <xltc2:checksum/>
        <xltc2:hyperlink startIndex="221" length="46" url="https://go.microsoft.com/fwlink/?linkid=870924"/>
      </ext>
    </x18tc:extLst>
  </x18tc:threadedComment>
  <x18tc:threadedComment ref="G1041" dT="2026-07-22T00:22:01.00" personId="{a952adfa-4bfc-4837-a97d-9cc73c2143eb}" id="{513b3778-8a8e-4487-89b8-1f35a9dee55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10/16</x18tc:text>
    <x18tc:extLst>
      <ext uri="{F7C98A9C-CBB3-438F-8F68-D28B6AF4A901}">
        <xltc2:checksum/>
        <xltc2:hyperlink startIndex="221" length="46" url="https://go.microsoft.com/fwlink/?linkid=870924"/>
      </ext>
    </x18tc:extLst>
  </x18tc:threadedComment>
  <x18tc:threadedComment ref="G1209" dT="2026-07-22T00:22:01.00" personId="{02856649-6a90-4190-a7ec-b437cddb9ccf}" id="{ffb97859-b1cb-4355-8467-5c859886813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3/16</x18tc:text>
    <x18tc:extLst>
      <ext uri="{F7C98A9C-CBB3-438F-8F68-D28B6AF4A901}">
        <xltc2:checksum/>
        <xltc2:hyperlink startIndex="221" length="46" url="https://go.microsoft.com/fwlink/?linkid=870924"/>
      </ext>
    </x18tc:extLst>
  </x18tc:threadedComment>
  <x18tc:threadedComment ref="S935" dT="2026-07-22T00:22:01.00" personId="{f43c4986-94d4-46bf-a30f-5716c4c131d0}" id="{16452bfb-e617-46dc-8173-ab331ffa2f6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6/10</x18tc:text>
    <x18tc:extLst>
      <ext uri="{F7C98A9C-CBB3-438F-8F68-D28B6AF4A901}">
        <xltc2:checksum/>
        <xltc2:hyperlink startIndex="221" length="46" url="https://go.microsoft.com/fwlink/?linkid=870924"/>
      </ext>
    </x18tc:extLst>
  </x18tc:threadedComment>
  <x18tc:threadedComment ref="W447" dT="2026-07-22T00:22:01.00" personId="{ea1eed1e-c1c5-4aa7-9fb0-3d3023fa23c2}" id="{0a883f70-cdf9-480a-8671-96736bfd65d1}" done="0">
    <x18tc:text xml:space="preserve">sergio zamora:</x18tc:text>
  </x18tc:threadedComment>
  <x18tc:threadedComment ref="G161" dT="2026-07-22T00:22:01.00" personId="{1cbce2bc-3e13-46bf-b697-4407c22cb389}" id="{a270596e-d866-490a-976a-989f185b6c82}" done="0">
    <x18tc:text xml:space="preserve">Do not start the cushions until confirmation from Christian</x18tc:text>
  </x18tc:threadedComment>
  <x18tc:threadedComment ref="S626" dT="2026-07-22T00:22:01.00" personId="{17341deb-4b46-412d-90b3-c4db3bbc507e}" id="{2e31cf37-ef94-40d9-96fa-53a371bce5e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PAPERS READY TO INTRODUCE WHEN NECESSARY
Respuesta:
    TO METAL: 7/18 AT 7:10AM</x18tc:text>
    <x18tc:extLst>
      <ext uri="{F7C98A9C-CBB3-438F-8F68-D28B6AF4A901}">
        <xltc2:checksum/>
        <xltc2:hyperlink startIndex="221" length="46" url="https://go.microsoft.com/fwlink/?linkid=870924"/>
      </ext>
    </x18tc:extLst>
  </x18tc:threadedComment>
  <x18tc:threadedComment ref="S174" dT="2026-07-22T00:22:01.00" personId="{1cbce2bc-3e13-46bf-b697-4407c22cb389}" id="{88f77c65-c85d-4d90-a022-e064d68fd1aa}" done="0">
    <x18tc:text xml:space="preserve">TO RAYO 2/17</x18tc:text>
  </x18tc:threadedComment>
  <x18tc:threadedComment ref="G528" dT="2026-07-22T00:22:02.00" personId="{ea1eed1e-c1c5-4aa7-9fb0-3d3023fa23c2}" id="{9d51d2ce-2632-42af-a063-23fb97b253bc}" done="0">
    <x18tc:text xml:space="preserve">TO CUSHION 4/15</x18tc:text>
  </x18tc:threadedComment>
  <x18tc:threadedComment ref="S1392" dT="2026-07-22T00:22:01.00" personId="{de05f207-d34c-4aa7-afe5-70ecc5a33a93}" id="{6bee94a1-9a52-4fa7-b9ef-80e35a13f6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7/29 AT 4:00PM PENDING CHECKLIST &amp; LABELS</x18tc:text>
    <x18tc:extLst>
      <ext uri="{F7C98A9C-CBB3-438F-8F68-D28B6AF4A901}">
        <xltc2:checksum/>
        <xltc2:hyperlink startIndex="221" length="46" url="https://go.microsoft.com/fwlink/?linkid=870924"/>
      </ext>
    </x18tc:extLst>
  </x18tc:threadedComment>
  <x18tc:threadedComment ref="S945" dT="2026-07-22T00:22:01.00" personId="{6528fec0-9150-465b-a7fb-c6dbba6f0f93}" id="{768f7fe7-150d-4a2a-9806-f1bf197b56d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6/10</x18tc:text>
    <x18tc:extLst>
      <ext uri="{F7C98A9C-CBB3-438F-8F68-D28B6AF4A901}">
        <xltc2:checksum/>
        <xltc2:hyperlink startIndex="221" length="46" url="https://go.microsoft.com/fwlink/?linkid=870924"/>
      </ext>
    </x18tc:extLst>
  </x18tc:threadedComment>
  <x18tc:threadedComment ref="G1416" dT="2026-07-22T00:22:01.00" personId="{9e8dbd54-0027-47ca-a597-ec56a5699a30}" id="{4806c7e9-4dee-4caf-a4f2-5c8c03ebaa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2/22….
UPDATE 3/15…...CORTE Y COSTURA LISTA PENDIENTE FOAM PARA RELLENAR</x18tc:text>
    <x18tc:extLst>
      <ext uri="{F7C98A9C-CBB3-438F-8F68-D28B6AF4A901}">
        <xltc2:checksum/>
        <xltc2:hyperlink startIndex="221" length="46" url="https://go.microsoft.com/fwlink/?linkid=870924"/>
      </ext>
    </x18tc:extLst>
  </x18tc:threadedComment>
  <x18tc:threadedComment ref="S136" dT="2026-07-22T00:22:02.00" personId="{1cbce2bc-3e13-46bf-b697-4407c22cb389}" id="{72eda4b0-6705-46e2-8ddb-06118a9c157e}" done="0">
    <x18tc:text xml:space="preserve">TO RAYO: 11/28</x18tc:text>
  </x18tc:threadedComment>
  <x18tc:threadedComment ref="F927" dT="2026-07-22T00:22:01.00" personId="{9eb1ec8d-20d8-43b0-b0a5-40b0f32df2d1}" id="{f9861bd3-e055-4988-b25c-8fbd08edaec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SCHEDULE PICKUP (BRYAN)
Respuesta:
    Already pickup on 5/28</x18tc:text>
    <x18tc:extLst>
      <ext uri="{F7C98A9C-CBB3-438F-8F68-D28B6AF4A901}">
        <xltc2:checksum/>
        <xltc2:hyperlink startIndex="221" length="46" url="https://go.microsoft.com/fwlink/?linkid=870924"/>
      </ext>
    </x18tc:extLst>
  </x18tc:threadedComment>
  <x18tc:threadedComment ref="T197" dT="2026-07-22T00:22:01.00" personId="{2618023d-1a57-4fba-aed5-15e958cdb5f1}" id="{db138dfc-f7aa-49ed-9aad-e5cde5b086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x18tc:text>
    <x18tc:extLst>
      <ext uri="{F7C98A9C-CBB3-438F-8F68-D28B6AF4A901}">
        <xltc2:checksum/>
        <xltc2:hyperlink startIndex="221" length="46" url="https://go.microsoft.com/fwlink/?linkid=870924"/>
      </ext>
    </x18tc:extLst>
  </x18tc:threadedComment>
  <x18tc:threadedComment ref="F1069" dT="2026-07-22T00:22:01.00" personId="{90d3070b-e2f5-469c-89fa-fbb962c667ac}" id="{5fd045db-c215-4afd-b54d-c0a25196db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10/30/25</x18tc:text>
    <x18tc:extLst>
      <ext uri="{F7C98A9C-CBB3-438F-8F68-D28B6AF4A901}">
        <xltc2:checksum/>
        <xltc2:hyperlink startIndex="221" length="46" url="https://go.microsoft.com/fwlink/?linkid=870924"/>
      </ext>
    </x18tc:extLst>
  </x18tc:threadedComment>
  <x18tc:threadedComment ref="G584" dT="2026-07-22T00:22:01.00" personId="{ea1eed1e-c1c5-4aa7-9fb0-3d3023fa23c2}" id="{6a2e2e2e-4dd7-4445-9b54-670f7ef44ad9}" done="0">
    <x18tc:text xml:space="preserve">in progress.. Wait for fabric to cushion: 6/18 at 10:00am</x18tc:text>
  </x18tc:threadedComment>
  <x18tc:threadedComment ref="T998" dT="2026-07-22T00:22:01.00" personId="{886f70f0-62f6-4ec2-98a0-ee47637c2bc8}" id="{94c49e64-5779-491e-bcd1-e985d28b134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8/5</x18tc:text>
    <x18tc:extLst>
      <ext uri="{F7C98A9C-CBB3-438F-8F68-D28B6AF4A901}">
        <xltc2:checksum/>
        <xltc2:hyperlink startIndex="221" length="46" url="https://go.microsoft.com/fwlink/?linkid=870924"/>
      </ext>
    </x18tc:extLst>
  </x18tc:threadedComment>
  <x18tc:threadedComment ref="G1066" dT="2026-07-22T00:22:01.00" personId="{d4aef231-5983-4380-9129-72917f1072f0}" id="{c3013f5c-9c6a-463f-adbe-110f30e865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x18tc:text>
    <x18tc:extLst>
      <ext uri="{F7C98A9C-CBB3-438F-8F68-D28B6AF4A901}">
        <xltc2:checksum/>
        <xltc2:hyperlink startIndex="221" length="46" url="https://go.microsoft.com/fwlink/?linkid=870924"/>
      </ext>
    </x18tc:extLst>
  </x18tc:threadedComment>
  <x18tc:threadedComment ref="G1101" dT="2026-07-22T00:22:01.00" personId="{8cd90bd8-bba7-4511-98f5-3c7c7cbb0b07}" id="{aecdf0d1-8fe6-4ee4-8bfa-41a848f6e3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11/17</x18tc:text>
    <x18tc:extLst>
      <ext uri="{F7C98A9C-CBB3-438F-8F68-D28B6AF4A901}">
        <xltc2:checksum/>
        <xltc2:hyperlink startIndex="221" length="46" url="https://go.microsoft.com/fwlink/?linkid=870924"/>
      </ext>
    </x18tc:extLst>
  </x18tc:threadedComment>
  <x18tc:threadedComment ref="W743" dT="2026-07-22T00:22:01.00" personId="{0efcd47e-5dfa-4785-973e-d293672a9c26}" id="{7973bd6e-8645-4c14-9ef7-22604002cf5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11/12 AT 10AM</x18tc:text>
    <x18tc:extLst>
      <ext uri="{F7C98A9C-CBB3-438F-8F68-D28B6AF4A901}">
        <xltc2:checksum/>
        <xltc2:hyperlink startIndex="221" length="46" url="https://go.microsoft.com/fwlink/?linkid=870924"/>
      </ext>
    </x18tc:extLst>
  </x18tc:threadedComment>
  <x18tc:threadedComment ref="W816" dT="2026-07-22T00:22:01.00" personId="{8dbe6559-0ef7-490a-92e6-1148cdf8bd66}" id="{1873f8b3-4dcc-4ba8-92a6-a423f75e938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2/24</x18tc:text>
    <x18tc:extLst>
      <ext uri="{F7C98A9C-CBB3-438F-8F68-D28B6AF4A901}">
        <xltc2:checksum/>
        <xltc2:hyperlink startIndex="221" length="46" url="https://go.microsoft.com/fwlink/?linkid=870924"/>
      </ext>
    </x18tc:extLst>
  </x18tc:threadedComment>
  <x18tc:threadedComment ref="G772" dT="2026-07-22T00:22:01.00" personId="{f9193d05-d0cf-4b04-aa5f-dfd4d1d09f52}" id="{928f3fab-7030-46d6-b0ee-a367a25001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
Respuesta:
    COMPLETED 12/4</x18tc:text>
    <x18tc:extLst>
      <ext uri="{F7C98A9C-CBB3-438F-8F68-D28B6AF4A901}">
        <xltc2:checksum/>
        <xltc2:hyperlink startIndex="221" length="46" url="https://go.microsoft.com/fwlink/?linkid=870924"/>
      </ext>
    </x18tc:extLst>
  </x18tc:threadedComment>
  <x18tc:threadedComment ref="W763" dT="2026-07-22T00:22:01.00" personId="{d3fec6a8-667c-4d41-90c6-1d03c5daf80a}" id="{e0ddd11d-da12-4a63-a330-cdfb42ac660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11/26</x18tc:text>
    <x18tc:extLst>
      <ext uri="{F7C98A9C-CBB3-438F-8F68-D28B6AF4A901}">
        <xltc2:checksum/>
        <xltc2:hyperlink startIndex="221" length="46" url="https://go.microsoft.com/fwlink/?linkid=870924"/>
      </ext>
    </x18tc:extLst>
  </x18tc:threadedComment>
  <x18tc:threadedComment ref="S20" dT="2026-07-22T00:22:01.00" personId="{1cbce2bc-3e13-46bf-b697-4407c22cb389}" id="{89e588d3-3341-433a-b0ee-a16aafde9871}" done="0">
    <x18tc:text xml:space="preserve">TO RAYO: 12/12</x18tc:text>
  </x18tc:threadedComment>
  <x18tc:threadedComment ref="S978" dT="2026-07-22T00:22:01.00" personId="{59ae1208-d151-41f3-a471-c615fa462fbb}" id="{91e02f7d-88b0-4c62-87b1-40613bf4d92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G1192" dT="2026-07-22T00:22:01.00" personId="{f5507985-c663-4e1a-a711-441575449aec}" id="{2a1f0db4-7b32-4b41-b8ec-8d0ff0fc26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2/23</x18tc:text>
    <x18tc:extLst>
      <ext uri="{F7C98A9C-CBB3-438F-8F68-D28B6AF4A901}">
        <xltc2:checksum/>
        <xltc2:hyperlink startIndex="221" length="46" url="https://go.microsoft.com/fwlink/?linkid=870924"/>
      </ext>
    </x18tc:extLst>
  </x18tc:threadedComment>
  <x18tc:threadedComment ref="G230" dT="2026-07-22T00:22:01.00" personId="{1cbce2bc-3e13-46bf-b697-4407c22cb389}" id="{11988978-c313-494f-b587-6616d67ec565}" done="0">
    <x18tc:text xml:space="preserve">TO CUSHION:6/5</x18tc:text>
  </x18tc:threadedComment>
  <x18tc:threadedComment ref="S1074" dT="2026-07-22T00:22:02.00" personId="{674e39e7-c14a-43b5-80df-985742d15ec8}" id="{7e80ce78-8e23-4586-9549-8875580f4d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x18tc:text>
    <x18tc:extLst>
      <ext uri="{F7C98A9C-CBB3-438F-8F68-D28B6AF4A901}">
        <xltc2:checksum/>
        <xltc2:hyperlink startIndex="221" length="46" url="https://go.microsoft.com/fwlink/?linkid=870924"/>
      </ext>
    </x18tc:extLst>
  </x18tc:threadedComment>
  <x18tc:threadedComment ref="W757" dT="2026-07-22T00:22:01.00" personId="{58ee719b-0994-4e13-8773-b2c9b745961e}" id="{12b3d5e7-b86a-4c72-90c2-2391c04ba00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CHRISTIAN TO DEKTON: 11/20</x18tc:text>
    <x18tc:extLst>
      <ext uri="{F7C98A9C-CBB3-438F-8F68-D28B6AF4A901}">
        <xltc2:checksum/>
        <xltc2:hyperlink startIndex="221" length="46" url="https://go.microsoft.com/fwlink/?linkid=870924"/>
      </ext>
    </x18tc:extLst>
  </x18tc:threadedComment>
  <x18tc:threadedComment ref="G1085" dT="2026-07-22T00:22:01.00" personId="{aca58514-3ba2-49c7-9486-1ea19e0a6009}" id="{8cea3b2c-f200-4adb-9062-e2c37a56547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11/11</x18tc:text>
    <x18tc:extLst>
      <ext uri="{F7C98A9C-CBB3-438F-8F68-D28B6AF4A901}">
        <xltc2:checksum/>
        <xltc2:hyperlink startIndex="221" length="46" url="https://go.microsoft.com/fwlink/?linkid=870924"/>
      </ext>
    </x18tc:extLst>
  </x18tc:threadedComment>
  <x18tc:threadedComment ref="G856" dT="2026-07-22T00:22:02.00" personId="{ed14de38-918e-4c3d-a6e4-98e0618e282c}" id="{c28b8440-66ca-4136-8e65-64e8e127797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x18tc:text>
    <x18tc:extLst>
      <ext uri="{F7C98A9C-CBB3-438F-8F68-D28B6AF4A901}">
        <xltc2:checksum/>
        <xltc2:hyperlink startIndex="221" length="46" url="https://go.microsoft.com/fwlink/?linkid=870924"/>
      </ext>
    </x18tc:extLst>
  </x18tc:threadedComment>
  <x18tc:threadedComment ref="G530" dT="2026-07-22T00:22:01.00" personId="{ea1eed1e-c1c5-4aa7-9fb0-3d3023fa23c2}" id="{eb54fd21-a0ab-49da-a311-b36abd9b2fcb}" done="0">
    <x18tc:text xml:space="preserve">TO CUSHION 4/18--
FERNANDA WORKING 4/19...</x18tc:text>
  </x18tc:threadedComment>
  <x18tc:threadedComment ref="G733" dT="2026-07-22T00:22:01.00" personId="{c9833b75-dc11-4bd4-86b2-468c93941172}" id="{2483e604-cb12-48a8-8a13-f95dfd7030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DISENO ESPECIAL CURVED
Respuesta:
    TO CUSHION: 11/25</x18tc:text>
    <x18tc:extLst>
      <ext uri="{F7C98A9C-CBB3-438F-8F68-D28B6AF4A901}">
        <xltc2:checksum/>
        <xltc2:hyperlink startIndex="221" length="46" url="https://go.microsoft.com/fwlink/?linkid=870924"/>
      </ext>
    </x18tc:extLst>
  </x18tc:threadedComment>
  <x18tc:threadedComment ref="S3" dT="2026-07-22T00:22:01.00" personId="{1cbce2bc-3e13-46bf-b697-4407c22cb389}" id="{ccc0a8ca-e5ec-477e-b6b8-c490e3d1f23e}" done="0">
    <x18tc:text xml:space="preserve">TO MOY 8/26</x18tc:text>
  </x18tc:threadedComment>
  <x18tc:threadedComment ref="F1107" dT="2026-07-22T00:22:02.00" personId="{0e30f414-d6ec-4083-abfa-d2382edf8287}" id="{0dcd7ed3-16e7-4b1d-89d8-11e5bbcf0c3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1/12</x18tc:text>
    <x18tc:extLst>
      <ext uri="{F7C98A9C-CBB3-438F-8F68-D28B6AF4A901}">
        <xltc2:checksum/>
        <xltc2:hyperlink startIndex="221" length="46" url="https://go.microsoft.com/fwlink/?linkid=870924"/>
      </ext>
    </x18tc:extLst>
  </x18tc:threadedComment>
  <x18tc:threadedComment ref="G1036" dT="2026-07-22T00:22:01.00" personId="{2051285a-8e8f-4340-a17a-d6969a7f5a30}" id="{531f3b47-3f89-465e-8a75-689d8be4e4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x18tc:text>
    <x18tc:extLst>
      <ext uri="{F7C98A9C-CBB3-438F-8F68-D28B6AF4A901}">
        <xltc2:checksum/>
        <xltc2:hyperlink startIndex="221" length="46" url="https://go.microsoft.com/fwlink/?linkid=870924"/>
      </ext>
    </x18tc:extLst>
  </x18tc:threadedComment>
  <x18tc:threadedComment ref="S1015" dT="2026-07-22T00:22:01.00" personId="{f46c1a47-6e18-46c2-a08f-fa5d018b6f99}" id="{a5f70083-dd3a-4704-84c4-2d717054bdc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9/2/25 AT 10:00AM</x18tc:text>
    <x18tc:extLst>
      <ext uri="{F7C98A9C-CBB3-438F-8F68-D28B6AF4A901}">
        <xltc2:checksum/>
        <xltc2:hyperlink startIndex="221" length="46" url="https://go.microsoft.com/fwlink/?linkid=870924"/>
      </ext>
    </x18tc:extLst>
  </x18tc:threadedComment>
  <x18tc:threadedComment ref="W657" dT="2026-07-22T00:22:01.00" personId="{cde3f0f1-d7c2-4aaa-9e0d-1b15f382a99a}" id="{7496f2f2-2769-495d-a51d-0e8bb77187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8/28 AT: 1PM</x18tc:text>
    <x18tc:extLst>
      <ext uri="{F7C98A9C-CBB3-438F-8F68-D28B6AF4A901}">
        <xltc2:checksum/>
        <xltc2:hyperlink startIndex="221" length="46" url="https://go.microsoft.com/fwlink/?linkid=870924"/>
      </ext>
    </x18tc:extLst>
  </x18tc:threadedComment>
  <x18tc:threadedComment ref="F575" dT="2026-07-22T00:22:01.00" personId="{ea1eed1e-c1c5-4aa7-9fb0-3d3023fa23c2}" id="{3e940199-d8b3-483a-b8f2-0579e3726ed5}" done="0">
    <x18tc:text xml:space="preserve">*SE AGREGARON MAS PRODUCTO** REVISAR DE NUEVO</x18tc:text>
  </x18tc:threadedComment>
  <x18tc:threadedComment ref="F1452" dT="2026-07-22T00:22:01.00" personId="{2d5f8de8-1059-4140-a501-749ddac3ef9d}" id="{f76c81d7-c9be-4bea-a447-58ee5de69e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6/29</x18tc:text>
    <x18tc:extLst>
      <ext uri="{F7C98A9C-CBB3-438F-8F68-D28B6AF4A901}">
        <xltc2:checksum/>
        <xltc2:hyperlink startIndex="221" length="46" url="https://go.microsoft.com/fwlink/?linkid=870924"/>
      </ext>
    </x18tc:extLst>
  </x18tc:threadedComment>
  <x18tc:threadedComment ref="G986" dT="2026-07-22T00:22:01.00" personId="{c23bb896-45c5-4641-a406-55969ff94934}" id="{87225729-9210-4aeb-889a-16fe9adae5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7/9</x18tc:text>
    <x18tc:extLst>
      <ext uri="{F7C98A9C-CBB3-438F-8F68-D28B6AF4A901}">
        <xltc2:checksum/>
        <xltc2:hyperlink startIndex="221" length="46" url="https://go.microsoft.com/fwlink/?linkid=870924"/>
      </ext>
    </x18tc:extLst>
  </x18tc:threadedComment>
  <x18tc:threadedComment ref="G177" dT="2026-07-22T00:22:02.00" personId="{1cbce2bc-3e13-46bf-b697-4407c22cb389}" id="{39ca1318-05c8-42d8-9d8f-1b14e727b7b3}" done="0">
    <x18tc:text xml:space="preserve">TO ABRIL: 2/16</x18tc:text>
  </x18tc:threadedComment>
  <x18tc:threadedComment ref="S631" dT="2026-07-22T00:22:01.00" personId="{940ef941-ea7c-4f2f-bd2d-32da9d89fc62}" id="{397df9d2-b333-4198-b576-5d6899b20f8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x18tc:text>
    <x18tc:extLst>
      <ext uri="{F7C98A9C-CBB3-438F-8F68-D28B6AF4A901}">
        <xltc2:checksum/>
        <xltc2:hyperlink startIndex="221" length="46" url="https://go.microsoft.com/fwlink/?linkid=870924"/>
      </ext>
    </x18tc:extLst>
  </x18tc:threadedComment>
  <x18tc:threadedComment ref="W692" dT="2026-07-22T00:22:01.00" personId="{732d855a-7f1d-42e9-b09d-bd007aa1c4cb}" id="{6ec3669e-0b94-4ce9-9bb4-5744bf5b1cc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FROM REMANENT
Respuesta:
    TO DEKTON: 11/6</x18tc:text>
    <x18tc:extLst>
      <ext uri="{F7C98A9C-CBB3-438F-8F68-D28B6AF4A901}">
        <xltc2:checksum/>
        <xltc2:hyperlink startIndex="221" length="46" url="https://go.microsoft.com/fwlink/?linkid=870924"/>
      </ext>
    </x18tc:extLst>
  </x18tc:threadedComment>
  <x18tc:threadedComment ref="G1228" dT="2026-07-22T00:22:01.00" personId="{88606065-55ea-441a-9101-6b12bd1a3c8e}" id="{85c26a4c-7fd0-4d7c-b2e9-0c7dfa94fbf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INICIADO EN 3/12</x18tc:text>
    <x18tc:extLst>
      <ext uri="{F7C98A9C-CBB3-438F-8F68-D28B6AF4A901}">
        <xltc2:checksum/>
        <xltc2:hyperlink startIndex="221" length="46" url="https://go.microsoft.com/fwlink/?linkid=870924"/>
      </ext>
    </x18tc:extLst>
  </x18tc:threadedComment>
  <x18tc:threadedComment ref="W1028" dT="2026-07-22T00:22:02.00" personId="{f83eb27a-714a-4a75-b9ae-ffa9b09fa3f1}" id="{131c700f-2666-4f2c-84cd-e4dfc2fe49d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10/8</x18tc:text>
    <x18tc:extLst>
      <ext uri="{F7C98A9C-CBB3-438F-8F68-D28B6AF4A901}">
        <xltc2:checksum/>
        <xltc2:hyperlink startIndex="221" length="46" url="https://go.microsoft.com/fwlink/?linkid=870924"/>
      </ext>
    </x18tc:extLst>
  </x18tc:threadedComment>
  <x18tc:threadedComment ref="G550" dT="2026-07-22T00:22:01.00" personId="{ea1eed1e-c1c5-4aa7-9fb0-3d3023fa23c2}" id="{83959f45-fe32-46fc-85aa-0e8238c12851}" done="0">
    <x18tc:text xml:space="preserve">TO ABRIL: 5/8</x18tc:text>
  </x18tc:threadedComment>
  <x18tc:threadedComment ref="W865" dT="2026-07-22T00:22:01.00" personId="{9b2ca770-4246-4191-9975-80913d2d4ae2}" id="{b98ba200-8c50-4ed3-b843-6c1ed8b295f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ESTARA PRODUCIENDO EL BAR PERSONALIZADO 4/7, EL RESTO DESPUES
Respuesta:
    SE INTRODUJO EL RESTO A PRODUCCION: 4/8</x18tc:text>
    <x18tc:extLst>
      <ext uri="{F7C98A9C-CBB3-438F-8F68-D28B6AF4A901}">
        <xltc2:checksum/>
        <xltc2:hyperlink startIndex="221" length="46" url="https://go.microsoft.com/fwlink/?linkid=870924"/>
      </ext>
    </x18tc:extLst>
  </x18tc:threadedComment>
  <x18tc:threadedComment ref="G734" dT="2026-07-22T00:22:01.00" personId="{25c11c97-39a9-45d7-9713-37807a905c0e}" id="{83d2833e-a2b5-4178-9768-b618fb1bc32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G583" dT="2026-07-22T00:22:01.00" personId="{8e6d07ca-406a-47ad-91fb-a8534fdfb30d}" id="{cdeb2b39-7c15-44c5-a3c8-6bf74da696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:6/15
Respuesta:
    TO COMPLETE ONLY FILL 1 SET: 857C21 FOAM ORDER</x18tc:text>
    <x18tc:extLst>
      <ext uri="{F7C98A9C-CBB3-438F-8F68-D28B6AF4A901}">
        <xltc2:checksum/>
        <xltc2:hyperlink startIndex="221" length="46" url="https://go.microsoft.com/fwlink/?linkid=870924"/>
      </ext>
    </x18tc:extLst>
  </x18tc:threadedComment>
  <x18tc:threadedComment ref="K608" dT="2026-07-22T00:22:01.00" personId="{ea1eed1e-c1c5-4aa7-9fb0-3d3023fa23c2}" id="{64beeaf9-ef78-425e-85ef-1ffa8414ee9f}" done="0">
    <x18tc:text xml:space="preserve">SAME NEW FABRIC</x18tc:text>
  </x18tc:threadedComment>
  <x18tc:threadedComment ref="T1393" dT="2026-07-22T00:22:01.00" personId="{8a363c34-83c3-4808-9d90-4f3a2c6a9a6d}" id="{49bdde48-71aa-4530-85ed-2e529ca4f1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8/13 AT- 8:00AM</x18tc:text>
    <x18tc:extLst>
      <ext uri="{F7C98A9C-CBB3-438F-8F68-D28B6AF4A901}">
        <xltc2:checksum/>
        <xltc2:hyperlink startIndex="221" length="46" url="https://go.microsoft.com/fwlink/?linkid=870924"/>
      </ext>
    </x18tc:extLst>
  </x18tc:threadedComment>
  <x18tc:threadedComment ref="G845" dT="2026-07-22T00:22:01.00" personId="{ffc0694d-4b45-40dc-8810-2f01a257c5b3}" id="{c7c336c4-d1c9-45a2-8a6c-f225fce9731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CUSHION:3/6</x18tc:text>
    <x18tc:extLst>
      <ext uri="{F7C98A9C-CBB3-438F-8F68-D28B6AF4A901}">
        <xltc2:checksum/>
        <xltc2:hyperlink startIndex="221" length="46" url="https://go.microsoft.com/fwlink/?linkid=870924"/>
      </ext>
    </x18tc:extLst>
  </x18tc:threadedComment>
  <x18tc:threadedComment ref="G1099" dT="2026-07-22T00:22:01.00" personId="{d390d115-7987-47a8-9531-5402179ec5a1}" id="{2a669300-ef50-4375-8e67-95c3497b197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10/27</x18tc:text>
    <x18tc:extLst>
      <ext uri="{F7C98A9C-CBB3-438F-8F68-D28B6AF4A901}">
        <xltc2:checksum/>
        <xltc2:hyperlink startIndex="221" length="46" url="https://go.microsoft.com/fwlink/?linkid=870924"/>
      </ext>
    </x18tc:extLst>
  </x18tc:threadedComment>
  <x18tc:threadedComment ref="S894" dT="2026-07-22T00:22:01.00" personId="{0b0f9b50-9a52-44b2-b0ef-f804e7f98441}" id="{08f51c8d-64ee-42de-9fd8-ae8f57db0ac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4/17</x18tc:text>
    <x18tc:extLst>
      <ext uri="{F7C98A9C-CBB3-438F-8F68-D28B6AF4A901}">
        <xltc2:checksum/>
        <xltc2:hyperlink startIndex="221" length="46" url="https://go.microsoft.com/fwlink/?linkid=870924"/>
      </ext>
    </x18tc:extLst>
  </x18tc:threadedComment>
  <x18tc:threadedComment ref="S583" dT="2026-07-22T00:22:01.00" personId="{39f6d3af-3df1-4e8e-bdc5-82cacf33dac4}" id="{586b0c1a-858c-412b-a699-f587e27f2f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11:00AM</x18tc:text>
    <x18tc:extLst>
      <ext uri="{F7C98A9C-CBB3-438F-8F68-D28B6AF4A901}">
        <xltc2:checksum/>
        <xltc2:hyperlink startIndex="221" length="46" url="https://go.microsoft.com/fwlink/?linkid=870924"/>
      </ext>
    </x18tc:extLst>
  </x18tc:threadedComment>
  <x18tc:threadedComment ref="S170" dT="2026-07-22T00:22:01.00" personId="{1cbce2bc-3e13-46bf-b697-4407c22cb389}" id="{48a64350-4402-4b63-9d54-89310c5ec20e}" done="0">
    <x18tc:text xml:space="preserve">TO RAYO 2/13</x18tc:text>
  </x18tc:threadedComment>
  <x18tc:threadedComment ref="F30" dT="2026-07-22T00:22:01.00" personId="{a4303f58-4f84-400f-a636-5e9335cacc72}" id="{cf203ad9-7406-498f-9cc1-277e7ca3da92}" done="0">
    <x18tc:text xml:space="preserve">chris puso para 8/26
SE REAGENDO PARA 8/29 BY CHRIS</x18tc:text>
  </x18tc:threadedComment>
  <x18tc:threadedComment ref="S902" dT="2026-07-22T00:22:01.00" personId="{e165e9dd-c392-498e-acdb-4192febff54c}" id="{898ab122-c461-450a-8b23-92b10b62ad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5/20</x18tc:text>
    <x18tc:extLst>
      <ext uri="{F7C98A9C-CBB3-438F-8F68-D28B6AF4A901}">
        <xltc2:checksum/>
        <xltc2:hyperlink startIndex="221" length="46" url="https://go.microsoft.com/fwlink/?linkid=870924"/>
      </ext>
    </x18tc:extLst>
  </x18tc:threadedComment>
  <x18tc:threadedComment ref="L1192" dT="2026-07-22T00:22:01.00" personId="{ec232926-4e2b-4e47-8153-4cf204d15346}" id="{7cfc6066-579f-40a6-909a-f216041e373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 2/18</x18tc:text>
    <x18tc:extLst>
      <ext uri="{F7C98A9C-CBB3-438F-8F68-D28B6AF4A901}">
        <xltc2:checksum/>
        <xltc2:hyperlink startIndex="221" length="46" url="https://go.microsoft.com/fwlink/?linkid=870924"/>
      </ext>
    </x18tc:extLst>
  </x18tc:threadedComment>
  <x18tc:threadedComment ref="G918" dT="2026-07-22T00:22:01.00" personId="{747e3e63-9407-46d9-b925-02a937abb9c2}" id="{3a4a9d08-fe53-4540-890b-f923c09512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5/14</x18tc:text>
    <x18tc:extLst>
      <ext uri="{F7C98A9C-CBB3-438F-8F68-D28B6AF4A901}">
        <xltc2:checksum/>
        <xltc2:hyperlink startIndex="221" length="46" url="https://go.microsoft.com/fwlink/?linkid=870924"/>
      </ext>
    </x18tc:extLst>
  </x18tc:threadedComment>
  <x18tc:threadedComment ref="S175" dT="2026-07-22T00:22:01.00" personId="{1cbce2bc-3e13-46bf-b697-4407c22cb389}" id="{2e7af397-5dba-4515-99b8-82bac815630f}" done="0">
    <x18tc:text xml:space="preserve">TO RAYO 2/16</x18tc:text>
  </x18tc:threadedComment>
  <x18tc:threadedComment ref="W556" dT="2026-07-22T00:22:01.00" personId="{ea1eed1e-c1c5-4aa7-9fb0-3d3023fa23c2}" id="{eb1adbbb-8eab-4066-8122-47777c4ec0a5}" done="0">
    <x18tc:text xml:space="preserve">to dekton: 5/7</x18tc:text>
  </x18tc:threadedComment>
  <x18tc:threadedComment ref="S1047" dT="2026-07-22T00:22:01.00" personId="{978bbf84-3b18-4300-9d81-35337c1bcff4}" id="{b50b9589-1189-4ae6-a899-b83c609db80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x18tc:text>
    <x18tc:extLst>
      <ext uri="{F7C98A9C-CBB3-438F-8F68-D28B6AF4A901}">
        <xltc2:checksum/>
        <xltc2:hyperlink startIndex="221" length="46" url="https://go.microsoft.com/fwlink/?linkid=870924"/>
      </ext>
    </x18tc:extLst>
  </x18tc:threadedComment>
  <x18tc:threadedComment ref="W988" dT="2026-07-22T00:22:01.00" personId="{22d2099d-7a8f-4563-822d-b6cab3c725c3}" id="{1e4a871a-11c3-4601-b61b-0c0b8ada694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10/28</x18tc:text>
    <x18tc:extLst>
      <ext uri="{F7C98A9C-CBB3-438F-8F68-D28B6AF4A901}">
        <xltc2:checksum/>
        <xltc2:hyperlink startIndex="221" length="46" url="https://go.microsoft.com/fwlink/?linkid=870924"/>
      </ext>
    </x18tc:extLst>
  </x18tc:threadedComment>
  <x18tc:threadedComment ref="L541" dT="2026-07-22T00:22:01.00" personId="{c4b12cb1-8830-46f2-b055-bee94cb818b6}" id="{b0475415-dfd2-43e2-851a-a39bd2f8d3d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PARA LUNES 7/29
Respuesta:
    RECIBIDO: 7/30</x18tc:text>
    <x18tc:extLst>
      <ext uri="{F7C98A9C-CBB3-438F-8F68-D28B6AF4A901}">
        <xltc2:checksum/>
        <xltc2:hyperlink startIndex="221" length="46" url="https://go.microsoft.com/fwlink/?linkid=870924"/>
      </ext>
    </x18tc:extLst>
  </x18tc:threadedComment>
  <x18tc:threadedComment ref="G863" dT="2026-07-22T00:22:01.00" personId="{31ada3fb-5c32-445a-b7d1-a4da5617f5a9}" id="{13ac17e7-a416-48a0-b2c1-82a41d31eb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3/31</x18tc:text>
    <x18tc:extLst>
      <ext uri="{F7C98A9C-CBB3-438F-8F68-D28B6AF4A901}">
        <xltc2:checksum/>
        <xltc2:hyperlink startIndex="221" length="46" url="https://go.microsoft.com/fwlink/?linkid=870924"/>
      </ext>
    </x18tc:extLst>
  </x18tc:threadedComment>
  <x18tc:threadedComment ref="G604" dT="2026-07-22T00:22:01.00" personId="{ea1eed1e-c1c5-4aa7-9fb0-3d3023fa23c2}" id="{9e8c825c-9542-4b35-86d4-830adbca9249}" done="0">
    <x18tc:text xml:space="preserve">TO CUSHION: 7/1 AT 1:50PM</x18tc:text>
  </x18tc:threadedComment>
  <x18tc:threadedComment ref="V1425" dT="2026-07-22T00:22:01.00" personId="{8cfa5430-b9fd-48e3-8b99-8a8fbf612bd9}" id="{c445e4df-4f60-43ad-9348-627a387b149a}" done="0">
    <x18tc:text xml:space="preserve">REPOWDER 5</x18tc:text>
  </x18tc:threadedComment>
  <x18tc:threadedComment ref="W636" dT="2026-07-22T00:22:01.00" personId="{b9ba03cf-774a-42ba-8921-f8c8e5f5f226}" id="{59530b50-d310-408b-b2b4-91f211a1843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8/8 AT 7:01</x18tc:text>
    <x18tc:extLst>
      <ext uri="{F7C98A9C-CBB3-438F-8F68-D28B6AF4A901}">
        <xltc2:checksum/>
        <xltc2:hyperlink startIndex="221" length="46" url="https://go.microsoft.com/fwlink/?linkid=870924"/>
      </ext>
    </x18tc:extLst>
  </x18tc:threadedComment>
  <x18tc:threadedComment ref="F1112" dT="2026-07-22T00:22:02.00" personId="{36530429-18bc-4334-b749-12e616f7a466}" id="{0b71634a-cbe2-4272-b6e8-0ff07b4625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CANADA</x18tc:text>
    <x18tc:extLst>
      <ext uri="{F7C98A9C-CBB3-438F-8F68-D28B6AF4A901}">
        <xltc2:checksum/>
        <xltc2:hyperlink startIndex="221" length="46" url="https://go.microsoft.com/fwlink/?linkid=870924"/>
      </ext>
    </x18tc:extLst>
  </x18tc:threadedComment>
  <x18tc:threadedComment ref="S535" dT="2026-07-22T00:22:01.00" personId="{ea1eed1e-c1c5-4aa7-9fb0-3d3023fa23c2}" id="{f2eb3a27-0554-437e-ba34-ce5eb2878229}" done="0">
    <x18tc:text xml:space="preserve">TO METAL: 4/18</x18tc:text>
  </x18tc:threadedComment>
  <x18tc:threadedComment ref="G750" dT="2026-07-22T00:22:02.00" personId="{d0251a2a-91fe-488b-9122-21834fc710b7}" id="{8308ddbc-89cf-49dd-9e7b-db8ee13058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x18tc:text>
    <x18tc:extLst>
      <ext uri="{F7C98A9C-CBB3-438F-8F68-D28B6AF4A901}">
        <xltc2:checksum/>
        <xltc2:hyperlink startIndex="221" length="46" url="https://go.microsoft.com/fwlink/?linkid=870924"/>
      </ext>
    </x18tc:extLst>
  </x18tc:threadedComment>
  <x18tc:threadedComment ref="T95" dT="2026-07-22T00:22:02.00" personId="{1cbce2bc-3e13-46bf-b697-4407c22cb389}" id="{fc088ee2-083a-41d0-be9e-7ec17f6cccb2}" done="0">
    <x18tc:text xml:space="preserve">TO MARIO: 10/27
USE: 9.8LBS BLACK</x18tc:text>
  </x18tc:threadedComment>
  <x18tc:threadedComment ref="G991" dT="2026-07-22T00:22:01.00" personId="{9782f49d-eaba-4201-b1bc-6fa143f24126}" id="{e109d8bd-b12e-4a7b-9755-89f1c379a96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9/18</x18tc:text>
    <x18tc:extLst>
      <ext uri="{F7C98A9C-CBB3-438F-8F68-D28B6AF4A901}">
        <xltc2:checksum/>
        <xltc2:hyperlink startIndex="221" length="46" url="https://go.microsoft.com/fwlink/?linkid=870924"/>
      </ext>
    </x18tc:extLst>
  </x18tc:threadedComment>
  <x18tc:threadedComment ref="G1030" dT="2026-07-22T00:22:01.00" personId="{c73f1407-e5e0-474e-be9a-be7ee2e5a3a9}" id="{f6b85130-d58b-4a5f-ac1c-24ab664469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CUSHION:9/11</x18tc:text>
    <x18tc:extLst>
      <ext uri="{F7C98A9C-CBB3-438F-8F68-D28B6AF4A901}">
        <xltc2:checksum/>
        <xltc2:hyperlink startIndex="221" length="46" url="https://go.microsoft.com/fwlink/?linkid=870924"/>
      </ext>
    </x18tc:extLst>
  </x18tc:threadedComment>
  <x18tc:threadedComment ref="G271" dT="2026-07-22T00:22:02.00" personId="{1cbce2bc-3e13-46bf-b697-4407c22cb389}" id="{c5b1af89-caad-43fb-be05-2c35dc18cb22}" done="0">
    <x18tc:text xml:space="preserve">TO CUSHION: 6/7</x18tc:text>
  </x18tc:threadedComment>
  <x18tc:threadedComment ref="W642" dT="2026-07-22T00:22:02.00" personId="{be7c4925-cbfe-40be-8e15-86435006f0b6}" id="{71231aba-b306-4e92-b156-8c99ec68dc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8/12 AT 12:00PM</x18tc:text>
    <x18tc:extLst>
      <ext uri="{F7C98A9C-CBB3-438F-8F68-D28B6AF4A901}">
        <xltc2:checksum/>
        <xltc2:hyperlink startIndex="221" length="46" url="https://go.microsoft.com/fwlink/?linkid=870924"/>
      </ext>
    </x18tc:extLst>
  </x18tc:threadedComment>
  <x18tc:threadedComment ref="L1181" dT="2026-07-22T00:22:02.00" personId="{28f87b43-858e-42e6-bae7-f2fd6b5f6d24}" id="{9a65ffd7-8ab8-4107-a553-1eb95dcd4a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2/11</x18tc:text>
    <x18tc:extLst>
      <ext uri="{F7C98A9C-CBB3-438F-8F68-D28B6AF4A901}">
        <xltc2:checksum/>
        <xltc2:hyperlink startIndex="221" length="46" url="https://go.microsoft.com/fwlink/?linkid=870924"/>
      </ext>
    </x18tc:extLst>
  </x18tc:threadedComment>
  <x18tc:threadedComment ref="G1109" dT="2026-07-22T00:22:01.00" personId="{e8e6c688-1b3c-455f-b98b-bdb6eeb9872c}" id="{6ea6f801-bd2d-46bb-aa9f-9f1ec61a3ac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x18tc:text>
    <x18tc:extLst>
      <ext uri="{F7C98A9C-CBB3-438F-8F68-D28B6AF4A901}">
        <xltc2:checksum/>
        <xltc2:hyperlink startIndex="221" length="46" url="https://go.microsoft.com/fwlink/?linkid=870924"/>
      </ext>
    </x18tc:extLst>
  </x18tc:threadedComment>
  <x18tc:threadedComment ref="S236" dT="2026-07-22T00:22:02.00" personId="{657a10b8-f9da-4cc6-aa5f-a2a386c116c8}" id="{c2e1d6d3-1ea8-4653-87c1-a316bdc8d04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ENTREGADO A METAL TEAM 4/27</x18tc:text>
    <x18tc:extLst>
      <ext uri="{F7C98A9C-CBB3-438F-8F68-D28B6AF4A901}">
        <xltc2:checksum/>
        <xltc2:hyperlink startIndex="221" length="46" url="https://go.microsoft.com/fwlink/?linkid=870924"/>
      </ext>
    </x18tc:extLst>
  </x18tc:threadedComment>
  <x18tc:threadedComment ref="S118" dT="2026-07-22T00:22:01.00" personId="{1cbce2bc-3e13-46bf-b697-4407c22cb389}" id="{cebc7524-93e6-447d-8759-26195710365a}" done="0">
    <x18tc:text xml:space="preserve">TO RAYO: 11/30</x18tc:text>
  </x18tc:threadedComment>
  <x18tc:threadedComment ref="G990" dT="2026-07-22T00:22:02.00" personId="{cf26dba5-5d04-43ae-a2f5-e6e756380119}" id="{036e789b-a56f-4668-a6d5-4e51c024e18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7/11/25</x18tc:text>
    <x18tc:extLst>
      <ext uri="{F7C98A9C-CBB3-438F-8F68-D28B6AF4A901}">
        <xltc2:checksum/>
        <xltc2:hyperlink startIndex="221" length="46" url="https://go.microsoft.com/fwlink/?linkid=870924"/>
      </ext>
    </x18tc:extLst>
  </x18tc:threadedComment>
  <x18tc:threadedComment ref="F538" dT="2026-07-22T00:22:01.00" personId="{ea1eed1e-c1c5-4aa7-9fb0-3d3023fa23c2}" id="{1394a371-4e76-4401-9abd-15971c2aca43}" done="0">
    <x18tc:text xml:space="preserve">TENTATIVE DATE PER CHRISTIAN</x18tc:text>
  </x18tc:threadedComment>
  <x18tc:threadedComment ref="W178" dT="2026-07-22T00:22:02.00" personId="{1cbce2bc-3e13-46bf-b697-4407c22cb389}" id="{c7723bf7-1590-4611-bd39-6c20fb03aed2}" done="0">
    <x18tc:text xml:space="preserve">TO RED 2/16</x18tc:text>
  </x18tc:threadedComment>
  <x18tc:threadedComment ref="G1146" dT="2026-07-22T00:22:01.00" personId="{40a6a77b-8635-45f5-8c0d-9e40f10716aa}" id="{f3b773ad-9376-400b-95f6-828d241a78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x18tc:text>
    <x18tc:extLst>
      <ext uri="{F7C98A9C-CBB3-438F-8F68-D28B6AF4A901}">
        <xltc2:checksum/>
        <xltc2:hyperlink startIndex="221" length="46" url="https://go.microsoft.com/fwlink/?linkid=870924"/>
      </ext>
    </x18tc:extLst>
  </x18tc:threadedComment>
  <x18tc:threadedComment ref="G911" dT="2026-07-22T00:22:01.00" personId="{5a635570-f949-4d65-ad42-0116ad039229}" id="{34c72945-9a55-4f31-aff9-65442a8537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x18tc:text>
    <x18tc:extLst>
      <ext uri="{F7C98A9C-CBB3-438F-8F68-D28B6AF4A901}">
        <xltc2:checksum/>
        <xltc2:hyperlink startIndex="221" length="46" url="https://go.microsoft.com/fwlink/?linkid=870924"/>
      </ext>
    </x18tc:extLst>
  </x18tc:threadedComment>
  <x18tc:threadedComment ref="G645" dT="2026-07-22T00:22:01.00" personId="{85c4919e-7f13-4b38-8b22-23dc040bf3dc}" id="{ef9909eb-2c25-4a4c-a1fa-4c559a021ae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8/26 AT 7:15AM</x18tc:text>
    <x18tc:extLst>
      <ext uri="{F7C98A9C-CBB3-438F-8F68-D28B6AF4A901}">
        <xltc2:checksum/>
        <xltc2:hyperlink startIndex="221" length="46" url="https://go.microsoft.com/fwlink/?linkid=870924"/>
      </ext>
    </x18tc:extLst>
  </x18tc:threadedComment>
  <x18tc:threadedComment ref="S802" dT="2026-07-22T00:22:02.00" personId="{c9044e79-4aa5-4e18-9581-35310668b9d5}" id="{cabc063a-dd15-4ad3-951f-4a2d5f6b44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1/16</x18tc:text>
    <x18tc:extLst>
      <ext uri="{F7C98A9C-CBB3-438F-8F68-D28B6AF4A901}">
        <xltc2:checksum/>
        <xltc2:hyperlink startIndex="221" length="46" url="https://go.microsoft.com/fwlink/?linkid=870924"/>
      </ext>
    </x18tc:extLst>
  </x18tc:threadedComment>
  <x18tc:threadedComment ref="W939" dT="2026-07-22T00:22:01.00" personId="{b73b98bf-37d4-4f03-8d7a-0ef2e4a92c76}" id="{33adfccb-3bea-4c34-aca2-592ad80b99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x18tc:text>
    <x18tc:extLst>
      <ext uri="{F7C98A9C-CBB3-438F-8F68-D28B6AF4A901}">
        <xltc2:checksum/>
        <xltc2:hyperlink startIndex="221" length="46" url="https://go.microsoft.com/fwlink/?linkid=870924"/>
      </ext>
    </x18tc:extLst>
  </x18tc:threadedComment>
  <x18tc:threadedComment ref="W760" dT="2026-07-22T00:22:01.00" personId="{08c55677-797e-46de-9a0b-9ec361248f8d}" id="{aced7a2b-a0d3-46b1-8c81-46b1d096c13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11/21</x18tc:text>
    <x18tc:extLst>
      <ext uri="{F7C98A9C-CBB3-438F-8F68-D28B6AF4A901}">
        <xltc2:checksum/>
        <xltc2:hyperlink startIndex="221" length="46" url="https://go.microsoft.com/fwlink/?linkid=870924"/>
      </ext>
    </x18tc:extLst>
  </x18tc:threadedComment>
  <x18tc:threadedComment ref="S98" dT="2026-07-22T00:22:01.00" personId="{1cbce2bc-3e13-46bf-b697-4407c22cb389}" id="{297b9e0c-806e-480c-962d-399acb8a944a}" done="0">
    <x18tc:text xml:space="preserve">TO RAYO: NOV-1</x18tc:text>
  </x18tc:threadedComment>
  <x18tc:threadedComment ref="L1046" dT="2026-07-22T00:22:02.00" personId="{8be7bcdc-6c13-437d-8141-51d0c1ccabe8}" id="{088e3b2f-b85a-4ac9-aad8-718c44b7bc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LARGE FOAM NEED BE REPLACE TOO DAMAGED</x18tc:text>
    <x18tc:extLst>
      <ext uri="{F7C98A9C-CBB3-438F-8F68-D28B6AF4A901}">
        <xltc2:checksum/>
        <xltc2:hyperlink startIndex="221" length="46" url="https://go.microsoft.com/fwlink/?linkid=870924"/>
      </ext>
    </x18tc:extLst>
  </x18tc:threadedComment>
  <x18tc:threadedComment ref="F278" dT="2026-07-22T00:22:01.00" personId="{a4303f58-4f84-400f-a636-5e9335cacc72}" id="{188098bf-c0f6-4418-8118-2c0fd88e4a38}" done="0">
    <x18tc:text xml:space="preserve">The client will pick up from factory</x18tc:text>
  </x18tc:threadedComment>
  <x18tc:threadedComment ref="U1409" dT="2026-07-22T00:22:01.00" personId="{1cbce2bc-3e13-46bf-b697-4407c22cb389}" id="{9fa45b9d-d7c2-4663-a325-f6e0e00fe593}" done="0">
    <x18tc:text xml:space="preserve">ALUMINUM FRAME</x18tc:text>
  </x18tc:threadedComment>
  <x18tc:threadedComment ref="W544" dT="2026-07-22T00:22:01.00" personId="{ea1eed1e-c1c5-4aa7-9fb0-3d3023fa23c2}" id="{5bf58022-6d55-4112-b2ec-f531b658da1f}" done="0">
    <x18tc:text xml:space="preserve">TO DEKTON: 4/24</x18tc:text>
  </x18tc:threadedComment>
  <x18tc:threadedComment ref="L1158" dT="2026-07-22T00:22:01.00" personId="{30f9d06f-67e0-4836-bd27-4ca924831ec5}" id="{749cbc42-0d91-4afe-bebe-88f68765d4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1/8/26</x18tc:text>
    <x18tc:extLst>
      <ext uri="{F7C98A9C-CBB3-438F-8F68-D28B6AF4A901}">
        <xltc2:checksum/>
        <xltc2:hyperlink startIndex="221" length="46" url="https://go.microsoft.com/fwlink/?linkid=870924"/>
      </ext>
    </x18tc:extLst>
  </x18tc:threadedComment>
  <x18tc:threadedComment ref="V587" dT="2026-07-22T00:22:02.00" personId="{ea1eed1e-c1c5-4aa7-9fb0-3d3023fa23c2}" id="{369aa2e4-419d-480d-b1bb-0fcee3c9399f}" done="0">
    <x18tc:text xml:space="preserve">*Aluminio*</x18tc:text>
  </x18tc:threadedComment>
  <x18tc:threadedComment ref="G1115" dT="2026-07-22T00:22:02.00" personId="{9a34e43a-76a7-4322-b25c-e2e83554c718}" id="{023deb9e-d471-4ac8-90a4-ec718d0640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x18tc:text>
    <x18tc:extLst>
      <ext uri="{F7C98A9C-CBB3-438F-8F68-D28B6AF4A901}">
        <xltc2:checksum/>
        <xltc2:hyperlink startIndex="221" length="46" url="https://go.microsoft.com/fwlink/?linkid=870924"/>
      </ext>
    </x18tc:extLst>
  </x18tc:threadedComment>
  <x18tc:threadedComment ref="L679" dT="2026-07-22T00:22:01.00" personId="{f40da5c2-1fd0-4bf2-97d1-eed7bb396006}" id="{828c40b9-6c90-466f-9afa-b73a64ea312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 10/22</x18tc:text>
    <x18tc:extLst>
      <ext uri="{F7C98A9C-CBB3-438F-8F68-D28B6AF4A901}">
        <xltc2:checksum/>
        <xltc2:hyperlink startIndex="221" length="46" url="https://go.microsoft.com/fwlink/?linkid=870924"/>
      </ext>
    </x18tc:extLst>
  </x18tc:threadedComment>
  <x18tc:threadedComment ref="S705" dT="2026-07-22T00:22:01.00" personId="{414a6534-b705-490a-85cc-9da827d97943}" id="{d0158404-a113-4165-a911-40ef3ef977b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11/13</x18tc:text>
    <x18tc:extLst>
      <ext uri="{F7C98A9C-CBB3-438F-8F68-D28B6AF4A901}">
        <xltc2:checksum/>
        <xltc2:hyperlink startIndex="221" length="46" url="https://go.microsoft.com/fwlink/?linkid=870924"/>
      </ext>
    </x18tc:extLst>
  </x18tc:threadedComment>
  <x18tc:threadedComment ref="S757" dT="2026-07-22T00:22:01.00" personId="{04448006-5357-41b8-8337-67bc5dd17b57}" id="{e5dd21c9-23f8-4107-b507-a7f6b0d0329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V16" dT="2026-07-22T00:22:01.00" personId="{1cbce2bc-3e13-46bf-b697-4407c22cb389}" id="{f1cc7a65-258b-47ff-be35-a0039c6ec0c0}" done="0">
    <x18tc:text xml:space="preserve">se agrego 1 coffe table, se le entrego a Rayo</x18tc:text>
  </x18tc:threadedComment>
  <x18tc:threadedComment ref="W674" dT="2026-07-22T00:22:02.00" personId="{5c18a188-25f6-4ec7-8f6a-0d8ad3fb5e94}" id="{031fe766-c063-4ab6-beb0-12b8dd6cf05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9/18</x18tc:text>
    <x18tc:extLst>
      <ext uri="{F7C98A9C-CBB3-438F-8F68-D28B6AF4A901}">
        <xltc2:checksum/>
        <xltc2:hyperlink startIndex="221" length="46" url="https://go.microsoft.com/fwlink/?linkid=870924"/>
      </ext>
    </x18tc:extLst>
  </x18tc:threadedComment>
  <x18tc:threadedComment ref="T81" dT="2026-07-22T00:22:02.00" personId="{1cbce2bc-3e13-46bf-b697-4407c22cb389}" id="{f5f0d68f-1f3f-4902-bc25-83a2ce42e216}" done="0">
    <x18tc:text xml:space="preserve">TO MARIO 9/28</x18tc:text>
  </x18tc:threadedComment>
  <x18tc:threadedComment ref="F1054" dT="2026-07-22T00:22:01.00" personId="{85c9c556-e520-4cbd-b1f6-d2d5aeebd627}" id="{08498029-d7e8-4700-92a0-4b088e8004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10/16</x18tc:text>
    <x18tc:extLst>
      <ext uri="{F7C98A9C-CBB3-438F-8F68-D28B6AF4A901}">
        <xltc2:checksum/>
        <xltc2:hyperlink startIndex="221" length="46" url="https://go.microsoft.com/fwlink/?linkid=870924"/>
      </ext>
    </x18tc:extLst>
  </x18tc:threadedComment>
  <x18tc:threadedComment ref="L895" dT="2026-07-22T00:22:02.00" personId="{1b64d078-4e82-49ab-b968-65c83671aa21}" id="{17050b02-dcf0-4919-a1a0-f8322f4b71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x18tc:text>
    <x18tc:extLst>
      <ext uri="{F7C98A9C-CBB3-438F-8F68-D28B6AF4A901}">
        <xltc2:checksum/>
        <xltc2:hyperlink startIndex="221" length="46" url="https://go.microsoft.com/fwlink/?linkid=870924"/>
      </ext>
    </x18tc:extLst>
  </x18tc:threadedComment>
  <x18tc:threadedComment ref="S132" dT="2026-07-22T00:22:02.00" personId="{1cbce2bc-3e13-46bf-b697-4407c22cb389}" id="{123231f8-17df-480c-81a1-fc6c9a684db4}" done="0">
    <x18tc:text xml:space="preserve">TO RAYO: 12/12</x18tc:text>
  </x18tc:threadedComment>
  <x18tc:threadedComment ref="S881" dT="2026-07-22T00:22:01.00" personId="{2a5fe275-01fc-4bcb-8582-3c346ae4ecb5}" id="{d054c972-822c-4f69-924b-42d6e59260b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5/6</x18tc:text>
    <x18tc:extLst>
      <ext uri="{F7C98A9C-CBB3-438F-8F68-D28B6AF4A901}">
        <xltc2:checksum/>
        <xltc2:hyperlink startIndex="221" length="46" url="https://go.microsoft.com/fwlink/?linkid=870924"/>
      </ext>
    </x18tc:extLst>
  </x18tc:threadedComment>
  <x18tc:threadedComment ref="W843" dT="2026-07-22T00:22:01.00" personId="{7a6200fc-b4f4-4f39-88a2-b25fd5d27e3b}" id="{4e693b6b-3d95-46b1-823e-3bebcef8ad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3/6</x18tc:text>
    <x18tc:extLst>
      <ext uri="{F7C98A9C-CBB3-438F-8F68-D28B6AF4A901}">
        <xltc2:checksum/>
        <xltc2:hyperlink startIndex="221" length="46" url="https://go.microsoft.com/fwlink/?linkid=870924"/>
      </ext>
    </x18tc:extLst>
  </x18tc:threadedComment>
  <x18tc:threadedComment ref="F896" dT="2026-07-22T00:22:01.00" personId="{859dd98f-dffb-443f-84e0-45fcc47e938c}" id="{7f775e6c-5c62-40f3-8cf2-6ce3753a747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Tentative Delivery
Respuesta:
    NEEDS TO SHIP OUT BY 5/7 VIA FEDEX CHRISTIAN WILL COORDINATE SHIPPING
Respuesta:
    Se envio con Benito en International…5/12/25</x18tc:text>
    <x18tc:extLst>
      <ext uri="{F7C98A9C-CBB3-438F-8F68-D28B6AF4A901}">
        <xltc2:checksum/>
        <xltc2:hyperlink startIndex="221" length="46" url="https://go.microsoft.com/fwlink/?linkid=870924"/>
      </ext>
    </x18tc:extLst>
  </x18tc:threadedComment>
  <x18tc:threadedComment ref="L1112" dT="2026-07-22T00:22:02.00" personId="{eb800aff-a39a-45f1-b235-c1783fdc0272}" id="{57e0c32c-0c45-42c5-bd01-3b1427e078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12/4</x18tc:text>
    <x18tc:extLst>
      <ext uri="{F7C98A9C-CBB3-438F-8F68-D28B6AF4A901}">
        <xltc2:checksum/>
        <xltc2:hyperlink startIndex="221" length="46" url="https://go.microsoft.com/fwlink/?linkid=870924"/>
      </ext>
    </x18tc:extLst>
  </x18tc:threadedComment>
  <x18tc:threadedComment ref="L724" dT="2026-07-22T00:22:01.00" personId="{a5cb5cdc-79ac-46fc-be5d-bac1c4f2b758}" id="{a16a28ec-94ad-4281-80bc-0cc8d4f6f6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ORDENA 11/26
Respuesta:
    SE RECIVE 11/27</x18tc:text>
    <x18tc:extLst>
      <ext uri="{F7C98A9C-CBB3-438F-8F68-D28B6AF4A901}">
        <xltc2:checksum/>
        <xltc2:hyperlink startIndex="221" length="46" url="https://go.microsoft.com/fwlink/?linkid=870924"/>
      </ext>
    </x18tc:extLst>
  </x18tc:threadedComment>
  <x18tc:threadedComment ref="G575" dT="2026-07-22T00:22:01.00" personId="{60b6748e-74a6-4060-95e8-c5a190ce7947}" id="{84b12c8f-c4ec-48a2-8c49-77cdefb054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6/13 9AM
Respuesta:
    SE AGREGO SOFA OCEAN ..SE INTRODUJO SOFA A CUSHION: 8/26 AT 1PM</x18tc:text>
    <x18tc:extLst>
      <ext uri="{F7C98A9C-CBB3-438F-8F68-D28B6AF4A901}">
        <xltc2:checksum/>
        <xltc2:hyperlink startIndex="221" length="46" url="https://go.microsoft.com/fwlink/?linkid=870924"/>
      </ext>
    </x18tc:extLst>
  </x18tc:threadedComment>
  <x18tc:threadedComment ref="U210" dT="2026-07-22T00:22:01.00" personId="{241e0828-1824-4c3a-942f-354e1162d0dd}" id="{ffdbb409-0064-4024-bd7b-af59c8bed1f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5-BRONZE &amp; 4-BONE</x18tc:text>
    <x18tc:extLst>
      <ext uri="{F7C98A9C-CBB3-438F-8F68-D28B6AF4A901}">
        <xltc2:checksum/>
        <xltc2:hyperlink startIndex="221" length="46" url="https://go.microsoft.com/fwlink/?linkid=870924"/>
      </ext>
    </x18tc:extLst>
  </x18tc:threadedComment>
  <x18tc:threadedComment ref="G240" dT="2026-07-22T00:22:01.00" personId="{1cbce2bc-3e13-46bf-b697-4407c22cb389}" id="{fbafb1c5-78e9-40e6-8297-0011782d7923}" done="0">
    <x18tc:text xml:space="preserve">TO CUSHION: 6/12</x18tc:text>
  </x18tc:threadedComment>
  <x18tc:threadedComment ref="L810" dT="2026-07-22T00:22:02.00" personId="{c542c6d1-5dc8-41d1-bc8f-d2b6c7e2c51b}" id="{a858b937-9905-42e8-a3ac-4f0ef76be1a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FOR TRANSICION OF WAREHOUSE LOST SOME FOAM.. SE REORDENO 4/15</x18tc:text>
    <x18tc:extLst>
      <ext uri="{F7C98A9C-CBB3-438F-8F68-D28B6AF4A901}">
        <xltc2:checksum/>
        <xltc2:hyperlink startIndex="221" length="46" url="https://go.microsoft.com/fwlink/?linkid=870924"/>
      </ext>
    </x18tc:extLst>
  </x18tc:threadedComment>
  <x18tc:threadedComment ref="T53" dT="2026-07-22T00:22:01.00" personId="{1cbce2bc-3e13-46bf-b697-4407c22cb389}" id="{50d52aae-db74-46f8-8f3f-0b6bf60b915d}" done="0">
    <x18tc:text xml:space="preserve">EXTERNAL COMPANY SANDBLAST &amp; PAINT</x18tc:text>
  </x18tc:threadedComment>
  <x18tc:threadedComment ref="V1060" dT="2026-07-22T00:22:02.00" personId="{b0451c73-daae-46a3-9d6a-abaecb0b04f9}" id="{961f3906-3dc6-475a-b0c1-9a2c0a4033f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BE ALUMINUM</x18tc:text>
    <x18tc:extLst>
      <ext uri="{F7C98A9C-CBB3-438F-8F68-D28B6AF4A901}">
        <xltc2:checksum/>
        <xltc2:hyperlink startIndex="221" length="46" url="https://go.microsoft.com/fwlink/?linkid=870924"/>
      </ext>
    </x18tc:extLst>
  </x18tc:threadedComment>
  <x18tc:threadedComment ref="S29" dT="2026-07-22T00:22:01.00" personId="{1cbce2bc-3e13-46bf-b697-4407c22cb389}" id="{f0302882-c6dc-404c-ac6d-fcf80b1b917b}" done="0">
    <x18tc:text xml:space="preserve">Aluminum
Not Start until we receive the Shades
TO METAL: 6/15</x18tc:text>
  </x18tc:threadedComment>
  <x18tc:threadedComment ref="G692" dT="2026-07-22T00:22:02.00" personId="{52e6bf39-7a94-45c8-9a9c-b73fb6679a79}" id="{0aeb1c77-20da-4bab-b05a-9baad21a3fa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11/4 AT 7:00AM</x18tc:text>
    <x18tc:extLst>
      <ext uri="{F7C98A9C-CBB3-438F-8F68-D28B6AF4A901}">
        <xltc2:checksum/>
        <xltc2:hyperlink startIndex="221" length="46" url="https://go.microsoft.com/fwlink/?linkid=870924"/>
      </ext>
    </x18tc:extLst>
  </x18tc:threadedComment>
  <x18tc:threadedComment ref="G1393" dT="2026-07-22T00:22:01.00" personId="{5f9545e6-e41d-4a1f-bc41-c0a6fb6ca94a}" id="{04e169f1-04ee-4a10-b7ba-3ae238ca43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8/5 AT 6:30AM</x18tc:text>
    <x18tc:extLst>
      <ext uri="{F7C98A9C-CBB3-438F-8F68-D28B6AF4A901}">
        <xltc2:checksum/>
        <xltc2:hyperlink startIndex="221" length="46" url="https://go.microsoft.com/fwlink/?linkid=870924"/>
      </ext>
    </x18tc:extLst>
  </x18tc:threadedComment>
  <x18tc:threadedComment ref="T135" dT="2026-07-22T00:22:01.00" personId="{ea1eed1e-c1c5-4aa7-9fb0-3d3023fa23c2}" id="{6f2d12ce-3bad-421c-b394-79f910c47460}" done="0">
    <x18tc:text xml:space="preserve">TO MARIO: 12/18</x18tc:text>
  </x18tc:threadedComment>
  <x18tc:threadedComment ref="G587" dT="2026-07-22T00:22:02.00" personId="{ea1eed1e-c1c5-4aa7-9fb0-3d3023fa23c2}" id="{d2a8e654-cca3-4255-b2fe-f72b7aa5a1cf}" done="0">
    <x18tc:text xml:space="preserve">to cushion: 6/15 at7:40am</x18tc:text>
  </x18tc:threadedComment>
  <x18tc:threadedComment ref="G895" dT="2026-07-22T00:22:01.00" personId="{577e166c-80d0-42a9-8d21-5e7cd46de877}" id="{efc88d2c-71a1-4258-8eba-3ac4d46c3c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5/6</x18tc:text>
    <x18tc:extLst>
      <ext uri="{F7C98A9C-CBB3-438F-8F68-D28B6AF4A901}">
        <xltc2:checksum/>
        <xltc2:hyperlink startIndex="221" length="46" url="https://go.microsoft.com/fwlink/?linkid=870924"/>
      </ext>
    </x18tc:extLst>
  </x18tc:threadedComment>
  <x18tc:threadedComment ref="S751" dT="2026-07-22T00:22:01.00" personId="{826b7095-e753-419b-8bb9-c0d82b3c0a6d}" id="{15bfd445-e61c-4ade-a158-04b5484839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T963" dT="2026-07-22T00:22:01.00" personId="{0fc41ab4-a4df-4fa7-a559-c56e2aef001d}" id="{61a70772-6604-4173-b79a-a4f434d27f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9/8 AT 7:30AM</x18tc:text>
    <x18tc:extLst>
      <ext uri="{F7C98A9C-CBB3-438F-8F68-D28B6AF4A901}">
        <xltc2:checksum/>
        <xltc2:hyperlink startIndex="221" length="46" url="https://go.microsoft.com/fwlink/?linkid=870924"/>
      </ext>
    </x18tc:extLst>
  </x18tc:threadedComment>
  <x18tc:threadedComment ref="G893" dT="2026-07-22T00:22:01.00" personId="{84791b3e-f52b-4bea-ba58-b8de0d934d14}" id="{68e8a415-d01b-4eaa-b647-a8be8cc81d4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FER:4/22</x18tc:text>
    <x18tc:extLst>
      <ext uri="{F7C98A9C-CBB3-438F-8F68-D28B6AF4A901}">
        <xltc2:checksum/>
        <xltc2:hyperlink startIndex="221" length="46" url="https://go.microsoft.com/fwlink/?linkid=870924"/>
      </ext>
    </x18tc:extLst>
  </x18tc:threadedComment>
  <x18tc:threadedComment ref="S22" dT="2026-07-22T00:22:01.00" personId="{1cbce2bc-3e13-46bf-b697-4407c22cb389}" id="{f191d910-e8ae-4c3a-93ca-45bf61325b85}" done="0">
    <x18tc:text xml:space="preserve">RAYO 8/8</x18tc:text>
  </x18tc:threadedComment>
  <x18tc:threadedComment ref="G919" dT="2026-07-22T00:22:02.00" personId="{a6920b81-8b51-4332-aac5-7fec7aee4e76}" id="{e6fed69a-14cb-4339-8453-a1599854ed0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CUSHION:l 5/27</x18tc:text>
    <x18tc:extLst>
      <ext uri="{F7C98A9C-CBB3-438F-8F68-D28B6AF4A901}">
        <xltc2:checksum/>
        <xltc2:hyperlink startIndex="221" length="46" url="https://go.microsoft.com/fwlink/?linkid=870924"/>
      </ext>
    </x18tc:extLst>
  </x18tc:threadedComment>
  <x18tc:threadedComment ref="F1413" dT="2026-07-22T00:22:01.00" personId="{1cbce2bc-3e13-46bf-b697-4407c22cb389}" id="{c0500068-76f5-49cf-b2df-c43480aa4ed5}" done="0">
    <x18tc:text xml:space="preserve">paletizar y dejar listo para enviar por fedex</x18tc:text>
  </x18tc:threadedComment>
  <x18tc:threadedComment ref="S183" dT="2026-07-22T00:22:02.00" personId="{1cbce2bc-3e13-46bf-b697-4407c22cb389}" id="{f7abf05e-47cf-4e52-adc8-0862ec500e86}" done="0">
    <x18tc:text xml:space="preserve">TO RAYO 3/2</x18tc:text>
  </x18tc:threadedComment>
  <x18tc:threadedComment ref="L1182" dT="2026-07-22T00:22:01.00" personId="{8a2b78fd-ff76-445e-b6ec-869edbc05c84}" id="{b36efeed-82b7-498d-9066-8d6a1397369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2/11</x18tc:text>
    <x18tc:extLst>
      <ext uri="{F7C98A9C-CBB3-438F-8F68-D28B6AF4A901}">
        <xltc2:checksum/>
        <xltc2:hyperlink startIndex="221" length="46" url="https://go.microsoft.com/fwlink/?linkid=870924"/>
      </ext>
    </x18tc:extLst>
  </x18tc:threadedComment>
  <x18tc:threadedComment ref="S138" dT="2026-07-22T00:22:02.00" personId="{1cbce2bc-3e13-46bf-b697-4407c22cb389}" id="{07252ebc-7638-433a-ac3c-2ec3866c3d63}" done="0">
    <x18tc:text xml:space="preserve">TO RAYO: 12/15</x18tc:text>
  </x18tc:threadedComment>
  <x18tc:threadedComment ref="S921" dT="2026-07-22T00:22:01.00" personId="{8cb24496-12bd-4021-8795-4c0c6ecdd3b8}" id="{15f36b0c-872e-4266-af85-3cbcfb9a199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5/19</x18tc:text>
    <x18tc:extLst>
      <ext uri="{F7C98A9C-CBB3-438F-8F68-D28B6AF4A901}">
        <xltc2:checksum/>
        <xltc2:hyperlink startIndex="221" length="46" url="https://go.microsoft.com/fwlink/?linkid=870924"/>
      </ext>
    </x18tc:extLst>
  </x18tc:threadedComment>
  <x18tc:threadedComment ref="AB25" dT="2026-07-22T00:22:01.00" personId="{1cbce2bc-3e13-46bf-b697-4407c22cb389}" id="{290020c0-d527-46b5-a79a-1e1a25df2b48}" done="0">
    <x18tc:text xml:space="preserve">move to mid october</x18tc:text>
  </x18tc:threadedComment>
  <x18tc:threadedComment ref="G896" dT="2026-07-22T00:22:01.00" personId="{dbf8c8fe-5451-4c8b-b585-ee235441df90}" id="{3d6a916e-d1c0-4b03-9a4f-d5d3fac9d5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5/3</x18tc:text>
    <x18tc:extLst>
      <ext uri="{F7C98A9C-CBB3-438F-8F68-D28B6AF4A901}">
        <xltc2:checksum/>
        <xltc2:hyperlink startIndex="221" length="46" url="https://go.microsoft.com/fwlink/?linkid=870924"/>
      </ext>
    </x18tc:extLst>
  </x18tc:threadedComment>
  <x18tc:threadedComment ref="L1015" dT="2026-07-22T00:22:01.00" personId="{26e63369-a186-4e6e-a6ea-f3401e6ab15a}" id="{33189d81-a96f-42c4-9d85-64be4bfc9d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RECIVED 9/4</x18tc:text>
    <x18tc:extLst>
      <ext uri="{F7C98A9C-CBB3-438F-8F68-D28B6AF4A901}">
        <xltc2:checksum/>
        <xltc2:hyperlink startIndex="221" length="46" url="https://go.microsoft.com/fwlink/?linkid=870924"/>
      </ext>
    </x18tc:extLst>
  </x18tc:threadedComment>
  <x18tc:threadedComment ref="V149" dT="2026-07-22T00:22:01.00" personId="{ea1eed1e-c1c5-4aa7-9fb0-3d3023fa23c2}" id="{866c26d5-c3f2-408d-b07a-5c22fd618d78}" done="0">
    <x18tc:text xml:space="preserve">DELIVER 2 SIDE TABLES &amp; CHAINS TO REPLACE CUERDAS</x18tc:text>
  </x18tc:threadedComment>
  <x18tc:threadedComment ref="F240" dT="2026-07-22T00:22:01.00" personId="{9dd4b414-273a-4c3d-8ef8-46377b632504}" id="{293eadd0-c4d1-4b20-92af-7b5135058a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The client will be ready June 7th</x18tc:text>
    <x18tc:extLst>
      <ext uri="{F7C98A9C-CBB3-438F-8F68-D28B6AF4A901}">
        <xltc2:checksum/>
        <xltc2:hyperlink startIndex="221" length="46" url="https://go.microsoft.com/fwlink/?linkid=870924"/>
      </ext>
    </x18tc:extLst>
  </x18tc:threadedComment>
  <x18tc:threadedComment ref="G255" dT="2026-07-22T00:22:01.00" personId="{1cbce2bc-3e13-46bf-b697-4407c22cb389}" id="{46d4b93c-ab9e-4bcc-86ec-976481b9ee44}" done="0">
    <x18tc:text xml:space="preserve">TO CUSHION: 6/8</x18tc:text>
  </x18tc:threadedComment>
  <x18tc:threadedComment ref="G1140" dT="2026-07-22T00:22:01.00" personId="{f40530c2-1817-485c-bc01-d35e2cbd60d6}" id="{20ad274e-9ed8-467f-a173-e4d36aca1a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11/25</x18tc:text>
    <x18tc:extLst>
      <ext uri="{F7C98A9C-CBB3-438F-8F68-D28B6AF4A901}">
        <xltc2:checksum/>
        <xltc2:hyperlink startIndex="221" length="46" url="https://go.microsoft.com/fwlink/?linkid=870924"/>
      </ext>
    </x18tc:extLst>
  </x18tc:threadedComment>
  <x18tc:threadedComment ref="G1196" dT="2026-07-22T00:22:01.00" personId="{d83c95cb-a8a7-4cdb-931f-002927f94950}" id="{48e16522-4a9e-4db5-8113-ae63a6ed370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3/9</x18tc:text>
    <x18tc:extLst>
      <ext uri="{F7C98A9C-CBB3-438F-8F68-D28B6AF4A901}">
        <xltc2:checksum/>
        <xltc2:hyperlink startIndex="221" length="46" url="https://go.microsoft.com/fwlink/?linkid=870924"/>
      </ext>
    </x18tc:extLst>
  </x18tc:threadedComment>
  <x18tc:threadedComment ref="K1177" dT="2026-07-22T00:22:01.00" personId="{457044f1-28f4-4368-af87-cba12d6ecc89}" id="{45ef4cfc-2625-452d-8619-d71c3e26d9d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1/14</x18tc:text>
    <x18tc:extLst>
      <ext uri="{F7C98A9C-CBB3-438F-8F68-D28B6AF4A901}">
        <xltc2:checksum/>
        <xltc2:hyperlink startIndex="221" length="46" url="https://go.microsoft.com/fwlink/?linkid=870924"/>
      </ext>
    </x18tc:extLst>
  </x18tc:threadedComment>
  <x18tc:threadedComment ref="L1146" dT="2026-07-22T00:22:01.00" personId="{5481a028-eb08-478c-b884-5374516bdbeb}" id="{3cb091e2-9397-4464-9b97-a12e24cfc5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12/12</x18tc:text>
    <x18tc:extLst>
      <ext uri="{F7C98A9C-CBB3-438F-8F68-D28B6AF4A901}">
        <xltc2:checksum/>
        <xltc2:hyperlink startIndex="221" length="46" url="https://go.microsoft.com/fwlink/?linkid=870924"/>
      </ext>
    </x18tc:extLst>
  </x18tc:threadedComment>
  <x18tc:threadedComment ref="G618" dT="2026-07-22T00:22:01.00" personId="{ea1eed1e-c1c5-4aa7-9fb0-3d3023fa23c2}" id="{a4561e29-2c65-401c-a871-a8b699479c2f}" done="0">
    <x18tc:text xml:space="preserve">to cushion: 7/11 at 8:30</x18tc:text>
  </x18tc:threadedComment>
  <x18tc:threadedComment ref="W656" dT="2026-07-22T00:22:01.00" personId="{ece29d09-5c22-4eb9-9c85-56a8d99f9c54}" id="{4a4ac53c-3fb3-48f2-923f-555f00b55f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8/26 AT 10:30 AM</x18tc:text>
    <x18tc:extLst>
      <ext uri="{F7C98A9C-CBB3-438F-8F68-D28B6AF4A901}">
        <xltc2:checksum/>
        <xltc2:hyperlink startIndex="221" length="46" url="https://go.microsoft.com/fwlink/?linkid=870924"/>
      </ext>
    </x18tc:extLst>
  </x18tc:threadedComment>
  <x18tc:threadedComment ref="N1338" dT="2026-07-22T00:22:01.00" personId="{d10c6078-bc68-48a2-8952-6f30e36a784c}" id="{5c712348-33d3-4f25-acfb-956c9219f96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COVERS</x18tc:text>
    <x18tc:extLst>
      <ext uri="{F7C98A9C-CBB3-438F-8F68-D28B6AF4A901}">
        <xltc2:checksum/>
        <xltc2:hyperlink startIndex="221" length="46" url="https://go.microsoft.com/fwlink/?linkid=870924"/>
      </ext>
    </x18tc:extLst>
  </x18tc:threadedComment>
  <x18tc:threadedComment ref="T1410" dT="2026-07-22T00:22:01.00" personId="{1cbce2bc-3e13-46bf-b697-4407c22cb389}" id="{3d9d3549-61fd-469a-bd26-93ba3887c323}" done="0">
    <x18tc:text xml:space="preserve">TO MARIO 10/12</x18tc:text>
  </x18tc:threadedComment>
  <x18tc:threadedComment ref="F492" dT="2026-07-22T00:22:01.00" personId="{203cea0f-a84e-4b1a-bfcd-3d1c71a50643}" id="{71b31258-2ad9-4750-9046-06b561323c6f}" done="0">
    <x18tc:text xml:space="preserve">DUFFEL DONKEY
960 W BROADWAY AV
JACKSON, WY</x18tc:text>
  </x18tc:threadedComment>
  <x18tc:threadedComment ref="G1151" dT="2026-07-22T00:22:02.00" personId="{4cf82626-15f4-416a-aa58-071218261e27}" id="{9792a938-581a-4d79-82db-ddcf980c8f4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12/10</x18tc:text>
    <x18tc:extLst>
      <ext uri="{F7C98A9C-CBB3-438F-8F68-D28B6AF4A901}">
        <xltc2:checksum/>
        <xltc2:hyperlink startIndex="221" length="46" url="https://go.microsoft.com/fwlink/?linkid=870924"/>
      </ext>
    </x18tc:extLst>
  </x18tc:threadedComment>
  <x18tc:threadedComment ref="S629" dT="2026-07-22T00:22:01.00" personId="{ee480cd7-6baa-4a10-ad66-776bd8ad49b5}" id="{8cc5f021-04a5-408c-a8d1-787d92a0898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8/19 AT 10:00AM
Respuesta:
    SE AGREGARON 7 PIEZAS
Respuesta:
    SE INTRODUCE A PRODUCCION 9/17 AT 7:00AM</x18tc:text>
    <x18tc:extLst>
      <ext uri="{F7C98A9C-CBB3-438F-8F68-D28B6AF4A901}">
        <xltc2:checksum/>
        <xltc2:hyperlink startIndex="221" length="46" url="https://go.microsoft.com/fwlink/?linkid=870924"/>
      </ext>
    </x18tc:extLst>
  </x18tc:threadedComment>
  <x18tc:threadedComment ref="W863" dT="2026-07-22T00:22:01.00" personId="{469155bc-0023-4b0b-99fe-56688e778f55}" id="{270a1838-e171-4cbf-b8fe-135bab3e90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3/19
Respuesta:
    REM PENDING</x18tc:text>
    <x18tc:extLst>
      <ext uri="{F7C98A9C-CBB3-438F-8F68-D28B6AF4A901}">
        <xltc2:checksum/>
        <xltc2:hyperlink startIndex="221" length="46" url="https://go.microsoft.com/fwlink/?linkid=870924"/>
      </ext>
    </x18tc:extLst>
  </x18tc:threadedComment>
  <x18tc:threadedComment ref="S1092" dT="2026-07-22T00:22:02.00" personId="{0f78ef8e-6633-419e-aaa8-ddab01dcf064}" id="{4bcb25ba-ebc0-490c-8f35-39d77176c86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10/15</x18tc:text>
    <x18tc:extLst>
      <ext uri="{F7C98A9C-CBB3-438F-8F68-D28B6AF4A901}">
        <xltc2:checksum/>
        <xltc2:hyperlink startIndex="221" length="46" url="https://go.microsoft.com/fwlink/?linkid=870924"/>
      </ext>
    </x18tc:extLst>
  </x18tc:threadedComment>
  <x18tc:threadedComment ref="S35" dT="2026-07-22T00:22:01.00" personId="{1cbce2bc-3e13-46bf-b697-4407c22cb389}" id="{ba2e50b1-4d20-46c7-b495-16cd6778e247}" done="0">
    <x18tc:text xml:space="preserve">TO RAYO: 11/15</x18tc:text>
  </x18tc:threadedComment>
  <x18tc:threadedComment ref="F1386" dT="2026-07-22T00:22:01.00" personId="{9c2db445-0f1e-429e-b2d4-ff498f72079b}" id="{5d433451-54e1-4b96-814b-68af65d096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ONCE COMPLETE NOTIFY MIA.. SE VERA OPCION DE ENVIAR??</x18tc:text>
    <x18tc:extLst>
      <ext uri="{F7C98A9C-CBB3-438F-8F68-D28B6AF4A901}">
        <xltc2:checksum/>
        <xltc2:hyperlink startIndex="221" length="46" url="https://go.microsoft.com/fwlink/?linkid=870924"/>
      </ext>
    </x18tc:extLst>
  </x18tc:threadedComment>
  <x18tc:threadedComment ref="F1169" dT="2026-07-22T00:22:02.00" personId="{c543eb0a-81b8-4e38-83c8-abb0a200fa0f}" id="{b8608398-561d-4a0b-ab25-ec8cf25ceb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REQUIERE RECOGER DE SHOWROOM BRAVADA SECTIONAL &amp; 2 fLY tABLES</x18tc:text>
    <x18tc:extLst>
      <ext uri="{F7C98A9C-CBB3-438F-8F68-D28B6AF4A901}">
        <xltc2:checksum/>
        <xltc2:hyperlink startIndex="221" length="46" url="https://go.microsoft.com/fwlink/?linkid=870924"/>
      </ext>
    </x18tc:extLst>
  </x18tc:threadedComment>
  <x18tc:threadedComment ref="G870" dT="2026-07-22T00:22:01.00" personId="{06c8932b-0887-405e-aebd-28159ba75cb3}" id="{c7dac4f0-a181-462f-a7a8-bab19c29ed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4/3</x18tc:text>
    <x18tc:extLst>
      <ext uri="{F7C98A9C-CBB3-438F-8F68-D28B6AF4A901}">
        <xltc2:checksum/>
        <xltc2:hyperlink startIndex="221" length="46" url="https://go.microsoft.com/fwlink/?linkid=870924"/>
      </ext>
    </x18tc:extLst>
  </x18tc:threadedComment>
  <x18tc:threadedComment ref="S1088" dT="2026-07-22T00:22:02.00" personId="{bdc889b5-ac4d-4521-b7f9-90efc3e70fe9}" id="{75ab131e-247e-4063-bc18-062d11efbc9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11/5</x18tc:text>
    <x18tc:extLst>
      <ext uri="{F7C98A9C-CBB3-438F-8F68-D28B6AF4A901}">
        <xltc2:checksum/>
        <xltc2:hyperlink startIndex="221" length="46" url="https://go.microsoft.com/fwlink/?linkid=870924"/>
      </ext>
    </x18tc:extLst>
  </x18tc:threadedComment>
  <x18tc:threadedComment ref="AC140" dT="2026-07-22T00:22:01.00" personId="{ea1eed1e-c1c5-4aa7-9fb0-3d3023fa23c2}" id="{20d576f7-7a29-4d63-ac54-b1b8ed11bb7b}" done="0">
    <x18tc:text xml:space="preserve">REPLACING 4 DEKTON PIECES</x18tc:text>
  </x18tc:threadedComment>
  <x18tc:threadedComment ref="G819" dT="2026-07-22T00:22:01.00" personId="{15385f73-5fc2-4d0c-b76d-b6650ec71d2b}" id="{db32bc12-c72d-4fc6-ad90-4b5ef9cd7d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2/5</x18tc:text>
    <x18tc:extLst>
      <ext uri="{F7C98A9C-CBB3-438F-8F68-D28B6AF4A901}">
        <xltc2:checksum/>
        <xltc2:hyperlink startIndex="221" length="46" url="https://go.microsoft.com/fwlink/?linkid=870924"/>
      </ext>
    </x18tc:extLst>
  </x18tc:threadedComment>
  <x18tc:threadedComment ref="V107" dT="2026-07-22T00:22:01.00" personId="{ea1eed1e-c1c5-4aa7-9fb0-3d3023fa23c2}" id="{d0c82fc0-f2d1-4f9e-a490-2d42312637b5}" done="0">
    <x18tc:text xml:space="preserve">Se necesita hacer 2 Bench para completar esta invoice… se agarraron para Jefe</x18tc:text>
  </x18tc:threadedComment>
  <x18tc:threadedComment ref="S1409" dT="2026-07-22T00:22:01.00" personId="{1cbce2bc-3e13-46bf-b697-4407c22cb389}" id="{0511c4ed-412d-47c5-b4fc-bd5d0cd992f0}" done="0">
    <x18tc:text xml:space="preserve">TO RAYO 10/4</x18tc:text>
  </x18tc:threadedComment>
  <x18tc:threadedComment ref="T48" dT="2026-07-22T00:22:01.00" personId="{1cbce2bc-3e13-46bf-b697-4407c22cb389}" id="{c9c9b28f-987c-4a07-8b4d-e7a04600e625}" done="0">
    <x18tc:text xml:space="preserve">TO MARIO: 9/23</x18tc:text>
  </x18tc:threadedComment>
  <x18tc:threadedComment ref="S41" dT="2026-07-22T00:22:01.00" personId="{1cbce2bc-3e13-46bf-b697-4407c22cb389}" id="{131139d2-e610-4291-b271-a19844e81211}" done="0">
    <x18tc:text xml:space="preserve">TO RAYO: NOV-1</x18tc:text>
  </x18tc:threadedComment>
  <x18tc:threadedComment ref="T1013" dT="2026-07-22T00:22:01.00" personId="{8372e7fe-505e-4fa9-b8ac-bf31670694d9}" id="{bf665313-890c-49f9-ac25-aa72c101dd4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ON 8/4</x18tc:text>
    <x18tc:extLst>
      <ext uri="{F7C98A9C-CBB3-438F-8F68-D28B6AF4A901}">
        <xltc2:checksum/>
        <xltc2:hyperlink startIndex="221" length="46" url="https://go.microsoft.com/fwlink/?linkid=870924"/>
      </ext>
    </x18tc:extLst>
  </x18tc:threadedComment>
  <x18tc:threadedComment ref="W151" dT="2026-07-22T00:22:01.00" personId="{1cbce2bc-3e13-46bf-b697-4407c22cb389}" id="{81fbc3ba-05b5-427d-a27f-254da546294e}" done="0">
    <x18tc:text xml:space="preserve">TO RED: 1/3</x18tc:text>
  </x18tc:threadedComment>
  <x18tc:threadedComment ref="S1184" dT="2026-07-22T00:22:01.00" personId="{82396191-fb8e-486b-870e-d463a6a4664d}" id="{43d65161-969c-4fac-a51a-9d705ebb461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MAKE 1 T TABLE &amp; REPOWDER 2 CHAISES</x18tc:text>
    <x18tc:extLst>
      <ext uri="{F7C98A9C-CBB3-438F-8F68-D28B6AF4A901}">
        <xltc2:checksum/>
        <xltc2:hyperlink startIndex="221" length="46" url="https://go.microsoft.com/fwlink/?linkid=870924"/>
      </ext>
    </x18tc:extLst>
  </x18tc:threadedComment>
  <x18tc:threadedComment ref="L611" dT="2026-07-22T00:22:01.00" personId="{7f74fbb9-17b9-4f1a-8537-c89235d04af0}" id="{4fbd6240-860f-4834-8795-fafdf51f680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 10/22</x18tc:text>
    <x18tc:extLst>
      <ext uri="{F7C98A9C-CBB3-438F-8F68-D28B6AF4A901}">
        <xltc2:checksum/>
        <xltc2:hyperlink startIndex="221" length="46" url="https://go.microsoft.com/fwlink/?linkid=870924"/>
      </ext>
    </x18tc:extLst>
  </x18tc:threadedComment>
  <x18tc:threadedComment ref="G982" dT="2026-07-22T00:22:01.00" personId="{bbb2bec1-a3ed-494b-8e89-422eb485ab86}" id="{35ec3505-cd72-4846-b847-935081dbdca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2/12</x18tc:text>
    <x18tc:extLst>
      <ext uri="{F7C98A9C-CBB3-438F-8F68-D28B6AF4A901}">
        <xltc2:checksum/>
        <xltc2:hyperlink startIndex="221" length="46" url="https://go.microsoft.com/fwlink/?linkid=870924"/>
      </ext>
    </x18tc:extLst>
  </x18tc:threadedComment>
  <x18tc:threadedComment ref="G1294" dT="2026-07-22T00:22:01.00" personId="{6dcb2321-062e-4c2d-bd58-591cc215c3eb}" id="{727678e0-c75e-4dad-bd5f-8490afbe7e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7/2</x18tc:text>
    <x18tc:extLst>
      <ext uri="{F7C98A9C-CBB3-438F-8F68-D28B6AF4A901}">
        <xltc2:checksum/>
        <xltc2:hyperlink startIndex="221" length="46" url="https://go.microsoft.com/fwlink/?linkid=870924"/>
      </ext>
    </x18tc:extLst>
  </x18tc:threadedComment>
  <x18tc:threadedComment ref="S1078" dT="2026-07-22T00:22:01.00" personId="{6d9f4f77-b83f-4778-ae19-9df390d2f708}" id="{7be52928-e09f-4cc9-857b-6e35235c53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11/6</x18tc:text>
    <x18tc:extLst>
      <ext uri="{F7C98A9C-CBB3-438F-8F68-D28B6AF4A901}">
        <xltc2:checksum/>
        <xltc2:hyperlink startIndex="221" length="46" url="https://go.microsoft.com/fwlink/?linkid=870924"/>
      </ext>
    </x18tc:extLst>
  </x18tc:threadedComment>
  <x18tc:threadedComment ref="S586" dT="2026-07-22T00:22:01.00" personId="{ea1eed1e-c1c5-4aa7-9fb0-3d3023fa23c2}" id="{676ec875-5382-479e-a6f0-9acf6d229a34}" done="0">
    <x18tc:text xml:space="preserve">TO METAL 6/10 AT 6:30AM</x18tc:text>
  </x18tc:threadedComment>
  <x18tc:threadedComment ref="T1025" dT="2026-07-22T00:22:01.00" personId="{e571f2c3-2022-4d9c-b594-a5322681e5bc}" id="{dd2cd0cb-f4ce-4100-9eb2-65341d22e07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8/25 AT 7:30AM
Respuesta:
    COMPLETE 8/26 AT 1:50PM</x18tc:text>
    <x18tc:extLst>
      <ext uri="{F7C98A9C-CBB3-438F-8F68-D28B6AF4A901}">
        <xltc2:checksum/>
        <xltc2:hyperlink startIndex="221" length="46" url="https://go.microsoft.com/fwlink/?linkid=870924"/>
      </ext>
    </x18tc:extLst>
  </x18tc:threadedComment>
  <x18tc:threadedComment ref="W973" dT="2026-07-22T00:22:02.00" personId="{9c94b8ba-9d90-4bef-9f71-0b4de510aade}" id="{0cf9e9bd-cca2-4a4a-9cb4-23d14fee01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7/8</x18tc:text>
    <x18tc:extLst>
      <ext uri="{F7C98A9C-CBB3-438F-8F68-D28B6AF4A901}">
        <xltc2:checksum/>
        <xltc2:hyperlink startIndex="221" length="46" url="https://go.microsoft.com/fwlink/?linkid=870924"/>
      </ext>
    </x18tc:extLst>
  </x18tc:threadedComment>
  <x18tc:threadedComment ref="S171" dT="2026-07-22T00:22:01.00" personId="{1cbce2bc-3e13-46bf-b697-4407c22cb389}" id="{7dba1769-535f-4b65-8ec0-62234f134e66}" done="0">
    <x18tc:text xml:space="preserve">RAYO SEC#1 2/21</x18tc:text>
  </x18tc:threadedComment>
  <x18tc:threadedComment ref="S156" dT="2026-07-22T00:22:02.00" personId="{1cbce2bc-3e13-46bf-b697-4407c22cb389}" id="{b178e42a-244a-4bf3-8e34-c05018b548bc}" done="0">
    <x18tc:text xml:space="preserve">TO RAYO 1/9</x18tc:text>
  </x18tc:threadedComment>
  <x18tc:threadedComment ref="G1212" dT="2026-07-22T00:22:01.00" personId="{77609ee0-d76a-4876-bea8-04f45e1dc0b3}" id="{34b338e1-2be1-40b6-82b5-3be7a11c02f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3/4</x18tc:text>
    <x18tc:extLst>
      <ext uri="{F7C98A9C-CBB3-438F-8F68-D28B6AF4A901}">
        <xltc2:checksum/>
        <xltc2:hyperlink startIndex="221" length="46" url="https://go.microsoft.com/fwlink/?linkid=870924"/>
      </ext>
    </x18tc:extLst>
  </x18tc:threadedComment>
  <x18tc:threadedComment ref="G887" dT="2026-07-22T00:22:01.00" personId="{4e4e3ac8-9805-4b42-9f85-7f0e54543144}" id="{67485534-2adb-4cac-8312-7aa9817e84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5/20</x18tc:text>
    <x18tc:extLst>
      <ext uri="{F7C98A9C-CBB3-438F-8F68-D28B6AF4A901}">
        <xltc2:checksum/>
        <xltc2:hyperlink startIndex="221" length="46" url="https://go.microsoft.com/fwlink/?linkid=870924"/>
      </ext>
    </x18tc:extLst>
  </x18tc:threadedComment>
  <x18tc:threadedComment ref="F1184" dT="2026-07-22T00:22:02.00" personId="{c85f06b3-3dd1-41af-b8d5-4549a7400f3e}" id="{1eb943a6-2cb4-4d0f-8fce-0b0f8fae63e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from showroom</x18tc:text>
    <x18tc:extLst>
      <ext uri="{F7C98A9C-CBB3-438F-8F68-D28B6AF4A901}">
        <xltc2:checksum/>
        <xltc2:hyperlink startIndex="221" length="46" url="https://go.microsoft.com/fwlink/?linkid=870924"/>
      </ext>
    </x18tc:extLst>
  </x18tc:threadedComment>
  <x18tc:threadedComment ref="W141" dT="2026-07-22T00:22:02.00" personId="{1cbce2bc-3e13-46bf-b697-4407c22cb389}" id="{68172827-c274-4bbe-83fa-c7a13c822be7}" done="0">
    <x18tc:text xml:space="preserve">TO RED: 12//22</x18tc:text>
  </x18tc:threadedComment>
  <x18tc:threadedComment ref="G665" dT="2026-07-22T00:22:01.00" personId="{e2bb6f31-ee48-4758-a5f6-94316d078e9c}" id="{d13d008e-9a6f-4f16-8d3b-44b82bf0e4b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9/26</x18tc:text>
    <x18tc:extLst>
      <ext uri="{F7C98A9C-CBB3-438F-8F68-D28B6AF4A901}">
        <xltc2:checksum/>
        <xltc2:hyperlink startIndex="221" length="46" url="https://go.microsoft.com/fwlink/?linkid=870924"/>
      </ext>
    </x18tc:extLst>
  </x18tc:threadedComment>
  <x18tc:threadedComment ref="T1057" dT="2026-07-22T00:22:01.00" personId="{e6af153d-5987-4a01-8765-47bfc3cc3589}" id="{60376f37-9237-4886-8b17-6fc80a1d41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9/16</x18tc:text>
    <x18tc:extLst>
      <ext uri="{F7C98A9C-CBB3-438F-8F68-D28B6AF4A901}">
        <xltc2:checksum/>
        <xltc2:hyperlink startIndex="221" length="46" url="https://go.microsoft.com/fwlink/?linkid=870924"/>
      </ext>
    </x18tc:extLst>
  </x18tc:threadedComment>
  <x18tc:threadedComment ref="S544" dT="2026-07-22T00:22:01.00" personId="{ea1eed1e-c1c5-4aa7-9fb0-3d3023fa23c2}" id="{08ab2cae-67ea-4148-a654-330cc5af74d8}" done="0">
    <x18tc:text xml:space="preserve">to metal: 4/25</x18tc:text>
  </x18tc:threadedComment>
  <x18tc:threadedComment ref="G751" dT="2026-07-22T00:22:02.00" personId="{4b5d3cc3-01ed-4c70-b2c5-31cd19f0ba1f}" id="{df92eee8-bff8-4336-9e68-43ecd8d8cd0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12/3</x18tc:text>
    <x18tc:extLst>
      <ext uri="{F7C98A9C-CBB3-438F-8F68-D28B6AF4A901}">
        <xltc2:checksum/>
        <xltc2:hyperlink startIndex="221" length="46" url="https://go.microsoft.com/fwlink/?linkid=870924"/>
      </ext>
    </x18tc:extLst>
  </x18tc:threadedComment>
  <x18tc:threadedComment ref="S119" dT="2026-07-22T00:22:01.00" personId="{1cbce2bc-3e13-46bf-b697-4407c22cb389}" id="{0d023285-2172-43d0-903a-910614ab964d}" done="0">
    <x18tc:text xml:space="preserve">TO RAYO 11/07</x18tc:text>
  </x18tc:threadedComment>
  <x18tc:threadedComment ref="T1409" dT="2026-07-22T00:22:01.00" personId="{1cbce2bc-3e13-46bf-b697-4407c22cb389}" id="{d30ca20b-9a16-4863-b6da-ca62588a851b}" done="0">
    <x18tc:text xml:space="preserve">TO MARIO 10/12</x18tc:text>
  </x18tc:threadedComment>
  <x18tc:threadedComment ref="L634" dT="2026-07-22T00:22:01.00" personId="{17095bf4-e744-40c3-9761-ba0c49c58c12}" id="{a1835270-52fc-4535-8cda-01b52369b59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7/29  FOR MIERCOLES 7/31..
Respuesta:
    RECIBIDO: 7/31</x18tc:text>
    <x18tc:extLst>
      <ext uri="{F7C98A9C-CBB3-438F-8F68-D28B6AF4A901}">
        <xltc2:checksum/>
        <xltc2:hyperlink startIndex="221" length="46" url="https://go.microsoft.com/fwlink/?linkid=870924"/>
      </ext>
    </x18tc:extLst>
  </x18tc:threadedComment>
  <x18tc:threadedComment ref="L701" dT="2026-07-22T00:22:02.00" personId="{8db83854-f29e-49ab-920f-b2a3ecf8acea}" id="{44554f1a-d4bc-4e2f-be29-5f97c27450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CON CHRISTIAN FOAM PARA CABANAS
Respuesta:
    SE UTILIZARA FOAM ASIENTO DE CABANA ALREADY ON FOAM AREA
Respuesta:
    RECEIVED 11/15</x18tc:text>
    <x18tc:extLst>
      <ext uri="{F7C98A9C-CBB3-438F-8F68-D28B6AF4A901}">
        <xltc2:checksum/>
        <xltc2:hyperlink startIndex="221" length="46" url="https://go.microsoft.com/fwlink/?linkid=870924"/>
      </ext>
    </x18tc:extLst>
  </x18tc:threadedComment>
  <x18tc:threadedComment ref="S95" dT="2026-07-22T00:22:01.00" personId="{1cbce2bc-3e13-46bf-b697-4407c22cb389}" id="{ae164f59-cd33-4ca4-9552-4ab2fcc98b06}" done="0">
    <x18tc:text xml:space="preserve">TO RAYO 10/19</x18tc:text>
  </x18tc:threadedComment>
  <x18tc:threadedComment ref="L1392" dT="2026-07-22T00:22:01.00" personId="{32d8cb80-18fd-476e-b9bb-36b84fbe5dae}" id="{3e901772-8ed1-4baf-ac7d-13ed7a103c9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8/7/25</x18tc:text>
    <x18tc:extLst>
      <ext uri="{F7C98A9C-CBB3-438F-8F68-D28B6AF4A901}">
        <xltc2:checksum/>
        <xltc2:hyperlink startIndex="221" length="46" url="https://go.microsoft.com/fwlink/?linkid=870924"/>
      </ext>
    </x18tc:extLst>
  </x18tc:threadedComment>
  <x18tc:threadedComment ref="S139" dT="2026-07-22T00:22:01.00" personId="{1cbce2bc-3e13-46bf-b697-4407c22cb389}" id="{82b5c360-6f23-4501-ba87-75f4902e0f9a}" done="0">
    <x18tc:text xml:space="preserve">TO RAYO: 12/15</x18tc:text>
  </x18tc:threadedComment>
  <x18tc:threadedComment ref="S31" dT="2026-07-22T00:22:01.00" personId="{1cbce2bc-3e13-46bf-b697-4407c22cb389}" id="{c38ba827-e281-402c-b4b9-13ddae386368}" done="0">
    <x18tc:text xml:space="preserve">A ANGEL/RAYO 8/12 &amp; 8/15</x18tc:text>
  </x18tc:threadedComment>
  <x18tc:threadedComment ref="S934" dT="2026-07-22T00:22:01.00" personId="{c9b63f9b-40ce-4793-be4e-cbf2ba0f612f}" id="{522c14ec-8bbf-48a0-b3f8-e34735d855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x18tc:text>
    <x18tc:extLst>
      <ext uri="{F7C98A9C-CBB3-438F-8F68-D28B6AF4A901}">
        <xltc2:checksum/>
        <xltc2:hyperlink startIndex="221" length="46" url="https://go.microsoft.com/fwlink/?linkid=870924"/>
      </ext>
    </x18tc:extLst>
  </x18tc:threadedComment>
  <x18tc:threadedComment ref="W1106" dT="2026-07-22T00:22:01.00" personId="{cf645bcf-d0c5-4b55-87d7-15cd086d74b6}" id="{7050b7ef-9ece-4bdd-b6fa-9040e7fc8c4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11/03</x18tc:text>
    <x18tc:extLst>
      <ext uri="{F7C98A9C-CBB3-438F-8F68-D28B6AF4A901}">
        <xltc2:checksum/>
        <xltc2:hyperlink startIndex="221" length="46" url="https://go.microsoft.com/fwlink/?linkid=870924"/>
      </ext>
    </x18tc:extLst>
  </x18tc:threadedComment>
  <x18tc:threadedComment ref="S1439" dT="2026-07-22T00:22:01.00" personId="{9c664927-28ae-4799-8ff8-5ed7652f2c08}" id="{565d375d-af98-4a0f-9643-3e99f5302c6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8/6 AT 1PM</x18tc:text>
    <x18tc:extLst>
      <ext uri="{F7C98A9C-CBB3-438F-8F68-D28B6AF4A901}">
        <xltc2:checksum/>
        <xltc2:hyperlink startIndex="221" length="46" url="https://go.microsoft.com/fwlink/?linkid=870924"/>
      </ext>
    </x18tc:extLst>
  </x18tc:threadedComment>
  <x18tc:threadedComment ref="L1111" dT="2026-07-22T00:22:01.00" personId="{2f4e7b46-2618-4438-a785-200943493609}" id="{96dd8fa0-136f-4785-95d6-fc878c9d3b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12/8</x18tc:text>
    <x18tc:extLst>
      <ext uri="{F7C98A9C-CBB3-438F-8F68-D28B6AF4A901}">
        <xltc2:checksum/>
        <xltc2:hyperlink startIndex="221" length="46" url="https://go.microsoft.com/fwlink/?linkid=870924"/>
      </ext>
    </x18tc:extLst>
  </x18tc:threadedComment>
  <x18tc:threadedComment ref="S493" dT="2026-07-22T00:22:01.00" personId="{ea1eed1e-c1c5-4aa7-9fb0-3d3023fa23c2}" id="{fdbd4e6f-a43f-44da-b090-fdc522d37a5a}" done="0">
    <x18tc:text xml:space="preserve">TO METAL: 4/24</x18tc:text>
  </x18tc:threadedComment>
  <x18tc:threadedComment ref="G691" dT="2026-07-22T00:22:01.00" personId="{8c35ceaf-fc4e-4e80-aad9-39523ae45c69}" id="{37a05143-6379-4808-8ee8-75abd2b6faf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10/8</x18tc:text>
    <x18tc:extLst>
      <ext uri="{F7C98A9C-CBB3-438F-8F68-D28B6AF4A901}">
        <xltc2:checksum/>
        <xltc2:hyperlink startIndex="221" length="46" url="https://go.microsoft.com/fwlink/?linkid=870924"/>
      </ext>
    </x18tc:extLst>
  </x18tc:threadedComment>
  <x18tc:threadedComment ref="G1153" dT="2026-07-22T00:22:01.00" personId="{cec17a9c-187f-4788-b8b9-d0cf92c89953}" id="{89cabc31-6ed3-4e56-bb92-4578741b6c8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12/11</x18tc:text>
    <x18tc:extLst>
      <ext uri="{F7C98A9C-CBB3-438F-8F68-D28B6AF4A901}">
        <xltc2:checksum/>
        <xltc2:hyperlink startIndex="221" length="46" url="https://go.microsoft.com/fwlink/?linkid=870924"/>
      </ext>
    </x18tc:extLst>
  </x18tc:threadedComment>
  <x18tc:threadedComment ref="S666" dT="2026-07-22T00:22:01.00" personId="{24d3d490-a669-43ef-89e9-1773fa02022d}" id="{a1eb83f0-7502-4a16-a8da-2e10ff774f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METAL:9/19 12:50PM</x18tc:text>
    <x18tc:extLst>
      <ext uri="{F7C98A9C-CBB3-438F-8F68-D28B6AF4A901}">
        <xltc2:checksum/>
        <xltc2:hyperlink startIndex="221" length="46" url="https://go.microsoft.com/fwlink/?linkid=870924"/>
      </ext>
    </x18tc:extLst>
  </x18tc:threadedComment>
  <x18tc:threadedComment ref="L753" dT="2026-07-22T00:22:01.00" personId="{d172fb3a-bc00-4c38-970f-050cc441c90a}" id="{05029b08-8c4c-402c-adec-08e591f93fc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ON 12/6 &amp; RETURN 12/9</x18tc:text>
    <x18tc:extLst>
      <ext uri="{F7C98A9C-CBB3-438F-8F68-D28B6AF4A901}">
        <xltc2:checksum/>
        <xltc2:hyperlink startIndex="221" length="46" url="https://go.microsoft.com/fwlink/?linkid=870924"/>
      </ext>
    </x18tc:extLst>
  </x18tc:threadedComment>
  <x18tc:threadedComment ref="G1155" dT="2026-07-22T00:22:01.00" personId="{8a984d0a-a31f-452b-a5ba-e34fc571b2bc}" id="{76c5d14e-cae3-438c-b0d0-bd8185c2c3d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12/15</x18tc:text>
    <x18tc:extLst>
      <ext uri="{F7C98A9C-CBB3-438F-8F68-D28B6AF4A901}">
        <xltc2:checksum/>
        <xltc2:hyperlink startIndex="221" length="46" url="https://go.microsoft.com/fwlink/?linkid=870924"/>
      </ext>
    </x18tc:extLst>
  </x18tc:threadedComment>
  <x18tc:threadedComment ref="W1033" dT="2026-07-22T00:22:01.00" personId="{dfe004e9-54b9-43a2-9fe7-c5e95376e917}" id="{f82c8820-9586-4af5-b56c-2a7126d90bf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x18tc:text>
    <x18tc:extLst>
      <ext uri="{F7C98A9C-CBB3-438F-8F68-D28B6AF4A901}">
        <xltc2:checksum/>
        <xltc2:hyperlink startIndex="221" length="46" url="https://go.microsoft.com/fwlink/?linkid=870924"/>
      </ext>
    </x18tc:extLst>
  </x18tc:threadedComment>
  <x18tc:threadedComment ref="S836" dT="2026-07-22T00:22:01.00" personId="{8491ec45-3b99-40f4-ae79-40787b367776}" id="{4e59088b-8866-4963-b98d-b5492bf814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BY CHRIST 2/26</x18tc:text>
    <x18tc:extLst>
      <ext uri="{F7C98A9C-CBB3-438F-8F68-D28B6AF4A901}">
        <xltc2:checksum/>
        <xltc2:hyperlink startIndex="221" length="46" url="https://go.microsoft.com/fwlink/?linkid=870924"/>
      </ext>
    </x18tc:extLst>
  </x18tc:threadedComment>
  <x18tc:threadedComment ref="S1066" dT="2026-07-22T00:22:01.00" personId="{c84e32da-9d74-4f89-b404-1c021f835041}" id="{4a507b61-8885-4bbc-9e99-71d25583f12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10/30</x18tc:text>
    <x18tc:extLst>
      <ext uri="{F7C98A9C-CBB3-438F-8F68-D28B6AF4A901}">
        <xltc2:checksum/>
        <xltc2:hyperlink startIndex="221" length="46" url="https://go.microsoft.com/fwlink/?linkid=870924"/>
      </ext>
    </x18tc:extLst>
  </x18tc:threadedComment>
  <x18tc:threadedComment ref="G1005" dT="2026-07-22T00:22:01.00" personId="{34a5e623-3eec-4b5f-a85c-267c6a3355ca}" id="{2a1d4817-4d48-4afd-b885-54ef7638e7a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x18tc:text>
    <x18tc:extLst>
      <ext uri="{F7C98A9C-CBB3-438F-8F68-D28B6AF4A901}">
        <xltc2:checksum/>
        <xltc2:hyperlink startIndex="221" length="46" url="https://go.microsoft.com/fwlink/?linkid=870924"/>
      </ext>
    </x18tc:extLst>
  </x18tc:threadedComment>
  <x18tc:threadedComment ref="G1091" dT="2026-07-22T00:22:01.00" personId="{f3f5cd5a-b43b-4640-a12f-3396e04679d3}" id="{7bd589e7-712d-4957-9b13-1e62acbb9a4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11/20</x18tc:text>
    <x18tc:extLst>
      <ext uri="{F7C98A9C-CBB3-438F-8F68-D28B6AF4A901}">
        <xltc2:checksum/>
        <xltc2:hyperlink startIndex="221" length="46" url="https://go.microsoft.com/fwlink/?linkid=870924"/>
      </ext>
    </x18tc:extLst>
  </x18tc:threadedComment>
  <x18tc:threadedComment ref="T729" dT="2026-07-22T00:22:01.00" personId="{7b15f65f-d21f-4d74-8ce2-5292af66df8c}" id="{f44c4462-81ea-444b-8dd4-4e9e983fdbe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META PINTADO</x18tc:text>
    <x18tc:extLst>
      <ext uri="{F7C98A9C-CBB3-438F-8F68-D28B6AF4A901}">
        <xltc2:checksum/>
        <xltc2:hyperlink startIndex="221" length="46" url="https://go.microsoft.com/fwlink/?linkid=870924"/>
      </ext>
    </x18tc:extLst>
  </x18tc:threadedComment>
  <x18tc:threadedComment ref="T1413" dT="2026-07-22T00:22:01.00" personId="{1cbce2bc-3e13-46bf-b697-4407c22cb389}" id="{b4534fe0-5f53-4e93-b201-242ca98b4019}" done="0">
    <x18tc:text xml:space="preserve">TO MARIO: 1/17</x18tc:text>
  </x18tc:threadedComment>
  <x18tc:threadedComment ref="V693" dT="2026-07-22T00:22:01.00" personId="{c20c6615-8061-423c-b135-db09a0d65ec4}" id="{ab7ca89f-6f27-43d6-bc51-9892856a4b1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Ojo: no elaborar 3 chaise longe en esta orden, debido a que ya las tenemos realizadas.
Respuesta:
    AND DON’T MAKE 2 SIDE TABLE</x18tc:text>
    <x18tc:extLst>
      <ext uri="{F7C98A9C-CBB3-438F-8F68-D28B6AF4A901}">
        <xltc2:checksum/>
        <xltc2:hyperlink startIndex="221" length="46" url="https://go.microsoft.com/fwlink/?linkid=870924"/>
      </ext>
    </x18tc:extLst>
  </x18tc:threadedComment>
  <x18tc:threadedComment ref="U93" dT="2026-07-22T00:22:01.00" personId="{1cbce2bc-3e13-46bf-b697-4407c22cb389}" id="{d0f4406c-253a-4442-af2c-b018dc39a396}" done="0">
    <x18tc:text xml:space="preserve">8 BLACK
8 BONE</x18tc:text>
  </x18tc:threadedComment>
  <x18tc:threadedComment ref="S570" dT="2026-07-22T00:22:01.00" personId="{ea1eed1e-c1c5-4aa7-9fb0-3d3023fa23c2}" id="{1c523a35-b5b1-4f60-ab65-a48f64e0ab6f}" done="0">
    <x18tc:text xml:space="preserve">TO METAL: 5/29 AT 1:00PM</x18tc:text>
  </x18tc:threadedComment>
  <x18tc:threadedComment ref="F64" dT="2026-07-22T00:22:02.00" personId="{1cbce2bc-3e13-46bf-b697-4407c22cb389}" id="{cab5fa33-d06d-4283-8d6e-4cf827c112df}" done="0">
    <x18tc:text xml:space="preserve">DELIVER BY JJ SOLAMENTE</x18tc:text>
  </x18tc:threadedComment>
  <x18tc:threadedComment ref="S1021" dT="2026-07-22T00:22:01.00" personId="{3c81c6c3-445a-4676-aa34-024c1031c683}" id="{ff25a24f-995d-4c31-aba7-87d40735018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9/8</x18tc:text>
    <x18tc:extLst>
      <ext uri="{F7C98A9C-CBB3-438F-8F68-D28B6AF4A901}">
        <xltc2:checksum/>
        <xltc2:hyperlink startIndex="221" length="46" url="https://go.microsoft.com/fwlink/?linkid=870924"/>
      </ext>
    </x18tc:extLst>
  </x18tc:threadedComment>
  <x18tc:threadedComment ref="K1103" dT="2026-07-22T00:22:02.00" personId="{b3b836af-feaf-455e-8d0c-349b0c1c473d}" id="{57be98b3-74f1-4bd1-b789-307514fdba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pendiente confirmar telas a utilizar
Respuesta:
    MIA MODIFY PDF.. CUSTOMER SEND FABRICS...</x18tc:text>
    <x18tc:extLst>
      <ext uri="{F7C98A9C-CBB3-438F-8F68-D28B6AF4A901}">
        <xltc2:checksum/>
        <xltc2:hyperlink startIndex="221" length="46" url="https://go.microsoft.com/fwlink/?linkid=870924"/>
      </ext>
    </x18tc:extLst>
  </x18tc:threadedComment>
  <x18tc:threadedComment ref="G953" dT="2026-07-22T00:22:01.00" personId="{25aca8aa-b420-4e54-a1c5-b9ca45256a8c}" id="{7cfb6509-3f03-431a-8970-55ad93f6f50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6/17</x18tc:text>
    <x18tc:extLst>
      <ext uri="{F7C98A9C-CBB3-438F-8F68-D28B6AF4A901}">
        <xltc2:checksum/>
        <xltc2:hyperlink startIndex="221" length="46" url="https://go.microsoft.com/fwlink/?linkid=870924"/>
      </ext>
    </x18tc:extLst>
  </x18tc:threadedComment>
  <x18tc:threadedComment ref="W838" dT="2026-07-22T00:22:02.00" personId="{f36061b5-83fd-4d1b-9410-62d5e4c58e59}" id="{fd389136-8bbb-4515-9f08-8bf9546e18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3/17</x18tc:text>
    <x18tc:extLst>
      <ext uri="{F7C98A9C-CBB3-438F-8F68-D28B6AF4A901}">
        <xltc2:checksum/>
        <xltc2:hyperlink startIndex="221" length="46" url="https://go.microsoft.com/fwlink/?linkid=870924"/>
      </ext>
    </x18tc:extLst>
  </x18tc:threadedComment>
  <x18tc:threadedComment ref="T1412" dT="2026-07-22T00:22:02.00" personId="{1cbce2bc-3e13-46bf-b697-4407c22cb389}" id="{f035fa9e-5e8c-456d-8b65-bc15e508958a}" done="0">
    <x18tc:text xml:space="preserve">TO MARIO: 1/9</x18tc:text>
  </x18tc:threadedComment>
  <x18tc:threadedComment ref="B895" dT="2026-07-22T00:22:01.00" personId="{0a38a800-ecb9-422f-b818-71197ac66d8e}" id="{f8968307-f356-4638-a6df-bd3e86375b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RESCHEDULE BY BRYAN DUE: OPTIMA REQUEST, ORIG. 05/07</x18tc:text>
    <x18tc:extLst>
      <ext uri="{F7C98A9C-CBB3-438F-8F68-D28B6AF4A901}">
        <xltc2:checksum/>
        <xltc2:hyperlink startIndex="221" length="46" url="https://go.microsoft.com/fwlink/?linkid=870924"/>
      </ext>
    </x18tc:extLst>
  </x18tc:threadedComment>
  <x18tc:threadedComment ref="T84" dT="2026-07-22T00:22:02.00" personId="{1cbce2bc-3e13-46bf-b697-4407c22cb389}" id="{19d969f4-7c93-4e44-b610-45772ec9cbda}" done="0">
    <x18tc:text xml:space="preserve">TO MARIO: 1/17</x18tc:text>
  </x18tc:threadedComment>
  <x18tc:threadedComment ref="S74" dT="2026-07-22T00:22:02.00" personId="{1cbce2bc-3e13-46bf-b697-4407c22cb389}" id="{e117582a-036f-40bd-a017-4904e1fe55d8}" done="0">
    <x18tc:text xml:space="preserve">TO RAYO: 9/23</x18tc:text>
  </x18tc:threadedComment>
  <x18tc:threadedComment ref="G862" dT="2026-07-22T00:22:01.00" personId="{500d09c3-c899-4d31-9eff-8b2041d261ce}" id="{20c22fb5-582b-49b5-b7df-985352df40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4/3</x18tc:text>
    <x18tc:extLst>
      <ext uri="{F7C98A9C-CBB3-438F-8F68-D28B6AF4A901}">
        <xltc2:checksum/>
        <xltc2:hyperlink startIndex="221" length="46" url="https://go.microsoft.com/fwlink/?linkid=870924"/>
      </ext>
    </x18tc:extLst>
  </x18tc:threadedComment>
  <x18tc:threadedComment ref="L915" dT="2026-07-22T00:22:01.00" personId="{b9a71936-f9e3-4494-9a93-317da92ae8d1}" id="{87a0abdb-3c12-4108-bacb-716fc916c1c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5/19</x18tc:text>
    <x18tc:extLst>
      <ext uri="{F7C98A9C-CBB3-438F-8F68-D28B6AF4A901}">
        <xltc2:checksum/>
        <xltc2:hyperlink startIndex="221" length="46" url="https://go.microsoft.com/fwlink/?linkid=870924"/>
      </ext>
    </x18tc:extLst>
  </x18tc:threadedComment>
  <x18tc:threadedComment ref="F970" dT="2026-07-22T00:22:02.00" personId="{a5f560f4-797c-413b-9f78-294998a0efaf}" id="{2847ffae-5ecf-402f-aaef-59913efb2a7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PAUSED
Respuesta:
    RE-OPEN 11/1
Respuesta:
    Moved from 12/17/25</x18tc:text>
    <x18tc:extLst>
      <ext uri="{F7C98A9C-CBB3-438F-8F68-D28B6AF4A901}">
        <xltc2:checksum/>
        <xltc2:hyperlink startIndex="221" length="46" url="https://go.microsoft.com/fwlink/?linkid=870924"/>
      </ext>
    </x18tc:extLst>
  </x18tc:threadedComment>
  <x18tc:threadedComment ref="S638" dT="2026-07-22T00:22:01.00" personId="{614172cd-f849-4a43-b255-2e5e583a180c}" id="{001f52ac-1e7f-492b-93bb-e7df1ffac1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8/14 AT 9:45AM</x18tc:text>
    <x18tc:extLst>
      <ext uri="{F7C98A9C-CBB3-438F-8F68-D28B6AF4A901}">
        <xltc2:checksum/>
        <xltc2:hyperlink startIndex="221" length="46" url="https://go.microsoft.com/fwlink/?linkid=870924"/>
      </ext>
    </x18tc:extLst>
  </x18tc:threadedComment>
  <x18tc:threadedComment ref="L575" dT="2026-07-22T00:22:01.00" personId="{95f33847-a926-47c3-8248-bc1ee75dd3db}" id="{7afc1c97-3e68-4804-bc1d-8f38520dac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12/4
Respuesta:
    REC. 12/10</x18tc:text>
    <x18tc:extLst>
      <ext uri="{F7C98A9C-CBB3-438F-8F68-D28B6AF4A901}">
        <xltc2:checksum/>
        <xltc2:hyperlink startIndex="221" length="46" url="https://go.microsoft.com/fwlink/?linkid=870924"/>
      </ext>
    </x18tc:extLst>
  </x18tc:threadedComment>
  <x18tc:threadedComment ref="G595" dT="2026-07-22T00:22:01.00" personId="{ea1eed1e-c1c5-4aa7-9fb0-3d3023fa23c2}" id="{8a6ce6c2-11f1-4445-b833-e2e0824a044b}" done="0">
    <x18tc:text xml:space="preserve">TO CUSHION: 6/25 AT 6:30AM</x18tc:text>
  </x18tc:threadedComment>
  <x18tc:threadedComment ref="G831" dT="2026-07-22T00:22:02.00" personId="{f3f8e22e-ae2e-48c9-9d09-6ac3f59b1791}" id="{ede365f6-89cf-4be9-a60c-4ea355356b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3/25</x18tc:text>
    <x18tc:extLst>
      <ext uri="{F7C98A9C-CBB3-438F-8F68-D28B6AF4A901}">
        <xltc2:checksum/>
        <xltc2:hyperlink startIndex="221" length="46" url="https://go.microsoft.com/fwlink/?linkid=870924"/>
      </ext>
    </x18tc:extLst>
  </x18tc:threadedComment>
  <x18tc:threadedComment ref="F961" dT="2026-07-22T00:22:01.00" personId="{0bbc96f6-fb69-4aa3-8d11-ab11ecd55566}" id="{ed36aac4-ad4e-4e4f-929a-9d2ae29210a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FROM SHOWROOM: Bravada daybed in showroom and Dining set with 8 chairs</x18tc:text>
    <x18tc:extLst>
      <ext uri="{F7C98A9C-CBB3-438F-8F68-D28B6AF4A901}">
        <xltc2:checksum/>
        <xltc2:hyperlink startIndex="221" length="46" url="https://go.microsoft.com/fwlink/?linkid=870924"/>
      </ext>
    </x18tc:extLst>
  </x18tc:threadedComment>
  <x18tc:threadedComment ref="L758" dT="2026-07-22T00:22:01.00" personId="{2efdca42-8b91-46e5-a25b-bb8367f7f83a}" id="{3b12a26a-3d41-458e-9dac-8afa97368b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RECIBIDO 11/21</x18tc:text>
    <x18tc:extLst>
      <ext uri="{F7C98A9C-CBB3-438F-8F68-D28B6AF4A901}">
        <xltc2:checksum/>
        <xltc2:hyperlink startIndex="221" length="46" url="https://go.microsoft.com/fwlink/?linkid=870924"/>
      </ext>
    </x18tc:extLst>
  </x18tc:threadedComment>
  <x18tc:threadedComment ref="S209" dT="2026-07-22T00:22:01.00" personId="{1cbce2bc-3e13-46bf-b697-4407c22cb389}" id="{a388f5d2-82b6-4c96-80ef-f5aac8702d57}" done="0">
    <x18tc:text xml:space="preserve">To mateal team 5/10</x18tc:text>
  </x18tc:threadedComment>
  <x18tc:threadedComment ref="G1034" dT="2026-07-22T00:22:02.00" personId="{bdb7db83-f0b8-475b-b569-2cf7f75e9694}" id="{a343e90f-f6c5-4f50-a575-e92e2aab95e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10/13</x18tc:text>
    <x18tc:extLst>
      <ext uri="{F7C98A9C-CBB3-438F-8F68-D28B6AF4A901}">
        <xltc2:checksum/>
        <xltc2:hyperlink startIndex="221" length="46" url="https://go.microsoft.com/fwlink/?linkid=870924"/>
      </ext>
    </x18tc:extLst>
  </x18tc:threadedComment>
  <x18tc:threadedComment ref="G1297" dT="2026-07-22T00:22:01.00" personId="{22f43fb2-40a9-4a8f-a092-a622cc35fc58}" id="{41dab7f4-9bcf-49ba-ac17-140c15d501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4/23</x18tc:text>
    <x18tc:extLst>
      <ext uri="{F7C98A9C-CBB3-438F-8F68-D28B6AF4A901}">
        <xltc2:checksum/>
        <xltc2:hyperlink startIndex="221" length="46" url="https://go.microsoft.com/fwlink/?linkid=870924"/>
      </ext>
    </x18tc:extLst>
  </x18tc:threadedComment>
  <x18tc:threadedComment ref="B44" dT="2026-07-22T00:22:01.00" personId="{1cbce2bc-3e13-46bf-b697-4407c22cb389}" id="{617fc76b-76ce-4596-896e-0f4ba21e39c6}" done="0">
    <x18tc:text xml:space="preserve">WARRANTY</x18tc:text>
  </x18tc:threadedComment>
  <x18tc:threadedComment ref="U78" dT="2026-07-22T00:22:02.00" personId="{1cbce2bc-3e13-46bf-b697-4407c22cb389}" id="{dcf3fc35-3456-409e-b768-f14feffc60f5}" done="0">
    <x18tc:text xml:space="preserve">ALUMINUM &amp; STEEL</x18tc:text>
  </x18tc:threadedComment>
  <x18tc:threadedComment ref="W533" dT="2026-07-22T00:22:01.00" personId="{ea1eed1e-c1c5-4aa7-9fb0-3d3023fa23c2}" id="{cf9dfaa6-569f-402c-b149-417791d4effb}" done="0">
    <x18tc:text xml:space="preserve">TODEKTON: 5/13</x18tc:text>
  </x18tc:threadedComment>
  <x18tc:threadedComment ref="F928" dT="2026-07-22T00:22:02.00" personId="{c916e009-c872-4be0-a0a1-0c5e136d28b6}" id="{8e59a709-a5d3-408c-a5f6-802ad45c0b3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PICK-UP 6/9 TO DELIVER: 6/23</x18tc:text>
    <x18tc:extLst>
      <ext uri="{F7C98A9C-CBB3-438F-8F68-D28B6AF4A901}">
        <xltc2:checksum/>
        <xltc2:hyperlink startIndex="221" length="46" url="https://go.microsoft.com/fwlink/?linkid=870924"/>
      </ext>
    </x18tc:extLst>
  </x18tc:threadedComment>
  <x18tc:threadedComment ref="S971" dT="2026-07-22T00:22:01.00" personId="{15c41c3c-ae17-4a40-824b-175b0c50e93f}" id="{0bc976af-b4ab-4269-a27f-1080c2f72d3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6/30</x18tc:text>
    <x18tc:extLst>
      <ext uri="{F7C98A9C-CBB3-438F-8F68-D28B6AF4A901}">
        <xltc2:checksum/>
        <xltc2:hyperlink startIndex="221" length="46" url="https://go.microsoft.com/fwlink/?linkid=870924"/>
      </ext>
    </x18tc:extLst>
  </x18tc:threadedComment>
  <x18tc:threadedComment ref="L1021" dT="2026-07-22T00:22:01.00" personId="{4935bb32-3482-41e9-b9ca-b277ffaf27eb}" id="{4c645a96-7303-4b02-98a0-a8b5b4dea6c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9/10
Respuesta:
    RECEIVED 9/11</x18tc:text>
    <x18tc:extLst>
      <ext uri="{F7C98A9C-CBB3-438F-8F68-D28B6AF4A901}">
        <xltc2:checksum/>
        <xltc2:hyperlink startIndex="221" length="46" url="https://go.microsoft.com/fwlink/?linkid=870924"/>
      </ext>
    </x18tc:extLst>
  </x18tc:threadedComment>
  <x18tc:threadedComment ref="T546" dT="2026-07-22T00:22:02.00" personId="{ea1eed1e-c1c5-4aa7-9fb0-3d3023fa23c2}" id="{2b2876a5-6e3a-469f-8f26-25a69cfd90d4}" done="0">
    <x18tc:text xml:space="preserve">done 5/2</x18tc:text>
  </x18tc:threadedComment>
  <x18tc:threadedComment ref="W881" dT="2026-07-22T00:22:01.00" personId="{a5ca014d-0229-45ed-bf62-a00c674902f1}" id="{f4822855-e5f0-411b-b1fb-d8eca82b04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5/6</x18tc:text>
    <x18tc:extLst>
      <ext uri="{F7C98A9C-CBB3-438F-8F68-D28B6AF4A901}">
        <xltc2:checksum/>
        <xltc2:hyperlink startIndex="221" length="46" url="https://go.microsoft.com/fwlink/?linkid=870924"/>
      </ext>
    </x18tc:extLst>
  </x18tc:threadedComment>
  <x18tc:threadedComment ref="L553" dT="2026-07-22T00:22:01.00" personId="{1cbce2bc-3e13-46bf-b697-4407c22cb389}" id="{03d3651b-d9b1-467f-8a68-1f5bb223ffc2}" done="0">
    <x18tc:text xml:space="preserve">SEND 5/21</x18tc:text>
  </x18tc:threadedComment>
  <x18tc:threadedComment ref="G781" dT="2026-07-22T00:22:02.00" personId="{9368e570-cff3-4a51-93e1-6dd72bc99727}" id="{d06fc0b3-801f-49bc-906d-237ffe0005f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12/17</x18tc:text>
    <x18tc:extLst>
      <ext uri="{F7C98A9C-CBB3-438F-8F68-D28B6AF4A901}">
        <xltc2:checksum/>
        <xltc2:hyperlink startIndex="221" length="46" url="https://go.microsoft.com/fwlink/?linkid=870924"/>
      </ext>
    </x18tc:extLst>
  </x18tc:threadedComment>
  <x18tc:threadedComment ref="W1441" dT="2026-07-22T00:22:01.00" personId="{ea1eed1e-c1c5-4aa7-9fb0-3d3023fa23c2}" id="{8a5d6d9e-0e93-4ee5-8e20-4ff6c4ec25f8}" done="0">
    <x18tc:text xml:space="preserve">EXPLAIN TO KENNY DOMOOS</x18tc:text>
  </x18tc:threadedComment>
  <x18tc:threadedComment ref="G1173" dT="2026-07-22T00:22:02.00" personId="{c2972064-dea5-4546-906f-458b3764d51f}" id="{7bef8507-9802-49a2-9b03-a304a1bb725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3/16</x18tc:text>
    <x18tc:extLst>
      <ext uri="{F7C98A9C-CBB3-438F-8F68-D28B6AF4A901}">
        <xltc2:checksum/>
        <xltc2:hyperlink startIndex="221" length="46" url="https://go.microsoft.com/fwlink/?linkid=870924"/>
      </ext>
    </x18tc:extLst>
  </x18tc:threadedComment>
  <x18tc:threadedComment ref="W563" dT="2026-07-22T00:22:01.00" personId="{ea1eed1e-c1c5-4aa7-9fb0-3d3023fa23c2}" id="{2da712ff-d73e-40c7-ba3c-82f56e262a38}" done="0">
    <x18tc:text xml:space="preserve">TO DEKTON: 6/3 12:10</x18tc:text>
  </x18tc:threadedComment>
  <x18tc:threadedComment ref="S673" dT="2026-07-22T00:22:01.00" personId="{a0221c43-2e76-4503-90c5-bbe071b5c0ff}" id="{646b4fc5-c876-47d4-bf85-2f71bb4f096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AGREGO 1 STARLEG 9/23</x18tc:text>
    <x18tc:extLst>
      <ext uri="{F7C98A9C-CBB3-438F-8F68-D28B6AF4A901}">
        <xltc2:checksum/>
        <xltc2:hyperlink startIndex="221" length="46" url="https://go.microsoft.com/fwlink/?linkid=870924"/>
      </ext>
    </x18tc:extLst>
  </x18tc:threadedComment>
  <x18tc:threadedComment ref="S904" dT="2026-07-22T00:22:01.00" personId="{e82296c8-270c-48b9-bab5-00b02ca3b425}" id="{5782fb89-1e27-4b81-9564-c07b32eccd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6/23</x18tc:text>
    <x18tc:extLst>
      <ext uri="{F7C98A9C-CBB3-438F-8F68-D28B6AF4A901}">
        <xltc2:checksum/>
        <xltc2:hyperlink startIndex="221" length="46" url="https://go.microsoft.com/fwlink/?linkid=870924"/>
      </ext>
    </x18tc:extLst>
  </x18tc:threadedComment>
  <x18tc:threadedComment ref="F23" dT="2026-07-22T00:22:02.00" personId="{1cbce2bc-3e13-46bf-b697-4407c22cb389}" id="{c040b641-0370-4b8e-80ba-0449a17051de}" done="0">
    <x18tc:text xml:space="preserve">End October by Cristian
*Client ordered Ledge Lounger, CAN BE DELIVERED TOGETHER</x18tc:text>
  </x18tc:threadedComment>
  <x18tc:threadedComment ref="T938" dT="2026-07-22T00:22:01.00" personId="{08412c07-2fa1-438a-a27e-9f34751cbb0d}" id="{e4a9583c-31bd-48ba-bd77-5d5c429b0f8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COMPLKETE 9/8 AT 9:15AM</x18tc:text>
    <x18tc:extLst>
      <ext uri="{F7C98A9C-CBB3-438F-8F68-D28B6AF4A901}">
        <xltc2:checksum/>
        <xltc2:hyperlink startIndex="221" length="46" url="https://go.microsoft.com/fwlink/?linkid=870924"/>
      </ext>
    </x18tc:extLst>
  </x18tc:threadedComment>
  <x18tc:threadedComment ref="S36" dT="2026-07-22T00:22:01.00" personId="{a4303f58-4f84-400f-a636-5e9335cacc72}" id="{2f85d9da-30af-4707-8f85-a0901201490e}" done="0">
    <x18tc:text xml:space="preserve">8/13 CHRIS CON ANGEL</x18tc:text>
  </x18tc:threadedComment>
  <x18tc:threadedComment ref="F926" dT="2026-07-22T00:22:01.00" personId="{647be702-f642-4285-a9b9-a77fbb16c47b}" id="{0ec8e16d-b391-412a-a2df-5ff73f86f8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7/15
Respuesta:
    SE ENTREGO 7/9 QUEDANDO PENDIENTE FIREPIT</x18tc:text>
    <x18tc:extLst>
      <ext uri="{F7C98A9C-CBB3-438F-8F68-D28B6AF4A901}">
        <xltc2:checksum/>
        <xltc2:hyperlink startIndex="221" length="46" url="https://go.microsoft.com/fwlink/?linkid=870924"/>
      </ext>
    </x18tc:extLst>
  </x18tc:threadedComment>
  <x18tc:threadedComment ref="T119" dT="2026-07-22T00:22:02.00" personId="{1cbce2bc-3e13-46bf-b697-4407c22cb389}" id="{5c096c6f-526d-41c1-b771-c98dd49e2be2}" done="0">
    <x18tc:text xml:space="preserve">TO MARIO 11/11</x18tc:text>
  </x18tc:threadedComment>
  <x18tc:threadedComment ref="V70" dT="2026-07-22T00:22:01.00" personId="{1cbce2bc-3e13-46bf-b697-4407c22cb389}" id="{96049247-14ac-4d9e-9494-9446e5cf694c}" done="0">
    <x18tc:text xml:space="preserve">only Cushion Order</x18tc:text>
  </x18tc:threadedComment>
  <x18tc:threadedComment ref="W1153" dT="2026-07-22T00:22:01.00" personId="{7c07a9fe-a927-454b-a62f-5a93b509bfed}" id="{6ba44e75-3200-4b01-9e4e-70ad0c20b5e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12/9</x18tc:text>
    <x18tc:extLst>
      <ext uri="{F7C98A9C-CBB3-438F-8F68-D28B6AF4A901}">
        <xltc2:checksum/>
        <xltc2:hyperlink startIndex="221" length="46" url="https://go.microsoft.com/fwlink/?linkid=870924"/>
      </ext>
    </x18tc:extLst>
  </x18tc:threadedComment>
  <x18tc:threadedComment ref="G1063" dT="2026-07-22T00:22:01.00" personId="{5a1b9bfe-415a-4016-85a6-d0e20e1b52d4}" id="{0e5f81e5-4eb7-45d7-9bea-9bd29d67c6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12/17</x18tc:text>
    <x18tc:extLst>
      <ext uri="{F7C98A9C-CBB3-438F-8F68-D28B6AF4A901}">
        <xltc2:checksum/>
        <xltc2:hyperlink startIndex="221" length="46" url="https://go.microsoft.com/fwlink/?linkid=870924"/>
      </ext>
    </x18tc:extLst>
  </x18tc:threadedComment>
  <x18tc:threadedComment ref="L1055" dT="2026-07-22T00:22:02.00" personId="{d24e4fdb-006b-475f-bed7-9250fbaabfd1}" id="{d82ce3cd-c500-49c3-aede-b2f3f991cf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RECEIVED</x18tc:text>
    <x18tc:extLst>
      <ext uri="{F7C98A9C-CBB3-438F-8F68-D28B6AF4A901}">
        <xltc2:checksum/>
        <xltc2:hyperlink startIndex="221" length="46" url="https://go.microsoft.com/fwlink/?linkid=870924"/>
      </ext>
    </x18tc:extLst>
  </x18tc:threadedComment>
  <x18tc:threadedComment ref="G1092" dT="2026-07-22T00:22:01.00" personId="{cca9fe14-0c55-449f-a3de-79e431f914cf}" id="{f55e29cc-9d1e-439e-bfe3-44e8acebc28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10/15</x18tc:text>
    <x18tc:extLst>
      <ext uri="{F7C98A9C-CBB3-438F-8F68-D28B6AF4A901}">
        <xltc2:checksum/>
        <xltc2:hyperlink startIndex="221" length="46" url="https://go.microsoft.com/fwlink/?linkid=870924"/>
      </ext>
    </x18tc:extLst>
  </x18tc:threadedComment>
  <x18tc:threadedComment ref="L1381" dT="2026-07-22T00:22:01.00" personId="{18d386b1-71b6-488a-8a9c-240afeeeb901}" id="{90e6235f-eee6-4d13-b68c-bf139e7be9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ALREADY HERE</x18tc:text>
    <x18tc:extLst>
      <ext uri="{F7C98A9C-CBB3-438F-8F68-D28B6AF4A901}">
        <xltc2:checksum/>
        <xltc2:hyperlink startIndex="221" length="46" url="https://go.microsoft.com/fwlink/?linkid=870924"/>
      </ext>
    </x18tc:extLst>
  </x18tc:threadedComment>
  <x18tc:threadedComment ref="S937" dT="2026-07-22T00:22:01.00" personId="{e169f8d1-0210-45f1-b9f4-38a56cae1df8}" id="{fe34dad2-199a-4319-8931-daf34d1134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x18tc:text>
    <x18tc:extLst>
      <ext uri="{F7C98A9C-CBB3-438F-8F68-D28B6AF4A901}">
        <xltc2:checksum/>
        <xltc2:hyperlink startIndex="221" length="46" url="https://go.microsoft.com/fwlink/?linkid=870924"/>
      </ext>
    </x18tc:extLst>
  </x18tc:threadedComment>
  <x18tc:threadedComment ref="W574" dT="2026-07-22T00:22:01.00" personId="{ea1eed1e-c1c5-4aa7-9fb0-3d3023fa23c2}" id="{0ba10706-8a4c-4490-a39f-0e09cb6ddf1c}" done="0">
    <x18tc:text xml:space="preserve">TO DEKTON: 5/30 AT 6:30AM</x18tc:text>
  </x18tc:threadedComment>
  <x18tc:threadedComment ref="S1362" dT="2026-07-22T00:22:02.00" personId="{813752e8-01f0-4e3b-9551-2ccfa007da0b}" id="{0fee49e7-bf4a-43f5-bbc0-2fbb64ee23d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G1048" dT="2026-07-22T00:22:02.00" personId="{7e0fdc6d-7fd6-48d1-a3fc-e291b55fbe1a}" id="{c4b31b08-a47b-400d-97cc-b8a6e130024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10/13</x18tc:text>
    <x18tc:extLst>
      <ext uri="{F7C98A9C-CBB3-438F-8F68-D28B6AF4A901}">
        <xltc2:checksum/>
        <xltc2:hyperlink startIndex="221" length="46" url="https://go.microsoft.com/fwlink/?linkid=870924"/>
      </ext>
    </x18tc:extLst>
  </x18tc:threadedComment>
  <x18tc:threadedComment ref="G775" dT="2026-07-22T00:22:01.00" personId="{f1528210-d658-4436-bb4a-2d57cc2d0029}" id="{76ddcddd-6f41-425f-b43f-edbec87de43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12/9</x18tc:text>
    <x18tc:extLst>
      <ext uri="{F7C98A9C-CBB3-438F-8F68-D28B6AF4A901}">
        <xltc2:checksum/>
        <xltc2:hyperlink startIndex="221" length="46" url="https://go.microsoft.com/fwlink/?linkid=870924"/>
      </ext>
    </x18tc:extLst>
  </x18tc:threadedComment>
  <x18tc:threadedComment ref="V1413" dT="2026-07-22T00:22:02.00" personId="{ea1eed1e-c1c5-4aa7-9fb0-3d3023fa23c2}" id="{ca85fa3e-2fbd-4223-8a7c-dc3f59f0ae75}" done="0">
    <x18tc:text xml:space="preserve">ALUMINIUM FRAME</x18tc:text>
  </x18tc:threadedComment>
  <x18tc:threadedComment ref="F6" dT="2026-07-22T00:22:02.00" personId="{1cbce2bc-3e13-46bf-b697-4407c22cb389}" id="{cd1040ba-89a2-4128-bdfd-d5708e60d3b6}" done="0">
    <x18tc:text xml:space="preserve">JJ LA ENTREGO EN CALIFORNIA</x18tc:text>
  </x18tc:threadedComment>
  <x18tc:threadedComment ref="G968" dT="2026-07-22T00:22:02.00" personId="{bee20bc2-f992-4576-887c-033312fd04a7}" id="{d0a50144-c02b-4b4b-9552-08148bbb18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6/23</x18tc:text>
    <x18tc:extLst>
      <ext uri="{F7C98A9C-CBB3-438F-8F68-D28B6AF4A901}">
        <xltc2:checksum/>
        <xltc2:hyperlink startIndex="221" length="46" url="https://go.microsoft.com/fwlink/?linkid=870924"/>
      </ext>
    </x18tc:extLst>
  </x18tc:threadedComment>
  <x18tc:threadedComment ref="S593" dT="2026-07-22T00:22:01.00" personId="{ea1eed1e-c1c5-4aa7-9fb0-3d3023fa23c2}" id="{41d3dbc7-cafa-4251-984d-fb374b6a406d}" done="0">
    <x18tc:text xml:space="preserve">to metal: 6/18 at 7:10am</x18tc:text>
  </x18tc:threadedComment>
  <x18tc:threadedComment ref="F74" dT="2026-07-22T00:22:02.00" personId="{1cbce2bc-3e13-46bf-b697-4407c22cb389}" id="{b5f33b0e-6751-48d4-86c3-90aa6e9d3019}" done="0">
    <x18tc:text xml:space="preserve">oder includes outdoor covers, please pick up from showroom</x18tc:text>
  </x18tc:threadedComment>
  <x18tc:threadedComment ref="G1067" dT="2026-07-22T00:22:02.00" personId="{74d4ef98-d96d-4c2d-9100-9e14f9f25a6d}" id="{94b52ce8-88a8-422c-b2fd-a44ab89408d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10/23</x18tc:text>
    <x18tc:extLst>
      <ext uri="{F7C98A9C-CBB3-438F-8F68-D28B6AF4A901}">
        <xltc2:checksum/>
        <xltc2:hyperlink startIndex="221" length="46" url="https://go.microsoft.com/fwlink/?linkid=870924"/>
      </ext>
    </x18tc:extLst>
  </x18tc:threadedComment>
  <x18tc:threadedComment ref="G560" dT="2026-07-22T00:22:02.00" personId="{ea1eed1e-c1c5-4aa7-9fb0-3d3023fa23c2}" id="{57a55c06-2edd-4e78-bd7f-6fd32637deee}" done="0">
    <x18tc:text xml:space="preserve">TO CUSHION 5/21</x18tc:text>
  </x18tc:threadedComment>
  <x18tc:threadedComment ref="W260" dT="2026-07-22T00:22:02.00" personId="{a4303f58-4f84-400f-a636-5e9335cacc72}" id="{7b531f19-985d-4cb7-a726-c9f9b50138be}" done="0">
    <x18tc:text xml:space="preserve">TO DEKTON: 5/25</x18tc:text>
  </x18tc:threadedComment>
  <x18tc:threadedComment ref="T544" dT="2026-07-22T00:22:02.00" personId="{ea1eed1e-c1c5-4aa7-9fb0-3d3023fa23c2}" id="{dbaab464-2291-4f57-80bb-ece443c1f36e}" done="0">
    <x18tc:text xml:space="preserve">COMPLETED 5/2</x18tc:text>
  </x18tc:threadedComment>
  <x18tc:threadedComment ref="F524" dT="2026-07-22T00:22:02.00" personId="{ea1eed1e-c1c5-4aa7-9fb0-3d3023fa23c2}" id="{22f8a6d2-8e21-4d7a-b8f6-fb8b0a3c4467}" done="0">
    <x18tc:text xml:space="preserve">SE ARMARA WATERFALL EN CASA KEENNY &amp; JULIO</x18tc:text>
  </x18tc:threadedComment>
  <x18tc:threadedComment ref="F55" dT="2026-07-22T00:22:02.00" personId="{a4303f58-4f84-400f-a636-5e9335cacc72}" id="{b8c6f08c-255d-40b2-9314-8fedb432b19b}" done="0">
    <x18tc:text xml:space="preserve">until november by Sara</x18tc:text>
  </x18tc:threadedComment>
  <x18tc:threadedComment ref="S83" dT="2026-07-22T00:22:02.00" personId="{ea1eed1e-c1c5-4aa7-9fb0-3d3023fa23c2}" id="{6ce48d66-3957-4a44-8133-4063ae3b95c7}" done="0">
    <x18tc:text xml:space="preserve">ya tenemos 5 barstools realizados, hacer solo 2 nuevos
TO RAYO 9/28</x18tc:text>
  </x18tc:threadedComment>
  <x18tc:threadedComment ref="W1105" dT="2026-07-22T00:22:01.00" personId="{6fe44f9c-dd31-49e0-b756-f27bca5644e5}" id="{b4412480-c9eb-4b09-8cc2-981f9ca6c3e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11/18</x18tc:text>
    <x18tc:extLst>
      <ext uri="{F7C98A9C-CBB3-438F-8F68-D28B6AF4A901}">
        <xltc2:checksum/>
        <xltc2:hyperlink startIndex="221" length="46" url="https://go.microsoft.com/fwlink/?linkid=870924"/>
      </ext>
    </x18tc:extLst>
  </x18tc:threadedComment>
  <x18tc:threadedComment ref="S578" dT="2026-07-22T00:22:02.00" personId="{ea1eed1e-c1c5-4aa7-9fb0-3d3023fa23c2}" id="{d7c40e04-15df-4633-8d1c-e21ae7db6bd9}" done="0">
    <x18tc:text xml:space="preserve">To Metal: 5/28</x18tc:text>
  </x18tc:threadedComment>
  <x18tc:threadedComment ref="S1452" dT="2026-07-22T00:22:02.00" personId="{31d6c2e8-25f8-4eeb-b351-d1c163acfcf8}" id="{d11f5d18-8af7-4fee-a62c-f12a7eb53b6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K609" dT="2026-07-22T00:22:01.00" personId="{ea1eed1e-c1c5-4aa7-9fb0-3d3023fa23c2}" id="{214d473f-b09b-4cfd-85e8-f0be590c8526}" done="0">
    <x18tc:text xml:space="preserve">SAME NEW FABRIC</x18tc:text>
  </x18tc:threadedComment>
  <x18tc:threadedComment ref="L1094" dT="2026-07-22T00:22:02.00" personId="{d7ec0722-5496-47b7-a184-6b555e8bff2e}" id="{bff120c6-53a0-4b04-bc6d-613e0f0b645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CUSTOMER</x18tc:text>
    <x18tc:extLst>
      <ext uri="{F7C98A9C-CBB3-438F-8F68-D28B6AF4A901}">
        <xltc2:checksum/>
        <xltc2:hyperlink startIndex="221" length="46" url="https://go.microsoft.com/fwlink/?linkid=870924"/>
      </ext>
    </x18tc:extLst>
  </x18tc:threadedComment>
  <x18tc:threadedComment ref="G790" dT="2026-07-22T00:22:02.00" personId="{b9216a77-5e1d-4b20-bd7d-fac8e107afdf}" id="{62cb3565-8e92-4db7-99c0-8168f14b055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1/6/25</x18tc:text>
    <x18tc:extLst>
      <ext uri="{F7C98A9C-CBB3-438F-8F68-D28B6AF4A901}">
        <xltc2:checksum/>
        <xltc2:hyperlink startIndex="221" length="46" url="https://go.microsoft.com/fwlink/?linkid=870924"/>
      </ext>
    </x18tc:extLst>
  </x18tc:threadedComment>
  <x18tc:threadedComment ref="L1389" dT="2026-07-22T00:22:01.00" personId="{826d34a2-e080-4d85-894b-ecad9db3e0d9}" id="{aa5b875b-2272-47e3-a86f-f0a9e52453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ORDENO DE 1 A 5--READY
Respuesta:
    SE ORDENO DE 6-9 ON 7/23
Respuesta:
    RECIBIDA 6-9 ON 7/25</x18tc:text>
    <x18tc:extLst>
      <ext uri="{F7C98A9C-CBB3-438F-8F68-D28B6AF4A901}">
        <xltc2:checksum/>
        <xltc2:hyperlink startIndex="221" length="46" url="https://go.microsoft.com/fwlink/?linkid=870924"/>
      </ext>
    </x18tc:extLst>
  </x18tc:threadedComment>
  <x18tc:threadedComment ref="G241" dT="2026-07-22T00:22:01.00" personId="{1cbce2bc-3e13-46bf-b697-4407c22cb389}" id="{ed6c3508-cbde-432b-b510-abba6567b987}" done="0">
    <x18tc:text xml:space="preserve">TO CUSHION AREA 5/19</x18tc:text>
  </x18tc:threadedComment>
  <x18tc:threadedComment ref="W701" dT="2026-07-22T00:22:01.00" personId="{022c6df7-3113-475c-b876-83a8b2869ed6}" id="{b034d41e-a8c1-45a3-9eeb-3843df9b90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Respuesta:
    TO DEKTON: 11/7</x18tc:text>
    <x18tc:extLst>
      <ext uri="{F7C98A9C-CBB3-438F-8F68-D28B6AF4A901}">
        <xltc2:checksum/>
        <xltc2:hyperlink startIndex="221" length="46" url="https://go.microsoft.com/fwlink/?linkid=870924"/>
      </ext>
    </x18tc:extLst>
  </x18tc:threadedComment>
  <x18tc:threadedComment ref="S679" dT="2026-07-22T00:22:01.00" personId="{22d0f5e4-53f6-47f0-aae9-760880ad3d2b}" id="{106fcb28-ae56-413b-97d7-2a82054dbe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 AT 7:15AM</x18tc:text>
    <x18tc:extLst>
      <ext uri="{F7C98A9C-CBB3-438F-8F68-D28B6AF4A901}">
        <xltc2:checksum/>
        <xltc2:hyperlink startIndex="221" length="46" url="https://go.microsoft.com/fwlink/?linkid=870924"/>
      </ext>
    </x18tc:extLst>
  </x18tc:threadedComment>
  <x18tc:threadedComment ref="W1001" dT="2026-07-22T00:22:02.00" personId="{44b28a06-0ff4-4b8b-9a98-a59177e7e85e}" id="{42b5bdce-1caf-4f91-9ab6-e670eefc65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7/17
Respuesta:
    FOR FLYING TABLE: DEKTON SPLENDOR</x18tc:text>
    <x18tc:extLst>
      <ext uri="{F7C98A9C-CBB3-438F-8F68-D28B6AF4A901}">
        <xltc2:checksum/>
        <xltc2:hyperlink startIndex="221" length="46" url="https://go.microsoft.com/fwlink/?linkid=870924"/>
      </ext>
    </x18tc:extLst>
  </x18tc:threadedComment>
  <x18tc:threadedComment ref="S605" dT="2026-07-22T00:22:01.00" personId="{8f0b741c-5666-4547-b59b-cde413c6b93d}" id="{00ac6be8-0b4a-4a8c-803b-0c7e4bb50f7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9/12 AT 7:35</x18tc:text>
    <x18tc:extLst>
      <ext uri="{F7C98A9C-CBB3-438F-8F68-D28B6AF4A901}">
        <xltc2:checksum/>
        <xltc2:hyperlink startIndex="221" length="46" url="https://go.microsoft.com/fwlink/?linkid=870924"/>
      </ext>
    </x18tc:extLst>
  </x18tc:threadedComment>
  <x18tc:threadedComment ref="T33" dT="2026-07-22T00:22:02.00" personId="{1cbce2bc-3e13-46bf-b697-4407c22cb389}" id="{c0cf87da-aedd-4207-bd8c-b0eb9fb4b2b9}" done="0">
    <x18tc:text xml:space="preserve">TO MARIO 9/16</x18tc:text>
  </x18tc:threadedComment>
  <x18tc:threadedComment ref="L1047" dT="2026-07-22T00:22:01.00" personId="{504b6a02-7649-41f7-977b-1ad760915f6d}" id="{d921ff1b-d24d-4cac-89be-b2ccad20da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9/10
Respuesta:
    RECEIVED 9/11</x18tc:text>
    <x18tc:extLst>
      <ext uri="{F7C98A9C-CBB3-438F-8F68-D28B6AF4A901}">
        <xltc2:checksum/>
        <xltc2:hyperlink startIndex="221" length="46" url="https://go.microsoft.com/fwlink/?linkid=870924"/>
      </ext>
    </x18tc:extLst>
  </x18tc:threadedComment>
  <x18tc:threadedComment ref="W938" dT="2026-07-22T00:22:02.00" personId="{c33e8b02-b175-490f-b240-5e122216664d}" id="{49934350-034d-4fc8-9556-299b94883e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 AT 10:30AM</x18tc:text>
    <x18tc:extLst>
      <ext uri="{F7C98A9C-CBB3-438F-8F68-D28B6AF4A901}">
        <xltc2:checksum/>
        <xltc2:hyperlink startIndex="221" length="46" url="https://go.microsoft.com/fwlink/?linkid=870924"/>
      </ext>
    </x18tc:extLst>
  </x18tc:threadedComment>
  <x18tc:threadedComment ref="S955" dT="2026-07-22T00:22:02.00" personId="{6c0dc813-ac82-41d6-bdb8-a927631fdb15}" id="{423e698c-dbac-423d-b502-70a5abcc390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ITS ALUMINUM</x18tc:text>
    <x18tc:extLst>
      <ext uri="{F7C98A9C-CBB3-438F-8F68-D28B6AF4A901}">
        <xltc2:checksum/>
        <xltc2:hyperlink startIndex="221" length="46" url="https://go.microsoft.com/fwlink/?linkid=870924"/>
      </ext>
    </x18tc:extLst>
  </x18tc:threadedComment>
  <x18tc:threadedComment ref="W984" dT="2026-07-22T00:22:02.00" personId="{083f548b-89d9-4fbc-ab28-bcdb5d653e00}" id="{cb61485a-6744-4fe2-b30a-d9913b7c673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7/24
Respuesta:
    COMPLETE: 7/30</x18tc:text>
    <x18tc:extLst>
      <ext uri="{F7C98A9C-CBB3-438F-8F68-D28B6AF4A901}">
        <xltc2:checksum/>
        <xltc2:hyperlink startIndex="221" length="46" url="https://go.microsoft.com/fwlink/?linkid=870924"/>
      </ext>
    </x18tc:extLst>
  </x18tc:threadedComment>
  <x18tc:threadedComment ref="G715" dT="2026-07-22T00:22:02.00" personId="{9c43bd2f-af7e-4acc-b685-816346625472}" id="{a9eb20b5-cac4-4a38-8c9c-00db5d66f0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11/21</x18tc:text>
    <x18tc:extLst>
      <ext uri="{F7C98A9C-CBB3-438F-8F68-D28B6AF4A901}">
        <xltc2:checksum/>
        <xltc2:hyperlink startIndex="221" length="46" url="https://go.microsoft.com/fwlink/?linkid=870924"/>
      </ext>
    </x18tc:extLst>
  </x18tc:threadedComment>
  <x18tc:threadedComment ref="L997" dT="2026-07-22T00:22:02.00" personId="{406b498c-1e23-47e0-9b52-3558269d87fe}" id="{f9df7d04-2ce2-40bb-9716-815c2d2a9bf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ON TUE: 09/02/25
Respuesta:
    RECEIVED 9/4</x18tc:text>
    <x18tc:extLst>
      <ext uri="{F7C98A9C-CBB3-438F-8F68-D28B6AF4A901}">
        <xltc2:checksum/>
        <xltc2:hyperlink startIndex="221" length="46" url="https://go.microsoft.com/fwlink/?linkid=870924"/>
      </ext>
    </x18tc:extLst>
  </x18tc:threadedComment>
  <x18tc:threadedComment ref="A230" dT="2026-07-22T00:22:01.00" personId="{a4303f58-4f84-400f-a636-5e9335cacc72}" id="{39214b90-5714-4c28-8f56-8c08ae055a66}" done="0">
    <x18tc:text xml:space="preserve">junto a 459 &amp; 512</x18tc:text>
  </x18tc:threadedComment>
  <x18tc:threadedComment ref="W673" dT="2026-07-22T00:22:02.00" personId="{527c6513-c98f-489e-8eb3-2f982fa5fa04}" id="{291d91fb-1f0a-49b5-944f-505311464ba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AGREGO 1 STARLEG 9/23</x18tc:text>
    <x18tc:extLst>
      <ext uri="{F7C98A9C-CBB3-438F-8F68-D28B6AF4A901}">
        <xltc2:checksum/>
        <xltc2:hyperlink startIndex="221" length="46" url="https://go.microsoft.com/fwlink/?linkid=870924"/>
      </ext>
    </x18tc:extLst>
  </x18tc:threadedComment>
  <x18tc:threadedComment ref="V688" dT="2026-07-22T00:22:01.00" personId="{d8fd89aa-9d57-42eb-9f74-7047746acd32}" id="{6f93ce1e-5140-47ac-85d8-c8dd42aeff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Tomar 4 sillas ya elaboradas para 910 nick henkel disponibles</x18tc:text>
    <x18tc:extLst>
      <ext uri="{F7C98A9C-CBB3-438F-8F68-D28B6AF4A901}">
        <xltc2:checksum/>
        <xltc2:hyperlink startIndex="221" length="46" url="https://go.microsoft.com/fwlink/?linkid=870924"/>
      </ext>
    </x18tc:extLst>
  </x18tc:threadedComment>
  <x18tc:threadedComment ref="W626" dT="2026-07-22T00:22:02.00" personId="{6f771779-09e4-49e6-b89f-1020859dc1a0}" id="{25c6deaa-8903-434e-83ef-bafb69d992c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7/17 AT 12:30PM</x18tc:text>
    <x18tc:extLst>
      <ext uri="{F7C98A9C-CBB3-438F-8F68-D28B6AF4A901}">
        <xltc2:checksum/>
        <xltc2:hyperlink startIndex="221" length="46" url="https://go.microsoft.com/fwlink/?linkid=870924"/>
      </ext>
    </x18tc:extLst>
  </x18tc:threadedComment>
  <x18tc:threadedComment ref="W719" dT="2026-07-22T00:22:02.00" personId="{e04fae6b-5cbe-4310-b8c0-f7590ab28b37}" id="{16ff2746-b8d8-4e72-9d6b-e6d76b5789c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
Respuesta:
    TO DEKTON: 11/11/24 AT 9:00AM</x18tc:text>
    <x18tc:extLst>
      <ext uri="{F7C98A9C-CBB3-438F-8F68-D28B6AF4A901}">
        <xltc2:checksum/>
        <xltc2:hyperlink startIndex="221" length="46" url="https://go.microsoft.com/fwlink/?linkid=870924"/>
      </ext>
    </x18tc:extLst>
  </x18tc:threadedComment>
  <x18tc:threadedComment ref="W1389" dT="2026-07-22T00:22:01.00" personId="{11ffc0b3-9ca0-4f53-99f2-99b34bd2901d}" id="{60d60d37-9ba2-48a6-b7d1-85fbc15c67c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7/16
Respuesta:
    COMPLETED 7/31</x18tc:text>
    <x18tc:extLst>
      <ext uri="{F7C98A9C-CBB3-438F-8F68-D28B6AF4A901}">
        <xltc2:checksum/>
        <xltc2:hyperlink startIndex="221" length="46" url="https://go.microsoft.com/fwlink/?linkid=870924"/>
      </ext>
    </x18tc:extLst>
  </x18tc:threadedComment>
  <x18tc:threadedComment ref="U189" dT="2026-07-22T00:22:02.00" personId="{dc2b2672-3544-4f3a-82cf-427f32b45e0e}" id="{6b1260b3-96b5-4108-bb37-0f15bc661b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CHAISE LOUNGE ALUMINUM ONLY</x18tc:text>
    <x18tc:extLst>
      <ext uri="{F7C98A9C-CBB3-438F-8F68-D28B6AF4A901}">
        <xltc2:checksum/>
        <xltc2:hyperlink startIndex="221" length="46" url="https://go.microsoft.com/fwlink/?linkid=870924"/>
      </ext>
    </x18tc:extLst>
  </x18tc:threadedComment>
  <x18tc:threadedComment ref="A71" dT="2026-07-22T00:22:01.00" personId="{1cbce2bc-3e13-46bf-b697-4407c22cb389}" id="{2ade5434-4a23-417e-8bc9-2310ee065bf1}" done="0">
    <x18tc:text xml:space="preserve">warranty</x18tc:text>
  </x18tc:threadedComment>
  <x18tc:threadedComment ref="S635" dT="2026-07-22T00:22:02.00" personId="{b202fe3e-9ae3-4d9a-a170-0c4cfa6a39e4}" id="{652830a4-477d-42f4-ad8f-dde8d00f283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8/5 AT 7:00AM</x18tc:text>
    <x18tc:extLst>
      <ext uri="{F7C98A9C-CBB3-438F-8F68-D28B6AF4A901}">
        <xltc2:checksum/>
        <xltc2:hyperlink startIndex="221" length="46" url="https://go.microsoft.com/fwlink/?linkid=870924"/>
      </ext>
    </x18tc:extLst>
  </x18tc:threadedComment>
  <x18tc:threadedComment ref="G695" dT="2026-07-22T00:22:01.00" personId="{564e7f09-ca0a-4e4a-b19d-78f26fae241d}" id="{87b244fc-2a41-4a61-948e-31c9dbd3d4c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 AT 10:40AM</x18tc:text>
    <x18tc:extLst>
      <ext uri="{F7C98A9C-CBB3-438F-8F68-D28B6AF4A901}">
        <xltc2:checksum/>
        <xltc2:hyperlink startIndex="221" length="46" url="https://go.microsoft.com/fwlink/?linkid=870924"/>
      </ext>
    </x18tc:extLst>
  </x18tc:threadedComment>
  <x18tc:threadedComment ref="L1147" dT="2026-07-22T00:22:02.00" personId="{463458a8-df83-43a2-8edc-ad848cb4e23c}" id="{7f9a8389-9fd5-4e16-89c5-21ba8733a4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1/6/26</x18tc:text>
    <x18tc:extLst>
      <ext uri="{F7C98A9C-CBB3-438F-8F68-D28B6AF4A901}">
        <xltc2:checksum/>
        <xltc2:hyperlink startIndex="221" length="46" url="https://go.microsoft.com/fwlink/?linkid=870924"/>
      </ext>
    </x18tc:extLst>
  </x18tc:threadedComment>
  <x18tc:threadedComment ref="G959" dT="2026-07-22T00:22:01.00" personId="{d30f3b99-45ad-4155-91b1-029869a807c3}" id="{9757f5c6-841d-4e2f-af73-ac866dd7edb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7/14</x18tc:text>
    <x18tc:extLst>
      <ext uri="{F7C98A9C-CBB3-438F-8F68-D28B6AF4A901}">
        <xltc2:checksum/>
        <xltc2:hyperlink startIndex="221" length="46" url="https://go.microsoft.com/fwlink/?linkid=870924"/>
      </ext>
    </x18tc:extLst>
  </x18tc:threadedComment>
  <x18tc:threadedComment ref="V974" dT="2026-07-22T00:22:02.00" personId="{a03bd1ba-73da-40c6-bbf4-b0c5f05b9dc9}" id="{05a1bc31-dd3b-4746-b0e6-f784dc0b7b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ALUMINUM</x18tc:text>
    <x18tc:extLst>
      <ext uri="{F7C98A9C-CBB3-438F-8F68-D28B6AF4A901}">
        <xltc2:checksum/>
        <xltc2:hyperlink startIndex="221" length="46" url="https://go.microsoft.com/fwlink/?linkid=870924"/>
      </ext>
    </x18tc:extLst>
  </x18tc:threadedComment>
  <x18tc:threadedComment ref="W542" dT="2026-07-22T00:22:01.00" personId="{ea1eed1e-c1c5-4aa7-9fb0-3d3023fa23c2}" id="{18844d47-0b72-4690-badd-18259db08867}" done="0">
    <x18tc:text xml:space="preserve">TO DEKTON: 4/30</x18tc:text>
  </x18tc:threadedComment>
  <x18tc:threadedComment ref="W598" dT="2026-07-22T00:22:01.00" personId="{ea1eed1e-c1c5-4aa7-9fb0-3d3023fa23c2}" id="{bf5a4ca4-4a6a-49dd-992b-be01a467bbc0}" done="0">
    <x18tc:text xml:space="preserve">OJO CON FIREPIT… PRIMERO NOTIFICAR A CHRISTIAN…..RAYO TOME MEDIDAS PARA ELABORAR TO DEKTON: 7/8 AT 7:20AM</x18tc:text>
  </x18tc:threadedComment>
  <x18tc:threadedComment ref="T59" dT="2026-07-22T00:22:02.00" personId="{1cbce2bc-3e13-46bf-b697-4407c22cb389}" id="{3465b8f8-a578-4beb-be4e-f0b1b53fc295}" done="0">
    <x18tc:text xml:space="preserve">SE DETUVO PARA PINTAR YA QUE NO SE NECESITABA HASTA NOV-17
TO MARIO: 11/10</x18tc:text>
  </x18tc:threadedComment>
  <x18tc:threadedComment ref="T77" dT="2026-07-22T00:22:02.00" personId="{1cbce2bc-3e13-46bf-b697-4407c22cb389}" id="{a64426df-c90b-4916-a10a-26916eb92900}" done="0">
    <x18tc:text xml:space="preserve">TO MARIO 9/28</x18tc:text>
  </x18tc:threadedComment>
  <x18tc:threadedComment ref="G1011" dT="2026-07-22T00:22:02.00" personId="{6f771122-dd82-4102-b373-c50bb9dedc8f}" id="{25f7baba-8a27-410f-9767-dfcf37bcc76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8/6</x18tc:text>
    <x18tc:extLst>
      <ext uri="{F7C98A9C-CBB3-438F-8F68-D28B6AF4A901}">
        <xltc2:checksum/>
        <xltc2:hyperlink startIndex="221" length="46" url="https://go.microsoft.com/fwlink/?linkid=870924"/>
      </ext>
    </x18tc:extLst>
  </x18tc:threadedComment>
  <x18tc:threadedComment ref="G842" dT="2026-07-22T00:22:02.00" personId="{b763e422-d438-4105-bc31-5ef2d0fab818}" id="{739bdca3-7066-49a8-bea4-d55ac0abcc2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3/26</x18tc:text>
    <x18tc:extLst>
      <ext uri="{F7C98A9C-CBB3-438F-8F68-D28B6AF4A901}">
        <xltc2:checksum/>
        <xltc2:hyperlink startIndex="221" length="46" url="https://go.microsoft.com/fwlink/?linkid=870924"/>
      </ext>
    </x18tc:extLst>
  </x18tc:threadedComment>
  <x18tc:threadedComment ref="F188" dT="2026-07-22T00:22:02.00" personId="{208b2b79-1459-4219-882d-3de9a7ff6613}" id="{bf63f079-de69-44c4-aee8-e032c7df978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*Vertical propane tank included with this delivery,
*SQUARE 200 X 200 CM POLE 40 MM W/BLACK EDGING $600.0 BASE $437.50 WHEELS $70.00</x18tc:text>
    <x18tc:extLst>
      <ext uri="{F7C98A9C-CBB3-438F-8F68-D28B6AF4A901}">
        <xltc2:checksum/>
        <xltc2:hyperlink startIndex="221" length="46" url="https://go.microsoft.com/fwlink/?linkid=870924"/>
      </ext>
    </x18tc:extLst>
  </x18tc:threadedComment>
  <x18tc:threadedComment ref="G879" dT="2026-07-22T00:22:02.00" personId="{21ab380c-f0e3-412e-a666-c65901f91a25}" id="{595daced-f455-4161-9196-e3de276d69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4/8</x18tc:text>
    <x18tc:extLst>
      <ext uri="{F7C98A9C-CBB3-438F-8F68-D28B6AF4A901}">
        <xltc2:checksum/>
        <xltc2:hyperlink startIndex="221" length="46" url="https://go.microsoft.com/fwlink/?linkid=870924"/>
      </ext>
    </x18tc:extLst>
  </x18tc:threadedComment>
  <x18tc:threadedComment ref="G881" dT="2026-07-22T00:22:02.00" personId="{63ab76f0-46bd-4ad4-9b34-8a18655deab7}" id="{2240a59b-ac33-4aad-a5d2-6891be75a2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5/15</x18tc:text>
    <x18tc:extLst>
      <ext uri="{F7C98A9C-CBB3-438F-8F68-D28B6AF4A901}">
        <xltc2:checksum/>
        <xltc2:hyperlink startIndex="221" length="46" url="https://go.microsoft.com/fwlink/?linkid=870924"/>
      </ext>
    </x18tc:extLst>
  </x18tc:threadedComment>
  <x18tc:threadedComment ref="T1024" dT="2026-07-22T00:22:02.00" personId="{e95668ac-f0c8-4b00-967a-adb7702cb162}" id="{57f1cc7a-e901-4bbd-9567-558a874ad01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 on 9/4</x18tc:text>
    <x18tc:extLst>
      <ext uri="{F7C98A9C-CBB3-438F-8F68-D28B6AF4A901}">
        <xltc2:checksum/>
        <xltc2:hyperlink startIndex="221" length="46" url="https://go.microsoft.com/fwlink/?linkid=870924"/>
      </ext>
    </x18tc:extLst>
  </x18tc:threadedComment>
  <x18tc:threadedComment ref="G1241" dT="2026-07-22T00:22:02.00" personId="{ccda2265-089b-44a5-ad49-277c416642fe}" id="{0dc3cca8-1cbf-4900-a8e6-29458be9ed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4/23</x18tc:text>
    <x18tc:extLst>
      <ext uri="{F7C98A9C-CBB3-438F-8F68-D28B6AF4A901}">
        <xltc2:checksum/>
        <xltc2:hyperlink startIndex="221" length="46" url="https://go.microsoft.com/fwlink/?linkid=870924"/>
      </ext>
    </x18tc:extLst>
  </x18tc:threadedComment>
  <x18tc:threadedComment ref="B28" dT="2026-07-22T00:22:02.00" personId="{1cbce2bc-3e13-46bf-b697-4407c22cb389}" id="{270bae24-3bbd-45fa-9c85-6581d0cdd662}" done="0">
    <x18tc:text xml:space="preserve">WARRANTY</x18tc:text>
  </x18tc:threadedComment>
  <x18tc:threadedComment ref="G183" dT="2026-07-22T00:22:02.00" personId="{36a7d74e-0291-4eb4-93fc-c04af19611cb}" id="{fd642416-215f-4b1a-96b1-ed9f1d1166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abril 3/15</x18tc:text>
    <x18tc:extLst>
      <ext uri="{F7C98A9C-CBB3-438F-8F68-D28B6AF4A901}">
        <xltc2:checksum/>
        <xltc2:hyperlink startIndex="221" length="46" url="https://go.microsoft.com/fwlink/?linkid=870924"/>
      </ext>
    </x18tc:extLst>
  </x18tc:threadedComment>
  <x18tc:threadedComment ref="L558" dT="2026-07-22T00:22:02.00" personId="{1cbce2bc-3e13-46bf-b697-4407c22cb389}" id="{fd44502b-e824-4a3a-8726-b4e6e344088a}" done="0">
    <x18tc:text xml:space="preserve">SEND 5/21
RECEIVED: 5/28</x18tc:text>
  </x18tc:threadedComment>
  <x18tc:threadedComment ref="G272" dT="2026-07-22T00:22:02.00" personId="{1cbce2bc-3e13-46bf-b697-4407c22cb389}" id="{b95f908a-8187-4830-a3cd-5b4d971d4042}" done="0">
    <x18tc:text xml:space="preserve">TO CUSHION:6/7</x18tc:text>
  </x18tc:threadedComment>
  <x18tc:threadedComment ref="W1075" dT="2026-07-22T00:22:02.00" personId="{de2a3b04-874f-4cd3-b924-e08aed1ed8c9}" id="{80475e5f-3d40-45f9-baf3-344ec8e309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10/7</x18tc:text>
    <x18tc:extLst>
      <ext uri="{F7C98A9C-CBB3-438F-8F68-D28B6AF4A901}">
        <xltc2:checksum/>
        <xltc2:hyperlink startIndex="221" length="46" url="https://go.microsoft.com/fwlink/?linkid=870924"/>
      </ext>
    </x18tc:extLst>
  </x18tc:threadedComment>
  <x18tc:threadedComment ref="K1183" dT="2026-07-22T00:22:02.00" personId="{a20aaf5c-1131-464b-b137-e8015b3dbe9c}" id="{67eb601b-d3e8-4944-a27e-a3bbf4268f6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1/15/26</x18tc:text>
    <x18tc:extLst>
      <ext uri="{F7C98A9C-CBB3-438F-8F68-D28B6AF4A901}">
        <xltc2:checksum/>
        <xltc2:hyperlink startIndex="221" length="46" url="https://go.microsoft.com/fwlink/?linkid=870924"/>
      </ext>
    </x18tc:extLst>
  </x18tc:threadedComment>
  <x18tc:threadedComment ref="G571" dT="2026-07-22T00:22:02.00" personId="{ea1eed1e-c1c5-4aa7-9fb0-3d3023fa23c2}" id="{c7035893-11a4-43ac-a337-274fa233e3bc}" done="0">
    <x18tc:text xml:space="preserve">TO CUSHION 5/30 AT 9:30AM</x18tc:text>
  </x18tc:threadedComment>
  <x18tc:threadedComment ref="S620" dT="2026-07-22T00:22:02.00" personId="{d4029733-fbb9-441f-b79c-65aa4c32e7cd}" id="{7c3e886e-845c-46d4-aa0b-8c8f4dcb9e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PAPERS READY TO INTRODUCE WHEN NECESSARY
Respuesta:
    TO METAL: 7/22 AT: 7:51AM</x18tc:text>
    <x18tc:extLst>
      <ext uri="{F7C98A9C-CBB3-438F-8F68-D28B6AF4A901}">
        <xltc2:checksum/>
        <xltc2:hyperlink startIndex="221" length="46" url="https://go.microsoft.com/fwlink/?linkid=870924"/>
      </ext>
    </x18tc:extLst>
  </x18tc:threadedComment>
  <x18tc:threadedComment ref="W635" dT="2026-07-22T00:22:02.00" personId="{05a2234a-08fb-4bbc-bc9e-23f002c8a605}" id="{fee3fc44-5be6-418d-aea2-f2f9dad42ff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DEKTON:8/8 AT 7:30AM</x18tc:text>
    <x18tc:extLst>
      <ext uri="{F7C98A9C-CBB3-438F-8F68-D28B6AF4A901}">
        <xltc2:checksum/>
        <xltc2:hyperlink startIndex="221" length="46" url="https://go.microsoft.com/fwlink/?linkid=870924"/>
      </ext>
    </x18tc:extLst>
  </x18tc:threadedComment>
  <x18tc:threadedComment ref="S15" dT="2026-07-22T00:22:02.00" personId="{1cbce2bc-3e13-46bf-b697-4407c22cb389}" id="{993848de-a368-4a4b-8bd2-330559ef7bea}" done="0">
    <x18tc:text xml:space="preserve">SCHEDULE 8-3</x18tc:text>
  </x18tc:threadedComment>
  <x18tc:threadedComment ref="B1043" dT="2026-07-22T00:22:02.00" personId="{df03e03b-c1b0-482c-96d4-746d0837bcb1}" id="{5aa2bd8e-9a51-4d6d-a50a-967d93b5a4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HOLD MODIFICARAN</x18tc:text>
    <x18tc:extLst>
      <ext uri="{F7C98A9C-CBB3-438F-8F68-D28B6AF4A901}">
        <xltc2:checksum/>
        <xltc2:hyperlink startIndex="221" length="46" url="https://go.microsoft.com/fwlink/?linkid=870924"/>
      </ext>
    </x18tc:extLst>
  </x18tc:threadedComment>
  <x18tc:threadedComment ref="T35" dT="2026-07-22T00:22:02.00" personId="{1cbce2bc-3e13-46bf-b697-4407c22cb389}" id="{b2a80370-5fb6-41ad-b655-f25a289ed1a6}" done="0">
    <x18tc:text xml:space="preserve">TO MARIO: 11/30</x18tc:text>
  </x18tc:threadedComment>
  <x18tc:threadedComment ref="T120" dT="2026-07-22T00:22:02.00" personId="{1cbce2bc-3e13-46bf-b697-4407c22cb389}" id="{7e6526c8-af82-4292-87f7-c94d7198a41d}" done="0">
    <x18tc:text xml:space="preserve">TO MARIO 11/30</x18tc:text>
  </x18tc:threadedComment>
  <x18tc:threadedComment ref="G563" dT="2026-07-22T00:22:02.00" personId="{ea1eed1e-c1c5-4aa7-9fb0-3d3023fa23c2}" id="{00592ac3-3c8f-4b44-a7fb-cc3fb9e54730}" done="0">
    <x18tc:text xml:space="preserve">TO CUSHION: 5/29 AT 9:40AM</x18tc:text>
  </x18tc:threadedComment>
  <x18tc:threadedComment ref="L560" dT="2026-07-22T00:22:02.00" personId="{1cbce2bc-3e13-46bf-b697-4407c22cb389}" id="{173a7dec-c195-4077-a2f7-0fd4ad47abe7}" done="0">
    <x18tc:text xml:space="preserve">ORDER ON  05/29</x18tc:text>
  </x18tc:threadedComment>
  <x18tc:threadedComment ref="W616" dT="2026-07-22T00:22:02.00" personId="{a4303f58-4f84-400f-a636-5e9335cacc72}" id="{e5e81db7-5600-445c-ab0a-9d32d8c8c576}" done="0">
    <x18tc:text xml:space="preserve">to dekton: 7/10 at 7:30am</x18tc:text>
  </x18tc:threadedComment>
  <x18tc:threadedComment ref="S783" dT="2026-07-22T00:22:02.00" personId="{9e39a0ec-971b-419c-9410-022d8c093136}" id="{ec6a3241-75f2-4ad4-a19b-e84a28b626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12/11</x18tc:text>
    <x18tc:extLst>
      <ext uri="{F7C98A9C-CBB3-438F-8F68-D28B6AF4A901}">
        <xltc2:checksum/>
        <xltc2:hyperlink startIndex="221" length="46" url="https://go.microsoft.com/fwlink/?linkid=870924"/>
      </ext>
    </x18tc:extLst>
  </x18tc:threadedComment>
  <x18tc:threadedComment ref="U29" dT="2026-07-22T00:22:02.00" personId="{1cbce2bc-3e13-46bf-b697-4407c22cb389}" id="{cb661792-b2e4-4e95-8cda-deefe0ea27a3}" done="0">
    <x18tc:text xml:space="preserve">ALUMINUM</x18tc:text>
  </x18tc:threadedComment>
  <x18tc:threadedComment ref="G35" dT="2026-07-22T00:22:02.00" personId="{a4303f58-4f84-400f-a636-5e9335cacc72}" id="{fb3127cc-e3d3-490a-96ed-c897de54140a}" done="0">
    <x18tc:text xml:space="preserve">Abril Trabajando</x18tc:text>
  </x18tc:threadedComment>
  <x18tc:threadedComment ref="W603" dT="2026-07-22T00:22:02.00" personId="{a4303f58-4f84-400f-a636-5e9335cacc72}" id="{bfec3e97-fa48-42b1-90d7-5f9691675336}" done="0">
    <x18tc:text xml:space="preserve">TO DEKTON: 7/8 AT 11:51AM</x18tc:text>
  </x18tc:threadedComment>
  <x18tc:threadedComment ref="F1194" dT="2026-07-22T00:22:02.00" personId="{06d5bf16-32ec-4b2b-b5d9-dc02b8e57a7b}" id="{c92e8fa4-fb0e-4dc4-a800-021515bbaa1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CONFIRM WITH LUCIO</x18tc:text>
    <x18tc:extLst>
      <ext uri="{F7C98A9C-CBB3-438F-8F68-D28B6AF4A901}">
        <xltc2:checksum/>
        <xltc2:hyperlink startIndex="221" length="46" url="https://go.microsoft.com/fwlink/?linkid=870924"/>
      </ext>
    </x18tc:extLst>
  </x18tc:threadedComment>
  <x18tc:threadedComment ref="S1020" dT="2026-07-22T00:22:02.00" personId="{76479839-aac7-4061-b515-88d5d3607203}" id="{1f34720d-8ba1-4639-8fb4-1eb56bc828a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9/9</x18tc:text>
    <x18tc:extLst>
      <ext uri="{F7C98A9C-CBB3-438F-8F68-D28B6AF4A901}">
        <xltc2:checksum/>
        <xltc2:hyperlink startIndex="221" length="46" url="https://go.microsoft.com/fwlink/?linkid=870924"/>
      </ext>
    </x18tc:extLst>
  </x18tc:threadedComment>
  <x18tc:threadedComment ref="L1125" dT="2026-07-22T00:22:02.00" personId="{4a47ce5d-7c29-4aeb-945d-fb68c8eda590}" id="{208c93f8-1f12-4f97-9d7c-5992fe8dc4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x18tc:text>
    <x18tc:extLst>
      <ext uri="{F7C98A9C-CBB3-438F-8F68-D28B6AF4A901}">
        <xltc2:checksum/>
        <xltc2:hyperlink startIndex="221" length="46" url="https://go.microsoft.com/fwlink/?linkid=870924"/>
      </ext>
    </x18tc:extLst>
  </x18tc:threadedComment>
  <x18tc:threadedComment ref="G1057" dT="2026-07-22T00:22:02.00" personId="{0c0e437e-56ec-4a95-bfd4-b9b2c04a5f6f}" id="{fe84f9fc-584c-4ee5-bcbf-1e9289e1fb0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9/10</x18tc:text>
    <x18tc:extLst>
      <ext uri="{F7C98A9C-CBB3-438F-8F68-D28B6AF4A901}">
        <xltc2:checksum/>
        <xltc2:hyperlink startIndex="221" length="46" url="https://go.microsoft.com/fwlink/?linkid=870924"/>
      </ext>
    </x18tc:extLst>
  </x18tc:threadedComment>
  <x18tc:threadedComment ref="AF127" dT="2026-07-22T00:22:02.00" personId="{1cbce2bc-3e13-46bf-b697-4407c22cb389}" id="{d3cf9b21-30c9-45e1-968c-b48f4e57410c}" done="0">
    <x18tc:text xml:space="preserve">PLEASE TXT HIM FOR SCHEDULING .HE SAID TXT WORK MUCH BETTER SINCE HE IS A DR AND MIGHT BE WITH PATIENT</x18tc:text>
  </x18tc:threadedComment>
  <x18tc:threadedComment ref="W708" dT="2026-07-22T00:22:02.00" personId="{a2db80eb-7ee7-4c52-b3da-05d602d0add2}" id="{3a08f6f4-2ffc-4a67-bc08-c6968d5482d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DISCOUNT FROM INV.</x18tc:text>
    <x18tc:extLst>
      <ext uri="{F7C98A9C-CBB3-438F-8F68-D28B6AF4A901}">
        <xltc2:checksum/>
        <xltc2:hyperlink startIndex="221" length="46" url="https://go.microsoft.com/fwlink/?linkid=870924"/>
      </ext>
    </x18tc:extLst>
  </x18tc:threadedComment>
  <x18tc:threadedComment ref="W650" dT="2026-07-22T00:22:02.00" personId="{e6b48d77-b1ba-40e2-a565-3af631621dd9}" id="{71acda0a-6313-4f2f-a7fa-7e68e420f11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8/21 AT 8:15AM</x18tc:text>
    <x18tc:extLst>
      <ext uri="{F7C98A9C-CBB3-438F-8F68-D28B6AF4A901}">
        <xltc2:checksum/>
        <xltc2:hyperlink startIndex="221" length="46" url="https://go.microsoft.com/fwlink/?linkid=870924"/>
      </ext>
    </x18tc:extLst>
  </x18tc:threadedComment>
  <x18tc:threadedComment ref="G705" dT="2026-07-22T00:22:02.00" personId="{dd56f810-79e6-4c85-9964-c34a59df8c74}" id="{45f93b5a-807b-41fd-acb8-44834b11a6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11/26 AT 10:00AM
Respuesta:
    COMPLETE: 12/4</x18tc:text>
    <x18tc:extLst>
      <ext uri="{F7C98A9C-CBB3-438F-8F68-D28B6AF4A901}">
        <xltc2:checksum/>
        <xltc2:hyperlink startIndex="221" length="46" url="https://go.microsoft.com/fwlink/?linkid=870924"/>
      </ext>
    </x18tc:extLst>
  </x18tc:threadedComment>
  <x18tc:threadedComment ref="W521" dT="2026-07-22T00:22:02.00" personId="{ea1eed1e-c1c5-4aa7-9fb0-3d3023fa23c2}" id="{375aaf54-830f-407a-898d-0307b746c7be}" done="0">
    <x18tc:text xml:space="preserve">TO DEKTON: 4/17…..COMPLETARON 4/22 TODAS LAS PIEZAS NUEVAS. 
PENDIENTE REVIZAR LAS DE RETRABAJO...</x18tc:text>
  </x18tc:threadedComment>
  <x18tc:threadedComment ref="G529" dT="2026-07-22T00:22:02.00" personId="{ea1eed1e-c1c5-4aa7-9fb0-3d3023fa23c2}" id="{7e1a112d-6235-4cfa-bef2-cf6697eb2915}" done="0">
    <x18tc:text xml:space="preserve">TO CUSHION: 4/17</x18tc:text>
  </x18tc:threadedComment>
  <x18tc:threadedComment ref="C977" dT="2026-07-22T00:22:02.00" personId="{daa1d563-9ee9-47ca-a684-d84256b9442f}" id="{f2824625-d4c9-4c1c-9ed6-154f204ba1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Respuesta:
    PIPELINE REACTIVED</x18tc:text>
    <x18tc:extLst>
      <ext uri="{F7C98A9C-CBB3-438F-8F68-D28B6AF4A901}">
        <xltc2:checksum/>
        <xltc2:hyperlink startIndex="221" length="46" url="https://go.microsoft.com/fwlink/?linkid=870924"/>
      </ext>
    </x18tc:extLst>
  </x18tc:threadedComment>
  <x18tc:threadedComment ref="G773" dT="2026-07-22T00:22:02.00" personId="{fe409ccc-da27-4076-a247-3311d02aeedf}" id="{f2df98f1-da8c-4d4d-86c1-7b08fbe4015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12/12</x18tc:text>
    <x18tc:extLst>
      <ext uri="{F7C98A9C-CBB3-438F-8F68-D28B6AF4A901}">
        <xltc2:checksum/>
        <xltc2:hyperlink startIndex="221" length="46" url="https://go.microsoft.com/fwlink/?linkid=870924"/>
      </ext>
    </x18tc:extLst>
  </x18tc:threadedComment>
  <x18tc:threadedComment ref="G1165" dT="2026-07-22T00:22:02.00" personId="{b285eb76-03ba-4165-b26e-5713b02b854c}" id="{7323e782-269e-47b0-ade6-160debf4640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W826" dT="2026-07-22T00:22:02.00" personId="{426d7c27-4fea-41e0-a23e-4b3540d7b4b6}" id="{e9d5936b-b2af-476f-9675-7c253b0f4bb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2/19</x18tc:text>
    <x18tc:extLst>
      <ext uri="{F7C98A9C-CBB3-438F-8F68-D28B6AF4A901}">
        <xltc2:checksum/>
        <xltc2:hyperlink startIndex="221" length="46" url="https://go.microsoft.com/fwlink/?linkid=870924"/>
      </ext>
    </x18tc:extLst>
  </x18tc:threadedComment>
  <x18tc:threadedComment ref="G634" dT="2026-07-22T00:22:02.00" personId="{3c1481fe-1520-4bbc-8a23-905eb0dcd8ff}" id="{5d7a59fb-bde2-4627-aedc-1c907fae7b2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 at 7:30am</x18tc:text>
    <x18tc:extLst>
      <ext uri="{F7C98A9C-CBB3-438F-8F68-D28B6AF4A901}">
        <xltc2:checksum/>
        <xltc2:hyperlink startIndex="221" length="46" url="https://go.microsoft.com/fwlink/?linkid=870924"/>
      </ext>
    </x18tc:extLst>
  </x18tc:threadedComment>
  <x18tc:threadedComment ref="AB57" dT="2026-07-22T00:22:02.00" personId="{a4303f58-4f84-400f-a636-5e9335cacc72}" id="{9f1f9547-a606-49c9-a405-f1bd86c51777}" done="0">
    <x18tc:text xml:space="preserve">original 11/4</x18tc:text>
  </x18tc:threadedComment>
  <x18tc:threadedComment ref="S240" dT="2026-07-22T00:22:02.00" personId="{1cbce2bc-3e13-46bf-b697-4407c22cb389}" id="{e8734c78-7ab1-4d2b-b739-66347ae8230d}" done="0">
    <x18tc:text xml:space="preserve">TO METAL: 6/13</x18tc:text>
  </x18tc:threadedComment>
  <x18tc:threadedComment ref="F667" dT="2026-07-22T00:22:02.00" personId="{4ad8696a-73cc-49fc-ba7e-5c385b10ff8f}" id="{a6199c72-0494-40ff-80bd-b6c0dc2bfd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FIREPIT SE UTILIZARA EL MISMO DE SHOWROOM, YA SE TRAJO</x18tc:text>
    <x18tc:extLst>
      <ext uri="{F7C98A9C-CBB3-438F-8F68-D28B6AF4A901}">
        <xltc2:checksum/>
        <xltc2:hyperlink startIndex="221" length="46" url="https://go.microsoft.com/fwlink/?linkid=870924"/>
      </ext>
    </x18tc:extLst>
  </x18tc:threadedComment>
  <x18tc:threadedComment ref="F1407" dT="2026-07-22T00:22:02.00" personId="{1cbce2bc-3e13-46bf-b697-4407c22cb389}" id="{8959fabf-88cf-407d-bce1-2cf5b30169c7}" done="0">
    <x18tc:text xml:space="preserve">se envia con Benito &amp; Joseph California</x18tc:text>
  </x18tc:threadedComment>
  <x18tc:threadedComment ref="S700" dT="2026-07-22T00:22:02.00" personId="{d96cdf7b-659b-4932-8f70-6ddfc5d5eb92}" id="{64193165-c53b-4694-9529-55c6d566e81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10/14 AT 13:20PM</x18tc:text>
    <x18tc:extLst>
      <ext uri="{F7C98A9C-CBB3-438F-8F68-D28B6AF4A901}">
        <xltc2:checksum/>
        <xltc2:hyperlink startIndex="221" length="46" url="https://go.microsoft.com/fwlink/?linkid=870924"/>
      </ext>
    </x18tc:extLst>
  </x18tc:threadedComment>
  <x18tc:threadedComment ref="S732" dT="2026-07-22T00:22:02.00" personId="{1ff7ecfa-aa72-4897-adc4-c38325021037}" id="{d9551d17-bbd1-4a8d-96e3-29fcbac286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11/5 AT 8:00AM</x18tc:text>
    <x18tc:extLst>
      <ext uri="{F7C98A9C-CBB3-438F-8F68-D28B6AF4A901}">
        <xltc2:checksum/>
        <xltc2:hyperlink startIndex="221" length="46" url="https://go.microsoft.com/fwlink/?linkid=870924"/>
      </ext>
    </x18tc:extLst>
  </x18tc:threadedComment>
  <x18tc:threadedComment ref="G599" dT="2026-07-22T00:22:02.00" personId="{c7f8f755-6989-4432-ba7d-5c3beff765ed}" id="{362c0ecb-5bc8-45c8-9fa9-687f460c4a6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6/20
Respuesta:
    PENDIENTE SOLO LLENAR ALGUNOS CUSIHIONS</x18tc:text>
    <x18tc:extLst>
      <ext uri="{F7C98A9C-CBB3-438F-8F68-D28B6AF4A901}">
        <xltc2:checksum/>
        <xltc2:hyperlink startIndex="221" length="46" url="https://go.microsoft.com/fwlink/?linkid=870924"/>
      </ext>
    </x18tc:extLst>
  </x18tc:threadedComment>
  <x18tc:threadedComment ref="W894" dT="2026-07-22T00:22:02.00" personId="{37ea3cda-1a04-4ce6-bbc6-f789a3d1821a}" id="{53bd4050-ce94-49e9-9f91-7e12faef3f2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DEKTON...OVER WHATSAPP 4/17</x18tc:text>
    <x18tc:extLst>
      <ext uri="{F7C98A9C-CBB3-438F-8F68-D28B6AF4A901}">
        <xltc2:checksum/>
        <xltc2:hyperlink startIndex="221" length="46" url="https://go.microsoft.com/fwlink/?linkid=870924"/>
      </ext>
    </x18tc:extLst>
  </x18tc:threadedComment>
  <x18tc:threadedComment ref="S784" dT="2026-07-22T00:22:02.00" personId="{db026ed8-bff4-4f9f-919c-1b0001447b46}" id="{ac3a2c7b-7025-49fc-a757-37945546f73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12/12</x18tc:text>
    <x18tc:extLst>
      <ext uri="{F7C98A9C-CBB3-438F-8F68-D28B6AF4A901}">
        <xltc2:checksum/>
        <xltc2:hyperlink startIndex="221" length="46" url="https://go.microsoft.com/fwlink/?linkid=870924"/>
      </ext>
    </x18tc:extLst>
  </x18tc:threadedComment>
  <x18tc:threadedComment ref="S1050" dT="2026-07-22T00:22:02.00" personId="{f0f46380-ea52-472d-a67f-16b2eea7cb75}" id="{b98757bb-2e90-4bc2-8ba5-8a12d46b87b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9/10</x18tc:text>
    <x18tc:extLst>
      <ext uri="{F7C98A9C-CBB3-438F-8F68-D28B6AF4A901}">
        <xltc2:checksum/>
        <xltc2:hyperlink startIndex="221" length="46" url="https://go.microsoft.com/fwlink/?linkid=870924"/>
      </ext>
    </x18tc:extLst>
  </x18tc:threadedComment>
  <x18tc:threadedComment ref="T15" dT="2026-07-22T00:22:02.00" personId="{ea1eed1e-c1c5-4aa7-9fb0-3d3023fa23c2}" id="{31db0835-a97b-4513-a4b7-9a8c7d0f749a}" done="0">
    <x18tc:text xml:space="preserve">TO MARIO: 12/20</x18tc:text>
  </x18tc:threadedComment>
  <x18tc:threadedComment ref="S21" dT="2026-07-22T00:22:02.00" personId="{1cbce2bc-3e13-46bf-b697-4407c22cb389}" id="{fab00daf-d0c7-41b9-8812-0721e00f14c9}" done="0">
    <x18tc:text xml:space="preserve">SCHEDULE 8-3</x18tc:text>
  </x18tc:threadedComment>
  <x18tc:threadedComment ref="T30" dT="2026-07-22T00:22:02.00" personId="{a4303f58-4f84-400f-a636-5e9335cacc72}" id="{05fec3bc-9382-4549-9653-a696c37e1a48}" done="0">
    <x18tc:text xml:space="preserve">Mario 8/15</x18tc:text>
  </x18tc:threadedComment>
  <x18tc:threadedComment ref="S128" dT="2026-07-22T00:22:02.00" personId="{1cbce2bc-3e13-46bf-b697-4407c22cb389}" id="{93a2d4c8-e5d6-49cf-84ea-10cc0999cb09}" done="0">
    <x18tc:text xml:space="preserve">TO RAYO: 11/28</x18tc:text>
  </x18tc:threadedComment>
  <x18tc:threadedComment ref="W596" dT="2026-07-22T00:22:02.00" personId="{ea1eed1e-c1c5-4aa7-9fb0-3d3023fa23c2}" id="{f3752df3-6ef3-479c-b3a7-66c717c5a584}" done="0">
    <x18tc:text xml:space="preserve">TO DEKTON: 6/19 AT 12:50PM</x18tc:text>
  </x18tc:threadedComment>
  <x18tc:threadedComment ref="G1152" dT="2026-07-22T00:22:02.00" personId="{676bb2d4-9be9-469b-8927-7787778a2c08}" id="{47ae8262-211f-416c-90ef-d5702302db7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1/22</x18tc:text>
    <x18tc:extLst>
      <ext uri="{F7C98A9C-CBB3-438F-8F68-D28B6AF4A901}">
        <xltc2:checksum/>
        <xltc2:hyperlink startIndex="221" length="46" url="https://go.microsoft.com/fwlink/?linkid=870924"/>
      </ext>
    </x18tc:extLst>
  </x18tc:threadedComment>
  <x18tc:threadedComment ref="S694" dT="2026-07-22T00:22:02.00" personId="{7101ce8a-9d8e-42a6-8a63-f9976c5691ab}" id="{4e9fefdd-0e63-428f-b21a-7b0a7b64e4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10/7 12:30</x18tc:text>
    <x18tc:extLst>
      <ext uri="{F7C98A9C-CBB3-438F-8F68-D28B6AF4A901}">
        <xltc2:checksum/>
        <xltc2:hyperlink startIndex="221" length="46" url="https://go.microsoft.com/fwlink/?linkid=870924"/>
      </ext>
    </x18tc:extLst>
  </x18tc:threadedComment>
  <x18tc:threadedComment ref="T34" dT="2026-07-22T00:22:02.00" personId="{1cbce2bc-3e13-46bf-b697-4407c22cb389}" id="{d7680798-6af7-4a29-908d-963afab71128}" done="0">
    <x18tc:text xml:space="preserve">TO MARIO 9/16</x18tc:text>
  </x18tc:threadedComment>
  <x18tc:threadedComment ref="S26" dT="2026-07-22T00:22:02.00" personId="{a4303f58-4f84-400f-a636-5e9335cacc72}" id="{04bc0e2c-3f79-43ec-a921-cfb00df43050}" done="0">
    <x18tc:text xml:space="preserve">RAYO 8/22</x18tc:text>
  </x18tc:threadedComment>
  <x18tc:threadedComment ref="B1036" dT="2026-07-22T00:22:02.00" personId="{e21f76bb-0ca1-40dd-970b-0e80f6108981}" id="{18466ef8-01cc-4964-9e60-6f740417b11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 HOLD MODIFICARAN
Respuesta:
    SE AGREGARON PIEZAS 9/9</x18tc:text>
    <x18tc:extLst>
      <ext uri="{F7C98A9C-CBB3-438F-8F68-D28B6AF4A901}">
        <xltc2:checksum/>
        <xltc2:hyperlink startIndex="221" length="46" url="https://go.microsoft.com/fwlink/?linkid=870924"/>
      </ext>
    </x18tc:extLst>
  </x18tc:threadedComment>
  <x18tc:threadedComment ref="S1089" dT="2026-07-22T00:22:02.00" personId="{3515ff03-8bc3-4edd-85d5-d7eae9520f05}" id="{130346f3-b323-46ce-a8d6-d21c8e97b49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10/27</x18tc:text>
    <x18tc:extLst>
      <ext uri="{F7C98A9C-CBB3-438F-8F68-D28B6AF4A901}">
        <xltc2:checksum/>
        <xltc2:hyperlink startIndex="221" length="46" url="https://go.microsoft.com/fwlink/?linkid=870924"/>
      </ext>
    </x18tc:extLst>
  </x18tc:threadedComment>
  <x18tc:threadedComment ref="K642" dT="2026-07-22T00:22:02.00" personId="{84fdaaa1-9dc7-46fa-89ef-fa8407c3c168}" id="{42aaa6cc-3dc8-40c1-82e7-7b4a929c395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AT JUSTWHOLESALE
Respuesta:
    LLEGO 8/14</x18tc:text>
    <x18tc:extLst>
      <ext uri="{F7C98A9C-CBB3-438F-8F68-D28B6AF4A901}">
        <xltc2:checksum/>
        <xltc2:hyperlink startIndex="221" length="46" url="https://go.microsoft.com/fwlink/?linkid=870924"/>
      </ext>
    </x18tc:extLst>
  </x18tc:threadedComment>
  <x18tc:threadedComment ref="S808" dT="2026-07-22T00:22:02.00" personId="{e27dc0d2-95c8-4a1f-9984-50453ca5a3da}" id="{7ec5fbf3-5723-4d24-b591-8bb180447f7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1/22</x18tc:text>
    <x18tc:extLst>
      <ext uri="{F7C98A9C-CBB3-438F-8F68-D28B6AF4A901}">
        <xltc2:checksum/>
        <xltc2:hyperlink startIndex="221" length="46" url="https://go.microsoft.com/fwlink/?linkid=870924"/>
      </ext>
    </x18tc:extLst>
  </x18tc:threadedComment>
  <x18tc:threadedComment ref="F1179" dT="2026-07-22T00:22:02.00" personId="{623cfcec-f8aa-410c-baf4-e88a81321fe3}" id="{50d94963-ac4b-42f0-b5db-6975f6bd1a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 2/24------</x18tc:text>
    <x18tc:extLst>
      <ext uri="{F7C98A9C-CBB3-438F-8F68-D28B6AF4A901}">
        <xltc2:checksum/>
        <xltc2:hyperlink startIndex="221" length="46" url="https://go.microsoft.com/fwlink/?linkid=870924"/>
      </ext>
    </x18tc:extLst>
  </x18tc:threadedComment>
  <x18tc:threadedComment ref="W146" dT="2026-07-22T00:22:02.00" personId="{1cbce2bc-3e13-46bf-b697-4407c22cb389}" id="{94472314-809c-482b-8fcd-8d8119a0c7bb}" done="0">
    <x18tc:text xml:space="preserve">TO RED: 12/22</x18tc:text>
  </x18tc:threadedComment>
  <x18tc:threadedComment ref="G939" dT="2026-07-22T00:22:02.00" personId="{8047a652-0ca8-4a1c-a25a-ca667d07be83}" id="{32a1a310-1b4f-4c13-838f-46d33b5834a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6/26</x18tc:text>
    <x18tc:extLst>
      <ext uri="{F7C98A9C-CBB3-438F-8F68-D28B6AF4A901}">
        <xltc2:checksum/>
        <xltc2:hyperlink startIndex="221" length="46" url="https://go.microsoft.com/fwlink/?linkid=870924"/>
      </ext>
    </x18tc:extLst>
  </x18tc:threadedComment>
  <x18tc:threadedComment ref="W880" dT="2026-07-22T00:22:02.00" personId="{7e0b5f62-a5a2-4b21-a3fc-30871fecfcb0}" id="{ecad5d88-0039-4129-afe5-df1390ccff8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4/17
Respuesta:
    WAITING FOR ONE SLAB STRATO PER COSENTINO FRIDAY OR MONDAY IT WILL ARRIVE</x18tc:text>
    <x18tc:extLst>
      <ext uri="{F7C98A9C-CBB3-438F-8F68-D28B6AF4A901}">
        <xltc2:checksum/>
        <xltc2:hyperlink startIndex="221" length="46" url="https://go.microsoft.com/fwlink/?linkid=870924"/>
      </ext>
    </x18tc:extLst>
  </x18tc:threadedComment>
  <x18tc:threadedComment ref="G804" dT="2026-07-22T00:22:02.00" personId="{ad04d8c1-df82-4ea5-8826-a0630e76a9ac}" id="{031b700a-b398-4219-8a0e-3f85072832d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x18tc:text>
    <x18tc:extLst>
      <ext uri="{F7C98A9C-CBB3-438F-8F68-D28B6AF4A901}">
        <xltc2:checksum/>
        <xltc2:hyperlink startIndex="221" length="46" url="https://go.microsoft.com/fwlink/?linkid=870924"/>
      </ext>
    </x18tc:extLst>
  </x18tc:threadedComment>
  <x18tc:threadedComment ref="W825" dT="2026-07-22T00:22:02.00" personId="{1e6916b4-8eb9-4f07-8d31-b456078e7e8a}" id="{4b391ecd-f1c3-4f07-a707-78e2be8b93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2/25</x18tc:text>
    <x18tc:extLst>
      <ext uri="{F7C98A9C-CBB3-438F-8F68-D28B6AF4A901}">
        <xltc2:checksum/>
        <xltc2:hyperlink startIndex="221" length="46" url="https://go.microsoft.com/fwlink/?linkid=870924"/>
      </ext>
    </x18tc:extLst>
  </x18tc:threadedComment>
  <x18tc:threadedComment ref="S161" dT="2026-07-22T00:22:02.00" personId="{1cbce2bc-3e13-46bf-b697-4407c22cb389}" id="{b94e4ba2-fc5d-47cd-bf0f-310a70bfee6b}" done="0">
    <x18tc:text xml:space="preserve">TO RAYO 1/24</x18tc:text>
  </x18tc:threadedComment>
  <x18tc:threadedComment ref="L572" dT="2026-07-22T00:22:02.00" personId="{ea1eed1e-c1c5-4aa7-9fb0-3d3023fa23c2}" id="{fdccbc5b-401c-4b09-b56b-4b91adc43b8b}" done="0">
    <x18tc:text xml:space="preserve">RECIBIDO: 6/20/24</x18tc:text>
  </x18tc:threadedComment>
  <x18tc:threadedComment ref="L882" dT="2026-07-22T00:22:02.00" personId="{f9f1d846-08cb-4331-9fdf-c0c79e95c22f}" id="{fbf24119-f4bc-4516-8202-008acb4baa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quitaron 3 foam chair 4” 18*18 de 1154—greg ontiveron, se deberan de reponer una ves lleguen</x18tc:text>
    <x18tc:extLst>
      <ext uri="{F7C98A9C-CBB3-438F-8F68-D28B6AF4A901}">
        <xltc2:checksum/>
        <xltc2:hyperlink startIndex="221" length="46" url="https://go.microsoft.com/fwlink/?linkid=870924"/>
      </ext>
    </x18tc:extLst>
  </x18tc:threadedComment>
  <x18tc:threadedComment ref="L605" dT="2026-07-22T00:22:02.00" personId="{4de17604-ad0b-47bc-9964-b1b497bd0da5}" id="{710faa89-7f7e-4405-a8f7-beacbcb1cd0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FOAM ORDER ON 12/3
Respuesta:
    RECEIVED: 12/5</x18tc:text>
    <x18tc:extLst>
      <ext uri="{F7C98A9C-CBB3-438F-8F68-D28B6AF4A901}">
        <xltc2:checksum/>
        <xltc2:hyperlink startIndex="221" length="46" url="https://go.microsoft.com/fwlink/?linkid=870924"/>
      </ext>
    </x18tc:extLst>
  </x18tc:threadedComment>
  <x18tc:threadedComment ref="L1195" dT="2026-07-22T00:22:02.00" personId="{3eee0466-520a-43c7-8e1b-599f4da136e4}" id="{c6233438-0d54-4b2b-8882-27715d6664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2/13</x18tc:text>
    <x18tc:extLst>
      <ext uri="{F7C98A9C-CBB3-438F-8F68-D28B6AF4A901}">
        <xltc2:checksum/>
        <xltc2:hyperlink startIndex="221" length="46" url="https://go.microsoft.com/fwlink/?linkid=870924"/>
      </ext>
    </x18tc:extLst>
  </x18tc:threadedComment>
  <x18tc:threadedComment ref="S1343" dT="2026-07-22T00:22:02.00" personId="{a3e38bd5-9332-46eb-b7fe-e5f27bc3f7df}" id="{cf47fec2-51b2-4634-86da-0d0bdb642e0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S1410" dT="2026-07-22T00:22:02.00" personId="{1cbce2bc-3e13-46bf-b697-4407c22cb389}" id="{db7ff468-0de6-4ea3-a7f2-7ec4c73300b5}" done="0">
    <x18tc:text xml:space="preserve">TO RAYO 10/4</x18tc:text>
  </x18tc:threadedComment>
  <x18tc:threadedComment ref="G975" dT="2026-07-22T00:22:02.00" personId="{ad1e78a0-4203-4838-ada0-3284f151c893}" id="{a2d1b151-b5b3-48f6-a063-a6604b6dc59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06/25</x18tc:text>
    <x18tc:extLst>
      <ext uri="{F7C98A9C-CBB3-438F-8F68-D28B6AF4A901}">
        <xltc2:checksum/>
        <xltc2:hyperlink startIndex="221" length="46" url="https://go.microsoft.com/fwlink/?linkid=870924"/>
      </ext>
    </x18tc:extLst>
  </x18tc:threadedComment>
  <x18tc:threadedComment ref="G797" dT="2026-07-22T00:22:02.00" personId="{e53c0945-0e16-48bd-9582-c57466c60841}" id="{cfbae9c9-6a2b-4dfc-8585-9fe170e224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x18tc:text>
    <x18tc:extLst>
      <ext uri="{F7C98A9C-CBB3-438F-8F68-D28B6AF4A901}">
        <xltc2:checksum/>
        <xltc2:hyperlink startIndex="221" length="46" url="https://go.microsoft.com/fwlink/?linkid=870924"/>
      </ext>
    </x18tc:extLst>
  </x18tc:threadedComment>
  <x18tc:threadedComment ref="F1104" dT="2026-07-22T00:22:02.00" personId="{c7d9ffbe-7569-4a7e-8e46-e20c2b1affb0}" id="{b9ba1593-01d6-48bc-8a57-5199b84475f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PICKUP*WASH &amp; *RESTUFF</x18tc:text>
    <x18tc:extLst>
      <ext uri="{F7C98A9C-CBB3-438F-8F68-D28B6AF4A901}">
        <xltc2:checksum/>
        <xltc2:hyperlink startIndex="221" length="46" url="https://go.microsoft.com/fwlink/?linkid=870924"/>
      </ext>
    </x18tc:extLst>
  </x18tc:threadedComment>
  <x18tc:threadedComment ref="S75" dT="2026-07-22T00:22:02.00" personId="{1cbce2bc-3e13-46bf-b697-4407c22cb389}" id="{0b7ae2ee-1761-4fa0-b89a-ddc7fbf450f3}" done="0">
    <x18tc:text xml:space="preserve">TO RAYO 9/28</x18tc:text>
  </x18tc:threadedComment>
  <x18tc:threadedComment ref="F1408" dT="2026-07-22T00:22:02.00" personId="{1cbce2bc-3e13-46bf-b697-4407c22cb389}" id="{6c86906c-fa1c-4bf9-8a06-7cfa87367bc0}" done="0">
    <x18tc:text xml:space="preserve">se envia con Benito &amp; Joseph California</x18tc:text>
  </x18tc:threadedComment>
  <x18tc:threadedComment ref="L793" dT="2026-07-22T00:22:02.00" personId="{32a4c773-0f13-4a40-a990-7513be010626}" id="{ca565a25-2aa1-4348-b56f-6a1bad993c2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RECIBIDAS 1/9</x18tc:text>
    <x18tc:extLst>
      <ext uri="{F7C98A9C-CBB3-438F-8F68-D28B6AF4A901}">
        <xltc2:checksum/>
        <xltc2:hyperlink startIndex="221" length="46" url="https://go.microsoft.com/fwlink/?linkid=870924"/>
      </ext>
    </x18tc:extLst>
  </x18tc:threadedComment>
  <x18tc:threadedComment ref="W809" dT="2026-07-22T00:22:02.00" personId="{3611e061-a090-4440-878d-31e94c9284f9}" id="{11d0590c-7596-4b02-9a67-863cb22c72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ESPERANDO SOMNIA...se introdce a DEKTON:2/17
Respuesta:
    Dekton llego 2/18</x18tc:text>
    <x18tc:extLst>
      <ext uri="{F7C98A9C-CBB3-438F-8F68-D28B6AF4A901}">
        <xltc2:checksum/>
        <xltc2:hyperlink startIndex="221" length="46" url="https://go.microsoft.com/fwlink/?linkid=870924"/>
        <xltc2:hyperlink startIndex="295" length="11" url="http://SOMNIA...se"/>
      </ext>
    </x18tc:extLst>
  </x18tc:threadedComment>
  <x18tc:threadedComment ref="S1038" dT="2026-07-22T00:22:02.00" personId="{26764d8a-5f57-488c-be34-4d8550ebde5b}" id="{4d84a8a7-a474-4520-98f7-2a36075d5f0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9/18</x18tc:text>
    <x18tc:extLst>
      <ext uri="{F7C98A9C-CBB3-438F-8F68-D28B6AF4A901}">
        <xltc2:checksum/>
        <xltc2:hyperlink startIndex="221" length="46" url="https://go.microsoft.com/fwlink/?linkid=870924"/>
      </ext>
    </x18tc:extLst>
  </x18tc:threadedComment>
  <x18tc:threadedComment ref="C1065" dT="2026-07-22T00:22:02.00" personId="{7e2068ae-717b-402e-a81c-8c068bc3b8a9}" id="{b5fc7304-0830-470a-bea9-9409008aed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AT SHOWROOM &amp; DELIVER</x18tc:text>
    <x18tc:extLst>
      <ext uri="{F7C98A9C-CBB3-438F-8F68-D28B6AF4A901}">
        <xltc2:checksum/>
        <xltc2:hyperlink startIndex="221" length="46" url="https://go.microsoft.com/fwlink/?linkid=870924"/>
      </ext>
    </x18tc:extLst>
  </x18tc:threadedComment>
  <x18tc:threadedComment ref="W611" dT="2026-07-22T00:22:02.00" personId="{63620abe-bb67-45a1-85ea-70efef61919c}" id="{e7bf7efc-c2c1-4c04-99d3-51a6147a674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8/13 2:30pM</x18tc:text>
    <x18tc:extLst>
      <ext uri="{F7C98A9C-CBB3-438F-8F68-D28B6AF4A901}">
        <xltc2:checksum/>
        <xltc2:hyperlink startIndex="221" length="46" url="https://go.microsoft.com/fwlink/?linkid=870924"/>
      </ext>
    </x18tc:extLst>
  </x18tc:threadedComment>
  <x18tc:threadedComment ref="W990" dT="2026-07-22T00:22:02.00" personId="{c19d1965-403d-4034-97b1-259eb125ec36}" id="{1a4cf39c-2e81-4e14-b727-483b9181246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DEKTON SELECTED BY HAMID</x18tc:text>
    <x18tc:extLst>
      <ext uri="{F7C98A9C-CBB3-438F-8F68-D28B6AF4A901}">
        <xltc2:checksum/>
        <xltc2:hyperlink startIndex="221" length="46" url="https://go.microsoft.com/fwlink/?linkid=870924"/>
      </ext>
    </x18tc:extLst>
  </x18tc:threadedComment>
  <x18tc:threadedComment ref="S624" dT="2026-07-22T00:22:02.00" personId="{6d02d4d3-94d1-4380-837c-248f01e2925a}" id="{3c55f130-3135-41c1-aba5-1914565e81b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7/16 AT 1:55PM</x18tc:text>
    <x18tc:extLst>
      <ext uri="{F7C98A9C-CBB3-438F-8F68-D28B6AF4A901}">
        <xltc2:checksum/>
        <xltc2:hyperlink startIndex="221" length="46" url="https://go.microsoft.com/fwlink/?linkid=870924"/>
      </ext>
    </x18tc:extLst>
  </x18tc:threadedComment>
  <x18tc:threadedComment ref="W780" dT="2026-07-22T00:22:02.00" personId="{dbfff73c-4997-4fad-8cd5-f8974cdd2fab}" id="{e44e5d1a-147a-413b-9d3c-0f7c13a29f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12/9</x18tc:text>
    <x18tc:extLst>
      <ext uri="{F7C98A9C-CBB3-438F-8F68-D28B6AF4A901}">
        <xltc2:checksum/>
        <xltc2:hyperlink startIndex="221" length="46" url="https://go.microsoft.com/fwlink/?linkid=870924"/>
      </ext>
    </x18tc:extLst>
  </x18tc:threadedComment>
  <x18tc:threadedComment ref="G805" dT="2026-07-22T00:22:02.00" personId="{efefc4fc-9142-4a97-80e0-f97f9142fa20}" id="{c264cfa6-3bea-452d-8cea-1f85419ea50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FER-ABRIL: 2/25/25</x18tc:text>
    <x18tc:extLst>
      <ext uri="{F7C98A9C-CBB3-438F-8F68-D28B6AF4A901}">
        <xltc2:checksum/>
        <xltc2:hyperlink startIndex="221" length="46" url="https://go.microsoft.com/fwlink/?linkid=870924"/>
      </ext>
    </x18tc:extLst>
  </x18tc:threadedComment>
  <x18tc:threadedComment ref="G643" dT="2026-07-22T00:22:02.00" personId="{b45367a0-9500-4ea8-b86c-007256076478}" id="{0618f2c9-f359-4cff-9592-2eb3964a9f3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8/21 AT 7:15AM</x18tc:text>
    <x18tc:extLst>
      <ext uri="{F7C98A9C-CBB3-438F-8F68-D28B6AF4A901}">
        <xltc2:checksum/>
        <xltc2:hyperlink startIndex="221" length="46" url="https://go.microsoft.com/fwlink/?linkid=870924"/>
      </ext>
    </x18tc:extLst>
  </x18tc:threadedComment>
  <x18tc:threadedComment ref="V54" dT="2026-07-22T00:22:02.00" personId="{1cbce2bc-3e13-46bf-b697-4407c22cb389}" id="{2d04005e-fa55-46b9-b56e-ccefd8a32fc8}" done="0">
    <x18tc:text xml:space="preserve">BY Sara realizar en nueva medida (9/1) 
Ya estan realizadas, se habian realizado por diferente medida en orden 269-reese bickelhaupt…..</x18tc:text>
  </x18tc:threadedComment>
  <x18tc:threadedComment ref="T63" dT="2026-07-22T00:22:02.00" personId="{1cbce2bc-3e13-46bf-b697-4407c22cb389}" id="{099e6652-68c8-40a0-81ec-5c78f031293e}" done="0">
    <x18tc:text xml:space="preserve">TO MARIO 9/23</x18tc:text>
  </x18tc:threadedComment>
  <x18tc:threadedComment ref="F1201" dT="2026-07-22T00:22:02.00" personId="{ef15d9c0-1b0b-4538-9c35-1df27a8eb288}" id="{b3d6ba3a-73ac-4928-9739-6c7134cb4c9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LEVANTAR 3/13</x18tc:text>
    <x18tc:extLst>
      <ext uri="{F7C98A9C-CBB3-438F-8F68-D28B6AF4A901}">
        <xltc2:checksum/>
        <xltc2:hyperlink startIndex="221" length="46" url="https://go.microsoft.com/fwlink/?linkid=870924"/>
      </ext>
    </x18tc:extLst>
  </x18tc:threadedComment>
  <x18tc:threadedComment ref="G526" dT="2026-07-22T00:22:02.00" personId="{a4303f58-4f84-400f-a636-5e9335cacc72}" id="{7b90a2b7-72b4-4b35-8e09-174653bb2af2}" done="0">
    <x18tc:text xml:space="preserve">TO CUSHION 4/16</x18tc:text>
  </x18tc:threadedComment>
  <x18tc:threadedComment ref="G207" dT="2026-07-22T00:22:02.00" personId="{2730370e-8ab0-45dc-a1cc-0af339e3474b}" id="{605d29ea-8982-451e-9d7a-588b920da1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When we receive the cushions, please calculate the yardage so I can bill the customer accordingly</x18tc:text>
    <x18tc:extLst>
      <ext uri="{F7C98A9C-CBB3-438F-8F68-D28B6AF4A901}">
        <xltc2:checksum/>
        <xltc2:hyperlink startIndex="221" length="46" url="https://go.microsoft.com/fwlink/?linkid=870924"/>
      </ext>
    </x18tc:extLst>
  </x18tc:threadedComment>
  <x18tc:threadedComment ref="L963" dT="2026-07-22T00:22:02.00" personId="{2ffc3a2b-8afc-45ab-a4e0-4bf483cd8f63}" id="{8725cbba-6af9-4b4d-bdff-7b125e04b0d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:9/15</x18tc:text>
    <x18tc:extLst>
      <ext uri="{F7C98A9C-CBB3-438F-8F68-D28B6AF4A901}">
        <xltc2:checksum/>
        <xltc2:hyperlink startIndex="221" length="46" url="https://go.microsoft.com/fwlink/?linkid=870924"/>
      </ext>
    </x18tc:extLst>
  </x18tc:threadedComment>
  <x18tc:threadedComment ref="W851" dT="2026-07-22T00:22:02.00" personId="{37552fd5-b0e3-41ec-89a1-0f7ccf804acb}" id="{4ea5b4e1-0b32-4572-bc4d-3c9ab52b5ae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3/18</x18tc:text>
    <x18tc:extLst>
      <ext uri="{F7C98A9C-CBB3-438F-8F68-D28B6AF4A901}">
        <xltc2:checksum/>
        <xltc2:hyperlink startIndex="221" length="46" url="https://go.microsoft.com/fwlink/?linkid=870924"/>
      </ext>
    </x18tc:extLst>
  </x18tc:threadedComment>
  <x18tc:threadedComment ref="S831" dT="2026-07-22T00:22:02.00" personId="{6246a5ce-71fe-4d0d-8365-ed383fcbdf14}" id="{a8e44d11-5bf2-434d-a6dc-1d7d3ad12b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2/24</x18tc:text>
    <x18tc:extLst>
      <ext uri="{F7C98A9C-CBB3-438F-8F68-D28B6AF4A901}">
        <xltc2:checksum/>
        <xltc2:hyperlink startIndex="221" length="46" url="https://go.microsoft.com/fwlink/?linkid=870924"/>
      </ext>
    </x18tc:extLst>
  </x18tc:threadedComment>
  <x18tc:threadedComment ref="C970" dT="2026-07-22T00:22:02.00" personId="{da739483-3430-49e5-9d59-59d22c75c7b9}" id="{d14feee2-3bc2-4423-9e6e-c931f1ed4f3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PIPELINE PAUSED
Respuesta:
    PIPELINE READY</x18tc:text>
    <x18tc:extLst>
      <ext uri="{F7C98A9C-CBB3-438F-8F68-D28B6AF4A901}">
        <xltc2:checksum/>
        <xltc2:hyperlink startIndex="221" length="46" url="https://go.microsoft.com/fwlink/?linkid=870924"/>
      </ext>
    </x18tc:extLst>
  </x18tc:threadedComment>
  <x18tc:threadedComment ref="G491" dT="2026-07-22T00:22:02.00" personId="{ea1eed1e-c1c5-4aa7-9fb0-3d3023fa23c2}" id="{a0fcda53-5b07-418f-9945-3068294fc3b0}" done="0">
    <x18tc:text xml:space="preserve">TO FERNANDA: 4/19</x18tc:text>
  </x18tc:threadedComment>
  <x18tc:threadedComment ref="G525" dT="2026-07-22T00:22:02.00" personId="{ea1eed1e-c1c5-4aa7-9fb0-3d3023fa23c2}" id="{f00ececf-f17e-4985-8d7c-b4834b7a2fec}" done="0">
    <x18tc:text xml:space="preserve">TO CUSHION 4/10</x18tc:text>
  </x18tc:threadedComment>
  <x18tc:threadedComment ref="V102" dT="2026-07-22T00:22:02.00" personId="{1cbce2bc-3e13-46bf-b697-4407c22cb389}" id="{19fce663-9d17-404c-99a9-019b78e7eb01}" done="0">
    <x18tc:text xml:space="preserve">2 COMPLIMENTARY ITALIAN UMBRELLAS APPROVED BY HR SALARI</x18tc:text>
  </x18tc:threadedComment>
  <x18tc:threadedComment ref="S1424" dT="2026-07-22T00:22:02.00" personId="{1cbce2bc-3e13-46bf-b697-4407c22cb389}" id="{2842fa73-5487-4b9c-8f87-c5c0f7fd0d42}" done="0">
    <x18tc:text xml:space="preserve">TO METAL: 5/26</x18tc:text>
  </x18tc:threadedComment>
  <x18tc:threadedComment ref="S887" dT="2026-07-22T00:22:02.00" personId="{c0bd7a45-dd05-4401-95a8-96a65af8f0da}" id="{68ed8384-5006-46f2-bd61-0bfb2d2e4b6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5/7</x18tc:text>
    <x18tc:extLst>
      <ext uri="{F7C98A9C-CBB3-438F-8F68-D28B6AF4A901}">
        <xltc2:checksum/>
        <xltc2:hyperlink startIndex="221" length="46" url="https://go.microsoft.com/fwlink/?linkid=870924"/>
      </ext>
    </x18tc:extLst>
  </x18tc:threadedComment>
  <x18tc:threadedComment ref="F263" dT="2026-07-22T00:22:02.00" personId="{a4303f58-4f84-400f-a636-5e9335cacc72}" id="{433976ca-d1ff-477a-8d16-5b15d502d3ed}" done="0">
    <x18tc:text xml:space="preserve">FEDEX DELIVER</x18tc:text>
  </x18tc:threadedComment>
  <x18tc:threadedComment ref="F1116" dT="2026-07-22T00:22:02.00" personId="{1faac96a-e516-4bb2-8ceb-c861d4868b0e}" id="{e6b95439-830c-4c45-b8c8-93a12cac5d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FREIGHT TO NC</x18tc:text>
    <x18tc:extLst>
      <ext uri="{F7C98A9C-CBB3-438F-8F68-D28B6AF4A901}">
        <xltc2:checksum/>
        <xltc2:hyperlink startIndex="221" length="46" url="https://go.microsoft.com/fwlink/?linkid=870924"/>
      </ext>
    </x18tc:extLst>
  </x18tc:threadedComment>
  <x18tc:threadedComment ref="L1120" dT="2026-07-22T00:22:02.00" personId="{72979974-6c6d-43ef-b7eb-718e20fc6b92}" id="{6185dd36-a499-4a4a-ab90-fde6f09bb9f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SCHEDULE TO PICK UP 11/13
Respuesta:
    REVISAR UBICACION*</x18tc:text>
    <x18tc:extLst>
      <ext uri="{F7C98A9C-CBB3-438F-8F68-D28B6AF4A901}">
        <xltc2:checksum/>
        <xltc2:hyperlink startIndex="221" length="46" url="https://go.microsoft.com/fwlink/?linkid=870924"/>
      </ext>
    </x18tc:extLst>
  </x18tc:threadedComment>
  <x18tc:threadedComment ref="G179" dT="2026-07-22T00:22:02.00" personId="{1cbce2bc-3e13-46bf-b697-4407c22cb389}" id="{4228eac7-3c23-429a-beac-72788fe5652b}" done="0">
    <x18tc:text xml:space="preserve">TO ABRIL: 2/22</x18tc:text>
  </x18tc:threadedComment>
  <x18tc:threadedComment ref="L1450" dT="2026-07-22T00:22:02.00" personId="{4faa6e97-3689-462d-9f29-9700364a5b8a}" id="{4eae5d1c-1d65-40f3-aea8-7ae54ff009f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WAIT FOR SAMPLE CUSHION W/FOAM**</x18tc:text>
    <x18tc:extLst>
      <ext uri="{F7C98A9C-CBB3-438F-8F68-D28B6AF4A901}">
        <xltc2:checksum/>
        <xltc2:hyperlink startIndex="221" length="46" url="https://go.microsoft.com/fwlink/?linkid=870924"/>
      </ext>
    </x18tc:extLst>
  </x18tc:threadedComment>
  <x18tc:threadedComment ref="G885" dT="2026-07-22T00:22:02.00" personId="{19d7c4b3-f5a6-43b8-84c8-0f7e45c4e9c6}" id="{60b261aa-dd22-4ed3-8e67-bdcc0cc8b9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6/10</x18tc:text>
    <x18tc:extLst>
      <ext uri="{F7C98A9C-CBB3-438F-8F68-D28B6AF4A901}">
        <xltc2:checksum/>
        <xltc2:hyperlink startIndex="221" length="46" url="https://go.microsoft.com/fwlink/?linkid=870924"/>
      </ext>
    </x18tc:extLst>
  </x18tc:threadedComment>
  <x18tc:threadedComment ref="S146" dT="2026-07-22T00:22:02.00" personId="{1cbce2bc-3e13-46bf-b697-4407c22cb389}" id="{56d51725-f7a8-4de7-b8c1-3260876fd56d}" done="0">
    <x18tc:text xml:space="preserve">TO RAYO 12/15</x18tc:text>
  </x18tc:threadedComment>
  <x18tc:threadedComment ref="W898" dT="2026-07-22T00:22:02.00" personId="{c4a34e6f-cc68-4058-ad0a-1d969acf5724}" id="{ddb1f8ff-0d55-4596-a71b-b65313b4011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waterfall from showroom need be pickup to fix before deliver
Respuesta:
    TO DEKTON: 5/6</x18tc:text>
    <x18tc:extLst>
      <ext uri="{F7C98A9C-CBB3-438F-8F68-D28B6AF4A901}">
        <xltc2:checksum/>
        <xltc2:hyperlink startIndex="221" length="46" url="https://go.microsoft.com/fwlink/?linkid=870924"/>
      </ext>
    </x18tc:extLst>
  </x18tc:threadedComment>
  <x18tc:threadedComment ref="K710" dT="2026-07-22T00:22:02.00" personId="{17b1f37f-6446-4dd5-bee5-9eb99b424959}" id="{dfb47aa5-1668-4d97-977a-cc92b109ed8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SOLO SE LIMPIARA Y EMPAQUETARA DE NUEVO</x18tc:text>
    <x18tc:extLst>
      <ext uri="{F7C98A9C-CBB3-438F-8F68-D28B6AF4A901}">
        <xltc2:checksum/>
        <xltc2:hyperlink startIndex="221" length="46" url="https://go.microsoft.com/fwlink/?linkid=870924"/>
      </ext>
    </x18tc:extLst>
  </x18tc:threadedComment>
  <x18tc:threadedComment ref="W884" dT="2026-07-22T00:22:02.00" personId="{ce1a4bc1-dbd8-489d-8845-62e581acb66d}" id="{50b98b6d-c37a-465d-880f-2f72c1ff818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4/15</x18tc:text>
    <x18tc:extLst>
      <ext uri="{F7C98A9C-CBB3-438F-8F68-D28B6AF4A901}">
        <xltc2:checksum/>
        <xltc2:hyperlink startIndex="221" length="46" url="https://go.microsoft.com/fwlink/?linkid=870924"/>
      </ext>
    </x18tc:extLst>
  </x18tc:threadedComment>
  <x18tc:threadedComment ref="S652" dT="2026-07-22T00:22:02.00" personId="{bca25a58-7417-4450-b72e-372dd63a7dfc}" id="{5556a0ad-58dd-4aed-abec-11b745e2a44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10/16 AT 11:30AM</x18tc:text>
    <x18tc:extLst>
      <ext uri="{F7C98A9C-CBB3-438F-8F68-D28B6AF4A901}">
        <xltc2:checksum/>
        <xltc2:hyperlink startIndex="221" length="46" url="https://go.microsoft.com/fwlink/?linkid=870924"/>
      </ext>
    </x18tc:extLst>
  </x18tc:threadedComment>
  <x18tc:threadedComment ref="W831" dT="2026-07-22T00:22:02.00" personId="{e7b68487-eb38-4471-9033-ee518dc272f4}" id="{c2784624-ead3-4080-ab32-0f3b29ec44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3/11</x18tc:text>
    <x18tc:extLst>
      <ext uri="{F7C98A9C-CBB3-438F-8F68-D28B6AF4A901}">
        <xltc2:checksum/>
        <xltc2:hyperlink startIndex="221" length="46" url="https://go.microsoft.com/fwlink/?linkid=870924"/>
      </ext>
    </x18tc:extLst>
  </x18tc:threadedComment>
  <x18tc:threadedComment ref="L1117" dT="2026-07-22T00:22:02.00" personId="{aa04308f-d5bb-4700-a76b-969baa818a2c}" id="{379f135b-8b20-4a28-829a-34bdcba3f3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12/3</x18tc:text>
    <x18tc:extLst>
      <ext uri="{F7C98A9C-CBB3-438F-8F68-D28B6AF4A901}">
        <xltc2:checksum/>
        <xltc2:hyperlink startIndex="221" length="46" url="https://go.microsoft.com/fwlink/?linkid=870924"/>
      </ext>
    </x18tc:extLst>
  </x18tc:threadedComment>
  <x18tc:threadedComment ref="F218" dT="2026-07-22T00:22:02.00" personId="{d332f260-df4e-4262-bbed-8ef60dcade0d}" id="{d78afb34-cde9-4366-b6d5-5c383e715d0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LUCIO: READY FOR DELKIVERY AT ANY MOMENT</x18tc:text>
    <x18tc:extLst>
      <ext uri="{F7C98A9C-CBB3-438F-8F68-D28B6AF4A901}">
        <xltc2:checksum/>
        <xltc2:hyperlink startIndex="221" length="46" url="https://go.microsoft.com/fwlink/?linkid=870924"/>
      </ext>
    </x18tc:extLst>
  </x18tc:threadedComment>
  <x18tc:threadedComment ref="F1267" dT="2026-07-22T00:22:02.00" personId="{6d8506fc-ff03-4ea0-81d8-3e7861828b45}" id="{0fcd2af8-88cd-45ef-89f8-e8845a943c4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Cliente lo requiere 5/6</x18tc:text>
    <x18tc:extLst>
      <ext uri="{F7C98A9C-CBB3-438F-8F68-D28B6AF4A901}">
        <xltc2:checksum/>
        <xltc2:hyperlink startIndex="221" length="46" url="https://go.microsoft.com/fwlink/?linkid=870924"/>
      </ext>
    </x18tc:extLst>
  </x18tc:threadedComment>
  <x18tc:threadedComment ref="W1100" dT="2026-07-22T00:22:02.00" personId="{e4b7f945-61ec-4e4f-acdf-1f8e80c904fe}" id="{3cd76bed-9301-4c88-93bc-40c6d02b676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LA DIERON DIRECTA BY BENIOTO</x18tc:text>
    <x18tc:extLst>
      <ext uri="{F7C98A9C-CBB3-438F-8F68-D28B6AF4A901}">
        <xltc2:checksum/>
        <xltc2:hyperlink startIndex="221" length="46" url="https://go.microsoft.com/fwlink/?linkid=870924"/>
      </ext>
    </x18tc:extLst>
  </x18tc:threadedComment>
  <x18tc:threadedComment ref="S786" dT="2026-07-22T00:22:02.00" personId="{1e5f41c1-9e9a-48c4-b717-60eac95ebd85}" id="{4323667c-e236-492f-b508-fc729c33ce7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12/17</x18tc:text>
    <x18tc:extLst>
      <ext uri="{F7C98A9C-CBB3-438F-8F68-D28B6AF4A901}">
        <xltc2:checksum/>
        <xltc2:hyperlink startIndex="221" length="46" url="https://go.microsoft.com/fwlink/?linkid=870924"/>
      </ext>
    </x18tc:extLst>
  </x18tc:threadedComment>
  <x18tc:threadedComment ref="T156" dT="2026-07-22T00:22:02.00" personId="{1cbce2bc-3e13-46bf-b697-4407c22cb389}" id="{2e410195-6bf5-473b-93dd-446c21903add}" done="0">
    <x18tc:text xml:space="preserve">TO ABRIL: 1/9</x18tc:text>
  </x18tc:threadedComment>
  <x18tc:threadedComment ref="K1185" dT="2026-07-22T00:22:02.00" personId="{547bd5f1-09cf-427e-a70d-3d7f99f60ebe}" id="{d5fb3a40-3c52-4389-b160-2bc2bf69903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1/20</x18tc:text>
    <x18tc:extLst>
      <ext uri="{F7C98A9C-CBB3-438F-8F68-D28B6AF4A901}">
        <xltc2:checksum/>
        <xltc2:hyperlink startIndex="221" length="46" url="https://go.microsoft.com/fwlink/?linkid=870924"/>
      </ext>
    </x18tc:extLst>
  </x18tc:threadedComment>
  <x18tc:threadedComment ref="S143" dT="2026-07-22T00:22:02.00" personId="{1cbce2bc-3e13-46bf-b697-4407c22cb389}" id="{88c8169f-577a-4f85-965b-bafbf1520f25}" done="0">
    <x18tc:text xml:space="preserve">TO RAYO: 12/15</x18tc:text>
  </x18tc:threadedComment>
  <x18tc:threadedComment ref="G756" dT="2026-07-22T00:22:02.00" personId="{b9e14e9e-2136-4cea-bc1a-bd28c02a3fdd}" id="{9f478490-a707-4a56-9724-96dd97b45c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FER : 12/18</x18tc:text>
    <x18tc:extLst>
      <ext uri="{F7C98A9C-CBB3-438F-8F68-D28B6AF4A901}">
        <xltc2:checksum/>
        <xltc2:hyperlink startIndex="221" length="46" url="https://go.microsoft.com/fwlink/?linkid=870924"/>
      </ext>
    </x18tc:extLst>
  </x18tc:threadedComment>
  <x18tc:threadedComment ref="S7" dT="2026-07-22T00:22:02.00" personId="{1cbce2bc-3e13-46bf-b697-4407c22cb389}" id="{1c11636e-6a9c-4b71-914e-cc90ba8f38fa}" done="0">
    <x18tc:text xml:space="preserve">SCHEDULE 8-3</x18tc:text>
  </x18tc:threadedComment>
  <x18tc:threadedComment ref="K928" dT="2026-07-22T00:22:02.00" personId="{a51f8b26-b2e2-4645-91d7-2ce2fd089f04}" id="{b781803f-b417-441b-928a-9d5a11977e7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TO CALCULATE
Respuesta:
    WAS PICKUP</x18tc:text>
    <x18tc:extLst>
      <ext uri="{F7C98A9C-CBB3-438F-8F68-D28B6AF4A901}">
        <xltc2:checksum/>
        <xltc2:hyperlink startIndex="221" length="46" url="https://go.microsoft.com/fwlink/?linkid=870924"/>
      </ext>
    </x18tc:extLst>
  </x18tc:threadedComment>
  <x18tc:threadedComment ref="S900" dT="2026-07-22T00:22:02.00" personId="{84712559-0490-46db-bc11-ca9c94ae9649}" id="{bd7afcae-df4c-4e77-a048-6f17aa6f02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been placed on Hold, as the Quarter is under purchase contract.  This is for the Scottsdale Quarter, for marketing for the showroom.  No rush as we still have to draft the agreement.  I will update the Promise Date once we have a better idea.</x18tc:text>
    <x18tc:extLst>
      <ext uri="{F7C98A9C-CBB3-438F-8F68-D28B6AF4A901}">
        <xltc2:checksum/>
        <xltc2:hyperlink startIndex="221" length="46" url="https://go.microsoft.com/fwlink/?linkid=870924"/>
      </ext>
    </x18tc:extLst>
  </x18tc:threadedComment>
  <x18tc:threadedComment ref="G1181" dT="2026-07-22T00:22:02.00" personId="{6975dcef-cb02-460c-9d91-70d8b8301d60}" id="{3dfb93b5-b427-454e-bba7-880d8c302c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2/11</x18tc:text>
    <x18tc:extLst>
      <ext uri="{F7C98A9C-CBB3-438F-8F68-D28B6AF4A901}">
        <xltc2:checksum/>
        <xltc2:hyperlink startIndex="221" length="46" url="https://go.microsoft.com/fwlink/?linkid=870924"/>
      </ext>
    </x18tc:extLst>
  </x18tc:threadedComment>
  <x18tc:threadedComment ref="W576" dT="2026-07-22T00:22:02.00" personId="{1897d015-e63b-4c46-9988-664bbd0e17a6}" id="{78557871-d4b8-41ba-9a91-6cad4d82af8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1/27</x18tc:text>
    <x18tc:extLst>
      <ext uri="{F7C98A9C-CBB3-438F-8F68-D28B6AF4A901}">
        <xltc2:checksum/>
        <xltc2:hyperlink startIndex="221" length="46" url="https://go.microsoft.com/fwlink/?linkid=870924"/>
      </ext>
    </x18tc:extLst>
  </x18tc:threadedComment>
  <x18tc:threadedComment ref="W1440" dT="2026-07-22T00:22:02.00" personId="{8be66d2a-a129-4a0b-ad53-c96af097eedb}" id="{5e916c32-151a-47a0-8c6a-829bfbca0c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UTILIZAREMOS UNA PREVIAMENTE LISTA
Respuesta:
    EDORA DEKTON PIECE 48*7FT</x18tc:text>
    <x18tc:extLst>
      <ext uri="{F7C98A9C-CBB3-438F-8F68-D28B6AF4A901}">
        <xltc2:checksum/>
        <xltc2:hyperlink startIndex="221" length="46" url="https://go.microsoft.com/fwlink/?linkid=870924"/>
      </ext>
    </x18tc:extLst>
  </x18tc:threadedComment>
  <x18tc:threadedComment ref="K739" dT="2026-07-22T00:22:02.00" personId="{773fe4e3-437f-48e4-84e9-136773080578}" id="{521d0ced-0f54-46e8-bf4a-a732791d865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CANVAS RAFFIA
Respuesta:
    OK, CANVAS RAFFIA 80YD ARRIVED</x18tc:text>
    <x18tc:extLst>
      <ext uri="{F7C98A9C-CBB3-438F-8F68-D28B6AF4A901}">
        <xltc2:checksum/>
        <xltc2:hyperlink startIndex="221" length="46" url="https://go.microsoft.com/fwlink/?linkid=870924"/>
      </ext>
    </x18tc:extLst>
  </x18tc:threadedComment>
  <x18tc:threadedComment ref="L985" dT="2026-07-22T00:22:02.00" personId="{1d674424-c703-4bf5-aa93-49650d1d18e7}" id="{1cdbc37b-fdc1-40da-b35c-ef44adcd670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PENDINETE LLEVAR TEMPLATES WITH JESUS</x18tc:text>
    <x18tc:extLst>
      <ext uri="{F7C98A9C-CBB3-438F-8F68-D28B6AF4A901}">
        <xltc2:checksum/>
        <xltc2:hyperlink startIndex="221" length="46" url="https://go.microsoft.com/fwlink/?linkid=870924"/>
      </ext>
    </x18tc:extLst>
  </x18tc:threadedComment>
  <x18tc:threadedComment ref="F4" dT="2026-07-22T00:22:02.00" personId="{1cbce2bc-3e13-46bf-b697-4407c22cb389}" id="{4c9bf2dc-c46e-4ad5-86b7-0688b94e329d}" done="0">
    <x18tc:text xml:space="preserve">Rechedule By Customer from 8/5</x18tc:text>
  </x18tc:threadedComment>
  <x18tc:threadedComment ref="G536" dT="2026-07-22T00:22:02.00" personId="{ea1eed1e-c1c5-4aa7-9fb0-3d3023fa23c2}" id="{9d950a93-e1b1-4345-add5-3b2ef22f5707}" done="0">
    <x18tc:text xml:space="preserve">TO CUSHION 4/23</x18tc:text>
  </x18tc:threadedComment>
  <x18tc:threadedComment ref="F652" dT="2026-07-22T00:22:02.00" personId="{9939dee7-d908-4f5d-9b2d-e3b1657df99e}" id="{172338e7-ecbd-42fa-839c-f6f519d79b6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OLVIDAR LEDGE LONGE PLASTICO (2)</x18tc:text>
    <x18tc:extLst>
      <ext uri="{F7C98A9C-CBB3-438F-8F68-D28B6AF4A901}">
        <xltc2:checksum/>
        <xltc2:hyperlink startIndex="221" length="46" url="https://go.microsoft.com/fwlink/?linkid=870924"/>
      </ext>
    </x18tc:extLst>
  </x18tc:threadedComment>
  <x18tc:threadedComment ref="S1103" dT="2026-07-22T00:22:02.00" personId="{a2df031b-648a-4b9c-a7ce-23b1a48f0e99}" id="{21ee73e8-b1b1-47ec-b199-21dd0088b8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x18tc:text>
    <x18tc:extLst>
      <ext uri="{F7C98A9C-CBB3-438F-8F68-D28B6AF4A901}">
        <xltc2:checksum/>
        <xltc2:hyperlink startIndex="221" length="46" url="https://go.microsoft.com/fwlink/?linkid=870924"/>
      </ext>
    </x18tc:extLst>
  </x18tc:threadedComment>
  <x18tc:threadedComment ref="L1148" dT="2026-07-22T00:22:02.00" personId="{341bca70-45d4-45e8-9449-52c0e13622e1}" id="{0b6fb2a6-bb99-4f7c-9533-f502135e46b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5/26
Respuesta:
    RECEIVED 6/1</x18tc:text>
    <x18tc:extLst>
      <ext uri="{F7C98A9C-CBB3-438F-8F68-D28B6AF4A901}">
        <xltc2:checksum/>
        <xltc2:hyperlink startIndex="221" length="46" url="https://go.microsoft.com/fwlink/?linkid=870924"/>
      </ext>
    </x18tc:extLst>
  </x18tc:threadedComment>
  <x18tc:threadedComment ref="G1189" dT="2026-07-22T00:22:02.00" personId="{dc7a8d95-0d3b-44bf-b890-9e2502ea98ff}" id="{3c0698c1-cdde-4e95-92ce-f960ddddff5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x18tc:text>
    <x18tc:extLst>
      <ext uri="{F7C98A9C-CBB3-438F-8F68-D28B6AF4A901}">
        <xltc2:checksum/>
        <xltc2:hyperlink startIndex="221" length="46" url="https://go.microsoft.com/fwlink/?linkid=870924"/>
      </ext>
    </x18tc:extLst>
  </x18tc:threadedComment>
  <x18tc:threadedComment ref="U242" dT="2026-07-22T00:22:02.00" personId="{ea1eed1e-c1c5-4aa7-9fb0-3d3023fa23c2}" id="{0a3d5fd8-2913-402f-bc6e-b76def29a05e}" done="0">
    <x18tc:text xml:space="preserve">ALUMINUM</x18tc:text>
  </x18tc:threadedComment>
  <x18tc:threadedComment ref="S781" dT="2026-07-22T00:22:02.00" personId="{84f834bc-39af-47f9-be0e-614bd81542e3}" id="{8f641e0c-207a-43c0-a89d-18a85786c7f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12/9</x18tc:text>
    <x18tc:extLst>
      <ext uri="{F7C98A9C-CBB3-438F-8F68-D28B6AF4A901}">
        <xltc2:checksum/>
        <xltc2:hyperlink startIndex="221" length="46" url="https://go.microsoft.com/fwlink/?linkid=870924"/>
      </ext>
    </x18tc:extLst>
  </x18tc:threadedComment>
  <x18tc:threadedComment ref="S61" dT="2026-07-22T00:22:02.00" personId="{1cbce2bc-3e13-46bf-b697-4407c22cb389}" id="{7763e55b-f26b-4f96-b35b-a2aee8e32d95}" done="0">
    <x18tc:text xml:space="preserve">con Rayo 9/1</x18tc:text>
  </x18tc:threadedComment>
  <x18tc:threadedComment ref="W731" dT="2026-07-22T00:22:02.00" personId="{3209bf69-571c-4c10-b635-e97638ecbe04}" id="{c861cac4-f083-4b0f-96a8-48c3d06b88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11/6</x18tc:text>
    <x18tc:extLst>
      <ext uri="{F7C98A9C-CBB3-438F-8F68-D28B6AF4A901}">
        <xltc2:checksum/>
        <xltc2:hyperlink startIndex="221" length="46" url="https://go.microsoft.com/fwlink/?linkid=870924"/>
      </ext>
    </x18tc:extLst>
  </x18tc:threadedComment>
  <x18tc:threadedComment ref="S740" dT="2026-07-22T00:22:02.00" personId="{14495a35-16ab-4462-b94f-ef3315566d7d}" id="{405a3fed-7c96-4ed0-817d-a39e14c3b74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S651" dT="2026-07-22T00:22:02.00" personId="{cd1940f5-8ee1-4399-acee-f3d64cfb9aad}" id="{5bfe3717-ad35-46a9-a703-420f29cf424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INTRODUCIDO BY CHRISTIAN: 8/23</x18tc:text>
    <x18tc:extLst>
      <ext uri="{F7C98A9C-CBB3-438F-8F68-D28B6AF4A901}">
        <xltc2:checksum/>
        <xltc2:hyperlink startIndex="221" length="46" url="https://go.microsoft.com/fwlink/?linkid=870924"/>
      </ext>
    </x18tc:extLst>
  </x18tc:threadedComment>
  <x18tc:threadedComment ref="T76" dT="2026-07-22T00:22:02.00" personId="{1cbce2bc-3e13-46bf-b697-4407c22cb389}" id="{1a2a18b6-948c-4ec7-8024-9a5045f7479b}" done="0">
    <x18tc:text xml:space="preserve">TO MARIO 9/28</x18tc:text>
  </x18tc:threadedComment>
  <x18tc:threadedComment ref="W586" dT="2026-07-22T00:22:02.00" personId="{ea1eed1e-c1c5-4aa7-9fb0-3d3023fa23c2}" id="{1e09b048-90cb-402b-b0ca-857eef463c16}" done="0">
    <x18tc:text xml:space="preserve">TO DEKTON: 6/10 AT 12:40PM</x18tc:text>
  </x18tc:threadedComment>
  <x18tc:threadedComment ref="S1099" dT="2026-07-22T00:22:02.00" personId="{279e08e9-c78d-4e45-8d6c-210edc9f7706}" id="{70b6635b-6d8d-4fef-a7d3-776f65d6f6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10/27</x18tc:text>
    <x18tc:extLst>
      <ext uri="{F7C98A9C-CBB3-438F-8F68-D28B6AF4A901}">
        <xltc2:checksum/>
        <xltc2:hyperlink startIndex="221" length="46" url="https://go.microsoft.com/fwlink/?linkid=870924"/>
      </ext>
    </x18tc:extLst>
  </x18tc:threadedComment>
  <x18tc:threadedComment ref="S600" dT="2026-07-22T00:22:02.00" personId="{69509a92-3b2f-4382-8195-58e7ddbed61a}" id="{bfaaa45a-29ae-4982-bc47-9dea85c5798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*Custom BBQ (Rayo),introducir a la brevedad posible
Respuesta:
    SE LE INDICO A RAYO EL PROYECTO, EL CONFIRMARA DIMENSIONES A CHRIS PARA PRODUCIR DEKTON</x18tc:text>
    <x18tc:extLst>
      <ext uri="{F7C98A9C-CBB3-438F-8F68-D28B6AF4A901}">
        <xltc2:checksum/>
        <xltc2:hyperlink startIndex="221" length="46" url="https://go.microsoft.com/fwlink/?linkid=870924"/>
      </ext>
    </x18tc:extLst>
  </x18tc:threadedComment>
  <x18tc:threadedComment ref="W640" dT="2026-07-22T00:22:02.00" personId="{9c37076e-d3a1-4e34-b02f-a722699209df}" id="{27917638-7286-4d5a-a01d-86382a4357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No se a localizada el orix dekton…..</x18tc:text>
    <x18tc:extLst>
      <ext uri="{F7C98A9C-CBB3-438F-8F68-D28B6AF4A901}">
        <xltc2:checksum/>
        <xltc2:hyperlink startIndex="221" length="46" url="https://go.microsoft.com/fwlink/?linkid=870924"/>
      </ext>
    </x18tc:extLst>
  </x18tc:threadedComment>
  <x18tc:threadedComment ref="W165" dT="2026-07-22T00:22:02.00" personId="{1cbce2bc-3e13-46bf-b697-4407c22cb389}" id="{debe297e-18fa-4448-a540-1df0b6dd8311}" done="0">
    <x18tc:text xml:space="preserve">TO RED: 1/30</x18tc:text>
  </x18tc:threadedComment>
  <x18tc:threadedComment ref="L785" dT="2026-07-22T00:22:02.00" personId="{8c448888-19c3-4d25-90ae-6f03916b837b}" id="{882e67b7-d1ed-4d66-a6df-f41e323167c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x18tc:text>
    <x18tc:extLst>
      <ext uri="{F7C98A9C-CBB3-438F-8F68-D28B6AF4A901}">
        <xltc2:checksum/>
        <xltc2:hyperlink startIndex="221" length="46" url="https://go.microsoft.com/fwlink/?linkid=870924"/>
      </ext>
    </x18tc:extLst>
  </x18tc:threadedComment>
  <x18tc:threadedComment ref="G860" dT="2026-07-22T00:22:02.00" personId="{8cd39dea-c99b-4f14-86c4-43ac52fc2fc1}" id="{4c82f473-095b-46ba-9daf-6f3a0e428c6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3/27</x18tc:text>
    <x18tc:extLst>
      <ext uri="{F7C98A9C-CBB3-438F-8F68-D28B6AF4A901}">
        <xltc2:checksum/>
        <xltc2:hyperlink startIndex="221" length="46" url="https://go.microsoft.com/fwlink/?linkid=870924"/>
      </ext>
    </x18tc:extLst>
  </x18tc:threadedComment>
  <x18tc:threadedComment ref="G53" dT="2026-07-22T00:22:02.00" personId="{ea1eed1e-c1c5-4aa7-9fb0-3d3023fa23c2}" id="{439733a0-33b6-4d9f-a3d8-851bbb8015a3}" done="0">
    <x18tc:text xml:space="preserve">TO ABRIL:12/20
SON CORTNAS PARA CABANAS</x18tc:text>
  </x18tc:threadedComment>
  <x18tc:threadedComment ref="W667" dT="2026-07-22T00:22:02.00" personId="{2c640305-f4e0-4a09-9909-f7f3d96f06f3}" id="{3ed600ad-8e3f-404d-b747-75f098ff41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9/18</x18tc:text>
    <x18tc:extLst>
      <ext uri="{F7C98A9C-CBB3-438F-8F68-D28B6AF4A901}">
        <xltc2:checksum/>
        <xltc2:hyperlink startIndex="221" length="46" url="https://go.microsoft.com/fwlink/?linkid=870924"/>
      </ext>
    </x18tc:extLst>
  </x18tc:threadedComment>
  <x18tc:threadedComment ref="L1028" dT="2026-07-22T00:22:02.00" personId="{81d179e3-0a86-4081-94ab-3d0b21b28b8f}" id="{494b494b-b08c-4431-ba55-4603e2f663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ENCARGADO 10/6</x18tc:text>
    <x18tc:extLst>
      <ext uri="{F7C98A9C-CBB3-438F-8F68-D28B6AF4A901}">
        <xltc2:checksum/>
        <xltc2:hyperlink startIndex="221" length="46" url="https://go.microsoft.com/fwlink/?linkid=870924"/>
      </ext>
    </x18tc:extLst>
  </x18tc:threadedComment>
  <x18tc:threadedComment ref="G1021" dT="2026-07-22T00:22:02.00" personId="{1d99b467-a831-4b30-ac18-05d2fa6dd907}" id="{43cd1f4d-43e7-41a8-b0f9-d65556a604c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9/8</x18tc:text>
    <x18tc:extLst>
      <ext uri="{F7C98A9C-CBB3-438F-8F68-D28B6AF4A901}">
        <xltc2:checksum/>
        <xltc2:hyperlink startIndex="221" length="46" url="https://go.microsoft.com/fwlink/?linkid=870924"/>
      </ext>
    </x18tc:extLst>
  </x18tc:threadedComment>
  <x18tc:threadedComment ref="V14" dT="2026-07-22T00:22:02.00" personId="{1cbce2bc-3e13-46bf-b697-4407c22cb389}" id="{b2d592b5-6b4a-409c-a27d-c47817f822ae}" done="0">
    <x18tc:text xml:space="preserve">Only make table. Rest is complete in the delivery room</x18tc:text>
  </x18tc:threadedComment>
  <x18tc:threadedComment ref="L1191" dT="2026-07-22T00:22:02.00" personId="{bdadd0a7-2783-4774-897e-b9e3417bf5fa}" id="{7fe5d3b4-3bf9-4e28-93f7-113cd388dfa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01/23</x18tc:text>
    <x18tc:extLst>
      <ext uri="{F7C98A9C-CBB3-438F-8F68-D28B6AF4A901}">
        <xltc2:checksum/>
        <xltc2:hyperlink startIndex="221" length="46" url="https://go.microsoft.com/fwlink/?linkid=870924"/>
      </ext>
    </x18tc:extLst>
  </x18tc:threadedComment>
  <x18tc:threadedComment ref="L1212" dT="2026-07-22T00:22:02.00" personId="{8a011a79-60b1-4177-aabe-7274dc3d2159}" id="{945a17c3-950c-49a9-9d76-8531472b656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3/4</x18tc:text>
    <x18tc:extLst>
      <ext uri="{F7C98A9C-CBB3-438F-8F68-D28B6AF4A901}">
        <xltc2:checksum/>
        <xltc2:hyperlink startIndex="221" length="46" url="https://go.microsoft.com/fwlink/?linkid=870924"/>
      </ext>
    </x18tc:extLst>
  </x18tc:threadedComment>
  <x18tc:threadedComment ref="W997" dT="2026-07-22T00:22:02.00" personId="{6cfc190b-b28b-42a3-b3aa-f621e4123895}" id="{4376c30b-2ca0-40ea-8e19-5f6170e56d1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8/20 AT 9:30AM</x18tc:text>
    <x18tc:extLst>
      <ext uri="{F7C98A9C-CBB3-438F-8F68-D28B6AF4A901}">
        <xltc2:checksum/>
        <xltc2:hyperlink startIndex="221" length="46" url="https://go.microsoft.com/fwlink/?linkid=870924"/>
      </ext>
    </x18tc:extLst>
  </x18tc:threadedComment>
  <x18tc:threadedComment ref="S189" dT="2026-07-22T00:22:02.00" personId="{2afe5aa9-ffc8-4cdc-bc35-fd674bac64e0}" id="{452e1628-06c6-4339-a4e9-8e13cb83e3b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6/1</x18tc:text>
    <x18tc:extLst>
      <ext uri="{F7C98A9C-CBB3-438F-8F68-D28B6AF4A901}">
        <xltc2:checksum/>
        <xltc2:hyperlink startIndex="221" length="46" url="https://go.microsoft.com/fwlink/?linkid=870924"/>
      </ext>
    </x18tc:extLst>
  </x18tc:threadedComment>
  <x18tc:threadedComment ref="G742" dT="2026-07-22T00:22:02.00" personId="{47163a5e-4c4b-496a-acb2-e8fbe115a012}" id="{830425f5-54e9-4398-b9a7-61923929f98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11/14</x18tc:text>
    <x18tc:extLst>
      <ext uri="{F7C98A9C-CBB3-438F-8F68-D28B6AF4A901}">
        <xltc2:checksum/>
        <xltc2:hyperlink startIndex="221" length="46" url="https://go.microsoft.com/fwlink/?linkid=870924"/>
      </ext>
    </x18tc:extLst>
  </x18tc:threadedComment>
  <x18tc:threadedComment ref="S542" dT="2026-07-22T00:22:02.00" personId="{ea1eed1e-c1c5-4aa7-9fb0-3d3023fa23c2}" id="{9955653a-6ddb-438a-be20-ee6c0b6a6ba2}" done="0">
    <x18tc:text xml:space="preserve">TO METAL: 4/24</x18tc:text>
  </x18tc:threadedComment>
  <x18tc:threadedComment ref="W845" dT="2026-07-22T00:22:02.00" personId="{6bead5f7-5fe7-4e48-b895-377522426bc3}" id="{f0de668c-e888-4bdd-8aff-dd67b2f86d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3/4</x18tc:text>
    <x18tc:extLst>
      <ext uri="{F7C98A9C-CBB3-438F-8F68-D28B6AF4A901}">
        <xltc2:checksum/>
        <xltc2:hyperlink startIndex="221" length="46" url="https://go.microsoft.com/fwlink/?linkid=870924"/>
      </ext>
    </x18tc:extLst>
  </x18tc:threadedComment>
  <x18tc:threadedComment ref="G487" dT="2026-07-22T00:22:02.00" personId="{ea1eed1e-c1c5-4aa7-9fb0-3d3023fa23c2}" id="{2b24b384-2511-43a8-8e39-3aca42a7707b}" done="0">
    <x18tc:text xml:space="preserve">TO FERNANDA: 4/26</x18tc:text>
  </x18tc:threadedComment>
  <x18tc:threadedComment ref="W605" dT="2026-07-22T00:22:02.00" personId="{62569926-92fb-47ef-b425-7d7650024cdb}" id="{6132caf2-30dc-4b88-8e04-d57ee803caf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DICSOUNT INV.</x18tc:text>
    <x18tc:extLst>
      <ext uri="{F7C98A9C-CBB3-438F-8F68-D28B6AF4A901}">
        <xltc2:checksum/>
        <xltc2:hyperlink startIndex="221" length="46" url="https://go.microsoft.com/fwlink/?linkid=870924"/>
      </ext>
    </x18tc:extLst>
  </x18tc:threadedComment>
  <x18tc:threadedComment ref="W1391" dT="2026-07-22T00:22:02.00" personId="{edc290a6-9e77-4351-9c7e-20057a9b258b}" id="{8a007ff8-439b-4662-a6c9-bb157b0cd00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7/28
Respuesta:
    COMPLETE 7/31</x18tc:text>
    <x18tc:extLst>
      <ext uri="{F7C98A9C-CBB3-438F-8F68-D28B6AF4A901}">
        <xltc2:checksum/>
        <xltc2:hyperlink startIndex="221" length="46" url="https://go.microsoft.com/fwlink/?linkid=870924"/>
      </ext>
    </x18tc:extLst>
  </x18tc:threadedComment>
  <x18tc:threadedComment ref="G1123" dT="2026-07-22T00:22:02.00" personId="{2dac8a5b-695a-4862-9cb4-314b80090f3c}" id="{4089d0c2-ba65-41d6-b296-cf27c1ef6fe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x18tc:text>
    <x18tc:extLst>
      <ext uri="{F7C98A9C-CBB3-438F-8F68-D28B6AF4A901}">
        <xltc2:checksum/>
        <xltc2:hyperlink startIndex="221" length="46" url="https://go.microsoft.com/fwlink/?linkid=870924"/>
      </ext>
    </x18tc:extLst>
  </x18tc:threadedComment>
  <x18tc:threadedComment ref="G1149" dT="2026-07-22T00:22:02.00" personId="{1ef0812f-b464-41c4-a30c-38b4f6d334b0}" id="{aaa9a430-f17b-4744-8728-7da69df471a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1/15</x18tc:text>
    <x18tc:extLst>
      <ext uri="{F7C98A9C-CBB3-438F-8F68-D28B6AF4A901}">
        <xltc2:checksum/>
        <xltc2:hyperlink startIndex="221" length="46" url="https://go.microsoft.com/fwlink/?linkid=870924"/>
      </ext>
    </x18tc:extLst>
  </x18tc:threadedComment>
  <x18tc:threadedComment ref="L1152" dT="2026-07-22T00:22:02.00" personId="{c9a5ae69-633f-4b7f-b185-017486adba60}" id="{e54f4f00-b3d5-44c4-a05b-83146df6d70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CALENDAR TO PICK 01/14</x18tc:text>
    <x18tc:extLst>
      <ext uri="{F7C98A9C-CBB3-438F-8F68-D28B6AF4A901}">
        <xltc2:checksum/>
        <xltc2:hyperlink startIndex="221" length="46" url="https://go.microsoft.com/fwlink/?linkid=870924"/>
      </ext>
    </x18tc:extLst>
  </x18tc:threadedComment>
  <x18tc:threadedComment ref="M909" dT="2026-07-22T00:22:02.00" personId="{090df69a-51ef-4e99-93f8-1655668242d2}" id="{1db4118a-7158-4f80-92f4-d7ad19852e0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1 FROM SHOWROOM</x18tc:text>
    <x18tc:extLst>
      <ext uri="{F7C98A9C-CBB3-438F-8F68-D28B6AF4A901}">
        <xltc2:checksum/>
        <xltc2:hyperlink startIndex="221" length="46" url="https://go.microsoft.com/fwlink/?linkid=870924"/>
      </ext>
    </x18tc:extLst>
  </x18tc:threadedComment>
  <x18tc:threadedComment ref="T1016" dT="2026-07-22T00:22:02.00" personId="{68fd5697-0c28-42c3-b353-655d958c71e4}" id="{257cffaf-b756-4c7f-94fc-8530f95e905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COMPLETED 9/8</x18tc:text>
    <x18tc:extLst>
      <ext uri="{F7C98A9C-CBB3-438F-8F68-D28B6AF4A901}">
        <xltc2:checksum/>
        <xltc2:hyperlink startIndex="221" length="46" url="https://go.microsoft.com/fwlink/?linkid=870924"/>
      </ext>
    </x18tc:extLst>
  </x18tc:threadedComment>
  <x18tc:threadedComment ref="G377" dT="2026-07-22T00:22:02.00" personId="{ea1eed1e-c1c5-4aa7-9fb0-3d3023fa23c2}" id="{3b1fccdb-2335-400b-974e-c6d3c9d8c63f}" done="0">
    <x18tc:text xml:space="preserve">FOAM FORMAT CREATED</x18tc:text>
  </x18tc:threadedComment>
  <x18tc:threadedComment ref="F1131" dT="2026-07-22T00:22:02.00" personId="{f34c06e2-70fc-40ac-83c1-cc66c47ffbf2}" id="{2f8cb6f8-6997-4ba6-9f73-ddd234e987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FROM FACTORY</x18tc:text>
    <x18tc:extLst>
      <ext uri="{F7C98A9C-CBB3-438F-8F68-D28B6AF4A901}">
        <xltc2:checksum/>
        <xltc2:hyperlink startIndex="221" length="46" url="https://go.microsoft.com/fwlink/?linkid=870924"/>
      </ext>
    </x18tc:extLst>
  </x18tc:threadedComment>
  <x18tc:threadedComment ref="G713" dT="2026-07-22T00:22:02.00" personId="{e215714e-fa5d-4277-846f-f3e05267bfd0}" id="{184365da-710f-4861-95e0-2306e1a6e14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10/16 AT 10:30AM</x18tc:text>
    <x18tc:extLst>
      <ext uri="{F7C98A9C-CBB3-438F-8F68-D28B6AF4A901}">
        <xltc2:checksum/>
        <xltc2:hyperlink startIndex="221" length="46" url="https://go.microsoft.com/fwlink/?linkid=870924"/>
      </ext>
    </x18tc:extLst>
  </x18tc:threadedComment>
  <x18tc:threadedComment ref="L787" dT="2026-07-22T00:22:02.00" personId="{3a26d02d-5b06-4a81-8350-5e9e60785ef6}" id="{28e8b388-789b-4c8a-ac82-283a364541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ON: 12/16
Respuesta:
    REC. 12/17</x18tc:text>
    <x18tc:extLst>
      <ext uri="{F7C98A9C-CBB3-438F-8F68-D28B6AF4A901}">
        <xltc2:checksum/>
        <xltc2:hyperlink startIndex="221" length="46" url="https://go.microsoft.com/fwlink/?linkid=870924"/>
      </ext>
    </x18tc:extLst>
  </x18tc:threadedComment>
  <x18tc:threadedComment ref="L1186" dT="2026-07-22T00:22:02.00" personId="{95a24010-6cf0-4403-b6bf-767f0467d2b8}" id="{998ad199-8f9b-41dc-8bd4-dfb5b553d83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3/2</x18tc:text>
    <x18tc:extLst>
      <ext uri="{F7C98A9C-CBB3-438F-8F68-D28B6AF4A901}">
        <xltc2:checksum/>
        <xltc2:hyperlink startIndex="221" length="46" url="https://go.microsoft.com/fwlink/?linkid=870924"/>
      </ext>
    </x18tc:extLst>
  </x18tc:threadedComment>
  <x18tc:threadedComment ref="S1418" dT="2026-07-22T00:22:02.00" personId="{b4b18825-9c17-4b81-9aea-61b65b214c0f}" id="{56669295-fc31-4063-81d8-59574417952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3/13</x18tc:text>
    <x18tc:extLst>
      <ext uri="{F7C98A9C-CBB3-438F-8F68-D28B6AF4A901}">
        <xltc2:checksum/>
        <xltc2:hyperlink startIndex="221" length="46" url="https://go.microsoft.com/fwlink/?linkid=870924"/>
      </ext>
    </x18tc:extLst>
  </x18tc:threadedComment>
  <x18tc:threadedComment ref="L1029" dT="2026-07-22T00:22:02.00" personId="{9b9cfa2a-7b31-46bd-b248-29e73880dcce}" id="{8d27ecb6-d910-4adf-ba9b-2ab1b54b815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PICK-UP
Respuesta:
    Kian sent----Received with Johan 9/4</x18tc:text>
    <x18tc:extLst>
      <ext uri="{F7C98A9C-CBB3-438F-8F68-D28B6AF4A901}">
        <xltc2:checksum/>
        <xltc2:hyperlink startIndex="221" length="46" url="https://go.microsoft.com/fwlink/?linkid=870924"/>
      </ext>
    </x18tc:extLst>
  </x18tc:threadedComment>
  <x18tc:threadedComment ref="G615" dT="2026-07-22T00:22:02.00" personId="{affbb04a-4929-40f0-949a-0f2e851346c7}" id="{7537178d-5708-47b9-915e-04011834bd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7/30</x18tc:text>
    <x18tc:extLst>
      <ext uri="{F7C98A9C-CBB3-438F-8F68-D28B6AF4A901}">
        <xltc2:checksum/>
        <xltc2:hyperlink startIndex="221" length="46" url="https://go.microsoft.com/fwlink/?linkid=870924"/>
      </ext>
    </x18tc:extLst>
  </x18tc:threadedComment>
  <x18tc:threadedComment ref="F1172" dT="2026-07-22T00:22:02.00" personId="{c5b86170-b637-4ab4-8c85-cd055699d95c}" id="{91fd4c78-d9c1-4503-9069-61a56ac62b7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 2/25.. ON GHL PAUSED &amp; NEW DATE: 4/06</x18tc:text>
    <x18tc:extLst>
      <ext uri="{F7C98A9C-CBB3-438F-8F68-D28B6AF4A901}">
        <xltc2:checksum/>
        <xltc2:hyperlink startIndex="221" length="46" url="https://go.microsoft.com/fwlink/?linkid=870924"/>
      </ext>
    </x18tc:extLst>
  </x18tc:threadedComment>
  <x18tc:threadedComment ref="S1014" dT="2026-07-22T00:22:02.00" personId="{1510f375-3bcb-4a24-a6c6-944113b10908}" id="{4a1abc4c-c0e8-4968-a6d5-cee6e79759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x18tc:text>
    <x18tc:extLst>
      <ext uri="{F7C98A9C-CBB3-438F-8F68-D28B6AF4A901}">
        <xltc2:checksum/>
        <xltc2:hyperlink startIndex="221" length="46" url="https://go.microsoft.com/fwlink/?linkid=870924"/>
      </ext>
    </x18tc:extLst>
  </x18tc:threadedComment>
  <x18tc:threadedComment ref="G701" dT="2026-07-22T00:22:02.00" personId="{43000ff4-72be-4a06-a839-f80c3eea156c}" id="{70a38d8d-efcd-4c15-b735-74c291a3761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11/7</x18tc:text>
    <x18tc:extLst>
      <ext uri="{F7C98A9C-CBB3-438F-8F68-D28B6AF4A901}">
        <xltc2:checksum/>
        <xltc2:hyperlink startIndex="221" length="46" url="https://go.microsoft.com/fwlink/?linkid=870924"/>
      </ext>
    </x18tc:extLst>
  </x18tc:threadedComment>
  <x18tc:threadedComment ref="G238" dT="2026-07-22T00:22:02.00" personId="{1cbce2bc-3e13-46bf-b697-4407c22cb389}" id="{fef8e207-990e-40ad-9a7b-2e54d3a15dab}" done="0">
    <x18tc:text xml:space="preserve">TO CUSHION AREA: 5/17</x18tc:text>
  </x18tc:threadedComment>
  <x18tc:threadedComment ref="S1013" dT="2026-07-22T00:22:02.00" personId="{7edbe8a9-4a44-4ae0-a765-57e85e6d2e28}" id="{e3aa8703-0047-49af-913d-637b9d0cea6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11:00AM</x18tc:text>
    <x18tc:extLst>
      <ext uri="{F7C98A9C-CBB3-438F-8F68-D28B6AF4A901}">
        <xltc2:checksum/>
        <xltc2:hyperlink startIndex="221" length="46" url="https://go.microsoft.com/fwlink/?linkid=870924"/>
      </ext>
    </x18tc:extLst>
  </x18tc:threadedComment>
  <x18tc:threadedComment ref="S172" dT="2026-07-22T00:22:02.00" personId="{1cbce2bc-3e13-46bf-b697-4407c22cb389}" id="{a2c76805-c48a-439e-b432-aa5e7032e445}" done="0">
    <x18tc:text xml:space="preserve">To Rayo: 2/13</x18tc:text>
  </x18tc:threadedComment>
  <x18tc:threadedComment ref="W916" dT="2026-07-22T00:22:02.00" personId="{9f559add-6842-493b-8dff-2d27e2ded355}" id="{37f21f22-6112-4e32-a79f-d43865bf6e1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6/16</x18tc:text>
    <x18tc:extLst>
      <ext uri="{F7C98A9C-CBB3-438F-8F68-D28B6AF4A901}">
        <xltc2:checksum/>
        <xltc2:hyperlink startIndex="221" length="46" url="https://go.microsoft.com/fwlink/?linkid=870924"/>
      </ext>
    </x18tc:extLst>
  </x18tc:threadedComment>
  <x18tc:threadedComment ref="W999" dT="2026-07-22T00:22:02.00" personId="{2ae31ef8-3358-4dcd-9f43-90cdbcb2aacc}" id="{ae8bb11d-d719-4a0d-9508-b6293b255a2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8/20 AT 9:15AM</x18tc:text>
    <x18tc:extLst>
      <ext uri="{F7C98A9C-CBB3-438F-8F68-D28B6AF4A901}">
        <xltc2:checksum/>
        <xltc2:hyperlink startIndex="221" length="46" url="https://go.microsoft.com/fwlink/?linkid=870924"/>
      </ext>
    </x18tc:extLst>
  </x18tc:threadedComment>
  <x18tc:threadedComment ref="S719" dT="2026-07-22T00:22:02.00" personId="{138711de-055b-4f79-8cd9-1df28825bf2c}" id="{c310c437-54a0-4eed-a704-adb52aa126a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11/6 AT 11:25</x18tc:text>
    <x18tc:extLst>
      <ext uri="{F7C98A9C-CBB3-438F-8F68-D28B6AF4A901}">
        <xltc2:checksum/>
        <xltc2:hyperlink startIndex="221" length="46" url="https://go.microsoft.com/fwlink/?linkid=870924"/>
      </ext>
    </x18tc:extLst>
  </x18tc:threadedComment>
  <x18tc:threadedComment ref="L982" dT="2026-07-22T00:22:02.00" personId="{d1ec49fd-82dc-4ba6-85f2-64f3f093b974}" id="{fe69a229-66ad-40c6-bc73-57d66df981f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2/12</x18tc:text>
    <x18tc:extLst>
      <ext uri="{F7C98A9C-CBB3-438F-8F68-D28B6AF4A901}">
        <xltc2:checksum/>
        <xltc2:hyperlink startIndex="221" length="46" url="https://go.microsoft.com/fwlink/?linkid=870924"/>
      </ext>
    </x18tc:extLst>
  </x18tc:threadedComment>
  <x18tc:threadedComment ref="W1114" dT="2026-07-22T00:22:02.00" personId="{c27e293e-6fc7-418c-9649-d1c3c74a546b}" id="{6a5ebb40-0d0d-4e0e-9946-35d6d24443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11/4</x18tc:text>
    <x18tc:extLst>
      <ext uri="{F7C98A9C-CBB3-438F-8F68-D28B6AF4A901}">
        <xltc2:checksum/>
        <xltc2:hyperlink startIndex="221" length="46" url="https://go.microsoft.com/fwlink/?linkid=870924"/>
      </ext>
    </x18tc:extLst>
  </x18tc:threadedComment>
  <x18tc:threadedComment ref="T37" dT="2026-07-22T00:22:02.00" personId="{1cbce2bc-3e13-46bf-b697-4407c22cb389}" id="{f2fa4438-b0dd-4f9d-be5e-ab8c7c6c9ed4}" done="0">
    <x18tc:text xml:space="preserve">MARIO 8/29</x18tc:text>
  </x18tc:threadedComment>
  <x18tc:threadedComment ref="K754" dT="2026-07-22T00:22:02.00" personId="{2377aa3e-ca26-483d-8049-124df662d605}" id="{fcfcd999-da6a-4e74-b2fb-cbb406288be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BLISS GUAVA DESCONTINUADO, QUIZAS EN OUTDOOR FABRICS
Respuesta:
    ORDENADO POR CHRISTIAN OUTDOOR 11/21</x18tc:text>
    <x18tc:extLst>
      <ext uri="{F7C98A9C-CBB3-438F-8F68-D28B6AF4A901}">
        <xltc2:checksum/>
        <xltc2:hyperlink startIndex="221" length="46" url="https://go.microsoft.com/fwlink/?linkid=870924"/>
      </ext>
    </x18tc:extLst>
  </x18tc:threadedComment>
  <x18tc:threadedComment ref="S1432" dT="2026-07-22T00:22:02.00" personId="{ea1eed1e-c1c5-4aa7-9fb0-3d3023fa23c2}" id="{08156a99-f0f0-4f50-8d33-300485b3dd71}" done="0">
    <x18tc:text xml:space="preserve">2-BRAVADA CORNER SOFA</x18tc:text>
  </x18tc:threadedComment>
  <x18tc:threadedComment ref="S272" dT="2026-07-22T00:22:02.00" personId="{1cbce2bc-3e13-46bf-b697-4407c22cb389}" id="{5e6563f8-6f6f-4710-b718-cb3ad29b9541}" done="0">
    <x18tc:text xml:space="preserve">TO METAL: 6/7</x18tc:text>
  </x18tc:threadedComment>
  <x18tc:threadedComment ref="W557" dT="2026-07-22T00:22:02.00" personId="{ea1eed1e-c1c5-4aa7-9fb0-3d3023fa23c2}" id="{1fc2469c-34f7-4295-95d8-2230a3a08d7f}" done="0">
    <x18tc:text xml:space="preserve">TO DEKTON: 5/8</x18tc:text>
  </x18tc:threadedComment>
  <x18tc:threadedComment ref="F1142" dT="2026-07-22T00:22:02.00" personId="{352ac3e5-f888-4a9f-be17-cd5a71f59d5f}" id="{216694a4-0f7b-4067-80f7-92d3da340f7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FROM 12/21</x18tc:text>
    <x18tc:extLst>
      <ext uri="{F7C98A9C-CBB3-438F-8F68-D28B6AF4A901}">
        <xltc2:checksum/>
        <xltc2:hyperlink startIndex="221" length="46" url="https://go.microsoft.com/fwlink/?linkid=870924"/>
      </ext>
    </x18tc:extLst>
  </x18tc:threadedComment>
  <x18tc:threadedComment ref="G576" dT="2026-07-22T00:22:02.00" personId="{932e14f9-9eb4-4cec-a0b7-4770ecc0572b}" id="{ec5e1f80-7aba-40bd-a7f5-f5b03d1d6dd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Customer add furniture
Respuesta:
    SE ENTREGO A ABRIL PARA 850C08 AGREGADA*</x18tc:text>
    <x18tc:extLst>
      <ext uri="{F7C98A9C-CBB3-438F-8F68-D28B6AF4A901}">
        <xltc2:checksum/>
        <xltc2:hyperlink startIndex="221" length="46" url="https://go.microsoft.com/fwlink/?linkid=870924"/>
      </ext>
    </x18tc:extLst>
  </x18tc:threadedComment>
  <x18tc:threadedComment ref="S1327" dT="2026-07-22T00:22:02.00" personId="{30b395d3-6fe2-4003-b378-15bbf07e3503}" id="{538389d9-5599-4c4a-8fe5-f53c8300d9b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7/1</x18tc:text>
    <x18tc:extLst>
      <ext uri="{F7C98A9C-CBB3-438F-8F68-D28B6AF4A901}">
        <xltc2:checksum/>
        <xltc2:hyperlink startIndex="221" length="46" url="https://go.microsoft.com/fwlink/?linkid=870924"/>
      </ext>
    </x18tc:extLst>
  </x18tc:threadedComment>
  <x18tc:threadedComment ref="W612" dT="2026-07-22T00:22:02.00" personId="{a4303f58-4f84-400f-a636-5e9335cacc72}" id="{86c693b6-152b-4c5c-9146-d4b0a6fcac5b}" done="0">
    <x18tc:text xml:space="preserve">TO DEKTON: 7/8 AT 11:50AM</x18tc:text>
  </x18tc:threadedComment>
  <x18tc:threadedComment ref="F45" dT="2026-07-22T00:22:02.00" personId="{1cbce2bc-3e13-46bf-b697-4407c22cb389}" id="{95a60a05-1194-42fe-a180-f62c15f79792}" done="0">
    <x18tc:text xml:space="preserve">ENVIADO CON JJ &amp; BENITO</x18tc:text>
  </x18tc:threadedComment>
  <x18tc:threadedComment ref="S718" dT="2026-07-22T00:22:02.00" personId="{63f69352-e0b2-41b6-a8a2-05e3d9b90950}" id="{974d63e3-b22c-4eb0-b3c5-f8b7c71f593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By Christian: don make new frames
Respuesta:
    ON BLUE TRUCK MAYBE ASSY ARMS
Respuesta:
    TO METAL: 11/12</x18tc:text>
    <x18tc:extLst>
      <ext uri="{F7C98A9C-CBB3-438F-8F68-D28B6AF4A901}">
        <xltc2:checksum/>
        <xltc2:hyperlink startIndex="221" length="46" url="https://go.microsoft.com/fwlink/?linkid=870924"/>
      </ext>
    </x18tc:extLst>
  </x18tc:threadedComment>
  <x18tc:threadedComment ref="L1213" dT="2026-07-22T00:22:02.00" personId="{2e1f2f67-3f22-4409-bf87-bc15691ea367}" id="{d4a0c6ea-8a25-4cc6-b8bb-8b3baafc469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Received  2/12/26</x18tc:text>
    <x18tc:extLst>
      <ext uri="{F7C98A9C-CBB3-438F-8F68-D28B6AF4A901}">
        <xltc2:checksum/>
        <xltc2:hyperlink startIndex="221" length="46" url="https://go.microsoft.com/fwlink/?linkid=870924"/>
      </ext>
    </x18tc:extLst>
  </x18tc:threadedComment>
  <x18tc:threadedComment ref="F91" dT="2026-07-22T00:22:02.00" personId="{1cbce2bc-3e13-46bf-b697-4407c22cb389}" id="{c0444a65-7193-4cbe-b7e5-48da740544cd}" done="0">
    <x18tc:text xml:space="preserve">VA JUNTO A INVOICE# 378</x18tc:text>
  </x18tc:threadedComment>
  <x18tc:threadedComment ref="T1184" dT="2026-07-22T00:22:02.00" personId="{9c7614ef-54d6-44ba-bb2e-c0658f5cb7cb}" id="{1d0e63bb-b719-4598-a0bb-901dfbf9ff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RE-POWDER &amp; PAINT 1 NEW</x18tc:text>
    <x18tc:extLst>
      <ext uri="{F7C98A9C-CBB3-438F-8F68-D28B6AF4A901}">
        <xltc2:checksum/>
        <xltc2:hyperlink startIndex="221" length="46" url="https://go.microsoft.com/fwlink/?linkid=870924"/>
      </ext>
    </x18tc:extLst>
  </x18tc:threadedComment>
  <x18tc:threadedComment ref="F153" dT="2026-07-22T00:22:02.00" personId="{1cbce2bc-3e13-46bf-b697-4407c22cb389}" id="{10da305c-34ea-43c9-bf75-e18a0a005dc3}" done="0">
    <x18tc:text xml:space="preserve">By Sara: THIS ORDER INCLUDE A DINING TABLE WHICH I WILL SEND IT TO YOU IN THE NEXT COUPLE OF DAYS</x18tc:text>
  </x18tc:threadedComment>
  <x18tc:threadedComment ref="G163" dT="2026-07-22T00:22:02.00" personId="{ea1eed1e-c1c5-4aa7-9fb0-3d3023fa23c2}" id="{7f1e8673-cac8-4b86-9547-23bf54b9bae6}" done="0">
    <x18tc:text xml:space="preserve">TO ABRIL: 2/1</x18tc:text>
  </x18tc:threadedComment>
  <x18tc:threadedComment ref="G212" dT="2026-07-22T00:22:02.00" personId="{1cbce2bc-3e13-46bf-b697-4407c22cb389}" id="{e2c6f0e1-1fb5-43ad-a21c-8c7f3e907bac}" done="0">
    <x18tc:text xml:space="preserve">ENTREGADA A AREA 5/4</x18tc:text>
  </x18tc:threadedComment>
  <x18tc:threadedComment ref="V7" dT="2026-07-22T00:22:02.00" personId="{1cbce2bc-3e13-46bf-b697-4407c22cb389}" id="{91457ff5-c0cb-4b31-9b67-bb89ccb63ff2}" done="0">
    <x18tc:text xml:space="preserve">1 white 1 grey</x18tc:text>
  </x18tc:threadedComment>
  <x18tc:threadedComment ref="T99" dT="2026-07-22T00:22:02.00" personId="{1cbce2bc-3e13-46bf-b697-4407c22cb389}" id="{c0ae3b23-350d-4819-9968-ddf13fe07aef}" done="0">
    <x18tc:text xml:space="preserve">TO MARIO 11/14</x18tc:text>
  </x18tc:threadedComment>
  <x18tc:threadedComment ref="G1049" dT="2026-07-22T00:22:02.00" personId="{20c40a61-a66c-4b74-aec6-ded56eb901ef}" id="{c48aa2df-92b5-4208-a883-562394af00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9/25</x18tc:text>
    <x18tc:extLst>
      <ext uri="{F7C98A9C-CBB3-438F-8F68-D28B6AF4A901}">
        <xltc2:checksum/>
        <xltc2:hyperlink startIndex="221" length="46" url="https://go.microsoft.com/fwlink/?linkid=870924"/>
      </ext>
    </x18tc:extLst>
  </x18tc:threadedComment>
  <x18tc:threadedComment ref="S940" dT="2026-07-22T00:22:02.00" personId="{266112b0-42e7-486c-b1ac-57fe294024c7}" id="{478b210e-6de3-4e1f-bc15-58591666da8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6/3</x18tc:text>
    <x18tc:extLst>
      <ext uri="{F7C98A9C-CBB3-438F-8F68-D28B6AF4A901}">
        <xltc2:checksum/>
        <xltc2:hyperlink startIndex="221" length="46" url="https://go.microsoft.com/fwlink/?linkid=870924"/>
      </ext>
    </x18tc:extLst>
  </x18tc:threadedComment>
  <x18tc:threadedComment ref="L627" dT="2026-07-22T00:22:02.00" personId="{24d7da15-5446-47ed-922c-2b1a669d3855}" id="{47d21e97-bf8e-4310-991c-b20fae3eb9c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JUEV 7/17 FOR LUN 7/22
Respuesta:
    RECEI,VIE: 07/18/24</x18tc:text>
    <x18tc:extLst>
      <ext uri="{F7C98A9C-CBB3-438F-8F68-D28B6AF4A901}">
        <xltc2:checksum/>
        <xltc2:hyperlink startIndex="221" length="46" url="https://go.microsoft.com/fwlink/?linkid=870924"/>
      </ext>
    </x18tc:extLst>
  </x18tc:threadedComment>
  <x18tc:threadedComment ref="T38" dT="2026-07-22T00:22:02.00" personId="{1cbce2bc-3e13-46bf-b697-4407c22cb389}" id="{76c9fae6-277f-47f5-898b-a956801b8547}" done="0">
    <x18tc:text xml:space="preserve">MARIO 9/6</x18tc:text>
  </x18tc:threadedComment>
  <x18tc:threadedComment ref="S109" dT="2026-07-22T00:22:02.00" personId="{1cbce2bc-3e13-46bf-b697-4407c22cb389}" id="{7c68be8a-8bee-4f66-90d4-c2dc1a36c5ca}" done="0">
    <x18tc:text xml:space="preserve">TO RAYO NOV-1</x18tc:text>
  </x18tc:threadedComment>
  <x18tc:threadedComment ref="S545" dT="2026-07-22T00:22:02.00" personId="{ea1eed1e-c1c5-4aa7-9fb0-3d3023fa23c2}" id="{1b84bb0b-a4d0-406a-b782-7d631e7ed303}" done="0">
    <x18tc:text xml:space="preserve">TO METAL: 4/30</x18tc:text>
  </x18tc:threadedComment>
  <x18tc:threadedComment ref="S1417" dT="2026-07-22T00:22:02.00" personId="{9f3042a9-69ef-49d8-a295-6bf6b585d90e}" id="{890d92a9-698d-406d-abba-72fc3cca22a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rayo: 3/13</x18tc:text>
    <x18tc:extLst>
      <ext uri="{F7C98A9C-CBB3-438F-8F68-D28B6AF4A901}">
        <xltc2:checksum/>
        <xltc2:hyperlink startIndex="221" length="46" url="https://go.microsoft.com/fwlink/?linkid=870924"/>
      </ext>
    </x18tc:extLst>
  </x18tc:threadedComment>
  <x18tc:threadedComment ref="F616" dT="2026-07-22T00:22:02.00" personId="{cf3263ab-5629-4e61-9abe-26a1ca42c089}" id="{2b8af299-560f-404e-9bd3-2cde62380e7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shipping to: 22 Farmhouse Lane Reading MA 01867</x18tc:text>
    <x18tc:extLst>
      <ext uri="{F7C98A9C-CBB3-438F-8F68-D28B6AF4A901}">
        <xltc2:checksum/>
        <xltc2:hyperlink startIndex="221" length="46" url="https://go.microsoft.com/fwlink/?linkid=870924"/>
      </ext>
    </x18tc:extLst>
  </x18tc:threadedComment>
  <x18tc:threadedComment ref="G1120" dT="2026-07-22T00:22:02.00" personId="{337f3c4b-4f0e-4211-bd96-f9457dc97e3d}" id="{7afb91fe-1bea-484e-838a-81062f25fad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11/12</x18tc:text>
    <x18tc:extLst>
      <ext uri="{F7C98A9C-CBB3-438F-8F68-D28B6AF4A901}">
        <xltc2:checksum/>
        <xltc2:hyperlink startIndex="221" length="46" url="https://go.microsoft.com/fwlink/?linkid=870924"/>
      </ext>
    </x18tc:extLst>
  </x18tc:threadedComment>
  <x18tc:threadedComment ref="S90" dT="2026-07-22T00:22:02.00" personId="{1cbce2bc-3e13-46bf-b697-4407c22cb389}" id="{fe47a28f-6e61-469a-ad7c-251bcaa231b3}" done="0">
    <x18tc:text xml:space="preserve">TO RAYO: 11/30</x18tc:text>
  </x18tc:threadedComment>
  <x18tc:threadedComment ref="G1108" dT="2026-07-22T00:22:02.00" personId="{e1a95cc1-5539-48d1-9bb3-c0ed44aeb457}" id="{06d77dc0-456a-4ed4-86d7-951ce66a6ff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12/15</x18tc:text>
    <x18tc:extLst>
      <ext uri="{F7C98A9C-CBB3-438F-8F68-D28B6AF4A901}">
        <xltc2:checksum/>
        <xltc2:hyperlink startIndex="221" length="46" url="https://go.microsoft.com/fwlink/?linkid=870924"/>
      </ext>
    </x18tc:extLst>
  </x18tc:threadedComment>
  <x18tc:threadedComment ref="G921" dT="2026-07-22T00:22:02.00" personId="{081efa94-a9c6-410c-bc19-48a2e42e49e4}" id="{a8c61b5c-848c-4770-bc5a-5f659671a40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5/28</x18tc:text>
    <x18tc:extLst>
      <ext uri="{F7C98A9C-CBB3-438F-8F68-D28B6AF4A901}">
        <xltc2:checksum/>
        <xltc2:hyperlink startIndex="221" length="46" url="https://go.microsoft.com/fwlink/?linkid=870924"/>
      </ext>
    </x18tc:extLst>
  </x18tc:threadedComment>
  <x18tc:threadedComment ref="F786" dT="2026-07-22T00:22:02.00" personId="{b0537949-a786-4d03-b4e1-978b454ab4a0}" id="{115bd7bf-b199-4179-9d79-52026e72bc1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ORIGINAL 3/21...SE RECHAZO DEBIDO A TELA DIFERENTE .. SE REHACE Y SE ENVIA 4/8….*</x18tc:text>
    <x18tc:extLst>
      <ext uri="{F7C98A9C-CBB3-438F-8F68-D28B6AF4A901}">
        <xltc2:checksum/>
        <xltc2:hyperlink startIndex="221" length="46" url="https://go.microsoft.com/fwlink/?linkid=870924"/>
        <xltc2:hyperlink startIndex="296" length="7" url="http://21...SE"/>
      </ext>
    </x18tc:extLst>
  </x18tc:threadedComment>
  <x18tc:threadedComment ref="T24" dT="2026-07-22T00:22:02.00" personId="{1cbce2bc-3e13-46bf-b697-4407c22cb389}" id="{81a5801d-4f0a-44a4-909f-9064e405c501}" done="0">
    <x18tc:text xml:space="preserve">Mario 8/3</x18tc:text>
  </x18tc:threadedComment>
  <x18tc:threadedComment ref="S48" dT="2026-07-22T00:22:02.00" personId="{1cbce2bc-3e13-46bf-b697-4407c22cb389}" id="{83d5d216-5711-4459-b803-91898c3c2429}" done="0">
    <x18tc:text xml:space="preserve">TO RAYO: 9/15</x18tc:text>
  </x18tc:threadedComment>
  <x18tc:threadedComment ref="S741" dT="2026-07-22T00:22:02.00" personId="{4d154416-2524-4886-98ba-5a2ec572890a}" id="{cc69b8ef-dfda-40b4-9e47-8f6792c960f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11/21</x18tc:text>
    <x18tc:extLst>
      <ext uri="{F7C98A9C-CBB3-438F-8F68-D28B6AF4A901}">
        <xltc2:checksum/>
        <xltc2:hyperlink startIndex="221" length="46" url="https://go.microsoft.com/fwlink/?linkid=870924"/>
      </ext>
    </x18tc:extLst>
  </x18tc:threadedComment>
  <x18tc:threadedComment ref="G798" dT="2026-07-22T00:22:02.00" personId="{8fb28b2a-2a03-4087-ba32-ea9753d3812e}" id="{b46c60cb-37d2-4c84-a6c5-766ff666956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1/20</x18tc:text>
    <x18tc:extLst>
      <ext uri="{F7C98A9C-CBB3-438F-8F68-D28B6AF4A901}">
        <xltc2:checksum/>
        <xltc2:hyperlink startIndex="221" length="46" url="https://go.microsoft.com/fwlink/?linkid=870924"/>
      </ext>
    </x18tc:extLst>
  </x18tc:threadedComment>
  <x18tc:threadedComment ref="G538" dT="2026-07-22T00:22:02.00" personId="{ea1eed1e-c1c5-4aa7-9fb0-3d3023fa23c2}" id="{2d0b0626-a619-4a69-b4a7-537028a7170b}" done="0">
    <x18tc:text xml:space="preserve">TO CUSHION ON 4/24</x18tc:text>
  </x18tc:threadedComment>
  <x18tc:threadedComment ref="G567" dT="2026-07-22T00:22:02.00" personId="{ea1eed1e-c1c5-4aa7-9fb0-3d3023fa23c2}" id="{3cab4586-7c2f-4859-97f3-210bd0f555c1}" done="0">
    <x18tc:text xml:space="preserve">TO CUSHION: 6/3 AT 12:00PM</x18tc:text>
  </x18tc:threadedComment>
  <x18tc:threadedComment ref="G719" dT="2026-07-22T00:22:02.00" personId="{eeaa80fd-2e0d-474e-9197-a4d7fa858bd9}" id="{3d088ee3-7947-4fd7-842b-bef3f12d2d3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BY CHRISTIAN 11/18</x18tc:text>
    <x18tc:extLst>
      <ext uri="{F7C98A9C-CBB3-438F-8F68-D28B6AF4A901}">
        <xltc2:checksum/>
        <xltc2:hyperlink startIndex="221" length="46" url="https://go.microsoft.com/fwlink/?linkid=870924"/>
      </ext>
    </x18tc:extLst>
  </x18tc:threadedComment>
  <x18tc:threadedComment ref="S611" dT="2026-07-22T00:22:02.00" personId="{4f6672f1-9cc8-4b79-a90c-e40286b05821}" id="{f173c43f-b55f-45eb-993c-17422156965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11:00AM</x18tc:text>
    <x18tc:extLst>
      <ext uri="{F7C98A9C-CBB3-438F-8F68-D28B6AF4A901}">
        <xltc2:checksum/>
        <xltc2:hyperlink startIndex="221" length="46" url="https://go.microsoft.com/fwlink/?linkid=870924"/>
      </ext>
    </x18tc:extLst>
  </x18tc:threadedComment>
  <x18tc:threadedComment ref="G612" dT="2026-07-22T00:22:02.00" personId="{a4303f58-4f84-400f-a636-5e9335cacc72}" id="{91dcf23b-6725-4d3e-8aa6-6621b53603d3}" done="0">
    <x18tc:text xml:space="preserve">to cushion: 7/10 at 7:06</x18tc:text>
  </x18tc:threadedComment>
  <x18tc:threadedComment ref="F1098" dT="2026-07-22T00:22:02.00" personId="{e8be20c7-5823-4c58-98a8-7b785efbf319}" id="{6f63d9f5-7a70-4591-bcad-45d134d94fa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Pick at factory by jasmine</x18tc:text>
    <x18tc:extLst>
      <ext uri="{F7C98A9C-CBB3-438F-8F68-D28B6AF4A901}">
        <xltc2:checksum/>
        <xltc2:hyperlink startIndex="221" length="46" url="https://go.microsoft.com/fwlink/?linkid=870924"/>
      </ext>
    </x18tc:extLst>
  </x18tc:threadedComment>
  <x18tc:threadedComment ref="W184" dT="2026-07-22T00:22:02.00" personId="{aa163799-2de4-40c9-a7d6-a1d341ee15f4}" id="{2c79d97a-305f-4407-926b-799e6e29eb5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ROJO: 3/8</x18tc:text>
    <x18tc:extLst>
      <ext uri="{F7C98A9C-CBB3-438F-8F68-D28B6AF4A901}">
        <xltc2:checksum/>
        <xltc2:hyperlink startIndex="221" length="46" url="https://go.microsoft.com/fwlink/?linkid=870924"/>
      </ext>
    </x18tc:extLst>
  </x18tc:threadedComment>
  <x18tc:threadedComment ref="S1105" dT="2026-07-22T00:22:02.00" personId="{d1747fea-6b3f-445a-ab68-8ceb2d95483a}" id="{6d5589eb-9328-4588-bbdd-2fd17a14aac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11/11</x18tc:text>
    <x18tc:extLst>
      <ext uri="{F7C98A9C-CBB3-438F-8F68-D28B6AF4A901}">
        <xltc2:checksum/>
        <xltc2:hyperlink startIndex="221" length="46" url="https://go.microsoft.com/fwlink/?linkid=870924"/>
      </ext>
    </x18tc:extLst>
  </x18tc:threadedComment>
  <x18tc:threadedComment ref="F12" dT="2026-07-22T00:22:02.00" personId="{1cbce2bc-3e13-46bf-b697-4407c22cb389}" id="{a3183c1c-dab4-4e08-9d4b-d35b43cad445}" done="0">
    <x18tc:text xml:space="preserve">Chris confirmo para Miercoles 8/17 de 8/19</x18tc:text>
  </x18tc:threadedComment>
  <x18tc:threadedComment ref="W560" dT="2026-07-22T00:22:02.00" personId="{ea1eed1e-c1c5-4aa7-9fb0-3d3023fa23c2}" id="{7b9897d0-f5c4-41bb-a6b6-ce252b630401}" done="0">
    <x18tc:text xml:space="preserve">TO DEKTON: 5/30 AT 8:50AM</x18tc:text>
  </x18tc:threadedComment>
  <x18tc:threadedComment ref="W241" dT="2026-07-22T00:22:02.00" personId="{1cbce2bc-3e13-46bf-b697-4407c22cb389}" id="{42b9b3ba-9999-47cd-9c3f-4acddc81e9d0}" done="0">
    <x18tc:text xml:space="preserve">TO DEKTON: 5/22</x18tc:text>
  </x18tc:threadedComment>
  <x18tc:threadedComment ref="G999" dT="2026-07-22T00:22:02.00" personId="{91450b34-6c55-4df1-98bf-7c7d6c4ff0fe}" id="{b8d6023f-5b60-416d-8c08-9f4dc503f09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8/20 AT 9:00AM
Respuesta:
    COMPLETED 8/27 AT 7:00AM</x18tc:text>
    <x18tc:extLst>
      <ext uri="{F7C98A9C-CBB3-438F-8F68-D28B6AF4A901}">
        <xltc2:checksum/>
        <xltc2:hyperlink startIndex="221" length="46" url="https://go.microsoft.com/fwlink/?linkid=870924"/>
      </ext>
    </x18tc:extLst>
  </x18tc:threadedComment>
  <x18tc:threadedComment ref="G1075" dT="2026-07-22T00:22:02.00" personId="{dd6f2934-cce6-4b5c-a01c-e1183734b6c3}" id="{beedb42a-74e3-4fcd-86c8-36018a951d6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10/7</x18tc:text>
    <x18tc:extLst>
      <ext uri="{F7C98A9C-CBB3-438F-8F68-D28B6AF4A901}">
        <xltc2:checksum/>
        <xltc2:hyperlink startIndex="221" length="46" url="https://go.microsoft.com/fwlink/?linkid=870924"/>
      </ext>
    </x18tc:extLst>
  </x18tc:threadedComment>
  <x18tc:threadedComment ref="G635" dT="2026-07-22T00:22:02.00" personId="{e41918cc-a4f8-4985-bec0-68ef4346095b}" id="{8f346e62-1f4d-405a-a6f5-708ddeee040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8/5 AT 10:15AM</x18tc:text>
    <x18tc:extLst>
      <ext uri="{F7C98A9C-CBB3-438F-8F68-D28B6AF4A901}">
        <xltc2:checksum/>
        <xltc2:hyperlink startIndex="221" length="46" url="https://go.microsoft.com/fwlink/?linkid=870924"/>
      </ext>
    </x18tc:extLst>
  </x18tc:threadedComment>
  <x18tc:threadedComment ref="W671" dT="2026-07-22T00:22:02.00" personId="{7dc536b2-dd2c-48fc-bbae-ff95764a2a93}" id="{202283ba-e6ce-4831-aae3-cbc8a076ac9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FISICAMENTE REVIZADO...YA EN RACK LISTO PARA ENTREGAS</x18tc:text>
    <x18tc:extLst>
      <ext uri="{F7C98A9C-CBB3-438F-8F68-D28B6AF4A901}">
        <xltc2:checksum/>
        <xltc2:hyperlink startIndex="221" length="46" url="https://go.microsoft.com/fwlink/?linkid=870924"/>
        <xltc2:hyperlink startIndex="297" length="13" url="http://REVIZADO...YA"/>
      </ext>
    </x18tc:extLst>
  </x18tc:threadedComment>
  <x18tc:threadedComment ref="F192" dT="2026-07-22T00:22:02.00" personId="{1cbce2bc-3e13-46bf-b697-4407c22cb389}" id="{9e010939-586b-4241-9f88-b79df9a943be}" done="0">
    <x18tc:text xml:space="preserve">USE LEDGE LOUNGERS FROM JODY COLEMAN. (WHITE ONES)</x18tc:text>
  </x18tc:threadedComment>
  <x18tc:threadedComment ref="W613" dT="2026-07-22T00:22:02.00" personId="{ea1eed1e-c1c5-4aa7-9fb0-3d3023fa23c2}" id="{95feeb27-5260-4d4c-9d6d-0da8874556aa}" done="0">
    <x18tc:text xml:space="preserve">to dekton: 7/10 at 11:30</x18tc:text>
  </x18tc:threadedComment>
  <x18tc:threadedComment ref="T21" dT="2026-07-22T00:22:02.00" personId="{1cbce2bc-3e13-46bf-b697-4407c22cb389}" id="{d1a5d89f-86b0-4f9f-a7cb-8bb22dd569df}" done="0">
    <x18tc:text xml:space="preserve">on schedule 8/3</x18tc:text>
  </x18tc:threadedComment>
  <x18tc:threadedComment ref="W570" dT="2026-07-22T00:22:02.00" personId="{ea1eed1e-c1c5-4aa7-9fb0-3d3023fa23c2}" id="{3943af2d-d35a-4141-8323-0e7f9cdaa12f}" done="0">
    <x18tc:text xml:space="preserve">TO DEKTON: 6/5 AT 6/30AM</x18tc:text>
  </x18tc:threadedComment>
  <x18tc:threadedComment ref="L1144" dT="2026-07-22T00:22:02.00" personId="{ae9fdbf9-4d4a-4e8a-9e01-adbc6788ea97}" id="{024deb3c-7bde-47f3-bb0b-6a06cfbebab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12/19</x18tc:text>
    <x18tc:extLst>
      <ext uri="{F7C98A9C-CBB3-438F-8F68-D28B6AF4A901}">
        <xltc2:checksum/>
        <xltc2:hyperlink startIndex="221" length="46" url="https://go.microsoft.com/fwlink/?linkid=870924"/>
      </ext>
    </x18tc:extLst>
  </x18tc:threadedComment>
  <x18tc:threadedComment ref="G1386" dT="2026-07-22T00:22:02.00" personId="{1ec8aee5-0fdc-482e-a76b-0e4521e5dbd2}" id="{b322c6bc-e921-4fba-8409-91667468df4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FER 5/21</x18tc:text>
    <x18tc:extLst>
      <ext uri="{F7C98A9C-CBB3-438F-8F68-D28B6AF4A901}">
        <xltc2:checksum/>
        <xltc2:hyperlink startIndex="221" length="46" url="https://go.microsoft.com/fwlink/?linkid=870924"/>
      </ext>
    </x18tc:extLst>
  </x18tc:threadedComment>
  <x18tc:threadedComment ref="W733" dT="2026-07-22T00:22:02.00" personId="{95bdf79b-d079-4b37-b5df-7a8bf1d3c48b}" id="{4baaf357-b361-4def-97ae-175e0da5368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WE NEED FOUND ODIN DEKTON</x18tc:text>
    <x18tc:extLst>
      <ext uri="{F7C98A9C-CBB3-438F-8F68-D28B6AF4A901}">
        <xltc2:checksum/>
        <xltc2:hyperlink startIndex="221" length="46" url="https://go.microsoft.com/fwlink/?linkid=870924"/>
      </ext>
    </x18tc:extLst>
  </x18tc:threadedComment>
  <x18tc:threadedComment ref="L1116" dT="2026-07-22T00:22:02.00" personId="{9633ff68-6950-4a70-90db-7c56f4d26b8d}" id="{33f6ee45-8c9a-440f-9c4b-b4378eb4922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12/9</x18tc:text>
    <x18tc:extLst>
      <ext uri="{F7C98A9C-CBB3-438F-8F68-D28B6AF4A901}">
        <xltc2:checksum/>
        <xltc2:hyperlink startIndex="221" length="46" url="https://go.microsoft.com/fwlink/?linkid=870924"/>
      </ext>
    </x18tc:extLst>
  </x18tc:threadedComment>
  <x18tc:threadedComment ref="W827" dT="2026-07-22T00:22:02.00" personId="{4e46e9f3-abfc-4c17-a3b3-d773f7acbe34}" id="{d887f514-6076-4097-8c65-ce66cea3e00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2/26</x18tc:text>
    <x18tc:extLst>
      <ext uri="{F7C98A9C-CBB3-438F-8F68-D28B6AF4A901}">
        <xltc2:checksum/>
        <xltc2:hyperlink startIndex="221" length="46" url="https://go.microsoft.com/fwlink/?linkid=870924"/>
      </ext>
    </x18tc:extLst>
  </x18tc:threadedComment>
  <x18tc:threadedComment ref="U35" dT="2026-07-22T00:22:02.00" personId="{1cbce2bc-3e13-46bf-b697-4407c22cb389}" id="{30d10681-71c6-4d55-b9b6-7a947cccd3eb}" done="0">
    <x18tc:text xml:space="preserve">27 BONE
6 GRAY</x18tc:text>
  </x18tc:threadedComment>
  <x18tc:threadedComment ref="W272" dT="2026-07-22T00:22:02.00" personId="{1cbce2bc-3e13-46bf-b697-4407c22cb389}" id="{e237b128-7910-4e7e-88ea-4e0fe55fb06b}" done="0">
    <x18tc:text xml:space="preserve">TO DEKTON: 6/5</x18tc:text>
  </x18tc:threadedComment>
  <x18tc:threadedComment ref="T1406" dT="2026-07-22T00:22:02.00" personId="{a4303f58-4f84-400f-a636-5e9335cacc72}" id="{29250c1b-8bd4-4165-8c77-9048ff13bcd0}" done="0">
    <x18tc:text xml:space="preserve">MARIO 8/22</x18tc:text>
  </x18tc:threadedComment>
  <x18tc:threadedComment ref="S212" dT="2026-07-22T00:22:02.00" personId="{6d398072-3973-424b-9ed2-64a28de2f06c}" id="{c68a1f18-8fda-4f94-841c-5db607ff432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TEAM 5/4</x18tc:text>
    <x18tc:extLst>
      <ext uri="{F7C98A9C-CBB3-438F-8F68-D28B6AF4A901}">
        <xltc2:checksum/>
        <xltc2:hyperlink startIndex="221" length="46" url="https://go.microsoft.com/fwlink/?linkid=870924"/>
      </ext>
    </x18tc:extLst>
  </x18tc:threadedComment>
  <x18tc:threadedComment ref="W695" dT="2026-07-22T00:22:02.00" personId="{abaeba7f-3bd1-4b11-9db6-cb3bae50991d}" id="{5fd09479-3ff1-4576-a91d-5954cecec5c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10/7 AT 11:00AM</x18tc:text>
    <x18tc:extLst>
      <ext uri="{F7C98A9C-CBB3-438F-8F68-D28B6AF4A901}">
        <xltc2:checksum/>
        <xltc2:hyperlink startIndex="221" length="46" url="https://go.microsoft.com/fwlink/?linkid=870924"/>
      </ext>
    </x18tc:extLst>
  </x18tc:threadedComment>
  <x18tc:threadedComment ref="AB47" dT="2026-07-22T00:22:02.00" personId="{1cbce2bc-3e13-46bf-b697-4407c22cb389}" id="{7d5684df-3fee-4cbe-9ee7-e932c87629e1}" done="0">
    <x18tc:text xml:space="preserve">change from 10/3</x18tc:text>
  </x18tc:threadedComment>
  <x18tc:threadedComment ref="T31" dT="2026-07-22T00:22:02.00" personId="{a4303f58-4f84-400f-a636-5e9335cacc72}" id="{5af57158-59f4-4603-a959-7b741956526e}" done="0">
    <x18tc:text xml:space="preserve">MARIO 8/22</x18tc:text>
  </x18tc:threadedComment>
  <x18tc:threadedComment ref="S141" dT="2026-07-22T00:22:02.00" personId="{1cbce2bc-3e13-46bf-b697-4407c22cb389}" id="{41291c43-7a7b-40e0-9906-cd181e9cca9d}" done="0">
    <x18tc:text xml:space="preserve">TO RAYO: 12/19</x18tc:text>
  </x18tc:threadedComment>
  <x18tc:threadedComment ref="T54" dT="2026-07-22T00:22:02.00" personId="{1cbce2bc-3e13-46bf-b697-4407c22cb389}" id="{5f15822c-80f8-4334-93bf-714af1cabc8a}" done="0">
    <x18tc:text xml:space="preserve">se tomaran de orden#269
NUEVA MEDIDA
MARIO 9/6</x18tc:text>
  </x18tc:threadedComment>
  <x18tc:threadedComment ref="S9" dT="2026-07-22T00:22:02.00" personId="{1cbce2bc-3e13-46bf-b697-4407c22cb389}" id="{4ba873ca-2125-443a-9baf-d1588183f432}" done="0">
    <x18tc:text xml:space="preserve">SCHEDULE 8-3</x18tc:text>
  </x18tc:threadedComment>
  <x18tc:threadedComment ref="G948" dT="2026-07-22T00:22:02.00" personId="{e490106f-dde7-4697-9c85-77b7136a25b2}" id="{56fb10be-b978-4e05-9c3b-2929360bb72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6/16</x18tc:text>
    <x18tc:extLst>
      <ext uri="{F7C98A9C-CBB3-438F-8F68-D28B6AF4A901}">
        <xltc2:checksum/>
        <xltc2:hyperlink startIndex="221" length="46" url="https://go.microsoft.com/fwlink/?linkid=870924"/>
      </ext>
    </x18tc:extLst>
  </x18tc:threadedComment>
  <x18tc:threadedComment ref="W209" dT="2026-07-22T00:22:02.00" personId="{1cbce2bc-3e13-46bf-b697-4407c22cb389}" id="{ffc25e98-1707-40f8-bdbf-6e4dc8cba8b2}" done="0">
    <x18tc:text xml:space="preserve">TO DEKTON AREA 5/15</x18tc:text>
  </x18tc:threadedComment>
  <x18tc:threadedComment ref="T55" dT="2026-07-22T00:22:02.00" personId="{1cbce2bc-3e13-46bf-b697-4407c22cb389}" id="{803d0f89-d37d-4637-a856-b3e38713c93d}" done="0">
    <x18tc:text xml:space="preserve">to mario: 10/27</x18tc:text>
  </x18tc:threadedComment>
  <x18tc:threadedComment ref="V980" dT="2026-07-22T00:22:02.00" personId="{6319d82b-c54f-440e-b7eb-c04fae559efb}" id="{93008642-733a-41f0-926e-e76872e778e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ALUMINIO</x18tc:text>
    <x18tc:extLst>
      <ext uri="{F7C98A9C-CBB3-438F-8F68-D28B6AF4A901}">
        <xltc2:checksum/>
        <xltc2:hyperlink startIndex="221" length="46" url="https://go.microsoft.com/fwlink/?linkid=870924"/>
      </ext>
    </x18tc:extLst>
  </x18tc:threadedComment>
  <x18tc:threadedComment ref="S939" dT="2026-07-22T00:22:02.00" personId="{43918929-ce87-47db-b1f4-39cabfa86968}" id="{95823a67-b0f3-4f27-9ccb-6aba12b243e4}"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6/25</x18tc:text>
    <x18tc:extLst>
      <ext uri="{F7C98A9C-CBB3-438F-8F68-D28B6AF4A901}">
        <xltc2:checksum/>
        <xltc2:hyperlink startIndex="221" length="46" url="https://go.microsoft.com/fwlink/?linkid=870924"/>
      </ext>
    </x18tc:extLst>
  </x18tc:threadedComment>
  <x18tc:threadedComment ref="F1402" dT="2026-07-22T00:22:02.00" personId="{1cbce2bc-3e13-46bf-b697-4407c22cb389}" id="{1ad0967c-46dd-4074-a72a-96590fcc06f2}" done="0">
    <x18tc:text xml:space="preserve">METAL READY 9/1, CHRIST SAID MOVE TO OCTOBER</x18tc:text>
  </x18tc:threadedComment>
  <x18tc:threadedComment ref="G577" dT="2026-07-22T00:22:02.00" personId="{ea1eed1e-c1c5-4aa7-9fb0-3d3023fa23c2}" id="{5f464f0d-55a0-4a21-8d16-b8d00cbd4476}" done="0">
    <x18tc:text xml:space="preserve">REUPHOLSTER 2CHAISE LOUNGES 2-CLUB CHAIR &amp; 1 LOVESEAT</x18tc:text>
  </x18tc:threadedComment>
  <x18tc:threadedComment ref="G1016" dT="2026-07-22T00:22:02.00" personId="{a4030013-acd4-4bca-839b-c30c75b50c6d}" id="{f925e4f9-c83a-4400-8b11-8b91b3956ae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9/02 AT 11:00AM</x18tc:text>
    <x18tc:extLst>
      <ext uri="{F7C98A9C-CBB3-438F-8F68-D28B6AF4A901}">
        <xltc2:checksum/>
        <xltc2:hyperlink startIndex="221" length="46" url="https://go.microsoft.com/fwlink/?linkid=870924"/>
      </ext>
    </x18tc:extLst>
  </x18tc:threadedComment>
  <x18tc:threadedComment ref="T115" dT="2026-07-22T00:22:02.00" personId="{1cbce2bc-3e13-46bf-b697-4407c22cb389}" id="{4577f3a6-1499-4e7b-a8cc-dc45037a4c1f}" done="0">
    <x18tc:text xml:space="preserve">TO MARIO: 11/18</x18tc:text>
  </x18tc:threadedComment>
  <x18tc:threadedComment ref="G1195" dT="2026-07-22T00:22:02.00" personId="{e6573495-2e39-4d21-a251-6ef27daa1603}" id="{e44ffdd1-1c49-4dd3-bda3-6ef95fa4739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2/13</x18tc:text>
    <x18tc:extLst>
      <ext uri="{F7C98A9C-CBB3-438F-8F68-D28B6AF4A901}">
        <xltc2:checksum/>
        <xltc2:hyperlink startIndex="221" length="46" url="https://go.microsoft.com/fwlink/?linkid=870924"/>
      </ext>
    </x18tc:extLst>
  </x18tc:threadedComment>
  <x18tc:threadedComment ref="S533" dT="2026-07-22T00:22:02.00" personId="{ea1eed1e-c1c5-4aa7-9fb0-3d3023fa23c2}" id="{7a3dce91-2820-4edb-b869-6e488848527e}" done="0">
    <x18tc:text xml:space="preserve">ALUMINUM
TO META: 5/9</x18tc:text>
  </x18tc:threadedComment>
  <x18tc:threadedComment ref="F540" dT="2026-07-22T00:22:02.00" personId="{ea1eed1e-c1c5-4aa7-9fb0-3d3023fa23c2}" id="{3b977827-5acc-4ccc-957e-02c0c4e55eaf}" done="0">
    <x18tc:text xml:space="preserve">TENTATIVE PRODUCTION CONSECUTIVE PER CHRISTIAN</x18tc:text>
  </x18tc:threadedComment>
  <x18tc:threadedComment ref="L979" dT="2026-07-22T00:22:02.00" personId="{5d42e03e-74e9-485f-a518-2d9de348b7c9}" id="{85536f86-ba19-4ecc-8178-6718ba3d8c4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PICK AND RE-DOING</x18tc:text>
    <x18tc:extLst>
      <ext uri="{F7C98A9C-CBB3-438F-8F68-D28B6AF4A901}">
        <xltc2:checksum/>
        <xltc2:hyperlink startIndex="221" length="46" url="https://go.microsoft.com/fwlink/?linkid=870924"/>
      </ext>
    </x18tc:extLst>
  </x18tc:threadedComment>
  <x18tc:threadedComment ref="K1031" dT="2026-07-22T00:22:02.00" personId="{ab8ac464-3fe9-45af-8248-fcc39a9f5096}" id="{5dd46e3e-86d7-4311-aa4e-7836116f502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ORDERED 8/26</x18tc:text>
    <x18tc:extLst>
      <ext uri="{F7C98A9C-CBB3-438F-8F68-D28B6AF4A901}">
        <xltc2:checksum/>
        <xltc2:hyperlink startIndex="221" length="46" url="https://go.microsoft.com/fwlink/?linkid=870924"/>
      </ext>
    </x18tc:extLst>
  </x18tc:threadedComment>
  <x18tc:threadedComment ref="T854" dT="2026-07-22T00:22:02.00" personId="{a2bb9d63-f62d-49ab-bed4-c8b409c7438a}" id="{5fa5b043-3fb1-4cbe-b90b-695d0e58c57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POWDER: 3/10</x18tc:text>
    <x18tc:extLst>
      <ext uri="{F7C98A9C-CBB3-438F-8F68-D28B6AF4A901}">
        <xltc2:checksum/>
        <xltc2:hyperlink startIndex="221" length="46" url="https://go.microsoft.com/fwlink/?linkid=870924"/>
      </ext>
    </x18tc:extLst>
  </x18tc:threadedComment>
  <x18tc:threadedComment ref="G996" dT="2026-07-22T00:22:02.00" personId="{43d5d250-b658-4abf-81b7-620c1b7bd826}" id="{5351c2d9-a4f5-4ed2-b72d-151500ce152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8/11 AT 9:20AM</x18tc:text>
    <x18tc:extLst>
      <ext uri="{F7C98A9C-CBB3-438F-8F68-D28B6AF4A901}">
        <xltc2:checksum/>
        <xltc2:hyperlink startIndex="221" length="46" url="https://go.microsoft.com/fwlink/?linkid=870924"/>
      </ext>
    </x18tc:extLst>
  </x18tc:threadedComment>
  <x18tc:threadedComment ref="U1408" dT="2026-07-22T00:22:02.00" personId="{1cbce2bc-3e13-46bf-b697-4407c22cb389}" id="{1618aa12-808f-4be9-8aa7-3d3c02bd017e}" done="0">
    <x18tc:text xml:space="preserve">ALUMINUM</x18tc:text>
  </x18tc:threadedComment>
  <x18tc:threadedComment ref="L733" dT="2026-07-22T00:22:02.00" personId="{9e3755b9-0ef3-4485-a5de-c30ce94f8c89}" id="{2fed4ab8-57d1-489c-876b-c1f625caa915}"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ESPERANDO DISENO PARA SACAR TEMPLATE Y REPRODUCIRLO EN JUST FOAM
Respuesta:
    Se ordena foam: 11/26
Respuesta:
    SE RECIBE 11/27</x18tc:text>
    <x18tc:extLst>
      <ext uri="{F7C98A9C-CBB3-438F-8F68-D28B6AF4A901}">
        <xltc2:checksum/>
        <xltc2:hyperlink startIndex="221" length="46" url="https://go.microsoft.com/fwlink/?linkid=870924"/>
      </ext>
    </x18tc:extLst>
  </x18tc:threadedComment>
  <x18tc:threadedComment ref="S632" dT="2026-07-22T00:22:02.00" personId="{17f1321d-1b25-43af-bcaf-33a32929554d}" id="{fd42485c-d1fd-4f37-ab6c-297450f0666a}"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7/30 AT 11:00</x18tc:text>
    <x18tc:extLst>
      <ext uri="{F7C98A9C-CBB3-438F-8F68-D28B6AF4A901}">
        <xltc2:checksum/>
        <xltc2:hyperlink startIndex="221" length="46" url="https://go.microsoft.com/fwlink/?linkid=870924"/>
      </ext>
    </x18tc:extLst>
  </x18tc:threadedComment>
  <x18tc:threadedComment ref="V62" dT="2026-07-22T00:22:02.00" personId="{1cbce2bc-3e13-46bf-b697-4407c22cb389}" id="{389c133a-9958-4255-bfc0-da1fa78c4040}" done="0">
    <x18tc:text xml:space="preserve">BY LUCIO: INCLUDES 16" Z SHADE SYSTEM</x18tc:text>
  </x18tc:threadedComment>
  <x18tc:threadedComment ref="L629" dT="2026-07-22T00:22:02.00" personId="{95d85288-1ae3-4942-8b4f-99388ce0e188}" id="{3e168492-c5ae-45b2-9d1a-fb5fd88f860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PARTE DE FOAM ES DE SHOWROOM</x18tc:text>
    <x18tc:extLst>
      <ext uri="{F7C98A9C-CBB3-438F-8F68-D28B6AF4A901}">
        <xltc2:checksum/>
        <xltc2:hyperlink startIndex="221" length="46" url="https://go.microsoft.com/fwlink/?linkid=870924"/>
      </ext>
    </x18tc:extLst>
  </x18tc:threadedComment>
  <x18tc:threadedComment ref="G973" dT="2026-07-22T00:22:02.00" personId="{644e1908-f5a4-4811-9c00-95d49bbb4396}" id="{028b5872-5a60-4667-bd7d-fc446b7847e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7/7</x18tc:text>
    <x18tc:extLst>
      <ext uri="{F7C98A9C-CBB3-438F-8F68-D28B6AF4A901}">
        <xltc2:checksum/>
        <xltc2:hyperlink startIndex="221" length="46" url="https://go.microsoft.com/fwlink/?linkid=870924"/>
      </ext>
    </x18tc:extLst>
  </x18tc:threadedComment>
  <x18tc:threadedComment ref="T5" dT="2026-07-22T00:22:02.00" personId="{1cbce2bc-3e13-46bf-b697-4407c22cb389}" id="{2f5bd792-5565-489f-ad8c-b64b28c6863c}" done="0">
    <x18tc:text xml:space="preserve">TO MARIO 10/12</x18tc:text>
  </x18tc:threadedComment>
  <x18tc:threadedComment ref="G997" dT="2026-07-22T00:22:02.00" personId="{b40b791d-b8b9-487c-b4ce-3c882b1c0aef}" id="{07ba8032-ef1c-4f1f-9169-618a803289b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8/25 AT 12:50PM</x18tc:text>
    <x18tc:extLst>
      <ext uri="{F7C98A9C-CBB3-438F-8F68-D28B6AF4A901}">
        <xltc2:checksum/>
        <xltc2:hyperlink startIndex="221" length="46" url="https://go.microsoft.com/fwlink/?linkid=870924"/>
      </ext>
    </x18tc:extLst>
  </x18tc:threadedComment>
  <x18tc:threadedComment ref="W1056" dT="2026-07-22T00:22:02.00" personId="{0e8921d1-a6d4-4bcd-9c19-8973acc52074}" id="{fb7ae4a1-f81c-4d62-9872-49fe76504a0b}"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CON JULIO 10/14</x18tc:text>
    <x18tc:extLst>
      <ext uri="{F7C98A9C-CBB3-438F-8F68-D28B6AF4A901}">
        <xltc2:checksum/>
        <xltc2:hyperlink startIndex="221" length="46" url="https://go.microsoft.com/fwlink/?linkid=870924"/>
      </ext>
    </x18tc:extLst>
  </x18tc:threadedComment>
  <x18tc:threadedComment ref="W970" dT="2026-07-22T00:22:02.00" personId="{74c2f32d-6d1f-44c3-8707-050932344f2b}" id="{d1685fc9-3724-4211-94af-dd4e21cb52d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11/11</x18tc:text>
    <x18tc:extLst>
      <ext uri="{F7C98A9C-CBB3-438F-8F68-D28B6AF4A901}">
        <xltc2:checksum/>
        <xltc2:hyperlink startIndex="221" length="46" url="https://go.microsoft.com/fwlink/?linkid=870924"/>
      </ext>
    </x18tc:extLst>
  </x18tc:threadedComment>
  <x18tc:threadedComment ref="L669" dT="2026-07-22T00:22:02.00" personId="{a5054ccb-0bf6-4b66-8c55-62b152a9d45c}" id="{008a0862-1300-467d-b14e-228bc5fd68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NEED FIX THE FAT CUSHIONS**</x18tc:text>
    <x18tc:extLst>
      <ext uri="{F7C98A9C-CBB3-438F-8F68-D28B6AF4A901}">
        <xltc2:checksum/>
        <xltc2:hyperlink startIndex="221" length="46" url="https://go.microsoft.com/fwlink/?linkid=870924"/>
      </ext>
    </x18tc:extLst>
  </x18tc:threadedComment>
  <x18tc:threadedComment ref="W666" dT="2026-07-22T00:22:02.00" personId="{f1a46679-017d-43c8-86ad-f14be7454fd1}" id="{255697fc-1d19-4828-ab3b-5af330139b7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9/23</x18tc:text>
    <x18tc:extLst>
      <ext uri="{F7C98A9C-CBB3-438F-8F68-D28B6AF4A901}">
        <xltc2:checksum/>
        <xltc2:hyperlink startIndex="221" length="46" url="https://go.microsoft.com/fwlink/?linkid=870924"/>
      </ext>
    </x18tc:extLst>
  </x18tc:threadedComment>
  <x18tc:threadedComment ref="S1405" dT="2026-07-22T00:22:02.00" personId="{1cbce2bc-3e13-46bf-b697-4407c22cb389}" id="{80949fc9-11a5-4f90-b210-e999a182dbaa}" done="0">
    <x18tc:text xml:space="preserve">TO RAYO: 12/6</x18tc:text>
  </x18tc:threadedComment>
  <x18tc:threadedComment ref="F924" dT="2026-07-22T00:22:02.00" personId="{da7a53c5-b2a8-4219-884e-6c934c488f6f}" id="{c9ed1172-28d3-4b41-bd59-83fe233f5d3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ONLY TENJAM PRODUCTS</x18tc:text>
    <x18tc:extLst>
      <ext uri="{F7C98A9C-CBB3-438F-8F68-D28B6AF4A901}">
        <xltc2:checksum/>
        <xltc2:hyperlink startIndex="221" length="46" url="https://go.microsoft.com/fwlink/?linkid=870924"/>
      </ext>
    </x18tc:extLst>
  </x18tc:threadedComment>
  <x18tc:threadedComment ref="G754" dT="2026-07-22T00:22:02.00" personId="{0c088bca-1287-4219-96c5-e1e4b2ebeb47}" id="{5ec207a6-b6ea-4aa7-9934-5ef58fca88f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11/27</x18tc:text>
    <x18tc:extLst>
      <ext uri="{F7C98A9C-CBB3-438F-8F68-D28B6AF4A901}">
        <xltc2:checksum/>
        <xltc2:hyperlink startIndex="221" length="46" url="https://go.microsoft.com/fwlink/?linkid=870924"/>
      </ext>
    </x18tc:extLst>
  </x18tc:threadedComment>
  <x18tc:threadedComment ref="G1432" dT="2026-07-22T00:22:02.00" personId="{ea1eed1e-c1c5-4aa7-9fb0-3d3023fa23c2}" id="{3acd94bf-65ed-439f-988d-23a49cc4fd8a}" done="0">
    <x18tc:text xml:space="preserve">SE ORDENO LA FABRIC ETA: 4/25-4/26….SON 2-BRAVADA CORNER SOFA</x18tc:text>
  </x18tc:threadedComment>
  <x18tc:threadedComment ref="T193" dT="2026-07-22T00:22:02.00" personId="{54cdcd5f-b0d8-4769-88a4-9d32184d8c6d}" id="{1d2a0ed9-d403-4761-8636-5b2cb2042b51}"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MARIO 3/30</x18tc:text>
    <x18tc:extLst>
      <ext uri="{F7C98A9C-CBB3-438F-8F68-D28B6AF4A901}">
        <xltc2:checksum/>
        <xltc2:hyperlink startIndex="221" length="46" url="https://go.microsoft.com/fwlink/?linkid=870924"/>
      </ext>
    </x18tc:extLst>
  </x18tc:threadedComment>
  <x18tc:threadedComment ref="G191" dT="2026-07-22T00:22:02.00" personId="{ea1eed1e-c1c5-4aa7-9fb0-3d3023fa23c2}" id="{1a3701fa-5437-49cb-81ca-b85649af06a3}" done="0">
    <x18tc:text xml:space="preserve">FOAM FORMAT CREATED</x18tc:text>
  </x18tc:threadedComment>
  <x18tc:threadedComment ref="W687" dT="2026-07-22T00:22:02.00" personId="{3b6b8b54-12e9-4f2a-b02b-9bdf65d736c1}" id="{330e4576-2f34-416b-aa27-fea2ea1318ee}"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DEKTON: 10/17 AT 6:50AM</x18tc:text>
    <x18tc:extLst>
      <ext uri="{F7C98A9C-CBB3-438F-8F68-D28B6AF4A901}">
        <xltc2:checksum/>
        <xltc2:hyperlink startIndex="221" length="46" url="https://go.microsoft.com/fwlink/?linkid=870924"/>
      </ext>
    </x18tc:extLst>
  </x18tc:threadedComment>
  <x18tc:threadedComment ref="S45" dT="2026-07-22T00:22:02.00" personId="{1cbce2bc-3e13-46bf-b697-4407c22cb389}" id="{2c428a52-755e-48fc-ae6f-5bbe60b697f4}" done="0">
    <x18tc:text xml:space="preserve">A RAYO 8/15</x18tc:text>
  </x18tc:threadedComment>
  <x18tc:threadedComment ref="G720" dT="2026-07-22T00:22:02.00" personId="{364a0dc6-5394-4f1c-b1ba-ab6417f10480}" id="{b24e899f-d8cb-46d4-8d1f-720329762e8c}"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ONLY CLEAN &amp; PACKAGE</x18tc:text>
    <x18tc:extLst>
      <ext uri="{F7C98A9C-CBB3-438F-8F68-D28B6AF4A901}">
        <xltc2:checksum/>
        <xltc2:hyperlink startIndex="221" length="46" url="https://go.microsoft.com/fwlink/?linkid=870924"/>
      </ext>
    </x18tc:extLst>
  </x18tc:threadedComment>
  <x18tc:threadedComment ref="G1038" dT="2026-07-22T00:22:02.00" personId="{103cba22-eeff-4a55-a584-d8faf7eb80af}" id="{81cd7089-03f5-48e3-9793-2e58d1897e27}"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9/17</x18tc:text>
    <x18tc:extLst>
      <ext uri="{F7C98A9C-CBB3-438F-8F68-D28B6AF4A901}">
        <xltc2:checksum/>
        <xltc2:hyperlink startIndex="221" length="46" url="https://go.microsoft.com/fwlink/?linkid=870924"/>
      </ext>
    </x18tc:extLst>
  </x18tc:threadedComment>
  <x18tc:threadedComment ref="S573" dT="2026-07-22T00:22:02.00" personId="{ea1eed1e-c1c5-4aa7-9fb0-3d3023fa23c2}" id="{4a34de92-9414-434e-bab4-934f6697c9d8}" done="0">
    <x18tc:text xml:space="preserve">TO METAL: 6/4 AT 7:00AM</x18tc:text>
  </x18tc:threadedComment>
  <x18tc:threadedComment ref="L557" dT="2026-07-22T00:22:02.00" personId="{ea1eed1e-c1c5-4aa7-9fb0-3d3023fa23c2}" id="{f40db677-96de-4e42-8fc9-dd5cc3861952}" done="0">
    <x18tc:text xml:space="preserve">RECEIBED 5/13</x18tc:text>
  </x18tc:threadedComment>
  <x18tc:threadedComment ref="L1124" dT="2026-07-22T00:22:02.00" personId="{d7347377-b93a-49fe-85ee-ff66a8917d9f}" id="{ed2a4348-9e87-4756-9ed7-a13140c2dc63}"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12/9</x18tc:text>
    <x18tc:extLst>
      <ext uri="{F7C98A9C-CBB3-438F-8F68-D28B6AF4A901}">
        <xltc2:checksum/>
        <xltc2:hyperlink startIndex="221" length="46" url="https://go.microsoft.com/fwlink/?linkid=870924"/>
      </ext>
    </x18tc:extLst>
  </x18tc:threadedComment>
  <x18tc:threadedComment ref="S159" dT="2026-07-22T00:22:02.00" personId="{1cbce2bc-3e13-46bf-b697-4407c22cb389}" id="{3bc676a0-6b2e-4c42-9f40-cbcd187d2807}" done="0">
    <x18tc:text xml:space="preserve">TO RAYO: 1/23</x18tc:text>
  </x18tc:threadedComment>
  <x18tc:threadedComment ref="G730" dT="2026-07-22T00:22:02.00" personId="{8b01a95e-b9fa-4e04-8615-55a2eafb1cbe}" id="{edd12cb0-6395-4511-aacf-36f7a171e68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11/21</x18tc:text>
    <x18tc:extLst>
      <ext uri="{F7C98A9C-CBB3-438F-8F68-D28B6AF4A901}">
        <xltc2:checksum/>
        <xltc2:hyperlink startIndex="221" length="46" url="https://go.microsoft.com/fwlink/?linkid=870924"/>
      </ext>
    </x18tc:extLst>
  </x18tc:threadedComment>
  <x18tc:threadedComment ref="F163" dT="2026-07-22T00:22:02.00" personId="{1cbce2bc-3e13-46bf-b697-4407c22cb389}" id="{3c751803-12cb-4e67-8887-d9f219aa467c}" done="0">
    <x18tc:text xml:space="preserve">Order includes 2 white ledge loungers. They are in the storage at the factory.</x18tc:text>
  </x18tc:threadedComment>
  <x18tc:threadedComment ref="T122" dT="2026-07-22T00:22:02.00" personId="{1cbce2bc-3e13-46bf-b697-4407c22cb389}" id="{be34536f-cb61-4038-8eed-39235a429c4a}" done="0">
    <x18tc:text xml:space="preserve">TO MARIO 11/30</x18tc:text>
  </x18tc:threadedComment>
  <x18tc:threadedComment ref="S830" dT="2026-07-22T00:22:02.00" personId="{f9cae15d-b961-4841-b4ab-35741bbf2d5e}" id="{311fb386-a689-44be-a7de-951d942ad99f}"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METAL: 2/24</x18tc:text>
    <x18tc:extLst>
      <ext uri="{F7C98A9C-CBB3-438F-8F68-D28B6AF4A901}">
        <xltc2:checksum/>
        <xltc2:hyperlink startIndex="221" length="46" url="https://go.microsoft.com/fwlink/?linkid=870924"/>
      </ext>
    </x18tc:extLst>
  </x18tc:threadedComment>
  <x18tc:threadedComment ref="F52" dT="2026-07-22T00:22:02.00" personId="{1cbce2bc-3e13-46bf-b697-4407c22cb389}" id="{c972aeae-0c3b-475c-b979-b218eda425e7}" done="0">
    <x18tc:text xml:space="preserve">Delivered By Benito, JJ &amp; Sergio, Pending Setup Swing &amp; 2 Dekton side table too shorts!!</x18tc:text>
  </x18tc:threadedComment>
  <x18tc:threadedComment ref="G1230" dT="2026-07-22T00:22:02.00" personId="{e75523e4-b533-4402-bd81-4365e481fa51}" id="{7c4bdb26-2229-4535-af6e-9705483f0ba0}"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START 3/25</x18tc:text>
    <x18tc:extLst>
      <ext uri="{F7C98A9C-CBB3-438F-8F68-D28B6AF4A901}">
        <xltc2:checksum/>
        <xltc2:hyperlink startIndex="221" length="46" url="https://go.microsoft.com/fwlink/?linkid=870924"/>
      </ext>
    </x18tc:extLst>
  </x18tc:threadedComment>
  <x18tc:threadedComment ref="F996" dT="2026-07-22T00:22:02.00" personId="{50d06217-fd98-4e12-b92a-d57d662d1751}" id="{3ccfaa22-3d56-4317-8f2d-e19baf5cf622}"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Pipeline Order Paused, House not Ready</x18tc:text>
    <x18tc:extLst>
      <ext uri="{F7C98A9C-CBB3-438F-8F68-D28B6AF4A901}">
        <xltc2:checksum/>
        <xltc2:hyperlink startIndex="221" length="46" url="https://go.microsoft.com/fwlink/?linkid=870924"/>
      </ext>
    </x18tc:extLst>
  </x18tc:threadedComment>
  <x18tc:threadedComment ref="S1403" dT="2026-07-22T00:22:02.00" personId="{1cbce2bc-3e13-46bf-b697-4407c22cb389}" id="{a79d16de-981c-4894-834b-d39bdbe6a4dc}" done="0">
    <x18tc:text xml:space="preserve">RAYO 8/8</x18tc:text>
  </x18tc:threadedComment>
  <x18tc:threadedComment ref="G165" dT="2026-07-22T00:22:02.00" personId="{ea1eed1e-c1c5-4aa7-9fb0-3d3023fa23c2}" id="{55e73183-fc22-4937-b063-860a9a7b60bb}" done="0">
    <x18tc:text xml:space="preserve">TO ABRIL: 1/31</x18tc:text>
  </x18tc:threadedComment>
  <x18tc:threadedComment ref="L1128" dT="2026-07-22T00:22:02.00" personId="{1d0f4982-f7c9-4d43-8e80-7a97ed54d73c}" id="{935adf69-719f-4e8e-a2a5-6d85ef2f5a6d}"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12/15</x18tc:text>
    <x18tc:extLst>
      <ext uri="{F7C98A9C-CBB3-438F-8F68-D28B6AF4A901}">
        <xltc2:checksum/>
        <xltc2:hyperlink startIndex="221" length="46" url="https://go.microsoft.com/fwlink/?linkid=870924"/>
      </ext>
    </x18tc:extLst>
  </x18tc:threadedComment>
  <x18tc:threadedComment ref="G1015" dT="2026-07-22T00:22:02.00" personId="{7beb1376-a44a-48c9-8365-86c547411480}" id="{eaf02c5b-bd4c-4156-854f-384915a46c16}"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TO CUSHION: 9/02 AT 10:00AM</x18tc:text>
    <x18tc:extLst>
      <ext uri="{F7C98A9C-CBB3-438F-8F68-D28B6AF4A901}">
        <xltc2:checksum/>
        <xltc2:hyperlink startIndex="221" length="46" url="https://go.microsoft.com/fwlink/?linkid=870924"/>
      </ext>
    </x18tc:extLst>
  </x18tc:threadedComment>
  <x18tc:threadedComment ref="L1007" dT="2026-07-22T00:22:02.00" personId="{5858cac4-1e9b-43a3-8cc5-9b5b27b0a379}" id="{dfc4fa8f-af49-4494-b595-f9445ccd53b9}"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ORDER 8/7/25
Respuesta:
    RECEIVED 8/13</x18tc:text>
    <x18tc:extLst>
      <ext uri="{F7C98A9C-CBB3-438F-8F68-D28B6AF4A901}">
        <xltc2:checksum/>
        <xltc2:hyperlink startIndex="221" length="46" url="https://go.microsoft.com/fwlink/?linkid=870924"/>
      </ext>
    </x18tc:extLst>
  </x18tc:threadedComment>
  <x18tc:threadedComment ref="W149" dT="2026-07-22T00:22:02.00" personId="{1cbce2bc-3e13-46bf-b697-4407c22cb389}" id="{fa45e19a-b931-40ba-a1e1-4d66b98680d8}" done="0">
    <x18tc:text xml:space="preserve">TO RED: 1/3</x18tc:text>
  </x18tc:threadedComment>
  <x18tc:threadedComment ref="L467" dT="2026-07-22T00:22:02.00" personId="{ac47d583-9767-44ee-a517-89c5904a74b4}" id="{40fe3a95-89df-4ab8-bb29-eb0e30ba05c8}" done="0">
    <x18tc:tex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ESPERANDO 738C03 1 SET</x18tc:text>
    <x18tc:extLst>
      <ext uri="{F7C98A9C-CBB3-438F-8F68-D28B6AF4A901}">
        <xltc2:checksum/>
        <xltc2:hyperlink startIndex="221" length="46" url="https://go.microsoft.com/fwlink/?linkid=870924"/>
      </ext>
    </x18tc:extLst>
  </x18tc:threadedComment>
</x18tc:ThreadedComments>
</file>

<file path=xl/worksheets/_rels/sheet1.xml.rels><?xml version="1.0" encoding="UTF-8" standalone="yes"?><Relationships xmlns="http://schemas.openxmlformats.org/package/2006/relationships"><Relationship Id="rId392" Type="http://schemas.openxmlformats.org/officeDocument/2006/relationships/hyperlink" Target="https://ccpatioapp.com/index.php?module=items/info&amp;path=25-488" TargetMode="External"/><Relationship Id="rId391" Type="http://schemas.openxmlformats.org/officeDocument/2006/relationships/hyperlink" Target="https://ccpatioapp.com/index.php?module=items/info&amp;path=25-487" TargetMode="External"/><Relationship Id="rId390" Type="http://schemas.openxmlformats.org/officeDocument/2006/relationships/hyperlink" Target="https://ccpatioapp.com/index.php?module=items/info&amp;path=25-487"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msgsndr-private.storage.googleapis.com/location/5N8TZzI6eW96vKo0ffED/custom-Field/z1eDUbk6RofLLZ9TsdiF/973853db-d03f-4538-b3ad-c5b46f00c2d1.pdf" TargetMode="External"/><Relationship Id="rId9" Type="http://schemas.openxmlformats.org/officeDocument/2006/relationships/hyperlink" Target="https://msgsndr-private.storage.googleapis.com/location/5N8TZzI6eW96vKo0ffED/custom-Field/z1eDUbk6RofLLZ9TsdiF/a773219b-a02a-46d4-b517-13090bd47c32.pdf" TargetMode="External"/><Relationship Id="rId385" Type="http://schemas.openxmlformats.org/officeDocument/2006/relationships/hyperlink" Target="https://ccpatioapp.com/index.php?module=items/info&amp;path=25-452" TargetMode="External"/><Relationship Id="rId384" Type="http://schemas.openxmlformats.org/officeDocument/2006/relationships/hyperlink" Target="https://ccpatioapp.com/index.php?module=items/info&amp;path=25-420" TargetMode="External"/><Relationship Id="rId383" Type="http://schemas.openxmlformats.org/officeDocument/2006/relationships/hyperlink" Target="https://ccpatioapp.com/index.php?module=items/info&amp;path=25-420" TargetMode="External"/><Relationship Id="rId382" Type="http://schemas.openxmlformats.org/officeDocument/2006/relationships/hyperlink" Target="https://ccpatioapp.com/index.php?module=items/info&amp;path=25-484" TargetMode="External"/><Relationship Id="rId5" Type="http://schemas.openxmlformats.org/officeDocument/2006/relationships/hyperlink" Target="https://msgsndr-private.storage.googleapis.com/location/5N8TZzI6eW96vKo0ffED/custom-Field/z1eDUbk6RofLLZ9TsdiF/8d2823fd-3a98-4182-abef-89b5e68264e9.pdf" TargetMode="External"/><Relationship Id="rId389" Type="http://schemas.openxmlformats.org/officeDocument/2006/relationships/hyperlink" Target="https://ccpatioapp.com/index.php?module=items/info&amp;path=25-420" TargetMode="External"/><Relationship Id="rId6" Type="http://schemas.openxmlformats.org/officeDocument/2006/relationships/hyperlink" Target="https://msgsndr-private.storage.googleapis.com/location/5N8TZzI6eW96vKo0ffED/custom-Field/z1eDUbk6RofLLZ9TsdiF/6b01934b-5196-4bac-b370-b3b2b7e60428.pdf" TargetMode="External"/><Relationship Id="rId388" Type="http://schemas.openxmlformats.org/officeDocument/2006/relationships/hyperlink" Target="https://ccpatioapp.com/index.php?module=items/info&amp;path=25-420" TargetMode="External"/><Relationship Id="rId7" Type="http://schemas.openxmlformats.org/officeDocument/2006/relationships/hyperlink" Target="https://msgsndr-private.storage.googleapis.com/location/5N8TZzI6eW96vKo0ffED/custom-Field/Dk6VaVl6DAWBCRZtGDnM/a2478b05-ced1-47c1-9a6a-85a64fc11073.pdf" TargetMode="External"/><Relationship Id="rId387" Type="http://schemas.openxmlformats.org/officeDocument/2006/relationships/hyperlink" Target="https://ccpatioapp.com/index.php?module=items/info&amp;path=25-486" TargetMode="External"/><Relationship Id="rId8" Type="http://schemas.openxmlformats.org/officeDocument/2006/relationships/hyperlink" Target="https://msgsndr-private.storage.googleapis.com/location/5N8TZzI6eW96vKo0ffED/custom-Field/z1eDUbk6RofLLZ9TsdiF/252a494b-1ce4-4059-b168-f8cf38b81722.pdf" TargetMode="External"/><Relationship Id="rId386" Type="http://schemas.openxmlformats.org/officeDocument/2006/relationships/hyperlink" Target="https://ccpatioapp.com/index.php?module=items/info&amp;path=25-452" TargetMode="External"/><Relationship Id="rId381" Type="http://schemas.openxmlformats.org/officeDocument/2006/relationships/hyperlink" Target="https://ccpatioapp.com/index.php?module=items/info&amp;path=25-484" TargetMode="External"/><Relationship Id="rId380" Type="http://schemas.openxmlformats.org/officeDocument/2006/relationships/hyperlink" Target="https://ccpatioapp.com/index.php?module=items/info&amp;path=25-483" TargetMode="External"/><Relationship Id="rId379" Type="http://schemas.openxmlformats.org/officeDocument/2006/relationships/hyperlink" Target="https://ccpatioapp.com/index.php?module=items/info&amp;path=25-483" TargetMode="External"/><Relationship Id="rId374" Type="http://schemas.openxmlformats.org/officeDocument/2006/relationships/hyperlink" Target="https://ccpatioapp.com/index.php?module=items/info&amp;path=25-122" TargetMode="External"/><Relationship Id="rId373" Type="http://schemas.openxmlformats.org/officeDocument/2006/relationships/hyperlink" Target="https://ccpatioapp.com/index.php?module=items/info&amp;path=25-122" TargetMode="External"/><Relationship Id="rId372" Type="http://schemas.openxmlformats.org/officeDocument/2006/relationships/hyperlink" Target="https://ccpatioapp.com/index.php?module=items/info&amp;path=25-481" TargetMode="External"/><Relationship Id="rId371" Type="http://schemas.openxmlformats.org/officeDocument/2006/relationships/hyperlink" Target="https://ccpatioapp.com/index.php?module=items/info&amp;path=25-481" TargetMode="External"/><Relationship Id="rId378" Type="http://schemas.openxmlformats.org/officeDocument/2006/relationships/hyperlink" Target="https://ccpatioapp.com/index.php?module=items/info&amp;path=25-482" TargetMode="External"/><Relationship Id="rId377" Type="http://schemas.openxmlformats.org/officeDocument/2006/relationships/hyperlink" Target="https://ccpatioapp.com/index.php?module=items/info&amp;path=25-482" TargetMode="External"/><Relationship Id="rId376" Type="http://schemas.openxmlformats.org/officeDocument/2006/relationships/hyperlink" Target="https://ccpatioapp.com/index.php?module=items/info&amp;path=25-458" TargetMode="External"/><Relationship Id="rId375" Type="http://schemas.openxmlformats.org/officeDocument/2006/relationships/hyperlink" Target="https://ccpatioapp.com/index.php?module=items/info&amp;path=25-458" TargetMode="External"/><Relationship Id="rId396" Type="http://schemas.openxmlformats.org/officeDocument/2006/relationships/hyperlink" Target="https://ccpatioapp.com/index.php?module=items/info&amp;path=25-206" TargetMode="External"/><Relationship Id="rId395" Type="http://schemas.openxmlformats.org/officeDocument/2006/relationships/hyperlink" Target="https://ccpatioapp.com/index.php?module=items/info&amp;path=25-489" TargetMode="External"/><Relationship Id="rId394" Type="http://schemas.openxmlformats.org/officeDocument/2006/relationships/hyperlink" Target="https://ccpatioapp.com/index.php?module=items/info&amp;path=25-489" TargetMode="External"/><Relationship Id="rId393" Type="http://schemas.openxmlformats.org/officeDocument/2006/relationships/hyperlink" Target="https://ccpatioapp.com/index.php?module=items/info&amp;path=25-488" TargetMode="External"/><Relationship Id="rId399" Type="http://schemas.openxmlformats.org/officeDocument/2006/relationships/hyperlink" Target="https://ccpatioapp.com/index.php?module=items/info&amp;path=25-490" TargetMode="External"/><Relationship Id="rId398" Type="http://schemas.openxmlformats.org/officeDocument/2006/relationships/hyperlink" Target="https://ccpatioapp.com/index.php?module=items/info&amp;path=25-490" TargetMode="External"/><Relationship Id="rId397" Type="http://schemas.openxmlformats.org/officeDocument/2006/relationships/hyperlink" Target="https://ccpatioapp.com/index.php?module=items/info&amp;path=25-206" TargetMode="External"/><Relationship Id="rId808" Type="http://schemas.openxmlformats.org/officeDocument/2006/relationships/hyperlink" Target="https://ccpatioapp.com/index.php?module=items/info&amp;path=25-618" TargetMode="External"/><Relationship Id="rId807" Type="http://schemas.openxmlformats.org/officeDocument/2006/relationships/hyperlink" Target="https://ccpatioapp.com/index.php?module=items/info&amp;path=25-710" TargetMode="External"/><Relationship Id="rId806" Type="http://schemas.openxmlformats.org/officeDocument/2006/relationships/hyperlink" Target="https://ccpatioapp.com/index.php?module=items/info&amp;path=25-709" TargetMode="External"/><Relationship Id="rId805" Type="http://schemas.openxmlformats.org/officeDocument/2006/relationships/hyperlink" Target="https://ccpatioapp.com/index.php?module=items/info&amp;path=25-708" TargetMode="External"/><Relationship Id="rId809" Type="http://schemas.openxmlformats.org/officeDocument/2006/relationships/hyperlink" Target="https://ccpatioapp.com/index.php?module=items/info&amp;path=25-660" TargetMode="External"/><Relationship Id="rId800" Type="http://schemas.openxmlformats.org/officeDocument/2006/relationships/hyperlink" Target="https://ccpatioapp.com/index.php?module=items/info&amp;path=25-598" TargetMode="External"/><Relationship Id="rId804" Type="http://schemas.openxmlformats.org/officeDocument/2006/relationships/hyperlink" Target="https://ccpatioapp.com/index.php?module=items/info&amp;path=25-707" TargetMode="External"/><Relationship Id="rId803" Type="http://schemas.openxmlformats.org/officeDocument/2006/relationships/hyperlink" Target="https://ccpatioapp.com/index.php?module=items/info&amp;path=25-706" TargetMode="External"/><Relationship Id="rId802" Type="http://schemas.openxmlformats.org/officeDocument/2006/relationships/hyperlink" Target="https://ccpatioapp.com/index.php?module=items/info&amp;path=25-705" TargetMode="External"/><Relationship Id="rId801" Type="http://schemas.openxmlformats.org/officeDocument/2006/relationships/hyperlink" Target="https://ccpatioapp.com/index.php?module=items/info&amp;path=25-704" TargetMode="External"/><Relationship Id="rId40" Type="http://schemas.openxmlformats.org/officeDocument/2006/relationships/hyperlink" Target="https://msgsndr-private.storage.googleapis.com/location/5N8TZzI6eW96vKo0ffED/custom-Field/z1eDUbk6RofLLZ9TsdiF/b0cbf0da-3dd8-4911-92f7-acb65e17d33e.pdf" TargetMode="External"/><Relationship Id="rId1334" Type="http://schemas.openxmlformats.org/officeDocument/2006/relationships/hyperlink" Target="https://ccpatioapp.com/index.php?module=items/info&amp;path=25-841" TargetMode="External"/><Relationship Id="rId1335" Type="http://schemas.openxmlformats.org/officeDocument/2006/relationships/hyperlink" Target="https://ccpatioapp.com/index.php?module=items/info&amp;path=25-837" TargetMode="External"/><Relationship Id="rId42" Type="http://schemas.openxmlformats.org/officeDocument/2006/relationships/hyperlink" Target="https://ccpatioapp.com/index.php?module=items/info&amp;path=25-232" TargetMode="External"/><Relationship Id="rId1336" Type="http://schemas.openxmlformats.org/officeDocument/2006/relationships/hyperlink" Target="https://ccpatioapp.com/index.php?module=items/info&amp;path=25-837" TargetMode="External"/><Relationship Id="rId41" Type="http://schemas.openxmlformats.org/officeDocument/2006/relationships/hyperlink" Target="https://ccpatioapp.com/index.php?module=items/info&amp;path=25-232" TargetMode="External"/><Relationship Id="rId1337" Type="http://schemas.openxmlformats.org/officeDocument/2006/relationships/hyperlink" Target="https://ccpatioapp.com/index.php?module=items/info&amp;path=25-842" TargetMode="External"/><Relationship Id="rId44" Type="http://schemas.openxmlformats.org/officeDocument/2006/relationships/hyperlink" Target="https://ccpatioapp.com/index.php?module=items/info&amp;path=25-234" TargetMode="External"/><Relationship Id="rId1338" Type="http://schemas.openxmlformats.org/officeDocument/2006/relationships/hyperlink" Target="https://ccpatioapp.com/index.php?module=items/info&amp;path=25-842" TargetMode="External"/><Relationship Id="rId43" Type="http://schemas.openxmlformats.org/officeDocument/2006/relationships/hyperlink" Target="https://ccpatioapp.com/index.php?module=items/info&amp;path=25-234" TargetMode="External"/><Relationship Id="rId1339" Type="http://schemas.openxmlformats.org/officeDocument/2006/relationships/hyperlink" Target="https://ccpatioapp.com/index.php?module=items/info&amp;path=25-843" TargetMode="External"/><Relationship Id="rId46" Type="http://schemas.openxmlformats.org/officeDocument/2006/relationships/hyperlink" Target="https://ccpatioapp.com/index.php?module=items/info&amp;path=25-251" TargetMode="External"/><Relationship Id="rId45" Type="http://schemas.openxmlformats.org/officeDocument/2006/relationships/hyperlink" Target="https://ccpatioapp.com/index.php?module=items/info&amp;path=25-251" TargetMode="External"/><Relationship Id="rId745" Type="http://schemas.openxmlformats.org/officeDocument/2006/relationships/hyperlink" Target="https://ccpatioapp.com/index.php?module=items/info&amp;path=25-414" TargetMode="External"/><Relationship Id="rId744" Type="http://schemas.openxmlformats.org/officeDocument/2006/relationships/hyperlink" Target="https://ccpatioapp.com/index.php?module=items/info&amp;path=25-666" TargetMode="External"/><Relationship Id="rId743" Type="http://schemas.openxmlformats.org/officeDocument/2006/relationships/hyperlink" Target="https://ccpatioapp.com/index.php?module=items/info&amp;path=25-559" TargetMode="External"/><Relationship Id="rId742" Type="http://schemas.openxmlformats.org/officeDocument/2006/relationships/hyperlink" Target="https://ccpatioapp.com/index.php?module=items/info&amp;path=25-488" TargetMode="External"/><Relationship Id="rId749" Type="http://schemas.openxmlformats.org/officeDocument/2006/relationships/hyperlink" Target="https://ccpatioapp.com/index.php?module=items/info&amp;path=25-670" TargetMode="External"/><Relationship Id="rId748" Type="http://schemas.openxmlformats.org/officeDocument/2006/relationships/hyperlink" Target="https://ccpatioapp.com/index.php?module=items/info&amp;path=25-669" TargetMode="External"/><Relationship Id="rId747" Type="http://schemas.openxmlformats.org/officeDocument/2006/relationships/hyperlink" Target="https://ccpatioapp.com/index.php?module=items/info&amp;path=25-650" TargetMode="External"/><Relationship Id="rId746" Type="http://schemas.openxmlformats.org/officeDocument/2006/relationships/hyperlink" Target="https://ccpatioapp.com/index.php?module=items/info&amp;path=25-668" TargetMode="External"/><Relationship Id="rId48" Type="http://schemas.openxmlformats.org/officeDocument/2006/relationships/hyperlink" Target="https://ccpatioapp.com/index.php?module=items/info&amp;path=25-301" TargetMode="External"/><Relationship Id="rId47" Type="http://schemas.openxmlformats.org/officeDocument/2006/relationships/hyperlink" Target="https://ccpatioapp.com/index.php?module=items/info&amp;path=25-301" TargetMode="External"/><Relationship Id="rId49" Type="http://schemas.openxmlformats.org/officeDocument/2006/relationships/hyperlink" Target="https://ccpatioapp.com/index.php?module=items/info&amp;path=25-312" TargetMode="External"/><Relationship Id="rId741" Type="http://schemas.openxmlformats.org/officeDocument/2006/relationships/hyperlink" Target="https://ccpatioapp.com/index.php?module=items/info&amp;path=25-667" TargetMode="External"/><Relationship Id="rId1330" Type="http://schemas.openxmlformats.org/officeDocument/2006/relationships/hyperlink" Target="https://ccpatioapp.com/index.php?module=items/info&amp;path=25-839" TargetMode="External"/><Relationship Id="rId740" Type="http://schemas.openxmlformats.org/officeDocument/2006/relationships/hyperlink" Target="https://ccpatioapp.com/index.php?module=items/info&amp;path=25-666" TargetMode="External"/><Relationship Id="rId1331" Type="http://schemas.openxmlformats.org/officeDocument/2006/relationships/hyperlink" Target="https://ccpatioapp.com/index.php?module=items/info&amp;path=25-840" TargetMode="External"/><Relationship Id="rId1332" Type="http://schemas.openxmlformats.org/officeDocument/2006/relationships/hyperlink" Target="https://ccpatioapp.com/index.php?module=items/info&amp;path=25-840" TargetMode="External"/><Relationship Id="rId1333" Type="http://schemas.openxmlformats.org/officeDocument/2006/relationships/hyperlink" Target="https://ccpatioapp.com/index.php?module=items/info&amp;path=25-841" TargetMode="External"/><Relationship Id="rId1323" Type="http://schemas.openxmlformats.org/officeDocument/2006/relationships/hyperlink" Target="https://ccpatioapp.com/index.php?module=items/info&amp;path=25-837" TargetMode="External"/><Relationship Id="rId1324" Type="http://schemas.openxmlformats.org/officeDocument/2006/relationships/hyperlink" Target="https://ccpatioapp.com/index.php?module=items/info&amp;path=25-837" TargetMode="External"/><Relationship Id="rId31" Type="http://schemas.openxmlformats.org/officeDocument/2006/relationships/hyperlink" Target="https://msgsndr-private.storage.googleapis.com/location/5N8TZzI6eW96vKo0ffED/custom-Field/z1eDUbk6RofLLZ9TsdiF/b9593513-282c-467e-94d4-d62b809d9646.pdf" TargetMode="External"/><Relationship Id="rId1325" Type="http://schemas.openxmlformats.org/officeDocument/2006/relationships/hyperlink" Target="https://ccpatioapp.com/index.php?module=items/info&amp;path=25-653" TargetMode="External"/><Relationship Id="rId30" Type="http://schemas.openxmlformats.org/officeDocument/2006/relationships/hyperlink" Target="https://msgsndr-private.storage.googleapis.com/location/5N8TZzI6eW96vKo0ffED/custom-Field/iNkjPcIREeZfNM5lYMzP/d4c598a4-4fba-4afd-9c4a-1e3c4d7f749c.pdf" TargetMode="External"/><Relationship Id="rId1326" Type="http://schemas.openxmlformats.org/officeDocument/2006/relationships/hyperlink" Target="https://ccpatioapp.com/index.php?module=items/info&amp;path=25-653" TargetMode="External"/><Relationship Id="rId33" Type="http://schemas.openxmlformats.org/officeDocument/2006/relationships/hyperlink" Target="https://msgsndr-private.storage.googleapis.com/location/5N8TZzI6eW96vKo0ffED/custom-Field/z1eDUbk6RofLLZ9TsdiF/d9f6213e-8495-4a7c-ac67-f5e0d1380912.pdf" TargetMode="External"/><Relationship Id="rId1327" Type="http://schemas.openxmlformats.org/officeDocument/2006/relationships/hyperlink" Target="https://ccpatioapp.com/index.php?module=items/info&amp;path=25-838" TargetMode="External"/><Relationship Id="rId32" Type="http://schemas.openxmlformats.org/officeDocument/2006/relationships/hyperlink" Target="https://msgsndr-private.storage.googleapis.com/location/5N8TZzI6eW96vKo0ffED/custom-Field/z1eDUbk6RofLLZ9TsdiF/2b497305-b785-4a31-a471-5cf2754153ce.pdf" TargetMode="External"/><Relationship Id="rId1328" Type="http://schemas.openxmlformats.org/officeDocument/2006/relationships/hyperlink" Target="https://ccpatioapp.com/index.php?module=items/info&amp;path=25-838" TargetMode="External"/><Relationship Id="rId35" Type="http://schemas.openxmlformats.org/officeDocument/2006/relationships/hyperlink" Target="https://msgsndr-private.storage.googleapis.com/location/5N8TZzI6eW96vKo0ffED/custom-Field/z1eDUbk6RofLLZ9TsdiF/5dab4578-4b44-471a-95e3-9ba2dc93550e.pdf" TargetMode="External"/><Relationship Id="rId1329" Type="http://schemas.openxmlformats.org/officeDocument/2006/relationships/hyperlink" Target="https://ccpatioapp.com/index.php?module=items/info&amp;path=25-839" TargetMode="External"/><Relationship Id="rId34" Type="http://schemas.openxmlformats.org/officeDocument/2006/relationships/hyperlink" Target="https://msgsndr-private.storage.googleapis.com/location/5N8TZzI6eW96vKo0ffED/custom-Field/z1eDUbk6RofLLZ9TsdiF/856b1cb7-89e8-4f9a-b183-9ea76ad88430.pdf" TargetMode="External"/><Relationship Id="rId739" Type="http://schemas.openxmlformats.org/officeDocument/2006/relationships/hyperlink" Target="https://ccpatioapp.com/index.php?module=items/info&amp;path=25-421" TargetMode="External"/><Relationship Id="rId734" Type="http://schemas.openxmlformats.org/officeDocument/2006/relationships/hyperlink" Target="https://ccpatioapp.com/index.php?module=items/info&amp;path=25-662" TargetMode="External"/><Relationship Id="rId733" Type="http://schemas.openxmlformats.org/officeDocument/2006/relationships/hyperlink" Target="https://ccpatioapp.com/index.php?module=items/info&amp;path=25-661" TargetMode="External"/><Relationship Id="rId732" Type="http://schemas.openxmlformats.org/officeDocument/2006/relationships/hyperlink" Target="https://ccpatioapp.com/index.php?module=items/info&amp;path=25-660" TargetMode="External"/><Relationship Id="rId731" Type="http://schemas.openxmlformats.org/officeDocument/2006/relationships/hyperlink" Target="https://ccpatioapp.com/index.php?module=items/info&amp;path=25-537" TargetMode="External"/><Relationship Id="rId738" Type="http://schemas.openxmlformats.org/officeDocument/2006/relationships/hyperlink" Target="https://ccpatioapp.com/index.php?module=items/info&amp;path=25-646" TargetMode="External"/><Relationship Id="rId737" Type="http://schemas.openxmlformats.org/officeDocument/2006/relationships/hyperlink" Target="https://ccpatioapp.com/index.php?module=items/info&amp;path=25-665" TargetMode="External"/><Relationship Id="rId736" Type="http://schemas.openxmlformats.org/officeDocument/2006/relationships/hyperlink" Target="https://ccpatioapp.com/index.php?module=items/info&amp;path=25-664" TargetMode="External"/><Relationship Id="rId735" Type="http://schemas.openxmlformats.org/officeDocument/2006/relationships/hyperlink" Target="https://ccpatioapp.com/index.php?module=items/info&amp;path=25-663" TargetMode="External"/><Relationship Id="rId37" Type="http://schemas.openxmlformats.org/officeDocument/2006/relationships/hyperlink" Target="https://msgsndr-private.storage.googleapis.com/location/5N8TZzI6eW96vKo0ffED/custom-Field/z1eDUbk6RofLLZ9TsdiF/73a872c6-68ef-4279-9361-598152eb3e08.pdf" TargetMode="External"/><Relationship Id="rId36" Type="http://schemas.openxmlformats.org/officeDocument/2006/relationships/hyperlink" Target="https://msgsndr-private.storage.googleapis.com/location/5N8TZzI6eW96vKo0ffED/custom-Field/z1eDUbk6RofLLZ9TsdiF/059124c2-b1ee-4a06-a5f4-13fe56baa0cc.pdf" TargetMode="External"/><Relationship Id="rId39" Type="http://schemas.openxmlformats.org/officeDocument/2006/relationships/hyperlink" Target="https://msgsndr-private.storage.googleapis.com/location/5N8TZzI6eW96vKo0ffED/custom-Field/z1eDUbk6RofLLZ9TsdiF/e917b6a1-a946-47fc-a93d-a781093bcffb.pdf" TargetMode="External"/><Relationship Id="rId38" Type="http://schemas.openxmlformats.org/officeDocument/2006/relationships/hyperlink" Target="https://msgsndr-private.storage.googleapis.com/location/5N8TZzI6eW96vKo0ffED/custom-Field/z1eDUbk6RofLLZ9TsdiF/7f9c1799-c53d-4f48-b53a-b67d2d4ca0a8.pdf" TargetMode="External"/><Relationship Id="rId730" Type="http://schemas.openxmlformats.org/officeDocument/2006/relationships/hyperlink" Target="https://ccpatioapp.com/index.php?module=items/info&amp;path=25-659" TargetMode="External"/><Relationship Id="rId1320" Type="http://schemas.openxmlformats.org/officeDocument/2006/relationships/hyperlink" Target="https://ccpatioapp.com/index.php?module=items/info&amp;path=25-462" TargetMode="External"/><Relationship Id="rId1321" Type="http://schemas.openxmlformats.org/officeDocument/2006/relationships/hyperlink" Target="https://ccpatioapp.com/index.php?module=items/info&amp;path=25-145" TargetMode="External"/><Relationship Id="rId1322" Type="http://schemas.openxmlformats.org/officeDocument/2006/relationships/hyperlink" Target="https://ccpatioapp.com/index.php?module=items/info&amp;path=25-145" TargetMode="External"/><Relationship Id="rId1356" Type="http://schemas.openxmlformats.org/officeDocument/2006/relationships/hyperlink" Target="https://ccpatioapp.com/index.php?module=items/info&amp;path=25-564" TargetMode="External"/><Relationship Id="rId1357" Type="http://schemas.openxmlformats.org/officeDocument/2006/relationships/hyperlink" Target="https://ccpatioapp.com/index.php?module=items/info&amp;path=25-123" TargetMode="External"/><Relationship Id="rId20" Type="http://schemas.openxmlformats.org/officeDocument/2006/relationships/hyperlink" Target="https://msgsndr-private.storage.googleapis.com/location/5N8TZzI6eW96vKo0ffED/custom-Field/z1eDUbk6RofLLZ9TsdiF/f920ae44-c917-4164-b6b3-777ca209714d.pdf" TargetMode="External"/><Relationship Id="rId1358" Type="http://schemas.openxmlformats.org/officeDocument/2006/relationships/hyperlink" Target="https://ccpatioapp.com/index.php?module=items/info&amp;path=25-123" TargetMode="External"/><Relationship Id="rId1359" Type="http://schemas.openxmlformats.org/officeDocument/2006/relationships/hyperlink" Target="https://ccpatioapp.com/index.php?module=items/info&amp;path=25-847" TargetMode="External"/><Relationship Id="rId22" Type="http://schemas.openxmlformats.org/officeDocument/2006/relationships/hyperlink" Target="https://msgsndr-private.storage.googleapis.com/location/5N8TZzI6eW96vKo0ffED/custom-Field/z1eDUbk6RofLLZ9TsdiF/12997651-0d34-4a68-8829-64f530202e4d.pdf" TargetMode="External"/><Relationship Id="rId21" Type="http://schemas.openxmlformats.org/officeDocument/2006/relationships/hyperlink" Target="https://msgsndr-private.storage.googleapis.com/location/5N8TZzI6eW96vKo0ffED/custom-Field/iNkjPcIREeZfNM5lYMzP/4672ed02-5478-44f3-b94f-f38ae737dfd4.pdf" TargetMode="External"/><Relationship Id="rId24" Type="http://schemas.openxmlformats.org/officeDocument/2006/relationships/hyperlink" Target="https://msgsndr-private.storage.googleapis.com/location/5N8TZzI6eW96vKo0ffED/custom-Field/z1eDUbk6RofLLZ9TsdiF/a7de7523-3309-4827-a120-c61fa4ac64c0.pdf" TargetMode="External"/><Relationship Id="rId23" Type="http://schemas.openxmlformats.org/officeDocument/2006/relationships/hyperlink" Target="https://msgsndr-private.storage.googleapis.com/location/5N8TZzI6eW96vKo0ffED/custom-Field/iNkjPcIREeZfNM5lYMzP/6f56a02b-b476-4445-8372-17f9e550e7c4.pdf" TargetMode="External"/><Relationship Id="rId767" Type="http://schemas.openxmlformats.org/officeDocument/2006/relationships/hyperlink" Target="https://ccpatioapp.com/index.php?module=items/info&amp;path=25-681" TargetMode="External"/><Relationship Id="rId766" Type="http://schemas.openxmlformats.org/officeDocument/2006/relationships/hyperlink" Target="https://ccpatioapp.com/index.php?module=items/info&amp;path=25-328" TargetMode="External"/><Relationship Id="rId765" Type="http://schemas.openxmlformats.org/officeDocument/2006/relationships/hyperlink" Target="https://ccpatioapp.com/index.php?module=items/info&amp;path=25-613" TargetMode="External"/><Relationship Id="rId764" Type="http://schemas.openxmlformats.org/officeDocument/2006/relationships/hyperlink" Target="https://ccpatioapp.com/index.php?module=items/info&amp;path=25-680" TargetMode="External"/><Relationship Id="rId769" Type="http://schemas.openxmlformats.org/officeDocument/2006/relationships/hyperlink" Target="https://ccpatioapp.com/index.php?module=items/info&amp;path=25-683" TargetMode="External"/><Relationship Id="rId768" Type="http://schemas.openxmlformats.org/officeDocument/2006/relationships/hyperlink" Target="https://ccpatioapp.com/index.php?module=items/info&amp;path=25-682" TargetMode="External"/><Relationship Id="rId26" Type="http://schemas.openxmlformats.org/officeDocument/2006/relationships/hyperlink" Target="https://msgsndr-private.storage.googleapis.com/location/5N8TZzI6eW96vKo0ffED/custom-Field/z1eDUbk6RofLLZ9TsdiF/1300b387-7ad3-48ac-8bb6-6effb91b88ed.pdf" TargetMode="External"/><Relationship Id="rId25" Type="http://schemas.openxmlformats.org/officeDocument/2006/relationships/hyperlink" Target="https://msgsndr-private.storage.googleapis.com/location/5N8TZzI6eW96vKo0ffED/custom-Field/z1eDUbk6RofLLZ9TsdiF/8cc72eb4-1972-4bf1-b9c7-a6f4557300f8.pdf" TargetMode="External"/><Relationship Id="rId28" Type="http://schemas.openxmlformats.org/officeDocument/2006/relationships/hyperlink" Target="https://msgsndr-private.storage.googleapis.com/location/5N8TZzI6eW96vKo0ffED/custom-Field/z1eDUbk6RofLLZ9TsdiF/1baf5aa4-e0ec-42d0-81e6-3bf672716d19.pdf" TargetMode="External"/><Relationship Id="rId1350" Type="http://schemas.openxmlformats.org/officeDocument/2006/relationships/hyperlink" Target="https://ccpatioapp.com/index.php?module=items/info&amp;path=25-383" TargetMode="External"/><Relationship Id="rId27" Type="http://schemas.openxmlformats.org/officeDocument/2006/relationships/hyperlink" Target="https://msgsndr-private.storage.googleapis.com/location/5N8TZzI6eW96vKo0ffED/custom-Field/z1eDUbk6RofLLZ9TsdiF/83dd7259-6e41-47e5-9486-7de3148f2cf2.pdf" TargetMode="External"/><Relationship Id="rId1351" Type="http://schemas.openxmlformats.org/officeDocument/2006/relationships/hyperlink" Target="https://ccpatioapp.com/index.php?module=items/info&amp;path=25-846" TargetMode="External"/><Relationship Id="rId763" Type="http://schemas.openxmlformats.org/officeDocument/2006/relationships/hyperlink" Target="https://ccpatioapp.com/index.php?module=items/info&amp;path=25-537" TargetMode="External"/><Relationship Id="rId1352" Type="http://schemas.openxmlformats.org/officeDocument/2006/relationships/hyperlink" Target="https://ccpatioapp.com/index.php?module=items/info&amp;path=25-846" TargetMode="External"/><Relationship Id="rId29" Type="http://schemas.openxmlformats.org/officeDocument/2006/relationships/hyperlink" Target="https://msgsndr-private.storage.googleapis.com/location/5N8TZzI6eW96vKo0ffED/custom-Field/z1eDUbk6RofLLZ9TsdiF/1bbbc107-6730-449c-88c7-e51f80d2407e.pdf" TargetMode="External"/><Relationship Id="rId762" Type="http://schemas.openxmlformats.org/officeDocument/2006/relationships/hyperlink" Target="https://ccpatioapp.com/index.php?module=items/info&amp;path=25-679" TargetMode="External"/><Relationship Id="rId1353" Type="http://schemas.openxmlformats.org/officeDocument/2006/relationships/hyperlink" Target="https://ccpatioapp.com/index.php?module=items/info&amp;path=25-837" TargetMode="External"/><Relationship Id="rId761" Type="http://schemas.openxmlformats.org/officeDocument/2006/relationships/hyperlink" Target="https://ccpatioapp.com/index.php?module=items/info&amp;path=25-388" TargetMode="External"/><Relationship Id="rId1354" Type="http://schemas.openxmlformats.org/officeDocument/2006/relationships/hyperlink" Target="https://ccpatioapp.com/index.php?module=items/info&amp;path=25-837" TargetMode="External"/><Relationship Id="rId760" Type="http://schemas.openxmlformats.org/officeDocument/2006/relationships/hyperlink" Target="https://ccpatioapp.com/index.php?module=items/info&amp;path=25-564" TargetMode="External"/><Relationship Id="rId1355" Type="http://schemas.openxmlformats.org/officeDocument/2006/relationships/hyperlink" Target="https://ccpatioapp.com/index.php?module=items/info&amp;path=25-564" TargetMode="External"/><Relationship Id="rId1345" Type="http://schemas.openxmlformats.org/officeDocument/2006/relationships/hyperlink" Target="https://ccpatioapp.com/index.php?module=items/info&amp;path=25-844" TargetMode="External"/><Relationship Id="rId1346" Type="http://schemas.openxmlformats.org/officeDocument/2006/relationships/hyperlink" Target="https://ccpatioapp.com/index.php?module=items/info&amp;path=25-844" TargetMode="External"/><Relationship Id="rId1347" Type="http://schemas.openxmlformats.org/officeDocument/2006/relationships/hyperlink" Target="https://ccpatioapp.com/index.php?module=items/info&amp;path=25-845" TargetMode="External"/><Relationship Id="rId1348" Type="http://schemas.openxmlformats.org/officeDocument/2006/relationships/hyperlink" Target="https://ccpatioapp.com/index.php?module=items/info&amp;path=25-845" TargetMode="External"/><Relationship Id="rId11" Type="http://schemas.openxmlformats.org/officeDocument/2006/relationships/hyperlink" Target="https://msgsndr-private.storage.googleapis.com/location/5N8TZzI6eW96vKo0ffED/custom-Field/z1eDUbk6RofLLZ9TsdiF/fb1773b7-e9ee-494e-8832-41549a4b249e.jpg" TargetMode="External"/><Relationship Id="rId1349" Type="http://schemas.openxmlformats.org/officeDocument/2006/relationships/hyperlink" Target="https://ccpatioapp.com/index.php?module=items/info&amp;path=25-383" TargetMode="External"/><Relationship Id="rId10" Type="http://schemas.openxmlformats.org/officeDocument/2006/relationships/hyperlink" Target="https://ccpatioapp.com/index.php?module=items/info&amp;path=25-352" TargetMode="External"/><Relationship Id="rId13" Type="http://schemas.openxmlformats.org/officeDocument/2006/relationships/hyperlink" Target="https://msgsndr-private.storage.googleapis.com/location/5N8TZzI6eW96vKo0ffED/custom-Field/z1eDUbk6RofLLZ9TsdiF/b4de705f-1419-45fb-a89a-364448f5f927.pdf" TargetMode="External"/><Relationship Id="rId12" Type="http://schemas.openxmlformats.org/officeDocument/2006/relationships/hyperlink" Target="https://msgsndr-private.storage.googleapis.com/location/5N8TZzI6eW96vKo0ffED/custom-Field/z1eDUbk6RofLLZ9TsdiF/2bc4c671-0472-4ab7-b32a-334be6177589.pdf" TargetMode="External"/><Relationship Id="rId756" Type="http://schemas.openxmlformats.org/officeDocument/2006/relationships/hyperlink" Target="https://ccpatioapp.com/index.php?module=items/info&amp;path=25-675" TargetMode="External"/><Relationship Id="rId755" Type="http://schemas.openxmlformats.org/officeDocument/2006/relationships/hyperlink" Target="https://ccpatioapp.com/index.php?module=items/info&amp;path=25-674" TargetMode="External"/><Relationship Id="rId754" Type="http://schemas.openxmlformats.org/officeDocument/2006/relationships/hyperlink" Target="https://ccpatioapp.com/index.php?module=items/info&amp;path=25-656" TargetMode="External"/><Relationship Id="rId753" Type="http://schemas.openxmlformats.org/officeDocument/2006/relationships/hyperlink" Target="https://ccpatioapp.com/index.php?module=items/info&amp;path=25-145" TargetMode="External"/><Relationship Id="rId759" Type="http://schemas.openxmlformats.org/officeDocument/2006/relationships/hyperlink" Target="https://ccpatioapp.com/index.php?module=items/info&amp;path=25-677" TargetMode="External"/><Relationship Id="rId758" Type="http://schemas.openxmlformats.org/officeDocument/2006/relationships/hyperlink" Target="https://ccpatioapp.com/index.php?module=items/info&amp;path=25-676" TargetMode="External"/><Relationship Id="rId757" Type="http://schemas.openxmlformats.org/officeDocument/2006/relationships/hyperlink" Target="https://ccpatioapp.com/index.php?module=items/info&amp;path=25-586" TargetMode="External"/><Relationship Id="rId15" Type="http://schemas.openxmlformats.org/officeDocument/2006/relationships/hyperlink" Target="https://msgsndr-private.storage.googleapis.com/location/5N8TZzI6eW96vKo0ffED/custom-Field/z1eDUbk6RofLLZ9TsdiF/b60ce6da-fdc0-4328-823e-3cfa913b006d.pdf" TargetMode="External"/><Relationship Id="rId14" Type="http://schemas.openxmlformats.org/officeDocument/2006/relationships/hyperlink" Target="https://msgsndr-private.storage.googleapis.com/location/5N8TZzI6eW96vKo0ffED/custom-Field/z1eDUbk6RofLLZ9TsdiF/b894e55d-8ee2-41fa-b368-088f3197550f.pdf" TargetMode="External"/><Relationship Id="rId17" Type="http://schemas.openxmlformats.org/officeDocument/2006/relationships/hyperlink" Target="https://msgsndr-private.storage.googleapis.com/location/5N8TZzI6eW96vKo0ffED/custom-Field/z1eDUbk6RofLLZ9TsdiF/76b4a2cf-dbdf-4113-9998-75c4eca0c8ea.pdf" TargetMode="External"/><Relationship Id="rId16" Type="http://schemas.openxmlformats.org/officeDocument/2006/relationships/hyperlink" Target="https://msgsndr-private.storage.googleapis.com/location/5N8TZzI6eW96vKo0ffED/custom-Field/z1eDUbk6RofLLZ9TsdiF/835ec858-6cf8-4fdc-957d-54dd4994736e.pdf" TargetMode="External"/><Relationship Id="rId1340" Type="http://schemas.openxmlformats.org/officeDocument/2006/relationships/hyperlink" Target="https://ccpatioapp.com/index.php?module=items/info&amp;path=25-843" TargetMode="External"/><Relationship Id="rId19" Type="http://schemas.openxmlformats.org/officeDocument/2006/relationships/hyperlink" Target="https://msgsndr-private.storage.googleapis.com/location/5N8TZzI6eW96vKo0ffED/custom-Field/z1eDUbk6RofLLZ9TsdiF/a4defba1-7d4b-4d20-8c6f-ae18bc5123a7.pdf" TargetMode="External"/><Relationship Id="rId752" Type="http://schemas.openxmlformats.org/officeDocument/2006/relationships/hyperlink" Target="https://ccpatioapp.com/index.php?module=items/info&amp;path=25-673" TargetMode="External"/><Relationship Id="rId1341" Type="http://schemas.openxmlformats.org/officeDocument/2006/relationships/hyperlink" Target="https://ccpatioapp.com/index.php?module=items/info&amp;path=25-804" TargetMode="External"/><Relationship Id="rId18" Type="http://schemas.openxmlformats.org/officeDocument/2006/relationships/hyperlink" Target="https://msgsndr-private.storage.googleapis.com/location/5N8TZzI6eW96vKo0ffED/custom-Field/z1eDUbk6RofLLZ9TsdiF/237f49a6-e25c-42de-909d-7ff068460d88.pdf" TargetMode="External"/><Relationship Id="rId751" Type="http://schemas.openxmlformats.org/officeDocument/2006/relationships/hyperlink" Target="https://ccpatioapp.com/index.php?module=items/info&amp;path=25-672" TargetMode="External"/><Relationship Id="rId1342" Type="http://schemas.openxmlformats.org/officeDocument/2006/relationships/hyperlink" Target="https://ccpatioapp.com/index.php?module=items/info&amp;path=25-804" TargetMode="External"/><Relationship Id="rId750" Type="http://schemas.openxmlformats.org/officeDocument/2006/relationships/hyperlink" Target="https://ccpatioapp.com/index.php?module=items/info&amp;path=25-671" TargetMode="External"/><Relationship Id="rId1343" Type="http://schemas.openxmlformats.org/officeDocument/2006/relationships/hyperlink" Target="https://ccpatioapp.com/index.php?module=items/info&amp;path=25-843" TargetMode="External"/><Relationship Id="rId1344" Type="http://schemas.openxmlformats.org/officeDocument/2006/relationships/hyperlink" Target="https://ccpatioapp.com/index.php?module=items/info&amp;path=25-843" TargetMode="External"/><Relationship Id="rId84" Type="http://schemas.openxmlformats.org/officeDocument/2006/relationships/hyperlink" Target="https://ccpatioapp.com/index.php?module=items/info&amp;path=25-345" TargetMode="External"/><Relationship Id="rId83" Type="http://schemas.openxmlformats.org/officeDocument/2006/relationships/hyperlink" Target="https://ccpatioapp.com/index.php?module=items/info&amp;path=25-345" TargetMode="External"/><Relationship Id="rId86" Type="http://schemas.openxmlformats.org/officeDocument/2006/relationships/hyperlink" Target="https://ccpatioapp.com/index.php?module=items/info&amp;path=25-346" TargetMode="External"/><Relationship Id="rId85" Type="http://schemas.openxmlformats.org/officeDocument/2006/relationships/hyperlink" Target="https://ccpatioapp.com/index.php?module=items/info&amp;path=25-346" TargetMode="External"/><Relationship Id="rId88" Type="http://schemas.openxmlformats.org/officeDocument/2006/relationships/hyperlink" Target="https://ccpatioapp.com/index.php?module=items/info&amp;path=25-347" TargetMode="External"/><Relationship Id="rId87" Type="http://schemas.openxmlformats.org/officeDocument/2006/relationships/hyperlink" Target="https://ccpatioapp.com/index.php?module=items/info&amp;path=25-347" TargetMode="External"/><Relationship Id="rId89" Type="http://schemas.openxmlformats.org/officeDocument/2006/relationships/hyperlink" Target="https://ccpatioapp.com/index.php?module=items/info&amp;path=25-348" TargetMode="External"/><Relationship Id="rId709" Type="http://schemas.openxmlformats.org/officeDocument/2006/relationships/hyperlink" Target="https://ccpatioapp.com/index.php?module=items/info&amp;path=25-642" TargetMode="External"/><Relationship Id="rId708" Type="http://schemas.openxmlformats.org/officeDocument/2006/relationships/hyperlink" Target="https://ccpatioapp.com/index.php?module=items/info&amp;path=25-640" TargetMode="External"/><Relationship Id="rId707" Type="http://schemas.openxmlformats.org/officeDocument/2006/relationships/hyperlink" Target="https://ccpatioapp.com/index.php?module=items/info&amp;path=25-639" TargetMode="External"/><Relationship Id="rId706" Type="http://schemas.openxmlformats.org/officeDocument/2006/relationships/hyperlink" Target="https://ccpatioapp.com/index.php?module=items/info&amp;path=25-638" TargetMode="External"/><Relationship Id="rId80" Type="http://schemas.openxmlformats.org/officeDocument/2006/relationships/hyperlink" Target="https://ccpatioapp.com/index.php?module=items/info&amp;path=25-343" TargetMode="External"/><Relationship Id="rId82" Type="http://schemas.openxmlformats.org/officeDocument/2006/relationships/hyperlink" Target="https://ccpatioapp.com/index.php?module=items/info&amp;path=25-344" TargetMode="External"/><Relationship Id="rId81" Type="http://schemas.openxmlformats.org/officeDocument/2006/relationships/hyperlink" Target="https://ccpatioapp.com/index.php?module=items/info&amp;path=25-344" TargetMode="External"/><Relationship Id="rId701" Type="http://schemas.openxmlformats.org/officeDocument/2006/relationships/hyperlink" Target="https://ccpatioapp.com/index.php?module=items/info&amp;path=25-635" TargetMode="External"/><Relationship Id="rId700" Type="http://schemas.openxmlformats.org/officeDocument/2006/relationships/hyperlink" Target="https://ccpatioapp.com/index.php?module=items/info&amp;path=25-633" TargetMode="External"/><Relationship Id="rId705" Type="http://schemas.openxmlformats.org/officeDocument/2006/relationships/hyperlink" Target="https://ccpatioapp.com/index.php?module=items/info&amp;path=25-637" TargetMode="External"/><Relationship Id="rId704" Type="http://schemas.openxmlformats.org/officeDocument/2006/relationships/hyperlink" Target="https://ccpatioapp.com/index.php?module=items/info&amp;path=25-636" TargetMode="External"/><Relationship Id="rId703" Type="http://schemas.openxmlformats.org/officeDocument/2006/relationships/hyperlink" Target="https://ccpatioapp.com/index.php?module=items/info&amp;path=25-395" TargetMode="External"/><Relationship Id="rId702" Type="http://schemas.openxmlformats.org/officeDocument/2006/relationships/hyperlink" Target="https://ccpatioapp.com/index.php?module=items/info&amp;path=25-389" TargetMode="External"/><Relationship Id="rId73" Type="http://schemas.openxmlformats.org/officeDocument/2006/relationships/hyperlink" Target="https://ccpatioapp.com/index.php?module=items/info&amp;path=25-339" TargetMode="External"/><Relationship Id="rId72" Type="http://schemas.openxmlformats.org/officeDocument/2006/relationships/hyperlink" Target="https://ccpatioapp.com/index.php?module=items/info&amp;path=25-338" TargetMode="External"/><Relationship Id="rId75" Type="http://schemas.openxmlformats.org/officeDocument/2006/relationships/hyperlink" Target="https://ccpatioapp.com/index.php?module=items/info&amp;path=25-341" TargetMode="External"/><Relationship Id="rId74" Type="http://schemas.openxmlformats.org/officeDocument/2006/relationships/hyperlink" Target="https://ccpatioapp.com/index.php?module=items/info&amp;path=25-339" TargetMode="External"/><Relationship Id="rId77" Type="http://schemas.openxmlformats.org/officeDocument/2006/relationships/hyperlink" Target="https://ccpatioapp.com/index.php?module=items/info&amp;path=25-342" TargetMode="External"/><Relationship Id="rId76" Type="http://schemas.openxmlformats.org/officeDocument/2006/relationships/hyperlink" Target="https://ccpatioapp.com/index.php?module=items/info&amp;path=25-341" TargetMode="External"/><Relationship Id="rId79" Type="http://schemas.openxmlformats.org/officeDocument/2006/relationships/hyperlink" Target="https://ccpatioapp.com/index.php?module=items/info&amp;path=25-343" TargetMode="External"/><Relationship Id="rId78" Type="http://schemas.openxmlformats.org/officeDocument/2006/relationships/hyperlink" Target="https://ccpatioapp.com/index.php?module=items/info&amp;path=25-342" TargetMode="External"/><Relationship Id="rId71" Type="http://schemas.openxmlformats.org/officeDocument/2006/relationships/hyperlink" Target="https://ccpatioapp.com/index.php?module=items/info&amp;path=25-338" TargetMode="External"/><Relationship Id="rId70" Type="http://schemas.openxmlformats.org/officeDocument/2006/relationships/hyperlink" Target="https://ccpatioapp.com/index.php?module=items/info&amp;path=25-337" TargetMode="External"/><Relationship Id="rId62" Type="http://schemas.openxmlformats.org/officeDocument/2006/relationships/hyperlink" Target="https://ccpatioapp.com/index.php?module=items/info&amp;path=25-328" TargetMode="External"/><Relationship Id="rId1312" Type="http://schemas.openxmlformats.org/officeDocument/2006/relationships/hyperlink" Target="https://ccpatioapp.com/index.php?module=items/info&amp;path=25-834" TargetMode="External"/><Relationship Id="rId61" Type="http://schemas.openxmlformats.org/officeDocument/2006/relationships/hyperlink" Target="https://ccpatioapp.com/index.php?module=items/info&amp;path=25-326" TargetMode="External"/><Relationship Id="rId1313" Type="http://schemas.openxmlformats.org/officeDocument/2006/relationships/hyperlink" Target="https://ccpatioapp.com/index.php?module=items/info&amp;path=25-835" TargetMode="External"/><Relationship Id="rId64" Type="http://schemas.openxmlformats.org/officeDocument/2006/relationships/hyperlink" Target="https://ccpatioapp.com/index.php?module=items/info&amp;path=25-331" TargetMode="External"/><Relationship Id="rId1314" Type="http://schemas.openxmlformats.org/officeDocument/2006/relationships/hyperlink" Target="https://ccpatioapp.com/index.php?module=items/info&amp;path=25-835" TargetMode="External"/><Relationship Id="rId63" Type="http://schemas.openxmlformats.org/officeDocument/2006/relationships/hyperlink" Target="https://ccpatioapp.com/index.php?module=items/info&amp;path=25-328" TargetMode="External"/><Relationship Id="rId1315" Type="http://schemas.openxmlformats.org/officeDocument/2006/relationships/hyperlink" Target="https://ccpatioapp.com/index.php?module=items/info&amp;path=25-836" TargetMode="External"/><Relationship Id="rId66" Type="http://schemas.openxmlformats.org/officeDocument/2006/relationships/hyperlink" Target="https://ccpatioapp.com/index.php?module=items/info&amp;path=25-334" TargetMode="External"/><Relationship Id="rId1316" Type="http://schemas.openxmlformats.org/officeDocument/2006/relationships/hyperlink" Target="https://ccpatioapp.com/index.php?module=items/info&amp;path=25-836" TargetMode="External"/><Relationship Id="rId65" Type="http://schemas.openxmlformats.org/officeDocument/2006/relationships/hyperlink" Target="https://ccpatioapp.com/index.php?module=items/info&amp;path=25-331" TargetMode="External"/><Relationship Id="rId1317" Type="http://schemas.openxmlformats.org/officeDocument/2006/relationships/hyperlink" Target="https://ccpatioapp.com/index.php?module=items/info&amp;path=25-807" TargetMode="External"/><Relationship Id="rId68" Type="http://schemas.openxmlformats.org/officeDocument/2006/relationships/hyperlink" Target="https://ccpatioapp.com/index.php?module=items/info&amp;path=25-336" TargetMode="External"/><Relationship Id="rId1318" Type="http://schemas.openxmlformats.org/officeDocument/2006/relationships/hyperlink" Target="https://ccpatioapp.com/index.php?module=items/info&amp;path=25-807" TargetMode="External"/><Relationship Id="rId67" Type="http://schemas.openxmlformats.org/officeDocument/2006/relationships/hyperlink" Target="https://ccpatioapp.com/index.php?module=items/info&amp;path=25-334" TargetMode="External"/><Relationship Id="rId1319" Type="http://schemas.openxmlformats.org/officeDocument/2006/relationships/hyperlink" Target="https://ccpatioapp.com/index.php?module=items/info&amp;path=25-462" TargetMode="External"/><Relationship Id="rId729" Type="http://schemas.openxmlformats.org/officeDocument/2006/relationships/hyperlink" Target="https://ccpatioapp.com/index.php?module=items/info&amp;path=25-658" TargetMode="External"/><Relationship Id="rId728" Type="http://schemas.openxmlformats.org/officeDocument/2006/relationships/hyperlink" Target="https://ccpatioapp.com/index.php?module=items/info&amp;path=25-657" TargetMode="External"/><Relationship Id="rId60" Type="http://schemas.openxmlformats.org/officeDocument/2006/relationships/hyperlink" Target="https://ccpatioapp.com/index.php?module=items/info&amp;path=25-326" TargetMode="External"/><Relationship Id="rId723" Type="http://schemas.openxmlformats.org/officeDocument/2006/relationships/hyperlink" Target="https://ccpatioapp.com/index.php?module=items/info&amp;path=25-652" TargetMode="External"/><Relationship Id="rId722" Type="http://schemas.openxmlformats.org/officeDocument/2006/relationships/hyperlink" Target="https://ccpatioapp.com/index.php?module=items/info&amp;path=25-600" TargetMode="External"/><Relationship Id="rId721" Type="http://schemas.openxmlformats.org/officeDocument/2006/relationships/hyperlink" Target="https://ccpatioapp.com/index.php?module=items/info&amp;path=25-651" TargetMode="External"/><Relationship Id="rId720" Type="http://schemas.openxmlformats.org/officeDocument/2006/relationships/hyperlink" Target="https://ccpatioapp.com/index.php?module=items/info&amp;path=25-592" TargetMode="External"/><Relationship Id="rId727" Type="http://schemas.openxmlformats.org/officeDocument/2006/relationships/hyperlink" Target="https://ccpatioapp.com/index.php?module=items/info&amp;path=25-656" TargetMode="External"/><Relationship Id="rId726" Type="http://schemas.openxmlformats.org/officeDocument/2006/relationships/hyperlink" Target="https://ccpatioapp.com/index.php?module=items/info&amp;path=25-655" TargetMode="External"/><Relationship Id="rId725" Type="http://schemas.openxmlformats.org/officeDocument/2006/relationships/hyperlink" Target="https://ccpatioapp.com/index.php?module=items/info&amp;path=25-654" TargetMode="External"/><Relationship Id="rId724" Type="http://schemas.openxmlformats.org/officeDocument/2006/relationships/hyperlink" Target="https://ccpatioapp.com/index.php?module=items/info&amp;path=25-653" TargetMode="External"/><Relationship Id="rId69" Type="http://schemas.openxmlformats.org/officeDocument/2006/relationships/hyperlink" Target="https://ccpatioapp.com/index.php?module=items/info&amp;path=25-336" TargetMode="External"/><Relationship Id="rId1310" Type="http://schemas.openxmlformats.org/officeDocument/2006/relationships/hyperlink" Target="https://ccpatioapp.com/index.php?module=items/info&amp;path=25-796" TargetMode="External"/><Relationship Id="rId1311" Type="http://schemas.openxmlformats.org/officeDocument/2006/relationships/hyperlink" Target="https://ccpatioapp.com/index.php?module=items/info&amp;path=25-834" TargetMode="External"/><Relationship Id="rId51" Type="http://schemas.openxmlformats.org/officeDocument/2006/relationships/hyperlink" Target="https://ccpatioapp.com/index.php?module=items/info&amp;path=25-315" TargetMode="External"/><Relationship Id="rId1301" Type="http://schemas.openxmlformats.org/officeDocument/2006/relationships/hyperlink" Target="https://ccpatioapp.com/index.php?module=items/info&amp;path=25-449" TargetMode="External"/><Relationship Id="rId50" Type="http://schemas.openxmlformats.org/officeDocument/2006/relationships/hyperlink" Target="https://ccpatioapp.com/index.php?module=items/info&amp;path=25-312" TargetMode="External"/><Relationship Id="rId1302" Type="http://schemas.openxmlformats.org/officeDocument/2006/relationships/hyperlink" Target="https://ccpatioapp.com/index.php?module=items/info&amp;path=25-449" TargetMode="External"/><Relationship Id="rId53" Type="http://schemas.openxmlformats.org/officeDocument/2006/relationships/hyperlink" Target="https://ccpatioapp.com/index.php?module=items/info&amp;path=25-316" TargetMode="External"/><Relationship Id="rId1303" Type="http://schemas.openxmlformats.org/officeDocument/2006/relationships/hyperlink" Target="https://ccpatioapp.com/index.php?module=items/info&amp;path=25-833" TargetMode="External"/><Relationship Id="rId52" Type="http://schemas.openxmlformats.org/officeDocument/2006/relationships/hyperlink" Target="https://ccpatioapp.com/index.php?module=items/info&amp;path=25-315" TargetMode="External"/><Relationship Id="rId1304" Type="http://schemas.openxmlformats.org/officeDocument/2006/relationships/hyperlink" Target="https://ccpatioapp.com/index.php?module=items/info&amp;path=25-833" TargetMode="External"/><Relationship Id="rId55" Type="http://schemas.openxmlformats.org/officeDocument/2006/relationships/hyperlink" Target="https://ccpatioapp.com/index.php?module=items/info&amp;path=25-320" TargetMode="External"/><Relationship Id="rId1305" Type="http://schemas.openxmlformats.org/officeDocument/2006/relationships/hyperlink" Target="https://ccpatioapp.com/index.php?module=items/info&amp;path=25-515" TargetMode="External"/><Relationship Id="rId54" Type="http://schemas.openxmlformats.org/officeDocument/2006/relationships/hyperlink" Target="https://ccpatioapp.com/index.php?module=items/info&amp;path=25-316" TargetMode="External"/><Relationship Id="rId1306" Type="http://schemas.openxmlformats.org/officeDocument/2006/relationships/hyperlink" Target="https://ccpatioapp.com/index.php?module=items/info&amp;path=25-515" TargetMode="External"/><Relationship Id="rId57" Type="http://schemas.openxmlformats.org/officeDocument/2006/relationships/hyperlink" Target="https://ccpatioapp.com/index.php?module=items/info&amp;path=25-322" TargetMode="External"/><Relationship Id="rId1307" Type="http://schemas.openxmlformats.org/officeDocument/2006/relationships/hyperlink" Target="https://ccpatioapp.com/index.php?module=items/info&amp;path=25-39" TargetMode="External"/><Relationship Id="rId56" Type="http://schemas.openxmlformats.org/officeDocument/2006/relationships/hyperlink" Target="https://ccpatioapp.com/index.php?module=items/info&amp;path=25-320" TargetMode="External"/><Relationship Id="rId1308" Type="http://schemas.openxmlformats.org/officeDocument/2006/relationships/hyperlink" Target="https://ccpatioapp.com/index.php?module=items/info&amp;path=25-39" TargetMode="External"/><Relationship Id="rId1309" Type="http://schemas.openxmlformats.org/officeDocument/2006/relationships/hyperlink" Target="https://ccpatioapp.com/index.php?module=items/info&amp;path=25-796" TargetMode="External"/><Relationship Id="rId719" Type="http://schemas.openxmlformats.org/officeDocument/2006/relationships/hyperlink" Target="https://ccpatioapp.com/index.php?module=items/info&amp;path=25-650" TargetMode="External"/><Relationship Id="rId718" Type="http://schemas.openxmlformats.org/officeDocument/2006/relationships/hyperlink" Target="https://ccpatioapp.com/index.php?module=items/info&amp;path=25-649" TargetMode="External"/><Relationship Id="rId717" Type="http://schemas.openxmlformats.org/officeDocument/2006/relationships/hyperlink" Target="https://ccpatioapp.com/index.php?module=items/info&amp;path=25-648" TargetMode="External"/><Relationship Id="rId712" Type="http://schemas.openxmlformats.org/officeDocument/2006/relationships/hyperlink" Target="https://ccpatioapp.com/index.php?module=items/info&amp;path=25-145" TargetMode="External"/><Relationship Id="rId711" Type="http://schemas.openxmlformats.org/officeDocument/2006/relationships/hyperlink" Target="https://ccpatioapp.com/index.php?module=items/info&amp;path=25-264" TargetMode="External"/><Relationship Id="rId710" Type="http://schemas.openxmlformats.org/officeDocument/2006/relationships/hyperlink" Target="https://ccpatioapp.com/index.php?module=items/info&amp;path=25-615" TargetMode="External"/><Relationship Id="rId716" Type="http://schemas.openxmlformats.org/officeDocument/2006/relationships/hyperlink" Target="https://ccpatioapp.com/index.php?module=items/info&amp;path=25-647" TargetMode="External"/><Relationship Id="rId715" Type="http://schemas.openxmlformats.org/officeDocument/2006/relationships/hyperlink" Target="https://ccpatioapp.com/index.php?module=items/info&amp;path=25-646" TargetMode="External"/><Relationship Id="rId714" Type="http://schemas.openxmlformats.org/officeDocument/2006/relationships/hyperlink" Target="https://ccpatioapp.com/index.php?module=items/info&amp;path=25-645" TargetMode="External"/><Relationship Id="rId713" Type="http://schemas.openxmlformats.org/officeDocument/2006/relationships/hyperlink" Target="https://ccpatioapp.com/index.php?module=items/info&amp;path=25-572" TargetMode="External"/><Relationship Id="rId59" Type="http://schemas.openxmlformats.org/officeDocument/2006/relationships/hyperlink" Target="https://ccpatioapp.com/index.php?module=items/info&amp;path=25-325" TargetMode="External"/><Relationship Id="rId58" Type="http://schemas.openxmlformats.org/officeDocument/2006/relationships/hyperlink" Target="https://ccpatioapp.com/index.php?module=items/info&amp;path=25-322" TargetMode="External"/><Relationship Id="rId1300" Type="http://schemas.openxmlformats.org/officeDocument/2006/relationships/hyperlink" Target="https://ccpatioapp.com/index.php?module=items/info&amp;path=25-70" TargetMode="External"/><Relationship Id="rId349" Type="http://schemas.openxmlformats.org/officeDocument/2006/relationships/hyperlink" Target="https://ccpatioapp.com/index.php?module=items/info&amp;path=25-474" TargetMode="External"/><Relationship Id="rId348" Type="http://schemas.openxmlformats.org/officeDocument/2006/relationships/hyperlink" Target="https://ccpatioapp.com/index.php?module=items/info&amp;path=25-473" TargetMode="External"/><Relationship Id="rId347" Type="http://schemas.openxmlformats.org/officeDocument/2006/relationships/hyperlink" Target="https://ccpatioapp.com/index.php?module=items/info&amp;path=25-473" TargetMode="External"/><Relationship Id="rId346" Type="http://schemas.openxmlformats.org/officeDocument/2006/relationships/hyperlink" Target="https://ccpatioapp.com/index.php?module=items/info&amp;path=25-472" TargetMode="External"/><Relationship Id="rId341" Type="http://schemas.openxmlformats.org/officeDocument/2006/relationships/hyperlink" Target="https://ccpatioapp.com/index.php?module=items/info&amp;path=21-437&amp;redirect_to=subentity&amp;gotopage%5b85%5d=1" TargetMode="External"/><Relationship Id="rId340" Type="http://schemas.openxmlformats.org/officeDocument/2006/relationships/hyperlink" Target="https://ccpatioapp.com/index.php?module=items/info&amp;path=25-451" TargetMode="External"/><Relationship Id="rId345" Type="http://schemas.openxmlformats.org/officeDocument/2006/relationships/hyperlink" Target="https://ccpatioapp.com/index.php?module=items/info&amp;path=25-472" TargetMode="External"/><Relationship Id="rId344" Type="http://schemas.openxmlformats.org/officeDocument/2006/relationships/hyperlink" Target="https://ccpatioapp.com/index.php?module=items/info&amp;path=25-471" TargetMode="External"/><Relationship Id="rId343" Type="http://schemas.openxmlformats.org/officeDocument/2006/relationships/hyperlink" Target="https://ccpatioapp.com/index.php?module=items/info&amp;path=25-471" TargetMode="External"/><Relationship Id="rId342" Type="http://schemas.openxmlformats.org/officeDocument/2006/relationships/hyperlink" Target="https://ccpatioapp.com/index.php?module=items/info&amp;path=25-421" TargetMode="External"/><Relationship Id="rId338" Type="http://schemas.openxmlformats.org/officeDocument/2006/relationships/hyperlink" Target="https://ccpatioapp.com/index.php?module=items/info&amp;path=25-470" TargetMode="External"/><Relationship Id="rId337" Type="http://schemas.openxmlformats.org/officeDocument/2006/relationships/hyperlink" Target="https://ccpatioapp.com/index.php?module=items/info&amp;path=25-470" TargetMode="External"/><Relationship Id="rId336" Type="http://schemas.openxmlformats.org/officeDocument/2006/relationships/hyperlink" Target="https://ccpatioapp.com/index.php?module=items/info&amp;path=25-469" TargetMode="External"/><Relationship Id="rId335" Type="http://schemas.openxmlformats.org/officeDocument/2006/relationships/hyperlink" Target="https://ccpatioapp.com/index.php?module=items/info&amp;path=25-469" TargetMode="External"/><Relationship Id="rId339" Type="http://schemas.openxmlformats.org/officeDocument/2006/relationships/hyperlink" Target="https://ccpatioapp.com/index.php?module=items/info&amp;path=25-451" TargetMode="External"/><Relationship Id="rId330" Type="http://schemas.openxmlformats.org/officeDocument/2006/relationships/hyperlink" Target="https://ccpatioapp.com/index.php?module=items/info&amp;path=25-237" TargetMode="External"/><Relationship Id="rId334" Type="http://schemas.openxmlformats.org/officeDocument/2006/relationships/hyperlink" Target="https://ccpatioapp.com/index.php?module=items/info&amp;path=25-406" TargetMode="External"/><Relationship Id="rId333" Type="http://schemas.openxmlformats.org/officeDocument/2006/relationships/hyperlink" Target="https://ccpatioapp.com/index.php?module=items/info&amp;path=25-406" TargetMode="External"/><Relationship Id="rId332" Type="http://schemas.openxmlformats.org/officeDocument/2006/relationships/hyperlink" Target="https://ccpatioapp.com/index.php?module=items/info&amp;path=25-468" TargetMode="External"/><Relationship Id="rId331" Type="http://schemas.openxmlformats.org/officeDocument/2006/relationships/hyperlink" Target="https://ccpatioapp.com/index.php?module=items/info&amp;path=25-468" TargetMode="External"/><Relationship Id="rId370" Type="http://schemas.openxmlformats.org/officeDocument/2006/relationships/hyperlink" Target="https://ccpatioapp.com/index.php?module=items/info&amp;path=25-480" TargetMode="External"/><Relationship Id="rId369" Type="http://schemas.openxmlformats.org/officeDocument/2006/relationships/hyperlink" Target="https://ccpatioapp.com/index.php?module=items/info&amp;path=25-460" TargetMode="External"/><Relationship Id="rId368" Type="http://schemas.openxmlformats.org/officeDocument/2006/relationships/hyperlink" Target="https://ccpatioapp.com/index.php?module=items/info&amp;path=25-460" TargetMode="External"/><Relationship Id="rId363" Type="http://schemas.openxmlformats.org/officeDocument/2006/relationships/hyperlink" Target="https://ccpatioapp.com/index.php?module=items/info&amp;path=25-353" TargetMode="External"/><Relationship Id="rId362" Type="http://schemas.openxmlformats.org/officeDocument/2006/relationships/hyperlink" Target="https://ccpatioapp.com/index.php?module=items/info&amp;path=25-478" TargetMode="External"/><Relationship Id="rId361" Type="http://schemas.openxmlformats.org/officeDocument/2006/relationships/hyperlink" Target="https://ccpatioapp.com/index.php?module=items/info&amp;path=25-478" TargetMode="External"/><Relationship Id="rId360" Type="http://schemas.openxmlformats.org/officeDocument/2006/relationships/hyperlink" Target="https://ccpatioapp.com/index.php?module=items/info&amp;path=25-330" TargetMode="External"/><Relationship Id="rId367" Type="http://schemas.openxmlformats.org/officeDocument/2006/relationships/hyperlink" Target="https://ccpatioapp.com/index.php?module=items/info&amp;path=25-479" TargetMode="External"/><Relationship Id="rId366" Type="http://schemas.openxmlformats.org/officeDocument/2006/relationships/hyperlink" Target="https://ccpatioapp.com/index.php?module=items/info&amp;path=25-397" TargetMode="External"/><Relationship Id="rId365" Type="http://schemas.openxmlformats.org/officeDocument/2006/relationships/hyperlink" Target="https://ccpatioapp.com/index.php?module=items/info&amp;path=25-397" TargetMode="External"/><Relationship Id="rId364" Type="http://schemas.openxmlformats.org/officeDocument/2006/relationships/hyperlink" Target="https://ccpatioapp.com/index.php?module=items/info&amp;path=25-353" TargetMode="External"/><Relationship Id="rId95" Type="http://schemas.openxmlformats.org/officeDocument/2006/relationships/hyperlink" Target="https://ccpatioapp.com/index.php?module=items/info&amp;path=25-351" TargetMode="External"/><Relationship Id="rId94" Type="http://schemas.openxmlformats.org/officeDocument/2006/relationships/hyperlink" Target="https://ccpatioapp.com/index.php?module=items/info&amp;path=25-351" TargetMode="External"/><Relationship Id="rId97" Type="http://schemas.openxmlformats.org/officeDocument/2006/relationships/hyperlink" Target="https://ccpatioapp.com/index.php?module=items/info&amp;path=25-352" TargetMode="External"/><Relationship Id="rId96" Type="http://schemas.openxmlformats.org/officeDocument/2006/relationships/hyperlink" Target="https://ccpatioapp.com/index.php?module=items/info&amp;path=25-352" TargetMode="External"/><Relationship Id="rId99" Type="http://schemas.openxmlformats.org/officeDocument/2006/relationships/hyperlink" Target="https://ccpatioapp.com/index.php?module=items/info&amp;path=25-353" TargetMode="External"/><Relationship Id="rId98" Type="http://schemas.openxmlformats.org/officeDocument/2006/relationships/hyperlink" Target="https://ccpatioapp.com/index.php?module=items/info&amp;path=25-353" TargetMode="External"/><Relationship Id="rId91" Type="http://schemas.openxmlformats.org/officeDocument/2006/relationships/hyperlink" Target="https://ccpatioapp.com/index.php?module=items/info&amp;path=25-349" TargetMode="External"/><Relationship Id="rId90" Type="http://schemas.openxmlformats.org/officeDocument/2006/relationships/hyperlink" Target="https://ccpatioapp.com/index.php?module=items/info&amp;path=25-348" TargetMode="External"/><Relationship Id="rId93" Type="http://schemas.openxmlformats.org/officeDocument/2006/relationships/hyperlink" Target="https://ccpatioapp.com/index.php?module=items/info&amp;path=25-350" TargetMode="External"/><Relationship Id="rId92" Type="http://schemas.openxmlformats.org/officeDocument/2006/relationships/hyperlink" Target="https://ccpatioapp.com/index.php?module=items/info&amp;path=25-350" TargetMode="External"/><Relationship Id="rId359" Type="http://schemas.openxmlformats.org/officeDocument/2006/relationships/hyperlink" Target="https://ccpatioapp.com/index.php?module=items/info&amp;path=25-330" TargetMode="External"/><Relationship Id="rId358" Type="http://schemas.openxmlformats.org/officeDocument/2006/relationships/hyperlink" Target="https://ccpatioapp.com/index.php?module=items/info&amp;path=25-477" TargetMode="External"/><Relationship Id="rId357" Type="http://schemas.openxmlformats.org/officeDocument/2006/relationships/hyperlink" Target="https://ccpatioapp.com/index.php?module=items/info&amp;path=25-477" TargetMode="External"/><Relationship Id="rId352" Type="http://schemas.openxmlformats.org/officeDocument/2006/relationships/hyperlink" Target="https://ccpatioapp.com/index.php?module=items/info&amp;path=25-475" TargetMode="External"/><Relationship Id="rId351" Type="http://schemas.openxmlformats.org/officeDocument/2006/relationships/hyperlink" Target="https://ccpatioapp.com/index.php?module=items/info&amp;path=25-475" TargetMode="External"/><Relationship Id="rId350" Type="http://schemas.openxmlformats.org/officeDocument/2006/relationships/hyperlink" Target="https://ccpatioapp.com/index.php?module=items/info&amp;path=25-474" TargetMode="External"/><Relationship Id="rId356" Type="http://schemas.openxmlformats.org/officeDocument/2006/relationships/hyperlink" Target="https://ccpatioapp.com/index.php?module=items/info&amp;path=25-476" TargetMode="External"/><Relationship Id="rId355" Type="http://schemas.openxmlformats.org/officeDocument/2006/relationships/hyperlink" Target="https://ccpatioapp.com/index.php?module=items/info&amp;path=25-476" TargetMode="External"/><Relationship Id="rId354" Type="http://schemas.openxmlformats.org/officeDocument/2006/relationships/hyperlink" Target="https://ccpatioapp.com/index.php?module=items/info&amp;path=25-177" TargetMode="External"/><Relationship Id="rId353" Type="http://schemas.openxmlformats.org/officeDocument/2006/relationships/hyperlink" Target="https://ccpatioapp.com/index.php?module=items/info&amp;path=25-177" TargetMode="External"/><Relationship Id="rId1378" Type="http://schemas.openxmlformats.org/officeDocument/2006/relationships/hyperlink" Target="https://ccpatioapp.com/index.php?module=items/info&amp;path=25-493" TargetMode="External"/><Relationship Id="rId1379" Type="http://schemas.openxmlformats.org/officeDocument/2006/relationships/hyperlink" Target="https://ccpatioapp.com/index.php?module=items/info&amp;path=25-852" TargetMode="External"/><Relationship Id="rId305" Type="http://schemas.openxmlformats.org/officeDocument/2006/relationships/hyperlink" Target="https://ccpatioapp.com/index.php?module=items/info&amp;path=25-435" TargetMode="External"/><Relationship Id="rId789" Type="http://schemas.openxmlformats.org/officeDocument/2006/relationships/hyperlink" Target="https://ccpatioapp.com/index.php?module=items/info&amp;path=25-697" TargetMode="External"/><Relationship Id="rId304" Type="http://schemas.openxmlformats.org/officeDocument/2006/relationships/hyperlink" Target="https://ccpatioapp.com/index.php?module=items/info&amp;path=25-458" TargetMode="External"/><Relationship Id="rId788" Type="http://schemas.openxmlformats.org/officeDocument/2006/relationships/hyperlink" Target="https://ccpatioapp.com/index.php?module=items/info&amp;path=25-695" TargetMode="External"/><Relationship Id="rId303" Type="http://schemas.openxmlformats.org/officeDocument/2006/relationships/hyperlink" Target="https://ccpatioapp.com/index.php?module=items/info&amp;path=25-458" TargetMode="External"/><Relationship Id="rId787" Type="http://schemas.openxmlformats.org/officeDocument/2006/relationships/hyperlink" Target="https://ccpatioapp.com/index.php?module=items/info&amp;path=25-694" TargetMode="External"/><Relationship Id="rId302" Type="http://schemas.openxmlformats.org/officeDocument/2006/relationships/hyperlink" Target="https://ccpatioapp.com/index.php?module=items/info&amp;path=25-457" TargetMode="External"/><Relationship Id="rId786" Type="http://schemas.openxmlformats.org/officeDocument/2006/relationships/hyperlink" Target="https://ccpatioapp.com/index.php?module=items/info&amp;path=25-693" TargetMode="External"/><Relationship Id="rId309" Type="http://schemas.openxmlformats.org/officeDocument/2006/relationships/hyperlink" Target="https://ccpatioapp.com/index.php?module=items/info&amp;path=25-460" TargetMode="External"/><Relationship Id="rId308" Type="http://schemas.openxmlformats.org/officeDocument/2006/relationships/hyperlink" Target="https://ccpatioapp.com/index.php?module=items/info&amp;path=25-459" TargetMode="External"/><Relationship Id="rId307" Type="http://schemas.openxmlformats.org/officeDocument/2006/relationships/hyperlink" Target="https://ccpatioapp.com/index.php?module=items/info&amp;path=25-459" TargetMode="External"/><Relationship Id="rId306" Type="http://schemas.openxmlformats.org/officeDocument/2006/relationships/hyperlink" Target="https://ccpatioapp.com/index.php?module=items/info&amp;path=25-435" TargetMode="External"/><Relationship Id="rId781" Type="http://schemas.openxmlformats.org/officeDocument/2006/relationships/hyperlink" Target="https://ccpatioapp.com/index.php?module=items/info&amp;path=25-655" TargetMode="External"/><Relationship Id="rId1370" Type="http://schemas.openxmlformats.org/officeDocument/2006/relationships/hyperlink" Target="https://ccpatioapp.com/index.php?module=items/info&amp;path=25-850" TargetMode="External"/><Relationship Id="rId780" Type="http://schemas.openxmlformats.org/officeDocument/2006/relationships/hyperlink" Target="https://ccpatioapp.com/index.php?module=items/info&amp;path=25-420" TargetMode="External"/><Relationship Id="rId1371" Type="http://schemas.openxmlformats.org/officeDocument/2006/relationships/hyperlink" Target="https://ccpatioapp.com/index.php?module=items/info&amp;path=25-430" TargetMode="External"/><Relationship Id="rId1372" Type="http://schemas.openxmlformats.org/officeDocument/2006/relationships/hyperlink" Target="https://ccpatioapp.com/index.php?module=items/info&amp;path=25-430" TargetMode="External"/><Relationship Id="rId1373" Type="http://schemas.openxmlformats.org/officeDocument/2006/relationships/hyperlink" Target="https://ccpatioapp.com/index.php?module=items/info&amp;path=25-851" TargetMode="External"/><Relationship Id="rId301" Type="http://schemas.openxmlformats.org/officeDocument/2006/relationships/hyperlink" Target="https://ccpatioapp.com/index.php?module=items/info&amp;path=25-457" TargetMode="External"/><Relationship Id="rId785" Type="http://schemas.openxmlformats.org/officeDocument/2006/relationships/hyperlink" Target="https://ccpatioapp.com/index.php?module=items/info&amp;path=25-692" TargetMode="External"/><Relationship Id="rId1374" Type="http://schemas.openxmlformats.org/officeDocument/2006/relationships/hyperlink" Target="https://ccpatioapp.com/index.php?module=items/info&amp;path=25-851" TargetMode="External"/><Relationship Id="rId300" Type="http://schemas.openxmlformats.org/officeDocument/2006/relationships/hyperlink" Target="https://ccpatioapp.com/index.php?module=items/info&amp;path=25-455" TargetMode="External"/><Relationship Id="rId784" Type="http://schemas.openxmlformats.org/officeDocument/2006/relationships/hyperlink" Target="https://ccpatioapp.com/index.php?module=items/info&amp;path=25-691" TargetMode="External"/><Relationship Id="rId1375" Type="http://schemas.openxmlformats.org/officeDocument/2006/relationships/hyperlink" Target="https://ccpatioapp.com/index.php?module=items/info&amp;path=25-130" TargetMode="External"/><Relationship Id="rId783" Type="http://schemas.openxmlformats.org/officeDocument/2006/relationships/hyperlink" Target="https://ccpatioapp.com/index.php?module=items/info&amp;path=25-667" TargetMode="External"/><Relationship Id="rId1376" Type="http://schemas.openxmlformats.org/officeDocument/2006/relationships/hyperlink" Target="https://ccpatioapp.com/index.php?module=items/info&amp;path=25-130" TargetMode="External"/><Relationship Id="rId782" Type="http://schemas.openxmlformats.org/officeDocument/2006/relationships/hyperlink" Target="https://ccpatioapp.com/index.php?module=items/info&amp;path=25-23" TargetMode="External"/><Relationship Id="rId1377" Type="http://schemas.openxmlformats.org/officeDocument/2006/relationships/hyperlink" Target="https://ccpatioapp.com/index.php?module=items/info&amp;path=25-493" TargetMode="External"/><Relationship Id="rId1367" Type="http://schemas.openxmlformats.org/officeDocument/2006/relationships/hyperlink" Target="https://ccpatioapp.com/index.php?module=items/info&amp;path=25-849" TargetMode="External"/><Relationship Id="rId1368" Type="http://schemas.openxmlformats.org/officeDocument/2006/relationships/hyperlink" Target="https://ccpatioapp.com/index.php?module=items/info&amp;path=25-849" TargetMode="External"/><Relationship Id="rId1369" Type="http://schemas.openxmlformats.org/officeDocument/2006/relationships/hyperlink" Target="https://ccpatioapp.com/index.php?module=items/info&amp;path=25-850" TargetMode="External"/><Relationship Id="rId778" Type="http://schemas.openxmlformats.org/officeDocument/2006/relationships/hyperlink" Target="https://ccpatioapp.com/index.php?module=items/info&amp;path=25-516" TargetMode="External"/><Relationship Id="rId777" Type="http://schemas.openxmlformats.org/officeDocument/2006/relationships/hyperlink" Target="https://ccpatioapp.com/index.php?module=items/info&amp;path=25-689" TargetMode="External"/><Relationship Id="rId776" Type="http://schemas.openxmlformats.org/officeDocument/2006/relationships/hyperlink" Target="https://ccpatioapp.com/index.php?module=items/info&amp;path=25-688" TargetMode="External"/><Relationship Id="rId775" Type="http://schemas.openxmlformats.org/officeDocument/2006/relationships/hyperlink" Target="https://ccpatioapp.com/index.php?module=items/info&amp;path=25-463" TargetMode="External"/><Relationship Id="rId779" Type="http://schemas.openxmlformats.org/officeDocument/2006/relationships/hyperlink" Target="https://ccpatioapp.com/index.php?module=items/info&amp;path=25-690" TargetMode="External"/><Relationship Id="rId770" Type="http://schemas.openxmlformats.org/officeDocument/2006/relationships/hyperlink" Target="https://ccpatioapp.com/index.php?module=items/info&amp;path=25-684" TargetMode="External"/><Relationship Id="rId1360" Type="http://schemas.openxmlformats.org/officeDocument/2006/relationships/hyperlink" Target="https://ccpatioapp.com/index.php?module=items/info&amp;path=25-847" TargetMode="External"/><Relationship Id="rId1361" Type="http://schemas.openxmlformats.org/officeDocument/2006/relationships/hyperlink" Target="https://ccpatioapp.com/index.php?module=items/info&amp;path=25-848" TargetMode="External"/><Relationship Id="rId1362" Type="http://schemas.openxmlformats.org/officeDocument/2006/relationships/hyperlink" Target="https://ccpatioapp.com/index.php?module=items/info&amp;path=25-848" TargetMode="External"/><Relationship Id="rId774" Type="http://schemas.openxmlformats.org/officeDocument/2006/relationships/hyperlink" Target="https://ccpatioapp.com/index.php?module=items/info&amp;path=25-687" TargetMode="External"/><Relationship Id="rId1363" Type="http://schemas.openxmlformats.org/officeDocument/2006/relationships/hyperlink" Target="https://ccpatioapp.com/index.php?module=items/info&amp;path=25-849" TargetMode="External"/><Relationship Id="rId773" Type="http://schemas.openxmlformats.org/officeDocument/2006/relationships/hyperlink" Target="https://ccpatioapp.com/index.php?module=items/info&amp;path=25-686" TargetMode="External"/><Relationship Id="rId1364" Type="http://schemas.openxmlformats.org/officeDocument/2006/relationships/hyperlink" Target="https://ccpatioapp.com/index.php?module=items/info&amp;path=25-849" TargetMode="External"/><Relationship Id="rId772" Type="http://schemas.openxmlformats.org/officeDocument/2006/relationships/hyperlink" Target="https://ccpatioapp.com/index.php?module=items/info&amp;path=25-647" TargetMode="External"/><Relationship Id="rId1365" Type="http://schemas.openxmlformats.org/officeDocument/2006/relationships/hyperlink" Target="https://ccpatioapp.com/index.php?module=items/info&amp;path=25-32" TargetMode="External"/><Relationship Id="rId771" Type="http://schemas.openxmlformats.org/officeDocument/2006/relationships/hyperlink" Target="https://ccpatioapp.com/index.php?module=items/info&amp;path=25-685" TargetMode="External"/><Relationship Id="rId1366" Type="http://schemas.openxmlformats.org/officeDocument/2006/relationships/hyperlink" Target="https://ccpatioapp.com/index.php?module=items/info&amp;path=25-32" TargetMode="External"/><Relationship Id="rId327" Type="http://schemas.openxmlformats.org/officeDocument/2006/relationships/hyperlink" Target="https://ccpatioapp.com/index.php?module=items/info&amp;path=25-467" TargetMode="External"/><Relationship Id="rId326" Type="http://schemas.openxmlformats.org/officeDocument/2006/relationships/hyperlink" Target="https://ccpatioapp.com/index.php?module=items/info&amp;path=25-466" TargetMode="External"/><Relationship Id="rId325" Type="http://schemas.openxmlformats.org/officeDocument/2006/relationships/hyperlink" Target="https://ccpatioapp.com/index.php?module=items/info&amp;path=25-466" TargetMode="External"/><Relationship Id="rId324" Type="http://schemas.openxmlformats.org/officeDocument/2006/relationships/hyperlink" Target="https://ccpatioapp.com/index.php?module=items/info&amp;path=25-452" TargetMode="External"/><Relationship Id="rId329" Type="http://schemas.openxmlformats.org/officeDocument/2006/relationships/hyperlink" Target="https://ccpatioapp.com/index.php?module=items/info&amp;path=25-237" TargetMode="External"/><Relationship Id="rId1390" Type="http://schemas.openxmlformats.org/officeDocument/2006/relationships/hyperlink" Target="https://ccpatioapp.com/index.php?module=items/info&amp;path=25-858" TargetMode="External"/><Relationship Id="rId328" Type="http://schemas.openxmlformats.org/officeDocument/2006/relationships/hyperlink" Target="https://ccpatioapp.com/index.php?module=items/info&amp;path=25-467" TargetMode="External"/><Relationship Id="rId1391" Type="http://schemas.openxmlformats.org/officeDocument/2006/relationships/hyperlink" Target="https://ccpatioapp.com/index.php?module=items/info&amp;path=25-821" TargetMode="External"/><Relationship Id="rId1392" Type="http://schemas.openxmlformats.org/officeDocument/2006/relationships/hyperlink" Target="https://ccpatioapp.com/index.php?module=items/info&amp;path=25-821" TargetMode="External"/><Relationship Id="rId1393" Type="http://schemas.openxmlformats.org/officeDocument/2006/relationships/hyperlink" Target="https://ccpatioapp.com/index.php?module=items/info&amp;path=25-287" TargetMode="External"/><Relationship Id="rId1394" Type="http://schemas.openxmlformats.org/officeDocument/2006/relationships/hyperlink" Target="https://ccpatioapp.com/index.php?module=items/info&amp;path=25-287" TargetMode="External"/><Relationship Id="rId1395" Type="http://schemas.openxmlformats.org/officeDocument/2006/relationships/hyperlink" Target="https://ccpatioapp.com/index.php?module=items/info&amp;path=25-190" TargetMode="External"/><Relationship Id="rId323" Type="http://schemas.openxmlformats.org/officeDocument/2006/relationships/hyperlink" Target="https://ccpatioapp.com/index.php?module=items/info&amp;path=25-452" TargetMode="External"/><Relationship Id="rId1396" Type="http://schemas.openxmlformats.org/officeDocument/2006/relationships/hyperlink" Target="https://ccpatioapp.com/index.php?module=items/info&amp;path=25-190" TargetMode="External"/><Relationship Id="rId322" Type="http://schemas.openxmlformats.org/officeDocument/2006/relationships/hyperlink" Target="https://ccpatioapp.com/index.php?module=items/info&amp;path=25-254" TargetMode="External"/><Relationship Id="rId1397" Type="http://schemas.openxmlformats.org/officeDocument/2006/relationships/hyperlink" Target="https://ccpatioapp.com/index.php?module=items/info&amp;path=25-859" TargetMode="External"/><Relationship Id="rId321" Type="http://schemas.openxmlformats.org/officeDocument/2006/relationships/hyperlink" Target="https://ccpatioapp.com/index.php?module=items/info&amp;path=25-254" TargetMode="External"/><Relationship Id="rId1398" Type="http://schemas.openxmlformats.org/officeDocument/2006/relationships/hyperlink" Target="https://ccpatioapp.com/index.php?module=items/info&amp;path=25-859" TargetMode="External"/><Relationship Id="rId320" Type="http://schemas.openxmlformats.org/officeDocument/2006/relationships/hyperlink" Target="https://ccpatioapp.com/index.php?module=items/info&amp;path=25-359" TargetMode="External"/><Relationship Id="rId1399" Type="http://schemas.openxmlformats.org/officeDocument/2006/relationships/hyperlink" Target="https://ccpatioapp.com/index.php?module=items/info&amp;path=25-860" TargetMode="External"/><Relationship Id="rId1389" Type="http://schemas.openxmlformats.org/officeDocument/2006/relationships/hyperlink" Target="https://ccpatioapp.com/index.php?module=items/info&amp;path=25-858" TargetMode="External"/><Relationship Id="rId316" Type="http://schemas.openxmlformats.org/officeDocument/2006/relationships/hyperlink" Target="https://ccpatioapp.com/index.php?module=items/info&amp;path=25-463" TargetMode="External"/><Relationship Id="rId315" Type="http://schemas.openxmlformats.org/officeDocument/2006/relationships/hyperlink" Target="https://ccpatioapp.com/index.php?module=items/info&amp;path=25-463" TargetMode="External"/><Relationship Id="rId799" Type="http://schemas.openxmlformats.org/officeDocument/2006/relationships/hyperlink" Target="https://ccpatioapp.com/index.php?module=items/info&amp;path=25-703" TargetMode="External"/><Relationship Id="rId314" Type="http://schemas.openxmlformats.org/officeDocument/2006/relationships/hyperlink" Target="https://ccpatioapp.com/index.php?module=items/info&amp;path=25-462" TargetMode="External"/><Relationship Id="rId798" Type="http://schemas.openxmlformats.org/officeDocument/2006/relationships/hyperlink" Target="https://ccpatioapp.com/index.php?module=items/info&amp;path=25-684" TargetMode="External"/><Relationship Id="rId313" Type="http://schemas.openxmlformats.org/officeDocument/2006/relationships/hyperlink" Target="https://ccpatioapp.com/index.php?module=items/info&amp;path=25-462" TargetMode="External"/><Relationship Id="rId797" Type="http://schemas.openxmlformats.org/officeDocument/2006/relationships/hyperlink" Target="https://ccpatioapp.com/index.php?module=items/info&amp;path=25-702" TargetMode="External"/><Relationship Id="rId319" Type="http://schemas.openxmlformats.org/officeDocument/2006/relationships/hyperlink" Target="https://ccpatioapp.com/index.php?module=items/info&amp;path=25-359" TargetMode="External"/><Relationship Id="rId318" Type="http://schemas.openxmlformats.org/officeDocument/2006/relationships/hyperlink" Target="https://ccpatioapp.com/index.php?module=items/info&amp;path=25-463" TargetMode="External"/><Relationship Id="rId317" Type="http://schemas.openxmlformats.org/officeDocument/2006/relationships/hyperlink" Target="https://ccpatioapp.com/index.php?module=items/info&amp;path=25-463" TargetMode="External"/><Relationship Id="rId1380" Type="http://schemas.openxmlformats.org/officeDocument/2006/relationships/hyperlink" Target="https://ccpatioapp.com/index.php?module=items/info&amp;path=25-852" TargetMode="External"/><Relationship Id="rId792" Type="http://schemas.openxmlformats.org/officeDocument/2006/relationships/hyperlink" Target="https://ccpatioapp.com/index.php?module=items/info&amp;path=25-432" TargetMode="External"/><Relationship Id="rId1381" Type="http://schemas.openxmlformats.org/officeDocument/2006/relationships/hyperlink" Target="https://ccpatioapp.com/index.php?module=items/info&amp;path=25-853" TargetMode="External"/><Relationship Id="rId791" Type="http://schemas.openxmlformats.org/officeDocument/2006/relationships/hyperlink" Target="https://ccpatioapp.com/index.php?module=items/info&amp;path=25-698" TargetMode="External"/><Relationship Id="rId1382" Type="http://schemas.openxmlformats.org/officeDocument/2006/relationships/hyperlink" Target="https://ccpatioapp.com/index.php?module=items/info&amp;path=25-853" TargetMode="External"/><Relationship Id="rId790" Type="http://schemas.openxmlformats.org/officeDocument/2006/relationships/hyperlink" Target="https://ccpatioapp.com/index.php?module=items/info&amp;path=25-420" TargetMode="External"/><Relationship Id="rId1383" Type="http://schemas.openxmlformats.org/officeDocument/2006/relationships/hyperlink" Target="https://ccpatioapp.com/index.php?module=items/info&amp;path=25-854" TargetMode="External"/><Relationship Id="rId1384" Type="http://schemas.openxmlformats.org/officeDocument/2006/relationships/hyperlink" Target="https://ccpatioapp.com/index.php?module=items/info&amp;path=25-854" TargetMode="External"/><Relationship Id="rId312" Type="http://schemas.openxmlformats.org/officeDocument/2006/relationships/hyperlink" Target="https://ccpatioapp.com/index.php?module=items/info&amp;path=25-461" TargetMode="External"/><Relationship Id="rId796" Type="http://schemas.openxmlformats.org/officeDocument/2006/relationships/hyperlink" Target="https://ccpatioapp.com/index.php?module=items/info&amp;path=25-701" TargetMode="External"/><Relationship Id="rId1385" Type="http://schemas.openxmlformats.org/officeDocument/2006/relationships/hyperlink" Target="https://ccpatioapp.com/index.php?module=items/info&amp;path=25-855" TargetMode="External"/><Relationship Id="rId311" Type="http://schemas.openxmlformats.org/officeDocument/2006/relationships/hyperlink" Target="https://ccpatioapp.com/index.php?module=items/info&amp;path=25-461" TargetMode="External"/><Relationship Id="rId795" Type="http://schemas.openxmlformats.org/officeDocument/2006/relationships/hyperlink" Target="https://ccpatioapp.com/index.php?module=items/info&amp;path=25-700" TargetMode="External"/><Relationship Id="rId1386" Type="http://schemas.openxmlformats.org/officeDocument/2006/relationships/hyperlink" Target="https://ccpatioapp.com/index.php?module=items/info&amp;path=25-855" TargetMode="External"/><Relationship Id="rId310" Type="http://schemas.openxmlformats.org/officeDocument/2006/relationships/hyperlink" Target="https://ccpatioapp.com/index.php?module=items/info&amp;path=25-460" TargetMode="External"/><Relationship Id="rId794" Type="http://schemas.openxmlformats.org/officeDocument/2006/relationships/hyperlink" Target="https://ccpatioapp.com/index.php?module=items/info&amp;path=25-658" TargetMode="External"/><Relationship Id="rId1387" Type="http://schemas.openxmlformats.org/officeDocument/2006/relationships/hyperlink" Target="https://ccpatioapp.com/index.php?module=items/info&amp;path=25-857" TargetMode="External"/><Relationship Id="rId793" Type="http://schemas.openxmlformats.org/officeDocument/2006/relationships/hyperlink" Target="https://ccpatioapp.com/index.php?module=items/info&amp;path=25-699" TargetMode="External"/><Relationship Id="rId1388" Type="http://schemas.openxmlformats.org/officeDocument/2006/relationships/hyperlink" Target="https://ccpatioapp.com/index.php?module=items/info&amp;path=25-857" TargetMode="External"/><Relationship Id="rId297" Type="http://schemas.openxmlformats.org/officeDocument/2006/relationships/hyperlink" Target="https://ccpatioapp.com/index.php?module=items/info&amp;path=25-454" TargetMode="External"/><Relationship Id="rId296" Type="http://schemas.openxmlformats.org/officeDocument/2006/relationships/hyperlink" Target="https://ccpatioapp.com/index.php?module=items/info&amp;path=25-453" TargetMode="External"/><Relationship Id="rId295" Type="http://schemas.openxmlformats.org/officeDocument/2006/relationships/hyperlink" Target="https://ccpatioapp.com/index.php?module=items/info&amp;path=25-453" TargetMode="External"/><Relationship Id="rId294" Type="http://schemas.openxmlformats.org/officeDocument/2006/relationships/hyperlink" Target="https://ccpatioapp.com/index.php?module=items/info&amp;path=25-452" TargetMode="External"/><Relationship Id="rId299" Type="http://schemas.openxmlformats.org/officeDocument/2006/relationships/hyperlink" Target="https://ccpatioapp.com/index.php?module=items/info&amp;path=25-455" TargetMode="External"/><Relationship Id="rId298" Type="http://schemas.openxmlformats.org/officeDocument/2006/relationships/hyperlink" Target="https://ccpatioapp.com/index.php?module=items/info&amp;path=25-454" TargetMode="External"/><Relationship Id="rId271" Type="http://schemas.openxmlformats.org/officeDocument/2006/relationships/hyperlink" Target="https://ccpatioapp.com/index.php?module=items/info&amp;path=25-442" TargetMode="External"/><Relationship Id="rId270" Type="http://schemas.openxmlformats.org/officeDocument/2006/relationships/hyperlink" Target="https://ccpatioapp.com/index.php?module=items/info&amp;path=25-441" TargetMode="External"/><Relationship Id="rId269" Type="http://schemas.openxmlformats.org/officeDocument/2006/relationships/hyperlink" Target="https://ccpatioapp.com/index.php?module=items/info&amp;path=25-441" TargetMode="External"/><Relationship Id="rId264" Type="http://schemas.openxmlformats.org/officeDocument/2006/relationships/hyperlink" Target="https://ccpatioapp.com/index.php?module=items/info&amp;path=25-438" TargetMode="External"/><Relationship Id="rId263" Type="http://schemas.openxmlformats.org/officeDocument/2006/relationships/hyperlink" Target="https://ccpatioapp.com/index.php?module=items/info&amp;path=25-438" TargetMode="External"/><Relationship Id="rId262" Type="http://schemas.openxmlformats.org/officeDocument/2006/relationships/hyperlink" Target="https://ccpatioapp.com/index.php?module=items/info&amp;path=25-437" TargetMode="External"/><Relationship Id="rId261" Type="http://schemas.openxmlformats.org/officeDocument/2006/relationships/hyperlink" Target="https://ccpatioapp.com/index.php?module=items/info&amp;path=25-437" TargetMode="External"/><Relationship Id="rId268" Type="http://schemas.openxmlformats.org/officeDocument/2006/relationships/hyperlink" Target="https://ccpatioapp.com/index.php?module=items/info&amp;path=25-440" TargetMode="External"/><Relationship Id="rId267" Type="http://schemas.openxmlformats.org/officeDocument/2006/relationships/hyperlink" Target="https://ccpatioapp.com/index.php?module=items/info&amp;path=25-440" TargetMode="External"/><Relationship Id="rId266" Type="http://schemas.openxmlformats.org/officeDocument/2006/relationships/hyperlink" Target="https://ccpatioapp.com/index.php?module=items/info&amp;path=25-439" TargetMode="External"/><Relationship Id="rId265" Type="http://schemas.openxmlformats.org/officeDocument/2006/relationships/hyperlink" Target="https://ccpatioapp.com/index.php?module=items/info&amp;path=25-439" TargetMode="External"/><Relationship Id="rId260" Type="http://schemas.openxmlformats.org/officeDocument/2006/relationships/hyperlink" Target="https://ccpatioapp.com/index.php?module=items/info&amp;path=25-436" TargetMode="External"/><Relationship Id="rId259" Type="http://schemas.openxmlformats.org/officeDocument/2006/relationships/hyperlink" Target="https://ccpatioapp.com/index.php?module=items/info&amp;path=25-436" TargetMode="External"/><Relationship Id="rId258" Type="http://schemas.openxmlformats.org/officeDocument/2006/relationships/hyperlink" Target="https://ccpatioapp.com/index.php?module=items/info&amp;path=25-435" TargetMode="External"/><Relationship Id="rId253" Type="http://schemas.openxmlformats.org/officeDocument/2006/relationships/hyperlink" Target="https://ccpatioapp.com/index.php?module=items/info&amp;path=25-432" TargetMode="External"/><Relationship Id="rId252" Type="http://schemas.openxmlformats.org/officeDocument/2006/relationships/hyperlink" Target="https://ccpatioapp.com/index.php?module=items/info&amp;path=25-432" TargetMode="External"/><Relationship Id="rId251" Type="http://schemas.openxmlformats.org/officeDocument/2006/relationships/hyperlink" Target="https://ccpatioapp.com/index.php?module=items/info&amp;path=25-431" TargetMode="External"/><Relationship Id="rId250" Type="http://schemas.openxmlformats.org/officeDocument/2006/relationships/hyperlink" Target="https://ccpatioapp.com/index.php?module=items/info&amp;path=25-431" TargetMode="External"/><Relationship Id="rId257" Type="http://schemas.openxmlformats.org/officeDocument/2006/relationships/hyperlink" Target="https://ccpatioapp.com/index.php?module=items/info&amp;path=25-435" TargetMode="External"/><Relationship Id="rId256" Type="http://schemas.openxmlformats.org/officeDocument/2006/relationships/hyperlink" Target="https://ccpatioapp.com/index.php?module=items/info&amp;path=25-434" TargetMode="External"/><Relationship Id="rId255" Type="http://schemas.openxmlformats.org/officeDocument/2006/relationships/hyperlink" Target="https://ccpatioapp.com/index.php?module=items/info&amp;path=25-165" TargetMode="External"/><Relationship Id="rId254" Type="http://schemas.openxmlformats.org/officeDocument/2006/relationships/hyperlink" Target="https://ccpatioapp.com/index.php?module=items/info&amp;path=25-165" TargetMode="External"/><Relationship Id="rId293" Type="http://schemas.openxmlformats.org/officeDocument/2006/relationships/hyperlink" Target="https://ccpatioapp.com/index.php?module=items/info&amp;path=25-452" TargetMode="External"/><Relationship Id="rId292" Type="http://schemas.openxmlformats.org/officeDocument/2006/relationships/hyperlink" Target="https://ccpatioapp.com/index.php?module=items/info&amp;path=25-451" TargetMode="External"/><Relationship Id="rId291" Type="http://schemas.openxmlformats.org/officeDocument/2006/relationships/hyperlink" Target="https://ccpatioapp.com/index.php?module=items/info&amp;path=25-451" TargetMode="External"/><Relationship Id="rId290" Type="http://schemas.openxmlformats.org/officeDocument/2006/relationships/hyperlink" Target="https://ccpatioapp.com/index.php?module=items/info&amp;path=25-450" TargetMode="External"/><Relationship Id="rId286" Type="http://schemas.openxmlformats.org/officeDocument/2006/relationships/hyperlink" Target="https://ccpatioapp.com/index.php?module=items/info&amp;path=25-448" TargetMode="External"/><Relationship Id="rId285" Type="http://schemas.openxmlformats.org/officeDocument/2006/relationships/hyperlink" Target="https://ccpatioapp.com/index.php?module=items/info&amp;path=25-448" TargetMode="External"/><Relationship Id="rId284" Type="http://schemas.openxmlformats.org/officeDocument/2006/relationships/hyperlink" Target="https://ccpatioapp.com/index.php?module=items/info&amp;path=25-447" TargetMode="External"/><Relationship Id="rId283" Type="http://schemas.openxmlformats.org/officeDocument/2006/relationships/hyperlink" Target="https://ccpatioapp.com/index.php?module=items/info&amp;path=25-447" TargetMode="External"/><Relationship Id="rId289" Type="http://schemas.openxmlformats.org/officeDocument/2006/relationships/hyperlink" Target="https://ccpatioapp.com/index.php?module=items/info&amp;path=25-450" TargetMode="External"/><Relationship Id="rId288" Type="http://schemas.openxmlformats.org/officeDocument/2006/relationships/hyperlink" Target="https://ccpatioapp.com/index.php?module=items/info&amp;path=25-449" TargetMode="External"/><Relationship Id="rId287" Type="http://schemas.openxmlformats.org/officeDocument/2006/relationships/hyperlink" Target="https://ccpatioapp.com/index.php?module=items/info&amp;path=25-449" TargetMode="External"/><Relationship Id="rId282" Type="http://schemas.openxmlformats.org/officeDocument/2006/relationships/hyperlink" Target="https://ccpatioapp.com/index.php?module=items/info&amp;path=25-446" TargetMode="External"/><Relationship Id="rId281" Type="http://schemas.openxmlformats.org/officeDocument/2006/relationships/hyperlink" Target="https://ccpatioapp.com/index.php?module=items/info&amp;path=25-446" TargetMode="External"/><Relationship Id="rId280" Type="http://schemas.openxmlformats.org/officeDocument/2006/relationships/hyperlink" Target="https://ccpatioapp.com/index.php?module=items/info&amp;path=25-445" TargetMode="External"/><Relationship Id="rId275" Type="http://schemas.openxmlformats.org/officeDocument/2006/relationships/hyperlink" Target="https://ccpatioapp.com/index.php?module=items/info&amp;path=25-430" TargetMode="External"/><Relationship Id="rId274" Type="http://schemas.openxmlformats.org/officeDocument/2006/relationships/hyperlink" Target="https://ccpatioapp.com/index.php?module=items/info&amp;path=25-237" TargetMode="External"/><Relationship Id="rId273" Type="http://schemas.openxmlformats.org/officeDocument/2006/relationships/hyperlink" Target="https://ccpatioapp.com/index.php?module=items/info&amp;path=25-237" TargetMode="External"/><Relationship Id="rId272" Type="http://schemas.openxmlformats.org/officeDocument/2006/relationships/hyperlink" Target="https://ccpatioapp.com/index.php?module=items/info&amp;path=25-442" TargetMode="External"/><Relationship Id="rId279" Type="http://schemas.openxmlformats.org/officeDocument/2006/relationships/hyperlink" Target="https://ccpatioapp.com/index.php?module=items/info&amp;path=25-445" TargetMode="External"/><Relationship Id="rId278" Type="http://schemas.openxmlformats.org/officeDocument/2006/relationships/hyperlink" Target="https://ccpatioapp.com/index.php?module=items/info&amp;path=25-444" TargetMode="External"/><Relationship Id="rId277" Type="http://schemas.openxmlformats.org/officeDocument/2006/relationships/hyperlink" Target="https://ccpatioapp.com/index.php?module=items/info&amp;path=25-443" TargetMode="External"/><Relationship Id="rId276" Type="http://schemas.openxmlformats.org/officeDocument/2006/relationships/hyperlink" Target="https://ccpatioapp.com/index.php?module=items/info&amp;path=25-430" TargetMode="External"/><Relationship Id="rId1455" Type="http://schemas.openxmlformats.org/officeDocument/2006/relationships/hyperlink" Target="https://ccpatioapp.com/index.php?module=items/info&amp;path=25-877" TargetMode="External"/><Relationship Id="rId1456" Type="http://schemas.openxmlformats.org/officeDocument/2006/relationships/hyperlink" Target="https://ccpatioapp.com/index.php?module=items/info&amp;path=25-877" TargetMode="External"/><Relationship Id="rId1457" Type="http://schemas.openxmlformats.org/officeDocument/2006/relationships/hyperlink" Target="https://ccpatioapp.com/index.php?module=items/info&amp;path=25-774" TargetMode="External"/><Relationship Id="rId1458" Type="http://schemas.openxmlformats.org/officeDocument/2006/relationships/hyperlink" Target="https://ccpatioapp.com/index.php?module=items/info&amp;path=25-774" TargetMode="External"/><Relationship Id="rId1459" Type="http://schemas.openxmlformats.org/officeDocument/2006/relationships/hyperlink" Target="https://ccpatioapp.com/index.php?module=items/info&amp;path=25-878" TargetMode="External"/><Relationship Id="rId629" Type="http://schemas.openxmlformats.org/officeDocument/2006/relationships/hyperlink" Target="https://ccpatioapp.com/index.php?module=items/info&amp;path=25-578" TargetMode="External"/><Relationship Id="rId624" Type="http://schemas.openxmlformats.org/officeDocument/2006/relationships/hyperlink" Target="https://ccpatioapp.com/index.php?module=items/info&amp;path=25-71" TargetMode="External"/><Relationship Id="rId623" Type="http://schemas.openxmlformats.org/officeDocument/2006/relationships/hyperlink" Target="https://ccpatioapp.com/index.php?module=items/info&amp;path=25-575" TargetMode="External"/><Relationship Id="rId622" Type="http://schemas.openxmlformats.org/officeDocument/2006/relationships/hyperlink" Target="https://ccpatioapp.com/index.php?module=items/info&amp;path=25-521" TargetMode="External"/><Relationship Id="rId621" Type="http://schemas.openxmlformats.org/officeDocument/2006/relationships/hyperlink" Target="https://ccpatioapp.com/index.php?module=items/info&amp;path=25-563" TargetMode="External"/><Relationship Id="rId628" Type="http://schemas.openxmlformats.org/officeDocument/2006/relationships/hyperlink" Target="https://ccpatioapp.com/index.php?module=items/info&amp;path=25-577" TargetMode="External"/><Relationship Id="rId627" Type="http://schemas.openxmlformats.org/officeDocument/2006/relationships/hyperlink" Target="https://ccpatioapp.com/index.php?module=items/info&amp;path=25-463" TargetMode="External"/><Relationship Id="rId626" Type="http://schemas.openxmlformats.org/officeDocument/2006/relationships/hyperlink" Target="https://ccpatioapp.com/index.php?module=items/info&amp;path=25-449" TargetMode="External"/><Relationship Id="rId625" Type="http://schemas.openxmlformats.org/officeDocument/2006/relationships/hyperlink" Target="https://ccpatioapp.com/index.php?module=items/info&amp;path=25-576" TargetMode="External"/><Relationship Id="rId1450" Type="http://schemas.openxmlformats.org/officeDocument/2006/relationships/hyperlink" Target="https://ccpatioapp.com/index.php?module=items/info&amp;path=25-875" TargetMode="External"/><Relationship Id="rId620" Type="http://schemas.openxmlformats.org/officeDocument/2006/relationships/hyperlink" Target="https://ccpatioapp.com/index.php?module=items/info&amp;path=25-46" TargetMode="External"/><Relationship Id="rId1451" Type="http://schemas.openxmlformats.org/officeDocument/2006/relationships/hyperlink" Target="https://ccpatioapp.com/index.php?module=items/info&amp;path=25-876" TargetMode="External"/><Relationship Id="rId1452" Type="http://schemas.openxmlformats.org/officeDocument/2006/relationships/hyperlink" Target="https://ccpatioapp.com/index.php?module=items/info&amp;path=25-876" TargetMode="External"/><Relationship Id="rId1453" Type="http://schemas.openxmlformats.org/officeDocument/2006/relationships/hyperlink" Target="https://ccpatioapp.com/index.php?module=items/info&amp;path=25-356" TargetMode="External"/><Relationship Id="rId1454" Type="http://schemas.openxmlformats.org/officeDocument/2006/relationships/hyperlink" Target="https://ccpatioapp.com/index.php?module=items/info&amp;path=25-356" TargetMode="External"/><Relationship Id="rId1444" Type="http://schemas.openxmlformats.org/officeDocument/2006/relationships/hyperlink" Target="https://ccpatioapp.com/index.php?module=items/info&amp;path=25-873" TargetMode="External"/><Relationship Id="rId1445" Type="http://schemas.openxmlformats.org/officeDocument/2006/relationships/hyperlink" Target="https://ccpatioapp.com/index.php?module=items/info&amp;path=25-870" TargetMode="External"/><Relationship Id="rId1446" Type="http://schemas.openxmlformats.org/officeDocument/2006/relationships/hyperlink" Target="https://ccpatioapp.com/index.php?module=items/info&amp;path=25-870" TargetMode="External"/><Relationship Id="rId1447" Type="http://schemas.openxmlformats.org/officeDocument/2006/relationships/hyperlink" Target="https://ccpatioapp.com/index.php?module=items/info&amp;path=25-840" TargetMode="External"/><Relationship Id="rId1448" Type="http://schemas.openxmlformats.org/officeDocument/2006/relationships/hyperlink" Target="https://ccpatioapp.com/index.php?module=items/info&amp;path=25-840" TargetMode="External"/><Relationship Id="rId1449" Type="http://schemas.openxmlformats.org/officeDocument/2006/relationships/hyperlink" Target="https://ccpatioapp.com/index.php?module=items/info&amp;path=25-875" TargetMode="External"/><Relationship Id="rId619" Type="http://schemas.openxmlformats.org/officeDocument/2006/relationships/hyperlink" Target="https://ccpatioapp.com/index.php?module=items/info&amp;path=25-549" TargetMode="External"/><Relationship Id="rId618" Type="http://schemas.openxmlformats.org/officeDocument/2006/relationships/hyperlink" Target="https://ccpatioapp.com/index.php?module=items/info&amp;path=25-210" TargetMode="External"/><Relationship Id="rId613" Type="http://schemas.openxmlformats.org/officeDocument/2006/relationships/hyperlink" Target="https://ccpatioapp.com/index.php?module=items/info&amp;path=25-571" TargetMode="External"/><Relationship Id="rId612" Type="http://schemas.openxmlformats.org/officeDocument/2006/relationships/hyperlink" Target="https://ccpatioapp.com/index.php?module=items/info&amp;path=25-104" TargetMode="External"/><Relationship Id="rId611" Type="http://schemas.openxmlformats.org/officeDocument/2006/relationships/hyperlink" Target="https://ccpatioapp.com/index.php?module=items/info&amp;path=25-570" TargetMode="External"/><Relationship Id="rId610" Type="http://schemas.openxmlformats.org/officeDocument/2006/relationships/hyperlink" Target="https://ccpatioapp.com/index.php?module=items/info&amp;path=25-569" TargetMode="External"/><Relationship Id="rId617" Type="http://schemas.openxmlformats.org/officeDocument/2006/relationships/hyperlink" Target="https://ccpatioapp.com/index.php?module=items/info&amp;path=25-158" TargetMode="External"/><Relationship Id="rId616" Type="http://schemas.openxmlformats.org/officeDocument/2006/relationships/hyperlink" Target="https://ccpatioapp.com/index.php?module=items/info&amp;path=25-574" TargetMode="External"/><Relationship Id="rId615" Type="http://schemas.openxmlformats.org/officeDocument/2006/relationships/hyperlink" Target="https://ccpatioapp.com/index.php?module=items/info&amp;path=25-573" TargetMode="External"/><Relationship Id="rId614" Type="http://schemas.openxmlformats.org/officeDocument/2006/relationships/hyperlink" Target="https://ccpatioapp.com/index.php?module=items/info&amp;path=25-572" TargetMode="External"/><Relationship Id="rId1440" Type="http://schemas.openxmlformats.org/officeDocument/2006/relationships/hyperlink" Target="https://ccpatioapp.com/index.php?module=items/info&amp;path=25-871" TargetMode="External"/><Relationship Id="rId1441" Type="http://schemas.openxmlformats.org/officeDocument/2006/relationships/hyperlink" Target="https://ccpatioapp.com/index.php?module=items/info&amp;path=25-872" TargetMode="External"/><Relationship Id="rId1442" Type="http://schemas.openxmlformats.org/officeDocument/2006/relationships/hyperlink" Target="https://ccpatioapp.com/index.php?module=items/info&amp;path=25-872" TargetMode="External"/><Relationship Id="rId1443" Type="http://schemas.openxmlformats.org/officeDocument/2006/relationships/hyperlink" Target="https://ccpatioapp.com/index.php?module=items/info&amp;path=25-873" TargetMode="External"/><Relationship Id="rId1477" Type="http://schemas.openxmlformats.org/officeDocument/2006/relationships/hyperlink" Target="https://ccpatioapp.com/index.php?module=items/info&amp;path=25-886" TargetMode="External"/><Relationship Id="rId1478" Type="http://schemas.openxmlformats.org/officeDocument/2006/relationships/hyperlink" Target="https://ccpatioapp.com/index.php?module=items/info&amp;path=25-886" TargetMode="External"/><Relationship Id="rId1479" Type="http://schemas.openxmlformats.org/officeDocument/2006/relationships/hyperlink" Target="https://ccpatioapp.com/index.php?module=items/info&amp;path=25-887" TargetMode="External"/><Relationship Id="rId646" Type="http://schemas.openxmlformats.org/officeDocument/2006/relationships/hyperlink" Target="https://ccpatioapp.com/index.php?module=items/info&amp;path=25-589" TargetMode="External"/><Relationship Id="rId645" Type="http://schemas.openxmlformats.org/officeDocument/2006/relationships/hyperlink" Target="https://ccpatioapp.com/index.php?module=items/info&amp;path=25-66" TargetMode="External"/><Relationship Id="rId644" Type="http://schemas.openxmlformats.org/officeDocument/2006/relationships/hyperlink" Target="https://ccpatioapp.com/index.php?module=items/info&amp;path=25-588" TargetMode="External"/><Relationship Id="rId643" Type="http://schemas.openxmlformats.org/officeDocument/2006/relationships/hyperlink" Target="https://ccpatioapp.com/index.php?module=items/info&amp;path=25-588" TargetMode="External"/><Relationship Id="rId649" Type="http://schemas.openxmlformats.org/officeDocument/2006/relationships/hyperlink" Target="https://ccpatioapp.com/index.php?module=items/info&amp;path=25-593" TargetMode="External"/><Relationship Id="rId648" Type="http://schemas.openxmlformats.org/officeDocument/2006/relationships/hyperlink" Target="https://ccpatioapp.com/index.php?module=items/info&amp;path=25-592" TargetMode="External"/><Relationship Id="rId647" Type="http://schemas.openxmlformats.org/officeDocument/2006/relationships/hyperlink" Target="https://ccpatioapp.com/index.php?module=items/info&amp;path=25-591" TargetMode="External"/><Relationship Id="rId1470" Type="http://schemas.openxmlformats.org/officeDocument/2006/relationships/hyperlink" Target="https://ccpatioapp.com/index.php?module=items/info&amp;path=25-882" TargetMode="External"/><Relationship Id="rId1471" Type="http://schemas.openxmlformats.org/officeDocument/2006/relationships/hyperlink" Target="https://ccpatioapp.com/index.php?module=items/info&amp;path=25-883" TargetMode="External"/><Relationship Id="rId1472" Type="http://schemas.openxmlformats.org/officeDocument/2006/relationships/hyperlink" Target="https://ccpatioapp.com/index.php?module=items/info&amp;path=25-883" TargetMode="External"/><Relationship Id="rId642" Type="http://schemas.openxmlformats.org/officeDocument/2006/relationships/hyperlink" Target="https://ccpatioapp.com/index.php?module=items/info&amp;path=25-387" TargetMode="External"/><Relationship Id="rId1473" Type="http://schemas.openxmlformats.org/officeDocument/2006/relationships/hyperlink" Target="https://ccpatioapp.com/index.php?module=items/info&amp;path=25-884" TargetMode="External"/><Relationship Id="rId641" Type="http://schemas.openxmlformats.org/officeDocument/2006/relationships/hyperlink" Target="https://ccpatioapp.com/index.php?module=items/info&amp;path=25-312" TargetMode="External"/><Relationship Id="rId1474" Type="http://schemas.openxmlformats.org/officeDocument/2006/relationships/hyperlink" Target="https://ccpatioapp.com/index.php?module=items/info&amp;path=25-884" TargetMode="External"/><Relationship Id="rId640" Type="http://schemas.openxmlformats.org/officeDocument/2006/relationships/hyperlink" Target="https://ccpatioapp.com/index.php?module=items/info&amp;path=25-268" TargetMode="External"/><Relationship Id="rId1475" Type="http://schemas.openxmlformats.org/officeDocument/2006/relationships/hyperlink" Target="https://ccpatioapp.com/index.php?module=items/info&amp;path=25-885" TargetMode="External"/><Relationship Id="rId1476" Type="http://schemas.openxmlformats.org/officeDocument/2006/relationships/hyperlink" Target="https://ccpatioapp.com/index.php?module=items/info&amp;path=25-885" TargetMode="External"/><Relationship Id="rId1466" Type="http://schemas.openxmlformats.org/officeDocument/2006/relationships/hyperlink" Target="https://ccpatioapp.com/index.php?module=items/info&amp;path=25-880" TargetMode="External"/><Relationship Id="rId1467" Type="http://schemas.openxmlformats.org/officeDocument/2006/relationships/hyperlink" Target="https://ccpatioapp.com/index.php?module=items/info&amp;path=25-881" TargetMode="External"/><Relationship Id="rId1468" Type="http://schemas.openxmlformats.org/officeDocument/2006/relationships/hyperlink" Target="https://ccpatioapp.com/index.php?module=items/info&amp;path=25-881" TargetMode="External"/><Relationship Id="rId1469" Type="http://schemas.openxmlformats.org/officeDocument/2006/relationships/hyperlink" Target="https://ccpatioapp.com/index.php?module=items/info&amp;path=25-882" TargetMode="External"/><Relationship Id="rId635" Type="http://schemas.openxmlformats.org/officeDocument/2006/relationships/hyperlink" Target="https://ccpatioapp.com/index.php?module=items/info&amp;path=25-583" TargetMode="External"/><Relationship Id="rId634" Type="http://schemas.openxmlformats.org/officeDocument/2006/relationships/hyperlink" Target="https://ccpatioapp.com/index.php?module=items/info&amp;path=25-104" TargetMode="External"/><Relationship Id="rId633" Type="http://schemas.openxmlformats.org/officeDocument/2006/relationships/hyperlink" Target="https://ccpatioapp.com/index.php?module=items/info&amp;path=25-582" TargetMode="External"/><Relationship Id="rId632" Type="http://schemas.openxmlformats.org/officeDocument/2006/relationships/hyperlink" Target="https://ccpatioapp.com/index.php?module=items/info&amp;path=25-581" TargetMode="External"/><Relationship Id="rId639" Type="http://schemas.openxmlformats.org/officeDocument/2006/relationships/hyperlink" Target="https://ccpatioapp.com/index.php?module=items/info&amp;path=25-313" TargetMode="External"/><Relationship Id="rId638" Type="http://schemas.openxmlformats.org/officeDocument/2006/relationships/hyperlink" Target="https://ccpatioapp.com/index.php?module=items/info&amp;path=25-234" TargetMode="External"/><Relationship Id="rId637" Type="http://schemas.openxmlformats.org/officeDocument/2006/relationships/hyperlink" Target="https://ccpatioapp.com/index.php?module=items/info&amp;path=25-586" TargetMode="External"/><Relationship Id="rId636" Type="http://schemas.openxmlformats.org/officeDocument/2006/relationships/hyperlink" Target="https://ccpatioapp.com/index.php?module=items/info&amp;path=25-584" TargetMode="External"/><Relationship Id="rId1460" Type="http://schemas.openxmlformats.org/officeDocument/2006/relationships/hyperlink" Target="https://ccpatioapp.com/index.php?module=items/info&amp;path=25-878" TargetMode="External"/><Relationship Id="rId1461" Type="http://schemas.openxmlformats.org/officeDocument/2006/relationships/hyperlink" Target="https://ccpatioapp.com/index.php?module=items/info&amp;path=25-879" TargetMode="External"/><Relationship Id="rId631" Type="http://schemas.openxmlformats.org/officeDocument/2006/relationships/hyperlink" Target="https://ccpatioapp.com/index.php?module=items/info&amp;path=25-580" TargetMode="External"/><Relationship Id="rId1462" Type="http://schemas.openxmlformats.org/officeDocument/2006/relationships/hyperlink" Target="https://ccpatioapp.com/index.php?module=items/info&amp;path=25-879" TargetMode="External"/><Relationship Id="rId630" Type="http://schemas.openxmlformats.org/officeDocument/2006/relationships/hyperlink" Target="https://ccpatioapp.com/index.php?module=items/info&amp;path=25-579" TargetMode="External"/><Relationship Id="rId1463" Type="http://schemas.openxmlformats.org/officeDocument/2006/relationships/hyperlink" Target="https://ccpatioapp.com/index.php?module=items/info&amp;path=25-840" TargetMode="External"/><Relationship Id="rId1464" Type="http://schemas.openxmlformats.org/officeDocument/2006/relationships/hyperlink" Target="https://ccpatioapp.com/index.php?module=items/info&amp;path=25-840" TargetMode="External"/><Relationship Id="rId1465" Type="http://schemas.openxmlformats.org/officeDocument/2006/relationships/hyperlink" Target="https://ccpatioapp.com/index.php?module=items/info&amp;path=25-880" TargetMode="External"/><Relationship Id="rId1411" Type="http://schemas.openxmlformats.org/officeDocument/2006/relationships/hyperlink" Target="https://ccpatioapp.com/index.php?module=items/info&amp;path=25-858" TargetMode="External"/><Relationship Id="rId1412" Type="http://schemas.openxmlformats.org/officeDocument/2006/relationships/hyperlink" Target="https://ccpatioapp.com/index.php?module=items/info&amp;path=25-858" TargetMode="External"/><Relationship Id="rId1413" Type="http://schemas.openxmlformats.org/officeDocument/2006/relationships/hyperlink" Target="https://ccpatioapp.com/index.php?module=items/info&amp;path=25-862" TargetMode="External"/><Relationship Id="rId1414" Type="http://schemas.openxmlformats.org/officeDocument/2006/relationships/hyperlink" Target="https://ccpatioapp.com/index.php?module=items/info&amp;path=25-862" TargetMode="External"/><Relationship Id="rId1415" Type="http://schemas.openxmlformats.org/officeDocument/2006/relationships/hyperlink" Target="https://ccpatioapp.com/index.php?module=items/info&amp;path=25-863" TargetMode="External"/><Relationship Id="rId1416" Type="http://schemas.openxmlformats.org/officeDocument/2006/relationships/hyperlink" Target="https://ccpatioapp.com/index.php?module=items/info&amp;path=25-863" TargetMode="External"/><Relationship Id="rId1417" Type="http://schemas.openxmlformats.org/officeDocument/2006/relationships/hyperlink" Target="https://ccpatioapp.com/index.php?module=items/info&amp;path=25-864" TargetMode="External"/><Relationship Id="rId1418" Type="http://schemas.openxmlformats.org/officeDocument/2006/relationships/hyperlink" Target="https://ccpatioapp.com/index.php?module=items/info&amp;path=25-864" TargetMode="External"/><Relationship Id="rId1419" Type="http://schemas.openxmlformats.org/officeDocument/2006/relationships/hyperlink" Target="https://ccpatioapp.com/index.php?module=items/info&amp;path=25-865" TargetMode="External"/><Relationship Id="rId1410" Type="http://schemas.openxmlformats.org/officeDocument/2006/relationships/hyperlink" Target="https://ccpatioapp.com/index.php?module=items/info&amp;path=25-862" TargetMode="External"/><Relationship Id="rId1400" Type="http://schemas.openxmlformats.org/officeDocument/2006/relationships/hyperlink" Target="https://ccpatioapp.com/index.php?module=items/info&amp;path=25-860" TargetMode="External"/><Relationship Id="rId1401" Type="http://schemas.openxmlformats.org/officeDocument/2006/relationships/hyperlink" Target="https://ccpatioapp.com/index.php?module=items/info&amp;path=25-791" TargetMode="External"/><Relationship Id="rId1402" Type="http://schemas.openxmlformats.org/officeDocument/2006/relationships/hyperlink" Target="https://ccpatioapp.com/index.php?module=items/info&amp;path=25-791" TargetMode="External"/><Relationship Id="rId1403" Type="http://schemas.openxmlformats.org/officeDocument/2006/relationships/hyperlink" Target="https://ccpatioapp.com/index.php?module=items/info&amp;path=25-536" TargetMode="External"/><Relationship Id="rId1404" Type="http://schemas.openxmlformats.org/officeDocument/2006/relationships/hyperlink" Target="https://ccpatioapp.com/index.php?module=items/info&amp;path=25-536" TargetMode="External"/><Relationship Id="rId1405" Type="http://schemas.openxmlformats.org/officeDocument/2006/relationships/hyperlink" Target="https://ccpatioapp.com/index.php?module=items/info&amp;path=25-441" TargetMode="External"/><Relationship Id="rId1406" Type="http://schemas.openxmlformats.org/officeDocument/2006/relationships/hyperlink" Target="https://ccpatioapp.com/index.php?module=items/info&amp;path=25-441" TargetMode="External"/><Relationship Id="rId1407" Type="http://schemas.openxmlformats.org/officeDocument/2006/relationships/hyperlink" Target="https://ccpatioapp.com/index.php?module=items/info&amp;path=25-861" TargetMode="External"/><Relationship Id="rId1408" Type="http://schemas.openxmlformats.org/officeDocument/2006/relationships/hyperlink" Target="https://ccpatioapp.com/index.php?module=items/info&amp;path=25-861" TargetMode="External"/><Relationship Id="rId1409" Type="http://schemas.openxmlformats.org/officeDocument/2006/relationships/hyperlink" Target="https://ccpatioapp.com/index.php?module=items/info&amp;path=25-862" TargetMode="External"/><Relationship Id="rId1433" Type="http://schemas.openxmlformats.org/officeDocument/2006/relationships/hyperlink" Target="https://ccpatioapp.com/index.php?module=items/info&amp;path=25-854" TargetMode="External"/><Relationship Id="rId1434" Type="http://schemas.openxmlformats.org/officeDocument/2006/relationships/hyperlink" Target="https://ccpatioapp.com/index.php?module=items/info&amp;path=25-854" TargetMode="External"/><Relationship Id="rId1435" Type="http://schemas.openxmlformats.org/officeDocument/2006/relationships/hyperlink" Target="https://ccpatioapp.com/index.php?module=items/info&amp;path=25-869" TargetMode="External"/><Relationship Id="rId1436" Type="http://schemas.openxmlformats.org/officeDocument/2006/relationships/hyperlink" Target="https://ccpatioapp.com/index.php?module=items/info&amp;path=25-869" TargetMode="External"/><Relationship Id="rId1437" Type="http://schemas.openxmlformats.org/officeDocument/2006/relationships/hyperlink" Target="https://ccpatioapp.com/index.php?module=items/info&amp;path=25-870" TargetMode="External"/><Relationship Id="rId1438" Type="http://schemas.openxmlformats.org/officeDocument/2006/relationships/hyperlink" Target="https://ccpatioapp.com/index.php?module=items/info&amp;path=25-870" TargetMode="External"/><Relationship Id="rId1439" Type="http://schemas.openxmlformats.org/officeDocument/2006/relationships/hyperlink" Target="https://ccpatioapp.com/index.php?module=items/info&amp;path=25-871" TargetMode="External"/><Relationship Id="rId609" Type="http://schemas.openxmlformats.org/officeDocument/2006/relationships/hyperlink" Target="https://ccpatioapp.com/index.php?module=items/info&amp;path=25-568" TargetMode="External"/><Relationship Id="rId608" Type="http://schemas.openxmlformats.org/officeDocument/2006/relationships/hyperlink" Target="https://ccpatioapp.com/index.php?module=items/info&amp;path=25-420" TargetMode="External"/><Relationship Id="rId607" Type="http://schemas.openxmlformats.org/officeDocument/2006/relationships/hyperlink" Target="https://ccpatioapp.com/index.php?module=items/info&amp;path=25-567" TargetMode="External"/><Relationship Id="rId602" Type="http://schemas.openxmlformats.org/officeDocument/2006/relationships/hyperlink" Target="https://ccpatioapp.com/index.php?module=items/info&amp;path=25-564" TargetMode="External"/><Relationship Id="rId601" Type="http://schemas.openxmlformats.org/officeDocument/2006/relationships/hyperlink" Target="https://ccpatioapp.com/index.php?module=items/info&amp;path=25-233" TargetMode="External"/><Relationship Id="rId600" Type="http://schemas.openxmlformats.org/officeDocument/2006/relationships/hyperlink" Target="https://ccpatioapp.com/index.php?module=items/info&amp;path=25-353" TargetMode="External"/><Relationship Id="rId606" Type="http://schemas.openxmlformats.org/officeDocument/2006/relationships/hyperlink" Target="https://ccpatioapp.com/index.php?module=items/info&amp;path=25-566" TargetMode="External"/><Relationship Id="rId605" Type="http://schemas.openxmlformats.org/officeDocument/2006/relationships/hyperlink" Target="https://ccpatioapp.com/index.php?module=items/info&amp;path=25-410" TargetMode="External"/><Relationship Id="rId604" Type="http://schemas.openxmlformats.org/officeDocument/2006/relationships/hyperlink" Target="https://ccpatioapp.com/index.php?module=items/info&amp;path=25-565" TargetMode="External"/><Relationship Id="rId603" Type="http://schemas.openxmlformats.org/officeDocument/2006/relationships/hyperlink" Target="https://ccpatioapp.com/index.php?module=items/info&amp;path=25-467" TargetMode="External"/><Relationship Id="rId1430" Type="http://schemas.openxmlformats.org/officeDocument/2006/relationships/hyperlink" Target="https://ccpatioapp.com/index.php?module=items/info&amp;path=25-868" TargetMode="External"/><Relationship Id="rId1431" Type="http://schemas.openxmlformats.org/officeDocument/2006/relationships/hyperlink" Target="https://ccpatioapp.com/index.php?module=items/info&amp;path=25-584" TargetMode="External"/><Relationship Id="rId1432" Type="http://schemas.openxmlformats.org/officeDocument/2006/relationships/hyperlink" Target="https://ccpatioapp.com/index.php?module=items/info&amp;path=25-584" TargetMode="External"/><Relationship Id="rId1422" Type="http://schemas.openxmlformats.org/officeDocument/2006/relationships/hyperlink" Target="https://ccpatioapp.com/index.php?module=items/info&amp;path=25-839" TargetMode="External"/><Relationship Id="rId1423" Type="http://schemas.openxmlformats.org/officeDocument/2006/relationships/hyperlink" Target="https://ccpatioapp.com/index.php?module=items/info&amp;path=25-866" TargetMode="External"/><Relationship Id="rId1424" Type="http://schemas.openxmlformats.org/officeDocument/2006/relationships/hyperlink" Target="https://ccpatioapp.com/index.php?module=items/info&amp;path=25-866" TargetMode="External"/><Relationship Id="rId1425" Type="http://schemas.openxmlformats.org/officeDocument/2006/relationships/hyperlink" Target="https://ccpatioapp.com/index.php?module=items/info&amp;path=25-838" TargetMode="External"/><Relationship Id="rId1426" Type="http://schemas.openxmlformats.org/officeDocument/2006/relationships/hyperlink" Target="https://ccpatioapp.com/index.php?module=items/info&amp;path=25-838" TargetMode="External"/><Relationship Id="rId1427" Type="http://schemas.openxmlformats.org/officeDocument/2006/relationships/hyperlink" Target="https://ccpatioapp.com/index.php?module=items/info&amp;path=25-867" TargetMode="External"/><Relationship Id="rId1428" Type="http://schemas.openxmlformats.org/officeDocument/2006/relationships/hyperlink" Target="https://ccpatioapp.com/index.php?module=items/info&amp;path=25-867" TargetMode="External"/><Relationship Id="rId1429" Type="http://schemas.openxmlformats.org/officeDocument/2006/relationships/hyperlink" Target="https://ccpatioapp.com/index.php?module=items/info&amp;path=25-868" TargetMode="External"/><Relationship Id="rId1420" Type="http://schemas.openxmlformats.org/officeDocument/2006/relationships/hyperlink" Target="https://ccpatioapp.com/index.php?module=items/info&amp;path=25-865" TargetMode="External"/><Relationship Id="rId1421" Type="http://schemas.openxmlformats.org/officeDocument/2006/relationships/hyperlink" Target="https://ccpatioapp.com/index.php?module=items/info&amp;path=25-839" TargetMode="External"/><Relationship Id="rId1059" Type="http://schemas.openxmlformats.org/officeDocument/2006/relationships/hyperlink" Target="https://ccpatioapp.com/index.php?module=items/info&amp;path=25-416" TargetMode="External"/><Relationship Id="rId228" Type="http://schemas.openxmlformats.org/officeDocument/2006/relationships/hyperlink" Target="https://ccpatioapp.com/index.php?module=items/info&amp;path=25-422" TargetMode="External"/><Relationship Id="rId227" Type="http://schemas.openxmlformats.org/officeDocument/2006/relationships/hyperlink" Target="https://ccpatioapp.com/index.php?module=items/info&amp;path=25-422" TargetMode="External"/><Relationship Id="rId226" Type="http://schemas.openxmlformats.org/officeDocument/2006/relationships/hyperlink" Target="https://ccpatioapp.com/index.php?module=items/info&amp;path=25-421" TargetMode="External"/><Relationship Id="rId225" Type="http://schemas.openxmlformats.org/officeDocument/2006/relationships/hyperlink" Target="https://ccpatioapp.com/index.php?module=items/info&amp;path=25-421" TargetMode="External"/><Relationship Id="rId229" Type="http://schemas.openxmlformats.org/officeDocument/2006/relationships/hyperlink" Target="https://ccpatioapp.com/index.php?module=items/info&amp;path=25-423" TargetMode="External"/><Relationship Id="rId1050" Type="http://schemas.openxmlformats.org/officeDocument/2006/relationships/hyperlink" Target="https://ccpatioapp.com/index.php?module=items/info&amp;path=25-763" TargetMode="External"/><Relationship Id="rId220" Type="http://schemas.openxmlformats.org/officeDocument/2006/relationships/hyperlink" Target="https://ccpatioapp.com/index.php?module=items/info&amp;path=25-416" TargetMode="External"/><Relationship Id="rId1051" Type="http://schemas.openxmlformats.org/officeDocument/2006/relationships/hyperlink" Target="https://ccpatioapp.com/index.php?module=items/info&amp;path=25-763" TargetMode="External"/><Relationship Id="rId1052" Type="http://schemas.openxmlformats.org/officeDocument/2006/relationships/hyperlink" Target="https://ccpatioapp.com/index.php?module=items/info&amp;path=25-23" TargetMode="External"/><Relationship Id="rId1053" Type="http://schemas.openxmlformats.org/officeDocument/2006/relationships/hyperlink" Target="https://ccpatioapp.com/index.php?module=items/info&amp;path=25-23" TargetMode="External"/><Relationship Id="rId1054" Type="http://schemas.openxmlformats.org/officeDocument/2006/relationships/hyperlink" Target="https://ccpatioapp.com/index.php?module=items/info&amp;path=25-391" TargetMode="External"/><Relationship Id="rId224" Type="http://schemas.openxmlformats.org/officeDocument/2006/relationships/hyperlink" Target="https://ccpatioapp.com/index.php?module=items/info&amp;path=25-419" TargetMode="External"/><Relationship Id="rId1055" Type="http://schemas.openxmlformats.org/officeDocument/2006/relationships/hyperlink" Target="https://ccpatioapp.com/index.php?module=items/info&amp;path=25-391" TargetMode="External"/><Relationship Id="rId223" Type="http://schemas.openxmlformats.org/officeDocument/2006/relationships/hyperlink" Target="https://ccpatioapp.com/index.php?module=items/info&amp;path=25-419" TargetMode="External"/><Relationship Id="rId1056" Type="http://schemas.openxmlformats.org/officeDocument/2006/relationships/hyperlink" Target="https://ccpatioapp.com/index.php?module=items/info&amp;path=25-490" TargetMode="External"/><Relationship Id="rId222" Type="http://schemas.openxmlformats.org/officeDocument/2006/relationships/hyperlink" Target="https://ccpatioapp.com/index.php?module=items/info&amp;path=25-417" TargetMode="External"/><Relationship Id="rId1057" Type="http://schemas.openxmlformats.org/officeDocument/2006/relationships/hyperlink" Target="https://ccpatioapp.com/index.php?module=items/info&amp;path=25-490" TargetMode="External"/><Relationship Id="rId221" Type="http://schemas.openxmlformats.org/officeDocument/2006/relationships/hyperlink" Target="https://ccpatioapp.com/index.php?module=items/info&amp;path=25-417" TargetMode="External"/><Relationship Id="rId1058" Type="http://schemas.openxmlformats.org/officeDocument/2006/relationships/hyperlink" Target="https://ccpatioapp.com/index.php?module=items/info&amp;path=25-416" TargetMode="External"/><Relationship Id="rId1048" Type="http://schemas.openxmlformats.org/officeDocument/2006/relationships/hyperlink" Target="https://ccpatioapp.com/index.php?module=items/info&amp;path=25-603" TargetMode="External"/><Relationship Id="rId1049" Type="http://schemas.openxmlformats.org/officeDocument/2006/relationships/hyperlink" Target="https://ccpatioapp.com/index.php?module=items/info&amp;path=25-603" TargetMode="External"/><Relationship Id="rId217" Type="http://schemas.openxmlformats.org/officeDocument/2006/relationships/hyperlink" Target="https://ccpatioapp.com/index.php?module=items/info&amp;path=25-415" TargetMode="External"/><Relationship Id="rId216" Type="http://schemas.openxmlformats.org/officeDocument/2006/relationships/hyperlink" Target="https://ccpatioapp.com/index.php?module=items/info&amp;path=25-414" TargetMode="External"/><Relationship Id="rId215" Type="http://schemas.openxmlformats.org/officeDocument/2006/relationships/hyperlink" Target="https://ccpatioapp.com/index.php?module=items/info&amp;path=25-414" TargetMode="External"/><Relationship Id="rId699" Type="http://schemas.openxmlformats.org/officeDocument/2006/relationships/hyperlink" Target="https://ccpatioapp.com/index.php?module=items/info&amp;path=25-632" TargetMode="External"/><Relationship Id="rId214" Type="http://schemas.openxmlformats.org/officeDocument/2006/relationships/hyperlink" Target="https://ccpatioapp.com/index.php?module=items/info&amp;path=25-413" TargetMode="External"/><Relationship Id="rId698" Type="http://schemas.openxmlformats.org/officeDocument/2006/relationships/hyperlink" Target="https://ccpatioapp.com/index.php?module=items/info&amp;path=25-631" TargetMode="External"/><Relationship Id="rId219" Type="http://schemas.openxmlformats.org/officeDocument/2006/relationships/hyperlink" Target="https://ccpatioapp.com/index.php?module=items/info&amp;path=25-416" TargetMode="External"/><Relationship Id="rId218" Type="http://schemas.openxmlformats.org/officeDocument/2006/relationships/hyperlink" Target="https://ccpatioapp.com/index.php?module=items/info&amp;path=25-415" TargetMode="External"/><Relationship Id="rId693" Type="http://schemas.openxmlformats.org/officeDocument/2006/relationships/hyperlink" Target="https://ccpatioapp.com/index.php?module=items/info&amp;path=25-627" TargetMode="External"/><Relationship Id="rId1040" Type="http://schemas.openxmlformats.org/officeDocument/2006/relationships/hyperlink" Target="https://ccpatioapp.com/index.php?module=items/info&amp;path=25-653" TargetMode="External"/><Relationship Id="rId692" Type="http://schemas.openxmlformats.org/officeDocument/2006/relationships/hyperlink" Target="https://ccpatioapp.com/index.php?module=items/info&amp;path=25-626" TargetMode="External"/><Relationship Id="rId1041" Type="http://schemas.openxmlformats.org/officeDocument/2006/relationships/hyperlink" Target="https://ccpatioapp.com/index.php?module=items/info&amp;path=25-653" TargetMode="External"/><Relationship Id="rId691" Type="http://schemas.openxmlformats.org/officeDocument/2006/relationships/hyperlink" Target="https://ccpatioapp.com/index.php?module=items/info&amp;path=25-625" TargetMode="External"/><Relationship Id="rId1042" Type="http://schemas.openxmlformats.org/officeDocument/2006/relationships/hyperlink" Target="https://ccpatioapp.com/index.php?module=items/info&amp;path=25-784" TargetMode="External"/><Relationship Id="rId690" Type="http://schemas.openxmlformats.org/officeDocument/2006/relationships/hyperlink" Target="https://ccpatioapp.com/index.php?module=items/info&amp;path=25-600" TargetMode="External"/><Relationship Id="rId1043" Type="http://schemas.openxmlformats.org/officeDocument/2006/relationships/hyperlink" Target="https://ccpatioapp.com/index.php?module=items/info&amp;path=25-784" TargetMode="External"/><Relationship Id="rId213" Type="http://schemas.openxmlformats.org/officeDocument/2006/relationships/hyperlink" Target="https://ccpatioapp.com/index.php?module=items/info&amp;path=25-413" TargetMode="External"/><Relationship Id="rId697" Type="http://schemas.openxmlformats.org/officeDocument/2006/relationships/hyperlink" Target="https://ccpatioapp.com/index.php?module=items/info&amp;path=25-237" TargetMode="External"/><Relationship Id="rId1044" Type="http://schemas.openxmlformats.org/officeDocument/2006/relationships/hyperlink" Target="https://ccpatioapp.com/index.php?module=items/info&amp;path=25-700" TargetMode="External"/><Relationship Id="rId212" Type="http://schemas.openxmlformats.org/officeDocument/2006/relationships/hyperlink" Target="https://ccpatioapp.com/index.php?module=items/info&amp;path=25-412" TargetMode="External"/><Relationship Id="rId696" Type="http://schemas.openxmlformats.org/officeDocument/2006/relationships/hyperlink" Target="https://ccpatioapp.com/index.php?module=items/info&amp;path=25-630" TargetMode="External"/><Relationship Id="rId1045" Type="http://schemas.openxmlformats.org/officeDocument/2006/relationships/hyperlink" Target="https://ccpatioapp.com/index.php?module=items/info&amp;path=25-700" TargetMode="External"/><Relationship Id="rId211" Type="http://schemas.openxmlformats.org/officeDocument/2006/relationships/hyperlink" Target="https://ccpatioapp.com/index.php?module=items/info&amp;path=25-412" TargetMode="External"/><Relationship Id="rId695" Type="http://schemas.openxmlformats.org/officeDocument/2006/relationships/hyperlink" Target="https://ccpatioapp.com/index.php?module=items/info&amp;path=25-629" TargetMode="External"/><Relationship Id="rId1046" Type="http://schemas.openxmlformats.org/officeDocument/2006/relationships/hyperlink" Target="https://ccpatioapp.com/index.php?module=items/info&amp;path=25-356" TargetMode="External"/><Relationship Id="rId210" Type="http://schemas.openxmlformats.org/officeDocument/2006/relationships/hyperlink" Target="https://ccpatioapp.com/index.php?module=items/info&amp;path=25-411" TargetMode="External"/><Relationship Id="rId694" Type="http://schemas.openxmlformats.org/officeDocument/2006/relationships/hyperlink" Target="https://ccpatioapp.com/index.php?module=items/info&amp;path=25-628" TargetMode="External"/><Relationship Id="rId1047" Type="http://schemas.openxmlformats.org/officeDocument/2006/relationships/hyperlink" Target="https://ccpatioapp.com/index.php?module=items/info&amp;path=25-356" TargetMode="External"/><Relationship Id="rId249" Type="http://schemas.openxmlformats.org/officeDocument/2006/relationships/hyperlink" Target="https://ccpatioapp.com/index.php?module=items/info&amp;path=25-358" TargetMode="External"/><Relationship Id="rId248" Type="http://schemas.openxmlformats.org/officeDocument/2006/relationships/hyperlink" Target="https://ccpatioapp.com/index.php?module=items/info&amp;path=25-358" TargetMode="External"/><Relationship Id="rId247" Type="http://schemas.openxmlformats.org/officeDocument/2006/relationships/hyperlink" Target="https://ccpatioapp.com/index.php?module=items/info&amp;path=25-413" TargetMode="External"/><Relationship Id="rId1070" Type="http://schemas.openxmlformats.org/officeDocument/2006/relationships/hyperlink" Target="https://ccpatioapp.com/index.php?module=items/info&amp;path=25-789" TargetMode="External"/><Relationship Id="rId1071" Type="http://schemas.openxmlformats.org/officeDocument/2006/relationships/hyperlink" Target="https://ccpatioapp.com/index.php?module=items/info&amp;path=25-789" TargetMode="External"/><Relationship Id="rId1072" Type="http://schemas.openxmlformats.org/officeDocument/2006/relationships/hyperlink" Target="https://ccpatioapp.com/index.php?module=items/info&amp;path=25-693" TargetMode="External"/><Relationship Id="rId242" Type="http://schemas.openxmlformats.org/officeDocument/2006/relationships/hyperlink" Target="https://ccpatioapp.com/index.php?module=items/info&amp;path=25-429" TargetMode="External"/><Relationship Id="rId1073" Type="http://schemas.openxmlformats.org/officeDocument/2006/relationships/hyperlink" Target="https://ccpatioapp.com/index.php?module=items/info&amp;path=25-693" TargetMode="External"/><Relationship Id="rId241" Type="http://schemas.openxmlformats.org/officeDocument/2006/relationships/hyperlink" Target="https://ccpatioapp.com/index.php?module=items/info&amp;path=25-147" TargetMode="External"/><Relationship Id="rId1074" Type="http://schemas.openxmlformats.org/officeDocument/2006/relationships/hyperlink" Target="https://ccpatioapp.com/index.php?module=items/info&amp;path=25-701" TargetMode="External"/><Relationship Id="rId240" Type="http://schemas.openxmlformats.org/officeDocument/2006/relationships/hyperlink" Target="https://ccpatioapp.com/index.php?module=items/info&amp;path=25-147" TargetMode="External"/><Relationship Id="rId1075" Type="http://schemas.openxmlformats.org/officeDocument/2006/relationships/hyperlink" Target="https://ccpatioapp.com/index.php?module=items/info&amp;path=25-701" TargetMode="External"/><Relationship Id="rId1076" Type="http://schemas.openxmlformats.org/officeDocument/2006/relationships/hyperlink" Target="https://ccpatioapp.com/index.php?module=items/info&amp;path=25-82" TargetMode="External"/><Relationship Id="rId246" Type="http://schemas.openxmlformats.org/officeDocument/2006/relationships/hyperlink" Target="https://ccpatioapp.com/index.php?module=items/info&amp;path=25-413" TargetMode="External"/><Relationship Id="rId1077" Type="http://schemas.openxmlformats.org/officeDocument/2006/relationships/hyperlink" Target="https://ccpatioapp.com/index.php?module=items/info&amp;path=25-82" TargetMode="External"/><Relationship Id="rId245" Type="http://schemas.openxmlformats.org/officeDocument/2006/relationships/hyperlink" Target="https://ccpatioapp.com/index.php?module=items/info&amp;path=25-430" TargetMode="External"/><Relationship Id="rId1078" Type="http://schemas.openxmlformats.org/officeDocument/2006/relationships/hyperlink" Target="https://ccpatioapp.com/index.php?module=items/info&amp;path=25-790" TargetMode="External"/><Relationship Id="rId244" Type="http://schemas.openxmlformats.org/officeDocument/2006/relationships/hyperlink" Target="https://ccpatioapp.com/index.php?module=items/info&amp;path=25-430" TargetMode="External"/><Relationship Id="rId1079" Type="http://schemas.openxmlformats.org/officeDocument/2006/relationships/hyperlink" Target="https://ccpatioapp.com/index.php?module=items/info&amp;path=25-790" TargetMode="External"/><Relationship Id="rId243" Type="http://schemas.openxmlformats.org/officeDocument/2006/relationships/hyperlink" Target="https://ccpatioapp.com/index.php?module=items/info&amp;path=25-429" TargetMode="External"/><Relationship Id="rId239" Type="http://schemas.openxmlformats.org/officeDocument/2006/relationships/hyperlink" Target="https://ccpatioapp.com/index.php?module=items/info&amp;path=25-428" TargetMode="External"/><Relationship Id="rId238" Type="http://schemas.openxmlformats.org/officeDocument/2006/relationships/hyperlink" Target="https://ccpatioapp.com/index.php?module=items/info&amp;path=25-220" TargetMode="External"/><Relationship Id="rId237" Type="http://schemas.openxmlformats.org/officeDocument/2006/relationships/hyperlink" Target="https://ccpatioapp.com/index.php?module=items/info&amp;path=25-220" TargetMode="External"/><Relationship Id="rId236" Type="http://schemas.openxmlformats.org/officeDocument/2006/relationships/hyperlink" Target="https://ccpatioapp.com/index.php?module=items/info&amp;path=25-427" TargetMode="External"/><Relationship Id="rId1060" Type="http://schemas.openxmlformats.org/officeDocument/2006/relationships/hyperlink" Target="https://ccpatioapp.com/index.php?module=items/info&amp;path=25-104" TargetMode="External"/><Relationship Id="rId1061" Type="http://schemas.openxmlformats.org/officeDocument/2006/relationships/hyperlink" Target="https://ccpatioapp.com/index.php?module=items/info&amp;path=25-104" TargetMode="External"/><Relationship Id="rId231" Type="http://schemas.openxmlformats.org/officeDocument/2006/relationships/hyperlink" Target="https://ccpatioapp.com/index.php?module=items/info&amp;path=25-425" TargetMode="External"/><Relationship Id="rId1062" Type="http://schemas.openxmlformats.org/officeDocument/2006/relationships/hyperlink" Target="https://ccpatioapp.com/index.php?module=items/info&amp;path=25-785" TargetMode="External"/><Relationship Id="rId230" Type="http://schemas.openxmlformats.org/officeDocument/2006/relationships/hyperlink" Target="https://ccpatioapp.com/index.php?module=items/info&amp;path=25-423" TargetMode="External"/><Relationship Id="rId1063" Type="http://schemas.openxmlformats.org/officeDocument/2006/relationships/hyperlink" Target="https://ccpatioapp.com/index.php?module=items/info&amp;path=25-785" TargetMode="External"/><Relationship Id="rId1064" Type="http://schemas.openxmlformats.org/officeDocument/2006/relationships/hyperlink" Target="https://ccpatioapp.com/index.php?module=items/info&amp;path=25-786" TargetMode="External"/><Relationship Id="rId1065" Type="http://schemas.openxmlformats.org/officeDocument/2006/relationships/hyperlink" Target="https://ccpatioapp.com/index.php?module=items/info&amp;path=25-786" TargetMode="External"/><Relationship Id="rId235" Type="http://schemas.openxmlformats.org/officeDocument/2006/relationships/hyperlink" Target="https://ccpatioapp.com/index.php?module=items/info&amp;path=25-427" TargetMode="External"/><Relationship Id="rId1066" Type="http://schemas.openxmlformats.org/officeDocument/2006/relationships/hyperlink" Target="https://ccpatioapp.com/index.php?module=items/info&amp;path=25-787" TargetMode="External"/><Relationship Id="rId234" Type="http://schemas.openxmlformats.org/officeDocument/2006/relationships/hyperlink" Target="https://ccpatioapp.com/index.php?module=items/info&amp;path=25-426" TargetMode="External"/><Relationship Id="rId1067" Type="http://schemas.openxmlformats.org/officeDocument/2006/relationships/hyperlink" Target="https://ccpatioapp.com/index.php?module=items/info&amp;path=25-787" TargetMode="External"/><Relationship Id="rId233" Type="http://schemas.openxmlformats.org/officeDocument/2006/relationships/hyperlink" Target="https://ccpatioapp.com/index.php?module=items/info&amp;path=25-426" TargetMode="External"/><Relationship Id="rId1068" Type="http://schemas.openxmlformats.org/officeDocument/2006/relationships/hyperlink" Target="https://ccpatioapp.com/index.php?module=items/info&amp;path=25-788" TargetMode="External"/><Relationship Id="rId232" Type="http://schemas.openxmlformats.org/officeDocument/2006/relationships/hyperlink" Target="https://ccpatioapp.com/index.php?module=items/info&amp;path=25-346" TargetMode="External"/><Relationship Id="rId1069" Type="http://schemas.openxmlformats.org/officeDocument/2006/relationships/hyperlink" Target="https://ccpatioapp.com/index.php?module=items/info&amp;path=25-788" TargetMode="External"/><Relationship Id="rId1015" Type="http://schemas.openxmlformats.org/officeDocument/2006/relationships/hyperlink" Target="https://ccpatioapp.com/index.php?module=items/info&amp;path=25-778" TargetMode="External"/><Relationship Id="rId1499" Type="http://schemas.openxmlformats.org/officeDocument/2006/relationships/hyperlink" Target="https://ccpatioapp.com/index.php?module=items/info&amp;path=25-891" TargetMode="External"/><Relationship Id="rId1016" Type="http://schemas.openxmlformats.org/officeDocument/2006/relationships/hyperlink" Target="https://ccpatioapp.com/index.php?module=items/info&amp;path=25-638" TargetMode="External"/><Relationship Id="rId1017" Type="http://schemas.openxmlformats.org/officeDocument/2006/relationships/hyperlink" Target="https://ccpatioapp.com/index.php?module=items/info&amp;path=25-638" TargetMode="External"/><Relationship Id="rId1018" Type="http://schemas.openxmlformats.org/officeDocument/2006/relationships/hyperlink" Target="https://ccpatioapp.com/index.php?module=items/info&amp;path=25-779" TargetMode="External"/><Relationship Id="rId1019" Type="http://schemas.openxmlformats.org/officeDocument/2006/relationships/hyperlink" Target="https://ccpatioapp.com/index.php?module=items/info&amp;path=25-779" TargetMode="External"/><Relationship Id="rId668" Type="http://schemas.openxmlformats.org/officeDocument/2006/relationships/hyperlink" Target="https://ccpatioapp.com/index.php?module=items/info&amp;path=25-122" TargetMode="External"/><Relationship Id="rId667" Type="http://schemas.openxmlformats.org/officeDocument/2006/relationships/hyperlink" Target="https://ccpatioapp.com/index.php?module=items/info&amp;path=25-84" TargetMode="External"/><Relationship Id="rId666" Type="http://schemas.openxmlformats.org/officeDocument/2006/relationships/hyperlink" Target="https://ccpatioapp.com/index.php?module=items/info&amp;path=25-17" TargetMode="External"/><Relationship Id="rId665" Type="http://schemas.openxmlformats.org/officeDocument/2006/relationships/hyperlink" Target="https://ccpatioapp.com/index.php?module=items/info&amp;path=25-530" TargetMode="External"/><Relationship Id="rId669" Type="http://schemas.openxmlformats.org/officeDocument/2006/relationships/hyperlink" Target="https://ccpatioapp.com/index.php?module=items/info&amp;path=25-607" TargetMode="External"/><Relationship Id="rId1490" Type="http://schemas.openxmlformats.org/officeDocument/2006/relationships/hyperlink" Target="https://ccpatioapp.com/index.php?module=items/info&amp;path=25-888" TargetMode="External"/><Relationship Id="rId660" Type="http://schemas.openxmlformats.org/officeDocument/2006/relationships/hyperlink" Target="https://ccpatioapp.com/index.php?module=items/info&amp;path=25-420" TargetMode="External"/><Relationship Id="rId1491" Type="http://schemas.openxmlformats.org/officeDocument/2006/relationships/hyperlink" Target="https://ccpatioapp.com/index.php?module=items/info&amp;path=25-889" TargetMode="External"/><Relationship Id="rId1492" Type="http://schemas.openxmlformats.org/officeDocument/2006/relationships/hyperlink" Target="https://ccpatioapp.com/index.php?module=items/info&amp;path=25-889" TargetMode="External"/><Relationship Id="rId1493" Type="http://schemas.openxmlformats.org/officeDocument/2006/relationships/hyperlink" Target="https://ccpatioapp.com/index.php?module=items/info&amp;path=25-890" TargetMode="External"/><Relationship Id="rId1010" Type="http://schemas.openxmlformats.org/officeDocument/2006/relationships/hyperlink" Target="https://ccpatioapp.com/index.php?module=items/info&amp;path=25-187" TargetMode="External"/><Relationship Id="rId1494" Type="http://schemas.openxmlformats.org/officeDocument/2006/relationships/hyperlink" Target="https://ccpatioapp.com/index.php?module=items/info&amp;path=25-890" TargetMode="External"/><Relationship Id="rId664" Type="http://schemas.openxmlformats.org/officeDocument/2006/relationships/hyperlink" Target="https://ccpatioapp.com/index.php?module=items/info&amp;path=25-606" TargetMode="External"/><Relationship Id="rId1011" Type="http://schemas.openxmlformats.org/officeDocument/2006/relationships/hyperlink" Target="https://ccpatioapp.com/index.php?module=items/info&amp;path=25-187" TargetMode="External"/><Relationship Id="rId1495" Type="http://schemas.openxmlformats.org/officeDocument/2006/relationships/hyperlink" Target="https://ccpatioapp.com/index.php?module=items/info&amp;path=25-729" TargetMode="External"/><Relationship Id="rId663" Type="http://schemas.openxmlformats.org/officeDocument/2006/relationships/hyperlink" Target="https://ccpatioapp.com/index.php?module=items/info&amp;path=25-572" TargetMode="External"/><Relationship Id="rId1012" Type="http://schemas.openxmlformats.org/officeDocument/2006/relationships/hyperlink" Target="https://ccpatioapp.com/index.php?module=items/info&amp;path=25-777" TargetMode="External"/><Relationship Id="rId1496" Type="http://schemas.openxmlformats.org/officeDocument/2006/relationships/hyperlink" Target="https://ccpatioapp.com/index.php?module=items/info&amp;path=25-729" TargetMode="External"/><Relationship Id="rId662" Type="http://schemas.openxmlformats.org/officeDocument/2006/relationships/hyperlink" Target="https://ccpatioapp.com/index.php?module=items/info&amp;path=25-605" TargetMode="External"/><Relationship Id="rId1013" Type="http://schemas.openxmlformats.org/officeDocument/2006/relationships/hyperlink" Target="https://ccpatioapp.com/index.php?module=items/info&amp;path=25-777" TargetMode="External"/><Relationship Id="rId1497" Type="http://schemas.openxmlformats.org/officeDocument/2006/relationships/hyperlink" Target="https://ccpatioapp.com/index.php?module=items/info&amp;path=25-559" TargetMode="External"/><Relationship Id="rId661" Type="http://schemas.openxmlformats.org/officeDocument/2006/relationships/hyperlink" Target="https://ccpatioapp.com/index.php?module=items/info&amp;path=25-336" TargetMode="External"/><Relationship Id="rId1014" Type="http://schemas.openxmlformats.org/officeDocument/2006/relationships/hyperlink" Target="https://ccpatioapp.com/index.php?module=items/info&amp;path=25-778" TargetMode="External"/><Relationship Id="rId1498" Type="http://schemas.openxmlformats.org/officeDocument/2006/relationships/hyperlink" Target="https://ccpatioapp.com/index.php?module=items/info&amp;path=25-559" TargetMode="External"/><Relationship Id="rId1004" Type="http://schemas.openxmlformats.org/officeDocument/2006/relationships/hyperlink" Target="https://ccpatioapp.com/index.php?module=items/info&amp;path=25-774" TargetMode="External"/><Relationship Id="rId1488" Type="http://schemas.openxmlformats.org/officeDocument/2006/relationships/hyperlink" Target="https://ccpatioapp.com/index.php?module=items/info&amp;path=25-540" TargetMode="External"/><Relationship Id="rId1005" Type="http://schemas.openxmlformats.org/officeDocument/2006/relationships/hyperlink" Target="https://ccpatioapp.com/index.php?module=items/info&amp;path=25-774" TargetMode="External"/><Relationship Id="rId1489" Type="http://schemas.openxmlformats.org/officeDocument/2006/relationships/hyperlink" Target="https://ccpatioapp.com/index.php?module=items/info&amp;path=25-888" TargetMode="External"/><Relationship Id="rId1006" Type="http://schemas.openxmlformats.org/officeDocument/2006/relationships/hyperlink" Target="https://ccpatioapp.com/index.php?module=items/info&amp;path=25-775" TargetMode="External"/><Relationship Id="rId1007" Type="http://schemas.openxmlformats.org/officeDocument/2006/relationships/hyperlink" Target="https://ccpatioapp.com/index.php?module=items/info&amp;path=25-775" TargetMode="External"/><Relationship Id="rId1008" Type="http://schemas.openxmlformats.org/officeDocument/2006/relationships/hyperlink" Target="https://ccpatioapp.com/index.php?module=items/info&amp;path=25-776" TargetMode="External"/><Relationship Id="rId1009" Type="http://schemas.openxmlformats.org/officeDocument/2006/relationships/hyperlink" Target="https://ccpatioapp.com/index.php?module=items/info&amp;path=25-776" TargetMode="External"/><Relationship Id="rId657" Type="http://schemas.openxmlformats.org/officeDocument/2006/relationships/hyperlink" Target="https://ccpatioapp.com/index.php?module=items/info&amp;path=25-601" TargetMode="External"/><Relationship Id="rId656" Type="http://schemas.openxmlformats.org/officeDocument/2006/relationships/hyperlink" Target="https://ccpatioapp.com/index.php?module=items/info&amp;path=25-600" TargetMode="External"/><Relationship Id="rId655" Type="http://schemas.openxmlformats.org/officeDocument/2006/relationships/hyperlink" Target="https://ccpatioapp.com/index.php?module=items/info&amp;path=25-598" TargetMode="External"/><Relationship Id="rId654" Type="http://schemas.openxmlformats.org/officeDocument/2006/relationships/hyperlink" Target="https://ccpatioapp.com/index.php?module=items/info&amp;path=25-597" TargetMode="External"/><Relationship Id="rId659" Type="http://schemas.openxmlformats.org/officeDocument/2006/relationships/hyperlink" Target="https://ccpatioapp.com/index.php?module=items/info&amp;path=25-602" TargetMode="External"/><Relationship Id="rId658" Type="http://schemas.openxmlformats.org/officeDocument/2006/relationships/hyperlink" Target="https://ccpatioapp.com/index.php?module=items/info&amp;path=25-566" TargetMode="External"/><Relationship Id="rId1480" Type="http://schemas.openxmlformats.org/officeDocument/2006/relationships/hyperlink" Target="https://ccpatioapp.com/index.php?module=items/info&amp;path=25-887" TargetMode="External"/><Relationship Id="rId1481" Type="http://schemas.openxmlformats.org/officeDocument/2006/relationships/hyperlink" Target="https://ccpatioapp.com/index.php?module=items/info&amp;path=25-134" TargetMode="External"/><Relationship Id="rId1482" Type="http://schemas.openxmlformats.org/officeDocument/2006/relationships/hyperlink" Target="https://ccpatioapp.com/index.php?module=items/info&amp;path=25-134" TargetMode="External"/><Relationship Id="rId1483" Type="http://schemas.openxmlformats.org/officeDocument/2006/relationships/hyperlink" Target="https://ccpatioapp.com/index.php?module=items/info&amp;path=25-303" TargetMode="External"/><Relationship Id="rId653" Type="http://schemas.openxmlformats.org/officeDocument/2006/relationships/hyperlink" Target="https://ccpatioapp.com/index.php?module=items/info&amp;path=25-596" TargetMode="External"/><Relationship Id="rId1000" Type="http://schemas.openxmlformats.org/officeDocument/2006/relationships/hyperlink" Target="https://ccpatioapp.com/index.php?module=items/info&amp;path=25-148" TargetMode="External"/><Relationship Id="rId1484" Type="http://schemas.openxmlformats.org/officeDocument/2006/relationships/hyperlink" Target="https://ccpatioapp.com/index.php?module=items/info&amp;path=25-303" TargetMode="External"/><Relationship Id="rId652" Type="http://schemas.openxmlformats.org/officeDocument/2006/relationships/hyperlink" Target="https://ccpatioapp.com/index.php?module=items/info&amp;path=25-595" TargetMode="External"/><Relationship Id="rId1001" Type="http://schemas.openxmlformats.org/officeDocument/2006/relationships/hyperlink" Target="https://ccpatioapp.com/index.php?module=items/info&amp;path=25-148" TargetMode="External"/><Relationship Id="rId1485" Type="http://schemas.openxmlformats.org/officeDocument/2006/relationships/hyperlink" Target="https://ccpatioapp.com/index.php?module=items/info&amp;path=25-846" TargetMode="External"/><Relationship Id="rId651" Type="http://schemas.openxmlformats.org/officeDocument/2006/relationships/hyperlink" Target="https://ccpatioapp.com/index.php?module=items/info&amp;path=25-420" TargetMode="External"/><Relationship Id="rId1002" Type="http://schemas.openxmlformats.org/officeDocument/2006/relationships/hyperlink" Target="https://ccpatioapp.com/index.php?module=items/info&amp;path=25-700" TargetMode="External"/><Relationship Id="rId1486" Type="http://schemas.openxmlformats.org/officeDocument/2006/relationships/hyperlink" Target="https://ccpatioapp.com/index.php?module=items/info&amp;path=25-846" TargetMode="External"/><Relationship Id="rId650" Type="http://schemas.openxmlformats.org/officeDocument/2006/relationships/hyperlink" Target="https://ccpatioapp.com/index.php?module=items/info&amp;path=25-594" TargetMode="External"/><Relationship Id="rId1003" Type="http://schemas.openxmlformats.org/officeDocument/2006/relationships/hyperlink" Target="https://ccpatioapp.com/index.php?module=items/info&amp;path=25-700" TargetMode="External"/><Relationship Id="rId1487" Type="http://schemas.openxmlformats.org/officeDocument/2006/relationships/hyperlink" Target="https://ccpatioapp.com/index.php?module=items/info&amp;path=25-540" TargetMode="External"/><Relationship Id="rId1037" Type="http://schemas.openxmlformats.org/officeDocument/2006/relationships/hyperlink" Target="https://ccpatioapp.com/index.php?module=items/info&amp;path=25-782" TargetMode="External"/><Relationship Id="rId1038" Type="http://schemas.openxmlformats.org/officeDocument/2006/relationships/hyperlink" Target="https://ccpatioapp.com/index.php?module=items/info&amp;path=25-783" TargetMode="External"/><Relationship Id="rId1039" Type="http://schemas.openxmlformats.org/officeDocument/2006/relationships/hyperlink" Target="https://ccpatioapp.com/index.php?module=items/info&amp;path=25-783" TargetMode="External"/><Relationship Id="rId206" Type="http://schemas.openxmlformats.org/officeDocument/2006/relationships/hyperlink" Target="https://ccpatioapp.com/index.php?module=items/info&amp;path=25-236" TargetMode="External"/><Relationship Id="rId205" Type="http://schemas.openxmlformats.org/officeDocument/2006/relationships/hyperlink" Target="https://ccpatioapp.com/index.php?module=items/info&amp;path=25-236" TargetMode="External"/><Relationship Id="rId689" Type="http://schemas.openxmlformats.org/officeDocument/2006/relationships/hyperlink" Target="https://ccpatioapp.com/index.php?module=items/info&amp;path=25-624" TargetMode="External"/><Relationship Id="rId204" Type="http://schemas.openxmlformats.org/officeDocument/2006/relationships/hyperlink" Target="https://ccpatioapp.com/index.php?module=items/info&amp;path=25-23" TargetMode="External"/><Relationship Id="rId688" Type="http://schemas.openxmlformats.org/officeDocument/2006/relationships/hyperlink" Target="https://ccpatioapp.com/index.php?module=items/info&amp;path=25-353" TargetMode="External"/><Relationship Id="rId203" Type="http://schemas.openxmlformats.org/officeDocument/2006/relationships/hyperlink" Target="https://ccpatioapp.com/index.php?module=items/info&amp;path=25-23" TargetMode="External"/><Relationship Id="rId687" Type="http://schemas.openxmlformats.org/officeDocument/2006/relationships/hyperlink" Target="https://ccpatioapp.com/index.php?module=items/info&amp;path=25-145" TargetMode="External"/><Relationship Id="rId209" Type="http://schemas.openxmlformats.org/officeDocument/2006/relationships/hyperlink" Target="https://ccpatioapp.com/index.php?module=items/info&amp;path=25-411" TargetMode="External"/><Relationship Id="rId208" Type="http://schemas.openxmlformats.org/officeDocument/2006/relationships/hyperlink" Target="https://ccpatioapp.com/index.php?module=items/info&amp;path=25-410" TargetMode="External"/><Relationship Id="rId207" Type="http://schemas.openxmlformats.org/officeDocument/2006/relationships/hyperlink" Target="https://ccpatioapp.com/index.php?module=items/info&amp;path=25-410" TargetMode="External"/><Relationship Id="rId682" Type="http://schemas.openxmlformats.org/officeDocument/2006/relationships/hyperlink" Target="https://ccpatioapp.com/index.php?module=items/info&amp;path=25-617" TargetMode="External"/><Relationship Id="rId681" Type="http://schemas.openxmlformats.org/officeDocument/2006/relationships/hyperlink" Target="https://ccpatioapp.com/index.php?module=items/info&amp;path=25-493" TargetMode="External"/><Relationship Id="rId1030" Type="http://schemas.openxmlformats.org/officeDocument/2006/relationships/hyperlink" Target="https://ccpatioapp.com/index.php?module=items/info&amp;path=25-496" TargetMode="External"/><Relationship Id="rId680" Type="http://schemas.openxmlformats.org/officeDocument/2006/relationships/hyperlink" Target="https://ccpatioapp.com/index.php?module=items/info&amp;path=25-616" TargetMode="External"/><Relationship Id="rId1031" Type="http://schemas.openxmlformats.org/officeDocument/2006/relationships/hyperlink" Target="https://ccpatioapp.com/index.php?module=items/info&amp;path=25-496" TargetMode="External"/><Relationship Id="rId1032" Type="http://schemas.openxmlformats.org/officeDocument/2006/relationships/hyperlink" Target="https://ccpatioapp.com/index.php?module=items/info&amp;path=25-781" TargetMode="External"/><Relationship Id="rId202" Type="http://schemas.openxmlformats.org/officeDocument/2006/relationships/hyperlink" Target="https://ccpatioapp.com/index.php?module=items/info&amp;path=25-409" TargetMode="External"/><Relationship Id="rId686" Type="http://schemas.openxmlformats.org/officeDocument/2006/relationships/hyperlink" Target="https://ccpatioapp.com/index.php?module=items/info&amp;path=25-79" TargetMode="External"/><Relationship Id="rId1033" Type="http://schemas.openxmlformats.org/officeDocument/2006/relationships/hyperlink" Target="https://ccpatioapp.com/index.php?module=items/info&amp;path=25-781" TargetMode="External"/><Relationship Id="rId201" Type="http://schemas.openxmlformats.org/officeDocument/2006/relationships/hyperlink" Target="https://ccpatioapp.com/index.php?module=items/info&amp;path=25-408" TargetMode="External"/><Relationship Id="rId685" Type="http://schemas.openxmlformats.org/officeDocument/2006/relationships/hyperlink" Target="https://ccpatioapp.com/index.php?module=items/info&amp;path=25-619" TargetMode="External"/><Relationship Id="rId1034" Type="http://schemas.openxmlformats.org/officeDocument/2006/relationships/hyperlink" Target="https://ccpatioapp.com/index.php?module=items/info&amp;path=25-575" TargetMode="External"/><Relationship Id="rId200" Type="http://schemas.openxmlformats.org/officeDocument/2006/relationships/hyperlink" Target="https://ccpatioapp.com/index.php?module=items/info&amp;path=25-408" TargetMode="External"/><Relationship Id="rId684" Type="http://schemas.openxmlformats.org/officeDocument/2006/relationships/hyperlink" Target="https://ccpatioapp.com/index.php?module=items/info&amp;path=25-620" TargetMode="External"/><Relationship Id="rId1035" Type="http://schemas.openxmlformats.org/officeDocument/2006/relationships/hyperlink" Target="https://ccpatioapp.com/index.php?module=items/info&amp;path=25-575" TargetMode="External"/><Relationship Id="rId683" Type="http://schemas.openxmlformats.org/officeDocument/2006/relationships/hyperlink" Target="https://ccpatioapp.com/index.php?module=items/info&amp;path=25-618" TargetMode="External"/><Relationship Id="rId1036" Type="http://schemas.openxmlformats.org/officeDocument/2006/relationships/hyperlink" Target="https://ccpatioapp.com/index.php?module=items/info&amp;path=25-782" TargetMode="External"/><Relationship Id="rId1026" Type="http://schemas.openxmlformats.org/officeDocument/2006/relationships/hyperlink" Target="https://ccpatioapp.com/index.php?module=items/info&amp;path=25-437" TargetMode="External"/><Relationship Id="rId1027" Type="http://schemas.openxmlformats.org/officeDocument/2006/relationships/hyperlink" Target="https://ccpatioapp.com/index.php?module=items/info&amp;path=25-437" TargetMode="External"/><Relationship Id="rId1028" Type="http://schemas.openxmlformats.org/officeDocument/2006/relationships/hyperlink" Target="https://ccpatioapp.com/index.php?module=items/info&amp;path=25-323" TargetMode="External"/><Relationship Id="rId1029" Type="http://schemas.openxmlformats.org/officeDocument/2006/relationships/hyperlink" Target="https://ccpatioapp.com/index.php?module=items/info&amp;path=25-323" TargetMode="External"/><Relationship Id="rId679" Type="http://schemas.openxmlformats.org/officeDocument/2006/relationships/hyperlink" Target="https://ccpatioapp.com/index.php?module=items/info&amp;path=25-615" TargetMode="External"/><Relationship Id="rId678" Type="http://schemas.openxmlformats.org/officeDocument/2006/relationships/hyperlink" Target="https://ccpatioapp.com/index.php?module=items/info&amp;path=25-614" TargetMode="External"/><Relationship Id="rId677" Type="http://schemas.openxmlformats.org/officeDocument/2006/relationships/hyperlink" Target="https://ccpatioapp.com/index.php?module=items/info&amp;path=25-613" TargetMode="External"/><Relationship Id="rId676" Type="http://schemas.openxmlformats.org/officeDocument/2006/relationships/hyperlink" Target="https://ccpatioapp.com/index.php?module=items/info&amp;path=25-488" TargetMode="External"/><Relationship Id="rId671" Type="http://schemas.openxmlformats.org/officeDocument/2006/relationships/hyperlink" Target="https://ccpatioapp.com/index.php?module=items/info&amp;path=25-609" TargetMode="External"/><Relationship Id="rId670" Type="http://schemas.openxmlformats.org/officeDocument/2006/relationships/hyperlink" Target="https://ccpatioapp.com/index.php?module=items/info&amp;path=25-608" TargetMode="External"/><Relationship Id="rId1020" Type="http://schemas.openxmlformats.org/officeDocument/2006/relationships/hyperlink" Target="https://ccpatioapp.com/index.php?module=items/info&amp;path=25-670" TargetMode="External"/><Relationship Id="rId1021" Type="http://schemas.openxmlformats.org/officeDocument/2006/relationships/hyperlink" Target="https://ccpatioapp.com/index.php?module=items/info&amp;path=25-670" TargetMode="External"/><Relationship Id="rId675" Type="http://schemas.openxmlformats.org/officeDocument/2006/relationships/hyperlink" Target="https://ccpatioapp.com/index.php?module=items/info&amp;path=25-612" TargetMode="External"/><Relationship Id="rId1022" Type="http://schemas.openxmlformats.org/officeDocument/2006/relationships/hyperlink" Target="https://ccpatioapp.com/index.php?module=items/info&amp;path=25-760" TargetMode="External"/><Relationship Id="rId674" Type="http://schemas.openxmlformats.org/officeDocument/2006/relationships/hyperlink" Target="https://ccpatioapp.com/index.php?module=items/info&amp;path=25-611" TargetMode="External"/><Relationship Id="rId1023" Type="http://schemas.openxmlformats.org/officeDocument/2006/relationships/hyperlink" Target="https://ccpatioapp.com/index.php?module=items/info&amp;path=25-760" TargetMode="External"/><Relationship Id="rId673" Type="http://schemas.openxmlformats.org/officeDocument/2006/relationships/hyperlink" Target="https://ccpatioapp.com/index.php?module=items/info&amp;path=25-610" TargetMode="External"/><Relationship Id="rId1024" Type="http://schemas.openxmlformats.org/officeDocument/2006/relationships/hyperlink" Target="https://ccpatioapp.com/index.php?module=items/info&amp;path=25-780" TargetMode="External"/><Relationship Id="rId672" Type="http://schemas.openxmlformats.org/officeDocument/2006/relationships/hyperlink" Target="https://ccpatioapp.com/index.php?module=items/info&amp;path=25-391" TargetMode="External"/><Relationship Id="rId1025" Type="http://schemas.openxmlformats.org/officeDocument/2006/relationships/hyperlink" Target="https://ccpatioapp.com/index.php?module=items/info&amp;path=25-780" TargetMode="External"/><Relationship Id="rId190" Type="http://schemas.openxmlformats.org/officeDocument/2006/relationships/hyperlink" Target="https://ccpatioapp.com/index.php?module=items/info&amp;path=25-401" TargetMode="External"/><Relationship Id="rId194" Type="http://schemas.openxmlformats.org/officeDocument/2006/relationships/hyperlink" Target="https://ccpatioapp.com/index.php?module=items/info&amp;path=25-405" TargetMode="External"/><Relationship Id="rId193" Type="http://schemas.openxmlformats.org/officeDocument/2006/relationships/hyperlink" Target="https://ccpatioapp.com/index.php?module=items/info&amp;path=25-404" TargetMode="External"/><Relationship Id="rId192" Type="http://schemas.openxmlformats.org/officeDocument/2006/relationships/hyperlink" Target="https://ccpatioapp.com/index.php?module=items/info&amp;path=25-404" TargetMode="External"/><Relationship Id="rId191" Type="http://schemas.openxmlformats.org/officeDocument/2006/relationships/hyperlink" Target="https://ccpatioapp.com/index.php?module=items/info&amp;path=25-403" TargetMode="External"/><Relationship Id="rId187" Type="http://schemas.openxmlformats.org/officeDocument/2006/relationships/hyperlink" Target="https://ccpatioapp.com/index.php?module=items/info&amp;path=25-398" TargetMode="External"/><Relationship Id="rId186" Type="http://schemas.openxmlformats.org/officeDocument/2006/relationships/hyperlink" Target="https://ccpatioapp.com/index.php?module=items/info&amp;path=25-398" TargetMode="External"/><Relationship Id="rId185" Type="http://schemas.openxmlformats.org/officeDocument/2006/relationships/hyperlink" Target="https://ccpatioapp.com/index.php?module=items/info&amp;path=25-396" TargetMode="External"/><Relationship Id="rId184" Type="http://schemas.openxmlformats.org/officeDocument/2006/relationships/hyperlink" Target="https://ccpatioapp.com/index.php?module=items/info&amp;path=25-396" TargetMode="External"/><Relationship Id="rId189" Type="http://schemas.openxmlformats.org/officeDocument/2006/relationships/hyperlink" Target="https://ccpatioapp.com/index.php?module=items/info&amp;path=25-399" TargetMode="External"/><Relationship Id="rId188" Type="http://schemas.openxmlformats.org/officeDocument/2006/relationships/hyperlink" Target="https://ccpatioapp.com/index.php?module=items/info&amp;path=25-399" TargetMode="External"/><Relationship Id="rId183" Type="http://schemas.openxmlformats.org/officeDocument/2006/relationships/hyperlink" Target="https://ccpatioapp.com/index.php?module=items/info&amp;path=25-397" TargetMode="External"/><Relationship Id="rId182" Type="http://schemas.openxmlformats.org/officeDocument/2006/relationships/hyperlink" Target="https://ccpatioapp.com/index.php?module=items/info&amp;path=25-397" TargetMode="External"/><Relationship Id="rId181" Type="http://schemas.openxmlformats.org/officeDocument/2006/relationships/hyperlink" Target="https://ccpatioapp.com/index.php?module=items/info&amp;path=25-395" TargetMode="External"/><Relationship Id="rId180" Type="http://schemas.openxmlformats.org/officeDocument/2006/relationships/hyperlink" Target="https://ccpatioapp.com/index.php?module=items/info&amp;path=25-395" TargetMode="External"/><Relationship Id="rId176" Type="http://schemas.openxmlformats.org/officeDocument/2006/relationships/hyperlink" Target="https://ccpatioapp.com/index.php?module=items/info&amp;path=25-394" TargetMode="External"/><Relationship Id="rId175" Type="http://schemas.openxmlformats.org/officeDocument/2006/relationships/hyperlink" Target="https://ccpatioapp.com/index.php?module=items/info&amp;path=25-268" TargetMode="External"/><Relationship Id="rId174" Type="http://schemas.openxmlformats.org/officeDocument/2006/relationships/hyperlink" Target="https://ccpatioapp.com/index.php?module=items/info&amp;path=25-268" TargetMode="External"/><Relationship Id="rId173" Type="http://schemas.openxmlformats.org/officeDocument/2006/relationships/hyperlink" Target="https://ccpatioapp.com/index.php?module=items/info&amp;path=25-338" TargetMode="External"/><Relationship Id="rId179" Type="http://schemas.openxmlformats.org/officeDocument/2006/relationships/hyperlink" Target="https://ccpatioapp.com/index.php?module=items/info&amp;path=25-40" TargetMode="External"/><Relationship Id="rId178" Type="http://schemas.openxmlformats.org/officeDocument/2006/relationships/hyperlink" Target="https://ccpatioapp.com/index.php?module=items/info&amp;path=25-40" TargetMode="External"/><Relationship Id="rId177" Type="http://schemas.openxmlformats.org/officeDocument/2006/relationships/hyperlink" Target="https://ccpatioapp.com/index.php?module=items/info&amp;path=25-394" TargetMode="External"/><Relationship Id="rId198" Type="http://schemas.openxmlformats.org/officeDocument/2006/relationships/hyperlink" Target="https://ccpatioapp.com/index.php?module=items/info&amp;path=25-407" TargetMode="External"/><Relationship Id="rId197" Type="http://schemas.openxmlformats.org/officeDocument/2006/relationships/hyperlink" Target="https://ccpatioapp.com/index.php?module=items/info&amp;path=25-406" TargetMode="External"/><Relationship Id="rId196" Type="http://schemas.openxmlformats.org/officeDocument/2006/relationships/hyperlink" Target="https://ccpatioapp.com/index.php?module=items/info&amp;path=25-406" TargetMode="External"/><Relationship Id="rId195" Type="http://schemas.openxmlformats.org/officeDocument/2006/relationships/hyperlink" Target="https://ccpatioapp.com/index.php?module=items/info&amp;path=25-405" TargetMode="External"/><Relationship Id="rId199" Type="http://schemas.openxmlformats.org/officeDocument/2006/relationships/hyperlink" Target="https://ccpatioapp.com/index.php?module=items/info&amp;path=25-407" TargetMode="External"/><Relationship Id="rId150" Type="http://schemas.openxmlformats.org/officeDocument/2006/relationships/hyperlink" Target="https://ccpatioapp.com/index.php?module=items/info&amp;path=25-384" TargetMode="External"/><Relationship Id="rId149" Type="http://schemas.openxmlformats.org/officeDocument/2006/relationships/hyperlink" Target="https://ccpatioapp.com/index.php?module=items/info&amp;path=25-383" TargetMode="External"/><Relationship Id="rId148" Type="http://schemas.openxmlformats.org/officeDocument/2006/relationships/hyperlink" Target="https://ccpatioapp.com/index.php?module=items/info&amp;path=25-383" TargetMode="External"/><Relationship Id="rId1090" Type="http://schemas.openxmlformats.org/officeDocument/2006/relationships/hyperlink" Target="https://ccpatioapp.com/index.php?module=items/info&amp;path=25-794" TargetMode="External"/><Relationship Id="rId1091" Type="http://schemas.openxmlformats.org/officeDocument/2006/relationships/hyperlink" Target="https://ccpatioapp.com/index.php?module=items/info&amp;path=25-794" TargetMode="External"/><Relationship Id="rId1092" Type="http://schemas.openxmlformats.org/officeDocument/2006/relationships/hyperlink" Target="https://ccpatioapp.com/index.php?module=items/info&amp;path=25-268" TargetMode="External"/><Relationship Id="rId1093" Type="http://schemas.openxmlformats.org/officeDocument/2006/relationships/hyperlink" Target="https://ccpatioapp.com/index.php?module=items/info&amp;path=25-268" TargetMode="External"/><Relationship Id="rId1094" Type="http://schemas.openxmlformats.org/officeDocument/2006/relationships/hyperlink" Target="https://ccpatioapp.com/index.php?module=items/info&amp;path=25-795" TargetMode="External"/><Relationship Id="rId143" Type="http://schemas.openxmlformats.org/officeDocument/2006/relationships/hyperlink" Target="https://ccpatioapp.com/index.php?module=items/info&amp;path=25-380" TargetMode="External"/><Relationship Id="rId1095" Type="http://schemas.openxmlformats.org/officeDocument/2006/relationships/hyperlink" Target="https://ccpatioapp.com/index.php?module=items/info&amp;path=25-795" TargetMode="External"/><Relationship Id="rId142" Type="http://schemas.openxmlformats.org/officeDocument/2006/relationships/hyperlink" Target="https://ccpatioapp.com/index.php?module=items/info&amp;path=25-380" TargetMode="External"/><Relationship Id="rId1096" Type="http://schemas.openxmlformats.org/officeDocument/2006/relationships/hyperlink" Target="https://ccpatioapp.com/index.php?module=items/info&amp;path=25-776" TargetMode="External"/><Relationship Id="rId141" Type="http://schemas.openxmlformats.org/officeDocument/2006/relationships/hyperlink" Target="https://ccpatioapp.com/index.php?module=items/info&amp;path=25-379" TargetMode="External"/><Relationship Id="rId1097" Type="http://schemas.openxmlformats.org/officeDocument/2006/relationships/hyperlink" Target="https://ccpatioapp.com/index.php?module=items/info&amp;path=25-776" TargetMode="External"/><Relationship Id="rId140" Type="http://schemas.openxmlformats.org/officeDocument/2006/relationships/hyperlink" Target="https://ccpatioapp.com/index.php?module=items/info&amp;path=25-379" TargetMode="External"/><Relationship Id="rId1098" Type="http://schemas.openxmlformats.org/officeDocument/2006/relationships/hyperlink" Target="https://ccpatioapp.com/index.php?module=items/info&amp;path=25-796" TargetMode="External"/><Relationship Id="rId147" Type="http://schemas.openxmlformats.org/officeDocument/2006/relationships/hyperlink" Target="https://ccpatioapp.com/index.php?module=items/info&amp;path=25-382" TargetMode="External"/><Relationship Id="rId1099" Type="http://schemas.openxmlformats.org/officeDocument/2006/relationships/hyperlink" Target="https://ccpatioapp.com/index.php?module=items/info&amp;path=25-796" TargetMode="External"/><Relationship Id="rId146" Type="http://schemas.openxmlformats.org/officeDocument/2006/relationships/hyperlink" Target="https://ccpatioapp.com/index.php?module=items/info&amp;path=25-382" TargetMode="External"/><Relationship Id="rId145" Type="http://schemas.openxmlformats.org/officeDocument/2006/relationships/hyperlink" Target="https://ccpatioapp.com/index.php?module=items/info&amp;path=25-381" TargetMode="External"/><Relationship Id="rId144" Type="http://schemas.openxmlformats.org/officeDocument/2006/relationships/hyperlink" Target="https://ccpatioapp.com/index.php?module=items/info&amp;path=25-381" TargetMode="External"/><Relationship Id="rId139" Type="http://schemas.openxmlformats.org/officeDocument/2006/relationships/hyperlink" Target="https://ccpatioapp.com/index.php?module=items/info&amp;path=25-378" TargetMode="External"/><Relationship Id="rId138" Type="http://schemas.openxmlformats.org/officeDocument/2006/relationships/hyperlink" Target="https://ccpatioapp.com/index.php?module=items/info&amp;path=25-378" TargetMode="External"/><Relationship Id="rId137" Type="http://schemas.openxmlformats.org/officeDocument/2006/relationships/hyperlink" Target="https://ccpatioapp.com/index.php?module=items/info&amp;path=25-377" TargetMode="External"/><Relationship Id="rId1080" Type="http://schemas.openxmlformats.org/officeDocument/2006/relationships/hyperlink" Target="https://ccpatioapp.com/index.php?module=items/info&amp;path=25-791" TargetMode="External"/><Relationship Id="rId1081" Type="http://schemas.openxmlformats.org/officeDocument/2006/relationships/hyperlink" Target="https://ccpatioapp.com/index.php?module=items/info&amp;path=25-791" TargetMode="External"/><Relationship Id="rId1082" Type="http://schemas.openxmlformats.org/officeDocument/2006/relationships/hyperlink" Target="https://ccpatioapp.com/index.php?module=items/info&amp;path=25-792" TargetMode="External"/><Relationship Id="rId1083" Type="http://schemas.openxmlformats.org/officeDocument/2006/relationships/hyperlink" Target="https://ccpatioapp.com/index.php?module=items/info&amp;path=25-792" TargetMode="External"/><Relationship Id="rId132" Type="http://schemas.openxmlformats.org/officeDocument/2006/relationships/hyperlink" Target="https://ccpatioapp.com/index.php?module=items/info&amp;path=25-375" TargetMode="External"/><Relationship Id="rId1084" Type="http://schemas.openxmlformats.org/officeDocument/2006/relationships/hyperlink" Target="https://ccpatioapp.com/index.php?module=items/info&amp;path=25-760" TargetMode="External"/><Relationship Id="rId131" Type="http://schemas.openxmlformats.org/officeDocument/2006/relationships/hyperlink" Target="https://ccpatioapp.com/index.php?module=items/info&amp;path=25-374" TargetMode="External"/><Relationship Id="rId1085" Type="http://schemas.openxmlformats.org/officeDocument/2006/relationships/hyperlink" Target="https://ccpatioapp.com/index.php?module=items/info&amp;path=25-760" TargetMode="External"/><Relationship Id="rId130" Type="http://schemas.openxmlformats.org/officeDocument/2006/relationships/hyperlink" Target="https://ccpatioapp.com/index.php?module=items/info&amp;path=25-374" TargetMode="External"/><Relationship Id="rId1086" Type="http://schemas.openxmlformats.org/officeDocument/2006/relationships/hyperlink" Target="https://ccpatioapp.com/index.php?module=items/info&amp;path=25-700" TargetMode="External"/><Relationship Id="rId1087" Type="http://schemas.openxmlformats.org/officeDocument/2006/relationships/hyperlink" Target="https://ccpatioapp.com/index.php?module=items/info&amp;path=25-700" TargetMode="External"/><Relationship Id="rId136" Type="http://schemas.openxmlformats.org/officeDocument/2006/relationships/hyperlink" Target="https://ccpatioapp.com/index.php?module=items/info&amp;path=25-377" TargetMode="External"/><Relationship Id="rId1088" Type="http://schemas.openxmlformats.org/officeDocument/2006/relationships/hyperlink" Target="https://ccpatioapp.com/index.php?module=items/info&amp;path=25-793" TargetMode="External"/><Relationship Id="rId135" Type="http://schemas.openxmlformats.org/officeDocument/2006/relationships/hyperlink" Target="https://ccpatioapp.com/index.php?module=items/info&amp;path=25-376" TargetMode="External"/><Relationship Id="rId1089" Type="http://schemas.openxmlformats.org/officeDocument/2006/relationships/hyperlink" Target="https://ccpatioapp.com/index.php?module=items/info&amp;path=25-793" TargetMode="External"/><Relationship Id="rId134" Type="http://schemas.openxmlformats.org/officeDocument/2006/relationships/hyperlink" Target="https://ccpatioapp.com/index.php?module=items/info&amp;path=25-376" TargetMode="External"/><Relationship Id="rId133" Type="http://schemas.openxmlformats.org/officeDocument/2006/relationships/hyperlink" Target="https://ccpatioapp.com/index.php?module=items/info&amp;path=25-375" TargetMode="External"/><Relationship Id="rId172" Type="http://schemas.openxmlformats.org/officeDocument/2006/relationships/hyperlink" Target="https://ccpatioapp.com/index.php?module=items/info&amp;path=25-338" TargetMode="External"/><Relationship Id="rId171" Type="http://schemas.openxmlformats.org/officeDocument/2006/relationships/hyperlink" Target="https://ccpatioapp.com/index.php?module=items/info&amp;path=25-393" TargetMode="External"/><Relationship Id="rId170" Type="http://schemas.openxmlformats.org/officeDocument/2006/relationships/hyperlink" Target="https://ccpatioapp.com/index.php?module=items/info&amp;path=25-393" TargetMode="External"/><Relationship Id="rId165" Type="http://schemas.openxmlformats.org/officeDocument/2006/relationships/hyperlink" Target="https://ccpatioapp.com/index.php?module=items/info&amp;path=25-390" TargetMode="External"/><Relationship Id="rId164" Type="http://schemas.openxmlformats.org/officeDocument/2006/relationships/hyperlink" Target="https://ccpatioapp.com/index.php?module=items/info&amp;path=25-390" TargetMode="External"/><Relationship Id="rId163" Type="http://schemas.openxmlformats.org/officeDocument/2006/relationships/hyperlink" Target="https://ccpatioapp.com/index.php?module=items/info&amp;path=25-319" TargetMode="External"/><Relationship Id="rId162" Type="http://schemas.openxmlformats.org/officeDocument/2006/relationships/hyperlink" Target="https://ccpatioapp.com/index.php?module=items/info&amp;path=25-319" TargetMode="External"/><Relationship Id="rId169" Type="http://schemas.openxmlformats.org/officeDocument/2006/relationships/hyperlink" Target="https://ccpatioapp.com/index.php?module=items/info&amp;path=25-392" TargetMode="External"/><Relationship Id="rId168" Type="http://schemas.openxmlformats.org/officeDocument/2006/relationships/hyperlink" Target="https://ccpatioapp.com/index.php?module=items/info&amp;path=25-392" TargetMode="External"/><Relationship Id="rId167" Type="http://schemas.openxmlformats.org/officeDocument/2006/relationships/hyperlink" Target="https://ccpatioapp.com/index.php?module=items/info&amp;path=25-391" TargetMode="External"/><Relationship Id="rId166" Type="http://schemas.openxmlformats.org/officeDocument/2006/relationships/hyperlink" Target="https://ccpatioapp.com/index.php?module=items/info&amp;path=25-391" TargetMode="External"/><Relationship Id="rId161" Type="http://schemas.openxmlformats.org/officeDocument/2006/relationships/hyperlink" Target="https://ccpatioapp.com/index.php?module=items/info&amp;path=25-389" TargetMode="External"/><Relationship Id="rId160" Type="http://schemas.openxmlformats.org/officeDocument/2006/relationships/hyperlink" Target="https://ccpatioapp.com/index.php?module=items/info&amp;path=25-389" TargetMode="External"/><Relationship Id="rId159" Type="http://schemas.openxmlformats.org/officeDocument/2006/relationships/hyperlink" Target="https://ccpatioapp.com/index.php?module=items/info&amp;path=25-388" TargetMode="External"/><Relationship Id="rId154" Type="http://schemas.openxmlformats.org/officeDocument/2006/relationships/hyperlink" Target="https://ccpatioapp.com/index.php?module=items/info&amp;path=25-386" TargetMode="External"/><Relationship Id="rId153" Type="http://schemas.openxmlformats.org/officeDocument/2006/relationships/hyperlink" Target="https://ccpatioapp.com/index.php?module=items/info&amp;path=25-385" TargetMode="External"/><Relationship Id="rId152" Type="http://schemas.openxmlformats.org/officeDocument/2006/relationships/hyperlink" Target="https://ccpatioapp.com/index.php?module=items/info&amp;path=25-385" TargetMode="External"/><Relationship Id="rId151" Type="http://schemas.openxmlformats.org/officeDocument/2006/relationships/hyperlink" Target="https://ccpatioapp.com/index.php?module=items/info&amp;path=25-384" TargetMode="External"/><Relationship Id="rId158" Type="http://schemas.openxmlformats.org/officeDocument/2006/relationships/hyperlink" Target="https://ccpatioapp.com/index.php?module=items/info&amp;path=25-388" TargetMode="External"/><Relationship Id="rId157" Type="http://schemas.openxmlformats.org/officeDocument/2006/relationships/hyperlink" Target="https://ccpatioapp.com/index.php?module=items/info&amp;path=25-387" TargetMode="External"/><Relationship Id="rId156" Type="http://schemas.openxmlformats.org/officeDocument/2006/relationships/hyperlink" Target="https://ccpatioapp.com/index.php?module=items/info&amp;path=25-387" TargetMode="External"/><Relationship Id="rId155" Type="http://schemas.openxmlformats.org/officeDocument/2006/relationships/hyperlink" Target="https://ccpatioapp.com/index.php?module=items/info&amp;path=25-386" TargetMode="External"/><Relationship Id="rId1510" Type="http://schemas.openxmlformats.org/officeDocument/2006/relationships/hyperlink" Target="https://ccpatioapp.com/index.php?module=items/info&amp;path=25-893" TargetMode="External"/><Relationship Id="rId1511" Type="http://schemas.openxmlformats.org/officeDocument/2006/relationships/hyperlink" Target="https://ccpatioapp.com/index.php?module=items/info&amp;path=25-895" TargetMode="External"/><Relationship Id="rId1512" Type="http://schemas.openxmlformats.org/officeDocument/2006/relationships/hyperlink" Target="https://ccpatioapp.com/index.php?module=items/info&amp;path=25-895" TargetMode="External"/><Relationship Id="rId1513" Type="http://schemas.openxmlformats.org/officeDocument/2006/relationships/hyperlink" Target="https://ccpatioapp.com/index.php?module=items/info&amp;path=25-896" TargetMode="External"/><Relationship Id="rId1514" Type="http://schemas.openxmlformats.org/officeDocument/2006/relationships/hyperlink" Target="https://ccpatioapp.com/index.php?module=items/info&amp;path=25-896" TargetMode="External"/><Relationship Id="rId1515" Type="http://schemas.openxmlformats.org/officeDocument/2006/relationships/hyperlink" Target="https://ccpatioapp.com/index.php?module=items/info&amp;path=25-897" TargetMode="External"/><Relationship Id="rId1516" Type="http://schemas.openxmlformats.org/officeDocument/2006/relationships/hyperlink" Target="https://ccpatioapp.com/index.php?module=items/info&amp;path=25-897" TargetMode="External"/><Relationship Id="rId1517" Type="http://schemas.openxmlformats.org/officeDocument/2006/relationships/hyperlink" Target="https://ccpatioapp.com/index.php?module=items/info&amp;path=25-898" TargetMode="External"/><Relationship Id="rId1518" Type="http://schemas.openxmlformats.org/officeDocument/2006/relationships/hyperlink" Target="https://ccpatioapp.com/index.php?module=items/info&amp;path=25-898" TargetMode="External"/><Relationship Id="rId1519" Type="http://schemas.openxmlformats.org/officeDocument/2006/relationships/hyperlink" Target="https://ccpatioapp.com/index.php?module=items/info&amp;path=25-899" TargetMode="External"/><Relationship Id="rId1500" Type="http://schemas.openxmlformats.org/officeDocument/2006/relationships/hyperlink" Target="https://ccpatioapp.com/index.php?module=items/info&amp;path=25-891" TargetMode="External"/><Relationship Id="rId1501" Type="http://schemas.openxmlformats.org/officeDocument/2006/relationships/hyperlink" Target="https://ccpatioapp.com/index.php?module=items/info&amp;path=25-51" TargetMode="External"/><Relationship Id="rId1502" Type="http://schemas.openxmlformats.org/officeDocument/2006/relationships/hyperlink" Target="https://ccpatioapp.com/index.php?module=items/info&amp;path=25-51" TargetMode="External"/><Relationship Id="rId1503" Type="http://schemas.openxmlformats.org/officeDocument/2006/relationships/hyperlink" Target="https://ccpatioapp.com/index.php?module=items/info&amp;path=25-892" TargetMode="External"/><Relationship Id="rId1504" Type="http://schemas.openxmlformats.org/officeDocument/2006/relationships/hyperlink" Target="https://ccpatioapp.com/index.php?module=items/info&amp;path=25-892" TargetMode="External"/><Relationship Id="rId1505" Type="http://schemas.openxmlformats.org/officeDocument/2006/relationships/hyperlink" Target="https://ccpatioapp.com/index.php?module=items/info&amp;path=25-882" TargetMode="External"/><Relationship Id="rId1506" Type="http://schemas.openxmlformats.org/officeDocument/2006/relationships/hyperlink" Target="https://ccpatioapp.com/index.php?module=items/info&amp;path=25-882" TargetMode="External"/><Relationship Id="rId1507" Type="http://schemas.openxmlformats.org/officeDocument/2006/relationships/hyperlink" Target="https://ccpatioapp.com/index.php?module=items/info&amp;path=25-456" TargetMode="External"/><Relationship Id="rId1508" Type="http://schemas.openxmlformats.org/officeDocument/2006/relationships/hyperlink" Target="https://ccpatioapp.com/index.php?module=items/info&amp;path=25-456" TargetMode="External"/><Relationship Id="rId1509" Type="http://schemas.openxmlformats.org/officeDocument/2006/relationships/hyperlink" Target="https://ccpatioapp.com/index.php?module=items/info&amp;path=25-893" TargetMode="External"/><Relationship Id="rId1576" Type="http://schemas.openxmlformats.org/officeDocument/2006/relationships/hyperlink" Target="https://ccpatioapp.com/index.php?module=items/info&amp;path=25-332" TargetMode="External"/><Relationship Id="rId1577" Type="http://schemas.openxmlformats.org/officeDocument/2006/relationships/hyperlink" Target="https://ccpatioapp.com/index.php?module=items/info&amp;path=25-335" TargetMode="External"/><Relationship Id="rId1578" Type="http://schemas.openxmlformats.org/officeDocument/2006/relationships/hyperlink" Target="https://ccpatioapp.com/index.php?module=items/info&amp;path=25-335" TargetMode="External"/><Relationship Id="rId1579" Type="http://schemas.openxmlformats.org/officeDocument/2006/relationships/hyperlink" Target="https://ccpatioapp.com/index.php?module=items/info&amp;path=25-356" TargetMode="External"/><Relationship Id="rId509" Type="http://schemas.openxmlformats.org/officeDocument/2006/relationships/hyperlink" Target="https://ccpatioapp.com/index.php?module=items/info&amp;path=25-516" TargetMode="External"/><Relationship Id="rId508" Type="http://schemas.openxmlformats.org/officeDocument/2006/relationships/hyperlink" Target="https://ccpatioapp.com/index.php?module=items/info&amp;path=25-516" TargetMode="External"/><Relationship Id="rId503" Type="http://schemas.openxmlformats.org/officeDocument/2006/relationships/hyperlink" Target="https://ccpatioapp.com/index.php?module=items/info&amp;path=25-531" TargetMode="External"/><Relationship Id="rId987" Type="http://schemas.openxmlformats.org/officeDocument/2006/relationships/hyperlink" Target="https://ccpatioapp.com/index.php?module=items/info&amp;path=25-119" TargetMode="External"/><Relationship Id="rId502" Type="http://schemas.openxmlformats.org/officeDocument/2006/relationships/hyperlink" Target="https://ccpatioapp.com/index.php?module=items/info&amp;path=25-531" TargetMode="External"/><Relationship Id="rId986" Type="http://schemas.openxmlformats.org/officeDocument/2006/relationships/hyperlink" Target="https://ccpatioapp.com/index.php?module=items/info&amp;path=25-40" TargetMode="External"/><Relationship Id="rId501" Type="http://schemas.openxmlformats.org/officeDocument/2006/relationships/hyperlink" Target="https://ccpatioapp.com/index.php?module=items/info&amp;path=25-530" TargetMode="External"/><Relationship Id="rId985" Type="http://schemas.openxmlformats.org/officeDocument/2006/relationships/hyperlink" Target="https://ccpatioapp.com/index.php?module=items/info&amp;path=25-40" TargetMode="External"/><Relationship Id="rId500" Type="http://schemas.openxmlformats.org/officeDocument/2006/relationships/hyperlink" Target="https://ccpatioapp.com/index.php?module=items/info&amp;path=25-530" TargetMode="External"/><Relationship Id="rId984" Type="http://schemas.openxmlformats.org/officeDocument/2006/relationships/hyperlink" Target="https://ccpatioapp.com/index.php?module=items/info&amp;path=25-768" TargetMode="External"/><Relationship Id="rId507" Type="http://schemas.openxmlformats.org/officeDocument/2006/relationships/hyperlink" Target="https://ccpatioapp.com/index.php?module=items/info&amp;path=25-534" TargetMode="External"/><Relationship Id="rId506" Type="http://schemas.openxmlformats.org/officeDocument/2006/relationships/hyperlink" Target="https://ccpatioapp.com/index.php?module=items/info&amp;path=25-534" TargetMode="External"/><Relationship Id="rId505" Type="http://schemas.openxmlformats.org/officeDocument/2006/relationships/hyperlink" Target="https://ccpatioapp.com/index.php?module=items/info&amp;path=25-533" TargetMode="External"/><Relationship Id="rId989" Type="http://schemas.openxmlformats.org/officeDocument/2006/relationships/hyperlink" Target="https://ccpatioapp.com/index.php?module=items/info&amp;path=25-769" TargetMode="External"/><Relationship Id="rId504" Type="http://schemas.openxmlformats.org/officeDocument/2006/relationships/hyperlink" Target="https://ccpatioapp.com/index.php?module=items/info&amp;path=25-533" TargetMode="External"/><Relationship Id="rId988" Type="http://schemas.openxmlformats.org/officeDocument/2006/relationships/hyperlink" Target="https://ccpatioapp.com/index.php?module=items/info&amp;path=25-119" TargetMode="External"/><Relationship Id="rId1570" Type="http://schemas.openxmlformats.org/officeDocument/2006/relationships/hyperlink" Target="https://msgsndr-private.storage.googleapis.com/location/5N8TZzI6eW96vKo0ffED/custom-Field/z1eDUbk6RofLLZ9TsdiF/9aac1f8f-9179-4f42-b1a3-d682cfe381ca.pdf" TargetMode="External"/><Relationship Id="rId1571" Type="http://schemas.openxmlformats.org/officeDocument/2006/relationships/hyperlink" Target="https://msgsndr-private.storage.googleapis.com/location/5N8TZzI6eW96vKo0ffED/custom-Field/iNkjPcIREeZfNM5lYMzP/570593f2-5ac5-4c7b-927a-ddf182d77ee0.pdf" TargetMode="External"/><Relationship Id="rId983" Type="http://schemas.openxmlformats.org/officeDocument/2006/relationships/hyperlink" Target="https://ccpatioapp.com/index.php?module=items/info&amp;path=25-768" TargetMode="External"/><Relationship Id="rId1572" Type="http://schemas.openxmlformats.org/officeDocument/2006/relationships/hyperlink" Target="https://ccpatioapp.com/index.php?module=items/info&amp;path=25-309" TargetMode="External"/><Relationship Id="rId982" Type="http://schemas.openxmlformats.org/officeDocument/2006/relationships/hyperlink" Target="https://ccpatioapp.com/index.php?module=items/info&amp;path=25-767" TargetMode="External"/><Relationship Id="rId1573" Type="http://schemas.openxmlformats.org/officeDocument/2006/relationships/hyperlink" Target="https://msgsndr-private.storage.googleapis.com/location/5N8TZzI6eW96vKo0ffED/custom-Field/R2W2xZH9a71K1LR27dYG/f4f94358-0756-40d8-ba16-67809800508c.jpeg" TargetMode="External"/><Relationship Id="rId981" Type="http://schemas.openxmlformats.org/officeDocument/2006/relationships/hyperlink" Target="https://ccpatioapp.com/index.php?module=items/info&amp;path=25-767" TargetMode="External"/><Relationship Id="rId1574" Type="http://schemas.openxmlformats.org/officeDocument/2006/relationships/hyperlink" Target="https://ccpatioapp.com/index.php?module=items/info&amp;path=25-53" TargetMode="External"/><Relationship Id="rId980" Type="http://schemas.openxmlformats.org/officeDocument/2006/relationships/hyperlink" Target="https://ccpatioapp.com/index.php?module=items/info&amp;path=25-463" TargetMode="External"/><Relationship Id="rId1575" Type="http://schemas.openxmlformats.org/officeDocument/2006/relationships/hyperlink" Target="https://ccpatioapp.com/index.php?module=items/info&amp;path=25-332" TargetMode="External"/><Relationship Id="rId1565" Type="http://schemas.openxmlformats.org/officeDocument/2006/relationships/hyperlink" Target="https://ccpatioapp.com/index.php?module=items/info&amp;path=25-918" TargetMode="External"/><Relationship Id="rId1566" Type="http://schemas.openxmlformats.org/officeDocument/2006/relationships/hyperlink" Target="https://ccpatioapp.com/index.php?module=items/info&amp;path=25-918" TargetMode="External"/><Relationship Id="rId1567" Type="http://schemas.openxmlformats.org/officeDocument/2006/relationships/hyperlink" Target="https://ccpatioapp.com/index.php?module=items/info&amp;path=25-919" TargetMode="External"/><Relationship Id="rId1568" Type="http://schemas.openxmlformats.org/officeDocument/2006/relationships/hyperlink" Target="https://ccpatioapp.com/index.php?module=items/info&amp;path=25-919" TargetMode="External"/><Relationship Id="rId1569" Type="http://schemas.openxmlformats.org/officeDocument/2006/relationships/hyperlink" Target="https://ccpatioapp.com/index.php?module=items/info&amp;path=25-875" TargetMode="External"/><Relationship Id="rId976" Type="http://schemas.openxmlformats.org/officeDocument/2006/relationships/hyperlink" Target="https://ccpatioapp.com/index.php?module=items/info&amp;path=25-766" TargetMode="External"/><Relationship Id="rId975" Type="http://schemas.openxmlformats.org/officeDocument/2006/relationships/hyperlink" Target="https://ccpatioapp.com/index.php?module=items/info&amp;path=25-766" TargetMode="External"/><Relationship Id="rId974" Type="http://schemas.openxmlformats.org/officeDocument/2006/relationships/hyperlink" Target="https://ccpatioapp.com/index.php?module=items/info&amp;path=25-493" TargetMode="External"/><Relationship Id="rId973" Type="http://schemas.openxmlformats.org/officeDocument/2006/relationships/hyperlink" Target="https://ccpatioapp.com/index.php?module=items/info&amp;path=25-493" TargetMode="External"/><Relationship Id="rId979" Type="http://schemas.openxmlformats.org/officeDocument/2006/relationships/hyperlink" Target="https://ccpatioapp.com/index.php?module=items/info&amp;path=25-463" TargetMode="External"/><Relationship Id="rId978" Type="http://schemas.openxmlformats.org/officeDocument/2006/relationships/hyperlink" Target="https://ccpatioapp.com/index.php?module=items/info&amp;path=25-387" TargetMode="External"/><Relationship Id="rId977" Type="http://schemas.openxmlformats.org/officeDocument/2006/relationships/hyperlink" Target="https://ccpatioapp.com/index.php?module=items/info&amp;path=25-387" TargetMode="External"/><Relationship Id="rId1560" Type="http://schemas.openxmlformats.org/officeDocument/2006/relationships/hyperlink" Target="https://ccpatioapp.com/index.php?module=items/info&amp;path=25-915" TargetMode="External"/><Relationship Id="rId972" Type="http://schemas.openxmlformats.org/officeDocument/2006/relationships/hyperlink" Target="https://ccpatioapp.com/index.php?module=items/info&amp;path=25-765" TargetMode="External"/><Relationship Id="rId1561" Type="http://schemas.openxmlformats.org/officeDocument/2006/relationships/hyperlink" Target="https://ccpatioapp.com/index.php?module=items/info&amp;path=25-916" TargetMode="External"/><Relationship Id="rId971" Type="http://schemas.openxmlformats.org/officeDocument/2006/relationships/hyperlink" Target="https://ccpatioapp.com/index.php?module=items/info&amp;path=25-765" TargetMode="External"/><Relationship Id="rId1562" Type="http://schemas.openxmlformats.org/officeDocument/2006/relationships/hyperlink" Target="https://ccpatioapp.com/index.php?module=items/info&amp;path=25-916" TargetMode="External"/><Relationship Id="rId970" Type="http://schemas.openxmlformats.org/officeDocument/2006/relationships/hyperlink" Target="https://ccpatioapp.com/index.php?module=items/info&amp;path=25-457" TargetMode="External"/><Relationship Id="rId1563" Type="http://schemas.openxmlformats.org/officeDocument/2006/relationships/hyperlink" Target="https://ccpatioapp.com/index.php?module=items/info&amp;path=25-917" TargetMode="External"/><Relationship Id="rId1564" Type="http://schemas.openxmlformats.org/officeDocument/2006/relationships/hyperlink" Target="https://ccpatioapp.com/index.php?module=items/info&amp;path=25-917" TargetMode="External"/><Relationship Id="rId1114" Type="http://schemas.openxmlformats.org/officeDocument/2006/relationships/hyperlink" Target="https://ccpatioapp.com/index.php?module=items/info&amp;path=25-798" TargetMode="External"/><Relationship Id="rId1598" Type="http://schemas.openxmlformats.org/officeDocument/2006/relationships/hyperlink" Target="https://ccpatioapp.com/index.php?module=items/info&amp;path=25-485" TargetMode="External"/><Relationship Id="rId1115" Type="http://schemas.openxmlformats.org/officeDocument/2006/relationships/hyperlink" Target="https://ccpatioapp.com/index.php?module=items/info&amp;path=25-798" TargetMode="External"/><Relationship Id="rId1599" Type="http://schemas.openxmlformats.org/officeDocument/2006/relationships/hyperlink" Target="https://ccpatioapp.com/index.php?module=items/info&amp;path=25-498" TargetMode="External"/><Relationship Id="rId1116" Type="http://schemas.openxmlformats.org/officeDocument/2006/relationships/hyperlink" Target="https://ccpatioapp.com/index.php?module=items/info&amp;path=25-199" TargetMode="External"/><Relationship Id="rId1117" Type="http://schemas.openxmlformats.org/officeDocument/2006/relationships/hyperlink" Target="https://ccpatioapp.com/index.php?module=items/info&amp;path=25-199" TargetMode="External"/><Relationship Id="rId1118" Type="http://schemas.openxmlformats.org/officeDocument/2006/relationships/hyperlink" Target="https://ccpatioapp.com/index.php?module=items/info&amp;path=25-251" TargetMode="External"/><Relationship Id="rId1119" Type="http://schemas.openxmlformats.org/officeDocument/2006/relationships/hyperlink" Target="https://ccpatioapp.com/index.php?module=items/info&amp;path=25-251" TargetMode="External"/><Relationship Id="rId525" Type="http://schemas.openxmlformats.org/officeDocument/2006/relationships/hyperlink" Target="https://ccpatioapp.com/index.php?module=items/info&amp;path=25-513" TargetMode="External"/><Relationship Id="rId524" Type="http://schemas.openxmlformats.org/officeDocument/2006/relationships/hyperlink" Target="https://ccpatioapp.com/index.php?module=items/info&amp;path=25-513" TargetMode="External"/><Relationship Id="rId523" Type="http://schemas.openxmlformats.org/officeDocument/2006/relationships/hyperlink" Target="https://ccpatioapp.com/index.php?module=items/info&amp;path=25-537" TargetMode="External"/><Relationship Id="rId522" Type="http://schemas.openxmlformats.org/officeDocument/2006/relationships/hyperlink" Target="https://ccpatioapp.com/index.php?module=items/info&amp;path=25-536" TargetMode="External"/><Relationship Id="rId529" Type="http://schemas.openxmlformats.org/officeDocument/2006/relationships/hyperlink" Target="https://ccpatioapp.com/index.php?module=items/info&amp;path=25-539" TargetMode="External"/><Relationship Id="rId528" Type="http://schemas.openxmlformats.org/officeDocument/2006/relationships/hyperlink" Target="https://ccpatioapp.com/index.php?module=items/info&amp;path=25-539" TargetMode="External"/><Relationship Id="rId527" Type="http://schemas.openxmlformats.org/officeDocument/2006/relationships/hyperlink" Target="https://ccpatioapp.com/index.php?module=items/info&amp;path=25-538" TargetMode="External"/><Relationship Id="rId526" Type="http://schemas.openxmlformats.org/officeDocument/2006/relationships/hyperlink" Target="https://ccpatioapp.com/index.php?module=items/info&amp;path=25-538" TargetMode="External"/><Relationship Id="rId1590" Type="http://schemas.openxmlformats.org/officeDocument/2006/relationships/hyperlink" Target="https://ccpatioapp.com/index.php?module=items/info&amp;path=25-418" TargetMode="External"/><Relationship Id="rId1591" Type="http://schemas.openxmlformats.org/officeDocument/2006/relationships/hyperlink" Target="https://ccpatioapp.com/index.php?module=items/info&amp;path=25-418" TargetMode="External"/><Relationship Id="rId1592" Type="http://schemas.openxmlformats.org/officeDocument/2006/relationships/hyperlink" Target="https://ccpatioapp.com/index.php?module=items/info&amp;path=25-424" TargetMode="External"/><Relationship Id="rId1593" Type="http://schemas.openxmlformats.org/officeDocument/2006/relationships/hyperlink" Target="https://ccpatioapp.com/index.php?module=items/info&amp;path=25-424" TargetMode="External"/><Relationship Id="rId521" Type="http://schemas.openxmlformats.org/officeDocument/2006/relationships/hyperlink" Target="https://ccpatioapp.com/index.php?module=items/info&amp;path=25-486" TargetMode="External"/><Relationship Id="rId1110" Type="http://schemas.openxmlformats.org/officeDocument/2006/relationships/hyperlink" Target="https://ccpatioapp.com/index.php?module=items/info&amp;path=25-794" TargetMode="External"/><Relationship Id="rId1594" Type="http://schemas.openxmlformats.org/officeDocument/2006/relationships/hyperlink" Target="https://ccpatioapp.com/index.php?module=items/info&amp;path=25-456" TargetMode="External"/><Relationship Id="rId520" Type="http://schemas.openxmlformats.org/officeDocument/2006/relationships/hyperlink" Target="https://ccpatioapp.com/index.php?module=items/info&amp;path=25-486" TargetMode="External"/><Relationship Id="rId1111" Type="http://schemas.openxmlformats.org/officeDocument/2006/relationships/hyperlink" Target="https://ccpatioapp.com/index.php?module=items/info&amp;path=25-794" TargetMode="External"/><Relationship Id="rId1595" Type="http://schemas.openxmlformats.org/officeDocument/2006/relationships/hyperlink" Target="https://ccpatioapp.com/index.php?module=items/info&amp;path=29-44&amp;action=download_attachment&amp;preview=1&amp;file=MTY3MDI3NTU3Nl9TVEVQSEFOSUVfQ0hJQ0sucGRm&amp;token=k1wNkQAHeH" TargetMode="External"/><Relationship Id="rId1112" Type="http://schemas.openxmlformats.org/officeDocument/2006/relationships/hyperlink" Target="https://ccpatioapp.com/index.php?module=items/info&amp;path=25-711" TargetMode="External"/><Relationship Id="rId1596" Type="http://schemas.openxmlformats.org/officeDocument/2006/relationships/hyperlink" Target="https://ccpatioapp.com/index.php?module=items/info&amp;path=25-465" TargetMode="External"/><Relationship Id="rId1113" Type="http://schemas.openxmlformats.org/officeDocument/2006/relationships/hyperlink" Target="https://ccpatioapp.com/index.php?module=items/info&amp;path=25-711" TargetMode="External"/><Relationship Id="rId1597" Type="http://schemas.openxmlformats.org/officeDocument/2006/relationships/hyperlink" Target="https://ccpatioapp.com/index.php?module=items/info&amp;path=25-465" TargetMode="External"/><Relationship Id="rId1103" Type="http://schemas.openxmlformats.org/officeDocument/2006/relationships/hyperlink" Target="https://ccpatioapp.com/index.php?module=items/info&amp;path=25-319" TargetMode="External"/><Relationship Id="rId1587" Type="http://schemas.openxmlformats.org/officeDocument/2006/relationships/hyperlink" Target="https://ccpatioapp.com/index.php?module=items/info&amp;path=25-400" TargetMode="External"/><Relationship Id="rId1104" Type="http://schemas.openxmlformats.org/officeDocument/2006/relationships/hyperlink" Target="https://ccpatioapp.com/index.php?module=items/info&amp;path=25-490" TargetMode="External"/><Relationship Id="rId1588" Type="http://schemas.openxmlformats.org/officeDocument/2006/relationships/hyperlink" Target="https://ccpatioapp.com/index.php?module=items/info&amp;path=25-402" TargetMode="External"/><Relationship Id="rId1105" Type="http://schemas.openxmlformats.org/officeDocument/2006/relationships/hyperlink" Target="https://ccpatioapp.com/index.php?module=items/info&amp;path=25-490" TargetMode="External"/><Relationship Id="rId1589" Type="http://schemas.openxmlformats.org/officeDocument/2006/relationships/hyperlink" Target="https://ccpatioapp.com/index.php?module=items/info&amp;path=25-402" TargetMode="External"/><Relationship Id="rId1106" Type="http://schemas.openxmlformats.org/officeDocument/2006/relationships/hyperlink" Target="https://ccpatioapp.com/index.php?module=items/info&amp;path=25-199" TargetMode="External"/><Relationship Id="rId1107" Type="http://schemas.openxmlformats.org/officeDocument/2006/relationships/hyperlink" Target="https://ccpatioapp.com/index.php?module=items/info&amp;path=25-199" TargetMode="External"/><Relationship Id="rId1108" Type="http://schemas.openxmlformats.org/officeDocument/2006/relationships/hyperlink" Target="https://ccpatioapp.com/index.php?module=items/info&amp;path=25-685" TargetMode="External"/><Relationship Id="rId1109" Type="http://schemas.openxmlformats.org/officeDocument/2006/relationships/hyperlink" Target="https://ccpatioapp.com/index.php?module=items/info&amp;path=25-685" TargetMode="External"/><Relationship Id="rId519" Type="http://schemas.openxmlformats.org/officeDocument/2006/relationships/hyperlink" Target="https://ccpatioapp.com/index.php?module=items/info&amp;path=25-420" TargetMode="External"/><Relationship Id="rId514" Type="http://schemas.openxmlformats.org/officeDocument/2006/relationships/hyperlink" Target="https://ccpatioapp.com/index.php?module=items/info&amp;path=25-320" TargetMode="External"/><Relationship Id="rId998" Type="http://schemas.openxmlformats.org/officeDocument/2006/relationships/hyperlink" Target="https://ccpatioapp.com/index.php?module=items/info&amp;path=25-257" TargetMode="External"/><Relationship Id="rId513" Type="http://schemas.openxmlformats.org/officeDocument/2006/relationships/hyperlink" Target="https://ccpatioapp.com/index.php?module=items/info&amp;path=25-43" TargetMode="External"/><Relationship Id="rId997" Type="http://schemas.openxmlformats.org/officeDocument/2006/relationships/hyperlink" Target="https://ccpatioapp.com/index.php?module=items/info&amp;path=25-257" TargetMode="External"/><Relationship Id="rId512" Type="http://schemas.openxmlformats.org/officeDocument/2006/relationships/hyperlink" Target="https://ccpatioapp.com/index.php?module=items/info&amp;path=25-43" TargetMode="External"/><Relationship Id="rId996" Type="http://schemas.openxmlformats.org/officeDocument/2006/relationships/hyperlink" Target="https://ccpatioapp.com/index.php?module=items/info&amp;path=25-772" TargetMode="External"/><Relationship Id="rId511" Type="http://schemas.openxmlformats.org/officeDocument/2006/relationships/hyperlink" Target="https://ccpatioapp.com/index.php?module=items/info&amp;path=25-490" TargetMode="External"/><Relationship Id="rId995" Type="http://schemas.openxmlformats.org/officeDocument/2006/relationships/hyperlink" Target="https://ccpatioapp.com/index.php?module=items/info&amp;path=25-772" TargetMode="External"/><Relationship Id="rId518" Type="http://schemas.openxmlformats.org/officeDocument/2006/relationships/hyperlink" Target="https://ccpatioapp.com/index.php?module=items/info&amp;path=25-420" TargetMode="External"/><Relationship Id="rId517" Type="http://schemas.openxmlformats.org/officeDocument/2006/relationships/hyperlink" Target="https://ccpatioapp.com/index.php?module=items/info&amp;path=25-488" TargetMode="External"/><Relationship Id="rId516" Type="http://schemas.openxmlformats.org/officeDocument/2006/relationships/hyperlink" Target="https://ccpatioapp.com/index.php?module=items/info&amp;path=25-488" TargetMode="External"/><Relationship Id="rId515" Type="http://schemas.openxmlformats.org/officeDocument/2006/relationships/hyperlink" Target="https://ccpatioapp.com/index.php?module=items/info&amp;path=25-320" TargetMode="External"/><Relationship Id="rId999" Type="http://schemas.openxmlformats.org/officeDocument/2006/relationships/hyperlink" Target="https://ccpatioapp.com/index.php?module=items/info&amp;path=25-148" TargetMode="External"/><Relationship Id="rId990" Type="http://schemas.openxmlformats.org/officeDocument/2006/relationships/hyperlink" Target="https://ccpatioapp.com/index.php?module=items/info&amp;path=25-769" TargetMode="External"/><Relationship Id="rId1580" Type="http://schemas.openxmlformats.org/officeDocument/2006/relationships/hyperlink" Target="https://ccpatioapp.com/index.php?module=items/info&amp;path=25-356" TargetMode="External"/><Relationship Id="rId1581" Type="http://schemas.openxmlformats.org/officeDocument/2006/relationships/hyperlink" Target="https://ccpatioapp.com/index.php?module=items/info&amp;path=25-360" TargetMode="External"/><Relationship Id="rId1582" Type="http://schemas.openxmlformats.org/officeDocument/2006/relationships/hyperlink" Target="https://ccpatioapp.com/index.php?module=items/info&amp;path=25-360" TargetMode="External"/><Relationship Id="rId510" Type="http://schemas.openxmlformats.org/officeDocument/2006/relationships/hyperlink" Target="https://ccpatioapp.com/index.php?module=items/info&amp;path=25-490" TargetMode="External"/><Relationship Id="rId994" Type="http://schemas.openxmlformats.org/officeDocument/2006/relationships/hyperlink" Target="https://ccpatioapp.com/index.php?module=items/info&amp;path=25-771" TargetMode="External"/><Relationship Id="rId1583" Type="http://schemas.openxmlformats.org/officeDocument/2006/relationships/hyperlink" Target="https://ccpatioapp.com/index.php?module=items/info&amp;path=25-361" TargetMode="External"/><Relationship Id="rId993" Type="http://schemas.openxmlformats.org/officeDocument/2006/relationships/hyperlink" Target="https://ccpatioapp.com/index.php?module=items/info&amp;path=25-771" TargetMode="External"/><Relationship Id="rId1100" Type="http://schemas.openxmlformats.org/officeDocument/2006/relationships/hyperlink" Target="https://ccpatioapp.com/index.php?module=items/info&amp;path=25-797" TargetMode="External"/><Relationship Id="rId1584" Type="http://schemas.openxmlformats.org/officeDocument/2006/relationships/hyperlink" Target="https://ccpatioapp.com/index.php?module=items/info&amp;path=25-369" TargetMode="External"/><Relationship Id="rId992" Type="http://schemas.openxmlformats.org/officeDocument/2006/relationships/hyperlink" Target="https://ccpatioapp.com/index.php?module=items/info&amp;path=25-770" TargetMode="External"/><Relationship Id="rId1101" Type="http://schemas.openxmlformats.org/officeDocument/2006/relationships/hyperlink" Target="https://ccpatioapp.com/index.php?module=items/info&amp;path=25-797" TargetMode="External"/><Relationship Id="rId1585" Type="http://schemas.openxmlformats.org/officeDocument/2006/relationships/hyperlink" Target="https://ccpatioapp.com/index.php?module=items/info&amp;path=25-369" TargetMode="External"/><Relationship Id="rId991" Type="http://schemas.openxmlformats.org/officeDocument/2006/relationships/hyperlink" Target="https://ccpatioapp.com/index.php?module=items/info&amp;path=25-770" TargetMode="External"/><Relationship Id="rId1102" Type="http://schemas.openxmlformats.org/officeDocument/2006/relationships/hyperlink" Target="https://ccpatioapp.com/index.php?module=items/info&amp;path=25-319" TargetMode="External"/><Relationship Id="rId1586" Type="http://schemas.openxmlformats.org/officeDocument/2006/relationships/hyperlink" Target="https://ccpatioapp.com/index.php?module=items/info&amp;path=25-400" TargetMode="External"/><Relationship Id="rId1532" Type="http://schemas.openxmlformats.org/officeDocument/2006/relationships/hyperlink" Target="https://ccpatioapp.com/index.php?module=items/info&amp;path=25-904" TargetMode="External"/><Relationship Id="rId1533" Type="http://schemas.openxmlformats.org/officeDocument/2006/relationships/hyperlink" Target="https://ccpatioapp.com/index.php?module=items/info&amp;path=25-673" TargetMode="External"/><Relationship Id="rId1534" Type="http://schemas.openxmlformats.org/officeDocument/2006/relationships/hyperlink" Target="https://ccpatioapp.com/index.php?module=items/info&amp;path=25-673" TargetMode="External"/><Relationship Id="rId1535" Type="http://schemas.openxmlformats.org/officeDocument/2006/relationships/hyperlink" Target="https://ccpatioapp.com/index.php?module=items/info&amp;path=25-905" TargetMode="External"/><Relationship Id="rId1536" Type="http://schemas.openxmlformats.org/officeDocument/2006/relationships/hyperlink" Target="https://ccpatioapp.com/index.php?module=items/info&amp;path=25-905" TargetMode="External"/><Relationship Id="rId1537" Type="http://schemas.openxmlformats.org/officeDocument/2006/relationships/hyperlink" Target="https://ccpatioapp.com/index.php?module=items/info&amp;path=25-906" TargetMode="External"/><Relationship Id="rId1538" Type="http://schemas.openxmlformats.org/officeDocument/2006/relationships/hyperlink" Target="https://ccpatioapp.com/index.php?module=items/info&amp;path=25-906" TargetMode="External"/><Relationship Id="rId1539" Type="http://schemas.openxmlformats.org/officeDocument/2006/relationships/hyperlink" Target="https://ccpatioapp.com/index.php?module=items/info&amp;path=25-907" TargetMode="External"/><Relationship Id="rId949" Type="http://schemas.openxmlformats.org/officeDocument/2006/relationships/hyperlink" Target="https://ccpatioapp.com/index.php?module=items/info&amp;path=25-724" TargetMode="External"/><Relationship Id="rId948" Type="http://schemas.openxmlformats.org/officeDocument/2006/relationships/hyperlink" Target="https://ccpatioapp.com/index.php?module=items/info&amp;path=25-724" TargetMode="External"/><Relationship Id="rId943" Type="http://schemas.openxmlformats.org/officeDocument/2006/relationships/hyperlink" Target="https://ccpatioapp.com/index.php?module=items/info&amp;path=25-758" TargetMode="External"/><Relationship Id="rId942" Type="http://schemas.openxmlformats.org/officeDocument/2006/relationships/hyperlink" Target="https://ccpatioapp.com/index.php?module=items/info&amp;path=25-758" TargetMode="External"/><Relationship Id="rId941" Type="http://schemas.openxmlformats.org/officeDocument/2006/relationships/hyperlink" Target="https://ccpatioapp.com/index.php?module=items/info&amp;path=25-145" TargetMode="External"/><Relationship Id="rId940" Type="http://schemas.openxmlformats.org/officeDocument/2006/relationships/hyperlink" Target="https://ccpatioapp.com/index.php?module=items/info&amp;path=25-145" TargetMode="External"/><Relationship Id="rId947" Type="http://schemas.openxmlformats.org/officeDocument/2006/relationships/hyperlink" Target="https://ccpatioapp.com/index.php?module=items/info&amp;path=25-586" TargetMode="External"/><Relationship Id="rId946" Type="http://schemas.openxmlformats.org/officeDocument/2006/relationships/hyperlink" Target="https://ccpatioapp.com/index.php?module=items/info&amp;path=25-586" TargetMode="External"/><Relationship Id="rId945" Type="http://schemas.openxmlformats.org/officeDocument/2006/relationships/hyperlink" Target="https://ccpatioapp.com/index.php?module=items/info&amp;path=25-660" TargetMode="External"/><Relationship Id="rId944" Type="http://schemas.openxmlformats.org/officeDocument/2006/relationships/hyperlink" Target="https://ccpatioapp.com/index.php?module=items/info&amp;path=25-660" TargetMode="External"/><Relationship Id="rId1530" Type="http://schemas.openxmlformats.org/officeDocument/2006/relationships/hyperlink" Target="https://ccpatioapp.com/index.php?module=items/info&amp;path=25-903" TargetMode="External"/><Relationship Id="rId1531" Type="http://schemas.openxmlformats.org/officeDocument/2006/relationships/hyperlink" Target="https://ccpatioapp.com/index.php?module=items/info&amp;path=25-904" TargetMode="External"/><Relationship Id="rId1521" Type="http://schemas.openxmlformats.org/officeDocument/2006/relationships/hyperlink" Target="https://ccpatioapp.com/index.php?module=items/info&amp;path=25-900" TargetMode="External"/><Relationship Id="rId1522" Type="http://schemas.openxmlformats.org/officeDocument/2006/relationships/hyperlink" Target="https://ccpatioapp.com/index.php?module=items/info&amp;path=25-900" TargetMode="External"/><Relationship Id="rId1523" Type="http://schemas.openxmlformats.org/officeDocument/2006/relationships/hyperlink" Target="https://ccpatioapp.com/index.php?module=items/info&amp;path=25-842" TargetMode="External"/><Relationship Id="rId1524" Type="http://schemas.openxmlformats.org/officeDocument/2006/relationships/hyperlink" Target="https://ccpatioapp.com/index.php?module=items/info&amp;path=25-842" TargetMode="External"/><Relationship Id="rId1525" Type="http://schemas.openxmlformats.org/officeDocument/2006/relationships/hyperlink" Target="https://ccpatioapp.com/index.php?module=items/info&amp;path=25-901" TargetMode="External"/><Relationship Id="rId1526" Type="http://schemas.openxmlformats.org/officeDocument/2006/relationships/hyperlink" Target="https://ccpatioapp.com/index.php?module=items/info&amp;path=25-901" TargetMode="External"/><Relationship Id="rId1527" Type="http://schemas.openxmlformats.org/officeDocument/2006/relationships/hyperlink" Target="https://ccpatioapp.com/index.php?module=items/info&amp;path=25-902" TargetMode="External"/><Relationship Id="rId1528" Type="http://schemas.openxmlformats.org/officeDocument/2006/relationships/hyperlink" Target="https://ccpatioapp.com/index.php?module=items/info&amp;path=25-902" TargetMode="External"/><Relationship Id="rId1529" Type="http://schemas.openxmlformats.org/officeDocument/2006/relationships/hyperlink" Target="https://ccpatioapp.com/index.php?module=items/info&amp;path=25-903" TargetMode="External"/><Relationship Id="rId939" Type="http://schemas.openxmlformats.org/officeDocument/2006/relationships/hyperlink" Target="https://ccpatioapp.com/index.php?module=items/info&amp;path=25-23" TargetMode="External"/><Relationship Id="rId938" Type="http://schemas.openxmlformats.org/officeDocument/2006/relationships/hyperlink" Target="https://ccpatioapp.com/index.php?module=items/info&amp;path=25-23" TargetMode="External"/><Relationship Id="rId937" Type="http://schemas.openxmlformats.org/officeDocument/2006/relationships/hyperlink" Target="https://ccpatioapp.com/index.php?module=items/info&amp;path=25-748" TargetMode="External"/><Relationship Id="rId932" Type="http://schemas.openxmlformats.org/officeDocument/2006/relationships/hyperlink" Target="https://ccpatioapp.com/index.php?module=items/info&amp;path=25-605" TargetMode="External"/><Relationship Id="rId931" Type="http://schemas.openxmlformats.org/officeDocument/2006/relationships/hyperlink" Target="https://ccpatioapp.com/index.php?module=items/info&amp;path=25-605" TargetMode="External"/><Relationship Id="rId930" Type="http://schemas.openxmlformats.org/officeDocument/2006/relationships/hyperlink" Target="https://ccpatioapp.com/index.php?module=items/info&amp;path=25-754" TargetMode="External"/><Relationship Id="rId936" Type="http://schemas.openxmlformats.org/officeDocument/2006/relationships/hyperlink" Target="https://ccpatioapp.com/index.php?module=items/info&amp;path=25-757" TargetMode="External"/><Relationship Id="rId935" Type="http://schemas.openxmlformats.org/officeDocument/2006/relationships/hyperlink" Target="https://ccpatioapp.com/index.php?module=items/info&amp;path=25-756" TargetMode="External"/><Relationship Id="rId934" Type="http://schemas.openxmlformats.org/officeDocument/2006/relationships/hyperlink" Target="https://ccpatioapp.com/index.php?module=items/info&amp;path=25-756" TargetMode="External"/><Relationship Id="rId933" Type="http://schemas.openxmlformats.org/officeDocument/2006/relationships/hyperlink" Target="https://ccpatioapp.com/index.php?module=items/info&amp;path=25-755" TargetMode="External"/><Relationship Id="rId1520" Type="http://schemas.openxmlformats.org/officeDocument/2006/relationships/hyperlink" Target="https://ccpatioapp.com/index.php?module=items/info&amp;path=25-899" TargetMode="External"/><Relationship Id="rId1554" Type="http://schemas.openxmlformats.org/officeDocument/2006/relationships/hyperlink" Target="https://ccpatioapp.com/index.php?module=items/info&amp;path=25-912" TargetMode="External"/><Relationship Id="rId1555" Type="http://schemas.openxmlformats.org/officeDocument/2006/relationships/hyperlink" Target="https://ccpatioapp.com/index.php?module=items/info&amp;path=25-913" TargetMode="External"/><Relationship Id="rId1556" Type="http://schemas.openxmlformats.org/officeDocument/2006/relationships/hyperlink" Target="https://ccpatioapp.com/index.php?module=items/info&amp;path=25-913" TargetMode="External"/><Relationship Id="rId1557" Type="http://schemas.openxmlformats.org/officeDocument/2006/relationships/hyperlink" Target="https://ccpatioapp.com/index.php?module=items/info&amp;path=25-914" TargetMode="External"/><Relationship Id="rId1558" Type="http://schemas.openxmlformats.org/officeDocument/2006/relationships/hyperlink" Target="https://ccpatioapp.com/index.php?module=items/info&amp;path=25-914" TargetMode="External"/><Relationship Id="rId1559" Type="http://schemas.openxmlformats.org/officeDocument/2006/relationships/hyperlink" Target="https://ccpatioapp.com/index.php?module=items/info&amp;path=25-915" TargetMode="External"/><Relationship Id="rId965" Type="http://schemas.openxmlformats.org/officeDocument/2006/relationships/hyperlink" Target="https://ccpatioapp.com/index.php?module=items/info&amp;path=25-420" TargetMode="External"/><Relationship Id="rId964" Type="http://schemas.openxmlformats.org/officeDocument/2006/relationships/hyperlink" Target="https://ccpatioapp.com/index.php?module=items/info&amp;path=25-763" TargetMode="External"/><Relationship Id="rId963" Type="http://schemas.openxmlformats.org/officeDocument/2006/relationships/hyperlink" Target="https://ccpatioapp.com/index.php?module=items/info&amp;path=25-763" TargetMode="External"/><Relationship Id="rId962" Type="http://schemas.openxmlformats.org/officeDocument/2006/relationships/hyperlink" Target="https://ccpatioapp.com/index.php?module=items/info&amp;path=25-762" TargetMode="External"/><Relationship Id="rId969" Type="http://schemas.openxmlformats.org/officeDocument/2006/relationships/hyperlink" Target="https://ccpatioapp.com/index.php?module=items/info&amp;path=25-457" TargetMode="External"/><Relationship Id="rId968" Type="http://schemas.openxmlformats.org/officeDocument/2006/relationships/hyperlink" Target="https://ccpatioapp.com/index.php?module=items/info&amp;path=25-392" TargetMode="External"/><Relationship Id="rId967" Type="http://schemas.openxmlformats.org/officeDocument/2006/relationships/hyperlink" Target="https://ccpatioapp.com/index.php?module=items/info&amp;path=25-392" TargetMode="External"/><Relationship Id="rId966" Type="http://schemas.openxmlformats.org/officeDocument/2006/relationships/hyperlink" Target="https://ccpatioapp.com/index.php?module=items/info&amp;path=25-420" TargetMode="External"/><Relationship Id="rId961" Type="http://schemas.openxmlformats.org/officeDocument/2006/relationships/hyperlink" Target="https://ccpatioapp.com/index.php?module=items/info&amp;path=25-762" TargetMode="External"/><Relationship Id="rId1550" Type="http://schemas.openxmlformats.org/officeDocument/2006/relationships/hyperlink" Target="https://ccpatioapp.com/index.php?module=items/info&amp;path=25-911" TargetMode="External"/><Relationship Id="rId960" Type="http://schemas.openxmlformats.org/officeDocument/2006/relationships/hyperlink" Target="https://ccpatioapp.com/index.php?module=items/info&amp;path=25-761" TargetMode="External"/><Relationship Id="rId1551" Type="http://schemas.openxmlformats.org/officeDocument/2006/relationships/hyperlink" Target="https://ccpatioapp.com/index.php?module=items/info&amp;path=25-199" TargetMode="External"/><Relationship Id="rId1552" Type="http://schemas.openxmlformats.org/officeDocument/2006/relationships/hyperlink" Target="https://ccpatioapp.com/index.php?module=items/info&amp;path=25-199" TargetMode="External"/><Relationship Id="rId1553" Type="http://schemas.openxmlformats.org/officeDocument/2006/relationships/hyperlink" Target="https://ccpatioapp.com/index.php?module=items/info&amp;path=25-912" TargetMode="External"/><Relationship Id="rId1543" Type="http://schemas.openxmlformats.org/officeDocument/2006/relationships/hyperlink" Target="https://ccpatioapp.com/index.php?module=items/info&amp;path=25-909" TargetMode="External"/><Relationship Id="rId1544" Type="http://schemas.openxmlformats.org/officeDocument/2006/relationships/hyperlink" Target="https://ccpatioapp.com/index.php?module=items/info&amp;path=25-909" TargetMode="External"/><Relationship Id="rId1545" Type="http://schemas.openxmlformats.org/officeDocument/2006/relationships/hyperlink" Target="https://ccpatioapp.com/index.php?module=items/info&amp;path=25-712" TargetMode="External"/><Relationship Id="rId1546" Type="http://schemas.openxmlformats.org/officeDocument/2006/relationships/hyperlink" Target="https://ccpatioapp.com/index.php?module=items/info&amp;path=25-712" TargetMode="External"/><Relationship Id="rId1547" Type="http://schemas.openxmlformats.org/officeDocument/2006/relationships/hyperlink" Target="https://ccpatioapp.com/index.php?module=items/info&amp;path=25-910" TargetMode="External"/><Relationship Id="rId1548" Type="http://schemas.openxmlformats.org/officeDocument/2006/relationships/hyperlink" Target="https://ccpatioapp.com/index.php?module=items/info&amp;path=25-910" TargetMode="External"/><Relationship Id="rId1549" Type="http://schemas.openxmlformats.org/officeDocument/2006/relationships/hyperlink" Target="https://ccpatioapp.com/index.php?module=items/info&amp;path=25-911" TargetMode="External"/><Relationship Id="rId959" Type="http://schemas.openxmlformats.org/officeDocument/2006/relationships/hyperlink" Target="https://ccpatioapp.com/index.php?module=items/info&amp;path=25-761" TargetMode="External"/><Relationship Id="rId954" Type="http://schemas.openxmlformats.org/officeDocument/2006/relationships/hyperlink" Target="https://ccpatioapp.com/index.php?module=items/info&amp;path=25-760" TargetMode="External"/><Relationship Id="rId953" Type="http://schemas.openxmlformats.org/officeDocument/2006/relationships/hyperlink" Target="https://ccpatioapp.com/index.php?module=items/info&amp;path=25-759" TargetMode="External"/><Relationship Id="rId952" Type="http://schemas.openxmlformats.org/officeDocument/2006/relationships/hyperlink" Target="https://ccpatioapp.com/index.php?module=items/info&amp;path=25-759" TargetMode="External"/><Relationship Id="rId951" Type="http://schemas.openxmlformats.org/officeDocument/2006/relationships/hyperlink" Target="https://ccpatioapp.com/index.php?module=items/info&amp;path=25-622" TargetMode="External"/><Relationship Id="rId958" Type="http://schemas.openxmlformats.org/officeDocument/2006/relationships/hyperlink" Target="https://ccpatioapp.com/index.php?module=items/info&amp;path=21-883&amp;redirect_to=subentity&amp;gotopage%5b411%5d=1" TargetMode="External"/><Relationship Id="rId957" Type="http://schemas.openxmlformats.org/officeDocument/2006/relationships/hyperlink" Target="https://ccpatioapp.com/index.php?module=items/info&amp;path=25-703" TargetMode="External"/><Relationship Id="rId956" Type="http://schemas.openxmlformats.org/officeDocument/2006/relationships/hyperlink" Target="https://ccpatioapp.com/index.php?module=items/info&amp;path=25-703" TargetMode="External"/><Relationship Id="rId955" Type="http://schemas.openxmlformats.org/officeDocument/2006/relationships/hyperlink" Target="https://ccpatioapp.com/index.php?module=items/info&amp;path=25-760" TargetMode="External"/><Relationship Id="rId950" Type="http://schemas.openxmlformats.org/officeDocument/2006/relationships/hyperlink" Target="https://ccpatioapp.com/index.php?module=items/info&amp;path=25-622" TargetMode="External"/><Relationship Id="rId1540" Type="http://schemas.openxmlformats.org/officeDocument/2006/relationships/hyperlink" Target="https://ccpatioapp.com/index.php?module=items/info&amp;path=25-907" TargetMode="External"/><Relationship Id="rId1541" Type="http://schemas.openxmlformats.org/officeDocument/2006/relationships/hyperlink" Target="https://ccpatioapp.com/index.php?module=items/info&amp;path=25-908" TargetMode="External"/><Relationship Id="rId1542" Type="http://schemas.openxmlformats.org/officeDocument/2006/relationships/hyperlink" Target="https://ccpatioapp.com/index.php?module=items/info&amp;path=25-908" TargetMode="External"/><Relationship Id="rId590" Type="http://schemas.openxmlformats.org/officeDocument/2006/relationships/hyperlink" Target="https://ccpatioapp.com/index.php?module=items/info&amp;path=25-416" TargetMode="External"/><Relationship Id="rId107" Type="http://schemas.openxmlformats.org/officeDocument/2006/relationships/hyperlink" Target="https://ccpatioapp.com/index.php?module=items/info&amp;path=25-359" TargetMode="External"/><Relationship Id="rId106" Type="http://schemas.openxmlformats.org/officeDocument/2006/relationships/hyperlink" Target="https://ccpatioapp.com/index.php?module=items/info&amp;path=25-359" TargetMode="External"/><Relationship Id="rId105" Type="http://schemas.openxmlformats.org/officeDocument/2006/relationships/hyperlink" Target="https://ccpatioapp.com/index.php?module=items/info&amp;path=25-358" TargetMode="External"/><Relationship Id="rId589" Type="http://schemas.openxmlformats.org/officeDocument/2006/relationships/hyperlink" Target="https://ccpatioapp.com/index.php?module=items/info&amp;path=25-559" TargetMode="External"/><Relationship Id="rId104" Type="http://schemas.openxmlformats.org/officeDocument/2006/relationships/hyperlink" Target="https://ccpatioapp.com/index.php?module=items/info&amp;path=25-358" TargetMode="External"/><Relationship Id="rId588" Type="http://schemas.openxmlformats.org/officeDocument/2006/relationships/hyperlink" Target="https://ccpatioapp.com/index.php?module=items/info&amp;path=25-559" TargetMode="External"/><Relationship Id="rId109" Type="http://schemas.openxmlformats.org/officeDocument/2006/relationships/hyperlink" Target="https://ccpatioapp.com/index.php?module=items/info&amp;path=25-362" TargetMode="External"/><Relationship Id="rId1170" Type="http://schemas.openxmlformats.org/officeDocument/2006/relationships/hyperlink" Target="https://ccpatioapp.com/index.php?module=items/info&amp;path=25-810" TargetMode="External"/><Relationship Id="rId108" Type="http://schemas.openxmlformats.org/officeDocument/2006/relationships/hyperlink" Target="https://ccpatioapp.com/index.php?module=items/info&amp;path=25-362" TargetMode="External"/><Relationship Id="rId1171" Type="http://schemas.openxmlformats.org/officeDocument/2006/relationships/hyperlink" Target="https://ccpatioapp.com/index.php?module=items/info&amp;path=25-811" TargetMode="External"/><Relationship Id="rId583" Type="http://schemas.openxmlformats.org/officeDocument/2006/relationships/hyperlink" Target="https://ccpatioapp.com/index.php?module=items/info&amp;path=25-557" TargetMode="External"/><Relationship Id="rId1172" Type="http://schemas.openxmlformats.org/officeDocument/2006/relationships/hyperlink" Target="https://ccpatioapp.com/index.php?module=items/info&amp;path=25-811" TargetMode="External"/><Relationship Id="rId582" Type="http://schemas.openxmlformats.org/officeDocument/2006/relationships/hyperlink" Target="https://ccpatioapp.com/index.php?module=items/info&amp;path=25-512" TargetMode="External"/><Relationship Id="rId1173" Type="http://schemas.openxmlformats.org/officeDocument/2006/relationships/hyperlink" Target="https://ccpatioapp.com/index.php?module=items/info&amp;path=25-787" TargetMode="External"/><Relationship Id="rId581" Type="http://schemas.openxmlformats.org/officeDocument/2006/relationships/hyperlink" Target="https://ccpatioapp.com/index.php?module=items/info&amp;path=25-512" TargetMode="External"/><Relationship Id="rId1174" Type="http://schemas.openxmlformats.org/officeDocument/2006/relationships/hyperlink" Target="https://ccpatioapp.com/index.php?module=items/info&amp;path=25-787" TargetMode="External"/><Relationship Id="rId580" Type="http://schemas.openxmlformats.org/officeDocument/2006/relationships/hyperlink" Target="https://ccpatioapp.com/index.php?module=items/info&amp;path=25-556" TargetMode="External"/><Relationship Id="rId1175" Type="http://schemas.openxmlformats.org/officeDocument/2006/relationships/hyperlink" Target="https://ccpatioapp.com/index.php?module=items/info&amp;path=25-812" TargetMode="External"/><Relationship Id="rId103" Type="http://schemas.openxmlformats.org/officeDocument/2006/relationships/hyperlink" Target="https://ccpatioapp.com/index.php?module=items/info&amp;path=25-355" TargetMode="External"/><Relationship Id="rId587" Type="http://schemas.openxmlformats.org/officeDocument/2006/relationships/hyperlink" Target="https://ccpatioapp.com/index.php?module=items/info&amp;path=25-531" TargetMode="External"/><Relationship Id="rId1176" Type="http://schemas.openxmlformats.org/officeDocument/2006/relationships/hyperlink" Target="https://ccpatioapp.com/index.php?module=items/info&amp;path=25-812" TargetMode="External"/><Relationship Id="rId102" Type="http://schemas.openxmlformats.org/officeDocument/2006/relationships/hyperlink" Target="https://ccpatioapp.com/index.php?module=items/info&amp;path=25-355" TargetMode="External"/><Relationship Id="rId586" Type="http://schemas.openxmlformats.org/officeDocument/2006/relationships/hyperlink" Target="https://ccpatioapp.com/index.php?module=items/info&amp;path=25-531" TargetMode="External"/><Relationship Id="rId1177" Type="http://schemas.openxmlformats.org/officeDocument/2006/relationships/hyperlink" Target="https://ccpatioapp.com/index.php?module=items/info&amp;path=25-672" TargetMode="External"/><Relationship Id="rId101" Type="http://schemas.openxmlformats.org/officeDocument/2006/relationships/hyperlink" Target="https://ccpatioapp.com/index.php?module=items/info&amp;path=25-354" TargetMode="External"/><Relationship Id="rId585" Type="http://schemas.openxmlformats.org/officeDocument/2006/relationships/hyperlink" Target="https://ccpatioapp.com/index.php?module=items/info&amp;path=25-188" TargetMode="External"/><Relationship Id="rId1178" Type="http://schemas.openxmlformats.org/officeDocument/2006/relationships/hyperlink" Target="https://ccpatioapp.com/index.php?module=items/info&amp;path=25-672" TargetMode="External"/><Relationship Id="rId100" Type="http://schemas.openxmlformats.org/officeDocument/2006/relationships/hyperlink" Target="https://ccpatioapp.com/index.php?module=items/info&amp;path=25-354" TargetMode="External"/><Relationship Id="rId584" Type="http://schemas.openxmlformats.org/officeDocument/2006/relationships/hyperlink" Target="https://ccpatioapp.com/index.php?module=items/info&amp;path=25-557" TargetMode="External"/><Relationship Id="rId1179" Type="http://schemas.openxmlformats.org/officeDocument/2006/relationships/hyperlink" Target="https://ccpatioapp.com/index.php?module=items/info&amp;path=25-662" TargetMode="External"/><Relationship Id="rId1169" Type="http://schemas.openxmlformats.org/officeDocument/2006/relationships/hyperlink" Target="https://ccpatioapp.com/index.php?module=items/info&amp;path=25-810" TargetMode="External"/><Relationship Id="rId579" Type="http://schemas.openxmlformats.org/officeDocument/2006/relationships/hyperlink" Target="https://ccpatioapp.com/index.php?module=items/info&amp;path=25-556" TargetMode="External"/><Relationship Id="rId578" Type="http://schemas.openxmlformats.org/officeDocument/2006/relationships/hyperlink" Target="https://ccpatioapp.com/index.php?module=items/info&amp;path=25-555" TargetMode="External"/><Relationship Id="rId577" Type="http://schemas.openxmlformats.org/officeDocument/2006/relationships/hyperlink" Target="https://ccpatioapp.com/index.php?module=items/info&amp;path=25-555" TargetMode="External"/><Relationship Id="rId1160" Type="http://schemas.openxmlformats.org/officeDocument/2006/relationships/hyperlink" Target="https://ccpatioapp.com/index.php?module=items/info&amp;path=25-686" TargetMode="External"/><Relationship Id="rId572" Type="http://schemas.openxmlformats.org/officeDocument/2006/relationships/hyperlink" Target="https://ccpatioapp.com/index.php?module=items/info&amp;path=25-554" TargetMode="External"/><Relationship Id="rId1161" Type="http://schemas.openxmlformats.org/officeDocument/2006/relationships/hyperlink" Target="https://ccpatioapp.com/index.php?module=items/info&amp;path=25-367" TargetMode="External"/><Relationship Id="rId571" Type="http://schemas.openxmlformats.org/officeDocument/2006/relationships/hyperlink" Target="https://ccpatioapp.com/index.php?module=items/info&amp;path=25-554" TargetMode="External"/><Relationship Id="rId1162" Type="http://schemas.openxmlformats.org/officeDocument/2006/relationships/hyperlink" Target="https://ccpatioapp.com/index.php?module=items/info&amp;path=25-367" TargetMode="External"/><Relationship Id="rId570" Type="http://schemas.openxmlformats.org/officeDocument/2006/relationships/hyperlink" Target="https://ccpatioapp.com/index.php?module=items/info&amp;path=25-553" TargetMode="External"/><Relationship Id="rId1163" Type="http://schemas.openxmlformats.org/officeDocument/2006/relationships/hyperlink" Target="https://ccpatioapp.com/index.php?module=items/info&amp;path=25-199" TargetMode="External"/><Relationship Id="rId1164" Type="http://schemas.openxmlformats.org/officeDocument/2006/relationships/hyperlink" Target="https://ccpatioapp.com/index.php?module=items/info&amp;path=25-199" TargetMode="External"/><Relationship Id="rId576" Type="http://schemas.openxmlformats.org/officeDocument/2006/relationships/hyperlink" Target="https://ccpatioapp.com/index.php?module=items/info&amp;path=25-530" TargetMode="External"/><Relationship Id="rId1165" Type="http://schemas.openxmlformats.org/officeDocument/2006/relationships/hyperlink" Target="https://ccpatioapp.com/index.php?module=items/info&amp;path=25-651" TargetMode="External"/><Relationship Id="rId575" Type="http://schemas.openxmlformats.org/officeDocument/2006/relationships/hyperlink" Target="https://ccpatioapp.com/index.php?module=items/info&amp;path=25-530" TargetMode="External"/><Relationship Id="rId1166" Type="http://schemas.openxmlformats.org/officeDocument/2006/relationships/hyperlink" Target="https://ccpatioapp.com/index.php?module=items/info&amp;path=25-651" TargetMode="External"/><Relationship Id="rId574" Type="http://schemas.openxmlformats.org/officeDocument/2006/relationships/hyperlink" Target="https://ccpatioapp.com/index.php?module=items/info&amp;path=25-395" TargetMode="External"/><Relationship Id="rId1167" Type="http://schemas.openxmlformats.org/officeDocument/2006/relationships/hyperlink" Target="https://ccpatioapp.com/index.php?module=items/info&amp;path=25-810" TargetMode="External"/><Relationship Id="rId573" Type="http://schemas.openxmlformats.org/officeDocument/2006/relationships/hyperlink" Target="https://ccpatioapp.com/index.php?module=items/info&amp;path=25-395" TargetMode="External"/><Relationship Id="rId1168" Type="http://schemas.openxmlformats.org/officeDocument/2006/relationships/hyperlink" Target="https://ccpatioapp.com/index.php?module=items/info&amp;path=25-810" TargetMode="External"/><Relationship Id="rId129" Type="http://schemas.openxmlformats.org/officeDocument/2006/relationships/hyperlink" Target="https://ccpatioapp.com/index.php?module=items/info&amp;path=25-373" TargetMode="External"/><Relationship Id="rId128" Type="http://schemas.openxmlformats.org/officeDocument/2006/relationships/hyperlink" Target="https://ccpatioapp.com/index.php?module=items/info&amp;path=25-365" TargetMode="External"/><Relationship Id="rId127" Type="http://schemas.openxmlformats.org/officeDocument/2006/relationships/hyperlink" Target="https://ccpatioapp.com/index.php?module=items/info&amp;path=25-372" TargetMode="External"/><Relationship Id="rId126" Type="http://schemas.openxmlformats.org/officeDocument/2006/relationships/hyperlink" Target="https://ccpatioapp.com/index.php?module=items/info&amp;path=25-372" TargetMode="External"/><Relationship Id="rId1190" Type="http://schemas.openxmlformats.org/officeDocument/2006/relationships/hyperlink" Target="https://ccpatioapp.com/index.php?module=items/info&amp;path=25-82" TargetMode="External"/><Relationship Id="rId1191" Type="http://schemas.openxmlformats.org/officeDocument/2006/relationships/hyperlink" Target="https://ccpatioapp.com/index.php?module=items/info&amp;path=25-793" TargetMode="External"/><Relationship Id="rId1192" Type="http://schemas.openxmlformats.org/officeDocument/2006/relationships/hyperlink" Target="https://ccpatioapp.com/index.php?module=items/info&amp;path=25-793" TargetMode="External"/><Relationship Id="rId1193" Type="http://schemas.openxmlformats.org/officeDocument/2006/relationships/hyperlink" Target="https://ccpatioapp.com/index.php?module=items/info&amp;path=25-653" TargetMode="External"/><Relationship Id="rId121" Type="http://schemas.openxmlformats.org/officeDocument/2006/relationships/hyperlink" Target="https://ccpatioapp.com/index.php?module=items/info&amp;path=25-368" TargetMode="External"/><Relationship Id="rId1194" Type="http://schemas.openxmlformats.org/officeDocument/2006/relationships/hyperlink" Target="https://ccpatioapp.com/index.php?module=items/info&amp;path=25-653" TargetMode="External"/><Relationship Id="rId120" Type="http://schemas.openxmlformats.org/officeDocument/2006/relationships/hyperlink" Target="https://ccpatioapp.com/index.php?module=items/info&amp;path=25-368" TargetMode="External"/><Relationship Id="rId1195" Type="http://schemas.openxmlformats.org/officeDocument/2006/relationships/hyperlink" Target="https://ccpatioapp.com/index.php?module=items/info&amp;path=25-815" TargetMode="External"/><Relationship Id="rId1196" Type="http://schemas.openxmlformats.org/officeDocument/2006/relationships/hyperlink" Target="https://ccpatioapp.com/index.php?module=items/info&amp;path=25-815" TargetMode="External"/><Relationship Id="rId1197" Type="http://schemas.openxmlformats.org/officeDocument/2006/relationships/hyperlink" Target="https://ccpatioapp.com/index.php?module=items/info&amp;path=25-551" TargetMode="External"/><Relationship Id="rId125" Type="http://schemas.openxmlformats.org/officeDocument/2006/relationships/hyperlink" Target="https://ccpatioapp.com/index.php?module=items/info&amp;path=25-371" TargetMode="External"/><Relationship Id="rId1198" Type="http://schemas.openxmlformats.org/officeDocument/2006/relationships/hyperlink" Target="https://ccpatioapp.com/index.php?module=items/info&amp;path=25-551" TargetMode="External"/><Relationship Id="rId124" Type="http://schemas.openxmlformats.org/officeDocument/2006/relationships/hyperlink" Target="https://ccpatioapp.com/index.php?module=items/info&amp;path=25-371" TargetMode="External"/><Relationship Id="rId1199" Type="http://schemas.openxmlformats.org/officeDocument/2006/relationships/hyperlink" Target="https://ccpatioapp.com/index.php?module=items/info&amp;path=25-220" TargetMode="External"/><Relationship Id="rId123" Type="http://schemas.openxmlformats.org/officeDocument/2006/relationships/hyperlink" Target="https://ccpatioapp.com/index.php?module=items/info&amp;path=25-370" TargetMode="External"/><Relationship Id="rId122" Type="http://schemas.openxmlformats.org/officeDocument/2006/relationships/hyperlink" Target="https://ccpatioapp.com/index.php?module=items/info&amp;path=25-370" TargetMode="External"/><Relationship Id="rId118" Type="http://schemas.openxmlformats.org/officeDocument/2006/relationships/hyperlink" Target="https://ccpatioapp.com/index.php?module=items/info&amp;path=25-367" TargetMode="External"/><Relationship Id="rId117" Type="http://schemas.openxmlformats.org/officeDocument/2006/relationships/hyperlink" Target="https://ccpatioapp.com/index.php?module=items/info&amp;path=25-366" TargetMode="External"/><Relationship Id="rId116" Type="http://schemas.openxmlformats.org/officeDocument/2006/relationships/hyperlink" Target="https://ccpatioapp.com/index.php?module=items/info&amp;path=25-366" TargetMode="External"/><Relationship Id="rId115" Type="http://schemas.openxmlformats.org/officeDocument/2006/relationships/hyperlink" Target="https://ccpatioapp.com/index.php?module=items/info&amp;path=25-365" TargetMode="External"/><Relationship Id="rId599" Type="http://schemas.openxmlformats.org/officeDocument/2006/relationships/hyperlink" Target="https://ccpatioapp.com/index.php?module=items/info&amp;path=25-563" TargetMode="External"/><Relationship Id="rId1180" Type="http://schemas.openxmlformats.org/officeDocument/2006/relationships/hyperlink" Target="https://ccpatioapp.com/index.php?module=items/info&amp;path=25-662" TargetMode="External"/><Relationship Id="rId1181" Type="http://schemas.openxmlformats.org/officeDocument/2006/relationships/hyperlink" Target="https://ccpatioapp.com/index.php?module=items/info&amp;path=25-813" TargetMode="External"/><Relationship Id="rId119" Type="http://schemas.openxmlformats.org/officeDocument/2006/relationships/hyperlink" Target="https://ccpatioapp.com/index.php?module=items/info&amp;path=25-367" TargetMode="External"/><Relationship Id="rId1182" Type="http://schemas.openxmlformats.org/officeDocument/2006/relationships/hyperlink" Target="https://ccpatioapp.com/index.php?module=items/info&amp;path=25-813" TargetMode="External"/><Relationship Id="rId110" Type="http://schemas.openxmlformats.org/officeDocument/2006/relationships/hyperlink" Target="https://ccpatioapp.com/index.php?module=items/info&amp;path=25-363" TargetMode="External"/><Relationship Id="rId594" Type="http://schemas.openxmlformats.org/officeDocument/2006/relationships/hyperlink" Target="https://ccpatioapp.com/index.php?module=items/info&amp;path=25-451" TargetMode="External"/><Relationship Id="rId1183" Type="http://schemas.openxmlformats.org/officeDocument/2006/relationships/hyperlink" Target="https://ccpatioapp.com/index.php?module=items/info&amp;path=25-814" TargetMode="External"/><Relationship Id="rId593" Type="http://schemas.openxmlformats.org/officeDocument/2006/relationships/hyperlink" Target="https://ccpatioapp.com/index.php?module=items/info&amp;path=25-209" TargetMode="External"/><Relationship Id="rId1184" Type="http://schemas.openxmlformats.org/officeDocument/2006/relationships/hyperlink" Target="https://ccpatioapp.com/index.php?module=items/info&amp;path=25-814" TargetMode="External"/><Relationship Id="rId592" Type="http://schemas.openxmlformats.org/officeDocument/2006/relationships/hyperlink" Target="https://ccpatioapp.com/index.php?module=items/info&amp;path=25-209" TargetMode="External"/><Relationship Id="rId1185" Type="http://schemas.openxmlformats.org/officeDocument/2006/relationships/hyperlink" Target="https://ccpatioapp.com/index.php?module=items/info&amp;path=25-199" TargetMode="External"/><Relationship Id="rId591" Type="http://schemas.openxmlformats.org/officeDocument/2006/relationships/hyperlink" Target="https://ccpatioapp.com/index.php?module=items/info&amp;path=25-416" TargetMode="External"/><Relationship Id="rId1186" Type="http://schemas.openxmlformats.org/officeDocument/2006/relationships/hyperlink" Target="https://ccpatioapp.com/index.php?module=items/info&amp;path=25-199" TargetMode="External"/><Relationship Id="rId114" Type="http://schemas.openxmlformats.org/officeDocument/2006/relationships/hyperlink" Target="https://ccpatioapp.com/index.php?module=items/info&amp;path=25-365" TargetMode="External"/><Relationship Id="rId598" Type="http://schemas.openxmlformats.org/officeDocument/2006/relationships/hyperlink" Target="https://ccpatioapp.com/index.php?module=items/info&amp;path=25-544" TargetMode="External"/><Relationship Id="rId1187" Type="http://schemas.openxmlformats.org/officeDocument/2006/relationships/hyperlink" Target="https://ccpatioapp.com/index.php?module=items/info&amp;path=25-785" TargetMode="External"/><Relationship Id="rId113" Type="http://schemas.openxmlformats.org/officeDocument/2006/relationships/hyperlink" Target="https://ccpatioapp.com/index.php?module=items/info&amp;path=25-364" TargetMode="External"/><Relationship Id="rId597" Type="http://schemas.openxmlformats.org/officeDocument/2006/relationships/hyperlink" Target="https://ccpatioapp.com/index.php?module=items/info&amp;path=25-562" TargetMode="External"/><Relationship Id="rId1188" Type="http://schemas.openxmlformats.org/officeDocument/2006/relationships/hyperlink" Target="https://ccpatioapp.com/index.php?module=items/info&amp;path=25-785" TargetMode="External"/><Relationship Id="rId112" Type="http://schemas.openxmlformats.org/officeDocument/2006/relationships/hyperlink" Target="https://ccpatioapp.com/index.php?module=items/info&amp;path=25-364" TargetMode="External"/><Relationship Id="rId596" Type="http://schemas.openxmlformats.org/officeDocument/2006/relationships/hyperlink" Target="https://ccpatioapp.com/index.php?module=items/info&amp;path=25-561" TargetMode="External"/><Relationship Id="rId1189" Type="http://schemas.openxmlformats.org/officeDocument/2006/relationships/hyperlink" Target="https://ccpatioapp.com/index.php?module=items/info&amp;path=25-82" TargetMode="External"/><Relationship Id="rId111" Type="http://schemas.openxmlformats.org/officeDocument/2006/relationships/hyperlink" Target="https://ccpatioapp.com/index.php?module=items/info&amp;path=25-363" TargetMode="External"/><Relationship Id="rId595" Type="http://schemas.openxmlformats.org/officeDocument/2006/relationships/hyperlink" Target="https://ccpatioapp.com/index.php?module=items/info&amp;path=25-560" TargetMode="External"/><Relationship Id="rId1136" Type="http://schemas.openxmlformats.org/officeDocument/2006/relationships/hyperlink" Target="https://ccpatioapp.com/index.php?module=items/info&amp;path=25-805" TargetMode="External"/><Relationship Id="rId1137" Type="http://schemas.openxmlformats.org/officeDocument/2006/relationships/hyperlink" Target="https://ccpatioapp.com/index.php?module=items/info&amp;path=25-805" TargetMode="External"/><Relationship Id="rId1138" Type="http://schemas.openxmlformats.org/officeDocument/2006/relationships/hyperlink" Target="https://ccpatioapp.com/index.php?module=items/info&amp;path=25-806" TargetMode="External"/><Relationship Id="rId1139" Type="http://schemas.openxmlformats.org/officeDocument/2006/relationships/hyperlink" Target="https://ccpatioapp.com/index.php?module=items/info&amp;path=25-806" TargetMode="External"/><Relationship Id="rId547" Type="http://schemas.openxmlformats.org/officeDocument/2006/relationships/hyperlink" Target="https://ccpatioapp.com/index.php?module=items/info&amp;path=25-545" TargetMode="External"/><Relationship Id="rId546" Type="http://schemas.openxmlformats.org/officeDocument/2006/relationships/hyperlink" Target="https://ccpatioapp.com/index.php?module=items/info&amp;path=25-544" TargetMode="External"/><Relationship Id="rId545" Type="http://schemas.openxmlformats.org/officeDocument/2006/relationships/hyperlink" Target="https://ccpatioapp.com/index.php?module=items/info&amp;path=25-544" TargetMode="External"/><Relationship Id="rId544" Type="http://schemas.openxmlformats.org/officeDocument/2006/relationships/hyperlink" Target="https://ccpatioapp.com/index.php?module=items/info&amp;path=25-543" TargetMode="External"/><Relationship Id="rId549" Type="http://schemas.openxmlformats.org/officeDocument/2006/relationships/hyperlink" Target="https://ccpatioapp.com/index.php?module=items/info&amp;path=25-546" TargetMode="External"/><Relationship Id="rId548" Type="http://schemas.openxmlformats.org/officeDocument/2006/relationships/hyperlink" Target="https://ccpatioapp.com/index.php?module=items/info&amp;path=25-545" TargetMode="External"/><Relationship Id="rId1130" Type="http://schemas.openxmlformats.org/officeDocument/2006/relationships/hyperlink" Target="https://ccpatioapp.com/index.php?module=items/info&amp;path=25-803" TargetMode="External"/><Relationship Id="rId1131" Type="http://schemas.openxmlformats.org/officeDocument/2006/relationships/hyperlink" Target="https://ccpatioapp.com/index.php?module=items/info&amp;path=25-803" TargetMode="External"/><Relationship Id="rId543" Type="http://schemas.openxmlformats.org/officeDocument/2006/relationships/hyperlink" Target="https://ccpatioapp.com/index.php?module=items/info&amp;path=25-542" TargetMode="External"/><Relationship Id="rId1132" Type="http://schemas.openxmlformats.org/officeDocument/2006/relationships/hyperlink" Target="https://ccpatioapp.com/index.php?module=items/info&amp;path=25-336" TargetMode="External"/><Relationship Id="rId542" Type="http://schemas.openxmlformats.org/officeDocument/2006/relationships/hyperlink" Target="https://ccpatioapp.com/index.php?module=items/info&amp;path=25-542" TargetMode="External"/><Relationship Id="rId1133" Type="http://schemas.openxmlformats.org/officeDocument/2006/relationships/hyperlink" Target="https://ccpatioapp.com/index.php?module=items/info&amp;path=25-336" TargetMode="External"/><Relationship Id="rId541" Type="http://schemas.openxmlformats.org/officeDocument/2006/relationships/hyperlink" Target="https://ccpatioapp.com/index.php?module=items/info&amp;path=25-515" TargetMode="External"/><Relationship Id="rId1134" Type="http://schemas.openxmlformats.org/officeDocument/2006/relationships/hyperlink" Target="https://ccpatioapp.com/index.php?module=items/info&amp;path=25-804" TargetMode="External"/><Relationship Id="rId540" Type="http://schemas.openxmlformats.org/officeDocument/2006/relationships/hyperlink" Target="https://ccpatioapp.com/index.php?module=items/info&amp;path=25-515" TargetMode="External"/><Relationship Id="rId1135" Type="http://schemas.openxmlformats.org/officeDocument/2006/relationships/hyperlink" Target="https://ccpatioapp.com/index.php?module=items/info&amp;path=25-804" TargetMode="External"/><Relationship Id="rId1125" Type="http://schemas.openxmlformats.org/officeDocument/2006/relationships/hyperlink" Target="https://ccpatioapp.com/index.php?module=items/info&amp;path=25-216" TargetMode="External"/><Relationship Id="rId1126" Type="http://schemas.openxmlformats.org/officeDocument/2006/relationships/hyperlink" Target="https://ccpatioapp.com/index.php?module=items/info&amp;path=25-801" TargetMode="External"/><Relationship Id="rId1127" Type="http://schemas.openxmlformats.org/officeDocument/2006/relationships/hyperlink" Target="https://ccpatioapp.com/index.php?module=items/info&amp;path=25-801" TargetMode="External"/><Relationship Id="rId1128" Type="http://schemas.openxmlformats.org/officeDocument/2006/relationships/hyperlink" Target="https://ccpatioapp.com/index.php?module=items/info&amp;path=25-802" TargetMode="External"/><Relationship Id="rId1129" Type="http://schemas.openxmlformats.org/officeDocument/2006/relationships/hyperlink" Target="https://ccpatioapp.com/index.php?module=items/info&amp;path=25-802" TargetMode="External"/><Relationship Id="rId536" Type="http://schemas.openxmlformats.org/officeDocument/2006/relationships/hyperlink" Target="https://ccpatioapp.com/index.php?module=items/info&amp;path=25-541" TargetMode="External"/><Relationship Id="rId535" Type="http://schemas.openxmlformats.org/officeDocument/2006/relationships/hyperlink" Target="https://ccpatioapp.com/index.php?module=items/info&amp;path=25-467" TargetMode="External"/><Relationship Id="rId534" Type="http://schemas.openxmlformats.org/officeDocument/2006/relationships/hyperlink" Target="https://ccpatioapp.com/index.php?module=items/info&amp;path=25-467" TargetMode="External"/><Relationship Id="rId533" Type="http://schemas.openxmlformats.org/officeDocument/2006/relationships/hyperlink" Target="https://ccpatioapp.com/index.php?module=items/info&amp;path=25-540" TargetMode="External"/><Relationship Id="rId539" Type="http://schemas.openxmlformats.org/officeDocument/2006/relationships/hyperlink" Target="https://ccpatioapp.com/index.php?module=items/info&amp;path=25-229" TargetMode="External"/><Relationship Id="rId538" Type="http://schemas.openxmlformats.org/officeDocument/2006/relationships/hyperlink" Target="https://ccpatioapp.com/index.php?module=items/info&amp;path=25-229" TargetMode="External"/><Relationship Id="rId537" Type="http://schemas.openxmlformats.org/officeDocument/2006/relationships/hyperlink" Target="https://ccpatioapp.com/index.php?module=items/info&amp;path=25-541" TargetMode="External"/><Relationship Id="rId1120" Type="http://schemas.openxmlformats.org/officeDocument/2006/relationships/hyperlink" Target="https://ccpatioapp.com/index.php?module=items/info&amp;path=25-799" TargetMode="External"/><Relationship Id="rId532" Type="http://schemas.openxmlformats.org/officeDocument/2006/relationships/hyperlink" Target="https://ccpatioapp.com/index.php?module=items/info&amp;path=25-540" TargetMode="External"/><Relationship Id="rId1121" Type="http://schemas.openxmlformats.org/officeDocument/2006/relationships/hyperlink" Target="https://ccpatioapp.com/index.php?module=items/info&amp;path=25-799" TargetMode="External"/><Relationship Id="rId531" Type="http://schemas.openxmlformats.org/officeDocument/2006/relationships/hyperlink" Target="https://ccpatioapp.com/index.php?module=items/info&amp;path=25-462" TargetMode="External"/><Relationship Id="rId1122" Type="http://schemas.openxmlformats.org/officeDocument/2006/relationships/hyperlink" Target="https://ccpatioapp.com/index.php?module=items/info&amp;path=25-800" TargetMode="External"/><Relationship Id="rId530" Type="http://schemas.openxmlformats.org/officeDocument/2006/relationships/hyperlink" Target="https://ccpatioapp.com/index.php?module=items/info&amp;path=25-462" TargetMode="External"/><Relationship Id="rId1123" Type="http://schemas.openxmlformats.org/officeDocument/2006/relationships/hyperlink" Target="https://ccpatioapp.com/index.php?module=items/info&amp;path=25-800" TargetMode="External"/><Relationship Id="rId1124" Type="http://schemas.openxmlformats.org/officeDocument/2006/relationships/hyperlink" Target="https://ccpatioapp.com/index.php?module=items/info&amp;path=25-216" TargetMode="External"/><Relationship Id="rId1158" Type="http://schemas.openxmlformats.org/officeDocument/2006/relationships/hyperlink" Target="https://ccpatioapp.com/index.php?module=items/info&amp;path=25-676" TargetMode="External"/><Relationship Id="rId1159" Type="http://schemas.openxmlformats.org/officeDocument/2006/relationships/hyperlink" Target="https://ccpatioapp.com/index.php?module=items/info&amp;path=25-686" TargetMode="External"/><Relationship Id="rId569" Type="http://schemas.openxmlformats.org/officeDocument/2006/relationships/hyperlink" Target="https://ccpatioapp.com/index.php?module=items/info&amp;path=25-553" TargetMode="External"/><Relationship Id="rId568" Type="http://schemas.openxmlformats.org/officeDocument/2006/relationships/hyperlink" Target="https://ccpatioapp.com/index.php?module=items/info&amp;path=25-552" TargetMode="External"/><Relationship Id="rId567" Type="http://schemas.openxmlformats.org/officeDocument/2006/relationships/hyperlink" Target="https://ccpatioapp.com/index.php?module=items/info&amp;path=25-552" TargetMode="External"/><Relationship Id="rId566" Type="http://schemas.openxmlformats.org/officeDocument/2006/relationships/hyperlink" Target="https://ccpatioapp.com/index.php?module=items/info&amp;path=25-367" TargetMode="External"/><Relationship Id="rId561" Type="http://schemas.openxmlformats.org/officeDocument/2006/relationships/hyperlink" Target="https://ccpatioapp.com/index.php?module=items/info&amp;path=25-550" TargetMode="External"/><Relationship Id="rId1150" Type="http://schemas.openxmlformats.org/officeDocument/2006/relationships/hyperlink" Target="https://ccpatioapp.com/index.php?module=items/info&amp;path=25-809" TargetMode="External"/><Relationship Id="rId560" Type="http://schemas.openxmlformats.org/officeDocument/2006/relationships/hyperlink" Target="https://ccpatioapp.com/index.php?module=items/info&amp;path=25-549" TargetMode="External"/><Relationship Id="rId1151" Type="http://schemas.openxmlformats.org/officeDocument/2006/relationships/hyperlink" Target="https://ccpatioapp.com/index.php?module=items/info&amp;path=25-216" TargetMode="External"/><Relationship Id="rId1152" Type="http://schemas.openxmlformats.org/officeDocument/2006/relationships/hyperlink" Target="https://ccpatioapp.com/index.php?module=items/info&amp;path=25-216" TargetMode="External"/><Relationship Id="rId1153" Type="http://schemas.openxmlformats.org/officeDocument/2006/relationships/hyperlink" Target="https://ccpatioapp.com/index.php?module=items/info&amp;path=25-760" TargetMode="External"/><Relationship Id="rId565" Type="http://schemas.openxmlformats.org/officeDocument/2006/relationships/hyperlink" Target="https://ccpatioapp.com/index.php?module=items/info&amp;path=25-367" TargetMode="External"/><Relationship Id="rId1154" Type="http://schemas.openxmlformats.org/officeDocument/2006/relationships/hyperlink" Target="https://ccpatioapp.com/index.php?module=items/info&amp;path=25-760" TargetMode="External"/><Relationship Id="rId564" Type="http://schemas.openxmlformats.org/officeDocument/2006/relationships/hyperlink" Target="https://ccpatioapp.com/index.php?module=items/info&amp;path=25-551" TargetMode="External"/><Relationship Id="rId1155" Type="http://schemas.openxmlformats.org/officeDocument/2006/relationships/hyperlink" Target="https://ccpatioapp.com/index.php?module=items/info&amp;path=25-420" TargetMode="External"/><Relationship Id="rId563" Type="http://schemas.openxmlformats.org/officeDocument/2006/relationships/hyperlink" Target="https://ccpatioapp.com/index.php?module=items/info&amp;path=25-551" TargetMode="External"/><Relationship Id="rId1156" Type="http://schemas.openxmlformats.org/officeDocument/2006/relationships/hyperlink" Target="https://ccpatioapp.com/index.php?module=items/info&amp;path=25-420" TargetMode="External"/><Relationship Id="rId562" Type="http://schemas.openxmlformats.org/officeDocument/2006/relationships/hyperlink" Target="https://ccpatioapp.com/index.php?module=items/info&amp;path=25-550" TargetMode="External"/><Relationship Id="rId1157" Type="http://schemas.openxmlformats.org/officeDocument/2006/relationships/hyperlink" Target="https://ccpatioapp.com/index.php?module=items/info&amp;path=25-676" TargetMode="External"/><Relationship Id="rId1147" Type="http://schemas.openxmlformats.org/officeDocument/2006/relationships/hyperlink" Target="https://ccpatioapp.com/index.php?module=items/info&amp;path=25-711" TargetMode="External"/><Relationship Id="rId1148" Type="http://schemas.openxmlformats.org/officeDocument/2006/relationships/hyperlink" Target="https://ccpatioapp.com/index.php?module=items/info&amp;path=25-711" TargetMode="External"/><Relationship Id="rId1149" Type="http://schemas.openxmlformats.org/officeDocument/2006/relationships/hyperlink" Target="https://ccpatioapp.com/index.php?module=items/info&amp;path=25-809" TargetMode="External"/><Relationship Id="rId558" Type="http://schemas.openxmlformats.org/officeDocument/2006/relationships/hyperlink" Target="https://ccpatioapp.com/index.php?module=items/info&amp;path=25-548" TargetMode="External"/><Relationship Id="rId557" Type="http://schemas.openxmlformats.org/officeDocument/2006/relationships/hyperlink" Target="https://ccpatioapp.com/index.php?module=items/info&amp;path=25-548" TargetMode="External"/><Relationship Id="rId556" Type="http://schemas.openxmlformats.org/officeDocument/2006/relationships/hyperlink" Target="https://ccpatioapp.com/index.php?module=items/info&amp;path=25-513" TargetMode="External"/><Relationship Id="rId555" Type="http://schemas.openxmlformats.org/officeDocument/2006/relationships/hyperlink" Target="https://ccpatioapp.com/index.php?module=items/info&amp;path=25-513" TargetMode="External"/><Relationship Id="rId559" Type="http://schemas.openxmlformats.org/officeDocument/2006/relationships/hyperlink" Target="https://ccpatioapp.com/index.php?module=items/info&amp;path=25-549" TargetMode="External"/><Relationship Id="rId550" Type="http://schemas.openxmlformats.org/officeDocument/2006/relationships/hyperlink" Target="https://ccpatioapp.com/index.php?module=items/info&amp;path=25-546" TargetMode="External"/><Relationship Id="rId1140" Type="http://schemas.openxmlformats.org/officeDocument/2006/relationships/hyperlink" Target="https://ccpatioapp.com/index.php?module=items/info&amp;path=25-791" TargetMode="External"/><Relationship Id="rId1141" Type="http://schemas.openxmlformats.org/officeDocument/2006/relationships/hyperlink" Target="https://ccpatioapp.com/index.php?module=items/info&amp;path=25-791" TargetMode="External"/><Relationship Id="rId1142" Type="http://schemas.openxmlformats.org/officeDocument/2006/relationships/hyperlink" Target="https://ccpatioapp.com/index.php?module=items/info&amp;path=25-807" TargetMode="External"/><Relationship Id="rId554" Type="http://schemas.openxmlformats.org/officeDocument/2006/relationships/hyperlink" Target="https://ccpatioapp.com/index.php?module=items/info&amp;path=25-233" TargetMode="External"/><Relationship Id="rId1143" Type="http://schemas.openxmlformats.org/officeDocument/2006/relationships/hyperlink" Target="https://ccpatioapp.com/index.php?module=items/info&amp;path=25-807" TargetMode="External"/><Relationship Id="rId553" Type="http://schemas.openxmlformats.org/officeDocument/2006/relationships/hyperlink" Target="https://ccpatioapp.com/index.php?module=items/info&amp;path=25-233" TargetMode="External"/><Relationship Id="rId1144" Type="http://schemas.openxmlformats.org/officeDocument/2006/relationships/hyperlink" Target="https://ccpatioapp.com/index.php?module=items/info&amp;path=21-976&amp;redirect_to=subentity&amp;gotopage%5b411%5d=1" TargetMode="External"/><Relationship Id="rId552" Type="http://schemas.openxmlformats.org/officeDocument/2006/relationships/hyperlink" Target="https://ccpatioapp.com/index.php?module=items/info&amp;path=25-547" TargetMode="External"/><Relationship Id="rId1145" Type="http://schemas.openxmlformats.org/officeDocument/2006/relationships/hyperlink" Target="https://ccpatioapp.com/index.php?module=items/info&amp;path=25-653" TargetMode="External"/><Relationship Id="rId551" Type="http://schemas.openxmlformats.org/officeDocument/2006/relationships/hyperlink" Target="https://ccpatioapp.com/index.php?module=items/info&amp;path=25-547" TargetMode="External"/><Relationship Id="rId1146" Type="http://schemas.openxmlformats.org/officeDocument/2006/relationships/hyperlink" Target="https://ccpatioapp.com/index.php?module=items/info&amp;path=25-653" TargetMode="External"/><Relationship Id="rId495" Type="http://schemas.openxmlformats.org/officeDocument/2006/relationships/hyperlink" Target="https://ccpatioapp.com/index.php?module=items/info&amp;path=25-526" TargetMode="External"/><Relationship Id="rId494" Type="http://schemas.openxmlformats.org/officeDocument/2006/relationships/hyperlink" Target="https://ccpatioapp.com/index.php?module=items/info&amp;path=25-526" TargetMode="External"/><Relationship Id="rId493" Type="http://schemas.openxmlformats.org/officeDocument/2006/relationships/hyperlink" Target="https://ccpatioapp.com/index.php?module=items/info&amp;path=25-525" TargetMode="External"/><Relationship Id="rId492" Type="http://schemas.openxmlformats.org/officeDocument/2006/relationships/hyperlink" Target="https://ccpatioapp.com/index.php?module=items/info&amp;path=25-525" TargetMode="External"/><Relationship Id="rId499" Type="http://schemas.openxmlformats.org/officeDocument/2006/relationships/hyperlink" Target="https://ccpatioapp.com/index.php?module=items/info&amp;path=25-527" TargetMode="External"/><Relationship Id="rId498" Type="http://schemas.openxmlformats.org/officeDocument/2006/relationships/hyperlink" Target="https://ccpatioapp.com/index.php?module=items/info&amp;path=25-527" TargetMode="External"/><Relationship Id="rId497" Type="http://schemas.openxmlformats.org/officeDocument/2006/relationships/hyperlink" Target="https://ccpatioapp.com/index.php?module=items/info&amp;path=25-395" TargetMode="External"/><Relationship Id="rId496" Type="http://schemas.openxmlformats.org/officeDocument/2006/relationships/hyperlink" Target="https://ccpatioapp.com/index.php?module=items/info&amp;path=25-395" TargetMode="External"/><Relationship Id="rId1610" Type="http://schemas.openxmlformats.org/officeDocument/2006/relationships/hyperlink" Target="https://ccpatioapp.com/index.php?module=items/info&amp;path=25-855" TargetMode="External"/><Relationship Id="rId1611" Type="http://schemas.openxmlformats.org/officeDocument/2006/relationships/hyperlink" Target="https://ccpatioapp.com/index.php?module=items/info&amp;path=25-855" TargetMode="External"/><Relationship Id="rId1612" Type="http://schemas.openxmlformats.org/officeDocument/2006/relationships/hyperlink" Target="https://ccpatioapp.com/index.php?module=items/info&amp;path=25-862" TargetMode="External"/><Relationship Id="rId1613" Type="http://schemas.openxmlformats.org/officeDocument/2006/relationships/hyperlink" Target="https://ccpatioapp.com/index.php?module=items/info&amp;path=25-862" TargetMode="External"/><Relationship Id="rId1614" Type="http://schemas.openxmlformats.org/officeDocument/2006/relationships/hyperlink" Target="https://ccpatioapp.com/index.php?module=items/info&amp;path=25-902" TargetMode="External"/><Relationship Id="rId1615" Type="http://schemas.openxmlformats.org/officeDocument/2006/relationships/hyperlink" Target="https://ccpatioapp.com/index.php?module=items/info&amp;path=25-251" TargetMode="External"/><Relationship Id="rId1616" Type="http://schemas.openxmlformats.org/officeDocument/2006/relationships/hyperlink" Target="https://ccpatioapp.com/index.php?module=items/info&amp;path=25-251" TargetMode="External"/><Relationship Id="rId907" Type="http://schemas.openxmlformats.org/officeDocument/2006/relationships/hyperlink" Target="https://ccpatioapp.com/index.php?module=items/info&amp;path=25-697" TargetMode="External"/><Relationship Id="rId1617" Type="http://schemas.openxmlformats.org/officeDocument/2006/relationships/hyperlink" Target="https://ccpatioapp.com/index.php?module=items/info&amp;path=25-322" TargetMode="External"/><Relationship Id="rId906" Type="http://schemas.openxmlformats.org/officeDocument/2006/relationships/hyperlink" Target="https://ccpatioapp.com/index.php?module=items/info&amp;path=25-367" TargetMode="External"/><Relationship Id="rId1618" Type="http://schemas.openxmlformats.org/officeDocument/2006/relationships/hyperlink" Target="https://ccpatioapp.com/index.php?module=items/info&amp;path=25-322" TargetMode="External"/><Relationship Id="rId905" Type="http://schemas.openxmlformats.org/officeDocument/2006/relationships/hyperlink" Target="https://ccpatioapp.com/index.php?module=items/info&amp;path=25-367" TargetMode="External"/><Relationship Id="rId1619" Type="http://schemas.openxmlformats.org/officeDocument/2006/relationships/hyperlink" Target="https://ccpatioapp.com/index.php?module=items/info&amp;path=25-670" TargetMode="External"/><Relationship Id="rId904" Type="http://schemas.openxmlformats.org/officeDocument/2006/relationships/hyperlink" Target="https://ccpatioapp.com/index.php?module=items/info&amp;path=25-747" TargetMode="External"/><Relationship Id="rId909" Type="http://schemas.openxmlformats.org/officeDocument/2006/relationships/hyperlink" Target="https://ccpatioapp.com/index.php?module=items/info&amp;path=25-748" TargetMode="External"/><Relationship Id="rId908" Type="http://schemas.openxmlformats.org/officeDocument/2006/relationships/hyperlink" Target="https://ccpatioapp.com/index.php?module=items/info&amp;path=25-697" TargetMode="External"/><Relationship Id="rId903" Type="http://schemas.openxmlformats.org/officeDocument/2006/relationships/hyperlink" Target="https://ccpatioapp.com/index.php?module=items/info&amp;path=25-747" TargetMode="External"/><Relationship Id="rId902" Type="http://schemas.openxmlformats.org/officeDocument/2006/relationships/hyperlink" Target="https://ccpatioapp.com/index.php?module=items/info&amp;path=25-534" TargetMode="External"/><Relationship Id="rId901" Type="http://schemas.openxmlformats.org/officeDocument/2006/relationships/hyperlink" Target="https://ccpatioapp.com/index.php?module=items/info&amp;path=25-534" TargetMode="External"/><Relationship Id="rId900" Type="http://schemas.openxmlformats.org/officeDocument/2006/relationships/hyperlink" Target="https://ccpatioapp.com/index.php?module=items/info&amp;path=25-746" TargetMode="External"/><Relationship Id="rId1600" Type="http://schemas.openxmlformats.org/officeDocument/2006/relationships/hyperlink" Target="https://ccpatioapp.com/index.php?module=items/info&amp;path=25-504" TargetMode="External"/><Relationship Id="rId1601" Type="http://schemas.openxmlformats.org/officeDocument/2006/relationships/hyperlink" Target="https://ccpatioapp.com/index.php?module=items/info&amp;path=25-509" TargetMode="External"/><Relationship Id="rId1602" Type="http://schemas.openxmlformats.org/officeDocument/2006/relationships/hyperlink" Target="https://ccpatioapp.com/index.php?module=items/info&amp;path=25-510" TargetMode="External"/><Relationship Id="rId1603" Type="http://schemas.openxmlformats.org/officeDocument/2006/relationships/hyperlink" Target="https://ccpatioapp.com/index.php?module=items/info&amp;path=25-499" TargetMode="External"/><Relationship Id="rId1604" Type="http://schemas.openxmlformats.org/officeDocument/2006/relationships/hyperlink" Target="https://ccpatioapp.com/index.php?module=items/info&amp;path=25-529" TargetMode="External"/><Relationship Id="rId1605" Type="http://schemas.openxmlformats.org/officeDocument/2006/relationships/hyperlink" Target="https://ccpatioapp.com/index.php?module=items/info&amp;path=25-532" TargetMode="External"/><Relationship Id="rId1606" Type="http://schemas.openxmlformats.org/officeDocument/2006/relationships/hyperlink" Target="https://ccpatioapp.com/index.php?module=items/info&amp;path=25-535" TargetMode="External"/><Relationship Id="rId1607" Type="http://schemas.openxmlformats.org/officeDocument/2006/relationships/hyperlink" Target="https://ccpatioapp.com/index.php?module=items/info&amp;path=25-535" TargetMode="External"/><Relationship Id="rId1608" Type="http://schemas.openxmlformats.org/officeDocument/2006/relationships/hyperlink" Target="https://ccpatioapp.com/index.php?module=items/info&amp;path=25-558" TargetMode="External"/><Relationship Id="rId1609" Type="http://schemas.openxmlformats.org/officeDocument/2006/relationships/hyperlink" Target="https://ccpatioapp.com/index.php?module=items/info&amp;path=25-855" TargetMode="External"/><Relationship Id="rId929" Type="http://schemas.openxmlformats.org/officeDocument/2006/relationships/hyperlink" Target="https://ccpatioapp.com/index.php?module=items/info&amp;path=25-754" TargetMode="External"/><Relationship Id="rId928" Type="http://schemas.openxmlformats.org/officeDocument/2006/relationships/hyperlink" Target="https://ccpatioapp.com/index.php?module=items/info&amp;path=25-176" TargetMode="External"/><Relationship Id="rId927" Type="http://schemas.openxmlformats.org/officeDocument/2006/relationships/hyperlink" Target="https://ccpatioapp.com/index.php?module=items/info&amp;path=25-176" TargetMode="External"/><Relationship Id="rId926" Type="http://schemas.openxmlformats.org/officeDocument/2006/relationships/hyperlink" Target="https://ccpatioapp.com/index.php?module=items/info&amp;path=25-674" TargetMode="External"/><Relationship Id="rId921" Type="http://schemas.openxmlformats.org/officeDocument/2006/relationships/hyperlink" Target="https://ccpatioapp.com/index.php?module=items/info&amp;path=25-753" TargetMode="External"/><Relationship Id="rId920" Type="http://schemas.openxmlformats.org/officeDocument/2006/relationships/hyperlink" Target="https://ccpatioapp.com/index.php?module=items/info&amp;path=25-752" TargetMode="External"/><Relationship Id="rId925" Type="http://schemas.openxmlformats.org/officeDocument/2006/relationships/hyperlink" Target="https://ccpatioapp.com/index.php?module=items/info&amp;path=25-674" TargetMode="External"/><Relationship Id="rId924" Type="http://schemas.openxmlformats.org/officeDocument/2006/relationships/hyperlink" Target="https://ccpatioapp.com/index.php?module=items/info&amp;path=25-540" TargetMode="External"/><Relationship Id="rId923" Type="http://schemas.openxmlformats.org/officeDocument/2006/relationships/hyperlink" Target="https://ccpatioapp.com/index.php?module=items/info&amp;path=25-540" TargetMode="External"/><Relationship Id="rId922" Type="http://schemas.openxmlformats.org/officeDocument/2006/relationships/hyperlink" Target="https://ccpatioapp.com/index.php?module=items/info&amp;path=25-753" TargetMode="External"/><Relationship Id="rId1620" Type="http://schemas.openxmlformats.org/officeDocument/2006/relationships/hyperlink" Target="https://ccpatioapp.com/index.php?module=items/info&amp;path=25-670" TargetMode="External"/><Relationship Id="rId1621" Type="http://schemas.openxmlformats.org/officeDocument/2006/relationships/hyperlink" Target="https://ccpatioapp.com/index.php?module=items/info&amp;path=25-709" TargetMode="External"/><Relationship Id="rId1622" Type="http://schemas.openxmlformats.org/officeDocument/2006/relationships/hyperlink" Target="https://ccpatioapp.com/index.php?module=items/info&amp;path=25-145" TargetMode="External"/><Relationship Id="rId1623" Type="http://schemas.openxmlformats.org/officeDocument/2006/relationships/hyperlink" Target="https://ccpatioapp.com/index.php?module=items/info&amp;path=25-145" TargetMode="External"/><Relationship Id="rId1624" Type="http://schemas.openxmlformats.org/officeDocument/2006/relationships/hyperlink" Target="https://ccpatioapp.com/index.php?module=items/info&amp;path=25-420" TargetMode="External"/><Relationship Id="rId1625" Type="http://schemas.openxmlformats.org/officeDocument/2006/relationships/drawing" Target="../drawings/drawing1.xml"/><Relationship Id="rId1626" Type="http://schemas.openxmlformats.org/officeDocument/2006/relationships/vmlDrawing" Target="../drawings/vmlDrawing1.vml"/><Relationship Id="rId918" Type="http://schemas.openxmlformats.org/officeDocument/2006/relationships/hyperlink" Target="https://ccpatioapp.com/index.php?module=items/info&amp;path=25-751" TargetMode="External"/><Relationship Id="rId1628" Type="http://schemas.openxmlformats.org/officeDocument/2006/relationships/table" Target="../tables/table1.xml"/><Relationship Id="rId917" Type="http://schemas.openxmlformats.org/officeDocument/2006/relationships/hyperlink" Target="https://ccpatioapp.com/index.php?module=items/info&amp;path=25-751" TargetMode="External"/><Relationship Id="rId916" Type="http://schemas.openxmlformats.org/officeDocument/2006/relationships/hyperlink" Target="https://ccpatioapp.com/index.php?module=items/info&amp;path=25-750" TargetMode="External"/><Relationship Id="rId915" Type="http://schemas.openxmlformats.org/officeDocument/2006/relationships/hyperlink" Target="https://ccpatioapp.com/index.php?module=items/info&amp;path=25-750" TargetMode="External"/><Relationship Id="rId919" Type="http://schemas.openxmlformats.org/officeDocument/2006/relationships/hyperlink" Target="https://ccpatioapp.com/index.php?module=items/info&amp;path=25-752" TargetMode="External"/><Relationship Id="rId910" Type="http://schemas.openxmlformats.org/officeDocument/2006/relationships/hyperlink" Target="https://ccpatioapp.com/index.php?module=items/info&amp;path=25-748" TargetMode="External"/><Relationship Id="rId914" Type="http://schemas.openxmlformats.org/officeDocument/2006/relationships/hyperlink" Target="https://ccpatioapp.com/index.php?module=items/info&amp;path=25-749" TargetMode="External"/><Relationship Id="rId913" Type="http://schemas.openxmlformats.org/officeDocument/2006/relationships/hyperlink" Target="https://ccpatioapp.com/index.php?module=items/info&amp;path=25-749" TargetMode="External"/><Relationship Id="rId912" Type="http://schemas.openxmlformats.org/officeDocument/2006/relationships/hyperlink" Target="https://ccpatioapp.com/index.php?module=items/info&amp;path=25-590" TargetMode="External"/><Relationship Id="rId911" Type="http://schemas.openxmlformats.org/officeDocument/2006/relationships/hyperlink" Target="https://ccpatioapp.com/index.php?module=items/info&amp;path=25-590" TargetMode="External"/><Relationship Id="rId1213" Type="http://schemas.openxmlformats.org/officeDocument/2006/relationships/hyperlink" Target="https://ccpatioapp.com/index.php?module=items/info&amp;path=25-818" TargetMode="External"/><Relationship Id="rId1214" Type="http://schemas.openxmlformats.org/officeDocument/2006/relationships/hyperlink" Target="https://ccpatioapp.com/index.php?module=items/info&amp;path=25-818" TargetMode="External"/><Relationship Id="rId1215" Type="http://schemas.openxmlformats.org/officeDocument/2006/relationships/hyperlink" Target="https://ccpatioapp.com/index.php?module=items/info&amp;path=25-645" TargetMode="External"/><Relationship Id="rId1216" Type="http://schemas.openxmlformats.org/officeDocument/2006/relationships/hyperlink" Target="https://ccpatioapp.com/index.php?module=items/info&amp;path=25-645" TargetMode="External"/><Relationship Id="rId1217" Type="http://schemas.openxmlformats.org/officeDocument/2006/relationships/hyperlink" Target="https://ccpatioapp.com/index.php?module=items/info&amp;path=25-819" TargetMode="External"/><Relationship Id="rId1218" Type="http://schemas.openxmlformats.org/officeDocument/2006/relationships/hyperlink" Target="https://ccpatioapp.com/index.php?module=items/info&amp;path=25-819" TargetMode="External"/><Relationship Id="rId1219" Type="http://schemas.openxmlformats.org/officeDocument/2006/relationships/hyperlink" Target="https://ccpatioapp.com/index.php?module=items/info&amp;path=25-820" TargetMode="External"/><Relationship Id="rId866" Type="http://schemas.openxmlformats.org/officeDocument/2006/relationships/hyperlink" Target="https://ccpatioapp.com/index.php?module=items/info&amp;path=25-734" TargetMode="External"/><Relationship Id="rId865" Type="http://schemas.openxmlformats.org/officeDocument/2006/relationships/hyperlink" Target="https://ccpatioapp.com/index.php?module=items/info&amp;path=25-627" TargetMode="External"/><Relationship Id="rId864" Type="http://schemas.openxmlformats.org/officeDocument/2006/relationships/hyperlink" Target="https://ccpatioapp.com/index.php?module=items/info&amp;path=25-627" TargetMode="External"/><Relationship Id="rId863" Type="http://schemas.openxmlformats.org/officeDocument/2006/relationships/hyperlink" Target="https://ccpatioapp.com/index.php?module=items/info&amp;path=25-733" TargetMode="External"/><Relationship Id="rId869" Type="http://schemas.openxmlformats.org/officeDocument/2006/relationships/hyperlink" Target="https://ccpatioapp.com/index.php?module=items/info&amp;path=25-683" TargetMode="External"/><Relationship Id="rId868" Type="http://schemas.openxmlformats.org/officeDocument/2006/relationships/hyperlink" Target="https://ccpatioapp.com/index.php?module=items/info&amp;path=25-683" TargetMode="External"/><Relationship Id="rId867" Type="http://schemas.openxmlformats.org/officeDocument/2006/relationships/hyperlink" Target="https://ccpatioapp.com/index.php?module=items/info&amp;path=25-734" TargetMode="External"/><Relationship Id="rId862" Type="http://schemas.openxmlformats.org/officeDocument/2006/relationships/hyperlink" Target="https://ccpatioapp.com/index.php?module=items/info&amp;path=25-733" TargetMode="External"/><Relationship Id="rId861" Type="http://schemas.openxmlformats.org/officeDocument/2006/relationships/hyperlink" Target="https://ccpatioapp.com/index.php?module=items/info&amp;path=25-708" TargetMode="External"/><Relationship Id="rId1210" Type="http://schemas.openxmlformats.org/officeDocument/2006/relationships/hyperlink" Target="https://ccpatioapp.com/index.php?module=items/info&amp;path=25-443" TargetMode="External"/><Relationship Id="rId860" Type="http://schemas.openxmlformats.org/officeDocument/2006/relationships/hyperlink" Target="https://ccpatioapp.com/index.php?module=items/info&amp;path=25-708" TargetMode="External"/><Relationship Id="rId1211" Type="http://schemas.openxmlformats.org/officeDocument/2006/relationships/hyperlink" Target="https://ccpatioapp.com/index.php?module=items/info&amp;path=25-420" TargetMode="External"/><Relationship Id="rId1212" Type="http://schemas.openxmlformats.org/officeDocument/2006/relationships/hyperlink" Target="https://ccpatioapp.com/index.php?module=items/info&amp;path=25-420" TargetMode="External"/><Relationship Id="rId1202" Type="http://schemas.openxmlformats.org/officeDocument/2006/relationships/hyperlink" Target="https://ccpatioapp.com/index.php?module=items/info&amp;path=25-816" TargetMode="External"/><Relationship Id="rId1203" Type="http://schemas.openxmlformats.org/officeDocument/2006/relationships/hyperlink" Target="https://ccpatioapp.com/index.php?module=items/info&amp;path=25-817" TargetMode="External"/><Relationship Id="rId1204" Type="http://schemas.openxmlformats.org/officeDocument/2006/relationships/hyperlink" Target="https://ccpatioapp.com/index.php?module=items/info&amp;path=25-817" TargetMode="External"/><Relationship Id="rId1205" Type="http://schemas.openxmlformats.org/officeDocument/2006/relationships/hyperlink" Target="https://ccpatioapp.com/index.php?module=items/info&amp;path=25-199" TargetMode="External"/><Relationship Id="rId1206" Type="http://schemas.openxmlformats.org/officeDocument/2006/relationships/hyperlink" Target="https://ccpatioapp.com/index.php?module=items/info&amp;path=25-199" TargetMode="External"/><Relationship Id="rId1207" Type="http://schemas.openxmlformats.org/officeDocument/2006/relationships/hyperlink" Target="https://ccpatioapp.com/index.php?module=items/info&amp;path=25-738" TargetMode="External"/><Relationship Id="rId1208" Type="http://schemas.openxmlformats.org/officeDocument/2006/relationships/hyperlink" Target="https://ccpatioapp.com/index.php?module=items/info&amp;path=25-738" TargetMode="External"/><Relationship Id="rId1209" Type="http://schemas.openxmlformats.org/officeDocument/2006/relationships/hyperlink" Target="https://ccpatioapp.com/index.php?module=items/info&amp;path=25-443" TargetMode="External"/><Relationship Id="rId855" Type="http://schemas.openxmlformats.org/officeDocument/2006/relationships/hyperlink" Target="https://ccpatioapp.com/index.php?module=items/info&amp;path=25-730" TargetMode="External"/><Relationship Id="rId854" Type="http://schemas.openxmlformats.org/officeDocument/2006/relationships/hyperlink" Target="https://ccpatioapp.com/index.php?module=items/info&amp;path=25-730" TargetMode="External"/><Relationship Id="rId853" Type="http://schemas.openxmlformats.org/officeDocument/2006/relationships/hyperlink" Target="https://ccpatioapp.com/index.php?module=items/info&amp;path=25-729" TargetMode="External"/><Relationship Id="rId852" Type="http://schemas.openxmlformats.org/officeDocument/2006/relationships/hyperlink" Target="https://ccpatioapp.com/index.php?module=items/info&amp;path=25-729" TargetMode="External"/><Relationship Id="rId859" Type="http://schemas.openxmlformats.org/officeDocument/2006/relationships/hyperlink" Target="https://ccpatioapp.com/index.php?module=items/info&amp;path=25-732" TargetMode="External"/><Relationship Id="rId858" Type="http://schemas.openxmlformats.org/officeDocument/2006/relationships/hyperlink" Target="https://ccpatioapp.com/index.php?module=items/info&amp;path=25-732" TargetMode="External"/><Relationship Id="rId857" Type="http://schemas.openxmlformats.org/officeDocument/2006/relationships/hyperlink" Target="https://ccpatioapp.com/index.php?module=items/info&amp;path=25-731" TargetMode="External"/><Relationship Id="rId856" Type="http://schemas.openxmlformats.org/officeDocument/2006/relationships/hyperlink" Target="https://ccpatioapp.com/index.php?module=items/info&amp;path=25-731" TargetMode="External"/><Relationship Id="rId851" Type="http://schemas.openxmlformats.org/officeDocument/2006/relationships/hyperlink" Target="https://ccpatioapp.com/index.php?module=items/info&amp;path=25-728" TargetMode="External"/><Relationship Id="rId850" Type="http://schemas.openxmlformats.org/officeDocument/2006/relationships/hyperlink" Target="https://ccpatioapp.com/index.php?module=items/info&amp;path=25-728" TargetMode="External"/><Relationship Id="rId1200" Type="http://schemas.openxmlformats.org/officeDocument/2006/relationships/hyperlink" Target="https://ccpatioapp.com/index.php?module=items/info&amp;path=25-220" TargetMode="External"/><Relationship Id="rId1201" Type="http://schemas.openxmlformats.org/officeDocument/2006/relationships/hyperlink" Target="https://ccpatioapp.com/index.php?module=items/info&amp;path=25-816" TargetMode="External"/><Relationship Id="rId1235" Type="http://schemas.openxmlformats.org/officeDocument/2006/relationships/hyperlink" Target="https://ccpatioapp.com/index.php?module=items/info&amp;path=25-751" TargetMode="External"/><Relationship Id="rId1236" Type="http://schemas.openxmlformats.org/officeDocument/2006/relationships/hyperlink" Target="https://ccpatioapp.com/index.php?module=items/info&amp;path=25-751" TargetMode="External"/><Relationship Id="rId1237" Type="http://schemas.openxmlformats.org/officeDocument/2006/relationships/hyperlink" Target="https://ccpatioapp.com/index.php?module=items/info&amp;path=25-94" TargetMode="External"/><Relationship Id="rId1238" Type="http://schemas.openxmlformats.org/officeDocument/2006/relationships/hyperlink" Target="https://ccpatioapp.com/index.php?module=items/info&amp;path=25-94" TargetMode="External"/><Relationship Id="rId1239" Type="http://schemas.openxmlformats.org/officeDocument/2006/relationships/hyperlink" Target="https://ccpatioapp.com/index.php?module=items/info&amp;path=25-794" TargetMode="External"/><Relationship Id="rId409" Type="http://schemas.openxmlformats.org/officeDocument/2006/relationships/hyperlink" Target="https://ccpatioapp.com/index.php?module=items/info&amp;path=25-495" TargetMode="External"/><Relationship Id="rId404" Type="http://schemas.openxmlformats.org/officeDocument/2006/relationships/hyperlink" Target="https://ccpatioapp.com/index.php?module=items/info&amp;path=25-493" TargetMode="External"/><Relationship Id="rId888" Type="http://schemas.openxmlformats.org/officeDocument/2006/relationships/hyperlink" Target="https://ccpatioapp.com/index.php?module=items/info&amp;path=25-741" TargetMode="External"/><Relationship Id="rId403" Type="http://schemas.openxmlformats.org/officeDocument/2006/relationships/hyperlink" Target="https://ccpatioapp.com/index.php?module=items/info&amp;path=25-493" TargetMode="External"/><Relationship Id="rId887" Type="http://schemas.openxmlformats.org/officeDocument/2006/relationships/hyperlink" Target="https://ccpatioapp.com/index.php?module=items/info&amp;path=25-741" TargetMode="External"/><Relationship Id="rId402" Type="http://schemas.openxmlformats.org/officeDocument/2006/relationships/hyperlink" Target="https://ccpatioapp.com/index.php?module=items/info&amp;path=21-469&amp;redirect_to=subentity&amp;gotopage%5b380%5d=1" TargetMode="External"/><Relationship Id="rId886" Type="http://schemas.openxmlformats.org/officeDocument/2006/relationships/hyperlink" Target="https://ccpatioapp.com/index.php?module=items/info&amp;path=25-740" TargetMode="External"/><Relationship Id="rId401" Type="http://schemas.openxmlformats.org/officeDocument/2006/relationships/hyperlink" Target="https://ccpatioapp.com/index.php?module=items/info&amp;path=25-491" TargetMode="External"/><Relationship Id="rId885" Type="http://schemas.openxmlformats.org/officeDocument/2006/relationships/hyperlink" Target="https://ccpatioapp.com/index.php?module=items/info&amp;path=25-740" TargetMode="External"/><Relationship Id="rId408" Type="http://schemas.openxmlformats.org/officeDocument/2006/relationships/hyperlink" Target="https://ccpatioapp.com/index.php?module=items/info&amp;path=25-495" TargetMode="External"/><Relationship Id="rId407" Type="http://schemas.openxmlformats.org/officeDocument/2006/relationships/hyperlink" Target="https://ccpatioapp.com/index.php?module=items/info&amp;path=25-416" TargetMode="External"/><Relationship Id="rId406" Type="http://schemas.openxmlformats.org/officeDocument/2006/relationships/hyperlink" Target="https://ccpatioapp.com/index.php?module=items/info&amp;path=25-416" TargetMode="External"/><Relationship Id="rId405" Type="http://schemas.openxmlformats.org/officeDocument/2006/relationships/hyperlink" Target="https://ccpatioapp.com/index.php?module=items/info&amp;path=21-471&amp;redirect_to=subentity&amp;gotopage%5b380%5d=1" TargetMode="External"/><Relationship Id="rId889" Type="http://schemas.openxmlformats.org/officeDocument/2006/relationships/hyperlink" Target="https://ccpatioapp.com/index.php?module=items/info&amp;path=25-742" TargetMode="External"/><Relationship Id="rId880" Type="http://schemas.openxmlformats.org/officeDocument/2006/relationships/hyperlink" Target="https://ccpatioapp.com/index.php?module=items/info&amp;path=25-704" TargetMode="External"/><Relationship Id="rId1230" Type="http://schemas.openxmlformats.org/officeDocument/2006/relationships/hyperlink" Target="https://ccpatioapp.com/index.php?module=items/info&amp;path=25-824" TargetMode="External"/><Relationship Id="rId400" Type="http://schemas.openxmlformats.org/officeDocument/2006/relationships/hyperlink" Target="https://ccpatioapp.com/index.php?module=items/info&amp;path=25-491" TargetMode="External"/><Relationship Id="rId884" Type="http://schemas.openxmlformats.org/officeDocument/2006/relationships/hyperlink" Target="https://ccpatioapp.com/index.php?module=items/info&amp;path=25-610" TargetMode="External"/><Relationship Id="rId1231" Type="http://schemas.openxmlformats.org/officeDocument/2006/relationships/hyperlink" Target="https://ccpatioapp.com/index.php?module=items/info&amp;path=25-825" TargetMode="External"/><Relationship Id="rId883" Type="http://schemas.openxmlformats.org/officeDocument/2006/relationships/hyperlink" Target="https://ccpatioapp.com/index.php?module=items/info&amp;path=25-610" TargetMode="External"/><Relationship Id="rId1232" Type="http://schemas.openxmlformats.org/officeDocument/2006/relationships/hyperlink" Target="https://ccpatioapp.com/index.php?module=items/info&amp;path=25-825" TargetMode="External"/><Relationship Id="rId882" Type="http://schemas.openxmlformats.org/officeDocument/2006/relationships/hyperlink" Target="https://ccpatioapp.com/index.php?module=items/info&amp;path=25-718" TargetMode="External"/><Relationship Id="rId1233" Type="http://schemas.openxmlformats.org/officeDocument/2006/relationships/hyperlink" Target="https://ccpatioapp.com/index.php?module=items/info&amp;path=25-826" TargetMode="External"/><Relationship Id="rId881" Type="http://schemas.openxmlformats.org/officeDocument/2006/relationships/hyperlink" Target="https://ccpatioapp.com/index.php?module=items/info&amp;path=25-704" TargetMode="External"/><Relationship Id="rId1234" Type="http://schemas.openxmlformats.org/officeDocument/2006/relationships/hyperlink" Target="https://ccpatioapp.com/index.php?module=items/info&amp;path=25-826" TargetMode="External"/><Relationship Id="rId1224" Type="http://schemas.openxmlformats.org/officeDocument/2006/relationships/hyperlink" Target="https://ccpatioapp.com/index.php?module=items/info&amp;path=25-822" TargetMode="External"/><Relationship Id="rId1225" Type="http://schemas.openxmlformats.org/officeDocument/2006/relationships/hyperlink" Target="https://ccpatioapp.com/index.php?module=items/info&amp;path=25-823" TargetMode="External"/><Relationship Id="rId1226" Type="http://schemas.openxmlformats.org/officeDocument/2006/relationships/hyperlink" Target="https://ccpatioapp.com/index.php?module=items/info&amp;path=25-823" TargetMode="External"/><Relationship Id="rId1227" Type="http://schemas.openxmlformats.org/officeDocument/2006/relationships/hyperlink" Target="https://ccpatioapp.com/index.php?module=items/info&amp;path=25-701" TargetMode="External"/><Relationship Id="rId1228" Type="http://schemas.openxmlformats.org/officeDocument/2006/relationships/hyperlink" Target="https://ccpatioapp.com/index.php?module=items/info&amp;path=25-701" TargetMode="External"/><Relationship Id="rId1229" Type="http://schemas.openxmlformats.org/officeDocument/2006/relationships/hyperlink" Target="https://ccpatioapp.com/index.php?module=items/info&amp;path=25-824" TargetMode="External"/><Relationship Id="rId877" Type="http://schemas.openxmlformats.org/officeDocument/2006/relationships/hyperlink" Target="https://ccpatioapp.com/index.php?module=items/info&amp;path=25-738" TargetMode="External"/><Relationship Id="rId876" Type="http://schemas.openxmlformats.org/officeDocument/2006/relationships/hyperlink" Target="https://ccpatioapp.com/index.php?module=items/info&amp;path=25-738" TargetMode="External"/><Relationship Id="rId875" Type="http://schemas.openxmlformats.org/officeDocument/2006/relationships/hyperlink" Target="https://ccpatioapp.com/index.php?module=items/info&amp;path=25-737" TargetMode="External"/><Relationship Id="rId874" Type="http://schemas.openxmlformats.org/officeDocument/2006/relationships/hyperlink" Target="https://ccpatioapp.com/index.php?module=items/info&amp;path=25-737" TargetMode="External"/><Relationship Id="rId879" Type="http://schemas.openxmlformats.org/officeDocument/2006/relationships/hyperlink" Target="https://ccpatioapp.com/index.php?module=items/info&amp;path=25-739" TargetMode="External"/><Relationship Id="rId878" Type="http://schemas.openxmlformats.org/officeDocument/2006/relationships/hyperlink" Target="https://ccpatioapp.com/index.php?module=items/info&amp;path=25-739" TargetMode="External"/><Relationship Id="rId873" Type="http://schemas.openxmlformats.org/officeDocument/2006/relationships/hyperlink" Target="https://ccpatioapp.com/index.php?module=items/info&amp;path=25-736" TargetMode="External"/><Relationship Id="rId1220" Type="http://schemas.openxmlformats.org/officeDocument/2006/relationships/hyperlink" Target="https://ccpatioapp.com/index.php?module=items/info&amp;path=25-820" TargetMode="External"/><Relationship Id="rId872" Type="http://schemas.openxmlformats.org/officeDocument/2006/relationships/hyperlink" Target="https://ccpatioapp.com/index.php?module=items/info&amp;path=25-736" TargetMode="External"/><Relationship Id="rId1221" Type="http://schemas.openxmlformats.org/officeDocument/2006/relationships/hyperlink" Target="https://ccpatioapp.com/index.php?module=items/info&amp;path=25-821" TargetMode="External"/><Relationship Id="rId871" Type="http://schemas.openxmlformats.org/officeDocument/2006/relationships/hyperlink" Target="https://ccpatioapp.com/index.php?module=items/info&amp;path=25-735" TargetMode="External"/><Relationship Id="rId1222" Type="http://schemas.openxmlformats.org/officeDocument/2006/relationships/hyperlink" Target="https://ccpatioapp.com/index.php?module=items/info&amp;path=25-821" TargetMode="External"/><Relationship Id="rId870" Type="http://schemas.openxmlformats.org/officeDocument/2006/relationships/hyperlink" Target="https://ccpatioapp.com/index.php?module=items/info&amp;path=25-735" TargetMode="External"/><Relationship Id="rId1223" Type="http://schemas.openxmlformats.org/officeDocument/2006/relationships/hyperlink" Target="https://ccpatioapp.com/index.php?module=items/info&amp;path=25-822" TargetMode="External"/><Relationship Id="rId829" Type="http://schemas.openxmlformats.org/officeDocument/2006/relationships/hyperlink" Target="https://ccpatioapp.com/index.php?module=items/info&amp;path=25-723" TargetMode="External"/><Relationship Id="rId828" Type="http://schemas.openxmlformats.org/officeDocument/2006/relationships/hyperlink" Target="https://ccpatioapp.com/index.php?module=items/info&amp;path=25-722" TargetMode="External"/><Relationship Id="rId827" Type="http://schemas.openxmlformats.org/officeDocument/2006/relationships/hyperlink" Target="https://ccpatioapp.com/index.php?module=items/info&amp;path=25-721" TargetMode="External"/><Relationship Id="rId822" Type="http://schemas.openxmlformats.org/officeDocument/2006/relationships/hyperlink" Target="https://ccpatioapp.com/index.php?module=items/info&amp;path=25-146" TargetMode="External"/><Relationship Id="rId821" Type="http://schemas.openxmlformats.org/officeDocument/2006/relationships/hyperlink" Target="https://ccpatioapp.com/index.php?module=items/info&amp;path=25-390" TargetMode="External"/><Relationship Id="rId820" Type="http://schemas.openxmlformats.org/officeDocument/2006/relationships/hyperlink" Target="https://ccpatioapp.com/index.php?module=items/info&amp;path=25-717" TargetMode="External"/><Relationship Id="rId826" Type="http://schemas.openxmlformats.org/officeDocument/2006/relationships/hyperlink" Target="https://ccpatioapp.com/index.php?module=items/info&amp;path=25-720" TargetMode="External"/><Relationship Id="rId825" Type="http://schemas.openxmlformats.org/officeDocument/2006/relationships/hyperlink" Target="https://ccpatioapp.com/index.php?module=items/info&amp;path=25-719" TargetMode="External"/><Relationship Id="rId824" Type="http://schemas.openxmlformats.org/officeDocument/2006/relationships/hyperlink" Target="https://ccpatioapp.com/index.php?module=items/info&amp;path=25-718" TargetMode="External"/><Relationship Id="rId823" Type="http://schemas.openxmlformats.org/officeDocument/2006/relationships/hyperlink" Target="https://ccpatioapp.com/index.php?module=items/info&amp;path=25-676" TargetMode="External"/><Relationship Id="rId819" Type="http://schemas.openxmlformats.org/officeDocument/2006/relationships/hyperlink" Target="https://ccpatioapp.com/index.php?module=items/info&amp;path=25-658" TargetMode="External"/><Relationship Id="rId818" Type="http://schemas.openxmlformats.org/officeDocument/2006/relationships/hyperlink" Target="https://ccpatioapp.com/index.php?module=items/info&amp;path=25-716" TargetMode="External"/><Relationship Id="rId817" Type="http://schemas.openxmlformats.org/officeDocument/2006/relationships/hyperlink" Target="https://ccpatioapp.com/index.php?module=items/info&amp;path=25-420" TargetMode="External"/><Relationship Id="rId816" Type="http://schemas.openxmlformats.org/officeDocument/2006/relationships/hyperlink" Target="https://ccpatioapp.com/index.php?module=items/info&amp;path=25-715" TargetMode="External"/><Relationship Id="rId811" Type="http://schemas.openxmlformats.org/officeDocument/2006/relationships/hyperlink" Target="https://ccpatioapp.com/index.php?module=items/info&amp;path=25-712" TargetMode="External"/><Relationship Id="rId810" Type="http://schemas.openxmlformats.org/officeDocument/2006/relationships/hyperlink" Target="https://ccpatioapp.com/index.php?module=items/info&amp;path=25-711" TargetMode="External"/><Relationship Id="rId815" Type="http://schemas.openxmlformats.org/officeDocument/2006/relationships/hyperlink" Target="https://ccpatioapp.com/index.php?module=items/info&amp;path=25-714" TargetMode="External"/><Relationship Id="rId814" Type="http://schemas.openxmlformats.org/officeDocument/2006/relationships/hyperlink" Target="https://ccpatioapp.com/index.php?module=items/info&amp;path=25-713" TargetMode="External"/><Relationship Id="rId813" Type="http://schemas.openxmlformats.org/officeDocument/2006/relationships/hyperlink" Target="https://ccpatioapp.com/index.php?module=items/info&amp;path=25-600" TargetMode="External"/><Relationship Id="rId812" Type="http://schemas.openxmlformats.org/officeDocument/2006/relationships/hyperlink" Target="https://ccpatioapp.com/index.php?module=items/info&amp;path=25-679" TargetMode="External"/><Relationship Id="rId849" Type="http://schemas.openxmlformats.org/officeDocument/2006/relationships/hyperlink" Target="https://ccpatioapp.com/index.php?module=items/info&amp;path=25-691" TargetMode="External"/><Relationship Id="rId844" Type="http://schemas.openxmlformats.org/officeDocument/2006/relationships/hyperlink" Target="https://ccpatioapp.com/index.php?module=items/info&amp;path=25-396" TargetMode="External"/><Relationship Id="rId843" Type="http://schemas.openxmlformats.org/officeDocument/2006/relationships/hyperlink" Target="https://ccpatioapp.com/index.php?module=items/info&amp;path=25-684" TargetMode="External"/><Relationship Id="rId842" Type="http://schemas.openxmlformats.org/officeDocument/2006/relationships/hyperlink" Target="https://ccpatioapp.com/index.php?module=items/info&amp;path=25-684" TargetMode="External"/><Relationship Id="rId841" Type="http://schemas.openxmlformats.org/officeDocument/2006/relationships/hyperlink" Target="https://ccpatioapp.com/index.php?module=items/info&amp;path=25-727" TargetMode="External"/><Relationship Id="rId848" Type="http://schemas.openxmlformats.org/officeDocument/2006/relationships/hyperlink" Target="https://ccpatioapp.com/index.php?module=items/info&amp;path=25-691" TargetMode="External"/><Relationship Id="rId847" Type="http://schemas.openxmlformats.org/officeDocument/2006/relationships/hyperlink" Target="https://ccpatioapp.com/index.php?module=items/info&amp;path=25-659" TargetMode="External"/><Relationship Id="rId846" Type="http://schemas.openxmlformats.org/officeDocument/2006/relationships/hyperlink" Target="https://ccpatioapp.com/index.php?module=items/info&amp;path=25-659" TargetMode="External"/><Relationship Id="rId845" Type="http://schemas.openxmlformats.org/officeDocument/2006/relationships/hyperlink" Target="https://ccpatioapp.com/index.php?module=items/info&amp;path=25-396" TargetMode="External"/><Relationship Id="rId840" Type="http://schemas.openxmlformats.org/officeDocument/2006/relationships/hyperlink" Target="https://ccpatioapp.com/index.php?module=items/info&amp;path=25-727" TargetMode="External"/><Relationship Id="rId839" Type="http://schemas.openxmlformats.org/officeDocument/2006/relationships/hyperlink" Target="https://ccpatioapp.com/index.php?module=items/info&amp;path=25-344" TargetMode="External"/><Relationship Id="rId838" Type="http://schemas.openxmlformats.org/officeDocument/2006/relationships/hyperlink" Target="https://ccpatioapp.com/index.php?module=items/info&amp;path=25-344" TargetMode="External"/><Relationship Id="rId833" Type="http://schemas.openxmlformats.org/officeDocument/2006/relationships/hyperlink" Target="https://ccpatioapp.com/index.php?module=items/info&amp;path=25-725" TargetMode="External"/><Relationship Id="rId832" Type="http://schemas.openxmlformats.org/officeDocument/2006/relationships/hyperlink" Target="https://ccpatioapp.com/index.php?module=items/info&amp;path=25-725" TargetMode="External"/><Relationship Id="rId831" Type="http://schemas.openxmlformats.org/officeDocument/2006/relationships/hyperlink" Target="https://ccpatioapp.com/index.php?module=items/info&amp;path=25-724" TargetMode="External"/><Relationship Id="rId830" Type="http://schemas.openxmlformats.org/officeDocument/2006/relationships/hyperlink" Target="https://ccpatioapp.com/index.php?module=items/info&amp;path=25-691" TargetMode="External"/><Relationship Id="rId837" Type="http://schemas.openxmlformats.org/officeDocument/2006/relationships/hyperlink" Target="https://ccpatioapp.com/index.php?module=items/info&amp;path=25-420" TargetMode="External"/><Relationship Id="rId836" Type="http://schemas.openxmlformats.org/officeDocument/2006/relationships/hyperlink" Target="https://ccpatioapp.com/index.php?module=items/info&amp;path=25-420" TargetMode="External"/><Relationship Id="rId835" Type="http://schemas.openxmlformats.org/officeDocument/2006/relationships/hyperlink" Target="https://ccpatioapp.com/index.php?module=items/info&amp;path=25-726" TargetMode="External"/><Relationship Id="rId834" Type="http://schemas.openxmlformats.org/officeDocument/2006/relationships/hyperlink" Target="https://ccpatioapp.com/index.php?module=items/info&amp;path=25-726" TargetMode="External"/><Relationship Id="rId469" Type="http://schemas.openxmlformats.org/officeDocument/2006/relationships/hyperlink" Target="https://ccpatioapp.com/index.php?module=items/info&amp;path=25-518" TargetMode="External"/><Relationship Id="rId468" Type="http://schemas.openxmlformats.org/officeDocument/2006/relationships/hyperlink" Target="https://ccpatioapp.com/index.php?module=items/info&amp;path=25-492" TargetMode="External"/><Relationship Id="rId467" Type="http://schemas.openxmlformats.org/officeDocument/2006/relationships/hyperlink" Target="https://ccpatioapp.com/index.php?module=items/info&amp;path=25-492" TargetMode="External"/><Relationship Id="rId1290" Type="http://schemas.openxmlformats.org/officeDocument/2006/relationships/hyperlink" Target="https://ccpatioapp.com/index.php?module=items/info&amp;path=25-810" TargetMode="External"/><Relationship Id="rId1291" Type="http://schemas.openxmlformats.org/officeDocument/2006/relationships/hyperlink" Target="https://ccpatioapp.com/index.php?module=items/info&amp;path=25-633" TargetMode="External"/><Relationship Id="rId1292" Type="http://schemas.openxmlformats.org/officeDocument/2006/relationships/hyperlink" Target="https://ccpatioapp.com/index.php?module=items/info&amp;path=25-633" TargetMode="External"/><Relationship Id="rId462" Type="http://schemas.openxmlformats.org/officeDocument/2006/relationships/hyperlink" Target="https://ccpatioapp.com/index.php?module=items/info&amp;path=25-43" TargetMode="External"/><Relationship Id="rId1293" Type="http://schemas.openxmlformats.org/officeDocument/2006/relationships/hyperlink" Target="https://ccpatioapp.com/index.php?module=items/info&amp;path=25-536" TargetMode="External"/><Relationship Id="rId461" Type="http://schemas.openxmlformats.org/officeDocument/2006/relationships/hyperlink" Target="https://ccpatioapp.com/index.php?module=items/info&amp;path=25-43" TargetMode="External"/><Relationship Id="rId1294" Type="http://schemas.openxmlformats.org/officeDocument/2006/relationships/hyperlink" Target="https://ccpatioapp.com/index.php?module=items/info&amp;path=25-536" TargetMode="External"/><Relationship Id="rId460" Type="http://schemas.openxmlformats.org/officeDocument/2006/relationships/hyperlink" Target="https://ccpatioapp.com/index.php?module=items/info&amp;path=25-108" TargetMode="External"/><Relationship Id="rId1295" Type="http://schemas.openxmlformats.org/officeDocument/2006/relationships/hyperlink" Target="https://ccpatioapp.com/index.php?module=items/info&amp;path=25-151" TargetMode="External"/><Relationship Id="rId1296" Type="http://schemas.openxmlformats.org/officeDocument/2006/relationships/hyperlink" Target="https://ccpatioapp.com/index.php?module=items/info&amp;path=25-151" TargetMode="External"/><Relationship Id="rId466" Type="http://schemas.openxmlformats.org/officeDocument/2006/relationships/hyperlink" Target="https://ccpatioapp.com/index.php?module=items/info&amp;path=25-439" TargetMode="External"/><Relationship Id="rId1297" Type="http://schemas.openxmlformats.org/officeDocument/2006/relationships/hyperlink" Target="https://ccpatioapp.com/index.php?module=items/info&amp;path=25-240" TargetMode="External"/><Relationship Id="rId465" Type="http://schemas.openxmlformats.org/officeDocument/2006/relationships/hyperlink" Target="https://ccpatioapp.com/index.php?module=items/info&amp;path=25-439" TargetMode="External"/><Relationship Id="rId1298" Type="http://schemas.openxmlformats.org/officeDocument/2006/relationships/hyperlink" Target="https://ccpatioapp.com/index.php?module=items/info&amp;path=25-240" TargetMode="External"/><Relationship Id="rId464" Type="http://schemas.openxmlformats.org/officeDocument/2006/relationships/hyperlink" Target="https://ccpatioapp.com/index.php?module=items/info&amp;path=25-517" TargetMode="External"/><Relationship Id="rId1299" Type="http://schemas.openxmlformats.org/officeDocument/2006/relationships/hyperlink" Target="https://ccpatioapp.com/index.php?module=items/info&amp;path=25-70" TargetMode="External"/><Relationship Id="rId463" Type="http://schemas.openxmlformats.org/officeDocument/2006/relationships/hyperlink" Target="https://ccpatioapp.com/index.php?module=items/info&amp;path=25-517" TargetMode="External"/><Relationship Id="rId459" Type="http://schemas.openxmlformats.org/officeDocument/2006/relationships/hyperlink" Target="https://ccpatioapp.com/index.php?module=items/info&amp;path=25-108" TargetMode="External"/><Relationship Id="rId458" Type="http://schemas.openxmlformats.org/officeDocument/2006/relationships/hyperlink" Target="https://ccpatioapp.com/index.php?module=items/info&amp;path=25-516" TargetMode="External"/><Relationship Id="rId457" Type="http://schemas.openxmlformats.org/officeDocument/2006/relationships/hyperlink" Target="https://ccpatioapp.com/index.php?module=items/info&amp;path=25-516" TargetMode="External"/><Relationship Id="rId456" Type="http://schemas.openxmlformats.org/officeDocument/2006/relationships/hyperlink" Target="https://ccpatioapp.com/index.php?module=items/info&amp;path=25-515" TargetMode="External"/><Relationship Id="rId1280" Type="http://schemas.openxmlformats.org/officeDocument/2006/relationships/hyperlink" Target="https://ccpatioapp.com/index.php?module=items/info&amp;path=25-763" TargetMode="External"/><Relationship Id="rId1281" Type="http://schemas.openxmlformats.org/officeDocument/2006/relationships/hyperlink" Target="https://ccpatioapp.com/index.php?module=items/info&amp;path=25-463" TargetMode="External"/><Relationship Id="rId451" Type="http://schemas.openxmlformats.org/officeDocument/2006/relationships/hyperlink" Target="https://ccpatioapp.com/index.php?module=items/info&amp;path=25-514" TargetMode="External"/><Relationship Id="rId1282" Type="http://schemas.openxmlformats.org/officeDocument/2006/relationships/hyperlink" Target="https://ccpatioapp.com/index.php?module=items/info&amp;path=25-463" TargetMode="External"/><Relationship Id="rId450" Type="http://schemas.openxmlformats.org/officeDocument/2006/relationships/hyperlink" Target="https://ccpatioapp.com/index.php?module=items/info&amp;path=25-513" TargetMode="External"/><Relationship Id="rId1283" Type="http://schemas.openxmlformats.org/officeDocument/2006/relationships/hyperlink" Target="https://ccpatioapp.com/index.php?module=items/info&amp;path=25-832" TargetMode="External"/><Relationship Id="rId1284" Type="http://schemas.openxmlformats.org/officeDocument/2006/relationships/hyperlink" Target="https://ccpatioapp.com/index.php?module=items/info&amp;path=25-832" TargetMode="External"/><Relationship Id="rId1285" Type="http://schemas.openxmlformats.org/officeDocument/2006/relationships/hyperlink" Target="https://ccpatioapp.com/index.php?module=items/info&amp;path=25-145" TargetMode="External"/><Relationship Id="rId455" Type="http://schemas.openxmlformats.org/officeDocument/2006/relationships/hyperlink" Target="https://ccpatioapp.com/index.php?module=items/info&amp;path=25-515" TargetMode="External"/><Relationship Id="rId1286" Type="http://schemas.openxmlformats.org/officeDocument/2006/relationships/hyperlink" Target="https://ccpatioapp.com/index.php?module=items/info&amp;path=25-145" TargetMode="External"/><Relationship Id="rId454" Type="http://schemas.openxmlformats.org/officeDocument/2006/relationships/hyperlink" Target="https://ccpatioapp.com/index.php?module=items/info&amp;path=25-471" TargetMode="External"/><Relationship Id="rId1287" Type="http://schemas.openxmlformats.org/officeDocument/2006/relationships/hyperlink" Target="https://ccpatioapp.com/index.php?module=items/info&amp;path=25-809" TargetMode="External"/><Relationship Id="rId453" Type="http://schemas.openxmlformats.org/officeDocument/2006/relationships/hyperlink" Target="https://ccpatioapp.com/index.php?module=items/info&amp;path=25-471" TargetMode="External"/><Relationship Id="rId1288" Type="http://schemas.openxmlformats.org/officeDocument/2006/relationships/hyperlink" Target="https://ccpatioapp.com/index.php?module=items/info&amp;path=25-809" TargetMode="External"/><Relationship Id="rId452" Type="http://schemas.openxmlformats.org/officeDocument/2006/relationships/hyperlink" Target="https://ccpatioapp.com/index.php?module=items/info&amp;path=25-514" TargetMode="External"/><Relationship Id="rId1289" Type="http://schemas.openxmlformats.org/officeDocument/2006/relationships/hyperlink" Target="https://ccpatioapp.com/index.php?module=items/info&amp;path=25-810" TargetMode="External"/><Relationship Id="rId491" Type="http://schemas.openxmlformats.org/officeDocument/2006/relationships/hyperlink" Target="https://ccpatioapp.com/index.php?module=items/info&amp;path=25-440" TargetMode="External"/><Relationship Id="rId490" Type="http://schemas.openxmlformats.org/officeDocument/2006/relationships/hyperlink" Target="https://ccpatioapp.com/index.php?module=items/info&amp;path=25-440" TargetMode="External"/><Relationship Id="rId489" Type="http://schemas.openxmlformats.org/officeDocument/2006/relationships/hyperlink" Target="https://ccpatioapp.com/index.php?module=items/info&amp;path=21-514&amp;redirect_to=subentity&amp;gotopage%5b380%5d=1" TargetMode="External"/><Relationship Id="rId484" Type="http://schemas.openxmlformats.org/officeDocument/2006/relationships/hyperlink" Target="https://ccpatioapp.com/index.php?module=items/info&amp;path=25-523" TargetMode="External"/><Relationship Id="rId483" Type="http://schemas.openxmlformats.org/officeDocument/2006/relationships/hyperlink" Target="https://ccpatioapp.com/index.php?module=items/info&amp;path=25-523" TargetMode="External"/><Relationship Id="rId482" Type="http://schemas.openxmlformats.org/officeDocument/2006/relationships/hyperlink" Target="https://ccpatioapp.com/index.php?module=items/info&amp;path=25-522" TargetMode="External"/><Relationship Id="rId481" Type="http://schemas.openxmlformats.org/officeDocument/2006/relationships/hyperlink" Target="https://ccpatioapp.com/index.php?module=items/info&amp;path=25-522" TargetMode="External"/><Relationship Id="rId488" Type="http://schemas.openxmlformats.org/officeDocument/2006/relationships/hyperlink" Target="https://ccpatioapp.com/index.php?module=items/info&amp;path=25-187" TargetMode="External"/><Relationship Id="rId487" Type="http://schemas.openxmlformats.org/officeDocument/2006/relationships/hyperlink" Target="https://ccpatioapp.com/index.php?module=items/info&amp;path=25-187" TargetMode="External"/><Relationship Id="rId486" Type="http://schemas.openxmlformats.org/officeDocument/2006/relationships/hyperlink" Target="https://ccpatioapp.com/index.php?module=items/info&amp;path=25-524" TargetMode="External"/><Relationship Id="rId485" Type="http://schemas.openxmlformats.org/officeDocument/2006/relationships/hyperlink" Target="https://ccpatioapp.com/index.php?module=items/info&amp;path=25-524" TargetMode="External"/><Relationship Id="rId480" Type="http://schemas.openxmlformats.org/officeDocument/2006/relationships/hyperlink" Target="https://ccpatioapp.com/index.php?module=items/info&amp;path=25-521" TargetMode="External"/><Relationship Id="rId479" Type="http://schemas.openxmlformats.org/officeDocument/2006/relationships/hyperlink" Target="https://ccpatioapp.com/index.php?module=items/info&amp;path=25-521" TargetMode="External"/><Relationship Id="rId478" Type="http://schemas.openxmlformats.org/officeDocument/2006/relationships/hyperlink" Target="https://ccpatioapp.com/index.php?module=items/info&amp;path=25-229" TargetMode="External"/><Relationship Id="rId473" Type="http://schemas.openxmlformats.org/officeDocument/2006/relationships/hyperlink" Target="https://ccpatioapp.com/index.php?module=items/info&amp;path=25-475" TargetMode="External"/><Relationship Id="rId472" Type="http://schemas.openxmlformats.org/officeDocument/2006/relationships/hyperlink" Target="https://ccpatioapp.com/index.php?module=items/info&amp;path=25-519" TargetMode="External"/><Relationship Id="rId471" Type="http://schemas.openxmlformats.org/officeDocument/2006/relationships/hyperlink" Target="https://ccpatioapp.com/index.php?module=items/info&amp;path=25-519" TargetMode="External"/><Relationship Id="rId470" Type="http://schemas.openxmlformats.org/officeDocument/2006/relationships/hyperlink" Target="https://ccpatioapp.com/index.php?module=items/info&amp;path=25-518" TargetMode="External"/><Relationship Id="rId477" Type="http://schemas.openxmlformats.org/officeDocument/2006/relationships/hyperlink" Target="https://ccpatioapp.com/index.php?module=items/info&amp;path=25-229" TargetMode="External"/><Relationship Id="rId476" Type="http://schemas.openxmlformats.org/officeDocument/2006/relationships/hyperlink" Target="https://ccpatioapp.com/index.php?module=items/info&amp;path=25-520" TargetMode="External"/><Relationship Id="rId475" Type="http://schemas.openxmlformats.org/officeDocument/2006/relationships/hyperlink" Target="https://ccpatioapp.com/index.php?module=items/info&amp;path=25-520" TargetMode="External"/><Relationship Id="rId474" Type="http://schemas.openxmlformats.org/officeDocument/2006/relationships/hyperlink" Target="https://ccpatioapp.com/index.php?module=items/info&amp;path=25-475" TargetMode="External"/><Relationship Id="rId1257" Type="http://schemas.openxmlformats.org/officeDocument/2006/relationships/hyperlink" Target="https://ccpatioapp.com/index.php?module=items/info&amp;path=25-358" TargetMode="External"/><Relationship Id="rId1258" Type="http://schemas.openxmlformats.org/officeDocument/2006/relationships/hyperlink" Target="https://ccpatioapp.com/index.php?module=items/info&amp;path=25-358" TargetMode="External"/><Relationship Id="rId1259" Type="http://schemas.openxmlformats.org/officeDocument/2006/relationships/hyperlink" Target="https://ccpatioapp.com/index.php?module=items/info&amp;path=25-584" TargetMode="External"/><Relationship Id="rId426" Type="http://schemas.openxmlformats.org/officeDocument/2006/relationships/hyperlink" Target="https://ccpatioapp.com/index.php?module=items/info&amp;path=25-503" TargetMode="External"/><Relationship Id="rId425" Type="http://schemas.openxmlformats.org/officeDocument/2006/relationships/hyperlink" Target="https://ccpatioapp.com/index.php?module=items/info&amp;path=25-502" TargetMode="External"/><Relationship Id="rId424" Type="http://schemas.openxmlformats.org/officeDocument/2006/relationships/hyperlink" Target="https://ccpatioapp.com/index.php?module=items/info&amp;path=25-502" TargetMode="External"/><Relationship Id="rId423" Type="http://schemas.openxmlformats.org/officeDocument/2006/relationships/hyperlink" Target="https://ccpatioapp.com/index.php?module=items/info&amp;path=25-420" TargetMode="External"/><Relationship Id="rId429" Type="http://schemas.openxmlformats.org/officeDocument/2006/relationships/hyperlink" Target="https://ccpatioapp.com/index.php?module=items/info&amp;path=25-388" TargetMode="External"/><Relationship Id="rId428" Type="http://schemas.openxmlformats.org/officeDocument/2006/relationships/hyperlink" Target="https://ccpatioapp.com/index.php?module=items/info&amp;path=25-505" TargetMode="External"/><Relationship Id="rId427" Type="http://schemas.openxmlformats.org/officeDocument/2006/relationships/hyperlink" Target="https://ccpatioapp.com/index.php?module=items/info&amp;path=25-503" TargetMode="External"/><Relationship Id="rId1250" Type="http://schemas.openxmlformats.org/officeDocument/2006/relationships/hyperlink" Target="https://ccpatioapp.com/index.php?module=items/info&amp;path=25-798" TargetMode="External"/><Relationship Id="rId1251" Type="http://schemas.openxmlformats.org/officeDocument/2006/relationships/hyperlink" Target="https://ccpatioapp.com/index.php?module=items/info&amp;path=25-790" TargetMode="External"/><Relationship Id="rId1252" Type="http://schemas.openxmlformats.org/officeDocument/2006/relationships/hyperlink" Target="https://ccpatioapp.com/index.php?module=items/info&amp;path=25-790" TargetMode="External"/><Relationship Id="rId422" Type="http://schemas.openxmlformats.org/officeDocument/2006/relationships/hyperlink" Target="https://ccpatioapp.com/index.php?module=items/info&amp;path=25-420" TargetMode="External"/><Relationship Id="rId1253" Type="http://schemas.openxmlformats.org/officeDocument/2006/relationships/hyperlink" Target="https://ccpatioapp.com/index.php?module=items/info&amp;path=25-430" TargetMode="External"/><Relationship Id="rId421" Type="http://schemas.openxmlformats.org/officeDocument/2006/relationships/hyperlink" Target="https://ccpatioapp.com/index.php?module=items/info&amp;path=25-501" TargetMode="External"/><Relationship Id="rId1254" Type="http://schemas.openxmlformats.org/officeDocument/2006/relationships/hyperlink" Target="https://ccpatioapp.com/index.php?module=items/info&amp;path=25-430" TargetMode="External"/><Relationship Id="rId420" Type="http://schemas.openxmlformats.org/officeDocument/2006/relationships/hyperlink" Target="https://ccpatioapp.com/index.php?module=items/info&amp;path=25-501" TargetMode="External"/><Relationship Id="rId1255" Type="http://schemas.openxmlformats.org/officeDocument/2006/relationships/hyperlink" Target="https://ccpatioapp.com/index.php?module=items/info&amp;path=25-828" TargetMode="External"/><Relationship Id="rId1256" Type="http://schemas.openxmlformats.org/officeDocument/2006/relationships/hyperlink" Target="https://ccpatioapp.com/index.php?module=items/info&amp;path=25-828" TargetMode="External"/><Relationship Id="rId1246" Type="http://schemas.openxmlformats.org/officeDocument/2006/relationships/hyperlink" Target="https://ccpatioapp.com/index.php?module=items/info&amp;path=25-827" TargetMode="External"/><Relationship Id="rId1247" Type="http://schemas.openxmlformats.org/officeDocument/2006/relationships/hyperlink" Target="https://ccpatioapp.com/index.php?module=items/info&amp;path=25-767" TargetMode="External"/><Relationship Id="rId1248" Type="http://schemas.openxmlformats.org/officeDocument/2006/relationships/hyperlink" Target="https://ccpatioapp.com/index.php?module=items/info&amp;path=25-767" TargetMode="External"/><Relationship Id="rId1249" Type="http://schemas.openxmlformats.org/officeDocument/2006/relationships/hyperlink" Target="https://ccpatioapp.com/index.php?module=items/info&amp;path=25-798" TargetMode="External"/><Relationship Id="rId415" Type="http://schemas.openxmlformats.org/officeDocument/2006/relationships/hyperlink" Target="https://ccpatioapp.com/index.php?module=items/info&amp;path=25-420" TargetMode="External"/><Relationship Id="rId899" Type="http://schemas.openxmlformats.org/officeDocument/2006/relationships/hyperlink" Target="https://ccpatioapp.com/index.php?module=items/info&amp;path=25-746" TargetMode="External"/><Relationship Id="rId414" Type="http://schemas.openxmlformats.org/officeDocument/2006/relationships/hyperlink" Target="https://ccpatioapp.com/index.php?module=items/info&amp;path=25-420" TargetMode="External"/><Relationship Id="rId898" Type="http://schemas.openxmlformats.org/officeDocument/2006/relationships/hyperlink" Target="https://ccpatioapp.com/index.php?module=items/info&amp;path=25-745" TargetMode="External"/><Relationship Id="rId413" Type="http://schemas.openxmlformats.org/officeDocument/2006/relationships/hyperlink" Target="https://ccpatioapp.com/index.php?module=items/info&amp;path=25-497" TargetMode="External"/><Relationship Id="rId897" Type="http://schemas.openxmlformats.org/officeDocument/2006/relationships/hyperlink" Target="https://ccpatioapp.com/index.php?module=items/info&amp;path=25-745" TargetMode="External"/><Relationship Id="rId412" Type="http://schemas.openxmlformats.org/officeDocument/2006/relationships/hyperlink" Target="https://ccpatioapp.com/index.php?module=items/info&amp;path=25-497" TargetMode="External"/><Relationship Id="rId896" Type="http://schemas.openxmlformats.org/officeDocument/2006/relationships/hyperlink" Target="https://ccpatioapp.com/index.php?module=items/info&amp;path=25-744" TargetMode="External"/><Relationship Id="rId419" Type="http://schemas.openxmlformats.org/officeDocument/2006/relationships/hyperlink" Target="https://ccpatioapp.com/index.php?module=items/info&amp;path=25-500" TargetMode="External"/><Relationship Id="rId418" Type="http://schemas.openxmlformats.org/officeDocument/2006/relationships/hyperlink" Target="https://ccpatioapp.com/index.php?module=items/info&amp;path=25-500" TargetMode="External"/><Relationship Id="rId417" Type="http://schemas.openxmlformats.org/officeDocument/2006/relationships/hyperlink" Target="https://ccpatioapp.com/index.php?module=items/info&amp;path=25-483" TargetMode="External"/><Relationship Id="rId416" Type="http://schemas.openxmlformats.org/officeDocument/2006/relationships/hyperlink" Target="https://ccpatioapp.com/index.php?module=items/info&amp;path=25-483" TargetMode="External"/><Relationship Id="rId891" Type="http://schemas.openxmlformats.org/officeDocument/2006/relationships/hyperlink" Target="https://ccpatioapp.com/index.php?module=items/info&amp;path=25-743" TargetMode="External"/><Relationship Id="rId890" Type="http://schemas.openxmlformats.org/officeDocument/2006/relationships/hyperlink" Target="https://ccpatioapp.com/index.php?module=items/info&amp;path=25-701" TargetMode="External"/><Relationship Id="rId1240" Type="http://schemas.openxmlformats.org/officeDocument/2006/relationships/hyperlink" Target="https://ccpatioapp.com/index.php?module=items/info&amp;path=25-794" TargetMode="External"/><Relationship Id="rId1241" Type="http://schemas.openxmlformats.org/officeDocument/2006/relationships/hyperlink" Target="https://ccpatioapp.com/index.php?module=items/info&amp;path=25-461" TargetMode="External"/><Relationship Id="rId411" Type="http://schemas.openxmlformats.org/officeDocument/2006/relationships/hyperlink" Target="https://ccpatioapp.com/index.php?module=items/info&amp;path=25-496" TargetMode="External"/><Relationship Id="rId895" Type="http://schemas.openxmlformats.org/officeDocument/2006/relationships/hyperlink" Target="https://ccpatioapp.com/index.php?module=items/info&amp;path=25-744" TargetMode="External"/><Relationship Id="rId1242" Type="http://schemas.openxmlformats.org/officeDocument/2006/relationships/hyperlink" Target="https://ccpatioapp.com/index.php?module=items/info&amp;path=25-461" TargetMode="External"/><Relationship Id="rId410" Type="http://schemas.openxmlformats.org/officeDocument/2006/relationships/hyperlink" Target="https://ccpatioapp.com/index.php?module=items/info&amp;path=25-496" TargetMode="External"/><Relationship Id="rId894" Type="http://schemas.openxmlformats.org/officeDocument/2006/relationships/hyperlink" Target="https://ccpatioapp.com/index.php?module=items/info&amp;path=25-462" TargetMode="External"/><Relationship Id="rId1243" Type="http://schemas.openxmlformats.org/officeDocument/2006/relationships/hyperlink" Target="https://ccpatioapp.com/index.php?module=items/info&amp;path=25-97" TargetMode="External"/><Relationship Id="rId893" Type="http://schemas.openxmlformats.org/officeDocument/2006/relationships/hyperlink" Target="https://ccpatioapp.com/index.php?module=items/info&amp;path=25-462" TargetMode="External"/><Relationship Id="rId1244" Type="http://schemas.openxmlformats.org/officeDocument/2006/relationships/hyperlink" Target="https://ccpatioapp.com/index.php?module=items/info&amp;path=25-97" TargetMode="External"/><Relationship Id="rId892" Type="http://schemas.openxmlformats.org/officeDocument/2006/relationships/hyperlink" Target="https://ccpatioapp.com/index.php?module=items/info&amp;path=25-601" TargetMode="External"/><Relationship Id="rId1245" Type="http://schemas.openxmlformats.org/officeDocument/2006/relationships/hyperlink" Target="https://ccpatioapp.com/index.php?module=items/info&amp;path=25-827" TargetMode="External"/><Relationship Id="rId1279" Type="http://schemas.openxmlformats.org/officeDocument/2006/relationships/hyperlink" Target="https://ccpatioapp.com/index.php?module=items/info&amp;path=25-763" TargetMode="External"/><Relationship Id="rId448" Type="http://schemas.openxmlformats.org/officeDocument/2006/relationships/hyperlink" Target="https://ccpatioapp.com/index.php?module=items/info&amp;path=25-108" TargetMode="External"/><Relationship Id="rId447" Type="http://schemas.openxmlformats.org/officeDocument/2006/relationships/hyperlink" Target="https://ccpatioapp.com/index.php?module=items/info&amp;path=25-108" TargetMode="External"/><Relationship Id="rId446" Type="http://schemas.openxmlformats.org/officeDocument/2006/relationships/hyperlink" Target="https://ccpatioapp.com/index.php?module=items/info&amp;path=25-512" TargetMode="External"/><Relationship Id="rId445" Type="http://schemas.openxmlformats.org/officeDocument/2006/relationships/hyperlink" Target="https://ccpatioapp.com/index.php?module=items/info&amp;path=25-512" TargetMode="External"/><Relationship Id="rId449" Type="http://schemas.openxmlformats.org/officeDocument/2006/relationships/hyperlink" Target="https://ccpatioapp.com/index.php?module=items/info&amp;path=25-513" TargetMode="External"/><Relationship Id="rId1270" Type="http://schemas.openxmlformats.org/officeDocument/2006/relationships/hyperlink" Target="https://ccpatioapp.com/index.php?module=items/info&amp;path=25-344" TargetMode="External"/><Relationship Id="rId440" Type="http://schemas.openxmlformats.org/officeDocument/2006/relationships/hyperlink" Target="https://ccpatioapp.com/index.php?module=items/info&amp;path=25-429" TargetMode="External"/><Relationship Id="rId1271" Type="http://schemas.openxmlformats.org/officeDocument/2006/relationships/hyperlink" Target="https://ccpatioapp.com/index.php?module=items/info&amp;path=25-104" TargetMode="External"/><Relationship Id="rId1272" Type="http://schemas.openxmlformats.org/officeDocument/2006/relationships/hyperlink" Target="https://ccpatioapp.com/index.php?module=items/info&amp;path=25-104" TargetMode="External"/><Relationship Id="rId1273" Type="http://schemas.openxmlformats.org/officeDocument/2006/relationships/hyperlink" Target="https://ccpatioapp.com/index.php?module=items/info&amp;path=25-830" TargetMode="External"/><Relationship Id="rId1274" Type="http://schemas.openxmlformats.org/officeDocument/2006/relationships/hyperlink" Target="https://ccpatioapp.com/index.php?module=items/info&amp;path=25-830" TargetMode="External"/><Relationship Id="rId444" Type="http://schemas.openxmlformats.org/officeDocument/2006/relationships/hyperlink" Target="https://ccpatioapp.com/index.php?module=items/info&amp;path=25-511" TargetMode="External"/><Relationship Id="rId1275" Type="http://schemas.openxmlformats.org/officeDocument/2006/relationships/hyperlink" Target="https://ccpatioapp.com/index.php?module=items/info&amp;path=25-831" TargetMode="External"/><Relationship Id="rId443" Type="http://schemas.openxmlformats.org/officeDocument/2006/relationships/hyperlink" Target="https://ccpatioapp.com/index.php?module=items/info&amp;path=25-511" TargetMode="External"/><Relationship Id="rId1276" Type="http://schemas.openxmlformats.org/officeDocument/2006/relationships/hyperlink" Target="https://ccpatioapp.com/index.php?module=items/info&amp;path=25-831" TargetMode="External"/><Relationship Id="rId442" Type="http://schemas.openxmlformats.org/officeDocument/2006/relationships/hyperlink" Target="https://ccpatioapp.com/index.php?module=items/info&amp;path=25-492" TargetMode="External"/><Relationship Id="rId1277" Type="http://schemas.openxmlformats.org/officeDocument/2006/relationships/hyperlink" Target="https://ccpatioapp.com/index.php?module=items/info&amp;path=25-534" TargetMode="External"/><Relationship Id="rId441" Type="http://schemas.openxmlformats.org/officeDocument/2006/relationships/hyperlink" Target="https://ccpatioapp.com/index.php?module=items/info&amp;path=25-492" TargetMode="External"/><Relationship Id="rId1278" Type="http://schemas.openxmlformats.org/officeDocument/2006/relationships/hyperlink" Target="https://ccpatioapp.com/index.php?module=items/info&amp;path=25-534" TargetMode="External"/><Relationship Id="rId1268" Type="http://schemas.openxmlformats.org/officeDocument/2006/relationships/hyperlink" Target="https://ccpatioapp.com/index.php?module=items/info&amp;path=25-594" TargetMode="External"/><Relationship Id="rId1269" Type="http://schemas.openxmlformats.org/officeDocument/2006/relationships/hyperlink" Target="https://ccpatioapp.com/index.php?module=items/info&amp;path=25-344" TargetMode="External"/><Relationship Id="rId437" Type="http://schemas.openxmlformats.org/officeDocument/2006/relationships/hyperlink" Target="https://ccpatioapp.com/index.php?module=items/info&amp;path=25-508" TargetMode="External"/><Relationship Id="rId436" Type="http://schemas.openxmlformats.org/officeDocument/2006/relationships/hyperlink" Target="https://ccpatioapp.com/index.php?module=items/info&amp;path=25-507" TargetMode="External"/><Relationship Id="rId435" Type="http://schemas.openxmlformats.org/officeDocument/2006/relationships/hyperlink" Target="https://ccpatioapp.com/index.php?module=items/info&amp;path=25-507" TargetMode="External"/><Relationship Id="rId434" Type="http://schemas.openxmlformats.org/officeDocument/2006/relationships/hyperlink" Target="https://ccpatioapp.com/index.php?module=items/info&amp;path=25-506" TargetMode="External"/><Relationship Id="rId439" Type="http://schemas.openxmlformats.org/officeDocument/2006/relationships/hyperlink" Target="https://ccpatioapp.com/index.php?module=items/info&amp;path=25-429" TargetMode="External"/><Relationship Id="rId438" Type="http://schemas.openxmlformats.org/officeDocument/2006/relationships/hyperlink" Target="https://ccpatioapp.com/index.php?module=items/info&amp;path=25-508" TargetMode="External"/><Relationship Id="rId1260" Type="http://schemas.openxmlformats.org/officeDocument/2006/relationships/hyperlink" Target="https://ccpatioapp.com/index.php?module=items/info&amp;path=25-584" TargetMode="External"/><Relationship Id="rId1261" Type="http://schemas.openxmlformats.org/officeDocument/2006/relationships/hyperlink" Target="https://ccpatioapp.com/index.php?module=items/info&amp;path=25-829" TargetMode="External"/><Relationship Id="rId1262" Type="http://schemas.openxmlformats.org/officeDocument/2006/relationships/hyperlink" Target="https://ccpatioapp.com/index.php?module=items/info&amp;path=25-829" TargetMode="External"/><Relationship Id="rId1263" Type="http://schemas.openxmlformats.org/officeDocument/2006/relationships/hyperlink" Target="https://ccpatioapp.com/index.php?module=items/info&amp;path=25-463" TargetMode="External"/><Relationship Id="rId433" Type="http://schemas.openxmlformats.org/officeDocument/2006/relationships/hyperlink" Target="https://ccpatioapp.com/index.php?module=items/info&amp;path=25-506" TargetMode="External"/><Relationship Id="rId1264" Type="http://schemas.openxmlformats.org/officeDocument/2006/relationships/hyperlink" Target="https://ccpatioapp.com/index.php?module=items/info&amp;path=25-463" TargetMode="External"/><Relationship Id="rId432" Type="http://schemas.openxmlformats.org/officeDocument/2006/relationships/hyperlink" Target="https://ccpatioapp.com/index.php?module=items/info&amp;path=25-261" TargetMode="External"/><Relationship Id="rId1265" Type="http://schemas.openxmlformats.org/officeDocument/2006/relationships/hyperlink" Target="https://ccpatioapp.com/index.php?module=items/info&amp;path=25-796" TargetMode="External"/><Relationship Id="rId431" Type="http://schemas.openxmlformats.org/officeDocument/2006/relationships/hyperlink" Target="https://ccpatioapp.com/index.php?module=items/info&amp;path=25-261" TargetMode="External"/><Relationship Id="rId1266" Type="http://schemas.openxmlformats.org/officeDocument/2006/relationships/hyperlink" Target="https://ccpatioapp.com/index.php?module=items/info&amp;path=25-796" TargetMode="External"/><Relationship Id="rId430" Type="http://schemas.openxmlformats.org/officeDocument/2006/relationships/hyperlink" Target="https://ccpatioapp.com/index.php?module=items/info&amp;path=25-388" TargetMode="External"/><Relationship Id="rId1267" Type="http://schemas.openxmlformats.org/officeDocument/2006/relationships/hyperlink" Target="https://ccpatioapp.com/index.php?module=items/info&amp;path=25-594" TargetMode="External"/></Relationships>
</file>

<file path=xl/worksheets/_rels/sheet2.xml.rels><?xml version="1.0" encoding="UTF-8" standalone="yes"?><Relationships xmlns="http://schemas.openxmlformats.org/package/2006/relationships"><Relationship Id="rId392" Type="http://schemas.openxmlformats.org/officeDocument/2006/relationships/hyperlink" Target="https://ccpatioapp.com/index.php?module=items/info&amp;path=25-582" TargetMode="External"/><Relationship Id="rId391" Type="http://schemas.openxmlformats.org/officeDocument/2006/relationships/hyperlink" Target="https://ccpatioapp.com/index.php?module=items/info&amp;path=25-582" TargetMode="External"/><Relationship Id="rId390" Type="http://schemas.openxmlformats.org/officeDocument/2006/relationships/hyperlink" Target="https://ccpatioapp.com/index.php?module=items/info&amp;path=25-581"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ccpatioapp.com/index.php?module=items/info&amp;path=25-232" TargetMode="External"/><Relationship Id="rId9" Type="http://schemas.openxmlformats.org/officeDocument/2006/relationships/hyperlink" Target="https://ccpatioapp.com/index.php?module=items/info&amp;path=25-315" TargetMode="External"/><Relationship Id="rId385" Type="http://schemas.openxmlformats.org/officeDocument/2006/relationships/hyperlink" Target="https://ccpatioapp.com/index.php?module=items/info&amp;path=25-579" TargetMode="External"/><Relationship Id="rId384" Type="http://schemas.openxmlformats.org/officeDocument/2006/relationships/hyperlink" Target="https://ccpatioapp.com/index.php?module=items/info&amp;path=25-578" TargetMode="External"/><Relationship Id="rId383" Type="http://schemas.openxmlformats.org/officeDocument/2006/relationships/hyperlink" Target="https://ccpatioapp.com/index.php?module=items/info&amp;path=25-578" TargetMode="External"/><Relationship Id="rId382" Type="http://schemas.openxmlformats.org/officeDocument/2006/relationships/hyperlink" Target="https://ccpatioapp.com/index.php?module=items/info&amp;path=25-577" TargetMode="External"/><Relationship Id="rId5" Type="http://schemas.openxmlformats.org/officeDocument/2006/relationships/hyperlink" Target="https://ccpatioapp.com/index.php?module=items/info&amp;path=25-234" TargetMode="External"/><Relationship Id="rId389" Type="http://schemas.openxmlformats.org/officeDocument/2006/relationships/hyperlink" Target="https://ccpatioapp.com/index.php?module=items/info&amp;path=25-581" TargetMode="External"/><Relationship Id="rId6" Type="http://schemas.openxmlformats.org/officeDocument/2006/relationships/hyperlink" Target="https://ccpatioapp.com/index.php?module=items/info&amp;path=25-251" TargetMode="External"/><Relationship Id="rId388" Type="http://schemas.openxmlformats.org/officeDocument/2006/relationships/hyperlink" Target="https://ccpatioapp.com/index.php?module=items/info&amp;path=25-580" TargetMode="External"/><Relationship Id="rId7" Type="http://schemas.openxmlformats.org/officeDocument/2006/relationships/hyperlink" Target="https://ccpatioapp.com/index.php?module=items/info&amp;path=25-301" TargetMode="External"/><Relationship Id="rId387" Type="http://schemas.openxmlformats.org/officeDocument/2006/relationships/hyperlink" Target="https://ccpatioapp.com/index.php?module=items/info&amp;path=25-580" TargetMode="External"/><Relationship Id="rId8" Type="http://schemas.openxmlformats.org/officeDocument/2006/relationships/hyperlink" Target="https://ccpatioapp.com/index.php?module=items/info&amp;path=25-312" TargetMode="External"/><Relationship Id="rId386" Type="http://schemas.openxmlformats.org/officeDocument/2006/relationships/hyperlink" Target="https://ccpatioapp.com/index.php?module=items/info&amp;path=25-579" TargetMode="External"/><Relationship Id="rId381" Type="http://schemas.openxmlformats.org/officeDocument/2006/relationships/hyperlink" Target="https://ccpatioapp.com/index.php?module=items/info&amp;path=25-577" TargetMode="External"/><Relationship Id="rId380" Type="http://schemas.openxmlformats.org/officeDocument/2006/relationships/hyperlink" Target="https://ccpatioapp.com/index.php?module=items/info&amp;path=25-463" TargetMode="External"/><Relationship Id="rId379" Type="http://schemas.openxmlformats.org/officeDocument/2006/relationships/hyperlink" Target="https://ccpatioapp.com/index.php?module=items/info&amp;path=25-463" TargetMode="External"/><Relationship Id="rId374" Type="http://schemas.openxmlformats.org/officeDocument/2006/relationships/hyperlink" Target="https://ccpatioapp.com/index.php?module=items/info&amp;path=25-71" TargetMode="External"/><Relationship Id="rId373" Type="http://schemas.openxmlformats.org/officeDocument/2006/relationships/hyperlink" Target="https://ccpatioapp.com/index.php?module=items/info&amp;path=25-71" TargetMode="External"/><Relationship Id="rId372" Type="http://schemas.openxmlformats.org/officeDocument/2006/relationships/hyperlink" Target="https://ccpatioapp.com/index.php?module=items/info&amp;path=25-575" TargetMode="External"/><Relationship Id="rId371" Type="http://schemas.openxmlformats.org/officeDocument/2006/relationships/hyperlink" Target="https://ccpatioapp.com/index.php?module=items/info&amp;path=25-575" TargetMode="External"/><Relationship Id="rId378" Type="http://schemas.openxmlformats.org/officeDocument/2006/relationships/hyperlink" Target="https://ccpatioapp.com/index.php?module=items/info&amp;path=25-449" TargetMode="External"/><Relationship Id="rId377" Type="http://schemas.openxmlformats.org/officeDocument/2006/relationships/hyperlink" Target="https://ccpatioapp.com/index.php?module=items/info&amp;path=25-449" TargetMode="External"/><Relationship Id="rId376" Type="http://schemas.openxmlformats.org/officeDocument/2006/relationships/hyperlink" Target="https://ccpatioapp.com/index.php?module=items/info&amp;path=25-576" TargetMode="External"/><Relationship Id="rId375" Type="http://schemas.openxmlformats.org/officeDocument/2006/relationships/hyperlink" Target="https://ccpatioapp.com/index.php?module=items/info&amp;path=25-576" TargetMode="External"/><Relationship Id="rId396" Type="http://schemas.openxmlformats.org/officeDocument/2006/relationships/hyperlink" Target="https://ccpatioapp.com/index.php?module=items/info&amp;path=25-583" TargetMode="External"/><Relationship Id="rId395" Type="http://schemas.openxmlformats.org/officeDocument/2006/relationships/hyperlink" Target="https://ccpatioapp.com/index.php?module=items/info&amp;path=25-583" TargetMode="External"/><Relationship Id="rId394" Type="http://schemas.openxmlformats.org/officeDocument/2006/relationships/hyperlink" Target="https://ccpatioapp.com/index.php?module=items/info&amp;path=25-104" TargetMode="External"/><Relationship Id="rId393" Type="http://schemas.openxmlformats.org/officeDocument/2006/relationships/hyperlink" Target="https://ccpatioapp.com/index.php?module=items/info&amp;path=25-104" TargetMode="External"/><Relationship Id="rId399" Type="http://schemas.openxmlformats.org/officeDocument/2006/relationships/hyperlink" Target="https://ccpatioapp.com/index.php?module=items/info&amp;path=25-586" TargetMode="External"/><Relationship Id="rId398" Type="http://schemas.openxmlformats.org/officeDocument/2006/relationships/hyperlink" Target="https://ccpatioapp.com/index.php?module=items/info&amp;path=25-584" TargetMode="External"/><Relationship Id="rId397" Type="http://schemas.openxmlformats.org/officeDocument/2006/relationships/hyperlink" Target="https://ccpatioapp.com/index.php?module=items/info&amp;path=25-584" TargetMode="External"/><Relationship Id="rId808" Type="http://schemas.openxmlformats.org/officeDocument/2006/relationships/hyperlink" Target="https://ccpatioapp.com/index.php?module=items/info&amp;path=25-728" TargetMode="External"/><Relationship Id="rId807" Type="http://schemas.openxmlformats.org/officeDocument/2006/relationships/hyperlink" Target="https://ccpatioapp.com/index.php?module=items/info&amp;path=25-728" TargetMode="External"/><Relationship Id="rId806" Type="http://schemas.openxmlformats.org/officeDocument/2006/relationships/hyperlink" Target="https://ccpatioapp.com/index.php?module=items/info&amp;path=25-691" TargetMode="External"/><Relationship Id="rId805" Type="http://schemas.openxmlformats.org/officeDocument/2006/relationships/hyperlink" Target="https://ccpatioapp.com/index.php?module=items/info&amp;path=25-691" TargetMode="External"/><Relationship Id="rId809" Type="http://schemas.openxmlformats.org/officeDocument/2006/relationships/hyperlink" Target="https://ccpatioapp.com/index.php?module=items/info&amp;path=25-729" TargetMode="External"/><Relationship Id="rId800" Type="http://schemas.openxmlformats.org/officeDocument/2006/relationships/hyperlink" Target="https://ccpatioapp.com/index.php?module=items/info&amp;path=25-684" TargetMode="External"/><Relationship Id="rId804" Type="http://schemas.openxmlformats.org/officeDocument/2006/relationships/hyperlink" Target="https://ccpatioapp.com/index.php?module=items/info&amp;path=25-659" TargetMode="External"/><Relationship Id="rId803" Type="http://schemas.openxmlformats.org/officeDocument/2006/relationships/hyperlink" Target="https://ccpatioapp.com/index.php?module=items/info&amp;path=25-659" TargetMode="External"/><Relationship Id="rId802" Type="http://schemas.openxmlformats.org/officeDocument/2006/relationships/hyperlink" Target="https://ccpatioapp.com/index.php?module=items/info&amp;path=25-396" TargetMode="External"/><Relationship Id="rId801" Type="http://schemas.openxmlformats.org/officeDocument/2006/relationships/hyperlink" Target="https://ccpatioapp.com/index.php?module=items/info&amp;path=25-396" TargetMode="External"/><Relationship Id="rId40" Type="http://schemas.openxmlformats.org/officeDocument/2006/relationships/hyperlink" Target="https://ccpatioapp.com/index.php?module=items/info&amp;path=25-366" TargetMode="External"/><Relationship Id="rId1334" Type="http://schemas.openxmlformats.org/officeDocument/2006/relationships/hyperlink" Target="https://ccpatioapp.com/index.php?module=items/info&amp;path=25-851" TargetMode="External"/><Relationship Id="rId1335" Type="http://schemas.openxmlformats.org/officeDocument/2006/relationships/hyperlink" Target="https://ccpatioapp.com/index.php?module=items/info&amp;path=25-130" TargetMode="External"/><Relationship Id="rId42" Type="http://schemas.openxmlformats.org/officeDocument/2006/relationships/hyperlink" Target="https://ccpatioapp.com/index.php?module=items/info&amp;path=25-368" TargetMode="External"/><Relationship Id="rId1336" Type="http://schemas.openxmlformats.org/officeDocument/2006/relationships/hyperlink" Target="https://ccpatioapp.com/index.php?module=items/info&amp;path=25-130" TargetMode="External"/><Relationship Id="rId41" Type="http://schemas.openxmlformats.org/officeDocument/2006/relationships/hyperlink" Target="https://ccpatioapp.com/index.php?module=items/info&amp;path=25-367" TargetMode="External"/><Relationship Id="rId1337" Type="http://schemas.openxmlformats.org/officeDocument/2006/relationships/hyperlink" Target="https://ccpatioapp.com/index.php?module=items/info&amp;path=25-493" TargetMode="External"/><Relationship Id="rId44" Type="http://schemas.openxmlformats.org/officeDocument/2006/relationships/hyperlink" Target="https://ccpatioapp.com/index.php?module=items/info&amp;path=25-371" TargetMode="External"/><Relationship Id="rId1338" Type="http://schemas.openxmlformats.org/officeDocument/2006/relationships/hyperlink" Target="https://ccpatioapp.com/index.php?module=items/info&amp;path=25-493" TargetMode="External"/><Relationship Id="rId43" Type="http://schemas.openxmlformats.org/officeDocument/2006/relationships/hyperlink" Target="https://ccpatioapp.com/index.php?module=items/info&amp;path=25-370" TargetMode="External"/><Relationship Id="rId1339" Type="http://schemas.openxmlformats.org/officeDocument/2006/relationships/hyperlink" Target="https://ccpatioapp.com/index.php?module=items/info&amp;path=25-852" TargetMode="External"/><Relationship Id="rId46" Type="http://schemas.openxmlformats.org/officeDocument/2006/relationships/hyperlink" Target="https://ccpatioapp.com/index.php?module=items/info&amp;path=25-373" TargetMode="External"/><Relationship Id="rId45" Type="http://schemas.openxmlformats.org/officeDocument/2006/relationships/hyperlink" Target="https://ccpatioapp.com/index.php?module=items/info&amp;path=25-372" TargetMode="External"/><Relationship Id="rId745" Type="http://schemas.openxmlformats.org/officeDocument/2006/relationships/hyperlink" Target="https://ccpatioapp.com/index.php?module=items/info&amp;path=25-711" TargetMode="External"/><Relationship Id="rId744" Type="http://schemas.openxmlformats.org/officeDocument/2006/relationships/hyperlink" Target="https://ccpatioapp.com/index.php?module=items/info&amp;path=25-660" TargetMode="External"/><Relationship Id="rId743" Type="http://schemas.openxmlformats.org/officeDocument/2006/relationships/hyperlink" Target="https://ccpatioapp.com/index.php?module=items/info&amp;path=25-660" TargetMode="External"/><Relationship Id="rId742" Type="http://schemas.openxmlformats.org/officeDocument/2006/relationships/hyperlink" Target="https://ccpatioapp.com/index.php?module=items/info&amp;path=25-618" TargetMode="External"/><Relationship Id="rId749" Type="http://schemas.openxmlformats.org/officeDocument/2006/relationships/hyperlink" Target="https://ccpatioapp.com/index.php?module=items/info&amp;path=25-679" TargetMode="External"/><Relationship Id="rId748" Type="http://schemas.openxmlformats.org/officeDocument/2006/relationships/hyperlink" Target="https://ccpatioapp.com/index.php?module=items/info&amp;path=25-712" TargetMode="External"/><Relationship Id="rId747" Type="http://schemas.openxmlformats.org/officeDocument/2006/relationships/hyperlink" Target="https://ccpatioapp.com/index.php?module=items/info&amp;path=25-712" TargetMode="External"/><Relationship Id="rId746" Type="http://schemas.openxmlformats.org/officeDocument/2006/relationships/hyperlink" Target="https://ccpatioapp.com/index.php?module=items/info&amp;path=25-711" TargetMode="External"/><Relationship Id="rId48" Type="http://schemas.openxmlformats.org/officeDocument/2006/relationships/hyperlink" Target="https://ccpatioapp.com/index.php?module=items/info&amp;path=25-375" TargetMode="External"/><Relationship Id="rId47" Type="http://schemas.openxmlformats.org/officeDocument/2006/relationships/hyperlink" Target="https://ccpatioapp.com/index.php?module=items/info&amp;path=25-374" TargetMode="External"/><Relationship Id="rId49" Type="http://schemas.openxmlformats.org/officeDocument/2006/relationships/hyperlink" Target="https://ccpatioapp.com/index.php?module=items/info&amp;path=25-376" TargetMode="External"/><Relationship Id="rId741" Type="http://schemas.openxmlformats.org/officeDocument/2006/relationships/hyperlink" Target="https://ccpatioapp.com/index.php?module=items/info&amp;path=25-618" TargetMode="External"/><Relationship Id="rId1330" Type="http://schemas.openxmlformats.org/officeDocument/2006/relationships/hyperlink" Target="https://ccpatioapp.com/index.php?module=items/info&amp;path=25-850" TargetMode="External"/><Relationship Id="rId740" Type="http://schemas.openxmlformats.org/officeDocument/2006/relationships/hyperlink" Target="https://ccpatioapp.com/index.php?module=items/info&amp;path=25-710" TargetMode="External"/><Relationship Id="rId1331" Type="http://schemas.openxmlformats.org/officeDocument/2006/relationships/hyperlink" Target="https://ccpatioapp.com/index.php?module=items/info&amp;path=25-430" TargetMode="External"/><Relationship Id="rId1332" Type="http://schemas.openxmlformats.org/officeDocument/2006/relationships/hyperlink" Target="https://ccpatioapp.com/index.php?module=items/info&amp;path=25-430" TargetMode="External"/><Relationship Id="rId1333" Type="http://schemas.openxmlformats.org/officeDocument/2006/relationships/hyperlink" Target="https://ccpatioapp.com/index.php?module=items/info&amp;path=25-851" TargetMode="External"/><Relationship Id="rId1323" Type="http://schemas.openxmlformats.org/officeDocument/2006/relationships/hyperlink" Target="https://ccpatioapp.com/index.php?module=items/info&amp;path=25-849" TargetMode="External"/><Relationship Id="rId1324" Type="http://schemas.openxmlformats.org/officeDocument/2006/relationships/hyperlink" Target="https://ccpatioapp.com/index.php?module=items/info&amp;path=25-849" TargetMode="External"/><Relationship Id="rId31" Type="http://schemas.openxmlformats.org/officeDocument/2006/relationships/hyperlink" Target="https://ccpatioapp.com/index.php?module=items/info&amp;path=25-353" TargetMode="External"/><Relationship Id="rId1325" Type="http://schemas.openxmlformats.org/officeDocument/2006/relationships/hyperlink" Target="https://ccpatioapp.com/index.php?module=items/info&amp;path=25-32" TargetMode="External"/><Relationship Id="rId30" Type="http://schemas.openxmlformats.org/officeDocument/2006/relationships/hyperlink" Target="https://ccpatioapp.com/index.php?module=items/info&amp;path=25-352" TargetMode="External"/><Relationship Id="rId1326" Type="http://schemas.openxmlformats.org/officeDocument/2006/relationships/hyperlink" Target="https://ccpatioapp.com/index.php?module=items/info&amp;path=25-32" TargetMode="External"/><Relationship Id="rId33" Type="http://schemas.openxmlformats.org/officeDocument/2006/relationships/hyperlink" Target="https://ccpatioapp.com/index.php?module=items/info&amp;path=25-355" TargetMode="External"/><Relationship Id="rId1327" Type="http://schemas.openxmlformats.org/officeDocument/2006/relationships/hyperlink" Target="https://ccpatioapp.com/index.php?module=items/info&amp;path=25-849" TargetMode="External"/><Relationship Id="rId32" Type="http://schemas.openxmlformats.org/officeDocument/2006/relationships/hyperlink" Target="https://ccpatioapp.com/index.php?module=items/info&amp;path=25-354" TargetMode="External"/><Relationship Id="rId1328" Type="http://schemas.openxmlformats.org/officeDocument/2006/relationships/hyperlink" Target="https://ccpatioapp.com/index.php?module=items/info&amp;path=25-849" TargetMode="External"/><Relationship Id="rId35" Type="http://schemas.openxmlformats.org/officeDocument/2006/relationships/hyperlink" Target="https://ccpatioapp.com/index.php?module=items/info&amp;path=25-359" TargetMode="External"/><Relationship Id="rId1329" Type="http://schemas.openxmlformats.org/officeDocument/2006/relationships/hyperlink" Target="https://ccpatioapp.com/index.php?module=items/info&amp;path=25-850" TargetMode="External"/><Relationship Id="rId34" Type="http://schemas.openxmlformats.org/officeDocument/2006/relationships/hyperlink" Target="https://ccpatioapp.com/index.php?module=items/info&amp;path=25-358" TargetMode="External"/><Relationship Id="rId739" Type="http://schemas.openxmlformats.org/officeDocument/2006/relationships/hyperlink" Target="https://ccpatioapp.com/index.php?module=items/info&amp;path=25-710" TargetMode="External"/><Relationship Id="rId734" Type="http://schemas.openxmlformats.org/officeDocument/2006/relationships/hyperlink" Target="https://ccpatioapp.com/index.php?module=items/info&amp;path=25-707" TargetMode="External"/><Relationship Id="rId733" Type="http://schemas.openxmlformats.org/officeDocument/2006/relationships/hyperlink" Target="https://ccpatioapp.com/index.php?module=items/info&amp;path=25-707" TargetMode="External"/><Relationship Id="rId732" Type="http://schemas.openxmlformats.org/officeDocument/2006/relationships/hyperlink" Target="https://ccpatioapp.com/index.php?module=items/info&amp;path=25-706" TargetMode="External"/><Relationship Id="rId731" Type="http://schemas.openxmlformats.org/officeDocument/2006/relationships/hyperlink" Target="https://ccpatioapp.com/index.php?module=items/info&amp;path=25-706" TargetMode="External"/><Relationship Id="rId738" Type="http://schemas.openxmlformats.org/officeDocument/2006/relationships/hyperlink" Target="https://ccpatioapp.com/index.php?module=items/info&amp;path=25-709" TargetMode="External"/><Relationship Id="rId737" Type="http://schemas.openxmlformats.org/officeDocument/2006/relationships/hyperlink" Target="https://ccpatioapp.com/index.php?module=items/info&amp;path=25-709" TargetMode="External"/><Relationship Id="rId736" Type="http://schemas.openxmlformats.org/officeDocument/2006/relationships/hyperlink" Target="https://ccpatioapp.com/index.php?module=items/info&amp;path=25-708" TargetMode="External"/><Relationship Id="rId735" Type="http://schemas.openxmlformats.org/officeDocument/2006/relationships/hyperlink" Target="https://ccpatioapp.com/index.php?module=items/info&amp;path=25-708" TargetMode="External"/><Relationship Id="rId37" Type="http://schemas.openxmlformats.org/officeDocument/2006/relationships/hyperlink" Target="https://ccpatioapp.com/index.php?module=items/info&amp;path=25-363" TargetMode="External"/><Relationship Id="rId36" Type="http://schemas.openxmlformats.org/officeDocument/2006/relationships/hyperlink" Target="https://ccpatioapp.com/index.php?module=items/info&amp;path=25-362" TargetMode="External"/><Relationship Id="rId39" Type="http://schemas.openxmlformats.org/officeDocument/2006/relationships/hyperlink" Target="https://ccpatioapp.com/index.php?module=items/info&amp;path=25-365" TargetMode="External"/><Relationship Id="rId38" Type="http://schemas.openxmlformats.org/officeDocument/2006/relationships/hyperlink" Target="https://ccpatioapp.com/index.php?module=items/info&amp;path=25-364" TargetMode="External"/><Relationship Id="rId730" Type="http://schemas.openxmlformats.org/officeDocument/2006/relationships/hyperlink" Target="https://ccpatioapp.com/index.php?module=items/info&amp;path=25-705" TargetMode="External"/><Relationship Id="rId1320" Type="http://schemas.openxmlformats.org/officeDocument/2006/relationships/hyperlink" Target="https://ccpatioapp.com/index.php?module=items/info&amp;path=25-847" TargetMode="External"/><Relationship Id="rId1321" Type="http://schemas.openxmlformats.org/officeDocument/2006/relationships/hyperlink" Target="https://ccpatioapp.com/index.php?module=items/info&amp;path=25-848" TargetMode="External"/><Relationship Id="rId1322" Type="http://schemas.openxmlformats.org/officeDocument/2006/relationships/hyperlink" Target="https://ccpatioapp.com/index.php?module=items/info&amp;path=25-848" TargetMode="External"/><Relationship Id="rId1356" Type="http://schemas.openxmlformats.org/officeDocument/2006/relationships/hyperlink" Target="https://ccpatioapp.com/index.php?module=items/info&amp;path=25-190" TargetMode="External"/><Relationship Id="rId1357" Type="http://schemas.openxmlformats.org/officeDocument/2006/relationships/hyperlink" Target="https://ccpatioapp.com/index.php?module=items/info&amp;path=25-859" TargetMode="External"/><Relationship Id="rId20" Type="http://schemas.openxmlformats.org/officeDocument/2006/relationships/hyperlink" Target="https://ccpatioapp.com/index.php?module=items/info&amp;path=25-341" TargetMode="External"/><Relationship Id="rId1358" Type="http://schemas.openxmlformats.org/officeDocument/2006/relationships/hyperlink" Target="https://ccpatioapp.com/index.php?module=items/info&amp;path=25-859" TargetMode="External"/><Relationship Id="rId1359" Type="http://schemas.openxmlformats.org/officeDocument/2006/relationships/hyperlink" Target="https://ccpatioapp.com/index.php?module=items/info&amp;path=25-860" TargetMode="External"/><Relationship Id="rId22" Type="http://schemas.openxmlformats.org/officeDocument/2006/relationships/hyperlink" Target="https://ccpatioapp.com/index.php?module=items/info&amp;path=25-343" TargetMode="External"/><Relationship Id="rId21" Type="http://schemas.openxmlformats.org/officeDocument/2006/relationships/hyperlink" Target="https://ccpatioapp.com/index.php?module=items/info&amp;path=25-342" TargetMode="External"/><Relationship Id="rId24" Type="http://schemas.openxmlformats.org/officeDocument/2006/relationships/hyperlink" Target="https://ccpatioapp.com/index.php?module=items/info&amp;path=25-345" TargetMode="External"/><Relationship Id="rId23" Type="http://schemas.openxmlformats.org/officeDocument/2006/relationships/hyperlink" Target="https://ccpatioapp.com/index.php?module=items/info&amp;path=25-344" TargetMode="External"/><Relationship Id="rId767" Type="http://schemas.openxmlformats.org/officeDocument/2006/relationships/hyperlink" Target="https://ccpatioapp.com/index.php?module=items/info&amp;path=25-390" TargetMode="External"/><Relationship Id="rId766" Type="http://schemas.openxmlformats.org/officeDocument/2006/relationships/hyperlink" Target="https://ccpatioapp.com/index.php?module=items/info&amp;path=25-717" TargetMode="External"/><Relationship Id="rId765" Type="http://schemas.openxmlformats.org/officeDocument/2006/relationships/hyperlink" Target="https://ccpatioapp.com/index.php?module=items/info&amp;path=25-717" TargetMode="External"/><Relationship Id="rId764" Type="http://schemas.openxmlformats.org/officeDocument/2006/relationships/hyperlink" Target="https://ccpatioapp.com/index.php?module=items/info&amp;path=25-658" TargetMode="External"/><Relationship Id="rId769" Type="http://schemas.openxmlformats.org/officeDocument/2006/relationships/hyperlink" Target="https://ccpatioapp.com/index.php?module=items/info&amp;path=25-146" TargetMode="External"/><Relationship Id="rId768" Type="http://schemas.openxmlformats.org/officeDocument/2006/relationships/hyperlink" Target="https://ccpatioapp.com/index.php?module=items/info&amp;path=25-390" TargetMode="External"/><Relationship Id="rId26" Type="http://schemas.openxmlformats.org/officeDocument/2006/relationships/hyperlink" Target="https://ccpatioapp.com/index.php?module=items/info&amp;path=25-347" TargetMode="External"/><Relationship Id="rId25" Type="http://schemas.openxmlformats.org/officeDocument/2006/relationships/hyperlink" Target="https://ccpatioapp.com/index.php?module=items/info&amp;path=25-346" TargetMode="External"/><Relationship Id="rId28" Type="http://schemas.openxmlformats.org/officeDocument/2006/relationships/hyperlink" Target="https://ccpatioapp.com/index.php?module=items/info&amp;path=25-350" TargetMode="External"/><Relationship Id="rId1350" Type="http://schemas.openxmlformats.org/officeDocument/2006/relationships/hyperlink" Target="https://ccpatioapp.com/index.php?module=items/info&amp;path=25-858" TargetMode="External"/><Relationship Id="rId27" Type="http://schemas.openxmlformats.org/officeDocument/2006/relationships/hyperlink" Target="https://ccpatioapp.com/index.php?module=items/info&amp;path=25-348" TargetMode="External"/><Relationship Id="rId1351" Type="http://schemas.openxmlformats.org/officeDocument/2006/relationships/hyperlink" Target="https://ccpatioapp.com/index.php?module=items/info&amp;path=25-821" TargetMode="External"/><Relationship Id="rId763" Type="http://schemas.openxmlformats.org/officeDocument/2006/relationships/hyperlink" Target="https://ccpatioapp.com/index.php?module=items/info&amp;path=25-658" TargetMode="External"/><Relationship Id="rId1352" Type="http://schemas.openxmlformats.org/officeDocument/2006/relationships/hyperlink" Target="https://ccpatioapp.com/index.php?module=items/info&amp;path=25-821" TargetMode="External"/><Relationship Id="rId29" Type="http://schemas.openxmlformats.org/officeDocument/2006/relationships/hyperlink" Target="https://ccpatioapp.com/index.php?module=items/info&amp;path=25-351" TargetMode="External"/><Relationship Id="rId762" Type="http://schemas.openxmlformats.org/officeDocument/2006/relationships/hyperlink" Target="https://ccpatioapp.com/index.php?module=items/info&amp;path=25-716" TargetMode="External"/><Relationship Id="rId1353" Type="http://schemas.openxmlformats.org/officeDocument/2006/relationships/hyperlink" Target="https://ccpatioapp.com/index.php?module=items/info&amp;path=25-287" TargetMode="External"/><Relationship Id="rId761" Type="http://schemas.openxmlformats.org/officeDocument/2006/relationships/hyperlink" Target="https://ccpatioapp.com/index.php?module=items/info&amp;path=25-716" TargetMode="External"/><Relationship Id="rId1354" Type="http://schemas.openxmlformats.org/officeDocument/2006/relationships/hyperlink" Target="https://ccpatioapp.com/index.php?module=items/info&amp;path=25-287" TargetMode="External"/><Relationship Id="rId760" Type="http://schemas.openxmlformats.org/officeDocument/2006/relationships/hyperlink" Target="https://ccpatioapp.com/index.php?module=items/info&amp;path=25-420" TargetMode="External"/><Relationship Id="rId1355" Type="http://schemas.openxmlformats.org/officeDocument/2006/relationships/hyperlink" Target="https://ccpatioapp.com/index.php?module=items/info&amp;path=25-190" TargetMode="External"/><Relationship Id="rId1345" Type="http://schemas.openxmlformats.org/officeDocument/2006/relationships/hyperlink" Target="https://ccpatioapp.com/index.php?module=items/info&amp;path=25-855" TargetMode="External"/><Relationship Id="rId1346" Type="http://schemas.openxmlformats.org/officeDocument/2006/relationships/hyperlink" Target="https://ccpatioapp.com/index.php?module=items/info&amp;path=25-855" TargetMode="External"/><Relationship Id="rId1347" Type="http://schemas.openxmlformats.org/officeDocument/2006/relationships/hyperlink" Target="https://ccpatioapp.com/index.php?module=items/info&amp;path=25-857" TargetMode="External"/><Relationship Id="rId1348" Type="http://schemas.openxmlformats.org/officeDocument/2006/relationships/hyperlink" Target="https://ccpatioapp.com/index.php?module=items/info&amp;path=25-857" TargetMode="External"/><Relationship Id="rId11" Type="http://schemas.openxmlformats.org/officeDocument/2006/relationships/hyperlink" Target="https://ccpatioapp.com/index.php?module=items/info&amp;path=25-320" TargetMode="External"/><Relationship Id="rId1349" Type="http://schemas.openxmlformats.org/officeDocument/2006/relationships/hyperlink" Target="https://ccpatioapp.com/index.php?module=items/info&amp;path=25-858" TargetMode="External"/><Relationship Id="rId10" Type="http://schemas.openxmlformats.org/officeDocument/2006/relationships/hyperlink" Target="https://ccpatioapp.com/index.php?module=items/info&amp;path=25-316" TargetMode="External"/><Relationship Id="rId13" Type="http://schemas.openxmlformats.org/officeDocument/2006/relationships/hyperlink" Target="https://ccpatioapp.com/index.php?module=items/info&amp;path=25-326" TargetMode="External"/><Relationship Id="rId12" Type="http://schemas.openxmlformats.org/officeDocument/2006/relationships/hyperlink" Target="https://ccpatioapp.com/index.php?module=items/info&amp;path=25-322" TargetMode="External"/><Relationship Id="rId756" Type="http://schemas.openxmlformats.org/officeDocument/2006/relationships/hyperlink" Target="https://ccpatioapp.com/index.php?module=items/info&amp;path=25-714" TargetMode="External"/><Relationship Id="rId755" Type="http://schemas.openxmlformats.org/officeDocument/2006/relationships/hyperlink" Target="https://ccpatioapp.com/index.php?module=items/info&amp;path=25-714" TargetMode="External"/><Relationship Id="rId754" Type="http://schemas.openxmlformats.org/officeDocument/2006/relationships/hyperlink" Target="https://ccpatioapp.com/index.php?module=items/info&amp;path=25-713" TargetMode="External"/><Relationship Id="rId753" Type="http://schemas.openxmlformats.org/officeDocument/2006/relationships/hyperlink" Target="https://ccpatioapp.com/index.php?module=items/info&amp;path=25-713" TargetMode="External"/><Relationship Id="rId759" Type="http://schemas.openxmlformats.org/officeDocument/2006/relationships/hyperlink" Target="https://ccpatioapp.com/index.php?module=items/info&amp;path=25-420" TargetMode="External"/><Relationship Id="rId758" Type="http://schemas.openxmlformats.org/officeDocument/2006/relationships/hyperlink" Target="https://ccpatioapp.com/index.php?module=items/info&amp;path=25-715" TargetMode="External"/><Relationship Id="rId757" Type="http://schemas.openxmlformats.org/officeDocument/2006/relationships/hyperlink" Target="https://ccpatioapp.com/index.php?module=items/info&amp;path=25-715" TargetMode="External"/><Relationship Id="rId15" Type="http://schemas.openxmlformats.org/officeDocument/2006/relationships/hyperlink" Target="https://ccpatioapp.com/index.php?module=items/info&amp;path=25-331" TargetMode="External"/><Relationship Id="rId14" Type="http://schemas.openxmlformats.org/officeDocument/2006/relationships/hyperlink" Target="https://ccpatioapp.com/index.php?module=items/info&amp;path=25-328" TargetMode="External"/><Relationship Id="rId17" Type="http://schemas.openxmlformats.org/officeDocument/2006/relationships/hyperlink" Target="https://ccpatioapp.com/index.php?module=items/info&amp;path=25-336" TargetMode="External"/><Relationship Id="rId16" Type="http://schemas.openxmlformats.org/officeDocument/2006/relationships/hyperlink" Target="https://ccpatioapp.com/index.php?module=items/info&amp;path=25-334" TargetMode="External"/><Relationship Id="rId1340" Type="http://schemas.openxmlformats.org/officeDocument/2006/relationships/hyperlink" Target="https://ccpatioapp.com/index.php?module=items/info&amp;path=25-852" TargetMode="External"/><Relationship Id="rId19" Type="http://schemas.openxmlformats.org/officeDocument/2006/relationships/hyperlink" Target="https://ccpatioapp.com/index.php?module=items/info&amp;path=25-339" TargetMode="External"/><Relationship Id="rId752" Type="http://schemas.openxmlformats.org/officeDocument/2006/relationships/hyperlink" Target="https://ccpatioapp.com/index.php?module=items/info&amp;path=25-600" TargetMode="External"/><Relationship Id="rId1341" Type="http://schemas.openxmlformats.org/officeDocument/2006/relationships/hyperlink" Target="https://ccpatioapp.com/index.php?module=items/info&amp;path=25-853" TargetMode="External"/><Relationship Id="rId18" Type="http://schemas.openxmlformats.org/officeDocument/2006/relationships/hyperlink" Target="https://ccpatioapp.com/index.php?module=items/info&amp;path=25-338" TargetMode="External"/><Relationship Id="rId751" Type="http://schemas.openxmlformats.org/officeDocument/2006/relationships/hyperlink" Target="https://ccpatioapp.com/index.php?module=items/info&amp;path=25-600" TargetMode="External"/><Relationship Id="rId1342" Type="http://schemas.openxmlformats.org/officeDocument/2006/relationships/hyperlink" Target="https://ccpatioapp.com/index.php?module=items/info&amp;path=25-853" TargetMode="External"/><Relationship Id="rId750" Type="http://schemas.openxmlformats.org/officeDocument/2006/relationships/hyperlink" Target="https://ccpatioapp.com/index.php?module=items/info&amp;path=25-679" TargetMode="External"/><Relationship Id="rId1343" Type="http://schemas.openxmlformats.org/officeDocument/2006/relationships/hyperlink" Target="https://ccpatioapp.com/index.php?module=items/info&amp;path=25-854" TargetMode="External"/><Relationship Id="rId1344" Type="http://schemas.openxmlformats.org/officeDocument/2006/relationships/hyperlink" Target="https://ccpatioapp.com/index.php?module=items/info&amp;path=25-854" TargetMode="External"/><Relationship Id="rId84" Type="http://schemas.openxmlformats.org/officeDocument/2006/relationships/hyperlink" Target="https://ccpatioapp.com/index.php?module=items/info&amp;path=25-401" TargetMode="External"/><Relationship Id="rId83" Type="http://schemas.openxmlformats.org/officeDocument/2006/relationships/hyperlink" Target="https://ccpatioapp.com/index.php?module=items/info&amp;path=25-399" TargetMode="External"/><Relationship Id="rId86" Type="http://schemas.openxmlformats.org/officeDocument/2006/relationships/hyperlink" Target="https://ccpatioapp.com/index.php?module=items/info&amp;path=25-400" TargetMode="External"/><Relationship Id="rId85" Type="http://schemas.openxmlformats.org/officeDocument/2006/relationships/hyperlink" Target="https://ccpatioapp.com/index.php?module=items/info&amp;path=25-403" TargetMode="External"/><Relationship Id="rId88" Type="http://schemas.openxmlformats.org/officeDocument/2006/relationships/hyperlink" Target="https://ccpatioapp.com/index.php?module=items/info&amp;path=25-404" TargetMode="External"/><Relationship Id="rId87" Type="http://schemas.openxmlformats.org/officeDocument/2006/relationships/hyperlink" Target="https://ccpatioapp.com/index.php?module=items/info&amp;path=25-402" TargetMode="External"/><Relationship Id="rId89" Type="http://schemas.openxmlformats.org/officeDocument/2006/relationships/hyperlink" Target="https://ccpatioapp.com/index.php?module=items/info&amp;path=25-405" TargetMode="External"/><Relationship Id="rId709" Type="http://schemas.openxmlformats.org/officeDocument/2006/relationships/hyperlink" Target="https://ccpatioapp.com/index.php?module=items/info&amp;path=25-432" TargetMode="External"/><Relationship Id="rId708" Type="http://schemas.openxmlformats.org/officeDocument/2006/relationships/hyperlink" Target="https://ccpatioapp.com/index.php?module=items/info&amp;path=25-698" TargetMode="External"/><Relationship Id="rId707" Type="http://schemas.openxmlformats.org/officeDocument/2006/relationships/hyperlink" Target="https://ccpatioapp.com/index.php?module=items/info&amp;path=25-698" TargetMode="External"/><Relationship Id="rId706" Type="http://schemas.openxmlformats.org/officeDocument/2006/relationships/hyperlink" Target="https://ccpatioapp.com/index.php?module=items/info&amp;path=25-420" TargetMode="External"/><Relationship Id="rId80" Type="http://schemas.openxmlformats.org/officeDocument/2006/relationships/hyperlink" Target="https://ccpatioapp.com/index.php?module=items/info&amp;path=25-397" TargetMode="External"/><Relationship Id="rId82" Type="http://schemas.openxmlformats.org/officeDocument/2006/relationships/hyperlink" Target="https://ccpatioapp.com/index.php?module=items/info&amp;path=25-398" TargetMode="External"/><Relationship Id="rId81" Type="http://schemas.openxmlformats.org/officeDocument/2006/relationships/hyperlink" Target="https://ccpatioapp.com/index.php?module=items/info&amp;path=25-396" TargetMode="External"/><Relationship Id="rId701" Type="http://schemas.openxmlformats.org/officeDocument/2006/relationships/hyperlink" Target="https://ccpatioapp.com/index.php?module=items/info&amp;path=25-695" TargetMode="External"/><Relationship Id="rId700" Type="http://schemas.openxmlformats.org/officeDocument/2006/relationships/hyperlink" Target="https://ccpatioapp.com/index.php?module=items/info&amp;path=25-694" TargetMode="External"/><Relationship Id="rId705" Type="http://schemas.openxmlformats.org/officeDocument/2006/relationships/hyperlink" Target="https://ccpatioapp.com/index.php?module=items/info&amp;path=25-420" TargetMode="External"/><Relationship Id="rId704" Type="http://schemas.openxmlformats.org/officeDocument/2006/relationships/hyperlink" Target="https://ccpatioapp.com/index.php?module=items/info&amp;path=25-697" TargetMode="External"/><Relationship Id="rId703" Type="http://schemas.openxmlformats.org/officeDocument/2006/relationships/hyperlink" Target="https://ccpatioapp.com/index.php?module=items/info&amp;path=25-697" TargetMode="External"/><Relationship Id="rId702" Type="http://schemas.openxmlformats.org/officeDocument/2006/relationships/hyperlink" Target="https://ccpatioapp.com/index.php?module=items/info&amp;path=25-695" TargetMode="External"/><Relationship Id="rId73" Type="http://schemas.openxmlformats.org/officeDocument/2006/relationships/hyperlink" Target="https://ccpatioapp.com/index.php?module=items/info&amp;path=25-392" TargetMode="External"/><Relationship Id="rId72" Type="http://schemas.openxmlformats.org/officeDocument/2006/relationships/hyperlink" Target="https://ccpatioapp.com/index.php?module=items/info&amp;path=25-391" TargetMode="External"/><Relationship Id="rId75" Type="http://schemas.openxmlformats.org/officeDocument/2006/relationships/hyperlink" Target="https://ccpatioapp.com/index.php?module=items/info&amp;path=25-338" TargetMode="External"/><Relationship Id="rId74" Type="http://schemas.openxmlformats.org/officeDocument/2006/relationships/hyperlink" Target="https://ccpatioapp.com/index.php?module=items/info&amp;path=25-393" TargetMode="External"/><Relationship Id="rId77" Type="http://schemas.openxmlformats.org/officeDocument/2006/relationships/hyperlink" Target="https://ccpatioapp.com/index.php?module=items/info&amp;path=25-394" TargetMode="External"/><Relationship Id="rId76" Type="http://schemas.openxmlformats.org/officeDocument/2006/relationships/hyperlink" Target="https://ccpatioapp.com/index.php?module=items/info&amp;path=25-268" TargetMode="External"/><Relationship Id="rId79" Type="http://schemas.openxmlformats.org/officeDocument/2006/relationships/hyperlink" Target="https://ccpatioapp.com/index.php?module=items/info&amp;path=25-395" TargetMode="External"/><Relationship Id="rId78" Type="http://schemas.openxmlformats.org/officeDocument/2006/relationships/hyperlink" Target="https://ccpatioapp.com/index.php?module=items/info&amp;path=25-40" TargetMode="External"/><Relationship Id="rId71" Type="http://schemas.openxmlformats.org/officeDocument/2006/relationships/hyperlink" Target="https://ccpatioapp.com/index.php?module=items/info&amp;path=25-390" TargetMode="External"/><Relationship Id="rId70" Type="http://schemas.openxmlformats.org/officeDocument/2006/relationships/hyperlink" Target="https://ccpatioapp.com/index.php?module=items/info&amp;path=25-53" TargetMode="External"/><Relationship Id="rId62" Type="http://schemas.openxmlformats.org/officeDocument/2006/relationships/hyperlink" Target="https://ccpatioapp.com/index.php?module=items/info&amp;path=25-387" TargetMode="External"/><Relationship Id="rId1312" Type="http://schemas.openxmlformats.org/officeDocument/2006/relationships/hyperlink" Target="https://ccpatioapp.com/index.php?module=items/info&amp;path=25-846" TargetMode="External"/><Relationship Id="rId61" Type="http://schemas.openxmlformats.org/officeDocument/2006/relationships/hyperlink" Target="https://ccpatioapp.com/index.php?module=items/info&amp;path=25-386" TargetMode="External"/><Relationship Id="rId1313" Type="http://schemas.openxmlformats.org/officeDocument/2006/relationships/hyperlink" Target="https://ccpatioapp.com/index.php?module=items/info&amp;path=25-837" TargetMode="External"/><Relationship Id="rId64" Type="http://schemas.openxmlformats.org/officeDocument/2006/relationships/hyperlink" Target="https://ccpatioapp.com/index.php?module=items/info&amp;path=25-389" TargetMode="External"/><Relationship Id="rId1314" Type="http://schemas.openxmlformats.org/officeDocument/2006/relationships/hyperlink" Target="https://ccpatioapp.com/index.php?module=items/info&amp;path=25-837" TargetMode="External"/><Relationship Id="rId63" Type="http://schemas.openxmlformats.org/officeDocument/2006/relationships/hyperlink" Target="https://ccpatioapp.com/index.php?module=items/info&amp;path=25-388" TargetMode="External"/><Relationship Id="rId1315" Type="http://schemas.openxmlformats.org/officeDocument/2006/relationships/hyperlink" Target="https://ccpatioapp.com/index.php?module=items/info&amp;path=25-564" TargetMode="External"/><Relationship Id="rId66" Type="http://schemas.openxmlformats.org/officeDocument/2006/relationships/hyperlink" Target="https://ccpatioapp.com/index.php?module=items/info&amp;path=25-360" TargetMode="External"/><Relationship Id="rId1316" Type="http://schemas.openxmlformats.org/officeDocument/2006/relationships/hyperlink" Target="https://ccpatioapp.com/index.php?module=items/info&amp;path=25-564" TargetMode="External"/><Relationship Id="rId65" Type="http://schemas.openxmlformats.org/officeDocument/2006/relationships/hyperlink" Target="https://ccpatioapp.com/index.php?module=items/info&amp;path=25-319" TargetMode="External"/><Relationship Id="rId1317" Type="http://schemas.openxmlformats.org/officeDocument/2006/relationships/hyperlink" Target="https://ccpatioapp.com/index.php?module=items/info&amp;path=25-123" TargetMode="External"/><Relationship Id="rId68" Type="http://schemas.openxmlformats.org/officeDocument/2006/relationships/hyperlink" Target="https://ccpatioapp.com/index.php?module=items/info&amp;path=25-361" TargetMode="External"/><Relationship Id="rId1318" Type="http://schemas.openxmlformats.org/officeDocument/2006/relationships/hyperlink" Target="https://ccpatioapp.com/index.php?module=items/info&amp;path=25-123" TargetMode="External"/><Relationship Id="rId67" Type="http://schemas.openxmlformats.org/officeDocument/2006/relationships/hyperlink" Target="https://ccpatioapp.com/index.php?module=items/info&amp;path=25-335" TargetMode="External"/><Relationship Id="rId1319" Type="http://schemas.openxmlformats.org/officeDocument/2006/relationships/hyperlink" Target="https://ccpatioapp.com/index.php?module=items/info&amp;path=25-847" TargetMode="External"/><Relationship Id="rId729" Type="http://schemas.openxmlformats.org/officeDocument/2006/relationships/hyperlink" Target="https://ccpatioapp.com/index.php?module=items/info&amp;path=25-705" TargetMode="External"/><Relationship Id="rId728" Type="http://schemas.openxmlformats.org/officeDocument/2006/relationships/hyperlink" Target="https://ccpatioapp.com/index.php?module=items/info&amp;path=25-704" TargetMode="External"/><Relationship Id="rId60" Type="http://schemas.openxmlformats.org/officeDocument/2006/relationships/hyperlink" Target="https://ccpatioapp.com/index.php?module=items/info&amp;path=25-385" TargetMode="External"/><Relationship Id="rId723" Type="http://schemas.openxmlformats.org/officeDocument/2006/relationships/hyperlink" Target="https://ccpatioapp.com/index.php?module=items/info&amp;path=25-703" TargetMode="External"/><Relationship Id="rId722" Type="http://schemas.openxmlformats.org/officeDocument/2006/relationships/hyperlink" Target="https://ccpatioapp.com/index.php?module=items/info&amp;path=25-684" TargetMode="External"/><Relationship Id="rId721" Type="http://schemas.openxmlformats.org/officeDocument/2006/relationships/hyperlink" Target="https://ccpatioapp.com/index.php?module=items/info&amp;path=25-684" TargetMode="External"/><Relationship Id="rId720" Type="http://schemas.openxmlformats.org/officeDocument/2006/relationships/hyperlink" Target="https://ccpatioapp.com/index.php?module=items/info&amp;path=25-702" TargetMode="External"/><Relationship Id="rId727" Type="http://schemas.openxmlformats.org/officeDocument/2006/relationships/hyperlink" Target="https://ccpatioapp.com/index.php?module=items/info&amp;path=25-704" TargetMode="External"/><Relationship Id="rId726" Type="http://schemas.openxmlformats.org/officeDocument/2006/relationships/hyperlink" Target="https://ccpatioapp.com/index.php?module=items/info&amp;path=25-598" TargetMode="External"/><Relationship Id="rId725" Type="http://schemas.openxmlformats.org/officeDocument/2006/relationships/hyperlink" Target="https://ccpatioapp.com/index.php?module=items/info&amp;path=25-598" TargetMode="External"/><Relationship Id="rId724" Type="http://schemas.openxmlformats.org/officeDocument/2006/relationships/hyperlink" Target="https://ccpatioapp.com/index.php?module=items/info&amp;path=25-703" TargetMode="External"/><Relationship Id="rId69" Type="http://schemas.openxmlformats.org/officeDocument/2006/relationships/hyperlink" Target="https://ccpatioapp.com/index.php?module=items/info&amp;path=25-369" TargetMode="External"/><Relationship Id="rId1310" Type="http://schemas.openxmlformats.org/officeDocument/2006/relationships/hyperlink" Target="https://ccpatioapp.com/index.php?module=items/info&amp;path=25-383" TargetMode="External"/><Relationship Id="rId1311" Type="http://schemas.openxmlformats.org/officeDocument/2006/relationships/hyperlink" Target="https://ccpatioapp.com/index.php?module=items/info&amp;path=25-846" TargetMode="External"/><Relationship Id="rId51" Type="http://schemas.openxmlformats.org/officeDocument/2006/relationships/hyperlink" Target="https://ccpatioapp.com/index.php?module=items/info&amp;path=25-378" TargetMode="External"/><Relationship Id="rId1301" Type="http://schemas.openxmlformats.org/officeDocument/2006/relationships/hyperlink" Target="https://ccpatioapp.com/index.php?module=items/info&amp;path=25-804" TargetMode="External"/><Relationship Id="rId50" Type="http://schemas.openxmlformats.org/officeDocument/2006/relationships/hyperlink" Target="https://ccpatioapp.com/index.php?module=items/info&amp;path=25-377" TargetMode="External"/><Relationship Id="rId1302" Type="http://schemas.openxmlformats.org/officeDocument/2006/relationships/hyperlink" Target="https://ccpatioapp.com/index.php?module=items/info&amp;path=25-804" TargetMode="External"/><Relationship Id="rId53" Type="http://schemas.openxmlformats.org/officeDocument/2006/relationships/hyperlink" Target="https://ccpatioapp.com/index.php?module=items/info&amp;path=25-309" TargetMode="External"/><Relationship Id="rId1303" Type="http://schemas.openxmlformats.org/officeDocument/2006/relationships/hyperlink" Target="https://ccpatioapp.com/index.php?module=items/info&amp;path=25-843" TargetMode="External"/><Relationship Id="rId52" Type="http://schemas.openxmlformats.org/officeDocument/2006/relationships/hyperlink" Target="https://ccpatioapp.com/index.php?module=items/info&amp;path=25-379" TargetMode="External"/><Relationship Id="rId1304" Type="http://schemas.openxmlformats.org/officeDocument/2006/relationships/hyperlink" Target="https://ccpatioapp.com/index.php?module=items/info&amp;path=25-843" TargetMode="External"/><Relationship Id="rId55" Type="http://schemas.openxmlformats.org/officeDocument/2006/relationships/hyperlink" Target="https://ccpatioapp.com/index.php?module=items/info&amp;path=25-380" TargetMode="External"/><Relationship Id="rId1305" Type="http://schemas.openxmlformats.org/officeDocument/2006/relationships/hyperlink" Target="https://ccpatioapp.com/index.php?module=items/info&amp;path=25-844" TargetMode="External"/><Relationship Id="rId54" Type="http://schemas.openxmlformats.org/officeDocument/2006/relationships/hyperlink" Target="https://ccpatioapp.com/index.php?module=items/info&amp;path=25-332" TargetMode="External"/><Relationship Id="rId1306" Type="http://schemas.openxmlformats.org/officeDocument/2006/relationships/hyperlink" Target="https://ccpatioapp.com/index.php?module=items/info&amp;path=25-844" TargetMode="External"/><Relationship Id="rId57" Type="http://schemas.openxmlformats.org/officeDocument/2006/relationships/hyperlink" Target="https://ccpatioapp.com/index.php?module=items/info&amp;path=25-382" TargetMode="External"/><Relationship Id="rId1307" Type="http://schemas.openxmlformats.org/officeDocument/2006/relationships/hyperlink" Target="https://ccpatioapp.com/index.php?module=items/info&amp;path=25-845" TargetMode="External"/><Relationship Id="rId56" Type="http://schemas.openxmlformats.org/officeDocument/2006/relationships/hyperlink" Target="https://ccpatioapp.com/index.php?module=items/info&amp;path=25-381" TargetMode="External"/><Relationship Id="rId1308" Type="http://schemas.openxmlformats.org/officeDocument/2006/relationships/hyperlink" Target="https://ccpatioapp.com/index.php?module=items/info&amp;path=25-845" TargetMode="External"/><Relationship Id="rId1309" Type="http://schemas.openxmlformats.org/officeDocument/2006/relationships/hyperlink" Target="https://ccpatioapp.com/index.php?module=items/info&amp;path=25-383" TargetMode="External"/><Relationship Id="rId719" Type="http://schemas.openxmlformats.org/officeDocument/2006/relationships/hyperlink" Target="https://ccpatioapp.com/index.php?module=items/info&amp;path=25-702" TargetMode="External"/><Relationship Id="rId718" Type="http://schemas.openxmlformats.org/officeDocument/2006/relationships/hyperlink" Target="https://ccpatioapp.com/index.php?module=items/info&amp;path=25-701" TargetMode="External"/><Relationship Id="rId717" Type="http://schemas.openxmlformats.org/officeDocument/2006/relationships/hyperlink" Target="https://ccpatioapp.com/index.php?module=items/info&amp;path=25-701" TargetMode="External"/><Relationship Id="rId712" Type="http://schemas.openxmlformats.org/officeDocument/2006/relationships/hyperlink" Target="https://ccpatioapp.com/index.php?module=items/info&amp;path=25-699" TargetMode="External"/><Relationship Id="rId711" Type="http://schemas.openxmlformats.org/officeDocument/2006/relationships/hyperlink" Target="https://ccpatioapp.com/index.php?module=items/info&amp;path=25-699" TargetMode="External"/><Relationship Id="rId710" Type="http://schemas.openxmlformats.org/officeDocument/2006/relationships/hyperlink" Target="https://ccpatioapp.com/index.php?module=items/info&amp;path=25-432" TargetMode="External"/><Relationship Id="rId716" Type="http://schemas.openxmlformats.org/officeDocument/2006/relationships/hyperlink" Target="https://ccpatioapp.com/index.php?module=items/info&amp;path=25-700" TargetMode="External"/><Relationship Id="rId715" Type="http://schemas.openxmlformats.org/officeDocument/2006/relationships/hyperlink" Target="https://ccpatioapp.com/index.php?module=items/info&amp;path=25-700" TargetMode="External"/><Relationship Id="rId714" Type="http://schemas.openxmlformats.org/officeDocument/2006/relationships/hyperlink" Target="https://ccpatioapp.com/index.php?module=items/info&amp;path=25-658" TargetMode="External"/><Relationship Id="rId713" Type="http://schemas.openxmlformats.org/officeDocument/2006/relationships/hyperlink" Target="https://ccpatioapp.com/index.php?module=items/info&amp;path=25-658" TargetMode="External"/><Relationship Id="rId59" Type="http://schemas.openxmlformats.org/officeDocument/2006/relationships/hyperlink" Target="https://ccpatioapp.com/index.php?module=items/info&amp;path=25-384" TargetMode="External"/><Relationship Id="rId58" Type="http://schemas.openxmlformats.org/officeDocument/2006/relationships/hyperlink" Target="https://ccpatioapp.com/index.php?module=items/info&amp;path=25-383" TargetMode="External"/><Relationship Id="rId1300" Type="http://schemas.openxmlformats.org/officeDocument/2006/relationships/hyperlink" Target="https://ccpatioapp.com/index.php?module=items/info&amp;path=25-843" TargetMode="External"/><Relationship Id="rId349" Type="http://schemas.openxmlformats.org/officeDocument/2006/relationships/hyperlink" Target="https://ccpatioapp.com/index.php?module=items/info&amp;path=25-104" TargetMode="External"/><Relationship Id="rId348" Type="http://schemas.openxmlformats.org/officeDocument/2006/relationships/hyperlink" Target="https://ccpatioapp.com/index.php?module=items/info&amp;path=25-570" TargetMode="External"/><Relationship Id="rId347" Type="http://schemas.openxmlformats.org/officeDocument/2006/relationships/hyperlink" Target="https://ccpatioapp.com/index.php?module=items/info&amp;path=25-570" TargetMode="External"/><Relationship Id="rId346" Type="http://schemas.openxmlformats.org/officeDocument/2006/relationships/hyperlink" Target="https://ccpatioapp.com/index.php?module=items/info&amp;path=25-569" TargetMode="External"/><Relationship Id="rId341" Type="http://schemas.openxmlformats.org/officeDocument/2006/relationships/hyperlink" Target="https://ccpatioapp.com/index.php?module=items/info&amp;path=25-420" TargetMode="External"/><Relationship Id="rId340" Type="http://schemas.openxmlformats.org/officeDocument/2006/relationships/hyperlink" Target="https://ccpatioapp.com/index.php?module=items/info&amp;path=25-567" TargetMode="External"/><Relationship Id="rId345" Type="http://schemas.openxmlformats.org/officeDocument/2006/relationships/hyperlink" Target="https://ccpatioapp.com/index.php?module=items/info&amp;path=25-569" TargetMode="External"/><Relationship Id="rId344" Type="http://schemas.openxmlformats.org/officeDocument/2006/relationships/hyperlink" Target="https://ccpatioapp.com/index.php?module=items/info&amp;path=25-568" TargetMode="External"/><Relationship Id="rId343" Type="http://schemas.openxmlformats.org/officeDocument/2006/relationships/hyperlink" Target="https://ccpatioapp.com/index.php?module=items/info&amp;path=25-568" TargetMode="External"/><Relationship Id="rId342" Type="http://schemas.openxmlformats.org/officeDocument/2006/relationships/hyperlink" Target="https://ccpatioapp.com/index.php?module=items/info&amp;path=25-420" TargetMode="External"/><Relationship Id="rId338" Type="http://schemas.openxmlformats.org/officeDocument/2006/relationships/hyperlink" Target="https://ccpatioapp.com/index.php?module=items/info&amp;path=25-566" TargetMode="External"/><Relationship Id="rId337" Type="http://schemas.openxmlformats.org/officeDocument/2006/relationships/hyperlink" Target="https://ccpatioapp.com/index.php?module=items/info&amp;path=25-566" TargetMode="External"/><Relationship Id="rId336" Type="http://schemas.openxmlformats.org/officeDocument/2006/relationships/hyperlink" Target="https://ccpatioapp.com/index.php?module=items/info&amp;path=25-410" TargetMode="External"/><Relationship Id="rId335" Type="http://schemas.openxmlformats.org/officeDocument/2006/relationships/hyperlink" Target="https://ccpatioapp.com/index.php?module=items/info&amp;path=25-410" TargetMode="External"/><Relationship Id="rId339" Type="http://schemas.openxmlformats.org/officeDocument/2006/relationships/hyperlink" Target="https://ccpatioapp.com/index.php?module=items/info&amp;path=25-567" TargetMode="External"/><Relationship Id="rId330" Type="http://schemas.openxmlformats.org/officeDocument/2006/relationships/hyperlink" Target="https://ccpatioapp.com/index.php?module=items/info&amp;path=25-564" TargetMode="External"/><Relationship Id="rId334" Type="http://schemas.openxmlformats.org/officeDocument/2006/relationships/hyperlink" Target="https://ccpatioapp.com/index.php?module=items/info&amp;path=25-565" TargetMode="External"/><Relationship Id="rId333" Type="http://schemas.openxmlformats.org/officeDocument/2006/relationships/hyperlink" Target="https://ccpatioapp.com/index.php?module=items/info&amp;path=25-565" TargetMode="External"/><Relationship Id="rId332" Type="http://schemas.openxmlformats.org/officeDocument/2006/relationships/hyperlink" Target="https://ccpatioapp.com/index.php?module=items/info&amp;path=25-467" TargetMode="External"/><Relationship Id="rId331" Type="http://schemas.openxmlformats.org/officeDocument/2006/relationships/hyperlink" Target="https://ccpatioapp.com/index.php?module=items/info&amp;path=25-467" TargetMode="External"/><Relationship Id="rId370" Type="http://schemas.openxmlformats.org/officeDocument/2006/relationships/hyperlink" Target="https://ccpatioapp.com/index.php?module=items/info&amp;path=25-521" TargetMode="External"/><Relationship Id="rId369" Type="http://schemas.openxmlformats.org/officeDocument/2006/relationships/hyperlink" Target="https://ccpatioapp.com/index.php?module=items/info&amp;path=25-521" TargetMode="External"/><Relationship Id="rId368" Type="http://schemas.openxmlformats.org/officeDocument/2006/relationships/hyperlink" Target="https://ccpatioapp.com/index.php?module=items/info&amp;path=25-563" TargetMode="External"/><Relationship Id="rId363" Type="http://schemas.openxmlformats.org/officeDocument/2006/relationships/hyperlink" Target="https://ccpatioapp.com/index.php?module=items/info&amp;path=25-549" TargetMode="External"/><Relationship Id="rId362" Type="http://schemas.openxmlformats.org/officeDocument/2006/relationships/hyperlink" Target="https://ccpatioapp.com/index.php?module=items/info&amp;path=25-210" TargetMode="External"/><Relationship Id="rId361" Type="http://schemas.openxmlformats.org/officeDocument/2006/relationships/hyperlink" Target="https://ccpatioapp.com/index.php?module=items/info&amp;path=25-210" TargetMode="External"/><Relationship Id="rId360" Type="http://schemas.openxmlformats.org/officeDocument/2006/relationships/hyperlink" Target="https://ccpatioapp.com/index.php?module=items/info&amp;path=25-158" TargetMode="External"/><Relationship Id="rId367" Type="http://schemas.openxmlformats.org/officeDocument/2006/relationships/hyperlink" Target="https://ccpatioapp.com/index.php?module=items/info&amp;path=25-563" TargetMode="External"/><Relationship Id="rId366" Type="http://schemas.openxmlformats.org/officeDocument/2006/relationships/hyperlink" Target="https://ccpatioapp.com/index.php?module=items/info&amp;path=25-46" TargetMode="External"/><Relationship Id="rId365" Type="http://schemas.openxmlformats.org/officeDocument/2006/relationships/hyperlink" Target="https://ccpatioapp.com/index.php?module=items/info&amp;path=25-46" TargetMode="External"/><Relationship Id="rId364" Type="http://schemas.openxmlformats.org/officeDocument/2006/relationships/hyperlink" Target="https://ccpatioapp.com/index.php?module=items/info&amp;path=25-549" TargetMode="External"/><Relationship Id="rId95" Type="http://schemas.openxmlformats.org/officeDocument/2006/relationships/hyperlink" Target="https://ccpatioapp.com/index.php?module=items/info&amp;path=25-236" TargetMode="External"/><Relationship Id="rId94" Type="http://schemas.openxmlformats.org/officeDocument/2006/relationships/hyperlink" Target="https://ccpatioapp.com/index.php?module=items/info&amp;path=25-23" TargetMode="External"/><Relationship Id="rId97" Type="http://schemas.openxmlformats.org/officeDocument/2006/relationships/hyperlink" Target="https://ccpatioapp.com/index.php?module=items/info&amp;path=25-411" TargetMode="External"/><Relationship Id="rId96" Type="http://schemas.openxmlformats.org/officeDocument/2006/relationships/hyperlink" Target="https://ccpatioapp.com/index.php?module=items/info&amp;path=25-410" TargetMode="External"/><Relationship Id="rId99" Type="http://schemas.openxmlformats.org/officeDocument/2006/relationships/hyperlink" Target="https://ccpatioapp.com/index.php?module=items/info&amp;path=25-413" TargetMode="External"/><Relationship Id="rId98" Type="http://schemas.openxmlformats.org/officeDocument/2006/relationships/hyperlink" Target="https://ccpatioapp.com/index.php?module=items/info&amp;path=25-412" TargetMode="External"/><Relationship Id="rId91" Type="http://schemas.openxmlformats.org/officeDocument/2006/relationships/hyperlink" Target="https://ccpatioapp.com/index.php?module=items/info&amp;path=25-407" TargetMode="External"/><Relationship Id="rId90" Type="http://schemas.openxmlformats.org/officeDocument/2006/relationships/hyperlink" Target="https://ccpatioapp.com/index.php?module=items/info&amp;path=25-406" TargetMode="External"/><Relationship Id="rId93" Type="http://schemas.openxmlformats.org/officeDocument/2006/relationships/hyperlink" Target="https://ccpatioapp.com/index.php?module=items/info&amp;path=25-409" TargetMode="External"/><Relationship Id="rId92" Type="http://schemas.openxmlformats.org/officeDocument/2006/relationships/hyperlink" Target="https://ccpatioapp.com/index.php?module=items/info&amp;path=25-408" TargetMode="External"/><Relationship Id="rId359" Type="http://schemas.openxmlformats.org/officeDocument/2006/relationships/hyperlink" Target="https://ccpatioapp.com/index.php?module=items/info&amp;path=25-158" TargetMode="External"/><Relationship Id="rId358" Type="http://schemas.openxmlformats.org/officeDocument/2006/relationships/hyperlink" Target="https://ccpatioapp.com/index.php?module=items/info&amp;path=25-574" TargetMode="External"/><Relationship Id="rId357" Type="http://schemas.openxmlformats.org/officeDocument/2006/relationships/hyperlink" Target="https://ccpatioapp.com/index.php?module=items/info&amp;path=25-574" TargetMode="External"/><Relationship Id="rId352" Type="http://schemas.openxmlformats.org/officeDocument/2006/relationships/hyperlink" Target="https://ccpatioapp.com/index.php?module=items/info&amp;path=25-571" TargetMode="External"/><Relationship Id="rId351" Type="http://schemas.openxmlformats.org/officeDocument/2006/relationships/hyperlink" Target="https://ccpatioapp.com/index.php?module=items/info&amp;path=25-571" TargetMode="External"/><Relationship Id="rId350" Type="http://schemas.openxmlformats.org/officeDocument/2006/relationships/hyperlink" Target="https://ccpatioapp.com/index.php?module=items/info&amp;path=25-104" TargetMode="External"/><Relationship Id="rId356" Type="http://schemas.openxmlformats.org/officeDocument/2006/relationships/hyperlink" Target="https://ccpatioapp.com/index.php?module=items/info&amp;path=25-573" TargetMode="External"/><Relationship Id="rId355" Type="http://schemas.openxmlformats.org/officeDocument/2006/relationships/hyperlink" Target="https://ccpatioapp.com/index.php?module=items/info&amp;path=25-573" TargetMode="External"/><Relationship Id="rId354" Type="http://schemas.openxmlformats.org/officeDocument/2006/relationships/hyperlink" Target="https://ccpatioapp.com/index.php?module=items/info&amp;path=25-572" TargetMode="External"/><Relationship Id="rId353" Type="http://schemas.openxmlformats.org/officeDocument/2006/relationships/hyperlink" Target="https://ccpatioapp.com/index.php?module=items/info&amp;path=25-572" TargetMode="External"/><Relationship Id="rId1378" Type="http://schemas.openxmlformats.org/officeDocument/2006/relationships/hyperlink" Target="https://ccpatioapp.com/index.php?module=items/info&amp;path=25-864" TargetMode="External"/><Relationship Id="rId1379" Type="http://schemas.openxmlformats.org/officeDocument/2006/relationships/hyperlink" Target="https://ccpatioapp.com/index.php?module=items/info&amp;path=25-865" TargetMode="External"/><Relationship Id="rId305" Type="http://schemas.openxmlformats.org/officeDocument/2006/relationships/hyperlink" Target="https://ccpatioapp.com/index.php?module=items/info&amp;path=25-512" TargetMode="External"/><Relationship Id="rId789" Type="http://schemas.openxmlformats.org/officeDocument/2006/relationships/hyperlink" Target="https://ccpatioapp.com/index.php?module=items/info&amp;path=25-725" TargetMode="External"/><Relationship Id="rId304" Type="http://schemas.openxmlformats.org/officeDocument/2006/relationships/hyperlink" Target="https://ccpatioapp.com/index.php?module=items/info&amp;path=25-556" TargetMode="External"/><Relationship Id="rId788" Type="http://schemas.openxmlformats.org/officeDocument/2006/relationships/hyperlink" Target="https://ccpatioapp.com/index.php?module=items/info&amp;path=25-724" TargetMode="External"/><Relationship Id="rId303" Type="http://schemas.openxmlformats.org/officeDocument/2006/relationships/hyperlink" Target="https://ccpatioapp.com/index.php?module=items/info&amp;path=25-555" TargetMode="External"/><Relationship Id="rId787" Type="http://schemas.openxmlformats.org/officeDocument/2006/relationships/hyperlink" Target="https://ccpatioapp.com/index.php?module=items/info&amp;path=25-724" TargetMode="External"/><Relationship Id="rId302" Type="http://schemas.openxmlformats.org/officeDocument/2006/relationships/hyperlink" Target="https://ccpatioapp.com/index.php?module=items/info&amp;path=25-530" TargetMode="External"/><Relationship Id="rId786" Type="http://schemas.openxmlformats.org/officeDocument/2006/relationships/hyperlink" Target="https://ccpatioapp.com/index.php?module=items/info&amp;path=25-691" TargetMode="External"/><Relationship Id="rId309" Type="http://schemas.openxmlformats.org/officeDocument/2006/relationships/hyperlink" Target="https://ccpatioapp.com/index.php?module=items/info&amp;path=25-531" TargetMode="External"/><Relationship Id="rId308" Type="http://schemas.openxmlformats.org/officeDocument/2006/relationships/hyperlink" Target="https://ccpatioapp.com/index.php?module=items/info&amp;path=25-188" TargetMode="External"/><Relationship Id="rId307" Type="http://schemas.openxmlformats.org/officeDocument/2006/relationships/hyperlink" Target="https://ccpatioapp.com/index.php?module=items/info&amp;path=25-558" TargetMode="External"/><Relationship Id="rId306" Type="http://schemas.openxmlformats.org/officeDocument/2006/relationships/hyperlink" Target="https://ccpatioapp.com/index.php?module=items/info&amp;path=25-557" TargetMode="External"/><Relationship Id="rId781" Type="http://schemas.openxmlformats.org/officeDocument/2006/relationships/hyperlink" Target="https://ccpatioapp.com/index.php?module=items/info&amp;path=25-722" TargetMode="External"/><Relationship Id="rId1370" Type="http://schemas.openxmlformats.org/officeDocument/2006/relationships/hyperlink" Target="https://ccpatioapp.com/index.php?module=items/info&amp;path=25-862" TargetMode="External"/><Relationship Id="rId780" Type="http://schemas.openxmlformats.org/officeDocument/2006/relationships/hyperlink" Target="https://ccpatioapp.com/index.php?module=items/info&amp;path=25-721" TargetMode="External"/><Relationship Id="rId1371" Type="http://schemas.openxmlformats.org/officeDocument/2006/relationships/hyperlink" Target="https://ccpatioapp.com/index.php?module=items/info&amp;path=25-858" TargetMode="External"/><Relationship Id="rId1372" Type="http://schemas.openxmlformats.org/officeDocument/2006/relationships/hyperlink" Target="https://ccpatioapp.com/index.php?module=items/info&amp;path=25-858" TargetMode="External"/><Relationship Id="rId1373" Type="http://schemas.openxmlformats.org/officeDocument/2006/relationships/hyperlink" Target="https://ccpatioapp.com/index.php?module=items/info&amp;path=25-862" TargetMode="External"/><Relationship Id="rId301" Type="http://schemas.openxmlformats.org/officeDocument/2006/relationships/hyperlink" Target="https://ccpatioapp.com/index.php?module=items/info&amp;path=25-395" TargetMode="External"/><Relationship Id="rId785" Type="http://schemas.openxmlformats.org/officeDocument/2006/relationships/hyperlink" Target="https://ccpatioapp.com/index.php?module=items/info&amp;path=25-691" TargetMode="External"/><Relationship Id="rId1374" Type="http://schemas.openxmlformats.org/officeDocument/2006/relationships/hyperlink" Target="https://ccpatioapp.com/index.php?module=items/info&amp;path=25-862" TargetMode="External"/><Relationship Id="rId300" Type="http://schemas.openxmlformats.org/officeDocument/2006/relationships/hyperlink" Target="https://ccpatioapp.com/index.php?module=items/info&amp;path=25-554" TargetMode="External"/><Relationship Id="rId784" Type="http://schemas.openxmlformats.org/officeDocument/2006/relationships/hyperlink" Target="https://ccpatioapp.com/index.php?module=items/info&amp;path=25-723" TargetMode="External"/><Relationship Id="rId1375" Type="http://schemas.openxmlformats.org/officeDocument/2006/relationships/hyperlink" Target="https://ccpatioapp.com/index.php?module=items/info&amp;path=25-863" TargetMode="External"/><Relationship Id="rId783" Type="http://schemas.openxmlformats.org/officeDocument/2006/relationships/hyperlink" Target="https://ccpatioapp.com/index.php?module=items/info&amp;path=25-723" TargetMode="External"/><Relationship Id="rId1376" Type="http://schemas.openxmlformats.org/officeDocument/2006/relationships/hyperlink" Target="https://ccpatioapp.com/index.php?module=items/info&amp;path=25-863" TargetMode="External"/><Relationship Id="rId782" Type="http://schemas.openxmlformats.org/officeDocument/2006/relationships/hyperlink" Target="https://ccpatioapp.com/index.php?module=items/info&amp;path=25-722" TargetMode="External"/><Relationship Id="rId1377" Type="http://schemas.openxmlformats.org/officeDocument/2006/relationships/hyperlink" Target="https://ccpatioapp.com/index.php?module=items/info&amp;path=25-864" TargetMode="External"/><Relationship Id="rId1367" Type="http://schemas.openxmlformats.org/officeDocument/2006/relationships/hyperlink" Target="https://ccpatioapp.com/index.php?module=items/info&amp;path=25-861" TargetMode="External"/><Relationship Id="rId1368" Type="http://schemas.openxmlformats.org/officeDocument/2006/relationships/hyperlink" Target="https://ccpatioapp.com/index.php?module=items/info&amp;path=25-861" TargetMode="External"/><Relationship Id="rId1369" Type="http://schemas.openxmlformats.org/officeDocument/2006/relationships/hyperlink" Target="https://ccpatioapp.com/index.php?module=items/info&amp;path=25-862" TargetMode="External"/><Relationship Id="rId778" Type="http://schemas.openxmlformats.org/officeDocument/2006/relationships/hyperlink" Target="https://ccpatioapp.com/index.php?module=items/info&amp;path=25-720" TargetMode="External"/><Relationship Id="rId777" Type="http://schemas.openxmlformats.org/officeDocument/2006/relationships/hyperlink" Target="https://ccpatioapp.com/index.php?module=items/info&amp;path=25-720" TargetMode="External"/><Relationship Id="rId776" Type="http://schemas.openxmlformats.org/officeDocument/2006/relationships/hyperlink" Target="https://ccpatioapp.com/index.php?module=items/info&amp;path=25-719" TargetMode="External"/><Relationship Id="rId775" Type="http://schemas.openxmlformats.org/officeDocument/2006/relationships/hyperlink" Target="https://ccpatioapp.com/index.php?module=items/info&amp;path=25-719" TargetMode="External"/><Relationship Id="rId779" Type="http://schemas.openxmlformats.org/officeDocument/2006/relationships/hyperlink" Target="https://ccpatioapp.com/index.php?module=items/info&amp;path=25-721" TargetMode="External"/><Relationship Id="rId770" Type="http://schemas.openxmlformats.org/officeDocument/2006/relationships/hyperlink" Target="https://ccpatioapp.com/index.php?module=items/info&amp;path=25-146" TargetMode="External"/><Relationship Id="rId1360" Type="http://schemas.openxmlformats.org/officeDocument/2006/relationships/hyperlink" Target="https://ccpatioapp.com/index.php?module=items/info&amp;path=25-860" TargetMode="External"/><Relationship Id="rId1361" Type="http://schemas.openxmlformats.org/officeDocument/2006/relationships/hyperlink" Target="https://ccpatioapp.com/index.php?module=items/info&amp;path=25-791" TargetMode="External"/><Relationship Id="rId1362" Type="http://schemas.openxmlformats.org/officeDocument/2006/relationships/hyperlink" Target="https://ccpatioapp.com/index.php?module=items/info&amp;path=25-791" TargetMode="External"/><Relationship Id="rId774" Type="http://schemas.openxmlformats.org/officeDocument/2006/relationships/hyperlink" Target="https://ccpatioapp.com/index.php?module=items/info&amp;path=25-718" TargetMode="External"/><Relationship Id="rId1363" Type="http://schemas.openxmlformats.org/officeDocument/2006/relationships/hyperlink" Target="https://ccpatioapp.com/index.php?module=items/info&amp;path=25-536" TargetMode="External"/><Relationship Id="rId773" Type="http://schemas.openxmlformats.org/officeDocument/2006/relationships/hyperlink" Target="https://ccpatioapp.com/index.php?module=items/info&amp;path=25-718" TargetMode="External"/><Relationship Id="rId1364" Type="http://schemas.openxmlformats.org/officeDocument/2006/relationships/hyperlink" Target="https://ccpatioapp.com/index.php?module=items/info&amp;path=25-536" TargetMode="External"/><Relationship Id="rId772" Type="http://schemas.openxmlformats.org/officeDocument/2006/relationships/hyperlink" Target="https://ccpatioapp.com/index.php?module=items/info&amp;path=25-676" TargetMode="External"/><Relationship Id="rId1365" Type="http://schemas.openxmlformats.org/officeDocument/2006/relationships/hyperlink" Target="https://ccpatioapp.com/index.php?module=items/info&amp;path=25-441" TargetMode="External"/><Relationship Id="rId771" Type="http://schemas.openxmlformats.org/officeDocument/2006/relationships/hyperlink" Target="https://ccpatioapp.com/index.php?module=items/info&amp;path=25-676" TargetMode="External"/><Relationship Id="rId1366" Type="http://schemas.openxmlformats.org/officeDocument/2006/relationships/hyperlink" Target="https://ccpatioapp.com/index.php?module=items/info&amp;path=25-441" TargetMode="External"/><Relationship Id="rId327" Type="http://schemas.openxmlformats.org/officeDocument/2006/relationships/hyperlink" Target="https://ccpatioapp.com/index.php?module=items/info&amp;path=25-233" TargetMode="External"/><Relationship Id="rId326" Type="http://schemas.openxmlformats.org/officeDocument/2006/relationships/hyperlink" Target="https://ccpatioapp.com/index.php?module=items/info&amp;path=25-353" TargetMode="External"/><Relationship Id="rId325" Type="http://schemas.openxmlformats.org/officeDocument/2006/relationships/hyperlink" Target="https://ccpatioapp.com/index.php?module=items/info&amp;path=25-353" TargetMode="External"/><Relationship Id="rId324" Type="http://schemas.openxmlformats.org/officeDocument/2006/relationships/hyperlink" Target="https://ccpatioapp.com/index.php?module=items/info&amp;path=25-563" TargetMode="External"/><Relationship Id="rId329" Type="http://schemas.openxmlformats.org/officeDocument/2006/relationships/hyperlink" Target="https://ccpatioapp.com/index.php?module=items/info&amp;path=25-564" TargetMode="External"/><Relationship Id="rId1390" Type="http://schemas.openxmlformats.org/officeDocument/2006/relationships/hyperlink" Target="https://ccpatioapp.com/index.php?module=items/info&amp;path=25-868" TargetMode="External"/><Relationship Id="rId328" Type="http://schemas.openxmlformats.org/officeDocument/2006/relationships/hyperlink" Target="https://ccpatioapp.com/index.php?module=items/info&amp;path=25-233" TargetMode="External"/><Relationship Id="rId1391" Type="http://schemas.openxmlformats.org/officeDocument/2006/relationships/hyperlink" Target="https://ccpatioapp.com/index.php?module=items/info&amp;path=25-584" TargetMode="External"/><Relationship Id="rId1392" Type="http://schemas.openxmlformats.org/officeDocument/2006/relationships/hyperlink" Target="https://ccpatioapp.com/index.php?module=items/info&amp;path=25-584" TargetMode="External"/><Relationship Id="rId1393" Type="http://schemas.openxmlformats.org/officeDocument/2006/relationships/hyperlink" Target="https://ccpatioapp.com/index.php?module=items/info&amp;path=25-854" TargetMode="External"/><Relationship Id="rId1394" Type="http://schemas.openxmlformats.org/officeDocument/2006/relationships/hyperlink" Target="https://ccpatioapp.com/index.php?module=items/info&amp;path=25-854" TargetMode="External"/><Relationship Id="rId1395" Type="http://schemas.openxmlformats.org/officeDocument/2006/relationships/hyperlink" Target="https://ccpatioapp.com/index.php?module=items/info&amp;path=25-869" TargetMode="External"/><Relationship Id="rId323" Type="http://schemas.openxmlformats.org/officeDocument/2006/relationships/hyperlink" Target="https://ccpatioapp.com/index.php?module=items/info&amp;path=25-563" TargetMode="External"/><Relationship Id="rId1396" Type="http://schemas.openxmlformats.org/officeDocument/2006/relationships/hyperlink" Target="https://ccpatioapp.com/index.php?module=items/info&amp;path=25-869" TargetMode="External"/><Relationship Id="rId322" Type="http://schemas.openxmlformats.org/officeDocument/2006/relationships/hyperlink" Target="https://ccpatioapp.com/index.php?module=items/info&amp;path=25-544" TargetMode="External"/><Relationship Id="rId1397" Type="http://schemas.openxmlformats.org/officeDocument/2006/relationships/hyperlink" Target="https://ccpatioapp.com/index.php?module=items/info&amp;path=25-870" TargetMode="External"/><Relationship Id="rId321" Type="http://schemas.openxmlformats.org/officeDocument/2006/relationships/hyperlink" Target="https://ccpatioapp.com/index.php?module=items/info&amp;path=25-544" TargetMode="External"/><Relationship Id="rId1398" Type="http://schemas.openxmlformats.org/officeDocument/2006/relationships/hyperlink" Target="https://ccpatioapp.com/index.php?module=items/info&amp;path=25-870" TargetMode="External"/><Relationship Id="rId320" Type="http://schemas.openxmlformats.org/officeDocument/2006/relationships/hyperlink" Target="https://ccpatioapp.com/index.php?module=items/info&amp;path=25-562" TargetMode="External"/><Relationship Id="rId1399" Type="http://schemas.openxmlformats.org/officeDocument/2006/relationships/hyperlink" Target="https://ccpatioapp.com/index.php?module=items/info&amp;path=25-871" TargetMode="External"/><Relationship Id="rId1389" Type="http://schemas.openxmlformats.org/officeDocument/2006/relationships/hyperlink" Target="https://ccpatioapp.com/index.php?module=items/info&amp;path=25-868" TargetMode="External"/><Relationship Id="rId316" Type="http://schemas.openxmlformats.org/officeDocument/2006/relationships/hyperlink" Target="https://ccpatioapp.com/index.php?module=items/info&amp;path=25-560" TargetMode="External"/><Relationship Id="rId315" Type="http://schemas.openxmlformats.org/officeDocument/2006/relationships/hyperlink" Target="https://ccpatioapp.com/index.php?module=items/info&amp;path=25-560" TargetMode="External"/><Relationship Id="rId799" Type="http://schemas.openxmlformats.org/officeDocument/2006/relationships/hyperlink" Target="https://ccpatioapp.com/index.php?module=items/info&amp;path=25-684" TargetMode="External"/><Relationship Id="rId314" Type="http://schemas.openxmlformats.org/officeDocument/2006/relationships/hyperlink" Target="https://ccpatioapp.com/index.php?module=items/info&amp;path=25-451" TargetMode="External"/><Relationship Id="rId798" Type="http://schemas.openxmlformats.org/officeDocument/2006/relationships/hyperlink" Target="https://ccpatioapp.com/index.php?module=items/info&amp;path=25-727" TargetMode="External"/><Relationship Id="rId313" Type="http://schemas.openxmlformats.org/officeDocument/2006/relationships/hyperlink" Target="https://ccpatioapp.com/index.php?module=items/info&amp;path=25-451" TargetMode="External"/><Relationship Id="rId797" Type="http://schemas.openxmlformats.org/officeDocument/2006/relationships/hyperlink" Target="https://ccpatioapp.com/index.php?module=items/info&amp;path=25-727" TargetMode="External"/><Relationship Id="rId319" Type="http://schemas.openxmlformats.org/officeDocument/2006/relationships/hyperlink" Target="https://ccpatioapp.com/index.php?module=items/info&amp;path=25-562" TargetMode="External"/><Relationship Id="rId318" Type="http://schemas.openxmlformats.org/officeDocument/2006/relationships/hyperlink" Target="https://ccpatioapp.com/index.php?module=items/info&amp;path=25-561" TargetMode="External"/><Relationship Id="rId317" Type="http://schemas.openxmlformats.org/officeDocument/2006/relationships/hyperlink" Target="https://ccpatioapp.com/index.php?module=items/info&amp;path=25-561" TargetMode="External"/><Relationship Id="rId1380" Type="http://schemas.openxmlformats.org/officeDocument/2006/relationships/hyperlink" Target="https://ccpatioapp.com/index.php?module=items/info&amp;path=25-865" TargetMode="External"/><Relationship Id="rId792" Type="http://schemas.openxmlformats.org/officeDocument/2006/relationships/hyperlink" Target="https://ccpatioapp.com/index.php?module=items/info&amp;path=25-726" TargetMode="External"/><Relationship Id="rId1381" Type="http://schemas.openxmlformats.org/officeDocument/2006/relationships/hyperlink" Target="https://ccpatioapp.com/index.php?module=items/info&amp;path=25-839" TargetMode="External"/><Relationship Id="rId791" Type="http://schemas.openxmlformats.org/officeDocument/2006/relationships/hyperlink" Target="https://ccpatioapp.com/index.php?module=items/info&amp;path=25-726" TargetMode="External"/><Relationship Id="rId1382" Type="http://schemas.openxmlformats.org/officeDocument/2006/relationships/hyperlink" Target="https://ccpatioapp.com/index.php?module=items/info&amp;path=25-839" TargetMode="External"/><Relationship Id="rId790" Type="http://schemas.openxmlformats.org/officeDocument/2006/relationships/hyperlink" Target="https://ccpatioapp.com/index.php?module=items/info&amp;path=25-725" TargetMode="External"/><Relationship Id="rId1383" Type="http://schemas.openxmlformats.org/officeDocument/2006/relationships/hyperlink" Target="https://ccpatioapp.com/index.php?module=items/info&amp;path=25-866" TargetMode="External"/><Relationship Id="rId1384" Type="http://schemas.openxmlformats.org/officeDocument/2006/relationships/hyperlink" Target="https://ccpatioapp.com/index.php?module=items/info&amp;path=25-866" TargetMode="External"/><Relationship Id="rId312" Type="http://schemas.openxmlformats.org/officeDocument/2006/relationships/hyperlink" Target="https://ccpatioapp.com/index.php?module=items/info&amp;path=25-209" TargetMode="External"/><Relationship Id="rId796" Type="http://schemas.openxmlformats.org/officeDocument/2006/relationships/hyperlink" Target="https://ccpatioapp.com/index.php?module=items/info&amp;path=25-344" TargetMode="External"/><Relationship Id="rId1385" Type="http://schemas.openxmlformats.org/officeDocument/2006/relationships/hyperlink" Target="https://ccpatioapp.com/index.php?module=items/info&amp;path=25-838" TargetMode="External"/><Relationship Id="rId311" Type="http://schemas.openxmlformats.org/officeDocument/2006/relationships/hyperlink" Target="https://ccpatioapp.com/index.php?module=items/info&amp;path=25-416" TargetMode="External"/><Relationship Id="rId795" Type="http://schemas.openxmlformats.org/officeDocument/2006/relationships/hyperlink" Target="https://ccpatioapp.com/index.php?module=items/info&amp;path=25-344" TargetMode="External"/><Relationship Id="rId1386" Type="http://schemas.openxmlformats.org/officeDocument/2006/relationships/hyperlink" Target="https://ccpatioapp.com/index.php?module=items/info&amp;path=25-838" TargetMode="External"/><Relationship Id="rId310" Type="http://schemas.openxmlformats.org/officeDocument/2006/relationships/hyperlink" Target="https://ccpatioapp.com/index.php?module=items/info&amp;path=25-559" TargetMode="External"/><Relationship Id="rId794" Type="http://schemas.openxmlformats.org/officeDocument/2006/relationships/hyperlink" Target="https://ccpatioapp.com/index.php?module=items/info&amp;path=25-420" TargetMode="External"/><Relationship Id="rId1387" Type="http://schemas.openxmlformats.org/officeDocument/2006/relationships/hyperlink" Target="https://ccpatioapp.com/index.php?module=items/info&amp;path=25-867" TargetMode="External"/><Relationship Id="rId793" Type="http://schemas.openxmlformats.org/officeDocument/2006/relationships/hyperlink" Target="https://ccpatioapp.com/index.php?module=items/info&amp;path=25-420" TargetMode="External"/><Relationship Id="rId1388" Type="http://schemas.openxmlformats.org/officeDocument/2006/relationships/hyperlink" Target="https://ccpatioapp.com/index.php?module=items/info&amp;path=25-867" TargetMode="External"/><Relationship Id="rId297" Type="http://schemas.openxmlformats.org/officeDocument/2006/relationships/hyperlink" Target="https://ccpatioapp.com/index.php?module=items/info&amp;path=25-367" TargetMode="External"/><Relationship Id="rId296" Type="http://schemas.openxmlformats.org/officeDocument/2006/relationships/hyperlink" Target="https://ccpatioapp.com/index.php?module=items/info&amp;path=25-551" TargetMode="External"/><Relationship Id="rId295" Type="http://schemas.openxmlformats.org/officeDocument/2006/relationships/hyperlink" Target="https://ccpatioapp.com/index.php?module=items/info&amp;path=25-550" TargetMode="External"/><Relationship Id="rId294" Type="http://schemas.openxmlformats.org/officeDocument/2006/relationships/hyperlink" Target="https://ccpatioapp.com/index.php?module=items/info&amp;path=25-549" TargetMode="External"/><Relationship Id="rId299" Type="http://schemas.openxmlformats.org/officeDocument/2006/relationships/hyperlink" Target="https://ccpatioapp.com/index.php?module=items/info&amp;path=25-553" TargetMode="External"/><Relationship Id="rId298" Type="http://schemas.openxmlformats.org/officeDocument/2006/relationships/hyperlink" Target="https://ccpatioapp.com/index.php?module=items/info&amp;path=25-552" TargetMode="External"/><Relationship Id="rId271" Type="http://schemas.openxmlformats.org/officeDocument/2006/relationships/hyperlink" Target="https://ccpatioapp.com/index.php?module=items/info&amp;path=25-488" TargetMode="External"/><Relationship Id="rId270" Type="http://schemas.openxmlformats.org/officeDocument/2006/relationships/hyperlink" Target="https://ccpatioapp.com/index.php?module=items/info&amp;path=25-535" TargetMode="External"/><Relationship Id="rId269" Type="http://schemas.openxmlformats.org/officeDocument/2006/relationships/hyperlink" Target="https://ccpatioapp.com/index.php?module=items/info&amp;path=25-320" TargetMode="External"/><Relationship Id="rId264" Type="http://schemas.openxmlformats.org/officeDocument/2006/relationships/hyperlink" Target="https://ccpatioapp.com/index.php?module=items/info&amp;path=25-533" TargetMode="External"/><Relationship Id="rId263" Type="http://schemas.openxmlformats.org/officeDocument/2006/relationships/hyperlink" Target="https://ccpatioapp.com/index.php?module=items/info&amp;path=25-532" TargetMode="External"/><Relationship Id="rId262" Type="http://schemas.openxmlformats.org/officeDocument/2006/relationships/hyperlink" Target="https://ccpatioapp.com/index.php?module=items/info&amp;path=25-531" TargetMode="External"/><Relationship Id="rId261" Type="http://schemas.openxmlformats.org/officeDocument/2006/relationships/hyperlink" Target="https://ccpatioapp.com/index.php?module=items/info&amp;path=25-530" TargetMode="External"/><Relationship Id="rId268" Type="http://schemas.openxmlformats.org/officeDocument/2006/relationships/hyperlink" Target="https://ccpatioapp.com/index.php?module=items/info&amp;path=25-43" TargetMode="External"/><Relationship Id="rId267" Type="http://schemas.openxmlformats.org/officeDocument/2006/relationships/hyperlink" Target="https://ccpatioapp.com/index.php?module=items/info&amp;path=25-490" TargetMode="External"/><Relationship Id="rId266" Type="http://schemas.openxmlformats.org/officeDocument/2006/relationships/hyperlink" Target="https://ccpatioapp.com/index.php?module=items/info&amp;path=25-516" TargetMode="External"/><Relationship Id="rId265" Type="http://schemas.openxmlformats.org/officeDocument/2006/relationships/hyperlink" Target="https://ccpatioapp.com/index.php?module=items/info&amp;path=25-534" TargetMode="External"/><Relationship Id="rId260" Type="http://schemas.openxmlformats.org/officeDocument/2006/relationships/hyperlink" Target="https://ccpatioapp.com/index.php?module=items/info&amp;path=25-529" TargetMode="External"/><Relationship Id="rId259" Type="http://schemas.openxmlformats.org/officeDocument/2006/relationships/hyperlink" Target="https://ccpatioapp.com/index.php?module=items/info&amp;path=25-527" TargetMode="External"/><Relationship Id="rId258" Type="http://schemas.openxmlformats.org/officeDocument/2006/relationships/hyperlink" Target="https://ccpatioapp.com/index.php?module=items/info&amp;path=25-395" TargetMode="External"/><Relationship Id="rId253" Type="http://schemas.openxmlformats.org/officeDocument/2006/relationships/hyperlink" Target="https://ccpatioapp.com/index.php?module=items/info&amp;path=25-499" TargetMode="External"/><Relationship Id="rId252" Type="http://schemas.openxmlformats.org/officeDocument/2006/relationships/hyperlink" Target="https://ccpatioapp.com/index.php?module=items/info&amp;path=25-187" TargetMode="External"/><Relationship Id="rId251" Type="http://schemas.openxmlformats.org/officeDocument/2006/relationships/hyperlink" Target="https://ccpatioapp.com/index.php?module=items/info&amp;path=25-524" TargetMode="External"/><Relationship Id="rId250" Type="http://schemas.openxmlformats.org/officeDocument/2006/relationships/hyperlink" Target="https://ccpatioapp.com/index.php?module=items/info&amp;path=25-523" TargetMode="External"/><Relationship Id="rId257" Type="http://schemas.openxmlformats.org/officeDocument/2006/relationships/hyperlink" Target="https://ccpatioapp.com/index.php?module=items/info&amp;path=25-526" TargetMode="External"/><Relationship Id="rId256" Type="http://schemas.openxmlformats.org/officeDocument/2006/relationships/hyperlink" Target="https://ccpatioapp.com/index.php?module=items/info&amp;path=25-525" TargetMode="External"/><Relationship Id="rId255" Type="http://schemas.openxmlformats.org/officeDocument/2006/relationships/hyperlink" Target="https://ccpatioapp.com/index.php?module=items/info&amp;path=25-440" TargetMode="External"/><Relationship Id="rId254" Type="http://schemas.openxmlformats.org/officeDocument/2006/relationships/hyperlink" Target="https://ccpatioapp.com/index.php?module=items/info&amp;path=21-514&amp;redirect_to=subentity&amp;gotopage%5b380%5d=1" TargetMode="External"/><Relationship Id="rId293" Type="http://schemas.openxmlformats.org/officeDocument/2006/relationships/hyperlink" Target="https://ccpatioapp.com/index.php?module=items/info&amp;path=25-548" TargetMode="External"/><Relationship Id="rId292" Type="http://schemas.openxmlformats.org/officeDocument/2006/relationships/hyperlink" Target="https://ccpatioapp.com/index.php?module=items/info&amp;path=25-513" TargetMode="External"/><Relationship Id="rId291" Type="http://schemas.openxmlformats.org/officeDocument/2006/relationships/hyperlink" Target="https://ccpatioapp.com/index.php?module=items/info&amp;path=25-233" TargetMode="External"/><Relationship Id="rId290" Type="http://schemas.openxmlformats.org/officeDocument/2006/relationships/hyperlink" Target="https://ccpatioapp.com/index.php?module=items/info&amp;path=25-547" TargetMode="External"/><Relationship Id="rId286" Type="http://schemas.openxmlformats.org/officeDocument/2006/relationships/hyperlink" Target="https://ccpatioapp.com/index.php?module=items/info&amp;path=25-543" TargetMode="External"/><Relationship Id="rId285" Type="http://schemas.openxmlformats.org/officeDocument/2006/relationships/hyperlink" Target="https://ccpatioapp.com/index.php?module=items/info&amp;path=25-542" TargetMode="External"/><Relationship Id="rId284" Type="http://schemas.openxmlformats.org/officeDocument/2006/relationships/hyperlink" Target="https://ccpatioapp.com/index.php?module=items/info&amp;path=25-515" TargetMode="External"/><Relationship Id="rId283" Type="http://schemas.openxmlformats.org/officeDocument/2006/relationships/hyperlink" Target="https://ccpatioapp.com/index.php?module=items/info&amp;path=25-229" TargetMode="External"/><Relationship Id="rId289" Type="http://schemas.openxmlformats.org/officeDocument/2006/relationships/hyperlink" Target="https://ccpatioapp.com/index.php?module=items/info&amp;path=25-546" TargetMode="External"/><Relationship Id="rId288" Type="http://schemas.openxmlformats.org/officeDocument/2006/relationships/hyperlink" Target="https://ccpatioapp.com/index.php?module=items/info&amp;path=25-545" TargetMode="External"/><Relationship Id="rId287" Type="http://schemas.openxmlformats.org/officeDocument/2006/relationships/hyperlink" Target="https://ccpatioapp.com/index.php?module=items/info&amp;path=25-544" TargetMode="External"/><Relationship Id="rId282" Type="http://schemas.openxmlformats.org/officeDocument/2006/relationships/hyperlink" Target="https://ccpatioapp.com/index.php?module=items/info&amp;path=25-541" TargetMode="External"/><Relationship Id="rId281" Type="http://schemas.openxmlformats.org/officeDocument/2006/relationships/hyperlink" Target="https://ccpatioapp.com/index.php?module=items/info&amp;path=25-467" TargetMode="External"/><Relationship Id="rId280" Type="http://schemas.openxmlformats.org/officeDocument/2006/relationships/hyperlink" Target="https://ccpatioapp.com/index.php?module=items/info&amp;path=25-540" TargetMode="External"/><Relationship Id="rId275" Type="http://schemas.openxmlformats.org/officeDocument/2006/relationships/hyperlink" Target="https://ccpatioapp.com/index.php?module=items/info&amp;path=25-537" TargetMode="External"/><Relationship Id="rId274" Type="http://schemas.openxmlformats.org/officeDocument/2006/relationships/hyperlink" Target="https://ccpatioapp.com/index.php?module=items/info&amp;path=25-536" TargetMode="External"/><Relationship Id="rId273" Type="http://schemas.openxmlformats.org/officeDocument/2006/relationships/hyperlink" Target="https://ccpatioapp.com/index.php?module=items/info&amp;path=25-486" TargetMode="External"/><Relationship Id="rId272" Type="http://schemas.openxmlformats.org/officeDocument/2006/relationships/hyperlink" Target="https://ccpatioapp.com/index.php?module=items/info&amp;path=25-420" TargetMode="External"/><Relationship Id="rId279" Type="http://schemas.openxmlformats.org/officeDocument/2006/relationships/hyperlink" Target="https://ccpatioapp.com/index.php?module=items/info&amp;path=25-462" TargetMode="External"/><Relationship Id="rId278" Type="http://schemas.openxmlformats.org/officeDocument/2006/relationships/hyperlink" Target="https://ccpatioapp.com/index.php?module=items/info&amp;path=25-539" TargetMode="External"/><Relationship Id="rId277" Type="http://schemas.openxmlformats.org/officeDocument/2006/relationships/hyperlink" Target="https://ccpatioapp.com/index.php?module=items/info&amp;path=25-538" TargetMode="External"/><Relationship Id="rId276" Type="http://schemas.openxmlformats.org/officeDocument/2006/relationships/hyperlink" Target="https://ccpatioapp.com/index.php?module=items/info&amp;path=25-513" TargetMode="External"/><Relationship Id="rId1455" Type="http://schemas.openxmlformats.org/officeDocument/2006/relationships/hyperlink" Target="https://ccpatioapp.com/index.php?module=items/info&amp;path=25-729" TargetMode="External"/><Relationship Id="rId1456" Type="http://schemas.openxmlformats.org/officeDocument/2006/relationships/hyperlink" Target="https://ccpatioapp.com/index.php?module=items/info&amp;path=25-729" TargetMode="External"/><Relationship Id="rId1457" Type="http://schemas.openxmlformats.org/officeDocument/2006/relationships/hyperlink" Target="https://ccpatioapp.com/index.php?module=items/info&amp;path=25-559" TargetMode="External"/><Relationship Id="rId1458" Type="http://schemas.openxmlformats.org/officeDocument/2006/relationships/hyperlink" Target="https://ccpatioapp.com/index.php?module=items/info&amp;path=25-559" TargetMode="External"/><Relationship Id="rId1459" Type="http://schemas.openxmlformats.org/officeDocument/2006/relationships/hyperlink" Target="https://ccpatioapp.com/index.php?module=items/info&amp;path=25-891" TargetMode="External"/><Relationship Id="rId629" Type="http://schemas.openxmlformats.org/officeDocument/2006/relationships/hyperlink" Target="https://ccpatioapp.com/index.php?module=items/info&amp;path=25-673" TargetMode="External"/><Relationship Id="rId624" Type="http://schemas.openxmlformats.org/officeDocument/2006/relationships/hyperlink" Target="https://ccpatioapp.com/index.php?module=items/info&amp;path=25-670" TargetMode="External"/><Relationship Id="rId623" Type="http://schemas.openxmlformats.org/officeDocument/2006/relationships/hyperlink" Target="https://ccpatioapp.com/index.php?module=items/info&amp;path=25-670" TargetMode="External"/><Relationship Id="rId622" Type="http://schemas.openxmlformats.org/officeDocument/2006/relationships/hyperlink" Target="https://ccpatioapp.com/index.php?module=items/info&amp;path=25-669" TargetMode="External"/><Relationship Id="rId621" Type="http://schemas.openxmlformats.org/officeDocument/2006/relationships/hyperlink" Target="https://ccpatioapp.com/index.php?module=items/info&amp;path=25-669" TargetMode="External"/><Relationship Id="rId628" Type="http://schemas.openxmlformats.org/officeDocument/2006/relationships/hyperlink" Target="https://ccpatioapp.com/index.php?module=items/info&amp;path=25-672" TargetMode="External"/><Relationship Id="rId627" Type="http://schemas.openxmlformats.org/officeDocument/2006/relationships/hyperlink" Target="https://ccpatioapp.com/index.php?module=items/info&amp;path=25-672" TargetMode="External"/><Relationship Id="rId626" Type="http://schemas.openxmlformats.org/officeDocument/2006/relationships/hyperlink" Target="https://ccpatioapp.com/index.php?module=items/info&amp;path=25-671" TargetMode="External"/><Relationship Id="rId625" Type="http://schemas.openxmlformats.org/officeDocument/2006/relationships/hyperlink" Target="https://ccpatioapp.com/index.php?module=items/info&amp;path=25-671" TargetMode="External"/><Relationship Id="rId1450" Type="http://schemas.openxmlformats.org/officeDocument/2006/relationships/hyperlink" Target="https://ccpatioapp.com/index.php?module=items/info&amp;path=25-888" TargetMode="External"/><Relationship Id="rId620" Type="http://schemas.openxmlformats.org/officeDocument/2006/relationships/hyperlink" Target="https://ccpatioapp.com/index.php?module=items/info&amp;path=25-650" TargetMode="External"/><Relationship Id="rId1451" Type="http://schemas.openxmlformats.org/officeDocument/2006/relationships/hyperlink" Target="https://ccpatioapp.com/index.php?module=items/info&amp;path=25-889" TargetMode="External"/><Relationship Id="rId1452" Type="http://schemas.openxmlformats.org/officeDocument/2006/relationships/hyperlink" Target="https://ccpatioapp.com/index.php?module=items/info&amp;path=25-889" TargetMode="External"/><Relationship Id="rId1453" Type="http://schemas.openxmlformats.org/officeDocument/2006/relationships/hyperlink" Target="https://ccpatioapp.com/index.php?module=items/info&amp;path=25-890" TargetMode="External"/><Relationship Id="rId1454" Type="http://schemas.openxmlformats.org/officeDocument/2006/relationships/hyperlink" Target="https://ccpatioapp.com/index.php?module=items/info&amp;path=25-890" TargetMode="External"/><Relationship Id="rId1444" Type="http://schemas.openxmlformats.org/officeDocument/2006/relationships/hyperlink" Target="https://ccpatioapp.com/index.php?module=items/info&amp;path=25-303" TargetMode="External"/><Relationship Id="rId1445" Type="http://schemas.openxmlformats.org/officeDocument/2006/relationships/hyperlink" Target="https://ccpatioapp.com/index.php?module=items/info&amp;path=25-846" TargetMode="External"/><Relationship Id="rId1446" Type="http://schemas.openxmlformats.org/officeDocument/2006/relationships/hyperlink" Target="https://ccpatioapp.com/index.php?module=items/info&amp;path=25-846" TargetMode="External"/><Relationship Id="rId1447" Type="http://schemas.openxmlformats.org/officeDocument/2006/relationships/hyperlink" Target="https://ccpatioapp.com/index.php?module=items/info&amp;path=25-540" TargetMode="External"/><Relationship Id="rId1448" Type="http://schemas.openxmlformats.org/officeDocument/2006/relationships/hyperlink" Target="https://ccpatioapp.com/index.php?module=items/info&amp;path=25-540" TargetMode="External"/><Relationship Id="rId1449" Type="http://schemas.openxmlformats.org/officeDocument/2006/relationships/hyperlink" Target="https://ccpatioapp.com/index.php?module=items/info&amp;path=25-888" TargetMode="External"/><Relationship Id="rId619" Type="http://schemas.openxmlformats.org/officeDocument/2006/relationships/hyperlink" Target="https://ccpatioapp.com/index.php?module=items/info&amp;path=25-650" TargetMode="External"/><Relationship Id="rId618" Type="http://schemas.openxmlformats.org/officeDocument/2006/relationships/hyperlink" Target="https://ccpatioapp.com/index.php?module=items/info&amp;path=25-668" TargetMode="External"/><Relationship Id="rId613" Type="http://schemas.openxmlformats.org/officeDocument/2006/relationships/hyperlink" Target="https://ccpatioapp.com/index.php?module=items/info&amp;path=25-666" TargetMode="External"/><Relationship Id="rId612" Type="http://schemas.openxmlformats.org/officeDocument/2006/relationships/hyperlink" Target="https://ccpatioapp.com/index.php?module=items/info&amp;path=25-559" TargetMode="External"/><Relationship Id="rId611" Type="http://schemas.openxmlformats.org/officeDocument/2006/relationships/hyperlink" Target="https://ccpatioapp.com/index.php?module=items/info&amp;path=25-559" TargetMode="External"/><Relationship Id="rId610" Type="http://schemas.openxmlformats.org/officeDocument/2006/relationships/hyperlink" Target="https://ccpatioapp.com/index.php?module=items/info&amp;path=25-488" TargetMode="External"/><Relationship Id="rId617" Type="http://schemas.openxmlformats.org/officeDocument/2006/relationships/hyperlink" Target="https://ccpatioapp.com/index.php?module=items/info&amp;path=25-668" TargetMode="External"/><Relationship Id="rId616" Type="http://schemas.openxmlformats.org/officeDocument/2006/relationships/hyperlink" Target="https://ccpatioapp.com/index.php?module=items/info&amp;path=25-414" TargetMode="External"/><Relationship Id="rId615" Type="http://schemas.openxmlformats.org/officeDocument/2006/relationships/hyperlink" Target="https://ccpatioapp.com/index.php?module=items/info&amp;path=25-414" TargetMode="External"/><Relationship Id="rId614" Type="http://schemas.openxmlformats.org/officeDocument/2006/relationships/hyperlink" Target="https://ccpatioapp.com/index.php?module=items/info&amp;path=25-666" TargetMode="External"/><Relationship Id="rId1440" Type="http://schemas.openxmlformats.org/officeDocument/2006/relationships/hyperlink" Target="https://ccpatioapp.com/index.php?module=items/info&amp;path=25-887" TargetMode="External"/><Relationship Id="rId1441" Type="http://schemas.openxmlformats.org/officeDocument/2006/relationships/hyperlink" Target="https://ccpatioapp.com/index.php?module=items/info&amp;path=25-134" TargetMode="External"/><Relationship Id="rId1442" Type="http://schemas.openxmlformats.org/officeDocument/2006/relationships/hyperlink" Target="https://ccpatioapp.com/index.php?module=items/info&amp;path=25-134" TargetMode="External"/><Relationship Id="rId1443" Type="http://schemas.openxmlformats.org/officeDocument/2006/relationships/hyperlink" Target="https://ccpatioapp.com/index.php?module=items/info&amp;path=25-303" TargetMode="External"/><Relationship Id="rId1477" Type="http://schemas.openxmlformats.org/officeDocument/2006/relationships/hyperlink" Target="https://ccpatioapp.com/index.php?module=items/info&amp;path=25-898" TargetMode="External"/><Relationship Id="rId1478" Type="http://schemas.openxmlformats.org/officeDocument/2006/relationships/hyperlink" Target="https://ccpatioapp.com/index.php?module=items/info&amp;path=25-898" TargetMode="External"/><Relationship Id="rId1479" Type="http://schemas.openxmlformats.org/officeDocument/2006/relationships/hyperlink" Target="https://ccpatioapp.com/index.php?module=items/info&amp;path=25-899" TargetMode="External"/><Relationship Id="rId646" Type="http://schemas.openxmlformats.org/officeDocument/2006/relationships/hyperlink" Target="https://ccpatioapp.com/index.php?module=items/info&amp;path=25-564" TargetMode="External"/><Relationship Id="rId645" Type="http://schemas.openxmlformats.org/officeDocument/2006/relationships/hyperlink" Target="https://ccpatioapp.com/index.php?module=items/info&amp;path=25-564" TargetMode="External"/><Relationship Id="rId644" Type="http://schemas.openxmlformats.org/officeDocument/2006/relationships/hyperlink" Target="https://ccpatioapp.com/index.php?module=items/info&amp;path=25-677" TargetMode="External"/><Relationship Id="rId643" Type="http://schemas.openxmlformats.org/officeDocument/2006/relationships/hyperlink" Target="https://ccpatioapp.com/index.php?module=items/info&amp;path=25-677" TargetMode="External"/><Relationship Id="rId649" Type="http://schemas.openxmlformats.org/officeDocument/2006/relationships/hyperlink" Target="https://ccpatioapp.com/index.php?module=items/info&amp;path=25-679" TargetMode="External"/><Relationship Id="rId648" Type="http://schemas.openxmlformats.org/officeDocument/2006/relationships/hyperlink" Target="https://ccpatioapp.com/index.php?module=items/info&amp;path=25-388" TargetMode="External"/><Relationship Id="rId647" Type="http://schemas.openxmlformats.org/officeDocument/2006/relationships/hyperlink" Target="https://ccpatioapp.com/index.php?module=items/info&amp;path=25-388" TargetMode="External"/><Relationship Id="rId1470" Type="http://schemas.openxmlformats.org/officeDocument/2006/relationships/hyperlink" Target="https://ccpatioapp.com/index.php?module=items/info&amp;path=25-893" TargetMode="External"/><Relationship Id="rId1471" Type="http://schemas.openxmlformats.org/officeDocument/2006/relationships/hyperlink" Target="https://ccpatioapp.com/index.php?module=items/info&amp;path=25-895" TargetMode="External"/><Relationship Id="rId1472" Type="http://schemas.openxmlformats.org/officeDocument/2006/relationships/hyperlink" Target="https://ccpatioapp.com/index.php?module=items/info&amp;path=25-895" TargetMode="External"/><Relationship Id="rId642" Type="http://schemas.openxmlformats.org/officeDocument/2006/relationships/hyperlink" Target="https://ccpatioapp.com/index.php?module=items/info&amp;path=25-676" TargetMode="External"/><Relationship Id="rId1473" Type="http://schemas.openxmlformats.org/officeDocument/2006/relationships/hyperlink" Target="https://ccpatioapp.com/index.php?module=items/info&amp;path=25-896" TargetMode="External"/><Relationship Id="rId641" Type="http://schemas.openxmlformats.org/officeDocument/2006/relationships/hyperlink" Target="https://ccpatioapp.com/index.php?module=items/info&amp;path=25-676" TargetMode="External"/><Relationship Id="rId1474" Type="http://schemas.openxmlformats.org/officeDocument/2006/relationships/hyperlink" Target="https://ccpatioapp.com/index.php?module=items/info&amp;path=25-896" TargetMode="External"/><Relationship Id="rId640" Type="http://schemas.openxmlformats.org/officeDocument/2006/relationships/hyperlink" Target="https://ccpatioapp.com/index.php?module=items/info&amp;path=25-586" TargetMode="External"/><Relationship Id="rId1475" Type="http://schemas.openxmlformats.org/officeDocument/2006/relationships/hyperlink" Target="https://ccpatioapp.com/index.php?module=items/info&amp;path=25-897" TargetMode="External"/><Relationship Id="rId1476" Type="http://schemas.openxmlformats.org/officeDocument/2006/relationships/hyperlink" Target="https://ccpatioapp.com/index.php?module=items/info&amp;path=25-897" TargetMode="External"/><Relationship Id="rId1466" Type="http://schemas.openxmlformats.org/officeDocument/2006/relationships/hyperlink" Target="https://ccpatioapp.com/index.php?module=items/info&amp;path=25-882" TargetMode="External"/><Relationship Id="rId1467" Type="http://schemas.openxmlformats.org/officeDocument/2006/relationships/hyperlink" Target="https://ccpatioapp.com/index.php?module=items/info&amp;path=25-456" TargetMode="External"/><Relationship Id="rId1468" Type="http://schemas.openxmlformats.org/officeDocument/2006/relationships/hyperlink" Target="https://ccpatioapp.com/index.php?module=items/info&amp;path=25-456" TargetMode="External"/><Relationship Id="rId1469" Type="http://schemas.openxmlformats.org/officeDocument/2006/relationships/hyperlink" Target="https://ccpatioapp.com/index.php?module=items/info&amp;path=25-893" TargetMode="External"/><Relationship Id="rId635" Type="http://schemas.openxmlformats.org/officeDocument/2006/relationships/hyperlink" Target="https://ccpatioapp.com/index.php?module=items/info&amp;path=25-674" TargetMode="External"/><Relationship Id="rId634" Type="http://schemas.openxmlformats.org/officeDocument/2006/relationships/hyperlink" Target="https://ccpatioapp.com/index.php?module=items/info&amp;path=25-656" TargetMode="External"/><Relationship Id="rId633" Type="http://schemas.openxmlformats.org/officeDocument/2006/relationships/hyperlink" Target="https://ccpatioapp.com/index.php?module=items/info&amp;path=25-656" TargetMode="External"/><Relationship Id="rId632" Type="http://schemas.openxmlformats.org/officeDocument/2006/relationships/hyperlink" Target="https://ccpatioapp.com/index.php?module=items/info&amp;path=25-145" TargetMode="External"/><Relationship Id="rId639" Type="http://schemas.openxmlformats.org/officeDocument/2006/relationships/hyperlink" Target="https://ccpatioapp.com/index.php?module=items/info&amp;path=25-586" TargetMode="External"/><Relationship Id="rId638" Type="http://schemas.openxmlformats.org/officeDocument/2006/relationships/hyperlink" Target="https://ccpatioapp.com/index.php?module=items/info&amp;path=25-675" TargetMode="External"/><Relationship Id="rId637" Type="http://schemas.openxmlformats.org/officeDocument/2006/relationships/hyperlink" Target="https://ccpatioapp.com/index.php?module=items/info&amp;path=25-675" TargetMode="External"/><Relationship Id="rId636" Type="http://schemas.openxmlformats.org/officeDocument/2006/relationships/hyperlink" Target="https://ccpatioapp.com/index.php?module=items/info&amp;path=25-674" TargetMode="External"/><Relationship Id="rId1460" Type="http://schemas.openxmlformats.org/officeDocument/2006/relationships/hyperlink" Target="https://ccpatioapp.com/index.php?module=items/info&amp;path=25-891" TargetMode="External"/><Relationship Id="rId1461" Type="http://schemas.openxmlformats.org/officeDocument/2006/relationships/hyperlink" Target="https://ccpatioapp.com/index.php?module=items/info&amp;path=25-51" TargetMode="External"/><Relationship Id="rId631" Type="http://schemas.openxmlformats.org/officeDocument/2006/relationships/hyperlink" Target="https://ccpatioapp.com/index.php?module=items/info&amp;path=25-145" TargetMode="External"/><Relationship Id="rId1462" Type="http://schemas.openxmlformats.org/officeDocument/2006/relationships/hyperlink" Target="https://ccpatioapp.com/index.php?module=items/info&amp;path=25-51" TargetMode="External"/><Relationship Id="rId630" Type="http://schemas.openxmlformats.org/officeDocument/2006/relationships/hyperlink" Target="https://ccpatioapp.com/index.php?module=items/info&amp;path=25-673" TargetMode="External"/><Relationship Id="rId1463" Type="http://schemas.openxmlformats.org/officeDocument/2006/relationships/hyperlink" Target="https://ccpatioapp.com/index.php?module=items/info&amp;path=25-892" TargetMode="External"/><Relationship Id="rId1464" Type="http://schemas.openxmlformats.org/officeDocument/2006/relationships/hyperlink" Target="https://ccpatioapp.com/index.php?module=items/info&amp;path=25-892" TargetMode="External"/><Relationship Id="rId1465" Type="http://schemas.openxmlformats.org/officeDocument/2006/relationships/hyperlink" Target="https://ccpatioapp.com/index.php?module=items/info&amp;path=25-882" TargetMode="External"/><Relationship Id="rId1411" Type="http://schemas.openxmlformats.org/officeDocument/2006/relationships/hyperlink" Target="https://ccpatioapp.com/index.php?module=items/info&amp;path=25-876" TargetMode="External"/><Relationship Id="rId1412" Type="http://schemas.openxmlformats.org/officeDocument/2006/relationships/hyperlink" Target="https://ccpatioapp.com/index.php?module=items/info&amp;path=25-876" TargetMode="External"/><Relationship Id="rId1413" Type="http://schemas.openxmlformats.org/officeDocument/2006/relationships/hyperlink" Target="https://ccpatioapp.com/index.php?module=items/info&amp;path=25-356" TargetMode="External"/><Relationship Id="rId1414" Type="http://schemas.openxmlformats.org/officeDocument/2006/relationships/hyperlink" Target="https://ccpatioapp.com/index.php?module=items/info&amp;path=25-356" TargetMode="External"/><Relationship Id="rId1415" Type="http://schemas.openxmlformats.org/officeDocument/2006/relationships/hyperlink" Target="https://ccpatioapp.com/index.php?module=items/info&amp;path=25-877" TargetMode="External"/><Relationship Id="rId1416" Type="http://schemas.openxmlformats.org/officeDocument/2006/relationships/hyperlink" Target="https://ccpatioapp.com/index.php?module=items/info&amp;path=25-877" TargetMode="External"/><Relationship Id="rId1417" Type="http://schemas.openxmlformats.org/officeDocument/2006/relationships/hyperlink" Target="https://ccpatioapp.com/index.php?module=items/info&amp;path=25-774" TargetMode="External"/><Relationship Id="rId1418" Type="http://schemas.openxmlformats.org/officeDocument/2006/relationships/hyperlink" Target="https://ccpatioapp.com/index.php?module=items/info&amp;path=25-774" TargetMode="External"/><Relationship Id="rId1419" Type="http://schemas.openxmlformats.org/officeDocument/2006/relationships/hyperlink" Target="https://ccpatioapp.com/index.php?module=items/info&amp;path=25-878" TargetMode="External"/><Relationship Id="rId1410" Type="http://schemas.openxmlformats.org/officeDocument/2006/relationships/hyperlink" Target="https://ccpatioapp.com/index.php?module=items/info&amp;path=25-875" TargetMode="External"/><Relationship Id="rId1400" Type="http://schemas.openxmlformats.org/officeDocument/2006/relationships/hyperlink" Target="https://ccpatioapp.com/index.php?module=items/info&amp;path=25-871" TargetMode="External"/><Relationship Id="rId1401" Type="http://schemas.openxmlformats.org/officeDocument/2006/relationships/hyperlink" Target="https://ccpatioapp.com/index.php?module=items/info&amp;path=25-872" TargetMode="External"/><Relationship Id="rId1402" Type="http://schemas.openxmlformats.org/officeDocument/2006/relationships/hyperlink" Target="https://ccpatioapp.com/index.php?module=items/info&amp;path=25-872" TargetMode="External"/><Relationship Id="rId1403" Type="http://schemas.openxmlformats.org/officeDocument/2006/relationships/hyperlink" Target="https://ccpatioapp.com/index.php?module=items/info&amp;path=25-873" TargetMode="External"/><Relationship Id="rId1404" Type="http://schemas.openxmlformats.org/officeDocument/2006/relationships/hyperlink" Target="https://ccpatioapp.com/index.php?module=items/info&amp;path=25-873" TargetMode="External"/><Relationship Id="rId1405" Type="http://schemas.openxmlformats.org/officeDocument/2006/relationships/hyperlink" Target="https://ccpatioapp.com/index.php?module=items/info&amp;path=25-870" TargetMode="External"/><Relationship Id="rId1406" Type="http://schemas.openxmlformats.org/officeDocument/2006/relationships/hyperlink" Target="https://ccpatioapp.com/index.php?module=items/info&amp;path=25-870" TargetMode="External"/><Relationship Id="rId1407" Type="http://schemas.openxmlformats.org/officeDocument/2006/relationships/hyperlink" Target="https://ccpatioapp.com/index.php?module=items/info&amp;path=25-840" TargetMode="External"/><Relationship Id="rId1408" Type="http://schemas.openxmlformats.org/officeDocument/2006/relationships/hyperlink" Target="https://ccpatioapp.com/index.php?module=items/info&amp;path=25-840" TargetMode="External"/><Relationship Id="rId1409" Type="http://schemas.openxmlformats.org/officeDocument/2006/relationships/hyperlink" Target="https://ccpatioapp.com/index.php?module=items/info&amp;path=25-875" TargetMode="External"/><Relationship Id="rId1433" Type="http://schemas.openxmlformats.org/officeDocument/2006/relationships/hyperlink" Target="https://ccpatioapp.com/index.php?module=items/info&amp;path=25-884" TargetMode="External"/><Relationship Id="rId1434" Type="http://schemas.openxmlformats.org/officeDocument/2006/relationships/hyperlink" Target="https://ccpatioapp.com/index.php?module=items/info&amp;path=25-884" TargetMode="External"/><Relationship Id="rId1435" Type="http://schemas.openxmlformats.org/officeDocument/2006/relationships/hyperlink" Target="https://ccpatioapp.com/index.php?module=items/info&amp;path=25-885" TargetMode="External"/><Relationship Id="rId1436" Type="http://schemas.openxmlformats.org/officeDocument/2006/relationships/hyperlink" Target="https://ccpatioapp.com/index.php?module=items/info&amp;path=25-885" TargetMode="External"/><Relationship Id="rId1437" Type="http://schemas.openxmlformats.org/officeDocument/2006/relationships/hyperlink" Target="https://ccpatioapp.com/index.php?module=items/info&amp;path=25-886" TargetMode="External"/><Relationship Id="rId1438" Type="http://schemas.openxmlformats.org/officeDocument/2006/relationships/hyperlink" Target="https://ccpatioapp.com/index.php?module=items/info&amp;path=25-886" TargetMode="External"/><Relationship Id="rId1439" Type="http://schemas.openxmlformats.org/officeDocument/2006/relationships/hyperlink" Target="https://ccpatioapp.com/index.php?module=items/info&amp;path=25-887" TargetMode="External"/><Relationship Id="rId609" Type="http://schemas.openxmlformats.org/officeDocument/2006/relationships/hyperlink" Target="https://ccpatioapp.com/index.php?module=items/info&amp;path=25-488" TargetMode="External"/><Relationship Id="rId608" Type="http://schemas.openxmlformats.org/officeDocument/2006/relationships/hyperlink" Target="https://ccpatioapp.com/index.php?module=items/info&amp;path=25-667" TargetMode="External"/><Relationship Id="rId607" Type="http://schemas.openxmlformats.org/officeDocument/2006/relationships/hyperlink" Target="https://ccpatioapp.com/index.php?module=items/info&amp;path=25-667" TargetMode="External"/><Relationship Id="rId602" Type="http://schemas.openxmlformats.org/officeDocument/2006/relationships/hyperlink" Target="https://ccpatioapp.com/index.php?module=items/info&amp;path=25-646" TargetMode="External"/><Relationship Id="rId601" Type="http://schemas.openxmlformats.org/officeDocument/2006/relationships/hyperlink" Target="https://ccpatioapp.com/index.php?module=items/info&amp;path=25-646" TargetMode="External"/><Relationship Id="rId600" Type="http://schemas.openxmlformats.org/officeDocument/2006/relationships/hyperlink" Target="https://ccpatioapp.com/index.php?module=items/info&amp;path=25-665" TargetMode="External"/><Relationship Id="rId606" Type="http://schemas.openxmlformats.org/officeDocument/2006/relationships/hyperlink" Target="https://ccpatioapp.com/index.php?module=items/info&amp;path=25-666" TargetMode="External"/><Relationship Id="rId605" Type="http://schemas.openxmlformats.org/officeDocument/2006/relationships/hyperlink" Target="https://ccpatioapp.com/index.php?module=items/info&amp;path=25-666" TargetMode="External"/><Relationship Id="rId604" Type="http://schemas.openxmlformats.org/officeDocument/2006/relationships/hyperlink" Target="https://ccpatioapp.com/index.php?module=items/info&amp;path=25-421" TargetMode="External"/><Relationship Id="rId603" Type="http://schemas.openxmlformats.org/officeDocument/2006/relationships/hyperlink" Target="https://ccpatioapp.com/index.php?module=items/info&amp;path=25-421" TargetMode="External"/><Relationship Id="rId1430" Type="http://schemas.openxmlformats.org/officeDocument/2006/relationships/hyperlink" Target="https://ccpatioapp.com/index.php?module=items/info&amp;path=25-882" TargetMode="External"/><Relationship Id="rId1431" Type="http://schemas.openxmlformats.org/officeDocument/2006/relationships/hyperlink" Target="https://ccpatioapp.com/index.php?module=items/info&amp;path=25-883" TargetMode="External"/><Relationship Id="rId1432" Type="http://schemas.openxmlformats.org/officeDocument/2006/relationships/hyperlink" Target="https://ccpatioapp.com/index.php?module=items/info&amp;path=25-883" TargetMode="External"/><Relationship Id="rId1422" Type="http://schemas.openxmlformats.org/officeDocument/2006/relationships/hyperlink" Target="https://ccpatioapp.com/index.php?module=items/info&amp;path=25-879" TargetMode="External"/><Relationship Id="rId1423" Type="http://schemas.openxmlformats.org/officeDocument/2006/relationships/hyperlink" Target="https://ccpatioapp.com/index.php?module=items/info&amp;path=25-840" TargetMode="External"/><Relationship Id="rId1424" Type="http://schemas.openxmlformats.org/officeDocument/2006/relationships/hyperlink" Target="https://ccpatioapp.com/index.php?module=items/info&amp;path=25-840" TargetMode="External"/><Relationship Id="rId1425" Type="http://schemas.openxmlformats.org/officeDocument/2006/relationships/hyperlink" Target="https://ccpatioapp.com/index.php?module=items/info&amp;path=25-880" TargetMode="External"/><Relationship Id="rId1426" Type="http://schemas.openxmlformats.org/officeDocument/2006/relationships/hyperlink" Target="https://ccpatioapp.com/index.php?module=items/info&amp;path=25-880" TargetMode="External"/><Relationship Id="rId1427" Type="http://schemas.openxmlformats.org/officeDocument/2006/relationships/hyperlink" Target="https://ccpatioapp.com/index.php?module=items/info&amp;path=25-881" TargetMode="External"/><Relationship Id="rId1428" Type="http://schemas.openxmlformats.org/officeDocument/2006/relationships/hyperlink" Target="https://ccpatioapp.com/index.php?module=items/info&amp;path=25-881" TargetMode="External"/><Relationship Id="rId1429" Type="http://schemas.openxmlformats.org/officeDocument/2006/relationships/hyperlink" Target="https://ccpatioapp.com/index.php?module=items/info&amp;path=25-882" TargetMode="External"/><Relationship Id="rId1420" Type="http://schemas.openxmlformats.org/officeDocument/2006/relationships/hyperlink" Target="https://ccpatioapp.com/index.php?module=items/info&amp;path=25-878" TargetMode="External"/><Relationship Id="rId1421" Type="http://schemas.openxmlformats.org/officeDocument/2006/relationships/hyperlink" Target="https://ccpatioapp.com/index.php?module=items/info&amp;path=25-879" TargetMode="External"/><Relationship Id="rId1059" Type="http://schemas.openxmlformats.org/officeDocument/2006/relationships/hyperlink" Target="https://ccpatioapp.com/index.php?module=items/info&amp;path=25-796" TargetMode="External"/><Relationship Id="rId228" Type="http://schemas.openxmlformats.org/officeDocument/2006/relationships/hyperlink" Target="https://ccpatioapp.com/index.php?module=items/info&amp;path=25-511" TargetMode="External"/><Relationship Id="rId227" Type="http://schemas.openxmlformats.org/officeDocument/2006/relationships/hyperlink" Target="https://ccpatioapp.com/index.php?module=items/info&amp;path=25-492" TargetMode="External"/><Relationship Id="rId226" Type="http://schemas.openxmlformats.org/officeDocument/2006/relationships/hyperlink" Target="https://ccpatioapp.com/index.php?module=items/info&amp;path=25-429" TargetMode="External"/><Relationship Id="rId225" Type="http://schemas.openxmlformats.org/officeDocument/2006/relationships/hyperlink" Target="https://ccpatioapp.com/index.php?module=items/info&amp;path=25-261" TargetMode="External"/><Relationship Id="rId229" Type="http://schemas.openxmlformats.org/officeDocument/2006/relationships/hyperlink" Target="https://ccpatioapp.com/index.php?module=items/info&amp;path=25-512" TargetMode="External"/><Relationship Id="rId1050" Type="http://schemas.openxmlformats.org/officeDocument/2006/relationships/hyperlink" Target="https://ccpatioapp.com/index.php?module=items/info&amp;path=25-794" TargetMode="External"/><Relationship Id="rId220" Type="http://schemas.openxmlformats.org/officeDocument/2006/relationships/hyperlink" Target="https://ccpatioapp.com/index.php?module=items/info&amp;path=25-505" TargetMode="External"/><Relationship Id="rId1051" Type="http://schemas.openxmlformats.org/officeDocument/2006/relationships/hyperlink" Target="https://ccpatioapp.com/index.php?module=items/info&amp;path=25-794" TargetMode="External"/><Relationship Id="rId1052" Type="http://schemas.openxmlformats.org/officeDocument/2006/relationships/hyperlink" Target="https://ccpatioapp.com/index.php?module=items/info&amp;path=25-268" TargetMode="External"/><Relationship Id="rId1053" Type="http://schemas.openxmlformats.org/officeDocument/2006/relationships/hyperlink" Target="https://ccpatioapp.com/index.php?module=items/info&amp;path=25-268" TargetMode="External"/><Relationship Id="rId1054" Type="http://schemas.openxmlformats.org/officeDocument/2006/relationships/hyperlink" Target="https://ccpatioapp.com/index.php?module=items/info&amp;path=25-795" TargetMode="External"/><Relationship Id="rId224" Type="http://schemas.openxmlformats.org/officeDocument/2006/relationships/hyperlink" Target="https://ccpatioapp.com/index.php?module=items/info&amp;path=25-508" TargetMode="External"/><Relationship Id="rId1055" Type="http://schemas.openxmlformats.org/officeDocument/2006/relationships/hyperlink" Target="https://ccpatioapp.com/index.php?module=items/info&amp;path=25-795" TargetMode="External"/><Relationship Id="rId223" Type="http://schemas.openxmlformats.org/officeDocument/2006/relationships/hyperlink" Target="https://ccpatioapp.com/index.php?module=items/info&amp;path=25-507" TargetMode="External"/><Relationship Id="rId1056" Type="http://schemas.openxmlformats.org/officeDocument/2006/relationships/hyperlink" Target="https://ccpatioapp.com/index.php?module=items/info&amp;path=25-776" TargetMode="External"/><Relationship Id="rId222" Type="http://schemas.openxmlformats.org/officeDocument/2006/relationships/hyperlink" Target="https://ccpatioapp.com/index.php?module=items/info&amp;path=25-506" TargetMode="External"/><Relationship Id="rId1057" Type="http://schemas.openxmlformats.org/officeDocument/2006/relationships/hyperlink" Target="https://ccpatioapp.com/index.php?module=items/info&amp;path=25-776" TargetMode="External"/><Relationship Id="rId221" Type="http://schemas.openxmlformats.org/officeDocument/2006/relationships/hyperlink" Target="https://ccpatioapp.com/index.php?module=items/info&amp;path=25-388" TargetMode="External"/><Relationship Id="rId1058" Type="http://schemas.openxmlformats.org/officeDocument/2006/relationships/hyperlink" Target="https://ccpatioapp.com/index.php?module=items/info&amp;path=25-796" TargetMode="External"/><Relationship Id="rId1048" Type="http://schemas.openxmlformats.org/officeDocument/2006/relationships/hyperlink" Target="https://ccpatioapp.com/index.php?module=items/info&amp;path=25-793" TargetMode="External"/><Relationship Id="rId1049" Type="http://schemas.openxmlformats.org/officeDocument/2006/relationships/hyperlink" Target="https://ccpatioapp.com/index.php?module=items/info&amp;path=25-793" TargetMode="External"/><Relationship Id="rId217" Type="http://schemas.openxmlformats.org/officeDocument/2006/relationships/hyperlink" Target="https://ccpatioapp.com/index.php?module=items/info&amp;path=25-502" TargetMode="External"/><Relationship Id="rId216" Type="http://schemas.openxmlformats.org/officeDocument/2006/relationships/hyperlink" Target="https://ccpatioapp.com/index.php?module=items/info&amp;path=25-420" TargetMode="External"/><Relationship Id="rId215" Type="http://schemas.openxmlformats.org/officeDocument/2006/relationships/hyperlink" Target="https://ccpatioapp.com/index.php?module=items/info&amp;path=25-501" TargetMode="External"/><Relationship Id="rId699" Type="http://schemas.openxmlformats.org/officeDocument/2006/relationships/hyperlink" Target="https://ccpatioapp.com/index.php?module=items/info&amp;path=25-694" TargetMode="External"/><Relationship Id="rId214" Type="http://schemas.openxmlformats.org/officeDocument/2006/relationships/hyperlink" Target="https://ccpatioapp.com/index.php?module=items/info&amp;path=25-500" TargetMode="External"/><Relationship Id="rId698" Type="http://schemas.openxmlformats.org/officeDocument/2006/relationships/hyperlink" Target="https://ccpatioapp.com/index.php?module=items/info&amp;path=25-693" TargetMode="External"/><Relationship Id="rId219" Type="http://schemas.openxmlformats.org/officeDocument/2006/relationships/hyperlink" Target="https://ccpatioapp.com/index.php?module=items/info&amp;path=25-504" TargetMode="External"/><Relationship Id="rId218" Type="http://schemas.openxmlformats.org/officeDocument/2006/relationships/hyperlink" Target="https://ccpatioapp.com/index.php?module=items/info&amp;path=25-503" TargetMode="External"/><Relationship Id="rId693" Type="http://schemas.openxmlformats.org/officeDocument/2006/relationships/hyperlink" Target="https://ccpatioapp.com/index.php?module=items/info&amp;path=25-691" TargetMode="External"/><Relationship Id="rId1040" Type="http://schemas.openxmlformats.org/officeDocument/2006/relationships/hyperlink" Target="https://ccpatioapp.com/index.php?module=items/info&amp;path=25-791" TargetMode="External"/><Relationship Id="rId692" Type="http://schemas.openxmlformats.org/officeDocument/2006/relationships/hyperlink" Target="https://ccpatioapp.com/index.php?module=items/info&amp;path=25-667" TargetMode="External"/><Relationship Id="rId1041" Type="http://schemas.openxmlformats.org/officeDocument/2006/relationships/hyperlink" Target="https://ccpatioapp.com/index.php?module=items/info&amp;path=25-791" TargetMode="External"/><Relationship Id="rId691" Type="http://schemas.openxmlformats.org/officeDocument/2006/relationships/hyperlink" Target="https://ccpatioapp.com/index.php?module=items/info&amp;path=25-667" TargetMode="External"/><Relationship Id="rId1042" Type="http://schemas.openxmlformats.org/officeDocument/2006/relationships/hyperlink" Target="https://ccpatioapp.com/index.php?module=items/info&amp;path=25-792" TargetMode="External"/><Relationship Id="rId690" Type="http://schemas.openxmlformats.org/officeDocument/2006/relationships/hyperlink" Target="https://ccpatioapp.com/index.php?module=items/info&amp;path=25-23" TargetMode="External"/><Relationship Id="rId1043" Type="http://schemas.openxmlformats.org/officeDocument/2006/relationships/hyperlink" Target="https://ccpatioapp.com/index.php?module=items/info&amp;path=25-792" TargetMode="External"/><Relationship Id="rId213" Type="http://schemas.openxmlformats.org/officeDocument/2006/relationships/hyperlink" Target="https://ccpatioapp.com/index.php?module=items/info&amp;path=25-483" TargetMode="External"/><Relationship Id="rId697" Type="http://schemas.openxmlformats.org/officeDocument/2006/relationships/hyperlink" Target="https://ccpatioapp.com/index.php?module=items/info&amp;path=25-693" TargetMode="External"/><Relationship Id="rId1044" Type="http://schemas.openxmlformats.org/officeDocument/2006/relationships/hyperlink" Target="https://ccpatioapp.com/index.php?module=items/info&amp;path=25-760" TargetMode="External"/><Relationship Id="rId212" Type="http://schemas.openxmlformats.org/officeDocument/2006/relationships/hyperlink" Target="https://ccpatioapp.com/index.php?module=items/info&amp;path=25-498" TargetMode="External"/><Relationship Id="rId696" Type="http://schemas.openxmlformats.org/officeDocument/2006/relationships/hyperlink" Target="https://ccpatioapp.com/index.php?module=items/info&amp;path=25-692" TargetMode="External"/><Relationship Id="rId1045" Type="http://schemas.openxmlformats.org/officeDocument/2006/relationships/hyperlink" Target="https://ccpatioapp.com/index.php?module=items/info&amp;path=25-760" TargetMode="External"/><Relationship Id="rId211" Type="http://schemas.openxmlformats.org/officeDocument/2006/relationships/hyperlink" Target="https://ccpatioapp.com/index.php?module=items/info&amp;path=25-420" TargetMode="External"/><Relationship Id="rId695" Type="http://schemas.openxmlformats.org/officeDocument/2006/relationships/hyperlink" Target="https://ccpatioapp.com/index.php?module=items/info&amp;path=25-692" TargetMode="External"/><Relationship Id="rId1046" Type="http://schemas.openxmlformats.org/officeDocument/2006/relationships/hyperlink" Target="https://ccpatioapp.com/index.php?module=items/info&amp;path=25-700" TargetMode="External"/><Relationship Id="rId210" Type="http://schemas.openxmlformats.org/officeDocument/2006/relationships/hyperlink" Target="https://ccpatioapp.com/index.php?module=items/info&amp;path=25-497" TargetMode="External"/><Relationship Id="rId694" Type="http://schemas.openxmlformats.org/officeDocument/2006/relationships/hyperlink" Target="https://ccpatioapp.com/index.php?module=items/info&amp;path=25-691" TargetMode="External"/><Relationship Id="rId1047" Type="http://schemas.openxmlformats.org/officeDocument/2006/relationships/hyperlink" Target="https://ccpatioapp.com/index.php?module=items/info&amp;path=25-700" TargetMode="External"/><Relationship Id="rId249" Type="http://schemas.openxmlformats.org/officeDocument/2006/relationships/hyperlink" Target="https://ccpatioapp.com/index.php?module=items/info&amp;path=25-522" TargetMode="External"/><Relationship Id="rId248" Type="http://schemas.openxmlformats.org/officeDocument/2006/relationships/hyperlink" Target="https://ccpatioapp.com/index.php?module=items/info&amp;path=25-521" TargetMode="External"/><Relationship Id="rId247" Type="http://schemas.openxmlformats.org/officeDocument/2006/relationships/hyperlink" Target="https://ccpatioapp.com/index.php?module=items/info&amp;path=25-229" TargetMode="External"/><Relationship Id="rId1070" Type="http://schemas.openxmlformats.org/officeDocument/2006/relationships/hyperlink" Target="https://ccpatioapp.com/index.php?module=items/info&amp;path=25-794" TargetMode="External"/><Relationship Id="rId1071" Type="http://schemas.openxmlformats.org/officeDocument/2006/relationships/hyperlink" Target="https://ccpatioapp.com/index.php?module=items/info&amp;path=25-794" TargetMode="External"/><Relationship Id="rId1072" Type="http://schemas.openxmlformats.org/officeDocument/2006/relationships/hyperlink" Target="https://ccpatioapp.com/index.php?module=items/info&amp;path=25-711" TargetMode="External"/><Relationship Id="rId242" Type="http://schemas.openxmlformats.org/officeDocument/2006/relationships/hyperlink" Target="https://ccpatioapp.com/index.php?module=items/info&amp;path=25-492" TargetMode="External"/><Relationship Id="rId1073" Type="http://schemas.openxmlformats.org/officeDocument/2006/relationships/hyperlink" Target="https://ccpatioapp.com/index.php?module=items/info&amp;path=25-711" TargetMode="External"/><Relationship Id="rId241" Type="http://schemas.openxmlformats.org/officeDocument/2006/relationships/hyperlink" Target="https://ccpatioapp.com/index.php?module=items/info&amp;path=25-439" TargetMode="External"/><Relationship Id="rId1074" Type="http://schemas.openxmlformats.org/officeDocument/2006/relationships/hyperlink" Target="https://ccpatioapp.com/index.php?module=items/info&amp;path=25-798" TargetMode="External"/><Relationship Id="rId240" Type="http://schemas.openxmlformats.org/officeDocument/2006/relationships/hyperlink" Target="https://ccpatioapp.com/index.php?module=items/info&amp;path=25-517" TargetMode="External"/><Relationship Id="rId1075" Type="http://schemas.openxmlformats.org/officeDocument/2006/relationships/hyperlink" Target="https://ccpatioapp.com/index.php?module=items/info&amp;path=25-798" TargetMode="External"/><Relationship Id="rId1076" Type="http://schemas.openxmlformats.org/officeDocument/2006/relationships/hyperlink" Target="https://ccpatioapp.com/index.php?module=items/info&amp;path=25-199" TargetMode="External"/><Relationship Id="rId246" Type="http://schemas.openxmlformats.org/officeDocument/2006/relationships/hyperlink" Target="https://ccpatioapp.com/index.php?module=items/info&amp;path=25-520" TargetMode="External"/><Relationship Id="rId1077" Type="http://schemas.openxmlformats.org/officeDocument/2006/relationships/hyperlink" Target="https://ccpatioapp.com/index.php?module=items/info&amp;path=25-199" TargetMode="External"/><Relationship Id="rId245" Type="http://schemas.openxmlformats.org/officeDocument/2006/relationships/hyperlink" Target="https://ccpatioapp.com/index.php?module=items/info&amp;path=25-475" TargetMode="External"/><Relationship Id="rId1078" Type="http://schemas.openxmlformats.org/officeDocument/2006/relationships/hyperlink" Target="https://ccpatioapp.com/index.php?module=items/info&amp;path=25-251" TargetMode="External"/><Relationship Id="rId244" Type="http://schemas.openxmlformats.org/officeDocument/2006/relationships/hyperlink" Target="https://ccpatioapp.com/index.php?module=items/info&amp;path=25-519" TargetMode="External"/><Relationship Id="rId1079" Type="http://schemas.openxmlformats.org/officeDocument/2006/relationships/hyperlink" Target="https://ccpatioapp.com/index.php?module=items/info&amp;path=25-251" TargetMode="External"/><Relationship Id="rId243" Type="http://schemas.openxmlformats.org/officeDocument/2006/relationships/hyperlink" Target="https://ccpatioapp.com/index.php?module=items/info&amp;path=25-518" TargetMode="External"/><Relationship Id="rId239" Type="http://schemas.openxmlformats.org/officeDocument/2006/relationships/hyperlink" Target="https://ccpatioapp.com/index.php?module=items/info&amp;path=25-43" TargetMode="External"/><Relationship Id="rId238" Type="http://schemas.openxmlformats.org/officeDocument/2006/relationships/hyperlink" Target="https://ccpatioapp.com/index.php?module=items/info&amp;path=25-108" TargetMode="External"/><Relationship Id="rId237" Type="http://schemas.openxmlformats.org/officeDocument/2006/relationships/hyperlink" Target="https://ccpatioapp.com/index.php?module=items/info&amp;path=25-516" TargetMode="External"/><Relationship Id="rId236" Type="http://schemas.openxmlformats.org/officeDocument/2006/relationships/hyperlink" Target="https://ccpatioapp.com/index.php?module=items/info&amp;path=25-515" TargetMode="External"/><Relationship Id="rId1060" Type="http://schemas.openxmlformats.org/officeDocument/2006/relationships/hyperlink" Target="https://ccpatioapp.com/index.php?module=items/info&amp;path=25-797" TargetMode="External"/><Relationship Id="rId1061" Type="http://schemas.openxmlformats.org/officeDocument/2006/relationships/hyperlink" Target="https://ccpatioapp.com/index.php?module=items/info&amp;path=25-797" TargetMode="External"/><Relationship Id="rId231" Type="http://schemas.openxmlformats.org/officeDocument/2006/relationships/hyperlink" Target="https://ccpatioapp.com/index.php?module=items/info&amp;path=25-509" TargetMode="External"/><Relationship Id="rId1062" Type="http://schemas.openxmlformats.org/officeDocument/2006/relationships/hyperlink" Target="https://ccpatioapp.com/index.php?module=items/info&amp;path=25-319" TargetMode="External"/><Relationship Id="rId230" Type="http://schemas.openxmlformats.org/officeDocument/2006/relationships/hyperlink" Target="https://ccpatioapp.com/index.php?module=items/info&amp;path=25-510" TargetMode="External"/><Relationship Id="rId1063" Type="http://schemas.openxmlformats.org/officeDocument/2006/relationships/hyperlink" Target="https://ccpatioapp.com/index.php?module=items/info&amp;path=25-319" TargetMode="External"/><Relationship Id="rId1064" Type="http://schemas.openxmlformats.org/officeDocument/2006/relationships/hyperlink" Target="https://ccpatioapp.com/index.php?module=items/info&amp;path=25-490" TargetMode="External"/><Relationship Id="rId1065" Type="http://schemas.openxmlformats.org/officeDocument/2006/relationships/hyperlink" Target="https://ccpatioapp.com/index.php?module=items/info&amp;path=25-490" TargetMode="External"/><Relationship Id="rId235" Type="http://schemas.openxmlformats.org/officeDocument/2006/relationships/hyperlink" Target="https://ccpatioapp.com/index.php?module=items/info&amp;path=25-471" TargetMode="External"/><Relationship Id="rId1066" Type="http://schemas.openxmlformats.org/officeDocument/2006/relationships/hyperlink" Target="https://ccpatioapp.com/index.php?module=items/info&amp;path=25-199" TargetMode="External"/><Relationship Id="rId234" Type="http://schemas.openxmlformats.org/officeDocument/2006/relationships/hyperlink" Target="https://ccpatioapp.com/index.php?module=items/info&amp;path=25-514" TargetMode="External"/><Relationship Id="rId1067" Type="http://schemas.openxmlformats.org/officeDocument/2006/relationships/hyperlink" Target="https://ccpatioapp.com/index.php?module=items/info&amp;path=25-199" TargetMode="External"/><Relationship Id="rId233" Type="http://schemas.openxmlformats.org/officeDocument/2006/relationships/hyperlink" Target="https://ccpatioapp.com/index.php?module=items/info&amp;path=25-513" TargetMode="External"/><Relationship Id="rId1068" Type="http://schemas.openxmlformats.org/officeDocument/2006/relationships/hyperlink" Target="https://ccpatioapp.com/index.php?module=items/info&amp;path=25-685" TargetMode="External"/><Relationship Id="rId232" Type="http://schemas.openxmlformats.org/officeDocument/2006/relationships/hyperlink" Target="https://ccpatioapp.com/index.php?module=items/info&amp;path=25-108" TargetMode="External"/><Relationship Id="rId1069" Type="http://schemas.openxmlformats.org/officeDocument/2006/relationships/hyperlink" Target="https://ccpatioapp.com/index.php?module=items/info&amp;path=25-685" TargetMode="External"/><Relationship Id="rId1015" Type="http://schemas.openxmlformats.org/officeDocument/2006/relationships/hyperlink" Target="https://ccpatioapp.com/index.php?module=items/info&amp;path=25-391" TargetMode="External"/><Relationship Id="rId1499" Type="http://schemas.openxmlformats.org/officeDocument/2006/relationships/hyperlink" Target="https://ccpatioapp.com/index.php?module=items/info&amp;path=25-907" TargetMode="External"/><Relationship Id="rId1016" Type="http://schemas.openxmlformats.org/officeDocument/2006/relationships/hyperlink" Target="https://ccpatioapp.com/index.php?module=items/info&amp;path=25-490" TargetMode="External"/><Relationship Id="rId1017" Type="http://schemas.openxmlformats.org/officeDocument/2006/relationships/hyperlink" Target="https://ccpatioapp.com/index.php?module=items/info&amp;path=25-490" TargetMode="External"/><Relationship Id="rId1018" Type="http://schemas.openxmlformats.org/officeDocument/2006/relationships/hyperlink" Target="https://ccpatioapp.com/index.php?module=items/info&amp;path=25-416" TargetMode="External"/><Relationship Id="rId1019" Type="http://schemas.openxmlformats.org/officeDocument/2006/relationships/hyperlink" Target="https://ccpatioapp.com/index.php?module=items/info&amp;path=25-416" TargetMode="External"/><Relationship Id="rId668" Type="http://schemas.openxmlformats.org/officeDocument/2006/relationships/hyperlink" Target="https://ccpatioapp.com/index.php?module=items/info&amp;path=25-685" TargetMode="External"/><Relationship Id="rId667" Type="http://schemas.openxmlformats.org/officeDocument/2006/relationships/hyperlink" Target="https://ccpatioapp.com/index.php?module=items/info&amp;path=25-685" TargetMode="External"/><Relationship Id="rId666" Type="http://schemas.openxmlformats.org/officeDocument/2006/relationships/hyperlink" Target="https://ccpatioapp.com/index.php?module=items/info&amp;path=25-684" TargetMode="External"/><Relationship Id="rId665" Type="http://schemas.openxmlformats.org/officeDocument/2006/relationships/hyperlink" Target="https://ccpatioapp.com/index.php?module=items/info&amp;path=25-684" TargetMode="External"/><Relationship Id="rId669" Type="http://schemas.openxmlformats.org/officeDocument/2006/relationships/hyperlink" Target="https://ccpatioapp.com/index.php?module=items/info&amp;path=25-647" TargetMode="External"/><Relationship Id="rId1490" Type="http://schemas.openxmlformats.org/officeDocument/2006/relationships/hyperlink" Target="https://ccpatioapp.com/index.php?module=items/info&amp;path=25-903" TargetMode="External"/><Relationship Id="rId660" Type="http://schemas.openxmlformats.org/officeDocument/2006/relationships/hyperlink" Target="https://ccpatioapp.com/index.php?module=items/info&amp;path=25-681" TargetMode="External"/><Relationship Id="rId1491" Type="http://schemas.openxmlformats.org/officeDocument/2006/relationships/hyperlink" Target="https://ccpatioapp.com/index.php?module=items/info&amp;path=25-904" TargetMode="External"/><Relationship Id="rId1492" Type="http://schemas.openxmlformats.org/officeDocument/2006/relationships/hyperlink" Target="https://ccpatioapp.com/index.php?module=items/info&amp;path=25-904" TargetMode="External"/><Relationship Id="rId1493" Type="http://schemas.openxmlformats.org/officeDocument/2006/relationships/hyperlink" Target="https://ccpatioapp.com/index.php?module=items/info&amp;path=25-673" TargetMode="External"/><Relationship Id="rId1010" Type="http://schemas.openxmlformats.org/officeDocument/2006/relationships/hyperlink" Target="https://ccpatioapp.com/index.php?module=items/info&amp;path=25-763" TargetMode="External"/><Relationship Id="rId1494" Type="http://schemas.openxmlformats.org/officeDocument/2006/relationships/hyperlink" Target="https://ccpatioapp.com/index.php?module=items/info&amp;path=25-673" TargetMode="External"/><Relationship Id="rId664" Type="http://schemas.openxmlformats.org/officeDocument/2006/relationships/hyperlink" Target="https://ccpatioapp.com/index.php?module=items/info&amp;path=25-683" TargetMode="External"/><Relationship Id="rId1011" Type="http://schemas.openxmlformats.org/officeDocument/2006/relationships/hyperlink" Target="https://ccpatioapp.com/index.php?module=items/info&amp;path=25-763" TargetMode="External"/><Relationship Id="rId1495" Type="http://schemas.openxmlformats.org/officeDocument/2006/relationships/hyperlink" Target="https://ccpatioapp.com/index.php?module=items/info&amp;path=25-905" TargetMode="External"/><Relationship Id="rId663" Type="http://schemas.openxmlformats.org/officeDocument/2006/relationships/hyperlink" Target="https://ccpatioapp.com/index.php?module=items/info&amp;path=25-683" TargetMode="External"/><Relationship Id="rId1012" Type="http://schemas.openxmlformats.org/officeDocument/2006/relationships/hyperlink" Target="https://ccpatioapp.com/index.php?module=items/info&amp;path=25-23" TargetMode="External"/><Relationship Id="rId1496" Type="http://schemas.openxmlformats.org/officeDocument/2006/relationships/hyperlink" Target="https://ccpatioapp.com/index.php?module=items/info&amp;path=25-905" TargetMode="External"/><Relationship Id="rId662" Type="http://schemas.openxmlformats.org/officeDocument/2006/relationships/hyperlink" Target="https://ccpatioapp.com/index.php?module=items/info&amp;path=25-682" TargetMode="External"/><Relationship Id="rId1013" Type="http://schemas.openxmlformats.org/officeDocument/2006/relationships/hyperlink" Target="https://ccpatioapp.com/index.php?module=items/info&amp;path=25-23" TargetMode="External"/><Relationship Id="rId1497" Type="http://schemas.openxmlformats.org/officeDocument/2006/relationships/hyperlink" Target="https://ccpatioapp.com/index.php?module=items/info&amp;path=25-906" TargetMode="External"/><Relationship Id="rId661" Type="http://schemas.openxmlformats.org/officeDocument/2006/relationships/hyperlink" Target="https://ccpatioapp.com/index.php?module=items/info&amp;path=25-682" TargetMode="External"/><Relationship Id="rId1014" Type="http://schemas.openxmlformats.org/officeDocument/2006/relationships/hyperlink" Target="https://ccpatioapp.com/index.php?module=items/info&amp;path=25-391" TargetMode="External"/><Relationship Id="rId1498" Type="http://schemas.openxmlformats.org/officeDocument/2006/relationships/hyperlink" Target="https://ccpatioapp.com/index.php?module=items/info&amp;path=25-906" TargetMode="External"/><Relationship Id="rId1004" Type="http://schemas.openxmlformats.org/officeDocument/2006/relationships/hyperlink" Target="https://ccpatioapp.com/index.php?module=items/info&amp;path=25-700" TargetMode="External"/><Relationship Id="rId1488" Type="http://schemas.openxmlformats.org/officeDocument/2006/relationships/hyperlink" Target="https://ccpatioapp.com/index.php?module=items/info&amp;path=25-902" TargetMode="External"/><Relationship Id="rId1005" Type="http://schemas.openxmlformats.org/officeDocument/2006/relationships/hyperlink" Target="https://ccpatioapp.com/index.php?module=items/info&amp;path=25-700" TargetMode="External"/><Relationship Id="rId1489" Type="http://schemas.openxmlformats.org/officeDocument/2006/relationships/hyperlink" Target="https://ccpatioapp.com/index.php?module=items/info&amp;path=25-903" TargetMode="External"/><Relationship Id="rId1006" Type="http://schemas.openxmlformats.org/officeDocument/2006/relationships/hyperlink" Target="https://ccpatioapp.com/index.php?module=items/info&amp;path=25-356" TargetMode="External"/><Relationship Id="rId1007" Type="http://schemas.openxmlformats.org/officeDocument/2006/relationships/hyperlink" Target="https://ccpatioapp.com/index.php?module=items/info&amp;path=25-356" TargetMode="External"/><Relationship Id="rId1008" Type="http://schemas.openxmlformats.org/officeDocument/2006/relationships/hyperlink" Target="https://ccpatioapp.com/index.php?module=items/info&amp;path=25-603" TargetMode="External"/><Relationship Id="rId1009" Type="http://schemas.openxmlformats.org/officeDocument/2006/relationships/hyperlink" Target="https://ccpatioapp.com/index.php?module=items/info&amp;path=25-603" TargetMode="External"/><Relationship Id="rId657" Type="http://schemas.openxmlformats.org/officeDocument/2006/relationships/hyperlink" Target="https://ccpatioapp.com/index.php?module=items/info&amp;path=25-328" TargetMode="External"/><Relationship Id="rId656" Type="http://schemas.openxmlformats.org/officeDocument/2006/relationships/hyperlink" Target="https://ccpatioapp.com/index.php?module=items/info&amp;path=25-613" TargetMode="External"/><Relationship Id="rId655" Type="http://schemas.openxmlformats.org/officeDocument/2006/relationships/hyperlink" Target="https://ccpatioapp.com/index.php?module=items/info&amp;path=25-613" TargetMode="External"/><Relationship Id="rId654" Type="http://schemas.openxmlformats.org/officeDocument/2006/relationships/hyperlink" Target="https://ccpatioapp.com/index.php?module=items/info&amp;path=25-680" TargetMode="External"/><Relationship Id="rId659" Type="http://schemas.openxmlformats.org/officeDocument/2006/relationships/hyperlink" Target="https://ccpatioapp.com/index.php?module=items/info&amp;path=25-681" TargetMode="External"/><Relationship Id="rId658" Type="http://schemas.openxmlformats.org/officeDocument/2006/relationships/hyperlink" Target="https://ccpatioapp.com/index.php?module=items/info&amp;path=25-328" TargetMode="External"/><Relationship Id="rId1480" Type="http://schemas.openxmlformats.org/officeDocument/2006/relationships/hyperlink" Target="https://ccpatioapp.com/index.php?module=items/info&amp;path=25-899" TargetMode="External"/><Relationship Id="rId1481" Type="http://schemas.openxmlformats.org/officeDocument/2006/relationships/hyperlink" Target="https://ccpatioapp.com/index.php?module=items/info&amp;path=25-900" TargetMode="External"/><Relationship Id="rId1482" Type="http://schemas.openxmlformats.org/officeDocument/2006/relationships/hyperlink" Target="https://ccpatioapp.com/index.php?module=items/info&amp;path=25-900" TargetMode="External"/><Relationship Id="rId1483" Type="http://schemas.openxmlformats.org/officeDocument/2006/relationships/hyperlink" Target="https://ccpatioapp.com/index.php?module=items/info&amp;path=25-842" TargetMode="External"/><Relationship Id="rId653" Type="http://schemas.openxmlformats.org/officeDocument/2006/relationships/hyperlink" Target="https://ccpatioapp.com/index.php?module=items/info&amp;path=25-680" TargetMode="External"/><Relationship Id="rId1000" Type="http://schemas.openxmlformats.org/officeDocument/2006/relationships/hyperlink" Target="https://ccpatioapp.com/index.php?module=items/info&amp;path=25-653" TargetMode="External"/><Relationship Id="rId1484" Type="http://schemas.openxmlformats.org/officeDocument/2006/relationships/hyperlink" Target="https://ccpatioapp.com/index.php?module=items/info&amp;path=25-842" TargetMode="External"/><Relationship Id="rId652" Type="http://schemas.openxmlformats.org/officeDocument/2006/relationships/hyperlink" Target="https://ccpatioapp.com/index.php?module=items/info&amp;path=25-537" TargetMode="External"/><Relationship Id="rId1001" Type="http://schemas.openxmlformats.org/officeDocument/2006/relationships/hyperlink" Target="https://ccpatioapp.com/index.php?module=items/info&amp;path=25-653" TargetMode="External"/><Relationship Id="rId1485" Type="http://schemas.openxmlformats.org/officeDocument/2006/relationships/hyperlink" Target="https://ccpatioapp.com/index.php?module=items/info&amp;path=25-901" TargetMode="External"/><Relationship Id="rId651" Type="http://schemas.openxmlformats.org/officeDocument/2006/relationships/hyperlink" Target="https://ccpatioapp.com/index.php?module=items/info&amp;path=25-537" TargetMode="External"/><Relationship Id="rId1002" Type="http://schemas.openxmlformats.org/officeDocument/2006/relationships/hyperlink" Target="https://ccpatioapp.com/index.php?module=items/info&amp;path=25-784" TargetMode="External"/><Relationship Id="rId1486" Type="http://schemas.openxmlformats.org/officeDocument/2006/relationships/hyperlink" Target="https://ccpatioapp.com/index.php?module=items/info&amp;path=25-901" TargetMode="External"/><Relationship Id="rId650" Type="http://schemas.openxmlformats.org/officeDocument/2006/relationships/hyperlink" Target="https://ccpatioapp.com/index.php?module=items/info&amp;path=25-679" TargetMode="External"/><Relationship Id="rId1003" Type="http://schemas.openxmlformats.org/officeDocument/2006/relationships/hyperlink" Target="https://ccpatioapp.com/index.php?module=items/info&amp;path=25-784" TargetMode="External"/><Relationship Id="rId1487" Type="http://schemas.openxmlformats.org/officeDocument/2006/relationships/hyperlink" Target="https://ccpatioapp.com/index.php?module=items/info&amp;path=25-902" TargetMode="External"/><Relationship Id="rId1037" Type="http://schemas.openxmlformats.org/officeDocument/2006/relationships/hyperlink" Target="https://ccpatioapp.com/index.php?module=items/info&amp;path=25-82" TargetMode="External"/><Relationship Id="rId1038" Type="http://schemas.openxmlformats.org/officeDocument/2006/relationships/hyperlink" Target="https://ccpatioapp.com/index.php?module=items/info&amp;path=25-790" TargetMode="External"/><Relationship Id="rId1039" Type="http://schemas.openxmlformats.org/officeDocument/2006/relationships/hyperlink" Target="https://ccpatioapp.com/index.php?module=items/info&amp;path=25-790" TargetMode="External"/><Relationship Id="rId206" Type="http://schemas.openxmlformats.org/officeDocument/2006/relationships/hyperlink" Target="https://ccpatioapp.com/index.php?module=items/info&amp;path=25-493" TargetMode="External"/><Relationship Id="rId205" Type="http://schemas.openxmlformats.org/officeDocument/2006/relationships/hyperlink" Target="https://ccpatioapp.com/index.php?module=items/info&amp;path=25-491" TargetMode="External"/><Relationship Id="rId689" Type="http://schemas.openxmlformats.org/officeDocument/2006/relationships/hyperlink" Target="https://ccpatioapp.com/index.php?module=items/info&amp;path=25-23" TargetMode="External"/><Relationship Id="rId204" Type="http://schemas.openxmlformats.org/officeDocument/2006/relationships/hyperlink" Target="https://ccpatioapp.com/index.php?module=items/info&amp;path=25-490" TargetMode="External"/><Relationship Id="rId688" Type="http://schemas.openxmlformats.org/officeDocument/2006/relationships/hyperlink" Target="https://ccpatioapp.com/index.php?module=items/info&amp;path=25-655" TargetMode="External"/><Relationship Id="rId203" Type="http://schemas.openxmlformats.org/officeDocument/2006/relationships/hyperlink" Target="https://ccpatioapp.com/index.php?module=items/info&amp;path=25-206" TargetMode="External"/><Relationship Id="rId687" Type="http://schemas.openxmlformats.org/officeDocument/2006/relationships/hyperlink" Target="https://ccpatioapp.com/index.php?module=items/info&amp;path=25-655" TargetMode="External"/><Relationship Id="rId209" Type="http://schemas.openxmlformats.org/officeDocument/2006/relationships/hyperlink" Target="https://ccpatioapp.com/index.php?module=items/info&amp;path=25-496" TargetMode="External"/><Relationship Id="rId208" Type="http://schemas.openxmlformats.org/officeDocument/2006/relationships/hyperlink" Target="https://ccpatioapp.com/index.php?module=items/info&amp;path=25-495" TargetMode="External"/><Relationship Id="rId207" Type="http://schemas.openxmlformats.org/officeDocument/2006/relationships/hyperlink" Target="https://ccpatioapp.com/index.php?module=items/info&amp;path=25-416" TargetMode="External"/><Relationship Id="rId682" Type="http://schemas.openxmlformats.org/officeDocument/2006/relationships/hyperlink" Target="https://ccpatioapp.com/index.php?module=items/info&amp;path=25-516" TargetMode="External"/><Relationship Id="rId681" Type="http://schemas.openxmlformats.org/officeDocument/2006/relationships/hyperlink" Target="https://ccpatioapp.com/index.php?module=items/info&amp;path=25-516" TargetMode="External"/><Relationship Id="rId1030" Type="http://schemas.openxmlformats.org/officeDocument/2006/relationships/hyperlink" Target="https://ccpatioapp.com/index.php?module=items/info&amp;path=25-789" TargetMode="External"/><Relationship Id="rId680" Type="http://schemas.openxmlformats.org/officeDocument/2006/relationships/hyperlink" Target="https://ccpatioapp.com/index.php?module=items/info&amp;path=25-689" TargetMode="External"/><Relationship Id="rId1031" Type="http://schemas.openxmlformats.org/officeDocument/2006/relationships/hyperlink" Target="https://ccpatioapp.com/index.php?module=items/info&amp;path=25-789" TargetMode="External"/><Relationship Id="rId1032" Type="http://schemas.openxmlformats.org/officeDocument/2006/relationships/hyperlink" Target="https://ccpatioapp.com/index.php?module=items/info&amp;path=25-693" TargetMode="External"/><Relationship Id="rId202" Type="http://schemas.openxmlformats.org/officeDocument/2006/relationships/hyperlink" Target="https://ccpatioapp.com/index.php?module=items/info&amp;path=25-489" TargetMode="External"/><Relationship Id="rId686" Type="http://schemas.openxmlformats.org/officeDocument/2006/relationships/hyperlink" Target="https://ccpatioapp.com/index.php?module=items/info&amp;path=25-420" TargetMode="External"/><Relationship Id="rId1033" Type="http://schemas.openxmlformats.org/officeDocument/2006/relationships/hyperlink" Target="https://ccpatioapp.com/index.php?module=items/info&amp;path=25-693" TargetMode="External"/><Relationship Id="rId201" Type="http://schemas.openxmlformats.org/officeDocument/2006/relationships/hyperlink" Target="https://ccpatioapp.com/index.php?module=items/info&amp;path=25-488" TargetMode="External"/><Relationship Id="rId685" Type="http://schemas.openxmlformats.org/officeDocument/2006/relationships/hyperlink" Target="https://ccpatioapp.com/index.php?module=items/info&amp;path=25-420" TargetMode="External"/><Relationship Id="rId1034" Type="http://schemas.openxmlformats.org/officeDocument/2006/relationships/hyperlink" Target="https://ccpatioapp.com/index.php?module=items/info&amp;path=25-701" TargetMode="External"/><Relationship Id="rId200" Type="http://schemas.openxmlformats.org/officeDocument/2006/relationships/hyperlink" Target="https://ccpatioapp.com/index.php?module=items/info&amp;path=25-487" TargetMode="External"/><Relationship Id="rId684" Type="http://schemas.openxmlformats.org/officeDocument/2006/relationships/hyperlink" Target="https://ccpatioapp.com/index.php?module=items/info&amp;path=25-690" TargetMode="External"/><Relationship Id="rId1035" Type="http://schemas.openxmlformats.org/officeDocument/2006/relationships/hyperlink" Target="https://ccpatioapp.com/index.php?module=items/info&amp;path=25-701" TargetMode="External"/><Relationship Id="rId683" Type="http://schemas.openxmlformats.org/officeDocument/2006/relationships/hyperlink" Target="https://ccpatioapp.com/index.php?module=items/info&amp;path=25-690" TargetMode="External"/><Relationship Id="rId1036" Type="http://schemas.openxmlformats.org/officeDocument/2006/relationships/hyperlink" Target="https://ccpatioapp.com/index.php?module=items/info&amp;path=25-82" TargetMode="External"/><Relationship Id="rId1026" Type="http://schemas.openxmlformats.org/officeDocument/2006/relationships/hyperlink" Target="https://ccpatioapp.com/index.php?module=items/info&amp;path=25-787" TargetMode="External"/><Relationship Id="rId1027" Type="http://schemas.openxmlformats.org/officeDocument/2006/relationships/hyperlink" Target="https://ccpatioapp.com/index.php?module=items/info&amp;path=25-787" TargetMode="External"/><Relationship Id="rId1028" Type="http://schemas.openxmlformats.org/officeDocument/2006/relationships/hyperlink" Target="https://ccpatioapp.com/index.php?module=items/info&amp;path=25-788" TargetMode="External"/><Relationship Id="rId1029" Type="http://schemas.openxmlformats.org/officeDocument/2006/relationships/hyperlink" Target="https://ccpatioapp.com/index.php?module=items/info&amp;path=25-788" TargetMode="External"/><Relationship Id="rId679" Type="http://schemas.openxmlformats.org/officeDocument/2006/relationships/hyperlink" Target="https://ccpatioapp.com/index.php?module=items/info&amp;path=25-689" TargetMode="External"/><Relationship Id="rId678" Type="http://schemas.openxmlformats.org/officeDocument/2006/relationships/hyperlink" Target="https://ccpatioapp.com/index.php?module=items/info&amp;path=25-688" TargetMode="External"/><Relationship Id="rId677" Type="http://schemas.openxmlformats.org/officeDocument/2006/relationships/hyperlink" Target="https://ccpatioapp.com/index.php?module=items/info&amp;path=25-688" TargetMode="External"/><Relationship Id="rId676" Type="http://schemas.openxmlformats.org/officeDocument/2006/relationships/hyperlink" Target="https://ccpatioapp.com/index.php?module=items/info&amp;path=25-463" TargetMode="External"/><Relationship Id="rId671" Type="http://schemas.openxmlformats.org/officeDocument/2006/relationships/hyperlink" Target="https://ccpatioapp.com/index.php?module=items/info&amp;path=25-686" TargetMode="External"/><Relationship Id="rId670" Type="http://schemas.openxmlformats.org/officeDocument/2006/relationships/hyperlink" Target="https://ccpatioapp.com/index.php?module=items/info&amp;path=25-647" TargetMode="External"/><Relationship Id="rId1020" Type="http://schemas.openxmlformats.org/officeDocument/2006/relationships/hyperlink" Target="https://ccpatioapp.com/index.php?module=items/info&amp;path=25-104" TargetMode="External"/><Relationship Id="rId1021" Type="http://schemas.openxmlformats.org/officeDocument/2006/relationships/hyperlink" Target="https://ccpatioapp.com/index.php?module=items/info&amp;path=25-104" TargetMode="External"/><Relationship Id="rId675" Type="http://schemas.openxmlformats.org/officeDocument/2006/relationships/hyperlink" Target="https://ccpatioapp.com/index.php?module=items/info&amp;path=25-463" TargetMode="External"/><Relationship Id="rId1022" Type="http://schemas.openxmlformats.org/officeDocument/2006/relationships/hyperlink" Target="https://ccpatioapp.com/index.php?module=items/info&amp;path=25-785" TargetMode="External"/><Relationship Id="rId674" Type="http://schemas.openxmlformats.org/officeDocument/2006/relationships/hyperlink" Target="https://ccpatioapp.com/index.php?module=items/info&amp;path=25-687" TargetMode="External"/><Relationship Id="rId1023" Type="http://schemas.openxmlformats.org/officeDocument/2006/relationships/hyperlink" Target="https://ccpatioapp.com/index.php?module=items/info&amp;path=25-785" TargetMode="External"/><Relationship Id="rId673" Type="http://schemas.openxmlformats.org/officeDocument/2006/relationships/hyperlink" Target="https://ccpatioapp.com/index.php?module=items/info&amp;path=25-687" TargetMode="External"/><Relationship Id="rId1024" Type="http://schemas.openxmlformats.org/officeDocument/2006/relationships/hyperlink" Target="https://ccpatioapp.com/index.php?module=items/info&amp;path=25-786" TargetMode="External"/><Relationship Id="rId672" Type="http://schemas.openxmlformats.org/officeDocument/2006/relationships/hyperlink" Target="https://ccpatioapp.com/index.php?module=items/info&amp;path=25-686" TargetMode="External"/><Relationship Id="rId1025" Type="http://schemas.openxmlformats.org/officeDocument/2006/relationships/hyperlink" Target="https://ccpatioapp.com/index.php?module=items/info&amp;path=25-786" TargetMode="External"/><Relationship Id="rId190" Type="http://schemas.openxmlformats.org/officeDocument/2006/relationships/hyperlink" Target="https://ccpatioapp.com/index.php?module=items/info&amp;path=25-122" TargetMode="External"/><Relationship Id="rId194" Type="http://schemas.openxmlformats.org/officeDocument/2006/relationships/hyperlink" Target="https://ccpatioapp.com/index.php?module=items/info&amp;path=25-484" TargetMode="External"/><Relationship Id="rId193" Type="http://schemas.openxmlformats.org/officeDocument/2006/relationships/hyperlink" Target="https://ccpatioapp.com/index.php?module=items/info&amp;path=25-483" TargetMode="External"/><Relationship Id="rId192" Type="http://schemas.openxmlformats.org/officeDocument/2006/relationships/hyperlink" Target="https://ccpatioapp.com/index.php?module=items/info&amp;path=25-482" TargetMode="External"/><Relationship Id="rId191" Type="http://schemas.openxmlformats.org/officeDocument/2006/relationships/hyperlink" Target="https://ccpatioapp.com/index.php?module=items/info&amp;path=25-458" TargetMode="External"/><Relationship Id="rId187" Type="http://schemas.openxmlformats.org/officeDocument/2006/relationships/hyperlink" Target="https://ccpatioapp.com/index.php?module=items/info&amp;path=25-460" TargetMode="External"/><Relationship Id="rId186" Type="http://schemas.openxmlformats.org/officeDocument/2006/relationships/hyperlink" Target="https://ccpatioapp.com/index.php?module=items/info&amp;path=25-479" TargetMode="External"/><Relationship Id="rId185" Type="http://schemas.openxmlformats.org/officeDocument/2006/relationships/hyperlink" Target="https://ccpatioapp.com/index.php?module=items/info&amp;path=25-397" TargetMode="External"/><Relationship Id="rId184" Type="http://schemas.openxmlformats.org/officeDocument/2006/relationships/hyperlink" Target="https://ccpatioapp.com/index.php?module=items/info&amp;path=25-353" TargetMode="External"/><Relationship Id="rId189" Type="http://schemas.openxmlformats.org/officeDocument/2006/relationships/hyperlink" Target="https://ccpatioapp.com/index.php?module=items/info&amp;path=25-481" TargetMode="External"/><Relationship Id="rId188" Type="http://schemas.openxmlformats.org/officeDocument/2006/relationships/hyperlink" Target="https://ccpatioapp.com/index.php?module=items/info&amp;path=25-480" TargetMode="External"/><Relationship Id="rId183" Type="http://schemas.openxmlformats.org/officeDocument/2006/relationships/hyperlink" Target="https://ccpatioapp.com/index.php?module=items/info&amp;path=25-478" TargetMode="External"/><Relationship Id="rId182" Type="http://schemas.openxmlformats.org/officeDocument/2006/relationships/hyperlink" Target="https://ccpatioapp.com/index.php?module=items/info&amp;path=25-330" TargetMode="External"/><Relationship Id="rId181" Type="http://schemas.openxmlformats.org/officeDocument/2006/relationships/hyperlink" Target="https://ccpatioapp.com/index.php?module=items/info&amp;path=25-477" TargetMode="External"/><Relationship Id="rId180" Type="http://schemas.openxmlformats.org/officeDocument/2006/relationships/hyperlink" Target="https://ccpatioapp.com/index.php?module=items/info&amp;path=25-476" TargetMode="External"/><Relationship Id="rId176" Type="http://schemas.openxmlformats.org/officeDocument/2006/relationships/hyperlink" Target="https://ccpatioapp.com/index.php?module=items/info&amp;path=25-473" TargetMode="External"/><Relationship Id="rId175" Type="http://schemas.openxmlformats.org/officeDocument/2006/relationships/hyperlink" Target="https://ccpatioapp.com/index.php?module=items/info&amp;path=25-472" TargetMode="External"/><Relationship Id="rId174" Type="http://schemas.openxmlformats.org/officeDocument/2006/relationships/hyperlink" Target="https://ccpatioapp.com/index.php?module=items/info&amp;path=25-471" TargetMode="External"/><Relationship Id="rId173" Type="http://schemas.openxmlformats.org/officeDocument/2006/relationships/hyperlink" Target="https://ccpatioapp.com/index.php?module=items/info&amp;path=25-421" TargetMode="External"/><Relationship Id="rId179" Type="http://schemas.openxmlformats.org/officeDocument/2006/relationships/hyperlink" Target="https://ccpatioapp.com/index.php?module=items/info&amp;path=25-177" TargetMode="External"/><Relationship Id="rId178" Type="http://schemas.openxmlformats.org/officeDocument/2006/relationships/hyperlink" Target="https://ccpatioapp.com/index.php?module=items/info&amp;path=25-475" TargetMode="External"/><Relationship Id="rId177" Type="http://schemas.openxmlformats.org/officeDocument/2006/relationships/hyperlink" Target="https://ccpatioapp.com/index.php?module=items/info&amp;path=25-474" TargetMode="External"/><Relationship Id="rId198" Type="http://schemas.openxmlformats.org/officeDocument/2006/relationships/hyperlink" Target="https://ccpatioapp.com/index.php?module=items/info&amp;path=25-486" TargetMode="External"/><Relationship Id="rId197" Type="http://schemas.openxmlformats.org/officeDocument/2006/relationships/hyperlink" Target="https://ccpatioapp.com/index.php?module=items/info&amp;path=25-452" TargetMode="External"/><Relationship Id="rId196" Type="http://schemas.openxmlformats.org/officeDocument/2006/relationships/hyperlink" Target="https://ccpatioapp.com/index.php?module=items/info&amp;path=25-485" TargetMode="External"/><Relationship Id="rId195" Type="http://schemas.openxmlformats.org/officeDocument/2006/relationships/hyperlink" Target="https://ccpatioapp.com/index.php?module=items/info&amp;path=25-420" TargetMode="External"/><Relationship Id="rId199" Type="http://schemas.openxmlformats.org/officeDocument/2006/relationships/hyperlink" Target="https://ccpatioapp.com/index.php?module=items/info&amp;path=25-420" TargetMode="External"/><Relationship Id="rId150" Type="http://schemas.openxmlformats.org/officeDocument/2006/relationships/hyperlink" Target="https://ccpatioapp.com/index.php?module=items/info&amp;path=25-457" TargetMode="External"/><Relationship Id="rId149" Type="http://schemas.openxmlformats.org/officeDocument/2006/relationships/hyperlink" Target="https://ccpatioapp.com/index.php?module=items/info&amp;path=25-456" TargetMode="External"/><Relationship Id="rId148" Type="http://schemas.openxmlformats.org/officeDocument/2006/relationships/hyperlink" Target="https://ccpatioapp.com/index.php?module=items/info&amp;path=25-455" TargetMode="External"/><Relationship Id="rId1090" Type="http://schemas.openxmlformats.org/officeDocument/2006/relationships/hyperlink" Target="https://ccpatioapp.com/index.php?module=items/info&amp;path=25-803" TargetMode="External"/><Relationship Id="rId1091" Type="http://schemas.openxmlformats.org/officeDocument/2006/relationships/hyperlink" Target="https://ccpatioapp.com/index.php?module=items/info&amp;path=25-803" TargetMode="External"/><Relationship Id="rId1092" Type="http://schemas.openxmlformats.org/officeDocument/2006/relationships/hyperlink" Target="https://ccpatioapp.com/index.php?module=items/info&amp;path=25-336" TargetMode="External"/><Relationship Id="rId1093" Type="http://schemas.openxmlformats.org/officeDocument/2006/relationships/hyperlink" Target="https://ccpatioapp.com/index.php?module=items/info&amp;path=25-336" TargetMode="External"/><Relationship Id="rId1094" Type="http://schemas.openxmlformats.org/officeDocument/2006/relationships/hyperlink" Target="https://ccpatioapp.com/index.php?module=items/info&amp;path=25-804" TargetMode="External"/><Relationship Id="rId143" Type="http://schemas.openxmlformats.org/officeDocument/2006/relationships/hyperlink" Target="https://ccpatioapp.com/index.php?module=items/info&amp;path=25-450" TargetMode="External"/><Relationship Id="rId1095" Type="http://schemas.openxmlformats.org/officeDocument/2006/relationships/hyperlink" Target="https://ccpatioapp.com/index.php?module=items/info&amp;path=25-804" TargetMode="External"/><Relationship Id="rId142" Type="http://schemas.openxmlformats.org/officeDocument/2006/relationships/hyperlink" Target="https://ccpatioapp.com/index.php?module=items/info&amp;path=25-449" TargetMode="External"/><Relationship Id="rId1096" Type="http://schemas.openxmlformats.org/officeDocument/2006/relationships/hyperlink" Target="https://ccpatioapp.com/index.php?module=items/info&amp;path=25-805" TargetMode="External"/><Relationship Id="rId141" Type="http://schemas.openxmlformats.org/officeDocument/2006/relationships/hyperlink" Target="https://ccpatioapp.com/index.php?module=items/info&amp;path=25-448" TargetMode="External"/><Relationship Id="rId1097" Type="http://schemas.openxmlformats.org/officeDocument/2006/relationships/hyperlink" Target="https://ccpatioapp.com/index.php?module=items/info&amp;path=25-805" TargetMode="External"/><Relationship Id="rId140" Type="http://schemas.openxmlformats.org/officeDocument/2006/relationships/hyperlink" Target="https://ccpatioapp.com/index.php?module=items/info&amp;path=25-447" TargetMode="External"/><Relationship Id="rId1098" Type="http://schemas.openxmlformats.org/officeDocument/2006/relationships/hyperlink" Target="https://ccpatioapp.com/index.php?module=items/info&amp;path=25-806" TargetMode="External"/><Relationship Id="rId147" Type="http://schemas.openxmlformats.org/officeDocument/2006/relationships/hyperlink" Target="https://ccpatioapp.com/index.php?module=items/info&amp;path=25-454" TargetMode="External"/><Relationship Id="rId1099" Type="http://schemas.openxmlformats.org/officeDocument/2006/relationships/hyperlink" Target="https://ccpatioapp.com/index.php?module=items/info&amp;path=25-806" TargetMode="External"/><Relationship Id="rId146" Type="http://schemas.openxmlformats.org/officeDocument/2006/relationships/hyperlink" Target="https://ccpatioapp.com/index.php?module=items/info&amp;path=25-453" TargetMode="External"/><Relationship Id="rId145" Type="http://schemas.openxmlformats.org/officeDocument/2006/relationships/hyperlink" Target="https://ccpatioapp.com/index.php?module=items/info&amp;path=25-452" TargetMode="External"/><Relationship Id="rId144" Type="http://schemas.openxmlformats.org/officeDocument/2006/relationships/hyperlink" Target="https://ccpatioapp.com/index.php?module=items/info&amp;path=25-451" TargetMode="External"/><Relationship Id="rId139" Type="http://schemas.openxmlformats.org/officeDocument/2006/relationships/hyperlink" Target="https://ccpatioapp.com/index.php?module=items/info&amp;path=25-446" TargetMode="External"/><Relationship Id="rId138" Type="http://schemas.openxmlformats.org/officeDocument/2006/relationships/hyperlink" Target="https://ccpatioapp.com/index.php?module=items/info&amp;path=25-445" TargetMode="External"/><Relationship Id="rId137" Type="http://schemas.openxmlformats.org/officeDocument/2006/relationships/hyperlink" Target="https://ccpatioapp.com/index.php?module=items/info&amp;path=25-444" TargetMode="External"/><Relationship Id="rId1080" Type="http://schemas.openxmlformats.org/officeDocument/2006/relationships/hyperlink" Target="https://ccpatioapp.com/index.php?module=items/info&amp;path=25-799" TargetMode="External"/><Relationship Id="rId1081" Type="http://schemas.openxmlformats.org/officeDocument/2006/relationships/hyperlink" Target="https://ccpatioapp.com/index.php?module=items/info&amp;path=25-799" TargetMode="External"/><Relationship Id="rId1082" Type="http://schemas.openxmlformats.org/officeDocument/2006/relationships/hyperlink" Target="https://ccpatioapp.com/index.php?module=items/info&amp;path=25-800" TargetMode="External"/><Relationship Id="rId1083" Type="http://schemas.openxmlformats.org/officeDocument/2006/relationships/hyperlink" Target="https://ccpatioapp.com/index.php?module=items/info&amp;path=25-800" TargetMode="External"/><Relationship Id="rId132" Type="http://schemas.openxmlformats.org/officeDocument/2006/relationships/hyperlink" Target="https://ccpatioapp.com/index.php?module=items/info&amp;path=25-441" TargetMode="External"/><Relationship Id="rId1084" Type="http://schemas.openxmlformats.org/officeDocument/2006/relationships/hyperlink" Target="https://ccpatioapp.com/index.php?module=items/info&amp;path=25-216" TargetMode="External"/><Relationship Id="rId131" Type="http://schemas.openxmlformats.org/officeDocument/2006/relationships/hyperlink" Target="https://ccpatioapp.com/index.php?module=items/info&amp;path=25-440" TargetMode="External"/><Relationship Id="rId1085" Type="http://schemas.openxmlformats.org/officeDocument/2006/relationships/hyperlink" Target="https://ccpatioapp.com/index.php?module=items/info&amp;path=25-216" TargetMode="External"/><Relationship Id="rId130" Type="http://schemas.openxmlformats.org/officeDocument/2006/relationships/hyperlink" Target="https://ccpatioapp.com/index.php?module=items/info&amp;path=25-439" TargetMode="External"/><Relationship Id="rId1086" Type="http://schemas.openxmlformats.org/officeDocument/2006/relationships/hyperlink" Target="https://ccpatioapp.com/index.php?module=items/info&amp;path=25-801" TargetMode="External"/><Relationship Id="rId1087" Type="http://schemas.openxmlformats.org/officeDocument/2006/relationships/hyperlink" Target="https://ccpatioapp.com/index.php?module=items/info&amp;path=25-801" TargetMode="External"/><Relationship Id="rId136" Type="http://schemas.openxmlformats.org/officeDocument/2006/relationships/hyperlink" Target="https://ccpatioapp.com/index.php?module=items/info&amp;path=25-443" TargetMode="External"/><Relationship Id="rId1088" Type="http://schemas.openxmlformats.org/officeDocument/2006/relationships/hyperlink" Target="https://ccpatioapp.com/index.php?module=items/info&amp;path=25-802" TargetMode="External"/><Relationship Id="rId135" Type="http://schemas.openxmlformats.org/officeDocument/2006/relationships/hyperlink" Target="https://ccpatioapp.com/index.php?module=items/info&amp;path=25-430" TargetMode="External"/><Relationship Id="rId1089" Type="http://schemas.openxmlformats.org/officeDocument/2006/relationships/hyperlink" Target="https://ccpatioapp.com/index.php?module=items/info&amp;path=25-802" TargetMode="External"/><Relationship Id="rId134" Type="http://schemas.openxmlformats.org/officeDocument/2006/relationships/hyperlink" Target="https://ccpatioapp.com/index.php?module=items/info&amp;path=25-237" TargetMode="External"/><Relationship Id="rId133" Type="http://schemas.openxmlformats.org/officeDocument/2006/relationships/hyperlink" Target="https://ccpatioapp.com/index.php?module=items/info&amp;path=25-442" TargetMode="External"/><Relationship Id="rId172" Type="http://schemas.openxmlformats.org/officeDocument/2006/relationships/hyperlink" Target="https://ccpatioapp.com/index.php?module=items/info&amp;path=25-451" TargetMode="External"/><Relationship Id="rId171" Type="http://schemas.openxmlformats.org/officeDocument/2006/relationships/hyperlink" Target="https://ccpatioapp.com/index.php?module=items/info&amp;path=25-470" TargetMode="External"/><Relationship Id="rId170" Type="http://schemas.openxmlformats.org/officeDocument/2006/relationships/hyperlink" Target="https://ccpatioapp.com/index.php?module=items/info&amp;path=25-469" TargetMode="External"/><Relationship Id="rId165" Type="http://schemas.openxmlformats.org/officeDocument/2006/relationships/hyperlink" Target="https://ccpatioapp.com/index.php?module=items/info&amp;path=25-466" TargetMode="External"/><Relationship Id="rId164" Type="http://schemas.openxmlformats.org/officeDocument/2006/relationships/hyperlink" Target="https://ccpatioapp.com/index.php?module=items/info&amp;path=25-452" TargetMode="External"/><Relationship Id="rId163" Type="http://schemas.openxmlformats.org/officeDocument/2006/relationships/hyperlink" Target="https://ccpatioapp.com/index.php?module=items/info&amp;path=25-465" TargetMode="External"/><Relationship Id="rId162" Type="http://schemas.openxmlformats.org/officeDocument/2006/relationships/hyperlink" Target="https://ccpatioapp.com/index.php?module=items/info&amp;path=25-254" TargetMode="External"/><Relationship Id="rId169" Type="http://schemas.openxmlformats.org/officeDocument/2006/relationships/hyperlink" Target="https://ccpatioapp.com/index.php?module=items/info&amp;path=25-406" TargetMode="External"/><Relationship Id="rId168" Type="http://schemas.openxmlformats.org/officeDocument/2006/relationships/hyperlink" Target="https://ccpatioapp.com/index.php?module=items/info&amp;path=25-468" TargetMode="External"/><Relationship Id="rId167" Type="http://schemas.openxmlformats.org/officeDocument/2006/relationships/hyperlink" Target="https://ccpatioapp.com/index.php?module=items/info&amp;path=25-237" TargetMode="External"/><Relationship Id="rId166" Type="http://schemas.openxmlformats.org/officeDocument/2006/relationships/hyperlink" Target="https://ccpatioapp.com/index.php?module=items/info&amp;path=25-467" TargetMode="External"/><Relationship Id="rId161" Type="http://schemas.openxmlformats.org/officeDocument/2006/relationships/hyperlink" Target="https://ccpatioapp.com/index.php?module=items/info&amp;path=25-359" TargetMode="External"/><Relationship Id="rId160" Type="http://schemas.openxmlformats.org/officeDocument/2006/relationships/hyperlink" Target="https://ccpatioapp.com/index.php?module=items/info&amp;path=25-463" TargetMode="External"/><Relationship Id="rId159" Type="http://schemas.openxmlformats.org/officeDocument/2006/relationships/hyperlink" Target="https://ccpatioapp.com/index.php?module=items/info&amp;path=25-463" TargetMode="External"/><Relationship Id="rId154" Type="http://schemas.openxmlformats.org/officeDocument/2006/relationships/hyperlink" Target="https://ccpatioapp.com/index.php?module=items/info&amp;path=25-460" TargetMode="External"/><Relationship Id="rId153" Type="http://schemas.openxmlformats.org/officeDocument/2006/relationships/hyperlink" Target="https://ccpatioapp.com/index.php?module=items/info&amp;path=25-459" TargetMode="External"/><Relationship Id="rId152" Type="http://schemas.openxmlformats.org/officeDocument/2006/relationships/hyperlink" Target="https://ccpatioapp.com/index.php?module=items/info&amp;path=25-435" TargetMode="External"/><Relationship Id="rId151" Type="http://schemas.openxmlformats.org/officeDocument/2006/relationships/hyperlink" Target="https://ccpatioapp.com/index.php?module=items/info&amp;path=25-458" TargetMode="External"/><Relationship Id="rId158" Type="http://schemas.openxmlformats.org/officeDocument/2006/relationships/hyperlink" Target="https://ccpatioapp.com/index.php?module=items/info&amp;path=25-462" TargetMode="External"/><Relationship Id="rId157" Type="http://schemas.openxmlformats.org/officeDocument/2006/relationships/hyperlink" Target="https://ccpatioapp.com/index.php?module=items/info&amp;path=25-461" TargetMode="External"/><Relationship Id="rId156" Type="http://schemas.openxmlformats.org/officeDocument/2006/relationships/hyperlink" Target="https://ccpatioapp.com/index.php?module=items/info&amp;path=25-356" TargetMode="External"/><Relationship Id="rId155" Type="http://schemas.openxmlformats.org/officeDocument/2006/relationships/hyperlink" Target="https://ccpatioapp.com/index.php?module=items/info&amp;path=29-44&amp;action=download_attachment&amp;preview=1&amp;file=MTY3MDI3NTU3Nl9TVEVQSEFOSUVfQ0hJQ0sucGRm&amp;token=k1wNkQAHeH" TargetMode="External"/><Relationship Id="rId1510" Type="http://schemas.openxmlformats.org/officeDocument/2006/relationships/hyperlink" Target="https://ccpatioapp.com/index.php?module=items/info&amp;path=25-911" TargetMode="External"/><Relationship Id="rId1511" Type="http://schemas.openxmlformats.org/officeDocument/2006/relationships/hyperlink" Target="https://ccpatioapp.com/index.php?module=items/info&amp;path=25-199" TargetMode="External"/><Relationship Id="rId1512" Type="http://schemas.openxmlformats.org/officeDocument/2006/relationships/hyperlink" Target="https://ccpatioapp.com/index.php?module=items/info&amp;path=25-199" TargetMode="External"/><Relationship Id="rId1513" Type="http://schemas.openxmlformats.org/officeDocument/2006/relationships/hyperlink" Target="https://ccpatioapp.com/index.php?module=items/info&amp;path=25-912" TargetMode="External"/><Relationship Id="rId1514" Type="http://schemas.openxmlformats.org/officeDocument/2006/relationships/hyperlink" Target="https://ccpatioapp.com/index.php?module=items/info&amp;path=25-912" TargetMode="External"/><Relationship Id="rId1515" Type="http://schemas.openxmlformats.org/officeDocument/2006/relationships/hyperlink" Target="https://ccpatioapp.com/index.php?module=items/info&amp;path=25-913" TargetMode="External"/><Relationship Id="rId1516" Type="http://schemas.openxmlformats.org/officeDocument/2006/relationships/hyperlink" Target="https://ccpatioapp.com/index.php?module=items/info&amp;path=25-913" TargetMode="External"/><Relationship Id="rId1517" Type="http://schemas.openxmlformats.org/officeDocument/2006/relationships/hyperlink" Target="https://ccpatioapp.com/index.php?module=items/info&amp;path=25-914" TargetMode="External"/><Relationship Id="rId1518" Type="http://schemas.openxmlformats.org/officeDocument/2006/relationships/hyperlink" Target="https://ccpatioapp.com/index.php?module=items/info&amp;path=25-914" TargetMode="External"/><Relationship Id="rId1519" Type="http://schemas.openxmlformats.org/officeDocument/2006/relationships/hyperlink" Target="https://ccpatioapp.com/index.php?module=items/info&amp;path=25-915" TargetMode="External"/><Relationship Id="rId1500" Type="http://schemas.openxmlformats.org/officeDocument/2006/relationships/hyperlink" Target="https://ccpatioapp.com/index.php?module=items/info&amp;path=25-907" TargetMode="External"/><Relationship Id="rId1501" Type="http://schemas.openxmlformats.org/officeDocument/2006/relationships/hyperlink" Target="https://ccpatioapp.com/index.php?module=items/info&amp;path=25-908" TargetMode="External"/><Relationship Id="rId1502" Type="http://schemas.openxmlformats.org/officeDocument/2006/relationships/hyperlink" Target="https://ccpatioapp.com/index.php?module=items/info&amp;path=25-908" TargetMode="External"/><Relationship Id="rId1503" Type="http://schemas.openxmlformats.org/officeDocument/2006/relationships/hyperlink" Target="https://ccpatioapp.com/index.php?module=items/info&amp;path=25-909" TargetMode="External"/><Relationship Id="rId1504" Type="http://schemas.openxmlformats.org/officeDocument/2006/relationships/hyperlink" Target="https://ccpatioapp.com/index.php?module=items/info&amp;path=25-909" TargetMode="External"/><Relationship Id="rId1505" Type="http://schemas.openxmlformats.org/officeDocument/2006/relationships/hyperlink" Target="https://ccpatioapp.com/index.php?module=items/info&amp;path=25-712" TargetMode="External"/><Relationship Id="rId1506" Type="http://schemas.openxmlformats.org/officeDocument/2006/relationships/hyperlink" Target="https://ccpatioapp.com/index.php?module=items/info&amp;path=25-712" TargetMode="External"/><Relationship Id="rId1507" Type="http://schemas.openxmlformats.org/officeDocument/2006/relationships/hyperlink" Target="https://ccpatioapp.com/index.php?module=items/info&amp;path=25-910" TargetMode="External"/><Relationship Id="rId1508" Type="http://schemas.openxmlformats.org/officeDocument/2006/relationships/hyperlink" Target="https://ccpatioapp.com/index.php?module=items/info&amp;path=25-910" TargetMode="External"/><Relationship Id="rId1509" Type="http://schemas.openxmlformats.org/officeDocument/2006/relationships/hyperlink" Target="https://ccpatioapp.com/index.php?module=items/info&amp;path=25-911" TargetMode="External"/><Relationship Id="rId509" Type="http://schemas.openxmlformats.org/officeDocument/2006/relationships/hyperlink" Target="https://ccpatioapp.com/index.php?module=items/info&amp;path=25-626" TargetMode="External"/><Relationship Id="rId508" Type="http://schemas.openxmlformats.org/officeDocument/2006/relationships/hyperlink" Target="https://ccpatioapp.com/index.php?module=items/info&amp;path=25-625" TargetMode="External"/><Relationship Id="rId503" Type="http://schemas.openxmlformats.org/officeDocument/2006/relationships/hyperlink" Target="https://ccpatioapp.com/index.php?module=items/info&amp;path=25-624" TargetMode="External"/><Relationship Id="rId987" Type="http://schemas.openxmlformats.org/officeDocument/2006/relationships/hyperlink" Target="https://ccpatioapp.com/index.php?module=items/info&amp;path=25-437" TargetMode="External"/><Relationship Id="rId502" Type="http://schemas.openxmlformats.org/officeDocument/2006/relationships/hyperlink" Target="https://ccpatioapp.com/index.php?module=items/info&amp;path=25-353" TargetMode="External"/><Relationship Id="rId986" Type="http://schemas.openxmlformats.org/officeDocument/2006/relationships/hyperlink" Target="https://ccpatioapp.com/index.php?module=items/info&amp;path=25-437" TargetMode="External"/><Relationship Id="rId501" Type="http://schemas.openxmlformats.org/officeDocument/2006/relationships/hyperlink" Target="https://ccpatioapp.com/index.php?module=items/info&amp;path=25-353" TargetMode="External"/><Relationship Id="rId985" Type="http://schemas.openxmlformats.org/officeDocument/2006/relationships/hyperlink" Target="https://ccpatioapp.com/index.php?module=items/info&amp;path=25-780" TargetMode="External"/><Relationship Id="rId500" Type="http://schemas.openxmlformats.org/officeDocument/2006/relationships/hyperlink" Target="https://ccpatioapp.com/index.php?module=items/info&amp;path=25-145" TargetMode="External"/><Relationship Id="rId984" Type="http://schemas.openxmlformats.org/officeDocument/2006/relationships/hyperlink" Target="https://ccpatioapp.com/index.php?module=items/info&amp;path=25-780" TargetMode="External"/><Relationship Id="rId507" Type="http://schemas.openxmlformats.org/officeDocument/2006/relationships/hyperlink" Target="https://ccpatioapp.com/index.php?module=items/info&amp;path=25-625" TargetMode="External"/><Relationship Id="rId506" Type="http://schemas.openxmlformats.org/officeDocument/2006/relationships/hyperlink" Target="https://ccpatioapp.com/index.php?module=items/info&amp;path=25-600" TargetMode="External"/><Relationship Id="rId505" Type="http://schemas.openxmlformats.org/officeDocument/2006/relationships/hyperlink" Target="https://ccpatioapp.com/index.php?module=items/info&amp;path=25-600" TargetMode="External"/><Relationship Id="rId989" Type="http://schemas.openxmlformats.org/officeDocument/2006/relationships/hyperlink" Target="https://ccpatioapp.com/index.php?module=items/info&amp;path=25-323" TargetMode="External"/><Relationship Id="rId504" Type="http://schemas.openxmlformats.org/officeDocument/2006/relationships/hyperlink" Target="https://ccpatioapp.com/index.php?module=items/info&amp;path=25-624" TargetMode="External"/><Relationship Id="rId988" Type="http://schemas.openxmlformats.org/officeDocument/2006/relationships/hyperlink" Target="https://ccpatioapp.com/index.php?module=items/info&amp;path=25-323" TargetMode="External"/><Relationship Id="rId983" Type="http://schemas.openxmlformats.org/officeDocument/2006/relationships/hyperlink" Target="https://ccpatioapp.com/index.php?module=items/info&amp;path=25-760" TargetMode="External"/><Relationship Id="rId982" Type="http://schemas.openxmlformats.org/officeDocument/2006/relationships/hyperlink" Target="https://ccpatioapp.com/index.php?module=items/info&amp;path=25-760" TargetMode="External"/><Relationship Id="rId981" Type="http://schemas.openxmlformats.org/officeDocument/2006/relationships/hyperlink" Target="https://ccpatioapp.com/index.php?module=items/info&amp;path=25-670" TargetMode="External"/><Relationship Id="rId980" Type="http://schemas.openxmlformats.org/officeDocument/2006/relationships/hyperlink" Target="https://ccpatioapp.com/index.php?module=items/info&amp;path=25-670" TargetMode="External"/><Relationship Id="rId976" Type="http://schemas.openxmlformats.org/officeDocument/2006/relationships/hyperlink" Target="https://ccpatioapp.com/index.php?module=items/info&amp;path=25-638" TargetMode="External"/><Relationship Id="rId975" Type="http://schemas.openxmlformats.org/officeDocument/2006/relationships/hyperlink" Target="https://ccpatioapp.com/index.php?module=items/info&amp;path=25-778" TargetMode="External"/><Relationship Id="rId974" Type="http://schemas.openxmlformats.org/officeDocument/2006/relationships/hyperlink" Target="https://ccpatioapp.com/index.php?module=items/info&amp;path=25-778" TargetMode="External"/><Relationship Id="rId973" Type="http://schemas.openxmlformats.org/officeDocument/2006/relationships/hyperlink" Target="https://ccpatioapp.com/index.php?module=items/info&amp;path=25-777" TargetMode="External"/><Relationship Id="rId979" Type="http://schemas.openxmlformats.org/officeDocument/2006/relationships/hyperlink" Target="https://ccpatioapp.com/index.php?module=items/info&amp;path=25-779" TargetMode="External"/><Relationship Id="rId978" Type="http://schemas.openxmlformats.org/officeDocument/2006/relationships/hyperlink" Target="https://ccpatioapp.com/index.php?module=items/info&amp;path=25-779" TargetMode="External"/><Relationship Id="rId977" Type="http://schemas.openxmlformats.org/officeDocument/2006/relationships/hyperlink" Target="https://ccpatioapp.com/index.php?module=items/info&amp;path=25-638" TargetMode="External"/><Relationship Id="rId972" Type="http://schemas.openxmlformats.org/officeDocument/2006/relationships/hyperlink" Target="https://ccpatioapp.com/index.php?module=items/info&amp;path=25-777" TargetMode="External"/><Relationship Id="rId971" Type="http://schemas.openxmlformats.org/officeDocument/2006/relationships/hyperlink" Target="https://ccpatioapp.com/index.php?module=items/info&amp;path=25-187" TargetMode="External"/><Relationship Id="rId970" Type="http://schemas.openxmlformats.org/officeDocument/2006/relationships/hyperlink" Target="https://ccpatioapp.com/index.php?module=items/info&amp;path=25-187" TargetMode="External"/><Relationship Id="rId1114" Type="http://schemas.openxmlformats.org/officeDocument/2006/relationships/hyperlink" Target="https://ccpatioapp.com/index.php?module=items/info&amp;path=25-760" TargetMode="External"/><Relationship Id="rId1115" Type="http://schemas.openxmlformats.org/officeDocument/2006/relationships/hyperlink" Target="https://ccpatioapp.com/index.php?module=items/info&amp;path=25-420" TargetMode="External"/><Relationship Id="rId1116" Type="http://schemas.openxmlformats.org/officeDocument/2006/relationships/hyperlink" Target="https://ccpatioapp.com/index.php?module=items/info&amp;path=25-420" TargetMode="External"/><Relationship Id="rId1117" Type="http://schemas.openxmlformats.org/officeDocument/2006/relationships/hyperlink" Target="https://ccpatioapp.com/index.php?module=items/info&amp;path=25-676" TargetMode="External"/><Relationship Id="rId1118" Type="http://schemas.openxmlformats.org/officeDocument/2006/relationships/hyperlink" Target="https://ccpatioapp.com/index.php?module=items/info&amp;path=25-676" TargetMode="External"/><Relationship Id="rId1119" Type="http://schemas.openxmlformats.org/officeDocument/2006/relationships/hyperlink" Target="https://ccpatioapp.com/index.php?module=items/info&amp;path=25-686" TargetMode="External"/><Relationship Id="rId525" Type="http://schemas.openxmlformats.org/officeDocument/2006/relationships/hyperlink" Target="https://ccpatioapp.com/index.php?module=items/info&amp;path=25-633" TargetMode="External"/><Relationship Id="rId524" Type="http://schemas.openxmlformats.org/officeDocument/2006/relationships/hyperlink" Target="https://ccpatioapp.com/index.php?module=items/info&amp;path=25-632" TargetMode="External"/><Relationship Id="rId523" Type="http://schemas.openxmlformats.org/officeDocument/2006/relationships/hyperlink" Target="https://ccpatioapp.com/index.php?module=items/info&amp;path=25-632" TargetMode="External"/><Relationship Id="rId522" Type="http://schemas.openxmlformats.org/officeDocument/2006/relationships/hyperlink" Target="https://ccpatioapp.com/index.php?module=items/info&amp;path=25-631" TargetMode="External"/><Relationship Id="rId529" Type="http://schemas.openxmlformats.org/officeDocument/2006/relationships/hyperlink" Target="https://ccpatioapp.com/index.php?module=items/info&amp;path=25-389" TargetMode="External"/><Relationship Id="rId528" Type="http://schemas.openxmlformats.org/officeDocument/2006/relationships/hyperlink" Target="https://ccpatioapp.com/index.php?module=items/info&amp;path=25-635" TargetMode="External"/><Relationship Id="rId527" Type="http://schemas.openxmlformats.org/officeDocument/2006/relationships/hyperlink" Target="https://ccpatioapp.com/index.php?module=items/info&amp;path=25-635" TargetMode="External"/><Relationship Id="rId526" Type="http://schemas.openxmlformats.org/officeDocument/2006/relationships/hyperlink" Target="https://ccpatioapp.com/index.php?module=items/info&amp;path=25-633" TargetMode="External"/><Relationship Id="rId521" Type="http://schemas.openxmlformats.org/officeDocument/2006/relationships/hyperlink" Target="https://ccpatioapp.com/index.php?module=items/info&amp;path=25-631" TargetMode="External"/><Relationship Id="rId1110" Type="http://schemas.openxmlformats.org/officeDocument/2006/relationships/hyperlink" Target="https://ccpatioapp.com/index.php?module=items/info&amp;path=25-809" TargetMode="External"/><Relationship Id="rId520" Type="http://schemas.openxmlformats.org/officeDocument/2006/relationships/hyperlink" Target="https://ccpatioapp.com/index.php?module=items/info&amp;path=25-237" TargetMode="External"/><Relationship Id="rId1111" Type="http://schemas.openxmlformats.org/officeDocument/2006/relationships/hyperlink" Target="https://ccpatioapp.com/index.php?module=items/info&amp;path=25-216" TargetMode="External"/><Relationship Id="rId1112" Type="http://schemas.openxmlformats.org/officeDocument/2006/relationships/hyperlink" Target="https://ccpatioapp.com/index.php?module=items/info&amp;path=25-216" TargetMode="External"/><Relationship Id="rId1113" Type="http://schemas.openxmlformats.org/officeDocument/2006/relationships/hyperlink" Target="https://ccpatioapp.com/index.php?module=items/info&amp;path=25-760" TargetMode="External"/><Relationship Id="rId1103" Type="http://schemas.openxmlformats.org/officeDocument/2006/relationships/hyperlink" Target="https://ccpatioapp.com/index.php?module=items/info&amp;path=25-807" TargetMode="External"/><Relationship Id="rId1104" Type="http://schemas.openxmlformats.org/officeDocument/2006/relationships/hyperlink" Target="https://ccpatioapp.com/index.php?module=items/info&amp;path=21-976&amp;redirect_to=subentity&amp;gotopage%5b411%5d=1" TargetMode="External"/><Relationship Id="rId1105" Type="http://schemas.openxmlformats.org/officeDocument/2006/relationships/hyperlink" Target="https://ccpatioapp.com/index.php?module=items/info&amp;path=25-653" TargetMode="External"/><Relationship Id="rId1106" Type="http://schemas.openxmlformats.org/officeDocument/2006/relationships/hyperlink" Target="https://ccpatioapp.com/index.php?module=items/info&amp;path=25-653" TargetMode="External"/><Relationship Id="rId1107" Type="http://schemas.openxmlformats.org/officeDocument/2006/relationships/hyperlink" Target="https://ccpatioapp.com/index.php?module=items/info&amp;path=25-711" TargetMode="External"/><Relationship Id="rId1108" Type="http://schemas.openxmlformats.org/officeDocument/2006/relationships/hyperlink" Target="https://ccpatioapp.com/index.php?module=items/info&amp;path=25-711" TargetMode="External"/><Relationship Id="rId1109" Type="http://schemas.openxmlformats.org/officeDocument/2006/relationships/hyperlink" Target="https://ccpatioapp.com/index.php?module=items/info&amp;path=25-809" TargetMode="External"/><Relationship Id="rId519" Type="http://schemas.openxmlformats.org/officeDocument/2006/relationships/hyperlink" Target="https://ccpatioapp.com/index.php?module=items/info&amp;path=25-237" TargetMode="External"/><Relationship Id="rId514" Type="http://schemas.openxmlformats.org/officeDocument/2006/relationships/hyperlink" Target="https://ccpatioapp.com/index.php?module=items/info&amp;path=25-628" TargetMode="External"/><Relationship Id="rId998" Type="http://schemas.openxmlformats.org/officeDocument/2006/relationships/hyperlink" Target="https://ccpatioapp.com/index.php?module=items/info&amp;path=25-783" TargetMode="External"/><Relationship Id="rId513" Type="http://schemas.openxmlformats.org/officeDocument/2006/relationships/hyperlink" Target="https://ccpatioapp.com/index.php?module=items/info&amp;path=25-628" TargetMode="External"/><Relationship Id="rId997" Type="http://schemas.openxmlformats.org/officeDocument/2006/relationships/hyperlink" Target="https://ccpatioapp.com/index.php?module=items/info&amp;path=25-782" TargetMode="External"/><Relationship Id="rId512" Type="http://schemas.openxmlformats.org/officeDocument/2006/relationships/hyperlink" Target="https://ccpatioapp.com/index.php?module=items/info&amp;path=25-627" TargetMode="External"/><Relationship Id="rId996" Type="http://schemas.openxmlformats.org/officeDocument/2006/relationships/hyperlink" Target="https://ccpatioapp.com/index.php?module=items/info&amp;path=25-782" TargetMode="External"/><Relationship Id="rId511" Type="http://schemas.openxmlformats.org/officeDocument/2006/relationships/hyperlink" Target="https://ccpatioapp.com/index.php?module=items/info&amp;path=25-627" TargetMode="External"/><Relationship Id="rId995" Type="http://schemas.openxmlformats.org/officeDocument/2006/relationships/hyperlink" Target="https://ccpatioapp.com/index.php?module=items/info&amp;path=25-575" TargetMode="External"/><Relationship Id="rId518" Type="http://schemas.openxmlformats.org/officeDocument/2006/relationships/hyperlink" Target="https://ccpatioapp.com/index.php?module=items/info&amp;path=25-630" TargetMode="External"/><Relationship Id="rId517" Type="http://schemas.openxmlformats.org/officeDocument/2006/relationships/hyperlink" Target="https://ccpatioapp.com/index.php?module=items/info&amp;path=25-630" TargetMode="External"/><Relationship Id="rId516" Type="http://schemas.openxmlformats.org/officeDocument/2006/relationships/hyperlink" Target="https://ccpatioapp.com/index.php?module=items/info&amp;path=25-629" TargetMode="External"/><Relationship Id="rId515" Type="http://schemas.openxmlformats.org/officeDocument/2006/relationships/hyperlink" Target="https://ccpatioapp.com/index.php?module=items/info&amp;path=25-629" TargetMode="External"/><Relationship Id="rId999" Type="http://schemas.openxmlformats.org/officeDocument/2006/relationships/hyperlink" Target="https://ccpatioapp.com/index.php?module=items/info&amp;path=25-783" TargetMode="External"/><Relationship Id="rId990" Type="http://schemas.openxmlformats.org/officeDocument/2006/relationships/hyperlink" Target="https://ccpatioapp.com/index.php?module=items/info&amp;path=25-496" TargetMode="External"/><Relationship Id="rId510" Type="http://schemas.openxmlformats.org/officeDocument/2006/relationships/hyperlink" Target="https://ccpatioapp.com/index.php?module=items/info&amp;path=25-626" TargetMode="External"/><Relationship Id="rId994" Type="http://schemas.openxmlformats.org/officeDocument/2006/relationships/hyperlink" Target="https://ccpatioapp.com/index.php?module=items/info&amp;path=25-575" TargetMode="External"/><Relationship Id="rId993" Type="http://schemas.openxmlformats.org/officeDocument/2006/relationships/hyperlink" Target="https://ccpatioapp.com/index.php?module=items/info&amp;path=25-781" TargetMode="External"/><Relationship Id="rId1100" Type="http://schemas.openxmlformats.org/officeDocument/2006/relationships/hyperlink" Target="https://ccpatioapp.com/index.php?module=items/info&amp;path=25-791" TargetMode="External"/><Relationship Id="rId992" Type="http://schemas.openxmlformats.org/officeDocument/2006/relationships/hyperlink" Target="https://ccpatioapp.com/index.php?module=items/info&amp;path=25-781" TargetMode="External"/><Relationship Id="rId1101" Type="http://schemas.openxmlformats.org/officeDocument/2006/relationships/hyperlink" Target="https://ccpatioapp.com/index.php?module=items/info&amp;path=25-791" TargetMode="External"/><Relationship Id="rId991" Type="http://schemas.openxmlformats.org/officeDocument/2006/relationships/hyperlink" Target="https://ccpatioapp.com/index.php?module=items/info&amp;path=25-496" TargetMode="External"/><Relationship Id="rId1102" Type="http://schemas.openxmlformats.org/officeDocument/2006/relationships/hyperlink" Target="https://ccpatioapp.com/index.php?module=items/info&amp;path=25-807" TargetMode="External"/><Relationship Id="rId1532" Type="http://schemas.openxmlformats.org/officeDocument/2006/relationships/hyperlink" Target="https://ccpatioapp.com/index.php?module=items/info&amp;path=25-901" TargetMode="External"/><Relationship Id="rId1533" Type="http://schemas.openxmlformats.org/officeDocument/2006/relationships/hyperlink" Target="https://ccpatioapp.com/index.php?module=items/info&amp;path=25-855" TargetMode="External"/><Relationship Id="rId1534" Type="http://schemas.openxmlformats.org/officeDocument/2006/relationships/hyperlink" Target="https://ccpatioapp.com/index.php?module=items/info&amp;path=25-855" TargetMode="External"/><Relationship Id="rId1535" Type="http://schemas.openxmlformats.org/officeDocument/2006/relationships/hyperlink" Target="https://ccpatioapp.com/index.php?module=items/info&amp;path=25-902" TargetMode="External"/><Relationship Id="rId1536" Type="http://schemas.openxmlformats.org/officeDocument/2006/relationships/hyperlink" Target="https://ccpatioapp.com/index.php?module=items/info&amp;path=25-875" TargetMode="External"/><Relationship Id="rId1537" Type="http://schemas.openxmlformats.org/officeDocument/2006/relationships/hyperlink" Target="https://ccpatioapp.com/index.php?module=items/info&amp;path=25-875" TargetMode="External"/><Relationship Id="rId1538" Type="http://schemas.openxmlformats.org/officeDocument/2006/relationships/hyperlink" Target="https://ccpatioapp.com/index.php?module=items/info&amp;path=25-855" TargetMode="External"/><Relationship Id="rId1539" Type="http://schemas.openxmlformats.org/officeDocument/2006/relationships/hyperlink" Target="https://ccpatioapp.com/index.php?module=items/info&amp;path=25-855" TargetMode="External"/><Relationship Id="rId949" Type="http://schemas.openxmlformats.org/officeDocument/2006/relationships/hyperlink" Target="https://ccpatioapp.com/index.php?module=items/info&amp;path=25-769" TargetMode="External"/><Relationship Id="rId948" Type="http://schemas.openxmlformats.org/officeDocument/2006/relationships/hyperlink" Target="https://ccpatioapp.com/index.php?module=items/info&amp;path=25-769" TargetMode="External"/><Relationship Id="rId943" Type="http://schemas.openxmlformats.org/officeDocument/2006/relationships/hyperlink" Target="https://ccpatioapp.com/index.php?module=items/info&amp;path=25-768" TargetMode="External"/><Relationship Id="rId942" Type="http://schemas.openxmlformats.org/officeDocument/2006/relationships/hyperlink" Target="https://ccpatioapp.com/index.php?module=items/info&amp;path=25-768" TargetMode="External"/><Relationship Id="rId941" Type="http://schemas.openxmlformats.org/officeDocument/2006/relationships/hyperlink" Target="https://ccpatioapp.com/index.php?module=items/info&amp;path=25-767" TargetMode="External"/><Relationship Id="rId940" Type="http://schemas.openxmlformats.org/officeDocument/2006/relationships/hyperlink" Target="https://ccpatioapp.com/index.php?module=items/info&amp;path=25-767" TargetMode="External"/><Relationship Id="rId947" Type="http://schemas.openxmlformats.org/officeDocument/2006/relationships/hyperlink" Target="https://ccpatioapp.com/index.php?module=items/info&amp;path=25-119" TargetMode="External"/><Relationship Id="rId946" Type="http://schemas.openxmlformats.org/officeDocument/2006/relationships/hyperlink" Target="https://ccpatioapp.com/index.php?module=items/info&amp;path=25-119" TargetMode="External"/><Relationship Id="rId945" Type="http://schemas.openxmlformats.org/officeDocument/2006/relationships/hyperlink" Target="https://ccpatioapp.com/index.php?module=items/info&amp;path=25-40" TargetMode="External"/><Relationship Id="rId944" Type="http://schemas.openxmlformats.org/officeDocument/2006/relationships/hyperlink" Target="https://ccpatioapp.com/index.php?module=items/info&amp;path=25-40" TargetMode="External"/><Relationship Id="rId1530" Type="http://schemas.openxmlformats.org/officeDocument/2006/relationships/hyperlink" Target="https://ccpatioapp.com/index.php?module=items/info&amp;path=25-862" TargetMode="External"/><Relationship Id="rId1531" Type="http://schemas.openxmlformats.org/officeDocument/2006/relationships/hyperlink" Target="https://ccpatioapp.com/index.php?module=items/info&amp;path=25-901" TargetMode="External"/><Relationship Id="rId1521" Type="http://schemas.openxmlformats.org/officeDocument/2006/relationships/hyperlink" Target="https://ccpatioapp.com/index.php?module=items/info&amp;path=25-916" TargetMode="External"/><Relationship Id="rId1522" Type="http://schemas.openxmlformats.org/officeDocument/2006/relationships/hyperlink" Target="https://ccpatioapp.com/index.php?module=items/info&amp;path=25-916" TargetMode="External"/><Relationship Id="rId1523" Type="http://schemas.openxmlformats.org/officeDocument/2006/relationships/hyperlink" Target="https://ccpatioapp.com/index.php?module=items/info&amp;path=25-917" TargetMode="External"/><Relationship Id="rId1524" Type="http://schemas.openxmlformats.org/officeDocument/2006/relationships/hyperlink" Target="https://ccpatioapp.com/index.php?module=items/info&amp;path=25-917" TargetMode="External"/><Relationship Id="rId1525" Type="http://schemas.openxmlformats.org/officeDocument/2006/relationships/hyperlink" Target="https://ccpatioapp.com/index.php?module=items/info&amp;path=25-918" TargetMode="External"/><Relationship Id="rId1526" Type="http://schemas.openxmlformats.org/officeDocument/2006/relationships/hyperlink" Target="https://ccpatioapp.com/index.php?module=items/info&amp;path=25-918" TargetMode="External"/><Relationship Id="rId1527" Type="http://schemas.openxmlformats.org/officeDocument/2006/relationships/hyperlink" Target="https://ccpatioapp.com/index.php?module=items/info&amp;path=25-919" TargetMode="External"/><Relationship Id="rId1528" Type="http://schemas.openxmlformats.org/officeDocument/2006/relationships/hyperlink" Target="https://ccpatioapp.com/index.php?module=items/info&amp;path=25-919" TargetMode="External"/><Relationship Id="rId1529" Type="http://schemas.openxmlformats.org/officeDocument/2006/relationships/hyperlink" Target="https://ccpatioapp.com/index.php?module=items/info&amp;path=25-862" TargetMode="External"/><Relationship Id="rId939" Type="http://schemas.openxmlformats.org/officeDocument/2006/relationships/hyperlink" Target="https://ccpatioapp.com/index.php?module=items/info&amp;path=25-463" TargetMode="External"/><Relationship Id="rId938" Type="http://schemas.openxmlformats.org/officeDocument/2006/relationships/hyperlink" Target="https://ccpatioapp.com/index.php?module=items/info&amp;path=25-463" TargetMode="External"/><Relationship Id="rId937" Type="http://schemas.openxmlformats.org/officeDocument/2006/relationships/hyperlink" Target="https://ccpatioapp.com/index.php?module=items/info&amp;path=25-387" TargetMode="External"/><Relationship Id="rId932" Type="http://schemas.openxmlformats.org/officeDocument/2006/relationships/hyperlink" Target="https://ccpatioapp.com/index.php?module=items/info&amp;path=25-765" TargetMode="External"/><Relationship Id="rId931" Type="http://schemas.openxmlformats.org/officeDocument/2006/relationships/hyperlink" Target="https://ccpatioapp.com/index.php?module=items/info&amp;path=25-457" TargetMode="External"/><Relationship Id="rId930" Type="http://schemas.openxmlformats.org/officeDocument/2006/relationships/hyperlink" Target="https://ccpatioapp.com/index.php?module=items/info&amp;path=25-457" TargetMode="External"/><Relationship Id="rId936" Type="http://schemas.openxmlformats.org/officeDocument/2006/relationships/hyperlink" Target="https://ccpatioapp.com/index.php?module=items/info&amp;path=25-387" TargetMode="External"/><Relationship Id="rId935" Type="http://schemas.openxmlformats.org/officeDocument/2006/relationships/hyperlink" Target="https://ccpatioapp.com/index.php?module=items/info&amp;path=25-766" TargetMode="External"/><Relationship Id="rId934" Type="http://schemas.openxmlformats.org/officeDocument/2006/relationships/hyperlink" Target="https://ccpatioapp.com/index.php?module=items/info&amp;path=25-766" TargetMode="External"/><Relationship Id="rId933" Type="http://schemas.openxmlformats.org/officeDocument/2006/relationships/hyperlink" Target="https://ccpatioapp.com/index.php?module=items/info&amp;path=25-765" TargetMode="External"/><Relationship Id="rId1520" Type="http://schemas.openxmlformats.org/officeDocument/2006/relationships/hyperlink" Target="https://ccpatioapp.com/index.php?module=items/info&amp;path=25-915" TargetMode="External"/><Relationship Id="rId965" Type="http://schemas.openxmlformats.org/officeDocument/2006/relationships/hyperlink" Target="https://ccpatioapp.com/index.php?module=items/info&amp;path=25-774" TargetMode="External"/><Relationship Id="rId964" Type="http://schemas.openxmlformats.org/officeDocument/2006/relationships/hyperlink" Target="https://ccpatioapp.com/index.php?module=items/info&amp;path=25-774" TargetMode="External"/><Relationship Id="rId963" Type="http://schemas.openxmlformats.org/officeDocument/2006/relationships/hyperlink" Target="https://ccpatioapp.com/index.php?module=items/info&amp;path=25-700" TargetMode="External"/><Relationship Id="rId962" Type="http://schemas.openxmlformats.org/officeDocument/2006/relationships/hyperlink" Target="https://ccpatioapp.com/index.php?module=items/info&amp;path=25-700" TargetMode="External"/><Relationship Id="rId969" Type="http://schemas.openxmlformats.org/officeDocument/2006/relationships/hyperlink" Target="https://ccpatioapp.com/index.php?module=items/info&amp;path=25-776" TargetMode="External"/><Relationship Id="rId968" Type="http://schemas.openxmlformats.org/officeDocument/2006/relationships/hyperlink" Target="https://ccpatioapp.com/index.php?module=items/info&amp;path=25-776" TargetMode="External"/><Relationship Id="rId967" Type="http://schemas.openxmlformats.org/officeDocument/2006/relationships/hyperlink" Target="https://ccpatioapp.com/index.php?module=items/info&amp;path=25-775" TargetMode="External"/><Relationship Id="rId966" Type="http://schemas.openxmlformats.org/officeDocument/2006/relationships/hyperlink" Target="https://ccpatioapp.com/index.php?module=items/info&amp;path=25-775" TargetMode="External"/><Relationship Id="rId961" Type="http://schemas.openxmlformats.org/officeDocument/2006/relationships/hyperlink" Target="https://ccpatioapp.com/index.php?module=items/info&amp;path=25-148" TargetMode="External"/><Relationship Id="rId960" Type="http://schemas.openxmlformats.org/officeDocument/2006/relationships/hyperlink" Target="https://ccpatioapp.com/index.php?module=items/info&amp;path=25-148" TargetMode="External"/><Relationship Id="rId959" Type="http://schemas.openxmlformats.org/officeDocument/2006/relationships/hyperlink" Target="https://ccpatioapp.com/index.php?module=items/info&amp;path=25-257" TargetMode="External"/><Relationship Id="rId954" Type="http://schemas.openxmlformats.org/officeDocument/2006/relationships/hyperlink" Target="https://ccpatioapp.com/index.php?module=items/info&amp;path=25-772" TargetMode="External"/><Relationship Id="rId953" Type="http://schemas.openxmlformats.org/officeDocument/2006/relationships/hyperlink" Target="https://ccpatioapp.com/index.php?module=items/info&amp;path=25-771" TargetMode="External"/><Relationship Id="rId952" Type="http://schemas.openxmlformats.org/officeDocument/2006/relationships/hyperlink" Target="https://ccpatioapp.com/index.php?module=items/info&amp;path=25-771" TargetMode="External"/><Relationship Id="rId951" Type="http://schemas.openxmlformats.org/officeDocument/2006/relationships/hyperlink" Target="https://ccpatioapp.com/index.php?module=items/info&amp;path=25-770" TargetMode="External"/><Relationship Id="rId958" Type="http://schemas.openxmlformats.org/officeDocument/2006/relationships/hyperlink" Target="https://ccpatioapp.com/index.php?module=items/info&amp;path=25-257" TargetMode="External"/><Relationship Id="rId957" Type="http://schemas.openxmlformats.org/officeDocument/2006/relationships/hyperlink" Target="https://ccpatioapp.com/index.php?module=items/info&amp;path=25-493" TargetMode="External"/><Relationship Id="rId956" Type="http://schemas.openxmlformats.org/officeDocument/2006/relationships/hyperlink" Target="https://ccpatioapp.com/index.php?module=items/info&amp;path=25-493" TargetMode="External"/><Relationship Id="rId955" Type="http://schemas.openxmlformats.org/officeDocument/2006/relationships/hyperlink" Target="https://ccpatioapp.com/index.php?module=items/info&amp;path=25-772" TargetMode="External"/><Relationship Id="rId950" Type="http://schemas.openxmlformats.org/officeDocument/2006/relationships/hyperlink" Target="https://ccpatioapp.com/index.php?module=items/info&amp;path=25-770" TargetMode="External"/><Relationship Id="rId1540" Type="http://schemas.openxmlformats.org/officeDocument/2006/relationships/drawing" Target="../drawings/drawing2.xml"/><Relationship Id="rId1541" Type="http://schemas.openxmlformats.org/officeDocument/2006/relationships/vmlDrawing" Target="../drawings/vmlDrawing2.vml"/><Relationship Id="rId590" Type="http://schemas.openxmlformats.org/officeDocument/2006/relationships/hyperlink" Target="https://ccpatioapp.com/index.php?module=items/info&amp;path=25-660" TargetMode="External"/><Relationship Id="rId107" Type="http://schemas.openxmlformats.org/officeDocument/2006/relationships/hyperlink" Target="https://ccpatioapp.com/index.php?module=items/info&amp;path=25-422" TargetMode="External"/><Relationship Id="rId106" Type="http://schemas.openxmlformats.org/officeDocument/2006/relationships/hyperlink" Target="https://ccpatioapp.com/index.php?module=items/info&amp;path=25-421" TargetMode="External"/><Relationship Id="rId105" Type="http://schemas.openxmlformats.org/officeDocument/2006/relationships/hyperlink" Target="https://ccpatioapp.com/index.php?module=items/info&amp;path=25-419" TargetMode="External"/><Relationship Id="rId589" Type="http://schemas.openxmlformats.org/officeDocument/2006/relationships/hyperlink" Target="https://ccpatioapp.com/index.php?module=items/info&amp;path=25-660" TargetMode="External"/><Relationship Id="rId104" Type="http://schemas.openxmlformats.org/officeDocument/2006/relationships/hyperlink" Target="https://ccpatioapp.com/index.php?module=items/info&amp;path=25-418" TargetMode="External"/><Relationship Id="rId588" Type="http://schemas.openxmlformats.org/officeDocument/2006/relationships/hyperlink" Target="https://ccpatioapp.com/index.php?module=items/info&amp;path=25-537" TargetMode="External"/><Relationship Id="rId109" Type="http://schemas.openxmlformats.org/officeDocument/2006/relationships/hyperlink" Target="https://ccpatioapp.com/index.php?module=items/info&amp;path=25-424" TargetMode="External"/><Relationship Id="rId1170" Type="http://schemas.openxmlformats.org/officeDocument/2006/relationships/hyperlink" Target="https://ccpatioapp.com/index.php?module=items/info&amp;path=25-443" TargetMode="External"/><Relationship Id="rId108" Type="http://schemas.openxmlformats.org/officeDocument/2006/relationships/hyperlink" Target="https://ccpatioapp.com/index.php?module=items/info&amp;path=25-423" TargetMode="External"/><Relationship Id="rId1171" Type="http://schemas.openxmlformats.org/officeDocument/2006/relationships/hyperlink" Target="https://ccpatioapp.com/index.php?module=items/info&amp;path=25-420" TargetMode="External"/><Relationship Id="rId583" Type="http://schemas.openxmlformats.org/officeDocument/2006/relationships/hyperlink" Target="https://ccpatioapp.com/index.php?module=items/info&amp;path=25-658" TargetMode="External"/><Relationship Id="rId1172" Type="http://schemas.openxmlformats.org/officeDocument/2006/relationships/hyperlink" Target="https://ccpatioapp.com/index.php?module=items/info&amp;path=25-420" TargetMode="External"/><Relationship Id="rId582" Type="http://schemas.openxmlformats.org/officeDocument/2006/relationships/hyperlink" Target="https://ccpatioapp.com/index.php?module=items/info&amp;path=25-657" TargetMode="External"/><Relationship Id="rId1173" Type="http://schemas.openxmlformats.org/officeDocument/2006/relationships/hyperlink" Target="https://ccpatioapp.com/index.php?module=items/info&amp;path=25-818" TargetMode="External"/><Relationship Id="rId581" Type="http://schemas.openxmlformats.org/officeDocument/2006/relationships/hyperlink" Target="https://ccpatioapp.com/index.php?module=items/info&amp;path=25-657" TargetMode="External"/><Relationship Id="rId1174" Type="http://schemas.openxmlformats.org/officeDocument/2006/relationships/hyperlink" Target="https://ccpatioapp.com/index.php?module=items/info&amp;path=25-818" TargetMode="External"/><Relationship Id="rId580" Type="http://schemas.openxmlformats.org/officeDocument/2006/relationships/hyperlink" Target="https://ccpatioapp.com/index.php?module=items/info&amp;path=25-656" TargetMode="External"/><Relationship Id="rId1175" Type="http://schemas.openxmlformats.org/officeDocument/2006/relationships/hyperlink" Target="https://ccpatioapp.com/index.php?module=items/info&amp;path=25-645" TargetMode="External"/><Relationship Id="rId103" Type="http://schemas.openxmlformats.org/officeDocument/2006/relationships/hyperlink" Target="https://ccpatioapp.com/index.php?module=items/info&amp;path=25-417" TargetMode="External"/><Relationship Id="rId587" Type="http://schemas.openxmlformats.org/officeDocument/2006/relationships/hyperlink" Target="https://ccpatioapp.com/index.php?module=items/info&amp;path=25-537" TargetMode="External"/><Relationship Id="rId1176" Type="http://schemas.openxmlformats.org/officeDocument/2006/relationships/hyperlink" Target="https://ccpatioapp.com/index.php?module=items/info&amp;path=25-645" TargetMode="External"/><Relationship Id="rId102" Type="http://schemas.openxmlformats.org/officeDocument/2006/relationships/hyperlink" Target="https://ccpatioapp.com/index.php?module=items/info&amp;path=25-416" TargetMode="External"/><Relationship Id="rId586" Type="http://schemas.openxmlformats.org/officeDocument/2006/relationships/hyperlink" Target="https://ccpatioapp.com/index.php?module=items/info&amp;path=25-659" TargetMode="External"/><Relationship Id="rId1177" Type="http://schemas.openxmlformats.org/officeDocument/2006/relationships/hyperlink" Target="https://ccpatioapp.com/index.php?module=items/info&amp;path=25-819" TargetMode="External"/><Relationship Id="rId101" Type="http://schemas.openxmlformats.org/officeDocument/2006/relationships/hyperlink" Target="https://ccpatioapp.com/index.php?module=items/info&amp;path=25-415" TargetMode="External"/><Relationship Id="rId585" Type="http://schemas.openxmlformats.org/officeDocument/2006/relationships/hyperlink" Target="https://ccpatioapp.com/index.php?module=items/info&amp;path=25-659" TargetMode="External"/><Relationship Id="rId1178" Type="http://schemas.openxmlformats.org/officeDocument/2006/relationships/hyperlink" Target="https://ccpatioapp.com/index.php?module=items/info&amp;path=25-819" TargetMode="External"/><Relationship Id="rId100" Type="http://schemas.openxmlformats.org/officeDocument/2006/relationships/hyperlink" Target="https://ccpatioapp.com/index.php?module=items/info&amp;path=25-414" TargetMode="External"/><Relationship Id="rId584" Type="http://schemas.openxmlformats.org/officeDocument/2006/relationships/hyperlink" Target="https://ccpatioapp.com/index.php?module=items/info&amp;path=25-658" TargetMode="External"/><Relationship Id="rId1179" Type="http://schemas.openxmlformats.org/officeDocument/2006/relationships/hyperlink" Target="https://ccpatioapp.com/index.php?module=items/info&amp;path=25-820" TargetMode="External"/><Relationship Id="rId1169" Type="http://schemas.openxmlformats.org/officeDocument/2006/relationships/hyperlink" Target="https://ccpatioapp.com/index.php?module=items/info&amp;path=25-443" TargetMode="External"/><Relationship Id="rId579" Type="http://schemas.openxmlformats.org/officeDocument/2006/relationships/hyperlink" Target="https://ccpatioapp.com/index.php?module=items/info&amp;path=25-656" TargetMode="External"/><Relationship Id="rId578" Type="http://schemas.openxmlformats.org/officeDocument/2006/relationships/hyperlink" Target="https://ccpatioapp.com/index.php?module=items/info&amp;path=25-655" TargetMode="External"/><Relationship Id="rId577" Type="http://schemas.openxmlformats.org/officeDocument/2006/relationships/hyperlink" Target="https://ccpatioapp.com/index.php?module=items/info&amp;path=25-655" TargetMode="External"/><Relationship Id="rId1160" Type="http://schemas.openxmlformats.org/officeDocument/2006/relationships/hyperlink" Target="https://ccpatioapp.com/index.php?module=items/info&amp;path=25-220" TargetMode="External"/><Relationship Id="rId572" Type="http://schemas.openxmlformats.org/officeDocument/2006/relationships/hyperlink" Target="https://ccpatioapp.com/index.php?module=items/info&amp;path=25-652" TargetMode="External"/><Relationship Id="rId1161" Type="http://schemas.openxmlformats.org/officeDocument/2006/relationships/hyperlink" Target="https://ccpatioapp.com/index.php?module=items/info&amp;path=25-816" TargetMode="External"/><Relationship Id="rId571" Type="http://schemas.openxmlformats.org/officeDocument/2006/relationships/hyperlink" Target="https://ccpatioapp.com/index.php?module=items/info&amp;path=25-652" TargetMode="External"/><Relationship Id="rId1162" Type="http://schemas.openxmlformats.org/officeDocument/2006/relationships/hyperlink" Target="https://ccpatioapp.com/index.php?module=items/info&amp;path=25-816" TargetMode="External"/><Relationship Id="rId570" Type="http://schemas.openxmlformats.org/officeDocument/2006/relationships/hyperlink" Target="https://ccpatioapp.com/index.php?module=items/info&amp;path=25-600" TargetMode="External"/><Relationship Id="rId1163" Type="http://schemas.openxmlformats.org/officeDocument/2006/relationships/hyperlink" Target="https://ccpatioapp.com/index.php?module=items/info&amp;path=25-817" TargetMode="External"/><Relationship Id="rId1164" Type="http://schemas.openxmlformats.org/officeDocument/2006/relationships/hyperlink" Target="https://ccpatioapp.com/index.php?module=items/info&amp;path=25-817" TargetMode="External"/><Relationship Id="rId576" Type="http://schemas.openxmlformats.org/officeDocument/2006/relationships/hyperlink" Target="https://ccpatioapp.com/index.php?module=items/info&amp;path=25-654" TargetMode="External"/><Relationship Id="rId1165" Type="http://schemas.openxmlformats.org/officeDocument/2006/relationships/hyperlink" Target="https://ccpatioapp.com/index.php?module=items/info&amp;path=25-199" TargetMode="External"/><Relationship Id="rId575" Type="http://schemas.openxmlformats.org/officeDocument/2006/relationships/hyperlink" Target="https://ccpatioapp.com/index.php?module=items/info&amp;path=25-654" TargetMode="External"/><Relationship Id="rId1166" Type="http://schemas.openxmlformats.org/officeDocument/2006/relationships/hyperlink" Target="https://ccpatioapp.com/index.php?module=items/info&amp;path=25-199" TargetMode="External"/><Relationship Id="rId574" Type="http://schemas.openxmlformats.org/officeDocument/2006/relationships/hyperlink" Target="https://ccpatioapp.com/index.php?module=items/info&amp;path=25-653" TargetMode="External"/><Relationship Id="rId1167" Type="http://schemas.openxmlformats.org/officeDocument/2006/relationships/hyperlink" Target="https://ccpatioapp.com/index.php?module=items/info&amp;path=25-738" TargetMode="External"/><Relationship Id="rId573" Type="http://schemas.openxmlformats.org/officeDocument/2006/relationships/hyperlink" Target="https://ccpatioapp.com/index.php?module=items/info&amp;path=25-653" TargetMode="External"/><Relationship Id="rId1168" Type="http://schemas.openxmlformats.org/officeDocument/2006/relationships/hyperlink" Target="https://ccpatioapp.com/index.php?module=items/info&amp;path=25-738" TargetMode="External"/><Relationship Id="rId129" Type="http://schemas.openxmlformats.org/officeDocument/2006/relationships/hyperlink" Target="https://ccpatioapp.com/index.php?module=items/info&amp;path=25-438" TargetMode="External"/><Relationship Id="rId128" Type="http://schemas.openxmlformats.org/officeDocument/2006/relationships/hyperlink" Target="https://ccpatioapp.com/index.php?module=items/info&amp;path=25-437" TargetMode="External"/><Relationship Id="rId127" Type="http://schemas.openxmlformats.org/officeDocument/2006/relationships/hyperlink" Target="https://ccpatioapp.com/index.php?module=items/info&amp;path=25-436" TargetMode="External"/><Relationship Id="rId126" Type="http://schemas.openxmlformats.org/officeDocument/2006/relationships/hyperlink" Target="https://ccpatioapp.com/index.php?module=items/info&amp;path=25-435" TargetMode="External"/><Relationship Id="rId1190" Type="http://schemas.openxmlformats.org/officeDocument/2006/relationships/hyperlink" Target="https://ccpatioapp.com/index.php?module=items/info&amp;path=25-824" TargetMode="External"/><Relationship Id="rId1191" Type="http://schemas.openxmlformats.org/officeDocument/2006/relationships/hyperlink" Target="https://ccpatioapp.com/index.php?module=items/info&amp;path=25-825" TargetMode="External"/><Relationship Id="rId1192" Type="http://schemas.openxmlformats.org/officeDocument/2006/relationships/hyperlink" Target="https://ccpatioapp.com/index.php?module=items/info&amp;path=25-825" TargetMode="External"/><Relationship Id="rId1193" Type="http://schemas.openxmlformats.org/officeDocument/2006/relationships/hyperlink" Target="https://ccpatioapp.com/index.php?module=items/info&amp;path=25-826" TargetMode="External"/><Relationship Id="rId121" Type="http://schemas.openxmlformats.org/officeDocument/2006/relationships/hyperlink" Target="https://ccpatioapp.com/index.php?module=items/info&amp;path=25-431" TargetMode="External"/><Relationship Id="rId1194" Type="http://schemas.openxmlformats.org/officeDocument/2006/relationships/hyperlink" Target="https://ccpatioapp.com/index.php?module=items/info&amp;path=25-826" TargetMode="External"/><Relationship Id="rId120" Type="http://schemas.openxmlformats.org/officeDocument/2006/relationships/hyperlink" Target="https://ccpatioapp.com/index.php?module=items/info&amp;path=25-358" TargetMode="External"/><Relationship Id="rId1195" Type="http://schemas.openxmlformats.org/officeDocument/2006/relationships/hyperlink" Target="https://ccpatioapp.com/index.php?module=items/info&amp;path=25-751" TargetMode="External"/><Relationship Id="rId1196" Type="http://schemas.openxmlformats.org/officeDocument/2006/relationships/hyperlink" Target="https://ccpatioapp.com/index.php?module=items/info&amp;path=25-751" TargetMode="External"/><Relationship Id="rId1197" Type="http://schemas.openxmlformats.org/officeDocument/2006/relationships/hyperlink" Target="https://ccpatioapp.com/index.php?module=items/info&amp;path=25-94" TargetMode="External"/><Relationship Id="rId125" Type="http://schemas.openxmlformats.org/officeDocument/2006/relationships/hyperlink" Target="https://ccpatioapp.com/index.php?module=items/info&amp;path=25-434" TargetMode="External"/><Relationship Id="rId1198" Type="http://schemas.openxmlformats.org/officeDocument/2006/relationships/hyperlink" Target="https://ccpatioapp.com/index.php?module=items/info&amp;path=25-94" TargetMode="External"/><Relationship Id="rId124" Type="http://schemas.openxmlformats.org/officeDocument/2006/relationships/hyperlink" Target="https://ccpatioapp.com/index.php?module=items/info&amp;path=25-165" TargetMode="External"/><Relationship Id="rId1199" Type="http://schemas.openxmlformats.org/officeDocument/2006/relationships/hyperlink" Target="https://ccpatioapp.com/index.php?module=items/info&amp;path=25-794" TargetMode="External"/><Relationship Id="rId123" Type="http://schemas.openxmlformats.org/officeDocument/2006/relationships/hyperlink" Target="https://ccpatioapp.com/index.php?module=items/info&amp;path=25-433" TargetMode="External"/><Relationship Id="rId122" Type="http://schemas.openxmlformats.org/officeDocument/2006/relationships/hyperlink" Target="https://ccpatioapp.com/index.php?module=items/info&amp;path=25-432" TargetMode="External"/><Relationship Id="rId118" Type="http://schemas.openxmlformats.org/officeDocument/2006/relationships/hyperlink" Target="https://ccpatioapp.com/index.php?module=items/info&amp;path=25-430" TargetMode="External"/><Relationship Id="rId117" Type="http://schemas.openxmlformats.org/officeDocument/2006/relationships/hyperlink" Target="https://ccpatioapp.com/index.php?module=items/info&amp;path=25-429" TargetMode="External"/><Relationship Id="rId116" Type="http://schemas.openxmlformats.org/officeDocument/2006/relationships/hyperlink" Target="https://ccpatioapp.com/index.php?module=items/info&amp;path=25-147" TargetMode="External"/><Relationship Id="rId115" Type="http://schemas.openxmlformats.org/officeDocument/2006/relationships/hyperlink" Target="https://ccpatioapp.com/index.php?module=items/info&amp;path=25-428" TargetMode="External"/><Relationship Id="rId599" Type="http://schemas.openxmlformats.org/officeDocument/2006/relationships/hyperlink" Target="https://ccpatioapp.com/index.php?module=items/info&amp;path=25-665" TargetMode="External"/><Relationship Id="rId1180" Type="http://schemas.openxmlformats.org/officeDocument/2006/relationships/hyperlink" Target="https://ccpatioapp.com/index.php?module=items/info&amp;path=25-820" TargetMode="External"/><Relationship Id="rId1181" Type="http://schemas.openxmlformats.org/officeDocument/2006/relationships/hyperlink" Target="https://ccpatioapp.com/index.php?module=items/info&amp;path=25-821" TargetMode="External"/><Relationship Id="rId119" Type="http://schemas.openxmlformats.org/officeDocument/2006/relationships/hyperlink" Target="https://ccpatioapp.com/index.php?module=items/info&amp;path=25-413" TargetMode="External"/><Relationship Id="rId1182" Type="http://schemas.openxmlformats.org/officeDocument/2006/relationships/hyperlink" Target="https://ccpatioapp.com/index.php?module=items/info&amp;path=25-821" TargetMode="External"/><Relationship Id="rId110" Type="http://schemas.openxmlformats.org/officeDocument/2006/relationships/hyperlink" Target="https://ccpatioapp.com/index.php?module=items/info&amp;path=25-425" TargetMode="External"/><Relationship Id="rId594" Type="http://schemas.openxmlformats.org/officeDocument/2006/relationships/hyperlink" Target="https://ccpatioapp.com/index.php?module=items/info&amp;path=25-662" TargetMode="External"/><Relationship Id="rId1183" Type="http://schemas.openxmlformats.org/officeDocument/2006/relationships/hyperlink" Target="https://ccpatioapp.com/index.php?module=items/info&amp;path=25-822" TargetMode="External"/><Relationship Id="rId593" Type="http://schemas.openxmlformats.org/officeDocument/2006/relationships/hyperlink" Target="https://ccpatioapp.com/index.php?module=items/info&amp;path=25-662" TargetMode="External"/><Relationship Id="rId1184" Type="http://schemas.openxmlformats.org/officeDocument/2006/relationships/hyperlink" Target="https://ccpatioapp.com/index.php?module=items/info&amp;path=25-822" TargetMode="External"/><Relationship Id="rId592" Type="http://schemas.openxmlformats.org/officeDocument/2006/relationships/hyperlink" Target="https://ccpatioapp.com/index.php?module=items/info&amp;path=25-661" TargetMode="External"/><Relationship Id="rId1185" Type="http://schemas.openxmlformats.org/officeDocument/2006/relationships/hyperlink" Target="https://ccpatioapp.com/index.php?module=items/info&amp;path=25-823" TargetMode="External"/><Relationship Id="rId591" Type="http://schemas.openxmlformats.org/officeDocument/2006/relationships/hyperlink" Target="https://ccpatioapp.com/index.php?module=items/info&amp;path=25-661" TargetMode="External"/><Relationship Id="rId1186" Type="http://schemas.openxmlformats.org/officeDocument/2006/relationships/hyperlink" Target="https://ccpatioapp.com/index.php?module=items/info&amp;path=25-823" TargetMode="External"/><Relationship Id="rId114" Type="http://schemas.openxmlformats.org/officeDocument/2006/relationships/hyperlink" Target="https://ccpatioapp.com/index.php?module=items/info&amp;path=25-220" TargetMode="External"/><Relationship Id="rId598" Type="http://schemas.openxmlformats.org/officeDocument/2006/relationships/hyperlink" Target="https://ccpatioapp.com/index.php?module=items/info&amp;path=25-664" TargetMode="External"/><Relationship Id="rId1187" Type="http://schemas.openxmlformats.org/officeDocument/2006/relationships/hyperlink" Target="https://ccpatioapp.com/index.php?module=items/info&amp;path=25-701" TargetMode="External"/><Relationship Id="rId113" Type="http://schemas.openxmlformats.org/officeDocument/2006/relationships/hyperlink" Target="https://ccpatioapp.com/index.php?module=items/info&amp;path=25-427" TargetMode="External"/><Relationship Id="rId597" Type="http://schemas.openxmlformats.org/officeDocument/2006/relationships/hyperlink" Target="https://ccpatioapp.com/index.php?module=items/info&amp;path=25-664" TargetMode="External"/><Relationship Id="rId1188" Type="http://schemas.openxmlformats.org/officeDocument/2006/relationships/hyperlink" Target="https://ccpatioapp.com/index.php?module=items/info&amp;path=25-701" TargetMode="External"/><Relationship Id="rId112" Type="http://schemas.openxmlformats.org/officeDocument/2006/relationships/hyperlink" Target="https://ccpatioapp.com/index.php?module=items/info&amp;path=25-426" TargetMode="External"/><Relationship Id="rId596" Type="http://schemas.openxmlformats.org/officeDocument/2006/relationships/hyperlink" Target="https://ccpatioapp.com/index.php?module=items/info&amp;path=25-663" TargetMode="External"/><Relationship Id="rId1189" Type="http://schemas.openxmlformats.org/officeDocument/2006/relationships/hyperlink" Target="https://ccpatioapp.com/index.php?module=items/info&amp;path=25-824" TargetMode="External"/><Relationship Id="rId111" Type="http://schemas.openxmlformats.org/officeDocument/2006/relationships/hyperlink" Target="https://ccpatioapp.com/index.php?module=items/info&amp;path=25-346" TargetMode="External"/><Relationship Id="rId595" Type="http://schemas.openxmlformats.org/officeDocument/2006/relationships/hyperlink" Target="https://ccpatioapp.com/index.php?module=items/info&amp;path=25-663" TargetMode="External"/><Relationship Id="rId1136" Type="http://schemas.openxmlformats.org/officeDocument/2006/relationships/hyperlink" Target="https://ccpatioapp.com/index.php?module=items/info&amp;path=25-812" TargetMode="External"/><Relationship Id="rId1137" Type="http://schemas.openxmlformats.org/officeDocument/2006/relationships/hyperlink" Target="https://ccpatioapp.com/index.php?module=items/info&amp;path=25-672" TargetMode="External"/><Relationship Id="rId1138" Type="http://schemas.openxmlformats.org/officeDocument/2006/relationships/hyperlink" Target="https://ccpatioapp.com/index.php?module=items/info&amp;path=25-672" TargetMode="External"/><Relationship Id="rId1139" Type="http://schemas.openxmlformats.org/officeDocument/2006/relationships/hyperlink" Target="https://ccpatioapp.com/index.php?module=items/info&amp;path=25-662" TargetMode="External"/><Relationship Id="rId547" Type="http://schemas.openxmlformats.org/officeDocument/2006/relationships/hyperlink" Target="https://ccpatioapp.com/index.php?module=items/info&amp;path=25-264" TargetMode="External"/><Relationship Id="rId546" Type="http://schemas.openxmlformats.org/officeDocument/2006/relationships/hyperlink" Target="https://ccpatioapp.com/index.php?module=items/info&amp;path=25-615" TargetMode="External"/><Relationship Id="rId545" Type="http://schemas.openxmlformats.org/officeDocument/2006/relationships/hyperlink" Target="https://ccpatioapp.com/index.php?module=items/info&amp;path=25-615" TargetMode="External"/><Relationship Id="rId544" Type="http://schemas.openxmlformats.org/officeDocument/2006/relationships/hyperlink" Target="https://ccpatioapp.com/index.php?module=items/info&amp;path=25-642" TargetMode="External"/><Relationship Id="rId549" Type="http://schemas.openxmlformats.org/officeDocument/2006/relationships/hyperlink" Target="https://ccpatioapp.com/index.php?module=items/info&amp;path=25-145" TargetMode="External"/><Relationship Id="rId548" Type="http://schemas.openxmlformats.org/officeDocument/2006/relationships/hyperlink" Target="https://ccpatioapp.com/index.php?module=items/info&amp;path=25-264" TargetMode="External"/><Relationship Id="rId1130" Type="http://schemas.openxmlformats.org/officeDocument/2006/relationships/hyperlink" Target="https://ccpatioapp.com/index.php?module=items/info&amp;path=25-810" TargetMode="External"/><Relationship Id="rId1131" Type="http://schemas.openxmlformats.org/officeDocument/2006/relationships/hyperlink" Target="https://ccpatioapp.com/index.php?module=items/info&amp;path=25-811" TargetMode="External"/><Relationship Id="rId543" Type="http://schemas.openxmlformats.org/officeDocument/2006/relationships/hyperlink" Target="https://ccpatioapp.com/index.php?module=items/info&amp;path=25-642" TargetMode="External"/><Relationship Id="rId1132" Type="http://schemas.openxmlformats.org/officeDocument/2006/relationships/hyperlink" Target="https://ccpatioapp.com/index.php?module=items/info&amp;path=25-811" TargetMode="External"/><Relationship Id="rId542" Type="http://schemas.openxmlformats.org/officeDocument/2006/relationships/hyperlink" Target="https://ccpatioapp.com/index.php?module=items/info&amp;path=25-640" TargetMode="External"/><Relationship Id="rId1133" Type="http://schemas.openxmlformats.org/officeDocument/2006/relationships/hyperlink" Target="https://ccpatioapp.com/index.php?module=items/info&amp;path=25-787" TargetMode="External"/><Relationship Id="rId541" Type="http://schemas.openxmlformats.org/officeDocument/2006/relationships/hyperlink" Target="https://ccpatioapp.com/index.php?module=items/info&amp;path=25-640" TargetMode="External"/><Relationship Id="rId1134" Type="http://schemas.openxmlformats.org/officeDocument/2006/relationships/hyperlink" Target="https://ccpatioapp.com/index.php?module=items/info&amp;path=25-787" TargetMode="External"/><Relationship Id="rId540" Type="http://schemas.openxmlformats.org/officeDocument/2006/relationships/hyperlink" Target="https://ccpatioapp.com/index.php?module=items/info&amp;path=25-639" TargetMode="External"/><Relationship Id="rId1135" Type="http://schemas.openxmlformats.org/officeDocument/2006/relationships/hyperlink" Target="https://ccpatioapp.com/index.php?module=items/info&amp;path=25-812" TargetMode="External"/><Relationship Id="rId1125" Type="http://schemas.openxmlformats.org/officeDocument/2006/relationships/hyperlink" Target="https://ccpatioapp.com/index.php?module=items/info&amp;path=25-651" TargetMode="External"/><Relationship Id="rId1126" Type="http://schemas.openxmlformats.org/officeDocument/2006/relationships/hyperlink" Target="https://ccpatioapp.com/index.php?module=items/info&amp;path=25-651" TargetMode="External"/><Relationship Id="rId1127" Type="http://schemas.openxmlformats.org/officeDocument/2006/relationships/hyperlink" Target="https://ccpatioapp.com/index.php?module=items/info&amp;path=25-810" TargetMode="External"/><Relationship Id="rId1128" Type="http://schemas.openxmlformats.org/officeDocument/2006/relationships/hyperlink" Target="https://ccpatioapp.com/index.php?module=items/info&amp;path=25-810" TargetMode="External"/><Relationship Id="rId1129" Type="http://schemas.openxmlformats.org/officeDocument/2006/relationships/hyperlink" Target="https://ccpatioapp.com/index.php?module=items/info&amp;path=25-810" TargetMode="External"/><Relationship Id="rId536" Type="http://schemas.openxmlformats.org/officeDocument/2006/relationships/hyperlink" Target="https://ccpatioapp.com/index.php?module=items/info&amp;path=25-637" TargetMode="External"/><Relationship Id="rId535" Type="http://schemas.openxmlformats.org/officeDocument/2006/relationships/hyperlink" Target="https://ccpatioapp.com/index.php?module=items/info&amp;path=25-637" TargetMode="External"/><Relationship Id="rId534" Type="http://schemas.openxmlformats.org/officeDocument/2006/relationships/hyperlink" Target="https://ccpatioapp.com/index.php?module=items/info&amp;path=25-636" TargetMode="External"/><Relationship Id="rId533" Type="http://schemas.openxmlformats.org/officeDocument/2006/relationships/hyperlink" Target="https://ccpatioapp.com/index.php?module=items/info&amp;path=25-636" TargetMode="External"/><Relationship Id="rId539" Type="http://schemas.openxmlformats.org/officeDocument/2006/relationships/hyperlink" Target="https://ccpatioapp.com/index.php?module=items/info&amp;path=25-639" TargetMode="External"/><Relationship Id="rId538" Type="http://schemas.openxmlformats.org/officeDocument/2006/relationships/hyperlink" Target="https://ccpatioapp.com/index.php?module=items/info&amp;path=25-638" TargetMode="External"/><Relationship Id="rId537" Type="http://schemas.openxmlformats.org/officeDocument/2006/relationships/hyperlink" Target="https://ccpatioapp.com/index.php?module=items/info&amp;path=25-638" TargetMode="External"/><Relationship Id="rId1120" Type="http://schemas.openxmlformats.org/officeDocument/2006/relationships/hyperlink" Target="https://ccpatioapp.com/index.php?module=items/info&amp;path=25-686" TargetMode="External"/><Relationship Id="rId532" Type="http://schemas.openxmlformats.org/officeDocument/2006/relationships/hyperlink" Target="https://ccpatioapp.com/index.php?module=items/info&amp;path=25-395" TargetMode="External"/><Relationship Id="rId1121" Type="http://schemas.openxmlformats.org/officeDocument/2006/relationships/hyperlink" Target="https://ccpatioapp.com/index.php?module=items/info&amp;path=25-367" TargetMode="External"/><Relationship Id="rId531" Type="http://schemas.openxmlformats.org/officeDocument/2006/relationships/hyperlink" Target="https://ccpatioapp.com/index.php?module=items/info&amp;path=25-395" TargetMode="External"/><Relationship Id="rId1122" Type="http://schemas.openxmlformats.org/officeDocument/2006/relationships/hyperlink" Target="https://ccpatioapp.com/index.php?module=items/info&amp;path=25-367" TargetMode="External"/><Relationship Id="rId530" Type="http://schemas.openxmlformats.org/officeDocument/2006/relationships/hyperlink" Target="https://ccpatioapp.com/index.php?module=items/info&amp;path=25-389" TargetMode="External"/><Relationship Id="rId1123" Type="http://schemas.openxmlformats.org/officeDocument/2006/relationships/hyperlink" Target="https://ccpatioapp.com/index.php?module=items/info&amp;path=25-199" TargetMode="External"/><Relationship Id="rId1124" Type="http://schemas.openxmlformats.org/officeDocument/2006/relationships/hyperlink" Target="https://ccpatioapp.com/index.php?module=items/info&amp;path=25-199" TargetMode="External"/><Relationship Id="rId1158" Type="http://schemas.openxmlformats.org/officeDocument/2006/relationships/hyperlink" Target="https://ccpatioapp.com/index.php?module=items/info&amp;path=25-551" TargetMode="External"/><Relationship Id="rId1159" Type="http://schemas.openxmlformats.org/officeDocument/2006/relationships/hyperlink" Target="https://ccpatioapp.com/index.php?module=items/info&amp;path=25-220" TargetMode="External"/><Relationship Id="rId569" Type="http://schemas.openxmlformats.org/officeDocument/2006/relationships/hyperlink" Target="https://ccpatioapp.com/index.php?module=items/info&amp;path=25-600" TargetMode="External"/><Relationship Id="rId568" Type="http://schemas.openxmlformats.org/officeDocument/2006/relationships/hyperlink" Target="https://ccpatioapp.com/index.php?module=items/info&amp;path=25-651" TargetMode="External"/><Relationship Id="rId567" Type="http://schemas.openxmlformats.org/officeDocument/2006/relationships/hyperlink" Target="https://ccpatioapp.com/index.php?module=items/info&amp;path=25-651" TargetMode="External"/><Relationship Id="rId566" Type="http://schemas.openxmlformats.org/officeDocument/2006/relationships/hyperlink" Target="https://ccpatioapp.com/index.php?module=items/info&amp;path=25-592" TargetMode="External"/><Relationship Id="rId561" Type="http://schemas.openxmlformats.org/officeDocument/2006/relationships/hyperlink" Target="https://ccpatioapp.com/index.php?module=items/info&amp;path=25-649" TargetMode="External"/><Relationship Id="rId1150" Type="http://schemas.openxmlformats.org/officeDocument/2006/relationships/hyperlink" Target="https://ccpatioapp.com/index.php?module=items/info&amp;path=25-82" TargetMode="External"/><Relationship Id="rId560" Type="http://schemas.openxmlformats.org/officeDocument/2006/relationships/hyperlink" Target="https://ccpatioapp.com/index.php?module=items/info&amp;path=25-648" TargetMode="External"/><Relationship Id="rId1151" Type="http://schemas.openxmlformats.org/officeDocument/2006/relationships/hyperlink" Target="https://ccpatioapp.com/index.php?module=items/info&amp;path=25-793" TargetMode="External"/><Relationship Id="rId1152" Type="http://schemas.openxmlformats.org/officeDocument/2006/relationships/hyperlink" Target="https://ccpatioapp.com/index.php?module=items/info&amp;path=25-793" TargetMode="External"/><Relationship Id="rId1153" Type="http://schemas.openxmlformats.org/officeDocument/2006/relationships/hyperlink" Target="https://ccpatioapp.com/index.php?module=items/info&amp;path=25-653" TargetMode="External"/><Relationship Id="rId565" Type="http://schemas.openxmlformats.org/officeDocument/2006/relationships/hyperlink" Target="https://ccpatioapp.com/index.php?module=items/info&amp;path=25-592" TargetMode="External"/><Relationship Id="rId1154" Type="http://schemas.openxmlformats.org/officeDocument/2006/relationships/hyperlink" Target="https://ccpatioapp.com/index.php?module=items/info&amp;path=25-653" TargetMode="External"/><Relationship Id="rId564" Type="http://schemas.openxmlformats.org/officeDocument/2006/relationships/hyperlink" Target="https://ccpatioapp.com/index.php?module=items/info&amp;path=25-650" TargetMode="External"/><Relationship Id="rId1155" Type="http://schemas.openxmlformats.org/officeDocument/2006/relationships/hyperlink" Target="https://ccpatioapp.com/index.php?module=items/info&amp;path=25-815" TargetMode="External"/><Relationship Id="rId563" Type="http://schemas.openxmlformats.org/officeDocument/2006/relationships/hyperlink" Target="https://ccpatioapp.com/index.php?module=items/info&amp;path=25-650" TargetMode="External"/><Relationship Id="rId1156" Type="http://schemas.openxmlformats.org/officeDocument/2006/relationships/hyperlink" Target="https://ccpatioapp.com/index.php?module=items/info&amp;path=25-815" TargetMode="External"/><Relationship Id="rId562" Type="http://schemas.openxmlformats.org/officeDocument/2006/relationships/hyperlink" Target="https://ccpatioapp.com/index.php?module=items/info&amp;path=25-649" TargetMode="External"/><Relationship Id="rId1157" Type="http://schemas.openxmlformats.org/officeDocument/2006/relationships/hyperlink" Target="https://ccpatioapp.com/index.php?module=items/info&amp;path=25-551" TargetMode="External"/><Relationship Id="rId1147" Type="http://schemas.openxmlformats.org/officeDocument/2006/relationships/hyperlink" Target="https://ccpatioapp.com/index.php?module=items/info&amp;path=25-785" TargetMode="External"/><Relationship Id="rId1148" Type="http://schemas.openxmlformats.org/officeDocument/2006/relationships/hyperlink" Target="https://ccpatioapp.com/index.php?module=items/info&amp;path=25-785" TargetMode="External"/><Relationship Id="rId1149" Type="http://schemas.openxmlformats.org/officeDocument/2006/relationships/hyperlink" Target="https://ccpatioapp.com/index.php?module=items/info&amp;path=25-82" TargetMode="External"/><Relationship Id="rId558" Type="http://schemas.openxmlformats.org/officeDocument/2006/relationships/hyperlink" Target="https://ccpatioapp.com/index.php?module=items/info&amp;path=25-647" TargetMode="External"/><Relationship Id="rId557" Type="http://schemas.openxmlformats.org/officeDocument/2006/relationships/hyperlink" Target="https://ccpatioapp.com/index.php?module=items/info&amp;path=25-647" TargetMode="External"/><Relationship Id="rId556" Type="http://schemas.openxmlformats.org/officeDocument/2006/relationships/hyperlink" Target="https://ccpatioapp.com/index.php?module=items/info&amp;path=25-646" TargetMode="External"/><Relationship Id="rId555" Type="http://schemas.openxmlformats.org/officeDocument/2006/relationships/hyperlink" Target="https://ccpatioapp.com/index.php?module=items/info&amp;path=25-646" TargetMode="External"/><Relationship Id="rId559" Type="http://schemas.openxmlformats.org/officeDocument/2006/relationships/hyperlink" Target="https://ccpatioapp.com/index.php?module=items/info&amp;path=25-648" TargetMode="External"/><Relationship Id="rId550" Type="http://schemas.openxmlformats.org/officeDocument/2006/relationships/hyperlink" Target="https://ccpatioapp.com/index.php?module=items/info&amp;path=25-145" TargetMode="External"/><Relationship Id="rId1140" Type="http://schemas.openxmlformats.org/officeDocument/2006/relationships/hyperlink" Target="https://ccpatioapp.com/index.php?module=items/info&amp;path=25-662" TargetMode="External"/><Relationship Id="rId1141" Type="http://schemas.openxmlformats.org/officeDocument/2006/relationships/hyperlink" Target="https://ccpatioapp.com/index.php?module=items/info&amp;path=25-813" TargetMode="External"/><Relationship Id="rId1142" Type="http://schemas.openxmlformats.org/officeDocument/2006/relationships/hyperlink" Target="https://ccpatioapp.com/index.php?module=items/info&amp;path=25-813" TargetMode="External"/><Relationship Id="rId554" Type="http://schemas.openxmlformats.org/officeDocument/2006/relationships/hyperlink" Target="https://ccpatioapp.com/index.php?module=items/info&amp;path=25-645" TargetMode="External"/><Relationship Id="rId1143" Type="http://schemas.openxmlformats.org/officeDocument/2006/relationships/hyperlink" Target="https://ccpatioapp.com/index.php?module=items/info&amp;path=25-814" TargetMode="External"/><Relationship Id="rId553" Type="http://schemas.openxmlformats.org/officeDocument/2006/relationships/hyperlink" Target="https://ccpatioapp.com/index.php?module=items/info&amp;path=25-645" TargetMode="External"/><Relationship Id="rId1144" Type="http://schemas.openxmlformats.org/officeDocument/2006/relationships/hyperlink" Target="https://ccpatioapp.com/index.php?module=items/info&amp;path=25-814" TargetMode="External"/><Relationship Id="rId552" Type="http://schemas.openxmlformats.org/officeDocument/2006/relationships/hyperlink" Target="https://ccpatioapp.com/index.php?module=items/info&amp;path=25-572" TargetMode="External"/><Relationship Id="rId1145" Type="http://schemas.openxmlformats.org/officeDocument/2006/relationships/hyperlink" Target="https://ccpatioapp.com/index.php?module=items/info&amp;path=25-199" TargetMode="External"/><Relationship Id="rId551" Type="http://schemas.openxmlformats.org/officeDocument/2006/relationships/hyperlink" Target="https://ccpatioapp.com/index.php?module=items/info&amp;path=25-572" TargetMode="External"/><Relationship Id="rId1146" Type="http://schemas.openxmlformats.org/officeDocument/2006/relationships/hyperlink" Target="https://ccpatioapp.com/index.php?module=items/info&amp;path=25-199" TargetMode="External"/><Relationship Id="rId495" Type="http://schemas.openxmlformats.org/officeDocument/2006/relationships/hyperlink" Target="https://ccpatioapp.com/index.php?module=items/info&amp;path=25-619" TargetMode="External"/><Relationship Id="rId494" Type="http://schemas.openxmlformats.org/officeDocument/2006/relationships/hyperlink" Target="https://ccpatioapp.com/index.php?module=items/info&amp;path=25-620" TargetMode="External"/><Relationship Id="rId493" Type="http://schemas.openxmlformats.org/officeDocument/2006/relationships/hyperlink" Target="https://ccpatioapp.com/index.php?module=items/info&amp;path=25-620" TargetMode="External"/><Relationship Id="rId492" Type="http://schemas.openxmlformats.org/officeDocument/2006/relationships/hyperlink" Target="https://ccpatioapp.com/index.php?module=items/info&amp;path=25-618" TargetMode="External"/><Relationship Id="rId499" Type="http://schemas.openxmlformats.org/officeDocument/2006/relationships/hyperlink" Target="https://ccpatioapp.com/index.php?module=items/info&amp;path=25-145" TargetMode="External"/><Relationship Id="rId498" Type="http://schemas.openxmlformats.org/officeDocument/2006/relationships/hyperlink" Target="https://ccpatioapp.com/index.php?module=items/info&amp;path=25-79" TargetMode="External"/><Relationship Id="rId497" Type="http://schemas.openxmlformats.org/officeDocument/2006/relationships/hyperlink" Target="https://ccpatioapp.com/index.php?module=items/info&amp;path=25-79" TargetMode="External"/><Relationship Id="rId496" Type="http://schemas.openxmlformats.org/officeDocument/2006/relationships/hyperlink" Target="https://ccpatioapp.com/index.php?module=items/info&amp;path=25-619" TargetMode="External"/><Relationship Id="rId907" Type="http://schemas.openxmlformats.org/officeDocument/2006/relationships/hyperlink" Target="https://ccpatioapp.com/index.php?module=items/info&amp;path=25-586" TargetMode="External"/><Relationship Id="rId906" Type="http://schemas.openxmlformats.org/officeDocument/2006/relationships/hyperlink" Target="https://ccpatioapp.com/index.php?module=items/info&amp;path=25-660" TargetMode="External"/><Relationship Id="rId905" Type="http://schemas.openxmlformats.org/officeDocument/2006/relationships/hyperlink" Target="https://ccpatioapp.com/index.php?module=items/info&amp;path=25-660" TargetMode="External"/><Relationship Id="rId904" Type="http://schemas.openxmlformats.org/officeDocument/2006/relationships/hyperlink" Target="https://ccpatioapp.com/index.php?module=items/info&amp;path=25-758" TargetMode="External"/><Relationship Id="rId909" Type="http://schemas.openxmlformats.org/officeDocument/2006/relationships/hyperlink" Target="https://ccpatioapp.com/index.php?module=items/info&amp;path=25-724" TargetMode="External"/><Relationship Id="rId908" Type="http://schemas.openxmlformats.org/officeDocument/2006/relationships/hyperlink" Target="https://ccpatioapp.com/index.php?module=items/info&amp;path=25-586" TargetMode="External"/><Relationship Id="rId903" Type="http://schemas.openxmlformats.org/officeDocument/2006/relationships/hyperlink" Target="https://ccpatioapp.com/index.php?module=items/info&amp;path=25-758" TargetMode="External"/><Relationship Id="rId902" Type="http://schemas.openxmlformats.org/officeDocument/2006/relationships/hyperlink" Target="https://ccpatioapp.com/index.php?module=items/info&amp;path=25-145" TargetMode="External"/><Relationship Id="rId901" Type="http://schemas.openxmlformats.org/officeDocument/2006/relationships/hyperlink" Target="https://ccpatioapp.com/index.php?module=items/info&amp;path=25-145" TargetMode="External"/><Relationship Id="rId900" Type="http://schemas.openxmlformats.org/officeDocument/2006/relationships/hyperlink" Target="https://ccpatioapp.com/index.php?module=items/info&amp;path=25-23" TargetMode="External"/><Relationship Id="rId929" Type="http://schemas.openxmlformats.org/officeDocument/2006/relationships/hyperlink" Target="https://ccpatioapp.com/index.php?module=items/info&amp;path=25-392" TargetMode="External"/><Relationship Id="rId928" Type="http://schemas.openxmlformats.org/officeDocument/2006/relationships/hyperlink" Target="https://ccpatioapp.com/index.php?module=items/info&amp;path=25-392" TargetMode="External"/><Relationship Id="rId927" Type="http://schemas.openxmlformats.org/officeDocument/2006/relationships/hyperlink" Target="https://ccpatioapp.com/index.php?module=items/info&amp;path=25-420" TargetMode="External"/><Relationship Id="rId926" Type="http://schemas.openxmlformats.org/officeDocument/2006/relationships/hyperlink" Target="https://ccpatioapp.com/index.php?module=items/info&amp;path=25-420" TargetMode="External"/><Relationship Id="rId921" Type="http://schemas.openxmlformats.org/officeDocument/2006/relationships/hyperlink" Target="https://ccpatioapp.com/index.php?module=items/info&amp;path=25-761" TargetMode="External"/><Relationship Id="rId920" Type="http://schemas.openxmlformats.org/officeDocument/2006/relationships/hyperlink" Target="https://ccpatioapp.com/index.php?module=items/info&amp;path=25-761" TargetMode="External"/><Relationship Id="rId925" Type="http://schemas.openxmlformats.org/officeDocument/2006/relationships/hyperlink" Target="https://ccpatioapp.com/index.php?module=items/info&amp;path=25-763" TargetMode="External"/><Relationship Id="rId924" Type="http://schemas.openxmlformats.org/officeDocument/2006/relationships/hyperlink" Target="https://ccpatioapp.com/index.php?module=items/info&amp;path=25-763" TargetMode="External"/><Relationship Id="rId923" Type="http://schemas.openxmlformats.org/officeDocument/2006/relationships/hyperlink" Target="https://ccpatioapp.com/index.php?module=items/info&amp;path=25-762" TargetMode="External"/><Relationship Id="rId922" Type="http://schemas.openxmlformats.org/officeDocument/2006/relationships/hyperlink" Target="https://ccpatioapp.com/index.php?module=items/info&amp;path=25-762" TargetMode="External"/><Relationship Id="rId918" Type="http://schemas.openxmlformats.org/officeDocument/2006/relationships/hyperlink" Target="https://ccpatioapp.com/index.php?module=items/info&amp;path=25-703" TargetMode="External"/><Relationship Id="rId917" Type="http://schemas.openxmlformats.org/officeDocument/2006/relationships/hyperlink" Target="https://ccpatioapp.com/index.php?module=items/info&amp;path=25-703" TargetMode="External"/><Relationship Id="rId916" Type="http://schemas.openxmlformats.org/officeDocument/2006/relationships/hyperlink" Target="https://ccpatioapp.com/index.php?module=items/info&amp;path=25-760" TargetMode="External"/><Relationship Id="rId915" Type="http://schemas.openxmlformats.org/officeDocument/2006/relationships/hyperlink" Target="https://ccpatioapp.com/index.php?module=items/info&amp;path=25-760" TargetMode="External"/><Relationship Id="rId919" Type="http://schemas.openxmlformats.org/officeDocument/2006/relationships/hyperlink" Target="https://ccpatioapp.com/index.php?module=items/info&amp;path=21-883&amp;redirect_to=subentity&amp;gotopage%5b411%5d=1" TargetMode="External"/><Relationship Id="rId910" Type="http://schemas.openxmlformats.org/officeDocument/2006/relationships/hyperlink" Target="https://ccpatioapp.com/index.php?module=items/info&amp;path=25-724" TargetMode="External"/><Relationship Id="rId914" Type="http://schemas.openxmlformats.org/officeDocument/2006/relationships/hyperlink" Target="https://ccpatioapp.com/index.php?module=items/info&amp;path=25-759" TargetMode="External"/><Relationship Id="rId913" Type="http://schemas.openxmlformats.org/officeDocument/2006/relationships/hyperlink" Target="https://ccpatioapp.com/index.php?module=items/info&amp;path=25-759" TargetMode="External"/><Relationship Id="rId912" Type="http://schemas.openxmlformats.org/officeDocument/2006/relationships/hyperlink" Target="https://ccpatioapp.com/index.php?module=items/info&amp;path=25-622" TargetMode="External"/><Relationship Id="rId911" Type="http://schemas.openxmlformats.org/officeDocument/2006/relationships/hyperlink" Target="https://ccpatioapp.com/index.php?module=items/info&amp;path=25-622" TargetMode="External"/><Relationship Id="rId1213" Type="http://schemas.openxmlformats.org/officeDocument/2006/relationships/hyperlink" Target="https://ccpatioapp.com/index.php?module=items/info&amp;path=25-430" TargetMode="External"/><Relationship Id="rId1214" Type="http://schemas.openxmlformats.org/officeDocument/2006/relationships/hyperlink" Target="https://ccpatioapp.com/index.php?module=items/info&amp;path=25-430" TargetMode="External"/><Relationship Id="rId1215" Type="http://schemas.openxmlformats.org/officeDocument/2006/relationships/hyperlink" Target="https://ccpatioapp.com/index.php?module=items/info&amp;path=25-828" TargetMode="External"/><Relationship Id="rId1216" Type="http://schemas.openxmlformats.org/officeDocument/2006/relationships/hyperlink" Target="https://ccpatioapp.com/index.php?module=items/info&amp;path=25-828" TargetMode="External"/><Relationship Id="rId1217" Type="http://schemas.openxmlformats.org/officeDocument/2006/relationships/hyperlink" Target="https://ccpatioapp.com/index.php?module=items/info&amp;path=25-358" TargetMode="External"/><Relationship Id="rId1218" Type="http://schemas.openxmlformats.org/officeDocument/2006/relationships/hyperlink" Target="https://ccpatioapp.com/index.php?module=items/info&amp;path=25-358" TargetMode="External"/><Relationship Id="rId1219" Type="http://schemas.openxmlformats.org/officeDocument/2006/relationships/hyperlink" Target="https://ccpatioapp.com/index.php?module=items/info&amp;path=25-584" TargetMode="External"/><Relationship Id="rId866" Type="http://schemas.openxmlformats.org/officeDocument/2006/relationships/hyperlink" Target="https://ccpatioapp.com/index.php?module=items/info&amp;path=25-367" TargetMode="External"/><Relationship Id="rId865" Type="http://schemas.openxmlformats.org/officeDocument/2006/relationships/hyperlink" Target="https://ccpatioapp.com/index.php?module=items/info&amp;path=25-747" TargetMode="External"/><Relationship Id="rId864" Type="http://schemas.openxmlformats.org/officeDocument/2006/relationships/hyperlink" Target="https://ccpatioapp.com/index.php?module=items/info&amp;path=25-747" TargetMode="External"/><Relationship Id="rId863" Type="http://schemas.openxmlformats.org/officeDocument/2006/relationships/hyperlink" Target="https://ccpatioapp.com/index.php?module=items/info&amp;path=25-534" TargetMode="External"/><Relationship Id="rId869" Type="http://schemas.openxmlformats.org/officeDocument/2006/relationships/hyperlink" Target="https://ccpatioapp.com/index.php?module=items/info&amp;path=25-697" TargetMode="External"/><Relationship Id="rId868" Type="http://schemas.openxmlformats.org/officeDocument/2006/relationships/hyperlink" Target="https://ccpatioapp.com/index.php?module=items/info&amp;path=25-697" TargetMode="External"/><Relationship Id="rId867" Type="http://schemas.openxmlformats.org/officeDocument/2006/relationships/hyperlink" Target="https://ccpatioapp.com/index.php?module=items/info&amp;path=25-367" TargetMode="External"/><Relationship Id="rId862" Type="http://schemas.openxmlformats.org/officeDocument/2006/relationships/hyperlink" Target="https://ccpatioapp.com/index.php?module=items/info&amp;path=25-534" TargetMode="External"/><Relationship Id="rId861" Type="http://schemas.openxmlformats.org/officeDocument/2006/relationships/hyperlink" Target="https://ccpatioapp.com/index.php?module=items/info&amp;path=25-746" TargetMode="External"/><Relationship Id="rId1210" Type="http://schemas.openxmlformats.org/officeDocument/2006/relationships/hyperlink" Target="https://ccpatioapp.com/index.php?module=items/info&amp;path=25-798" TargetMode="External"/><Relationship Id="rId860" Type="http://schemas.openxmlformats.org/officeDocument/2006/relationships/hyperlink" Target="https://ccpatioapp.com/index.php?module=items/info&amp;path=25-746" TargetMode="External"/><Relationship Id="rId1211" Type="http://schemas.openxmlformats.org/officeDocument/2006/relationships/hyperlink" Target="https://ccpatioapp.com/index.php?module=items/info&amp;path=25-790" TargetMode="External"/><Relationship Id="rId1212" Type="http://schemas.openxmlformats.org/officeDocument/2006/relationships/hyperlink" Target="https://ccpatioapp.com/index.php?module=items/info&amp;path=25-790" TargetMode="External"/><Relationship Id="rId1202" Type="http://schemas.openxmlformats.org/officeDocument/2006/relationships/hyperlink" Target="https://ccpatioapp.com/index.php?module=items/info&amp;path=25-461" TargetMode="External"/><Relationship Id="rId1203" Type="http://schemas.openxmlformats.org/officeDocument/2006/relationships/hyperlink" Target="https://ccpatioapp.com/index.php?module=items/info&amp;path=25-97" TargetMode="External"/><Relationship Id="rId1204" Type="http://schemas.openxmlformats.org/officeDocument/2006/relationships/hyperlink" Target="https://ccpatioapp.com/index.php?module=items/info&amp;path=25-97" TargetMode="External"/><Relationship Id="rId1205" Type="http://schemas.openxmlformats.org/officeDocument/2006/relationships/hyperlink" Target="https://ccpatioapp.com/index.php?module=items/info&amp;path=25-827" TargetMode="External"/><Relationship Id="rId1206" Type="http://schemas.openxmlformats.org/officeDocument/2006/relationships/hyperlink" Target="https://ccpatioapp.com/index.php?module=items/info&amp;path=25-827" TargetMode="External"/><Relationship Id="rId1207" Type="http://schemas.openxmlformats.org/officeDocument/2006/relationships/hyperlink" Target="https://ccpatioapp.com/index.php?module=items/info&amp;path=25-767" TargetMode="External"/><Relationship Id="rId1208" Type="http://schemas.openxmlformats.org/officeDocument/2006/relationships/hyperlink" Target="https://ccpatioapp.com/index.php?module=items/info&amp;path=25-767" TargetMode="External"/><Relationship Id="rId1209" Type="http://schemas.openxmlformats.org/officeDocument/2006/relationships/hyperlink" Target="https://ccpatioapp.com/index.php?module=items/info&amp;path=25-798" TargetMode="External"/><Relationship Id="rId855" Type="http://schemas.openxmlformats.org/officeDocument/2006/relationships/hyperlink" Target="https://ccpatioapp.com/index.php?module=items/info&amp;path=25-462" TargetMode="External"/><Relationship Id="rId854" Type="http://schemas.openxmlformats.org/officeDocument/2006/relationships/hyperlink" Target="https://ccpatioapp.com/index.php?module=items/info&amp;path=25-462" TargetMode="External"/><Relationship Id="rId853" Type="http://schemas.openxmlformats.org/officeDocument/2006/relationships/hyperlink" Target="https://ccpatioapp.com/index.php?module=items/info&amp;path=25-601" TargetMode="External"/><Relationship Id="rId852" Type="http://schemas.openxmlformats.org/officeDocument/2006/relationships/hyperlink" Target="https://ccpatioapp.com/index.php?module=items/info&amp;path=25-601" TargetMode="External"/><Relationship Id="rId859" Type="http://schemas.openxmlformats.org/officeDocument/2006/relationships/hyperlink" Target="https://ccpatioapp.com/index.php?module=items/info&amp;path=25-745" TargetMode="External"/><Relationship Id="rId858" Type="http://schemas.openxmlformats.org/officeDocument/2006/relationships/hyperlink" Target="https://ccpatioapp.com/index.php?module=items/info&amp;path=25-745" TargetMode="External"/><Relationship Id="rId857" Type="http://schemas.openxmlformats.org/officeDocument/2006/relationships/hyperlink" Target="https://ccpatioapp.com/index.php?module=items/info&amp;path=25-744" TargetMode="External"/><Relationship Id="rId856" Type="http://schemas.openxmlformats.org/officeDocument/2006/relationships/hyperlink" Target="https://ccpatioapp.com/index.php?module=items/info&amp;path=25-744" TargetMode="External"/><Relationship Id="rId851" Type="http://schemas.openxmlformats.org/officeDocument/2006/relationships/hyperlink" Target="https://ccpatioapp.com/index.php?module=items/info&amp;path=25-743" TargetMode="External"/><Relationship Id="rId850" Type="http://schemas.openxmlformats.org/officeDocument/2006/relationships/hyperlink" Target="https://ccpatioapp.com/index.php?module=items/info&amp;path=25-743" TargetMode="External"/><Relationship Id="rId1200" Type="http://schemas.openxmlformats.org/officeDocument/2006/relationships/hyperlink" Target="https://ccpatioapp.com/index.php?module=items/info&amp;path=25-794" TargetMode="External"/><Relationship Id="rId1201" Type="http://schemas.openxmlformats.org/officeDocument/2006/relationships/hyperlink" Target="https://ccpatioapp.com/index.php?module=items/info&amp;path=25-461" TargetMode="External"/><Relationship Id="rId1235" Type="http://schemas.openxmlformats.org/officeDocument/2006/relationships/hyperlink" Target="https://ccpatioapp.com/index.php?module=items/info&amp;path=25-831" TargetMode="External"/><Relationship Id="rId1236" Type="http://schemas.openxmlformats.org/officeDocument/2006/relationships/hyperlink" Target="https://ccpatioapp.com/index.php?module=items/info&amp;path=25-831" TargetMode="External"/><Relationship Id="rId1237" Type="http://schemas.openxmlformats.org/officeDocument/2006/relationships/hyperlink" Target="https://ccpatioapp.com/index.php?module=items/info&amp;path=25-534" TargetMode="External"/><Relationship Id="rId1238" Type="http://schemas.openxmlformats.org/officeDocument/2006/relationships/hyperlink" Target="https://ccpatioapp.com/index.php?module=items/info&amp;path=25-534" TargetMode="External"/><Relationship Id="rId1239" Type="http://schemas.openxmlformats.org/officeDocument/2006/relationships/hyperlink" Target="https://ccpatioapp.com/index.php?module=items/info&amp;path=25-763" TargetMode="External"/><Relationship Id="rId409" Type="http://schemas.openxmlformats.org/officeDocument/2006/relationships/hyperlink" Target="https://ccpatioapp.com/index.php?module=items/info&amp;path=25-387" TargetMode="External"/><Relationship Id="rId404" Type="http://schemas.openxmlformats.org/officeDocument/2006/relationships/hyperlink" Target="https://ccpatioapp.com/index.php?module=items/info&amp;path=25-313" TargetMode="External"/><Relationship Id="rId888" Type="http://schemas.openxmlformats.org/officeDocument/2006/relationships/hyperlink" Target="https://ccpatioapp.com/index.php?module=items/info&amp;path=25-176" TargetMode="External"/><Relationship Id="rId403" Type="http://schemas.openxmlformats.org/officeDocument/2006/relationships/hyperlink" Target="https://ccpatioapp.com/index.php?module=items/info&amp;path=25-313" TargetMode="External"/><Relationship Id="rId887" Type="http://schemas.openxmlformats.org/officeDocument/2006/relationships/hyperlink" Target="https://ccpatioapp.com/index.php?module=items/info&amp;path=25-674" TargetMode="External"/><Relationship Id="rId402" Type="http://schemas.openxmlformats.org/officeDocument/2006/relationships/hyperlink" Target="https://ccpatioapp.com/index.php?module=items/info&amp;path=25-234" TargetMode="External"/><Relationship Id="rId886" Type="http://schemas.openxmlformats.org/officeDocument/2006/relationships/hyperlink" Target="https://ccpatioapp.com/index.php?module=items/info&amp;path=25-674" TargetMode="External"/><Relationship Id="rId401" Type="http://schemas.openxmlformats.org/officeDocument/2006/relationships/hyperlink" Target="https://ccpatioapp.com/index.php?module=items/info&amp;path=25-234" TargetMode="External"/><Relationship Id="rId885" Type="http://schemas.openxmlformats.org/officeDocument/2006/relationships/hyperlink" Target="https://ccpatioapp.com/index.php?module=items/info&amp;path=25-540" TargetMode="External"/><Relationship Id="rId408" Type="http://schemas.openxmlformats.org/officeDocument/2006/relationships/hyperlink" Target="https://ccpatioapp.com/index.php?module=items/info&amp;path=25-312" TargetMode="External"/><Relationship Id="rId407" Type="http://schemas.openxmlformats.org/officeDocument/2006/relationships/hyperlink" Target="https://ccpatioapp.com/index.php?module=items/info&amp;path=25-312" TargetMode="External"/><Relationship Id="rId406" Type="http://schemas.openxmlformats.org/officeDocument/2006/relationships/hyperlink" Target="https://ccpatioapp.com/index.php?module=items/info&amp;path=25-268" TargetMode="External"/><Relationship Id="rId405" Type="http://schemas.openxmlformats.org/officeDocument/2006/relationships/hyperlink" Target="https://ccpatioapp.com/index.php?module=items/info&amp;path=25-268" TargetMode="External"/><Relationship Id="rId889" Type="http://schemas.openxmlformats.org/officeDocument/2006/relationships/hyperlink" Target="https://ccpatioapp.com/index.php?module=items/info&amp;path=25-176" TargetMode="External"/><Relationship Id="rId880" Type="http://schemas.openxmlformats.org/officeDocument/2006/relationships/hyperlink" Target="https://ccpatioapp.com/index.php?module=items/info&amp;path=25-752" TargetMode="External"/><Relationship Id="rId1230" Type="http://schemas.openxmlformats.org/officeDocument/2006/relationships/hyperlink" Target="https://ccpatioapp.com/index.php?module=items/info&amp;path=25-344" TargetMode="External"/><Relationship Id="rId400" Type="http://schemas.openxmlformats.org/officeDocument/2006/relationships/hyperlink" Target="https://ccpatioapp.com/index.php?module=items/info&amp;path=25-586" TargetMode="External"/><Relationship Id="rId884" Type="http://schemas.openxmlformats.org/officeDocument/2006/relationships/hyperlink" Target="https://ccpatioapp.com/index.php?module=items/info&amp;path=25-540" TargetMode="External"/><Relationship Id="rId1231" Type="http://schemas.openxmlformats.org/officeDocument/2006/relationships/hyperlink" Target="https://ccpatioapp.com/index.php?module=items/info&amp;path=25-104" TargetMode="External"/><Relationship Id="rId883" Type="http://schemas.openxmlformats.org/officeDocument/2006/relationships/hyperlink" Target="https://ccpatioapp.com/index.php?module=items/info&amp;path=25-753" TargetMode="External"/><Relationship Id="rId1232" Type="http://schemas.openxmlformats.org/officeDocument/2006/relationships/hyperlink" Target="https://ccpatioapp.com/index.php?module=items/info&amp;path=25-104" TargetMode="External"/><Relationship Id="rId882" Type="http://schemas.openxmlformats.org/officeDocument/2006/relationships/hyperlink" Target="https://ccpatioapp.com/index.php?module=items/info&amp;path=25-753" TargetMode="External"/><Relationship Id="rId1233" Type="http://schemas.openxmlformats.org/officeDocument/2006/relationships/hyperlink" Target="https://ccpatioapp.com/index.php?module=items/info&amp;path=25-830" TargetMode="External"/><Relationship Id="rId881" Type="http://schemas.openxmlformats.org/officeDocument/2006/relationships/hyperlink" Target="https://ccpatioapp.com/index.php?module=items/info&amp;path=25-752" TargetMode="External"/><Relationship Id="rId1234" Type="http://schemas.openxmlformats.org/officeDocument/2006/relationships/hyperlink" Target="https://ccpatioapp.com/index.php?module=items/info&amp;path=25-830" TargetMode="External"/><Relationship Id="rId1224" Type="http://schemas.openxmlformats.org/officeDocument/2006/relationships/hyperlink" Target="https://ccpatioapp.com/index.php?module=items/info&amp;path=25-463" TargetMode="External"/><Relationship Id="rId1225" Type="http://schemas.openxmlformats.org/officeDocument/2006/relationships/hyperlink" Target="https://ccpatioapp.com/index.php?module=items/info&amp;path=25-796" TargetMode="External"/><Relationship Id="rId1226" Type="http://schemas.openxmlformats.org/officeDocument/2006/relationships/hyperlink" Target="https://ccpatioapp.com/index.php?module=items/info&amp;path=25-796" TargetMode="External"/><Relationship Id="rId1227" Type="http://schemas.openxmlformats.org/officeDocument/2006/relationships/hyperlink" Target="https://ccpatioapp.com/index.php?module=items/info&amp;path=25-594" TargetMode="External"/><Relationship Id="rId1228" Type="http://schemas.openxmlformats.org/officeDocument/2006/relationships/hyperlink" Target="https://ccpatioapp.com/index.php?module=items/info&amp;path=25-594" TargetMode="External"/><Relationship Id="rId1229" Type="http://schemas.openxmlformats.org/officeDocument/2006/relationships/hyperlink" Target="https://ccpatioapp.com/index.php?module=items/info&amp;path=25-344" TargetMode="External"/><Relationship Id="rId877" Type="http://schemas.openxmlformats.org/officeDocument/2006/relationships/hyperlink" Target="https://ccpatioapp.com/index.php?module=items/info&amp;path=25-750" TargetMode="External"/><Relationship Id="rId876" Type="http://schemas.openxmlformats.org/officeDocument/2006/relationships/hyperlink" Target="https://ccpatioapp.com/index.php?module=items/info&amp;path=25-750" TargetMode="External"/><Relationship Id="rId875" Type="http://schemas.openxmlformats.org/officeDocument/2006/relationships/hyperlink" Target="https://ccpatioapp.com/index.php?module=items/info&amp;path=25-749" TargetMode="External"/><Relationship Id="rId874" Type="http://schemas.openxmlformats.org/officeDocument/2006/relationships/hyperlink" Target="https://ccpatioapp.com/index.php?module=items/info&amp;path=25-749" TargetMode="External"/><Relationship Id="rId879" Type="http://schemas.openxmlformats.org/officeDocument/2006/relationships/hyperlink" Target="https://ccpatioapp.com/index.php?module=items/info&amp;path=25-751" TargetMode="External"/><Relationship Id="rId878" Type="http://schemas.openxmlformats.org/officeDocument/2006/relationships/hyperlink" Target="https://ccpatioapp.com/index.php?module=items/info&amp;path=25-751" TargetMode="External"/><Relationship Id="rId873" Type="http://schemas.openxmlformats.org/officeDocument/2006/relationships/hyperlink" Target="https://ccpatioapp.com/index.php?module=items/info&amp;path=25-590" TargetMode="External"/><Relationship Id="rId1220" Type="http://schemas.openxmlformats.org/officeDocument/2006/relationships/hyperlink" Target="https://ccpatioapp.com/index.php?module=items/info&amp;path=25-584" TargetMode="External"/><Relationship Id="rId872" Type="http://schemas.openxmlformats.org/officeDocument/2006/relationships/hyperlink" Target="https://ccpatioapp.com/index.php?module=items/info&amp;path=25-590" TargetMode="External"/><Relationship Id="rId1221" Type="http://schemas.openxmlformats.org/officeDocument/2006/relationships/hyperlink" Target="https://ccpatioapp.com/index.php?module=items/info&amp;path=25-829" TargetMode="External"/><Relationship Id="rId871" Type="http://schemas.openxmlformats.org/officeDocument/2006/relationships/hyperlink" Target="https://ccpatioapp.com/index.php?module=items/info&amp;path=25-748" TargetMode="External"/><Relationship Id="rId1222" Type="http://schemas.openxmlformats.org/officeDocument/2006/relationships/hyperlink" Target="https://ccpatioapp.com/index.php?module=items/info&amp;path=25-829" TargetMode="External"/><Relationship Id="rId870" Type="http://schemas.openxmlformats.org/officeDocument/2006/relationships/hyperlink" Target="https://ccpatioapp.com/index.php?module=items/info&amp;path=25-748" TargetMode="External"/><Relationship Id="rId1223" Type="http://schemas.openxmlformats.org/officeDocument/2006/relationships/hyperlink" Target="https://ccpatioapp.com/index.php?module=items/info&amp;path=25-463" TargetMode="External"/><Relationship Id="rId829" Type="http://schemas.openxmlformats.org/officeDocument/2006/relationships/hyperlink" Target="https://ccpatioapp.com/index.php?module=items/info&amp;path=25-736" TargetMode="External"/><Relationship Id="rId828" Type="http://schemas.openxmlformats.org/officeDocument/2006/relationships/hyperlink" Target="https://ccpatioapp.com/index.php?module=items/info&amp;path=25-735" TargetMode="External"/><Relationship Id="rId827" Type="http://schemas.openxmlformats.org/officeDocument/2006/relationships/hyperlink" Target="https://ccpatioapp.com/index.php?module=items/info&amp;path=25-735" TargetMode="External"/><Relationship Id="rId822" Type="http://schemas.openxmlformats.org/officeDocument/2006/relationships/hyperlink" Target="https://ccpatioapp.com/index.php?module=items/info&amp;path=25-627" TargetMode="External"/><Relationship Id="rId821" Type="http://schemas.openxmlformats.org/officeDocument/2006/relationships/hyperlink" Target="https://ccpatioapp.com/index.php?module=items/info&amp;path=25-627" TargetMode="External"/><Relationship Id="rId820" Type="http://schemas.openxmlformats.org/officeDocument/2006/relationships/hyperlink" Target="https://ccpatioapp.com/index.php?module=items/info&amp;path=25-733" TargetMode="External"/><Relationship Id="rId826" Type="http://schemas.openxmlformats.org/officeDocument/2006/relationships/hyperlink" Target="https://ccpatioapp.com/index.php?module=items/info&amp;path=25-683" TargetMode="External"/><Relationship Id="rId825" Type="http://schemas.openxmlformats.org/officeDocument/2006/relationships/hyperlink" Target="https://ccpatioapp.com/index.php?module=items/info&amp;path=25-683" TargetMode="External"/><Relationship Id="rId824" Type="http://schemas.openxmlformats.org/officeDocument/2006/relationships/hyperlink" Target="https://ccpatioapp.com/index.php?module=items/info&amp;path=25-734" TargetMode="External"/><Relationship Id="rId823" Type="http://schemas.openxmlformats.org/officeDocument/2006/relationships/hyperlink" Target="https://ccpatioapp.com/index.php?module=items/info&amp;path=25-734" TargetMode="External"/><Relationship Id="rId819" Type="http://schemas.openxmlformats.org/officeDocument/2006/relationships/hyperlink" Target="https://ccpatioapp.com/index.php?module=items/info&amp;path=25-733" TargetMode="External"/><Relationship Id="rId818" Type="http://schemas.openxmlformats.org/officeDocument/2006/relationships/hyperlink" Target="https://ccpatioapp.com/index.php?module=items/info&amp;path=25-708" TargetMode="External"/><Relationship Id="rId817" Type="http://schemas.openxmlformats.org/officeDocument/2006/relationships/hyperlink" Target="https://ccpatioapp.com/index.php?module=items/info&amp;path=25-708" TargetMode="External"/><Relationship Id="rId816" Type="http://schemas.openxmlformats.org/officeDocument/2006/relationships/hyperlink" Target="https://ccpatioapp.com/index.php?module=items/info&amp;path=25-732" TargetMode="External"/><Relationship Id="rId811" Type="http://schemas.openxmlformats.org/officeDocument/2006/relationships/hyperlink" Target="https://ccpatioapp.com/index.php?module=items/info&amp;path=25-730" TargetMode="External"/><Relationship Id="rId810" Type="http://schemas.openxmlformats.org/officeDocument/2006/relationships/hyperlink" Target="https://ccpatioapp.com/index.php?module=items/info&amp;path=25-729" TargetMode="External"/><Relationship Id="rId815" Type="http://schemas.openxmlformats.org/officeDocument/2006/relationships/hyperlink" Target="https://ccpatioapp.com/index.php?module=items/info&amp;path=25-732" TargetMode="External"/><Relationship Id="rId814" Type="http://schemas.openxmlformats.org/officeDocument/2006/relationships/hyperlink" Target="https://ccpatioapp.com/index.php?module=items/info&amp;path=25-731" TargetMode="External"/><Relationship Id="rId813" Type="http://schemas.openxmlformats.org/officeDocument/2006/relationships/hyperlink" Target="https://ccpatioapp.com/index.php?module=items/info&amp;path=25-731" TargetMode="External"/><Relationship Id="rId812" Type="http://schemas.openxmlformats.org/officeDocument/2006/relationships/hyperlink" Target="https://ccpatioapp.com/index.php?module=items/info&amp;path=25-730" TargetMode="External"/><Relationship Id="rId849" Type="http://schemas.openxmlformats.org/officeDocument/2006/relationships/hyperlink" Target="https://ccpatioapp.com/index.php?module=items/info&amp;path=25-701" TargetMode="External"/><Relationship Id="rId844" Type="http://schemas.openxmlformats.org/officeDocument/2006/relationships/hyperlink" Target="https://ccpatioapp.com/index.php?module=items/info&amp;path=25-741" TargetMode="External"/><Relationship Id="rId843" Type="http://schemas.openxmlformats.org/officeDocument/2006/relationships/hyperlink" Target="https://ccpatioapp.com/index.php?module=items/info&amp;path=25-740" TargetMode="External"/><Relationship Id="rId842" Type="http://schemas.openxmlformats.org/officeDocument/2006/relationships/hyperlink" Target="https://ccpatioapp.com/index.php?module=items/info&amp;path=25-740" TargetMode="External"/><Relationship Id="rId841" Type="http://schemas.openxmlformats.org/officeDocument/2006/relationships/hyperlink" Target="https://ccpatioapp.com/index.php?module=items/info&amp;path=25-610" TargetMode="External"/><Relationship Id="rId848" Type="http://schemas.openxmlformats.org/officeDocument/2006/relationships/hyperlink" Target="https://ccpatioapp.com/index.php?module=items/info&amp;path=25-701" TargetMode="External"/><Relationship Id="rId847" Type="http://schemas.openxmlformats.org/officeDocument/2006/relationships/hyperlink" Target="https://ccpatioapp.com/index.php?module=items/info&amp;path=25-742" TargetMode="External"/><Relationship Id="rId846" Type="http://schemas.openxmlformats.org/officeDocument/2006/relationships/hyperlink" Target="https://ccpatioapp.com/index.php?module=items/info&amp;path=25-742" TargetMode="External"/><Relationship Id="rId845" Type="http://schemas.openxmlformats.org/officeDocument/2006/relationships/hyperlink" Target="https://ccpatioapp.com/index.php?module=items/info&amp;path=25-741" TargetMode="External"/><Relationship Id="rId840" Type="http://schemas.openxmlformats.org/officeDocument/2006/relationships/hyperlink" Target="https://ccpatioapp.com/index.php?module=items/info&amp;path=25-610" TargetMode="External"/><Relationship Id="rId839" Type="http://schemas.openxmlformats.org/officeDocument/2006/relationships/hyperlink" Target="https://ccpatioapp.com/index.php?module=items/info&amp;path=25-718" TargetMode="External"/><Relationship Id="rId838" Type="http://schemas.openxmlformats.org/officeDocument/2006/relationships/hyperlink" Target="https://ccpatioapp.com/index.php?module=items/info&amp;path=25-704" TargetMode="External"/><Relationship Id="rId833" Type="http://schemas.openxmlformats.org/officeDocument/2006/relationships/hyperlink" Target="https://ccpatioapp.com/index.php?module=items/info&amp;path=25-738" TargetMode="External"/><Relationship Id="rId832" Type="http://schemas.openxmlformats.org/officeDocument/2006/relationships/hyperlink" Target="https://ccpatioapp.com/index.php?module=items/info&amp;path=25-737" TargetMode="External"/><Relationship Id="rId831" Type="http://schemas.openxmlformats.org/officeDocument/2006/relationships/hyperlink" Target="https://ccpatioapp.com/index.php?module=items/info&amp;path=25-737" TargetMode="External"/><Relationship Id="rId830" Type="http://schemas.openxmlformats.org/officeDocument/2006/relationships/hyperlink" Target="https://ccpatioapp.com/index.php?module=items/info&amp;path=25-736" TargetMode="External"/><Relationship Id="rId837" Type="http://schemas.openxmlformats.org/officeDocument/2006/relationships/hyperlink" Target="https://ccpatioapp.com/index.php?module=items/info&amp;path=25-704" TargetMode="External"/><Relationship Id="rId836" Type="http://schemas.openxmlformats.org/officeDocument/2006/relationships/hyperlink" Target="https://ccpatioapp.com/index.php?module=items/info&amp;path=25-739" TargetMode="External"/><Relationship Id="rId835" Type="http://schemas.openxmlformats.org/officeDocument/2006/relationships/hyperlink" Target="https://ccpatioapp.com/index.php?module=items/info&amp;path=25-739" TargetMode="External"/><Relationship Id="rId834" Type="http://schemas.openxmlformats.org/officeDocument/2006/relationships/hyperlink" Target="https://ccpatioapp.com/index.php?module=items/info&amp;path=25-738" TargetMode="External"/><Relationship Id="rId469" Type="http://schemas.openxmlformats.org/officeDocument/2006/relationships/hyperlink" Target="https://ccpatioapp.com/index.php?module=items/info&amp;path=25-391" TargetMode="External"/><Relationship Id="rId468" Type="http://schemas.openxmlformats.org/officeDocument/2006/relationships/hyperlink" Target="https://ccpatioapp.com/index.php?module=items/info&amp;path=25-609" TargetMode="External"/><Relationship Id="rId467" Type="http://schemas.openxmlformats.org/officeDocument/2006/relationships/hyperlink" Target="https://ccpatioapp.com/index.php?module=items/info&amp;path=25-609" TargetMode="External"/><Relationship Id="rId1290" Type="http://schemas.openxmlformats.org/officeDocument/2006/relationships/hyperlink" Target="https://ccpatioapp.com/index.php?module=items/info&amp;path=25-839" TargetMode="External"/><Relationship Id="rId1291" Type="http://schemas.openxmlformats.org/officeDocument/2006/relationships/hyperlink" Target="https://ccpatioapp.com/index.php?module=items/info&amp;path=25-840" TargetMode="External"/><Relationship Id="rId1292" Type="http://schemas.openxmlformats.org/officeDocument/2006/relationships/hyperlink" Target="https://ccpatioapp.com/index.php?module=items/info&amp;path=25-840" TargetMode="External"/><Relationship Id="rId462" Type="http://schemas.openxmlformats.org/officeDocument/2006/relationships/hyperlink" Target="https://ccpatioapp.com/index.php?module=items/info&amp;path=25-122" TargetMode="External"/><Relationship Id="rId1293" Type="http://schemas.openxmlformats.org/officeDocument/2006/relationships/hyperlink" Target="https://ccpatioapp.com/index.php?module=items/info&amp;path=25-841" TargetMode="External"/><Relationship Id="rId461" Type="http://schemas.openxmlformats.org/officeDocument/2006/relationships/hyperlink" Target="https://ccpatioapp.com/index.php?module=items/info&amp;path=25-122" TargetMode="External"/><Relationship Id="rId1294" Type="http://schemas.openxmlformats.org/officeDocument/2006/relationships/hyperlink" Target="https://ccpatioapp.com/index.php?module=items/info&amp;path=25-841" TargetMode="External"/><Relationship Id="rId460" Type="http://schemas.openxmlformats.org/officeDocument/2006/relationships/hyperlink" Target="https://ccpatioapp.com/index.php?module=items/info&amp;path=25-84" TargetMode="External"/><Relationship Id="rId1295" Type="http://schemas.openxmlformats.org/officeDocument/2006/relationships/hyperlink" Target="https://ccpatioapp.com/index.php?module=items/info&amp;path=25-837" TargetMode="External"/><Relationship Id="rId1296" Type="http://schemas.openxmlformats.org/officeDocument/2006/relationships/hyperlink" Target="https://ccpatioapp.com/index.php?module=items/info&amp;path=25-837" TargetMode="External"/><Relationship Id="rId466" Type="http://schemas.openxmlformats.org/officeDocument/2006/relationships/hyperlink" Target="https://ccpatioapp.com/index.php?module=items/info&amp;path=25-608" TargetMode="External"/><Relationship Id="rId1297" Type="http://schemas.openxmlformats.org/officeDocument/2006/relationships/hyperlink" Target="https://ccpatioapp.com/index.php?module=items/info&amp;path=25-842" TargetMode="External"/><Relationship Id="rId465" Type="http://schemas.openxmlformats.org/officeDocument/2006/relationships/hyperlink" Target="https://ccpatioapp.com/index.php?module=items/info&amp;path=25-608" TargetMode="External"/><Relationship Id="rId1298" Type="http://schemas.openxmlformats.org/officeDocument/2006/relationships/hyperlink" Target="https://ccpatioapp.com/index.php?module=items/info&amp;path=25-842" TargetMode="External"/><Relationship Id="rId464" Type="http://schemas.openxmlformats.org/officeDocument/2006/relationships/hyperlink" Target="https://ccpatioapp.com/index.php?module=items/info&amp;path=25-607" TargetMode="External"/><Relationship Id="rId1299" Type="http://schemas.openxmlformats.org/officeDocument/2006/relationships/hyperlink" Target="https://ccpatioapp.com/index.php?module=items/info&amp;path=25-843" TargetMode="External"/><Relationship Id="rId463" Type="http://schemas.openxmlformats.org/officeDocument/2006/relationships/hyperlink" Target="https://ccpatioapp.com/index.php?module=items/info&amp;path=25-607" TargetMode="External"/><Relationship Id="rId459" Type="http://schemas.openxmlformats.org/officeDocument/2006/relationships/hyperlink" Target="https://ccpatioapp.com/index.php?module=items/info&amp;path=25-84" TargetMode="External"/><Relationship Id="rId458" Type="http://schemas.openxmlformats.org/officeDocument/2006/relationships/hyperlink" Target="https://ccpatioapp.com/index.php?module=items/info&amp;path=25-17" TargetMode="External"/><Relationship Id="rId457" Type="http://schemas.openxmlformats.org/officeDocument/2006/relationships/hyperlink" Target="https://ccpatioapp.com/index.php?module=items/info&amp;path=25-17" TargetMode="External"/><Relationship Id="rId456" Type="http://schemas.openxmlformats.org/officeDocument/2006/relationships/hyperlink" Target="https://ccpatioapp.com/index.php?module=items/info&amp;path=25-530" TargetMode="External"/><Relationship Id="rId1280" Type="http://schemas.openxmlformats.org/officeDocument/2006/relationships/hyperlink" Target="https://ccpatioapp.com/index.php?module=items/info&amp;path=25-462" TargetMode="External"/><Relationship Id="rId1281" Type="http://schemas.openxmlformats.org/officeDocument/2006/relationships/hyperlink" Target="https://ccpatioapp.com/index.php?module=items/info&amp;path=25-145" TargetMode="External"/><Relationship Id="rId451" Type="http://schemas.openxmlformats.org/officeDocument/2006/relationships/hyperlink" Target="https://ccpatioapp.com/index.php?module=items/info&amp;path=25-572" TargetMode="External"/><Relationship Id="rId1282" Type="http://schemas.openxmlformats.org/officeDocument/2006/relationships/hyperlink" Target="https://ccpatioapp.com/index.php?module=items/info&amp;path=25-145" TargetMode="External"/><Relationship Id="rId450" Type="http://schemas.openxmlformats.org/officeDocument/2006/relationships/hyperlink" Target="https://ccpatioapp.com/index.php?module=items/info&amp;path=25-605" TargetMode="External"/><Relationship Id="rId1283" Type="http://schemas.openxmlformats.org/officeDocument/2006/relationships/hyperlink" Target="https://ccpatioapp.com/index.php?module=items/info&amp;path=25-837" TargetMode="External"/><Relationship Id="rId1284" Type="http://schemas.openxmlformats.org/officeDocument/2006/relationships/hyperlink" Target="https://ccpatioapp.com/index.php?module=items/info&amp;path=25-837" TargetMode="External"/><Relationship Id="rId1285" Type="http://schemas.openxmlformats.org/officeDocument/2006/relationships/hyperlink" Target="https://ccpatioapp.com/index.php?module=items/info&amp;path=25-653" TargetMode="External"/><Relationship Id="rId455" Type="http://schemas.openxmlformats.org/officeDocument/2006/relationships/hyperlink" Target="https://ccpatioapp.com/index.php?module=items/info&amp;path=25-530" TargetMode="External"/><Relationship Id="rId1286" Type="http://schemas.openxmlformats.org/officeDocument/2006/relationships/hyperlink" Target="https://ccpatioapp.com/index.php?module=items/info&amp;path=25-653" TargetMode="External"/><Relationship Id="rId454" Type="http://schemas.openxmlformats.org/officeDocument/2006/relationships/hyperlink" Target="https://ccpatioapp.com/index.php?module=items/info&amp;path=25-606" TargetMode="External"/><Relationship Id="rId1287" Type="http://schemas.openxmlformats.org/officeDocument/2006/relationships/hyperlink" Target="https://ccpatioapp.com/index.php?module=items/info&amp;path=25-838" TargetMode="External"/><Relationship Id="rId453" Type="http://schemas.openxmlformats.org/officeDocument/2006/relationships/hyperlink" Target="https://ccpatioapp.com/index.php?module=items/info&amp;path=25-606" TargetMode="External"/><Relationship Id="rId1288" Type="http://schemas.openxmlformats.org/officeDocument/2006/relationships/hyperlink" Target="https://ccpatioapp.com/index.php?module=items/info&amp;path=25-838" TargetMode="External"/><Relationship Id="rId452" Type="http://schemas.openxmlformats.org/officeDocument/2006/relationships/hyperlink" Target="https://ccpatioapp.com/index.php?module=items/info&amp;path=25-572" TargetMode="External"/><Relationship Id="rId1289" Type="http://schemas.openxmlformats.org/officeDocument/2006/relationships/hyperlink" Target="https://ccpatioapp.com/index.php?module=items/info&amp;path=25-839" TargetMode="External"/><Relationship Id="rId491" Type="http://schemas.openxmlformats.org/officeDocument/2006/relationships/hyperlink" Target="https://ccpatioapp.com/index.php?module=items/info&amp;path=25-618" TargetMode="External"/><Relationship Id="rId490" Type="http://schemas.openxmlformats.org/officeDocument/2006/relationships/hyperlink" Target="https://ccpatioapp.com/index.php?module=items/info&amp;path=25-617" TargetMode="External"/><Relationship Id="rId489" Type="http://schemas.openxmlformats.org/officeDocument/2006/relationships/hyperlink" Target="https://ccpatioapp.com/index.php?module=items/info&amp;path=25-617" TargetMode="External"/><Relationship Id="rId484" Type="http://schemas.openxmlformats.org/officeDocument/2006/relationships/hyperlink" Target="https://ccpatioapp.com/index.php?module=items/info&amp;path=25-615" TargetMode="External"/><Relationship Id="rId483" Type="http://schemas.openxmlformats.org/officeDocument/2006/relationships/hyperlink" Target="https://ccpatioapp.com/index.php?module=items/info&amp;path=25-615" TargetMode="External"/><Relationship Id="rId482" Type="http://schemas.openxmlformats.org/officeDocument/2006/relationships/hyperlink" Target="https://ccpatioapp.com/index.php?module=items/info&amp;path=25-614" TargetMode="External"/><Relationship Id="rId481" Type="http://schemas.openxmlformats.org/officeDocument/2006/relationships/hyperlink" Target="https://ccpatioapp.com/index.php?module=items/info&amp;path=25-614" TargetMode="External"/><Relationship Id="rId488" Type="http://schemas.openxmlformats.org/officeDocument/2006/relationships/hyperlink" Target="https://ccpatioapp.com/index.php?module=items/info&amp;path=25-493" TargetMode="External"/><Relationship Id="rId487" Type="http://schemas.openxmlformats.org/officeDocument/2006/relationships/hyperlink" Target="https://ccpatioapp.com/index.php?module=items/info&amp;path=25-493" TargetMode="External"/><Relationship Id="rId486" Type="http://schemas.openxmlformats.org/officeDocument/2006/relationships/hyperlink" Target="https://ccpatioapp.com/index.php?module=items/info&amp;path=25-616" TargetMode="External"/><Relationship Id="rId485" Type="http://schemas.openxmlformats.org/officeDocument/2006/relationships/hyperlink" Target="https://ccpatioapp.com/index.php?module=items/info&amp;path=25-616" TargetMode="External"/><Relationship Id="rId480" Type="http://schemas.openxmlformats.org/officeDocument/2006/relationships/hyperlink" Target="https://ccpatioapp.com/index.php?module=items/info&amp;path=25-613" TargetMode="External"/><Relationship Id="rId479" Type="http://schemas.openxmlformats.org/officeDocument/2006/relationships/hyperlink" Target="https://ccpatioapp.com/index.php?module=items/info&amp;path=25-613" TargetMode="External"/><Relationship Id="rId478" Type="http://schemas.openxmlformats.org/officeDocument/2006/relationships/hyperlink" Target="https://ccpatioapp.com/index.php?module=items/info&amp;path=25-488" TargetMode="External"/><Relationship Id="rId473" Type="http://schemas.openxmlformats.org/officeDocument/2006/relationships/hyperlink" Target="https://ccpatioapp.com/index.php?module=items/info&amp;path=25-611" TargetMode="External"/><Relationship Id="rId472" Type="http://schemas.openxmlformats.org/officeDocument/2006/relationships/hyperlink" Target="https://ccpatioapp.com/index.php?module=items/info&amp;path=25-610" TargetMode="External"/><Relationship Id="rId471" Type="http://schemas.openxmlformats.org/officeDocument/2006/relationships/hyperlink" Target="https://ccpatioapp.com/index.php?module=items/info&amp;path=25-610" TargetMode="External"/><Relationship Id="rId470" Type="http://schemas.openxmlformats.org/officeDocument/2006/relationships/hyperlink" Target="https://ccpatioapp.com/index.php?module=items/info&amp;path=25-391" TargetMode="External"/><Relationship Id="rId477" Type="http://schemas.openxmlformats.org/officeDocument/2006/relationships/hyperlink" Target="https://ccpatioapp.com/index.php?module=items/info&amp;path=25-488" TargetMode="External"/><Relationship Id="rId476" Type="http://schemas.openxmlformats.org/officeDocument/2006/relationships/hyperlink" Target="https://ccpatioapp.com/index.php?module=items/info&amp;path=25-612" TargetMode="External"/><Relationship Id="rId475" Type="http://schemas.openxmlformats.org/officeDocument/2006/relationships/hyperlink" Target="https://ccpatioapp.com/index.php?module=items/info&amp;path=25-612" TargetMode="External"/><Relationship Id="rId474" Type="http://schemas.openxmlformats.org/officeDocument/2006/relationships/hyperlink" Target="https://ccpatioapp.com/index.php?module=items/info&amp;path=25-611" TargetMode="External"/><Relationship Id="rId1257" Type="http://schemas.openxmlformats.org/officeDocument/2006/relationships/hyperlink" Target="https://ccpatioapp.com/index.php?module=items/info&amp;path=25-240" TargetMode="External"/><Relationship Id="rId1258" Type="http://schemas.openxmlformats.org/officeDocument/2006/relationships/hyperlink" Target="https://ccpatioapp.com/index.php?module=items/info&amp;path=25-240" TargetMode="External"/><Relationship Id="rId1259" Type="http://schemas.openxmlformats.org/officeDocument/2006/relationships/hyperlink" Target="https://ccpatioapp.com/index.php?module=items/info&amp;path=25-70" TargetMode="External"/><Relationship Id="rId426" Type="http://schemas.openxmlformats.org/officeDocument/2006/relationships/hyperlink" Target="https://ccpatioapp.com/index.php?module=items/info&amp;path=25-594" TargetMode="External"/><Relationship Id="rId425" Type="http://schemas.openxmlformats.org/officeDocument/2006/relationships/hyperlink" Target="https://ccpatioapp.com/index.php?module=items/info&amp;path=25-594" TargetMode="External"/><Relationship Id="rId424" Type="http://schemas.openxmlformats.org/officeDocument/2006/relationships/hyperlink" Target="https://ccpatioapp.com/index.php?module=items/info&amp;path=25-593" TargetMode="External"/><Relationship Id="rId423" Type="http://schemas.openxmlformats.org/officeDocument/2006/relationships/hyperlink" Target="https://ccpatioapp.com/index.php?module=items/info&amp;path=25-593" TargetMode="External"/><Relationship Id="rId429" Type="http://schemas.openxmlformats.org/officeDocument/2006/relationships/hyperlink" Target="https://ccpatioapp.com/index.php?module=items/info&amp;path=25-595" TargetMode="External"/><Relationship Id="rId428" Type="http://schemas.openxmlformats.org/officeDocument/2006/relationships/hyperlink" Target="https://ccpatioapp.com/index.php?module=items/info&amp;path=25-420" TargetMode="External"/><Relationship Id="rId427" Type="http://schemas.openxmlformats.org/officeDocument/2006/relationships/hyperlink" Target="https://ccpatioapp.com/index.php?module=items/info&amp;path=25-420" TargetMode="External"/><Relationship Id="rId1250" Type="http://schemas.openxmlformats.org/officeDocument/2006/relationships/hyperlink" Target="https://ccpatioapp.com/index.php?module=items/info&amp;path=25-810" TargetMode="External"/><Relationship Id="rId1251" Type="http://schemas.openxmlformats.org/officeDocument/2006/relationships/hyperlink" Target="https://ccpatioapp.com/index.php?module=items/info&amp;path=25-633" TargetMode="External"/><Relationship Id="rId1252" Type="http://schemas.openxmlformats.org/officeDocument/2006/relationships/hyperlink" Target="https://ccpatioapp.com/index.php?module=items/info&amp;path=25-633" TargetMode="External"/><Relationship Id="rId422" Type="http://schemas.openxmlformats.org/officeDocument/2006/relationships/hyperlink" Target="https://ccpatioapp.com/index.php?module=items/info&amp;path=25-592" TargetMode="External"/><Relationship Id="rId1253" Type="http://schemas.openxmlformats.org/officeDocument/2006/relationships/hyperlink" Target="https://ccpatioapp.com/index.php?module=items/info&amp;path=25-536" TargetMode="External"/><Relationship Id="rId421" Type="http://schemas.openxmlformats.org/officeDocument/2006/relationships/hyperlink" Target="https://ccpatioapp.com/index.php?module=items/info&amp;path=25-592" TargetMode="External"/><Relationship Id="rId1254" Type="http://schemas.openxmlformats.org/officeDocument/2006/relationships/hyperlink" Target="https://ccpatioapp.com/index.php?module=items/info&amp;path=25-536" TargetMode="External"/><Relationship Id="rId420" Type="http://schemas.openxmlformats.org/officeDocument/2006/relationships/hyperlink" Target="https://ccpatioapp.com/index.php?module=items/info&amp;path=25-591" TargetMode="External"/><Relationship Id="rId1255" Type="http://schemas.openxmlformats.org/officeDocument/2006/relationships/hyperlink" Target="https://ccpatioapp.com/index.php?module=items/info&amp;path=25-151" TargetMode="External"/><Relationship Id="rId1256" Type="http://schemas.openxmlformats.org/officeDocument/2006/relationships/hyperlink" Target="https://ccpatioapp.com/index.php?module=items/info&amp;path=25-151" TargetMode="External"/><Relationship Id="rId1246" Type="http://schemas.openxmlformats.org/officeDocument/2006/relationships/hyperlink" Target="https://ccpatioapp.com/index.php?module=items/info&amp;path=25-145" TargetMode="External"/><Relationship Id="rId1247" Type="http://schemas.openxmlformats.org/officeDocument/2006/relationships/hyperlink" Target="https://ccpatioapp.com/index.php?module=items/info&amp;path=25-809" TargetMode="External"/><Relationship Id="rId1248" Type="http://schemas.openxmlformats.org/officeDocument/2006/relationships/hyperlink" Target="https://ccpatioapp.com/index.php?module=items/info&amp;path=25-809" TargetMode="External"/><Relationship Id="rId1249" Type="http://schemas.openxmlformats.org/officeDocument/2006/relationships/hyperlink" Target="https://ccpatioapp.com/index.php?module=items/info&amp;path=25-810" TargetMode="External"/><Relationship Id="rId415" Type="http://schemas.openxmlformats.org/officeDocument/2006/relationships/hyperlink" Target="https://ccpatioapp.com/index.php?module=items/info&amp;path=25-66" TargetMode="External"/><Relationship Id="rId899" Type="http://schemas.openxmlformats.org/officeDocument/2006/relationships/hyperlink" Target="https://ccpatioapp.com/index.php?module=items/info&amp;path=25-23" TargetMode="External"/><Relationship Id="rId414" Type="http://schemas.openxmlformats.org/officeDocument/2006/relationships/hyperlink" Target="https://ccpatioapp.com/index.php?module=items/info&amp;path=25-588" TargetMode="External"/><Relationship Id="rId898" Type="http://schemas.openxmlformats.org/officeDocument/2006/relationships/hyperlink" Target="https://ccpatioapp.com/index.php?module=items/info&amp;path=25-757" TargetMode="External"/><Relationship Id="rId413" Type="http://schemas.openxmlformats.org/officeDocument/2006/relationships/hyperlink" Target="https://ccpatioapp.com/index.php?module=items/info&amp;path=25-588" TargetMode="External"/><Relationship Id="rId897" Type="http://schemas.openxmlformats.org/officeDocument/2006/relationships/hyperlink" Target="https://ccpatioapp.com/index.php?module=items/info&amp;path=25-757" TargetMode="External"/><Relationship Id="rId412" Type="http://schemas.openxmlformats.org/officeDocument/2006/relationships/hyperlink" Target="https://ccpatioapp.com/index.php?module=items/info&amp;path=25-588" TargetMode="External"/><Relationship Id="rId896" Type="http://schemas.openxmlformats.org/officeDocument/2006/relationships/hyperlink" Target="https://ccpatioapp.com/index.php?module=items/info&amp;path=25-756" TargetMode="External"/><Relationship Id="rId419" Type="http://schemas.openxmlformats.org/officeDocument/2006/relationships/hyperlink" Target="https://ccpatioapp.com/index.php?module=items/info&amp;path=25-591" TargetMode="External"/><Relationship Id="rId418" Type="http://schemas.openxmlformats.org/officeDocument/2006/relationships/hyperlink" Target="https://ccpatioapp.com/index.php?module=items/info&amp;path=25-589" TargetMode="External"/><Relationship Id="rId417" Type="http://schemas.openxmlformats.org/officeDocument/2006/relationships/hyperlink" Target="https://ccpatioapp.com/index.php?module=items/info&amp;path=25-589" TargetMode="External"/><Relationship Id="rId416" Type="http://schemas.openxmlformats.org/officeDocument/2006/relationships/hyperlink" Target="https://ccpatioapp.com/index.php?module=items/info&amp;path=25-66" TargetMode="External"/><Relationship Id="rId891" Type="http://schemas.openxmlformats.org/officeDocument/2006/relationships/hyperlink" Target="https://ccpatioapp.com/index.php?module=items/info&amp;path=25-754" TargetMode="External"/><Relationship Id="rId890" Type="http://schemas.openxmlformats.org/officeDocument/2006/relationships/hyperlink" Target="https://ccpatioapp.com/index.php?module=items/info&amp;path=25-754" TargetMode="External"/><Relationship Id="rId1240" Type="http://schemas.openxmlformats.org/officeDocument/2006/relationships/hyperlink" Target="https://ccpatioapp.com/index.php?module=items/info&amp;path=25-763" TargetMode="External"/><Relationship Id="rId1241" Type="http://schemas.openxmlformats.org/officeDocument/2006/relationships/hyperlink" Target="https://ccpatioapp.com/index.php?module=items/info&amp;path=25-463" TargetMode="External"/><Relationship Id="rId411" Type="http://schemas.openxmlformats.org/officeDocument/2006/relationships/hyperlink" Target="https://ccpatioapp.com/index.php?module=items/info&amp;path=25-588" TargetMode="External"/><Relationship Id="rId895" Type="http://schemas.openxmlformats.org/officeDocument/2006/relationships/hyperlink" Target="https://ccpatioapp.com/index.php?module=items/info&amp;path=25-756" TargetMode="External"/><Relationship Id="rId1242" Type="http://schemas.openxmlformats.org/officeDocument/2006/relationships/hyperlink" Target="https://ccpatioapp.com/index.php?module=items/info&amp;path=25-463" TargetMode="External"/><Relationship Id="rId410" Type="http://schemas.openxmlformats.org/officeDocument/2006/relationships/hyperlink" Target="https://ccpatioapp.com/index.php?module=items/info&amp;path=25-387" TargetMode="External"/><Relationship Id="rId894" Type="http://schemas.openxmlformats.org/officeDocument/2006/relationships/hyperlink" Target="https://ccpatioapp.com/index.php?module=items/info&amp;path=25-755" TargetMode="External"/><Relationship Id="rId1243" Type="http://schemas.openxmlformats.org/officeDocument/2006/relationships/hyperlink" Target="https://ccpatioapp.com/index.php?module=items/info&amp;path=25-832" TargetMode="External"/><Relationship Id="rId893" Type="http://schemas.openxmlformats.org/officeDocument/2006/relationships/hyperlink" Target="https://ccpatioapp.com/index.php?module=items/info&amp;path=25-605" TargetMode="External"/><Relationship Id="rId1244" Type="http://schemas.openxmlformats.org/officeDocument/2006/relationships/hyperlink" Target="https://ccpatioapp.com/index.php?module=items/info&amp;path=25-832" TargetMode="External"/><Relationship Id="rId892" Type="http://schemas.openxmlformats.org/officeDocument/2006/relationships/hyperlink" Target="https://ccpatioapp.com/index.php?module=items/info&amp;path=25-605" TargetMode="External"/><Relationship Id="rId1245" Type="http://schemas.openxmlformats.org/officeDocument/2006/relationships/hyperlink" Target="https://ccpatioapp.com/index.php?module=items/info&amp;path=25-145" TargetMode="External"/><Relationship Id="rId1279" Type="http://schemas.openxmlformats.org/officeDocument/2006/relationships/hyperlink" Target="https://ccpatioapp.com/index.php?module=items/info&amp;path=25-462" TargetMode="External"/><Relationship Id="rId448" Type="http://schemas.openxmlformats.org/officeDocument/2006/relationships/hyperlink" Target="https://ccpatioapp.com/index.php?module=items/info&amp;path=25-336" TargetMode="External"/><Relationship Id="rId447" Type="http://schemas.openxmlformats.org/officeDocument/2006/relationships/hyperlink" Target="https://ccpatioapp.com/index.php?module=items/info&amp;path=25-336" TargetMode="External"/><Relationship Id="rId446" Type="http://schemas.openxmlformats.org/officeDocument/2006/relationships/hyperlink" Target="https://ccpatioapp.com/index.php?module=items/info&amp;path=25-420" TargetMode="External"/><Relationship Id="rId445" Type="http://schemas.openxmlformats.org/officeDocument/2006/relationships/hyperlink" Target="https://ccpatioapp.com/index.php?module=items/info&amp;path=25-420" TargetMode="External"/><Relationship Id="rId449" Type="http://schemas.openxmlformats.org/officeDocument/2006/relationships/hyperlink" Target="https://ccpatioapp.com/index.php?module=items/info&amp;path=25-605" TargetMode="External"/><Relationship Id="rId1270" Type="http://schemas.openxmlformats.org/officeDocument/2006/relationships/hyperlink" Target="https://ccpatioapp.com/index.php?module=items/info&amp;path=25-796" TargetMode="External"/><Relationship Id="rId440" Type="http://schemas.openxmlformats.org/officeDocument/2006/relationships/hyperlink" Target="https://ccpatioapp.com/index.php?module=items/info&amp;path=25-601" TargetMode="External"/><Relationship Id="rId1271" Type="http://schemas.openxmlformats.org/officeDocument/2006/relationships/hyperlink" Target="https://ccpatioapp.com/index.php?module=items/info&amp;path=25-834" TargetMode="External"/><Relationship Id="rId1272" Type="http://schemas.openxmlformats.org/officeDocument/2006/relationships/hyperlink" Target="https://ccpatioapp.com/index.php?module=items/info&amp;path=25-834" TargetMode="External"/><Relationship Id="rId1273" Type="http://schemas.openxmlformats.org/officeDocument/2006/relationships/hyperlink" Target="https://ccpatioapp.com/index.php?module=items/info&amp;path=25-835" TargetMode="External"/><Relationship Id="rId1274" Type="http://schemas.openxmlformats.org/officeDocument/2006/relationships/hyperlink" Target="https://ccpatioapp.com/index.php?module=items/info&amp;path=25-835" TargetMode="External"/><Relationship Id="rId444" Type="http://schemas.openxmlformats.org/officeDocument/2006/relationships/hyperlink" Target="https://ccpatioapp.com/index.php?module=items/info&amp;path=25-602" TargetMode="External"/><Relationship Id="rId1275" Type="http://schemas.openxmlformats.org/officeDocument/2006/relationships/hyperlink" Target="https://ccpatioapp.com/index.php?module=items/info&amp;path=25-836" TargetMode="External"/><Relationship Id="rId443" Type="http://schemas.openxmlformats.org/officeDocument/2006/relationships/hyperlink" Target="https://ccpatioapp.com/index.php?module=items/info&amp;path=25-602" TargetMode="External"/><Relationship Id="rId1276" Type="http://schemas.openxmlformats.org/officeDocument/2006/relationships/hyperlink" Target="https://ccpatioapp.com/index.php?module=items/info&amp;path=25-836" TargetMode="External"/><Relationship Id="rId442" Type="http://schemas.openxmlformats.org/officeDocument/2006/relationships/hyperlink" Target="https://ccpatioapp.com/index.php?module=items/info&amp;path=25-566" TargetMode="External"/><Relationship Id="rId1277" Type="http://schemas.openxmlformats.org/officeDocument/2006/relationships/hyperlink" Target="https://ccpatioapp.com/index.php?module=items/info&amp;path=25-807" TargetMode="External"/><Relationship Id="rId441" Type="http://schemas.openxmlformats.org/officeDocument/2006/relationships/hyperlink" Target="https://ccpatioapp.com/index.php?module=items/info&amp;path=25-566" TargetMode="External"/><Relationship Id="rId1278" Type="http://schemas.openxmlformats.org/officeDocument/2006/relationships/hyperlink" Target="https://ccpatioapp.com/index.php?module=items/info&amp;path=25-807" TargetMode="External"/><Relationship Id="rId1268" Type="http://schemas.openxmlformats.org/officeDocument/2006/relationships/hyperlink" Target="https://ccpatioapp.com/index.php?module=items/info&amp;path=25-39" TargetMode="External"/><Relationship Id="rId1269" Type="http://schemas.openxmlformats.org/officeDocument/2006/relationships/hyperlink" Target="https://ccpatioapp.com/index.php?module=items/info&amp;path=25-796" TargetMode="External"/><Relationship Id="rId437" Type="http://schemas.openxmlformats.org/officeDocument/2006/relationships/hyperlink" Target="https://ccpatioapp.com/index.php?module=items/info&amp;path=25-600" TargetMode="External"/><Relationship Id="rId436" Type="http://schemas.openxmlformats.org/officeDocument/2006/relationships/hyperlink" Target="https://ccpatioapp.com/index.php?module=items/info&amp;path=25-598" TargetMode="External"/><Relationship Id="rId435" Type="http://schemas.openxmlformats.org/officeDocument/2006/relationships/hyperlink" Target="https://ccpatioapp.com/index.php?module=items/info&amp;path=25-598" TargetMode="External"/><Relationship Id="rId434" Type="http://schemas.openxmlformats.org/officeDocument/2006/relationships/hyperlink" Target="https://ccpatioapp.com/index.php?module=items/info&amp;path=25-597" TargetMode="External"/><Relationship Id="rId439" Type="http://schemas.openxmlformats.org/officeDocument/2006/relationships/hyperlink" Target="https://ccpatioapp.com/index.php?module=items/info&amp;path=25-601" TargetMode="External"/><Relationship Id="rId438" Type="http://schemas.openxmlformats.org/officeDocument/2006/relationships/hyperlink" Target="https://ccpatioapp.com/index.php?module=items/info&amp;path=25-600" TargetMode="External"/><Relationship Id="rId1260" Type="http://schemas.openxmlformats.org/officeDocument/2006/relationships/hyperlink" Target="https://ccpatioapp.com/index.php?module=items/info&amp;path=25-70" TargetMode="External"/><Relationship Id="rId1261" Type="http://schemas.openxmlformats.org/officeDocument/2006/relationships/hyperlink" Target="https://ccpatioapp.com/index.php?module=items/info&amp;path=25-449" TargetMode="External"/><Relationship Id="rId1262" Type="http://schemas.openxmlformats.org/officeDocument/2006/relationships/hyperlink" Target="https://ccpatioapp.com/index.php?module=items/info&amp;path=25-449" TargetMode="External"/><Relationship Id="rId1263" Type="http://schemas.openxmlformats.org/officeDocument/2006/relationships/hyperlink" Target="https://ccpatioapp.com/index.php?module=items/info&amp;path=25-833" TargetMode="External"/><Relationship Id="rId433" Type="http://schemas.openxmlformats.org/officeDocument/2006/relationships/hyperlink" Target="https://ccpatioapp.com/index.php?module=items/info&amp;path=25-597" TargetMode="External"/><Relationship Id="rId1264" Type="http://schemas.openxmlformats.org/officeDocument/2006/relationships/hyperlink" Target="https://ccpatioapp.com/index.php?module=items/info&amp;path=25-833" TargetMode="External"/><Relationship Id="rId432" Type="http://schemas.openxmlformats.org/officeDocument/2006/relationships/hyperlink" Target="https://ccpatioapp.com/index.php?module=items/info&amp;path=25-596" TargetMode="External"/><Relationship Id="rId1265" Type="http://schemas.openxmlformats.org/officeDocument/2006/relationships/hyperlink" Target="https://ccpatioapp.com/index.php?module=items/info&amp;path=25-515" TargetMode="External"/><Relationship Id="rId431" Type="http://schemas.openxmlformats.org/officeDocument/2006/relationships/hyperlink" Target="https://ccpatioapp.com/index.php?module=items/info&amp;path=25-596" TargetMode="External"/><Relationship Id="rId1266" Type="http://schemas.openxmlformats.org/officeDocument/2006/relationships/hyperlink" Target="https://ccpatioapp.com/index.php?module=items/info&amp;path=25-515" TargetMode="External"/><Relationship Id="rId430" Type="http://schemas.openxmlformats.org/officeDocument/2006/relationships/hyperlink" Target="https://ccpatioapp.com/index.php?module=items/info&amp;path=25-595" TargetMode="External"/><Relationship Id="rId1267" Type="http://schemas.openxmlformats.org/officeDocument/2006/relationships/hyperlink" Target="https://ccpatioapp.com/index.php?module=items/info&amp;path=25-3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92" Type="http://schemas.openxmlformats.org/officeDocument/2006/relationships/hyperlink" Target="https://ccpatioapp.com/index.php?module=items/info&amp;path=25-630" TargetMode="External"/><Relationship Id="rId391" Type="http://schemas.openxmlformats.org/officeDocument/2006/relationships/hyperlink" Target="https://ccpatioapp.com/index.php?module=items/info&amp;path=25-629" TargetMode="External"/><Relationship Id="rId390" Type="http://schemas.openxmlformats.org/officeDocument/2006/relationships/hyperlink" Target="https://ccpatioapp.com/index.php?module=items/info&amp;path=25-628" TargetMode="External"/><Relationship Id="rId1" Type="http://schemas.openxmlformats.org/officeDocument/2006/relationships/hyperlink" Target="https://ccpatioapp.com/index.php?module=items/info&amp;path=25-352" TargetMode="External"/><Relationship Id="rId2" Type="http://schemas.openxmlformats.org/officeDocument/2006/relationships/hyperlink" Target="https://ccpatioapp.com/index.php?module=items/info&amp;path=25-232" TargetMode="External"/><Relationship Id="rId3" Type="http://schemas.openxmlformats.org/officeDocument/2006/relationships/hyperlink" Target="https://ccpatioapp.com/index.php?module=items/info&amp;path=25-234" TargetMode="External"/><Relationship Id="rId4" Type="http://schemas.openxmlformats.org/officeDocument/2006/relationships/hyperlink" Target="https://ccpatioapp.com/index.php?module=items/info&amp;path=25-251" TargetMode="External"/><Relationship Id="rId9" Type="http://schemas.openxmlformats.org/officeDocument/2006/relationships/hyperlink" Target="https://ccpatioapp.com/index.php?module=items/info&amp;path=25-320" TargetMode="External"/><Relationship Id="rId385" Type="http://schemas.openxmlformats.org/officeDocument/2006/relationships/hyperlink" Target="https://ccpatioapp.com/index.php?module=items/info&amp;path=25-624" TargetMode="External"/><Relationship Id="rId384" Type="http://schemas.openxmlformats.org/officeDocument/2006/relationships/hyperlink" Target="https://ccpatioapp.com/index.php?module=items/info&amp;path=25-353" TargetMode="External"/><Relationship Id="rId383" Type="http://schemas.openxmlformats.org/officeDocument/2006/relationships/hyperlink" Target="https://ccpatioapp.com/index.php?module=items/info&amp;path=25-145" TargetMode="External"/><Relationship Id="rId382" Type="http://schemas.openxmlformats.org/officeDocument/2006/relationships/hyperlink" Target="https://ccpatioapp.com/index.php?module=items/info&amp;path=25-79" TargetMode="External"/><Relationship Id="rId5" Type="http://schemas.openxmlformats.org/officeDocument/2006/relationships/hyperlink" Target="https://ccpatioapp.com/index.php?module=items/info&amp;path=25-301" TargetMode="External"/><Relationship Id="rId389" Type="http://schemas.openxmlformats.org/officeDocument/2006/relationships/hyperlink" Target="https://ccpatioapp.com/index.php?module=items/info&amp;path=25-627" TargetMode="External"/><Relationship Id="rId6" Type="http://schemas.openxmlformats.org/officeDocument/2006/relationships/hyperlink" Target="https://ccpatioapp.com/index.php?module=items/info&amp;path=25-312" TargetMode="External"/><Relationship Id="rId388" Type="http://schemas.openxmlformats.org/officeDocument/2006/relationships/hyperlink" Target="https://ccpatioapp.com/index.php?module=items/info&amp;path=25-626" TargetMode="External"/><Relationship Id="rId7" Type="http://schemas.openxmlformats.org/officeDocument/2006/relationships/hyperlink" Target="https://ccpatioapp.com/index.php?module=items/info&amp;path=25-315" TargetMode="External"/><Relationship Id="rId387" Type="http://schemas.openxmlformats.org/officeDocument/2006/relationships/hyperlink" Target="https://ccpatioapp.com/index.php?module=items/info&amp;path=25-625" TargetMode="External"/><Relationship Id="rId8" Type="http://schemas.openxmlformats.org/officeDocument/2006/relationships/hyperlink" Target="https://ccpatioapp.com/index.php?module=items/info&amp;path=25-316" TargetMode="External"/><Relationship Id="rId386" Type="http://schemas.openxmlformats.org/officeDocument/2006/relationships/hyperlink" Target="https://ccpatioapp.com/index.php?module=items/info&amp;path=25-600" TargetMode="External"/><Relationship Id="rId381" Type="http://schemas.openxmlformats.org/officeDocument/2006/relationships/hyperlink" Target="https://ccpatioapp.com/index.php?module=items/info&amp;path=25-619" TargetMode="External"/><Relationship Id="rId380" Type="http://schemas.openxmlformats.org/officeDocument/2006/relationships/hyperlink" Target="https://ccpatioapp.com/index.php?module=items/info&amp;path=25-620" TargetMode="External"/><Relationship Id="rId379" Type="http://schemas.openxmlformats.org/officeDocument/2006/relationships/hyperlink" Target="https://ccpatioapp.com/index.php?module=items/info&amp;path=25-618" TargetMode="External"/><Relationship Id="rId374" Type="http://schemas.openxmlformats.org/officeDocument/2006/relationships/hyperlink" Target="https://ccpatioapp.com/index.php?module=items/info&amp;path=25-614" TargetMode="External"/><Relationship Id="rId373" Type="http://schemas.openxmlformats.org/officeDocument/2006/relationships/hyperlink" Target="https://ccpatioapp.com/index.php?module=items/info&amp;path=25-613" TargetMode="External"/><Relationship Id="rId372" Type="http://schemas.openxmlformats.org/officeDocument/2006/relationships/hyperlink" Target="https://ccpatioapp.com/index.php?module=items/info&amp;path=25-488" TargetMode="External"/><Relationship Id="rId371" Type="http://schemas.openxmlformats.org/officeDocument/2006/relationships/hyperlink" Target="https://ccpatioapp.com/index.php?module=items/info&amp;path=25-612" TargetMode="External"/><Relationship Id="rId378" Type="http://schemas.openxmlformats.org/officeDocument/2006/relationships/hyperlink" Target="https://ccpatioapp.com/index.php?module=items/info&amp;path=25-617" TargetMode="External"/><Relationship Id="rId377" Type="http://schemas.openxmlformats.org/officeDocument/2006/relationships/hyperlink" Target="https://ccpatioapp.com/index.php?module=items/info&amp;path=25-493" TargetMode="External"/><Relationship Id="rId376" Type="http://schemas.openxmlformats.org/officeDocument/2006/relationships/hyperlink" Target="https://ccpatioapp.com/index.php?module=items/info&amp;path=25-616" TargetMode="External"/><Relationship Id="rId375" Type="http://schemas.openxmlformats.org/officeDocument/2006/relationships/hyperlink" Target="https://ccpatioapp.com/index.php?module=items/info&amp;path=25-615" TargetMode="External"/><Relationship Id="rId396" Type="http://schemas.openxmlformats.org/officeDocument/2006/relationships/hyperlink" Target="https://ccpatioapp.com/index.php?module=items/info&amp;path=25-633" TargetMode="External"/><Relationship Id="rId395" Type="http://schemas.openxmlformats.org/officeDocument/2006/relationships/hyperlink" Target="https://ccpatioapp.com/index.php?module=items/info&amp;path=25-632" TargetMode="External"/><Relationship Id="rId394" Type="http://schemas.openxmlformats.org/officeDocument/2006/relationships/hyperlink" Target="https://ccpatioapp.com/index.php?module=items/info&amp;path=25-631" TargetMode="External"/><Relationship Id="rId393" Type="http://schemas.openxmlformats.org/officeDocument/2006/relationships/hyperlink" Target="https://ccpatioapp.com/index.php?module=items/info&amp;path=25-237" TargetMode="External"/><Relationship Id="rId399" Type="http://schemas.openxmlformats.org/officeDocument/2006/relationships/hyperlink" Target="https://ccpatioapp.com/index.php?module=items/info&amp;path=25-395" TargetMode="External"/><Relationship Id="rId398" Type="http://schemas.openxmlformats.org/officeDocument/2006/relationships/hyperlink" Target="https://ccpatioapp.com/index.php?module=items/info&amp;path=25-389" TargetMode="External"/><Relationship Id="rId397" Type="http://schemas.openxmlformats.org/officeDocument/2006/relationships/hyperlink" Target="https://ccpatioapp.com/index.php?module=items/info&amp;path=25-635" TargetMode="External"/><Relationship Id="rId808" Type="http://schemas.openxmlformats.org/officeDocument/2006/relationships/hyperlink" Target="https://ccpatioapp.com/index.php?module=items/info&amp;path=25-855" TargetMode="External"/><Relationship Id="rId807" Type="http://schemas.openxmlformats.org/officeDocument/2006/relationships/hyperlink" Target="https://ccpatioapp.com/index.php?module=items/info&amp;path=25-854" TargetMode="External"/><Relationship Id="rId806" Type="http://schemas.openxmlformats.org/officeDocument/2006/relationships/hyperlink" Target="https://ccpatioapp.com/index.php?module=items/info&amp;path=25-853" TargetMode="External"/><Relationship Id="rId805" Type="http://schemas.openxmlformats.org/officeDocument/2006/relationships/hyperlink" Target="https://ccpatioapp.com/index.php?module=items/info&amp;path=25-852" TargetMode="External"/><Relationship Id="rId809" Type="http://schemas.openxmlformats.org/officeDocument/2006/relationships/hyperlink" Target="https://ccpatioapp.com/index.php?module=items/info&amp;path=25-857" TargetMode="External"/><Relationship Id="rId800" Type="http://schemas.openxmlformats.org/officeDocument/2006/relationships/hyperlink" Target="https://ccpatioapp.com/index.php?module=items/info&amp;path=25-850" TargetMode="External"/><Relationship Id="rId804" Type="http://schemas.openxmlformats.org/officeDocument/2006/relationships/hyperlink" Target="https://ccpatioapp.com/index.php?module=items/info&amp;path=25-493" TargetMode="External"/><Relationship Id="rId803" Type="http://schemas.openxmlformats.org/officeDocument/2006/relationships/hyperlink" Target="https://ccpatioapp.com/index.php?module=items/info&amp;path=25-130" TargetMode="External"/><Relationship Id="rId802" Type="http://schemas.openxmlformats.org/officeDocument/2006/relationships/hyperlink" Target="https://ccpatioapp.com/index.php?module=items/info&amp;path=25-851" TargetMode="External"/><Relationship Id="rId801" Type="http://schemas.openxmlformats.org/officeDocument/2006/relationships/hyperlink" Target="https://ccpatioapp.com/index.php?module=items/info&amp;path=25-430" TargetMode="External"/><Relationship Id="rId40" Type="http://schemas.openxmlformats.org/officeDocument/2006/relationships/hyperlink" Target="https://ccpatioapp.com/index.php?module=items/info&amp;path=25-365" TargetMode="External"/><Relationship Id="rId42" Type="http://schemas.openxmlformats.org/officeDocument/2006/relationships/hyperlink" Target="https://ccpatioapp.com/index.php?module=items/info&amp;path=25-367" TargetMode="External"/><Relationship Id="rId41" Type="http://schemas.openxmlformats.org/officeDocument/2006/relationships/hyperlink" Target="https://ccpatioapp.com/index.php?module=items/info&amp;path=25-366" TargetMode="External"/><Relationship Id="rId44" Type="http://schemas.openxmlformats.org/officeDocument/2006/relationships/hyperlink" Target="https://ccpatioapp.com/index.php?module=items/info&amp;path=25-370" TargetMode="External"/><Relationship Id="rId43" Type="http://schemas.openxmlformats.org/officeDocument/2006/relationships/hyperlink" Target="https://ccpatioapp.com/index.php?module=items/info&amp;path=25-368" TargetMode="External"/><Relationship Id="rId46" Type="http://schemas.openxmlformats.org/officeDocument/2006/relationships/hyperlink" Target="https://ccpatioapp.com/index.php?module=items/info&amp;path=25-372" TargetMode="External"/><Relationship Id="rId45" Type="http://schemas.openxmlformats.org/officeDocument/2006/relationships/hyperlink" Target="https://ccpatioapp.com/index.php?module=items/info&amp;path=25-371" TargetMode="External"/><Relationship Id="rId745" Type="http://schemas.openxmlformats.org/officeDocument/2006/relationships/hyperlink" Target="https://ccpatioapp.com/index.php?module=items/info&amp;path=25-584" TargetMode="External"/><Relationship Id="rId744" Type="http://schemas.openxmlformats.org/officeDocument/2006/relationships/hyperlink" Target="https://ccpatioapp.com/index.php?module=items/info&amp;path=25-358" TargetMode="External"/><Relationship Id="rId743" Type="http://schemas.openxmlformats.org/officeDocument/2006/relationships/hyperlink" Target="https://ccpatioapp.com/index.php?module=items/info&amp;path=25-828" TargetMode="External"/><Relationship Id="rId742" Type="http://schemas.openxmlformats.org/officeDocument/2006/relationships/hyperlink" Target="https://ccpatioapp.com/index.php?module=items/info&amp;path=25-430" TargetMode="External"/><Relationship Id="rId749" Type="http://schemas.openxmlformats.org/officeDocument/2006/relationships/hyperlink" Target="https://ccpatioapp.com/index.php?module=items/info&amp;path=25-594" TargetMode="External"/><Relationship Id="rId748" Type="http://schemas.openxmlformats.org/officeDocument/2006/relationships/hyperlink" Target="https://ccpatioapp.com/index.php?module=items/info&amp;path=25-796" TargetMode="External"/><Relationship Id="rId747" Type="http://schemas.openxmlformats.org/officeDocument/2006/relationships/hyperlink" Target="https://ccpatioapp.com/index.php?module=items/info&amp;path=25-463" TargetMode="External"/><Relationship Id="rId746" Type="http://schemas.openxmlformats.org/officeDocument/2006/relationships/hyperlink" Target="https://ccpatioapp.com/index.php?module=items/info&amp;path=25-829" TargetMode="External"/><Relationship Id="rId48" Type="http://schemas.openxmlformats.org/officeDocument/2006/relationships/hyperlink" Target="https://ccpatioapp.com/index.php?module=items/info&amp;path=25-374" TargetMode="External"/><Relationship Id="rId47" Type="http://schemas.openxmlformats.org/officeDocument/2006/relationships/hyperlink" Target="https://ccpatioapp.com/index.php?module=items/info&amp;path=25-365" TargetMode="External"/><Relationship Id="rId49" Type="http://schemas.openxmlformats.org/officeDocument/2006/relationships/hyperlink" Target="https://ccpatioapp.com/index.php?module=items/info&amp;path=25-375" TargetMode="External"/><Relationship Id="rId741" Type="http://schemas.openxmlformats.org/officeDocument/2006/relationships/hyperlink" Target="https://ccpatioapp.com/index.php?module=items/info&amp;path=25-790" TargetMode="External"/><Relationship Id="rId740" Type="http://schemas.openxmlformats.org/officeDocument/2006/relationships/hyperlink" Target="https://ccpatioapp.com/index.php?module=items/info&amp;path=25-798" TargetMode="External"/><Relationship Id="rId31" Type="http://schemas.openxmlformats.org/officeDocument/2006/relationships/hyperlink" Target="https://ccpatioapp.com/index.php?module=items/info&amp;path=25-352" TargetMode="External"/><Relationship Id="rId30" Type="http://schemas.openxmlformats.org/officeDocument/2006/relationships/hyperlink" Target="https://ccpatioapp.com/index.php?module=items/info&amp;path=25-351" TargetMode="External"/><Relationship Id="rId33" Type="http://schemas.openxmlformats.org/officeDocument/2006/relationships/hyperlink" Target="https://ccpatioapp.com/index.php?module=items/info&amp;path=25-354" TargetMode="External"/><Relationship Id="rId32" Type="http://schemas.openxmlformats.org/officeDocument/2006/relationships/hyperlink" Target="https://ccpatioapp.com/index.php?module=items/info&amp;path=25-353" TargetMode="External"/><Relationship Id="rId35" Type="http://schemas.openxmlformats.org/officeDocument/2006/relationships/hyperlink" Target="https://ccpatioapp.com/index.php?module=items/info&amp;path=25-358" TargetMode="External"/><Relationship Id="rId34" Type="http://schemas.openxmlformats.org/officeDocument/2006/relationships/hyperlink" Target="https://ccpatioapp.com/index.php?module=items/info&amp;path=25-355" TargetMode="External"/><Relationship Id="rId739" Type="http://schemas.openxmlformats.org/officeDocument/2006/relationships/hyperlink" Target="https://ccpatioapp.com/index.php?module=items/info&amp;path=25-767" TargetMode="External"/><Relationship Id="rId734" Type="http://schemas.openxmlformats.org/officeDocument/2006/relationships/hyperlink" Target="https://ccpatioapp.com/index.php?module=items/info&amp;path=25-94" TargetMode="External"/><Relationship Id="rId733" Type="http://schemas.openxmlformats.org/officeDocument/2006/relationships/hyperlink" Target="https://ccpatioapp.com/index.php?module=items/info&amp;path=25-751" TargetMode="External"/><Relationship Id="rId732" Type="http://schemas.openxmlformats.org/officeDocument/2006/relationships/hyperlink" Target="https://ccpatioapp.com/index.php?module=items/info&amp;path=25-826" TargetMode="External"/><Relationship Id="rId731" Type="http://schemas.openxmlformats.org/officeDocument/2006/relationships/hyperlink" Target="https://ccpatioapp.com/index.php?module=items/info&amp;path=25-825" TargetMode="External"/><Relationship Id="rId738" Type="http://schemas.openxmlformats.org/officeDocument/2006/relationships/hyperlink" Target="https://ccpatioapp.com/index.php?module=items/info&amp;path=25-827" TargetMode="External"/><Relationship Id="rId737" Type="http://schemas.openxmlformats.org/officeDocument/2006/relationships/hyperlink" Target="https://ccpatioapp.com/index.php?module=items/info&amp;path=25-97" TargetMode="External"/><Relationship Id="rId736" Type="http://schemas.openxmlformats.org/officeDocument/2006/relationships/hyperlink" Target="https://ccpatioapp.com/index.php?module=items/info&amp;path=25-461" TargetMode="External"/><Relationship Id="rId735" Type="http://schemas.openxmlformats.org/officeDocument/2006/relationships/hyperlink" Target="https://ccpatioapp.com/index.php?module=items/info&amp;path=25-794" TargetMode="External"/><Relationship Id="rId37" Type="http://schemas.openxmlformats.org/officeDocument/2006/relationships/hyperlink" Target="https://ccpatioapp.com/index.php?module=items/info&amp;path=25-362" TargetMode="External"/><Relationship Id="rId36" Type="http://schemas.openxmlformats.org/officeDocument/2006/relationships/hyperlink" Target="https://ccpatioapp.com/index.php?module=items/info&amp;path=25-359" TargetMode="External"/><Relationship Id="rId39" Type="http://schemas.openxmlformats.org/officeDocument/2006/relationships/hyperlink" Target="https://ccpatioapp.com/index.php?module=items/info&amp;path=25-364" TargetMode="External"/><Relationship Id="rId38" Type="http://schemas.openxmlformats.org/officeDocument/2006/relationships/hyperlink" Target="https://ccpatioapp.com/index.php?module=items/info&amp;path=25-363" TargetMode="External"/><Relationship Id="rId730" Type="http://schemas.openxmlformats.org/officeDocument/2006/relationships/hyperlink" Target="https://ccpatioapp.com/index.php?module=items/info&amp;path=25-824" TargetMode="External"/><Relationship Id="rId20" Type="http://schemas.openxmlformats.org/officeDocument/2006/relationships/hyperlink" Target="https://ccpatioapp.com/index.php?module=items/info&amp;path=25-341" TargetMode="External"/><Relationship Id="rId22" Type="http://schemas.openxmlformats.org/officeDocument/2006/relationships/hyperlink" Target="https://ccpatioapp.com/index.php?module=items/info&amp;path=25-343" TargetMode="External"/><Relationship Id="rId21" Type="http://schemas.openxmlformats.org/officeDocument/2006/relationships/hyperlink" Target="https://ccpatioapp.com/index.php?module=items/info&amp;path=25-342" TargetMode="External"/><Relationship Id="rId24" Type="http://schemas.openxmlformats.org/officeDocument/2006/relationships/hyperlink" Target="https://ccpatioapp.com/index.php?module=items/info&amp;path=25-345" TargetMode="External"/><Relationship Id="rId23" Type="http://schemas.openxmlformats.org/officeDocument/2006/relationships/hyperlink" Target="https://ccpatioapp.com/index.php?module=items/info&amp;path=25-344" TargetMode="External"/><Relationship Id="rId767" Type="http://schemas.openxmlformats.org/officeDocument/2006/relationships/hyperlink" Target="https://ccpatioapp.com/index.php?module=items/info&amp;path=25-833" TargetMode="External"/><Relationship Id="rId766" Type="http://schemas.openxmlformats.org/officeDocument/2006/relationships/hyperlink" Target="https://ccpatioapp.com/index.php?module=items/info&amp;path=25-449" TargetMode="External"/><Relationship Id="rId765" Type="http://schemas.openxmlformats.org/officeDocument/2006/relationships/hyperlink" Target="https://ccpatioapp.com/index.php?module=items/info&amp;path=25-70" TargetMode="External"/><Relationship Id="rId764" Type="http://schemas.openxmlformats.org/officeDocument/2006/relationships/hyperlink" Target="https://ccpatioapp.com/index.php?module=items/info&amp;path=25-240" TargetMode="External"/><Relationship Id="rId769" Type="http://schemas.openxmlformats.org/officeDocument/2006/relationships/hyperlink" Target="https://ccpatioapp.com/index.php?module=items/info&amp;path=25-39" TargetMode="External"/><Relationship Id="rId768" Type="http://schemas.openxmlformats.org/officeDocument/2006/relationships/hyperlink" Target="https://ccpatioapp.com/index.php?module=items/info&amp;path=25-515" TargetMode="External"/><Relationship Id="rId26" Type="http://schemas.openxmlformats.org/officeDocument/2006/relationships/hyperlink" Target="https://ccpatioapp.com/index.php?module=items/info&amp;path=25-347" TargetMode="External"/><Relationship Id="rId25" Type="http://schemas.openxmlformats.org/officeDocument/2006/relationships/hyperlink" Target="https://ccpatioapp.com/index.php?module=items/info&amp;path=25-346" TargetMode="External"/><Relationship Id="rId28" Type="http://schemas.openxmlformats.org/officeDocument/2006/relationships/hyperlink" Target="https://ccpatioapp.com/index.php?module=items/info&amp;path=25-349" TargetMode="External"/><Relationship Id="rId27" Type="http://schemas.openxmlformats.org/officeDocument/2006/relationships/hyperlink" Target="https://ccpatioapp.com/index.php?module=items/info&amp;path=25-348" TargetMode="External"/><Relationship Id="rId763" Type="http://schemas.openxmlformats.org/officeDocument/2006/relationships/hyperlink" Target="https://ccpatioapp.com/index.php?module=items/info&amp;path=25-151" TargetMode="External"/><Relationship Id="rId29" Type="http://schemas.openxmlformats.org/officeDocument/2006/relationships/hyperlink" Target="https://ccpatioapp.com/index.php?module=items/info&amp;path=25-350" TargetMode="External"/><Relationship Id="rId762" Type="http://schemas.openxmlformats.org/officeDocument/2006/relationships/hyperlink" Target="https://ccpatioapp.com/index.php?module=items/info&amp;path=25-536" TargetMode="External"/><Relationship Id="rId761" Type="http://schemas.openxmlformats.org/officeDocument/2006/relationships/hyperlink" Target="https://ccpatioapp.com/index.php?module=items/info&amp;path=25-633" TargetMode="External"/><Relationship Id="rId760" Type="http://schemas.openxmlformats.org/officeDocument/2006/relationships/hyperlink" Target="https://ccpatioapp.com/index.php?module=items/info&amp;path=25-810" TargetMode="External"/><Relationship Id="rId11" Type="http://schemas.openxmlformats.org/officeDocument/2006/relationships/hyperlink" Target="https://ccpatioapp.com/index.php?module=items/info&amp;path=25-325" TargetMode="External"/><Relationship Id="rId10" Type="http://schemas.openxmlformats.org/officeDocument/2006/relationships/hyperlink" Target="https://ccpatioapp.com/index.php?module=items/info&amp;path=25-322" TargetMode="External"/><Relationship Id="rId13" Type="http://schemas.openxmlformats.org/officeDocument/2006/relationships/hyperlink" Target="https://ccpatioapp.com/index.php?module=items/info&amp;path=25-328" TargetMode="External"/><Relationship Id="rId12" Type="http://schemas.openxmlformats.org/officeDocument/2006/relationships/hyperlink" Target="https://ccpatioapp.com/index.php?module=items/info&amp;path=25-326" TargetMode="External"/><Relationship Id="rId756" Type="http://schemas.openxmlformats.org/officeDocument/2006/relationships/hyperlink" Target="https://ccpatioapp.com/index.php?module=items/info&amp;path=25-463" TargetMode="External"/><Relationship Id="rId755" Type="http://schemas.openxmlformats.org/officeDocument/2006/relationships/hyperlink" Target="https://ccpatioapp.com/index.php?module=items/info&amp;path=25-763" TargetMode="External"/><Relationship Id="rId754" Type="http://schemas.openxmlformats.org/officeDocument/2006/relationships/hyperlink" Target="https://ccpatioapp.com/index.php?module=items/info&amp;path=25-534" TargetMode="External"/><Relationship Id="rId753" Type="http://schemas.openxmlformats.org/officeDocument/2006/relationships/hyperlink" Target="https://ccpatioapp.com/index.php?module=items/info&amp;path=25-831" TargetMode="External"/><Relationship Id="rId759" Type="http://schemas.openxmlformats.org/officeDocument/2006/relationships/hyperlink" Target="https://ccpatioapp.com/index.php?module=items/info&amp;path=25-809" TargetMode="External"/><Relationship Id="rId758" Type="http://schemas.openxmlformats.org/officeDocument/2006/relationships/hyperlink" Target="https://ccpatioapp.com/index.php?module=items/info&amp;path=25-145" TargetMode="External"/><Relationship Id="rId757" Type="http://schemas.openxmlformats.org/officeDocument/2006/relationships/hyperlink" Target="https://ccpatioapp.com/index.php?module=items/info&amp;path=25-832" TargetMode="External"/><Relationship Id="rId15" Type="http://schemas.openxmlformats.org/officeDocument/2006/relationships/hyperlink" Target="https://ccpatioapp.com/index.php?module=items/info&amp;path=25-334" TargetMode="External"/><Relationship Id="rId14" Type="http://schemas.openxmlformats.org/officeDocument/2006/relationships/hyperlink" Target="https://ccpatioapp.com/index.php?module=items/info&amp;path=25-331" TargetMode="External"/><Relationship Id="rId17" Type="http://schemas.openxmlformats.org/officeDocument/2006/relationships/hyperlink" Target="https://ccpatioapp.com/index.php?module=items/info&amp;path=25-337" TargetMode="External"/><Relationship Id="rId16" Type="http://schemas.openxmlformats.org/officeDocument/2006/relationships/hyperlink" Target="https://ccpatioapp.com/index.php?module=items/info&amp;path=25-336" TargetMode="External"/><Relationship Id="rId19" Type="http://schemas.openxmlformats.org/officeDocument/2006/relationships/hyperlink" Target="https://ccpatioapp.com/index.php?module=items/info&amp;path=25-339" TargetMode="External"/><Relationship Id="rId752" Type="http://schemas.openxmlformats.org/officeDocument/2006/relationships/hyperlink" Target="https://ccpatioapp.com/index.php?module=items/info&amp;path=25-830" TargetMode="External"/><Relationship Id="rId18" Type="http://schemas.openxmlformats.org/officeDocument/2006/relationships/hyperlink" Target="https://ccpatioapp.com/index.php?module=items/info&amp;path=25-338" TargetMode="External"/><Relationship Id="rId751" Type="http://schemas.openxmlformats.org/officeDocument/2006/relationships/hyperlink" Target="https://ccpatioapp.com/index.php?module=items/info&amp;path=25-104" TargetMode="External"/><Relationship Id="rId750" Type="http://schemas.openxmlformats.org/officeDocument/2006/relationships/hyperlink" Target="https://ccpatioapp.com/index.php?module=items/info&amp;path=25-344" TargetMode="External"/><Relationship Id="rId84" Type="http://schemas.openxmlformats.org/officeDocument/2006/relationships/hyperlink" Target="https://ccpatioapp.com/index.php?module=items/info&amp;path=25-408" TargetMode="External"/><Relationship Id="rId83" Type="http://schemas.openxmlformats.org/officeDocument/2006/relationships/hyperlink" Target="https://ccpatioapp.com/index.php?module=items/info&amp;path=25-407" TargetMode="External"/><Relationship Id="rId86" Type="http://schemas.openxmlformats.org/officeDocument/2006/relationships/hyperlink" Target="https://ccpatioapp.com/index.php?module=items/info&amp;path=25-23" TargetMode="External"/><Relationship Id="rId85" Type="http://schemas.openxmlformats.org/officeDocument/2006/relationships/hyperlink" Target="https://ccpatioapp.com/index.php?module=items/info&amp;path=25-409" TargetMode="External"/><Relationship Id="rId88" Type="http://schemas.openxmlformats.org/officeDocument/2006/relationships/hyperlink" Target="https://ccpatioapp.com/index.php?module=items/info&amp;path=25-410" TargetMode="External"/><Relationship Id="rId87" Type="http://schemas.openxmlformats.org/officeDocument/2006/relationships/hyperlink" Target="https://ccpatioapp.com/index.php?module=items/info&amp;path=25-236" TargetMode="External"/><Relationship Id="rId89" Type="http://schemas.openxmlformats.org/officeDocument/2006/relationships/hyperlink" Target="https://ccpatioapp.com/index.php?module=items/info&amp;path=25-411" TargetMode="External"/><Relationship Id="rId709" Type="http://schemas.openxmlformats.org/officeDocument/2006/relationships/hyperlink" Target="https://ccpatioapp.com/index.php?module=items/info&amp;path=25-785" TargetMode="External"/><Relationship Id="rId708" Type="http://schemas.openxmlformats.org/officeDocument/2006/relationships/hyperlink" Target="https://ccpatioapp.com/index.php?module=items/info&amp;path=25-199" TargetMode="External"/><Relationship Id="rId707" Type="http://schemas.openxmlformats.org/officeDocument/2006/relationships/hyperlink" Target="https://ccpatioapp.com/index.php?module=items/info&amp;path=25-814" TargetMode="External"/><Relationship Id="rId706" Type="http://schemas.openxmlformats.org/officeDocument/2006/relationships/hyperlink" Target="https://ccpatioapp.com/index.php?module=items/info&amp;path=25-813" TargetMode="External"/><Relationship Id="rId80" Type="http://schemas.openxmlformats.org/officeDocument/2006/relationships/hyperlink" Target="https://ccpatioapp.com/index.php?module=items/info&amp;path=25-404" TargetMode="External"/><Relationship Id="rId82" Type="http://schemas.openxmlformats.org/officeDocument/2006/relationships/hyperlink" Target="https://ccpatioapp.com/index.php?module=items/info&amp;path=25-406" TargetMode="External"/><Relationship Id="rId81" Type="http://schemas.openxmlformats.org/officeDocument/2006/relationships/hyperlink" Target="https://ccpatioapp.com/index.php?module=items/info&amp;path=25-405" TargetMode="External"/><Relationship Id="rId701" Type="http://schemas.openxmlformats.org/officeDocument/2006/relationships/hyperlink" Target="https://ccpatioapp.com/index.php?module=items/info&amp;path=25-811" TargetMode="External"/><Relationship Id="rId700" Type="http://schemas.openxmlformats.org/officeDocument/2006/relationships/hyperlink" Target="https://ccpatioapp.com/index.php?module=items/info&amp;path=25-810" TargetMode="External"/><Relationship Id="rId705" Type="http://schemas.openxmlformats.org/officeDocument/2006/relationships/hyperlink" Target="https://ccpatioapp.com/index.php?module=items/info&amp;path=25-662" TargetMode="External"/><Relationship Id="rId704" Type="http://schemas.openxmlformats.org/officeDocument/2006/relationships/hyperlink" Target="https://ccpatioapp.com/index.php?module=items/info&amp;path=25-672" TargetMode="External"/><Relationship Id="rId703" Type="http://schemas.openxmlformats.org/officeDocument/2006/relationships/hyperlink" Target="https://ccpatioapp.com/index.php?module=items/info&amp;path=25-812" TargetMode="External"/><Relationship Id="rId702" Type="http://schemas.openxmlformats.org/officeDocument/2006/relationships/hyperlink" Target="https://ccpatioapp.com/index.php?module=items/info&amp;path=25-787" TargetMode="External"/><Relationship Id="rId73" Type="http://schemas.openxmlformats.org/officeDocument/2006/relationships/hyperlink" Target="https://ccpatioapp.com/index.php?module=items/info&amp;path=25-395" TargetMode="External"/><Relationship Id="rId72" Type="http://schemas.openxmlformats.org/officeDocument/2006/relationships/hyperlink" Target="https://ccpatioapp.com/index.php?module=items/info&amp;path=25-40" TargetMode="External"/><Relationship Id="rId75" Type="http://schemas.openxmlformats.org/officeDocument/2006/relationships/hyperlink" Target="https://ccpatioapp.com/index.php?module=items/info&amp;path=25-396" TargetMode="External"/><Relationship Id="rId74" Type="http://schemas.openxmlformats.org/officeDocument/2006/relationships/hyperlink" Target="https://ccpatioapp.com/index.php?module=items/info&amp;path=25-397" TargetMode="External"/><Relationship Id="rId77" Type="http://schemas.openxmlformats.org/officeDocument/2006/relationships/hyperlink" Target="https://ccpatioapp.com/index.php?module=items/info&amp;path=25-399" TargetMode="External"/><Relationship Id="rId76" Type="http://schemas.openxmlformats.org/officeDocument/2006/relationships/hyperlink" Target="https://ccpatioapp.com/index.php?module=items/info&amp;path=25-398" TargetMode="External"/><Relationship Id="rId79" Type="http://schemas.openxmlformats.org/officeDocument/2006/relationships/hyperlink" Target="https://ccpatioapp.com/index.php?module=items/info&amp;path=25-403" TargetMode="External"/><Relationship Id="rId78" Type="http://schemas.openxmlformats.org/officeDocument/2006/relationships/hyperlink" Target="https://ccpatioapp.com/index.php?module=items/info&amp;path=25-401" TargetMode="External"/><Relationship Id="rId71" Type="http://schemas.openxmlformats.org/officeDocument/2006/relationships/hyperlink" Target="https://ccpatioapp.com/index.php?module=items/info&amp;path=25-394" TargetMode="External"/><Relationship Id="rId70" Type="http://schemas.openxmlformats.org/officeDocument/2006/relationships/hyperlink" Target="https://ccpatioapp.com/index.php?module=items/info&amp;path=25-268" TargetMode="External"/><Relationship Id="rId62" Type="http://schemas.openxmlformats.org/officeDocument/2006/relationships/hyperlink" Target="https://ccpatioapp.com/index.php?module=items/info&amp;path=25-388" TargetMode="External"/><Relationship Id="rId61" Type="http://schemas.openxmlformats.org/officeDocument/2006/relationships/hyperlink" Target="https://ccpatioapp.com/index.php?module=items/info&amp;path=25-387" TargetMode="External"/><Relationship Id="rId64" Type="http://schemas.openxmlformats.org/officeDocument/2006/relationships/hyperlink" Target="https://ccpatioapp.com/index.php?module=items/info&amp;path=25-319" TargetMode="External"/><Relationship Id="rId63" Type="http://schemas.openxmlformats.org/officeDocument/2006/relationships/hyperlink" Target="https://ccpatioapp.com/index.php?module=items/info&amp;path=25-389" TargetMode="External"/><Relationship Id="rId66" Type="http://schemas.openxmlformats.org/officeDocument/2006/relationships/hyperlink" Target="https://ccpatioapp.com/index.php?module=items/info&amp;path=25-391" TargetMode="External"/><Relationship Id="rId65" Type="http://schemas.openxmlformats.org/officeDocument/2006/relationships/hyperlink" Target="https://ccpatioapp.com/index.php?module=items/info&amp;path=25-390" TargetMode="External"/><Relationship Id="rId68" Type="http://schemas.openxmlformats.org/officeDocument/2006/relationships/hyperlink" Target="https://ccpatioapp.com/index.php?module=items/info&amp;path=25-393" TargetMode="External"/><Relationship Id="rId67" Type="http://schemas.openxmlformats.org/officeDocument/2006/relationships/hyperlink" Target="https://ccpatioapp.com/index.php?module=items/info&amp;path=25-392" TargetMode="External"/><Relationship Id="rId729" Type="http://schemas.openxmlformats.org/officeDocument/2006/relationships/hyperlink" Target="https://ccpatioapp.com/index.php?module=items/info&amp;path=25-701" TargetMode="External"/><Relationship Id="rId728" Type="http://schemas.openxmlformats.org/officeDocument/2006/relationships/hyperlink" Target="https://ccpatioapp.com/index.php?module=items/info&amp;path=25-823" TargetMode="External"/><Relationship Id="rId60" Type="http://schemas.openxmlformats.org/officeDocument/2006/relationships/hyperlink" Target="https://ccpatioapp.com/index.php?module=items/info&amp;path=25-386" TargetMode="External"/><Relationship Id="rId723" Type="http://schemas.openxmlformats.org/officeDocument/2006/relationships/hyperlink" Target="https://ccpatioapp.com/index.php?module=items/info&amp;path=25-645" TargetMode="External"/><Relationship Id="rId722" Type="http://schemas.openxmlformats.org/officeDocument/2006/relationships/hyperlink" Target="https://ccpatioapp.com/index.php?module=items/info&amp;path=25-818" TargetMode="External"/><Relationship Id="rId721" Type="http://schemas.openxmlformats.org/officeDocument/2006/relationships/hyperlink" Target="https://ccpatioapp.com/index.php?module=items/info&amp;path=25-420" TargetMode="External"/><Relationship Id="rId720" Type="http://schemas.openxmlformats.org/officeDocument/2006/relationships/hyperlink" Target="https://ccpatioapp.com/index.php?module=items/info&amp;path=25-443" TargetMode="External"/><Relationship Id="rId727" Type="http://schemas.openxmlformats.org/officeDocument/2006/relationships/hyperlink" Target="https://ccpatioapp.com/index.php?module=items/info&amp;path=25-822" TargetMode="External"/><Relationship Id="rId726" Type="http://schemas.openxmlformats.org/officeDocument/2006/relationships/hyperlink" Target="https://ccpatioapp.com/index.php?module=items/info&amp;path=25-821" TargetMode="External"/><Relationship Id="rId725" Type="http://schemas.openxmlformats.org/officeDocument/2006/relationships/hyperlink" Target="https://ccpatioapp.com/index.php?module=items/info&amp;path=25-820" TargetMode="External"/><Relationship Id="rId724" Type="http://schemas.openxmlformats.org/officeDocument/2006/relationships/hyperlink" Target="https://ccpatioapp.com/index.php?module=items/info&amp;path=25-819" TargetMode="External"/><Relationship Id="rId69" Type="http://schemas.openxmlformats.org/officeDocument/2006/relationships/hyperlink" Target="https://ccpatioapp.com/index.php?module=items/info&amp;path=25-338" TargetMode="External"/><Relationship Id="rId51" Type="http://schemas.openxmlformats.org/officeDocument/2006/relationships/hyperlink" Target="https://ccpatioapp.com/index.php?module=items/info&amp;path=25-377" TargetMode="External"/><Relationship Id="rId50" Type="http://schemas.openxmlformats.org/officeDocument/2006/relationships/hyperlink" Target="https://ccpatioapp.com/index.php?module=items/info&amp;path=25-376" TargetMode="External"/><Relationship Id="rId53" Type="http://schemas.openxmlformats.org/officeDocument/2006/relationships/hyperlink" Target="https://ccpatioapp.com/index.php?module=items/info&amp;path=25-379" TargetMode="External"/><Relationship Id="rId52" Type="http://schemas.openxmlformats.org/officeDocument/2006/relationships/hyperlink" Target="https://ccpatioapp.com/index.php?module=items/info&amp;path=25-378" TargetMode="External"/><Relationship Id="rId55" Type="http://schemas.openxmlformats.org/officeDocument/2006/relationships/hyperlink" Target="https://ccpatioapp.com/index.php?module=items/info&amp;path=25-381" TargetMode="External"/><Relationship Id="rId54" Type="http://schemas.openxmlformats.org/officeDocument/2006/relationships/hyperlink" Target="https://ccpatioapp.com/index.php?module=items/info&amp;path=25-380" TargetMode="External"/><Relationship Id="rId57" Type="http://schemas.openxmlformats.org/officeDocument/2006/relationships/hyperlink" Target="https://ccpatioapp.com/index.php?module=items/info&amp;path=25-383" TargetMode="External"/><Relationship Id="rId56" Type="http://schemas.openxmlformats.org/officeDocument/2006/relationships/hyperlink" Target="https://ccpatioapp.com/index.php?module=items/info&amp;path=25-382" TargetMode="External"/><Relationship Id="rId719" Type="http://schemas.openxmlformats.org/officeDocument/2006/relationships/hyperlink" Target="https://ccpatioapp.com/index.php?module=items/info&amp;path=25-738" TargetMode="External"/><Relationship Id="rId718" Type="http://schemas.openxmlformats.org/officeDocument/2006/relationships/hyperlink" Target="https://ccpatioapp.com/index.php?module=items/info&amp;path=25-199" TargetMode="External"/><Relationship Id="rId717" Type="http://schemas.openxmlformats.org/officeDocument/2006/relationships/hyperlink" Target="https://ccpatioapp.com/index.php?module=items/info&amp;path=25-817" TargetMode="External"/><Relationship Id="rId712" Type="http://schemas.openxmlformats.org/officeDocument/2006/relationships/hyperlink" Target="https://ccpatioapp.com/index.php?module=items/info&amp;path=25-653" TargetMode="External"/><Relationship Id="rId711" Type="http://schemas.openxmlformats.org/officeDocument/2006/relationships/hyperlink" Target="https://ccpatioapp.com/index.php?module=items/info&amp;path=25-793" TargetMode="External"/><Relationship Id="rId710" Type="http://schemas.openxmlformats.org/officeDocument/2006/relationships/hyperlink" Target="https://ccpatioapp.com/index.php?module=items/info&amp;path=25-82" TargetMode="External"/><Relationship Id="rId716" Type="http://schemas.openxmlformats.org/officeDocument/2006/relationships/hyperlink" Target="https://ccpatioapp.com/index.php?module=items/info&amp;path=25-816" TargetMode="External"/><Relationship Id="rId715" Type="http://schemas.openxmlformats.org/officeDocument/2006/relationships/hyperlink" Target="https://ccpatioapp.com/index.php?module=items/info&amp;path=25-220" TargetMode="External"/><Relationship Id="rId714" Type="http://schemas.openxmlformats.org/officeDocument/2006/relationships/hyperlink" Target="https://ccpatioapp.com/index.php?module=items/info&amp;path=25-551" TargetMode="External"/><Relationship Id="rId713" Type="http://schemas.openxmlformats.org/officeDocument/2006/relationships/hyperlink" Target="https://ccpatioapp.com/index.php?module=items/info&amp;path=25-815" TargetMode="External"/><Relationship Id="rId59" Type="http://schemas.openxmlformats.org/officeDocument/2006/relationships/hyperlink" Target="https://ccpatioapp.com/index.php?module=items/info&amp;path=25-385" TargetMode="External"/><Relationship Id="rId58" Type="http://schemas.openxmlformats.org/officeDocument/2006/relationships/hyperlink" Target="https://ccpatioapp.com/index.php?module=items/info&amp;path=25-384" TargetMode="External"/><Relationship Id="rId349" Type="http://schemas.openxmlformats.org/officeDocument/2006/relationships/hyperlink" Target="https://ccpatioapp.com/index.php?module=items/info&amp;path=25-596" TargetMode="External"/><Relationship Id="rId348" Type="http://schemas.openxmlformats.org/officeDocument/2006/relationships/hyperlink" Target="https://ccpatioapp.com/index.php?module=items/info&amp;path=25-595" TargetMode="External"/><Relationship Id="rId347" Type="http://schemas.openxmlformats.org/officeDocument/2006/relationships/hyperlink" Target="https://ccpatioapp.com/index.php?module=items/info&amp;path=25-420" TargetMode="External"/><Relationship Id="rId346" Type="http://schemas.openxmlformats.org/officeDocument/2006/relationships/hyperlink" Target="https://ccpatioapp.com/index.php?module=items/info&amp;path=25-594" TargetMode="External"/><Relationship Id="rId341" Type="http://schemas.openxmlformats.org/officeDocument/2006/relationships/hyperlink" Target="https://ccpatioapp.com/index.php?module=items/info&amp;path=25-66" TargetMode="External"/><Relationship Id="rId340" Type="http://schemas.openxmlformats.org/officeDocument/2006/relationships/hyperlink" Target="https://ccpatioapp.com/index.php?module=items/info&amp;path=25-588" TargetMode="External"/><Relationship Id="rId345" Type="http://schemas.openxmlformats.org/officeDocument/2006/relationships/hyperlink" Target="https://ccpatioapp.com/index.php?module=items/info&amp;path=25-593" TargetMode="External"/><Relationship Id="rId344" Type="http://schemas.openxmlformats.org/officeDocument/2006/relationships/hyperlink" Target="https://ccpatioapp.com/index.php?module=items/info&amp;path=25-592" TargetMode="External"/><Relationship Id="rId343" Type="http://schemas.openxmlformats.org/officeDocument/2006/relationships/hyperlink" Target="https://ccpatioapp.com/index.php?module=items/info&amp;path=25-591" TargetMode="External"/><Relationship Id="rId342" Type="http://schemas.openxmlformats.org/officeDocument/2006/relationships/hyperlink" Target="https://ccpatioapp.com/index.php?module=items/info&amp;path=25-589" TargetMode="External"/><Relationship Id="rId338" Type="http://schemas.openxmlformats.org/officeDocument/2006/relationships/hyperlink" Target="https://ccpatioapp.com/index.php?module=items/info&amp;path=25-387" TargetMode="External"/><Relationship Id="rId337" Type="http://schemas.openxmlformats.org/officeDocument/2006/relationships/hyperlink" Target="https://ccpatioapp.com/index.php?module=items/info&amp;path=25-312" TargetMode="External"/><Relationship Id="rId336" Type="http://schemas.openxmlformats.org/officeDocument/2006/relationships/hyperlink" Target="https://ccpatioapp.com/index.php?module=items/info&amp;path=25-268" TargetMode="External"/><Relationship Id="rId335" Type="http://schemas.openxmlformats.org/officeDocument/2006/relationships/hyperlink" Target="https://ccpatioapp.com/index.php?module=items/info&amp;path=25-313" TargetMode="External"/><Relationship Id="rId339" Type="http://schemas.openxmlformats.org/officeDocument/2006/relationships/hyperlink" Target="https://ccpatioapp.com/index.php?module=items/info&amp;path=25-588" TargetMode="External"/><Relationship Id="rId330" Type="http://schemas.openxmlformats.org/officeDocument/2006/relationships/hyperlink" Target="https://ccpatioapp.com/index.php?module=items/info&amp;path=25-104" TargetMode="External"/><Relationship Id="rId334" Type="http://schemas.openxmlformats.org/officeDocument/2006/relationships/hyperlink" Target="https://ccpatioapp.com/index.php?module=items/info&amp;path=25-234" TargetMode="External"/><Relationship Id="rId333" Type="http://schemas.openxmlformats.org/officeDocument/2006/relationships/hyperlink" Target="https://ccpatioapp.com/index.php?module=items/info&amp;path=25-586" TargetMode="External"/><Relationship Id="rId332" Type="http://schemas.openxmlformats.org/officeDocument/2006/relationships/hyperlink" Target="https://ccpatioapp.com/index.php?module=items/info&amp;path=25-584" TargetMode="External"/><Relationship Id="rId331" Type="http://schemas.openxmlformats.org/officeDocument/2006/relationships/hyperlink" Target="https://ccpatioapp.com/index.php?module=items/info&amp;path=25-583" TargetMode="External"/><Relationship Id="rId370" Type="http://schemas.openxmlformats.org/officeDocument/2006/relationships/hyperlink" Target="https://ccpatioapp.com/index.php?module=items/info&amp;path=25-611" TargetMode="External"/><Relationship Id="rId369" Type="http://schemas.openxmlformats.org/officeDocument/2006/relationships/hyperlink" Target="https://ccpatioapp.com/index.php?module=items/info&amp;path=25-610" TargetMode="External"/><Relationship Id="rId368" Type="http://schemas.openxmlformats.org/officeDocument/2006/relationships/hyperlink" Target="https://ccpatioapp.com/index.php?module=items/info&amp;path=25-391" TargetMode="External"/><Relationship Id="rId363" Type="http://schemas.openxmlformats.org/officeDocument/2006/relationships/hyperlink" Target="https://ccpatioapp.com/index.php?module=items/info&amp;path=25-84" TargetMode="External"/><Relationship Id="rId362" Type="http://schemas.openxmlformats.org/officeDocument/2006/relationships/hyperlink" Target="https://ccpatioapp.com/index.php?module=items/info&amp;path=25-17" TargetMode="External"/><Relationship Id="rId361" Type="http://schemas.openxmlformats.org/officeDocument/2006/relationships/hyperlink" Target="https://ccpatioapp.com/index.php?module=items/info&amp;path=25-530" TargetMode="External"/><Relationship Id="rId360" Type="http://schemas.openxmlformats.org/officeDocument/2006/relationships/hyperlink" Target="https://ccpatioapp.com/index.php?module=items/info&amp;path=25-606" TargetMode="External"/><Relationship Id="rId367" Type="http://schemas.openxmlformats.org/officeDocument/2006/relationships/hyperlink" Target="https://ccpatioapp.com/index.php?module=items/info&amp;path=25-609" TargetMode="External"/><Relationship Id="rId366" Type="http://schemas.openxmlformats.org/officeDocument/2006/relationships/hyperlink" Target="https://ccpatioapp.com/index.php?module=items/info&amp;path=25-608" TargetMode="External"/><Relationship Id="rId365" Type="http://schemas.openxmlformats.org/officeDocument/2006/relationships/hyperlink" Target="https://ccpatioapp.com/index.php?module=items/info&amp;path=25-607" TargetMode="External"/><Relationship Id="rId364" Type="http://schemas.openxmlformats.org/officeDocument/2006/relationships/hyperlink" Target="https://ccpatioapp.com/index.php?module=items/info&amp;path=25-122" TargetMode="External"/><Relationship Id="rId95" Type="http://schemas.openxmlformats.org/officeDocument/2006/relationships/hyperlink" Target="https://ccpatioapp.com/index.php?module=items/info&amp;path=25-417" TargetMode="External"/><Relationship Id="rId94" Type="http://schemas.openxmlformats.org/officeDocument/2006/relationships/hyperlink" Target="https://ccpatioapp.com/index.php?module=items/info&amp;path=25-416" TargetMode="External"/><Relationship Id="rId97" Type="http://schemas.openxmlformats.org/officeDocument/2006/relationships/hyperlink" Target="https://ccpatioapp.com/index.php?module=items/info&amp;path=25-421" TargetMode="External"/><Relationship Id="rId96" Type="http://schemas.openxmlformats.org/officeDocument/2006/relationships/hyperlink" Target="https://ccpatioapp.com/index.php?module=items/info&amp;path=25-419" TargetMode="External"/><Relationship Id="rId99" Type="http://schemas.openxmlformats.org/officeDocument/2006/relationships/hyperlink" Target="https://ccpatioapp.com/index.php?module=items/info&amp;path=25-423" TargetMode="External"/><Relationship Id="rId98" Type="http://schemas.openxmlformats.org/officeDocument/2006/relationships/hyperlink" Target="https://ccpatioapp.com/index.php?module=items/info&amp;path=25-422" TargetMode="External"/><Relationship Id="rId91" Type="http://schemas.openxmlformats.org/officeDocument/2006/relationships/hyperlink" Target="https://ccpatioapp.com/index.php?module=items/info&amp;path=25-413" TargetMode="External"/><Relationship Id="rId90" Type="http://schemas.openxmlformats.org/officeDocument/2006/relationships/hyperlink" Target="https://ccpatioapp.com/index.php?module=items/info&amp;path=25-412" TargetMode="External"/><Relationship Id="rId93" Type="http://schemas.openxmlformats.org/officeDocument/2006/relationships/hyperlink" Target="https://ccpatioapp.com/index.php?module=items/info&amp;path=25-415" TargetMode="External"/><Relationship Id="rId92" Type="http://schemas.openxmlformats.org/officeDocument/2006/relationships/hyperlink" Target="https://ccpatioapp.com/index.php?module=items/info&amp;path=25-414" TargetMode="External"/><Relationship Id="rId359" Type="http://schemas.openxmlformats.org/officeDocument/2006/relationships/hyperlink" Target="https://ccpatioapp.com/index.php?module=items/info&amp;path=25-572" TargetMode="External"/><Relationship Id="rId358" Type="http://schemas.openxmlformats.org/officeDocument/2006/relationships/hyperlink" Target="https://ccpatioapp.com/index.php?module=items/info&amp;path=25-605" TargetMode="External"/><Relationship Id="rId357" Type="http://schemas.openxmlformats.org/officeDocument/2006/relationships/hyperlink" Target="https://ccpatioapp.com/index.php?module=items/info&amp;path=25-336" TargetMode="External"/><Relationship Id="rId352" Type="http://schemas.openxmlformats.org/officeDocument/2006/relationships/hyperlink" Target="https://ccpatioapp.com/index.php?module=items/info&amp;path=25-600" TargetMode="External"/><Relationship Id="rId351" Type="http://schemas.openxmlformats.org/officeDocument/2006/relationships/hyperlink" Target="https://ccpatioapp.com/index.php?module=items/info&amp;path=25-598" TargetMode="External"/><Relationship Id="rId350" Type="http://schemas.openxmlformats.org/officeDocument/2006/relationships/hyperlink" Target="https://ccpatioapp.com/index.php?module=items/info&amp;path=25-597" TargetMode="External"/><Relationship Id="rId356" Type="http://schemas.openxmlformats.org/officeDocument/2006/relationships/hyperlink" Target="https://ccpatioapp.com/index.php?module=items/info&amp;path=25-420" TargetMode="External"/><Relationship Id="rId355" Type="http://schemas.openxmlformats.org/officeDocument/2006/relationships/hyperlink" Target="https://ccpatioapp.com/index.php?module=items/info&amp;path=25-602" TargetMode="External"/><Relationship Id="rId354" Type="http://schemas.openxmlformats.org/officeDocument/2006/relationships/hyperlink" Target="https://ccpatioapp.com/index.php?module=items/info&amp;path=25-566" TargetMode="External"/><Relationship Id="rId353" Type="http://schemas.openxmlformats.org/officeDocument/2006/relationships/hyperlink" Target="https://ccpatioapp.com/index.php?module=items/info&amp;path=25-601" TargetMode="External"/><Relationship Id="rId305" Type="http://schemas.openxmlformats.org/officeDocument/2006/relationships/hyperlink" Target="https://ccpatioapp.com/index.php?module=items/info&amp;path=25-568" TargetMode="External"/><Relationship Id="rId789" Type="http://schemas.openxmlformats.org/officeDocument/2006/relationships/hyperlink" Target="https://ccpatioapp.com/index.php?module=items/info&amp;path=25-845" TargetMode="External"/><Relationship Id="rId304" Type="http://schemas.openxmlformats.org/officeDocument/2006/relationships/hyperlink" Target="https://ccpatioapp.com/index.php?module=items/info&amp;path=25-420" TargetMode="External"/><Relationship Id="rId788" Type="http://schemas.openxmlformats.org/officeDocument/2006/relationships/hyperlink" Target="https://ccpatioapp.com/index.php?module=items/info&amp;path=25-844" TargetMode="External"/><Relationship Id="rId303" Type="http://schemas.openxmlformats.org/officeDocument/2006/relationships/hyperlink" Target="https://ccpatioapp.com/index.php?module=items/info&amp;path=25-567" TargetMode="External"/><Relationship Id="rId787" Type="http://schemas.openxmlformats.org/officeDocument/2006/relationships/hyperlink" Target="https://ccpatioapp.com/index.php?module=items/info&amp;path=25-843" TargetMode="External"/><Relationship Id="rId302" Type="http://schemas.openxmlformats.org/officeDocument/2006/relationships/hyperlink" Target="https://ccpatioapp.com/index.php?module=items/info&amp;path=25-566" TargetMode="External"/><Relationship Id="rId786" Type="http://schemas.openxmlformats.org/officeDocument/2006/relationships/hyperlink" Target="https://ccpatioapp.com/index.php?module=items/info&amp;path=25-804" TargetMode="External"/><Relationship Id="rId309" Type="http://schemas.openxmlformats.org/officeDocument/2006/relationships/hyperlink" Target="https://ccpatioapp.com/index.php?module=items/info&amp;path=25-571" TargetMode="External"/><Relationship Id="rId308" Type="http://schemas.openxmlformats.org/officeDocument/2006/relationships/hyperlink" Target="https://ccpatioapp.com/index.php?module=items/info&amp;path=25-104" TargetMode="External"/><Relationship Id="rId307" Type="http://schemas.openxmlformats.org/officeDocument/2006/relationships/hyperlink" Target="https://ccpatioapp.com/index.php?module=items/info&amp;path=25-570" TargetMode="External"/><Relationship Id="rId306" Type="http://schemas.openxmlformats.org/officeDocument/2006/relationships/hyperlink" Target="https://ccpatioapp.com/index.php?module=items/info&amp;path=25-569" TargetMode="External"/><Relationship Id="rId781" Type="http://schemas.openxmlformats.org/officeDocument/2006/relationships/hyperlink" Target="https://ccpatioapp.com/index.php?module=items/info&amp;path=25-840" TargetMode="External"/><Relationship Id="rId780" Type="http://schemas.openxmlformats.org/officeDocument/2006/relationships/hyperlink" Target="https://ccpatioapp.com/index.php?module=items/info&amp;path=25-839" TargetMode="External"/><Relationship Id="rId301" Type="http://schemas.openxmlformats.org/officeDocument/2006/relationships/hyperlink" Target="https://ccpatioapp.com/index.php?module=items/info&amp;path=25-410" TargetMode="External"/><Relationship Id="rId785" Type="http://schemas.openxmlformats.org/officeDocument/2006/relationships/hyperlink" Target="https://ccpatioapp.com/index.php?module=items/info&amp;path=25-843" TargetMode="External"/><Relationship Id="rId300" Type="http://schemas.openxmlformats.org/officeDocument/2006/relationships/hyperlink" Target="https://ccpatioapp.com/index.php?module=items/info&amp;path=25-565" TargetMode="External"/><Relationship Id="rId784" Type="http://schemas.openxmlformats.org/officeDocument/2006/relationships/hyperlink" Target="https://ccpatioapp.com/index.php?module=items/info&amp;path=25-842" TargetMode="External"/><Relationship Id="rId783" Type="http://schemas.openxmlformats.org/officeDocument/2006/relationships/hyperlink" Target="https://ccpatioapp.com/index.php?module=items/info&amp;path=25-837" TargetMode="External"/><Relationship Id="rId782" Type="http://schemas.openxmlformats.org/officeDocument/2006/relationships/hyperlink" Target="https://ccpatioapp.com/index.php?module=items/info&amp;path=25-841" TargetMode="External"/><Relationship Id="rId778" Type="http://schemas.openxmlformats.org/officeDocument/2006/relationships/hyperlink" Target="https://ccpatioapp.com/index.php?module=items/info&amp;path=25-653" TargetMode="External"/><Relationship Id="rId777" Type="http://schemas.openxmlformats.org/officeDocument/2006/relationships/hyperlink" Target="https://ccpatioapp.com/index.php?module=items/info&amp;path=25-837" TargetMode="External"/><Relationship Id="rId776" Type="http://schemas.openxmlformats.org/officeDocument/2006/relationships/hyperlink" Target="https://ccpatioapp.com/index.php?module=items/info&amp;path=25-145" TargetMode="External"/><Relationship Id="rId775" Type="http://schemas.openxmlformats.org/officeDocument/2006/relationships/hyperlink" Target="https://ccpatioapp.com/index.php?module=items/info&amp;path=25-462" TargetMode="External"/><Relationship Id="rId779" Type="http://schemas.openxmlformats.org/officeDocument/2006/relationships/hyperlink" Target="https://ccpatioapp.com/index.php?module=items/info&amp;path=25-838" TargetMode="External"/><Relationship Id="rId770" Type="http://schemas.openxmlformats.org/officeDocument/2006/relationships/hyperlink" Target="https://ccpatioapp.com/index.php?module=items/info&amp;path=25-796" TargetMode="External"/><Relationship Id="rId774" Type="http://schemas.openxmlformats.org/officeDocument/2006/relationships/hyperlink" Target="https://ccpatioapp.com/index.php?module=items/info&amp;path=25-807" TargetMode="External"/><Relationship Id="rId773" Type="http://schemas.openxmlformats.org/officeDocument/2006/relationships/hyperlink" Target="https://ccpatioapp.com/index.php?module=items/info&amp;path=25-836" TargetMode="External"/><Relationship Id="rId772" Type="http://schemas.openxmlformats.org/officeDocument/2006/relationships/hyperlink" Target="https://ccpatioapp.com/index.php?module=items/info&amp;path=25-835" TargetMode="External"/><Relationship Id="rId771" Type="http://schemas.openxmlformats.org/officeDocument/2006/relationships/hyperlink" Target="https://ccpatioapp.com/index.php?module=items/info&amp;path=25-834" TargetMode="External"/><Relationship Id="rId327" Type="http://schemas.openxmlformats.org/officeDocument/2006/relationships/hyperlink" Target="https://ccpatioapp.com/index.php?module=items/info&amp;path=25-580" TargetMode="External"/><Relationship Id="rId326" Type="http://schemas.openxmlformats.org/officeDocument/2006/relationships/hyperlink" Target="https://ccpatioapp.com/index.php?module=items/info&amp;path=25-579" TargetMode="External"/><Relationship Id="rId325" Type="http://schemas.openxmlformats.org/officeDocument/2006/relationships/hyperlink" Target="https://ccpatioapp.com/index.php?module=items/info&amp;path=25-578" TargetMode="External"/><Relationship Id="rId324" Type="http://schemas.openxmlformats.org/officeDocument/2006/relationships/hyperlink" Target="https://ccpatioapp.com/index.php?module=items/info&amp;path=25-577" TargetMode="External"/><Relationship Id="rId329" Type="http://schemas.openxmlformats.org/officeDocument/2006/relationships/hyperlink" Target="https://ccpatioapp.com/index.php?module=items/info&amp;path=25-582" TargetMode="External"/><Relationship Id="rId328" Type="http://schemas.openxmlformats.org/officeDocument/2006/relationships/hyperlink" Target="https://ccpatioapp.com/index.php?module=items/info&amp;path=25-581" TargetMode="External"/><Relationship Id="rId323" Type="http://schemas.openxmlformats.org/officeDocument/2006/relationships/hyperlink" Target="https://ccpatioapp.com/index.php?module=items/info&amp;path=25-463" TargetMode="External"/><Relationship Id="rId322" Type="http://schemas.openxmlformats.org/officeDocument/2006/relationships/hyperlink" Target="https://ccpatioapp.com/index.php?module=items/info&amp;path=25-449" TargetMode="External"/><Relationship Id="rId321" Type="http://schemas.openxmlformats.org/officeDocument/2006/relationships/hyperlink" Target="https://ccpatioapp.com/index.php?module=items/info&amp;path=25-576" TargetMode="External"/><Relationship Id="rId320" Type="http://schemas.openxmlformats.org/officeDocument/2006/relationships/hyperlink" Target="https://ccpatioapp.com/index.php?module=items/info&amp;path=25-71" TargetMode="External"/><Relationship Id="rId316" Type="http://schemas.openxmlformats.org/officeDocument/2006/relationships/hyperlink" Target="https://ccpatioapp.com/index.php?module=items/info&amp;path=25-46" TargetMode="External"/><Relationship Id="rId315" Type="http://schemas.openxmlformats.org/officeDocument/2006/relationships/hyperlink" Target="https://ccpatioapp.com/index.php?module=items/info&amp;path=25-549" TargetMode="External"/><Relationship Id="rId799" Type="http://schemas.openxmlformats.org/officeDocument/2006/relationships/hyperlink" Target="https://ccpatioapp.com/index.php?module=items/info&amp;path=25-849" TargetMode="External"/><Relationship Id="rId314" Type="http://schemas.openxmlformats.org/officeDocument/2006/relationships/hyperlink" Target="https://ccpatioapp.com/index.php?module=items/info&amp;path=25-210" TargetMode="External"/><Relationship Id="rId798" Type="http://schemas.openxmlformats.org/officeDocument/2006/relationships/hyperlink" Target="https://ccpatioapp.com/index.php?module=items/info&amp;path=25-32" TargetMode="External"/><Relationship Id="rId313" Type="http://schemas.openxmlformats.org/officeDocument/2006/relationships/hyperlink" Target="https://ccpatioapp.com/index.php?module=items/info&amp;path=25-158" TargetMode="External"/><Relationship Id="rId797" Type="http://schemas.openxmlformats.org/officeDocument/2006/relationships/hyperlink" Target="https://ccpatioapp.com/index.php?module=items/info&amp;path=25-849" TargetMode="External"/><Relationship Id="rId319" Type="http://schemas.openxmlformats.org/officeDocument/2006/relationships/hyperlink" Target="https://ccpatioapp.com/index.php?module=items/info&amp;path=25-575" TargetMode="External"/><Relationship Id="rId318" Type="http://schemas.openxmlformats.org/officeDocument/2006/relationships/hyperlink" Target="https://ccpatioapp.com/index.php?module=items/info&amp;path=25-521" TargetMode="External"/><Relationship Id="rId317" Type="http://schemas.openxmlformats.org/officeDocument/2006/relationships/hyperlink" Target="https://ccpatioapp.com/index.php?module=items/info&amp;path=25-563" TargetMode="External"/><Relationship Id="rId792" Type="http://schemas.openxmlformats.org/officeDocument/2006/relationships/hyperlink" Target="https://ccpatioapp.com/index.php?module=items/info&amp;path=25-837" TargetMode="External"/><Relationship Id="rId791" Type="http://schemas.openxmlformats.org/officeDocument/2006/relationships/hyperlink" Target="https://ccpatioapp.com/index.php?module=items/info&amp;path=25-846" TargetMode="External"/><Relationship Id="rId790" Type="http://schemas.openxmlformats.org/officeDocument/2006/relationships/hyperlink" Target="https://ccpatioapp.com/index.php?module=items/info&amp;path=25-383" TargetMode="External"/><Relationship Id="rId312" Type="http://schemas.openxmlformats.org/officeDocument/2006/relationships/hyperlink" Target="https://ccpatioapp.com/index.php?module=items/info&amp;path=25-574" TargetMode="External"/><Relationship Id="rId796" Type="http://schemas.openxmlformats.org/officeDocument/2006/relationships/hyperlink" Target="https://ccpatioapp.com/index.php?module=items/info&amp;path=25-848" TargetMode="External"/><Relationship Id="rId311" Type="http://schemas.openxmlformats.org/officeDocument/2006/relationships/hyperlink" Target="https://ccpatioapp.com/index.php?module=items/info&amp;path=25-573" TargetMode="External"/><Relationship Id="rId795" Type="http://schemas.openxmlformats.org/officeDocument/2006/relationships/hyperlink" Target="https://ccpatioapp.com/index.php?module=items/info&amp;path=25-847" TargetMode="External"/><Relationship Id="rId310" Type="http://schemas.openxmlformats.org/officeDocument/2006/relationships/hyperlink" Target="https://ccpatioapp.com/index.php?module=items/info&amp;path=25-572" TargetMode="External"/><Relationship Id="rId794" Type="http://schemas.openxmlformats.org/officeDocument/2006/relationships/hyperlink" Target="https://ccpatioapp.com/index.php?module=items/info&amp;path=25-123" TargetMode="External"/><Relationship Id="rId793" Type="http://schemas.openxmlformats.org/officeDocument/2006/relationships/hyperlink" Target="https://ccpatioapp.com/index.php?module=items/info&amp;path=25-564" TargetMode="External"/><Relationship Id="rId297" Type="http://schemas.openxmlformats.org/officeDocument/2006/relationships/hyperlink" Target="https://ccpatioapp.com/index.php?module=items/info&amp;path=25-233" TargetMode="External"/><Relationship Id="rId296" Type="http://schemas.openxmlformats.org/officeDocument/2006/relationships/hyperlink" Target="https://ccpatioapp.com/index.php?module=items/info&amp;path=25-353" TargetMode="External"/><Relationship Id="rId295" Type="http://schemas.openxmlformats.org/officeDocument/2006/relationships/hyperlink" Target="https://ccpatioapp.com/index.php?module=items/info&amp;path=25-563" TargetMode="External"/><Relationship Id="rId294" Type="http://schemas.openxmlformats.org/officeDocument/2006/relationships/hyperlink" Target="https://ccpatioapp.com/index.php?module=items/info&amp;path=25-544" TargetMode="External"/><Relationship Id="rId299" Type="http://schemas.openxmlformats.org/officeDocument/2006/relationships/hyperlink" Target="https://ccpatioapp.com/index.php?module=items/info&amp;path=25-467" TargetMode="External"/><Relationship Id="rId298" Type="http://schemas.openxmlformats.org/officeDocument/2006/relationships/hyperlink" Target="https://ccpatioapp.com/index.php?module=items/info&amp;path=25-564" TargetMode="External"/><Relationship Id="rId271" Type="http://schemas.openxmlformats.org/officeDocument/2006/relationships/hyperlink" Target="https://ccpatioapp.com/index.php?module=items/info&amp;path=25-548" TargetMode="External"/><Relationship Id="rId270" Type="http://schemas.openxmlformats.org/officeDocument/2006/relationships/hyperlink" Target="https://ccpatioapp.com/index.php?module=items/info&amp;path=25-513" TargetMode="External"/><Relationship Id="rId269" Type="http://schemas.openxmlformats.org/officeDocument/2006/relationships/hyperlink" Target="https://ccpatioapp.com/index.php?module=items/info&amp;path=25-233" TargetMode="External"/><Relationship Id="rId264" Type="http://schemas.openxmlformats.org/officeDocument/2006/relationships/hyperlink" Target="https://ccpatioapp.com/index.php?module=items/info&amp;path=25-543" TargetMode="External"/><Relationship Id="rId263" Type="http://schemas.openxmlformats.org/officeDocument/2006/relationships/hyperlink" Target="https://ccpatioapp.com/index.php?module=items/info&amp;path=25-542" TargetMode="External"/><Relationship Id="rId262" Type="http://schemas.openxmlformats.org/officeDocument/2006/relationships/hyperlink" Target="https://ccpatioapp.com/index.php?module=items/info&amp;path=25-515" TargetMode="External"/><Relationship Id="rId261" Type="http://schemas.openxmlformats.org/officeDocument/2006/relationships/hyperlink" Target="https://ccpatioapp.com/index.php?module=items/info&amp;path=25-229" TargetMode="External"/><Relationship Id="rId268" Type="http://schemas.openxmlformats.org/officeDocument/2006/relationships/hyperlink" Target="https://ccpatioapp.com/index.php?module=items/info&amp;path=25-547" TargetMode="External"/><Relationship Id="rId267" Type="http://schemas.openxmlformats.org/officeDocument/2006/relationships/hyperlink" Target="https://ccpatioapp.com/index.php?module=items/info&amp;path=25-546" TargetMode="External"/><Relationship Id="rId266" Type="http://schemas.openxmlformats.org/officeDocument/2006/relationships/hyperlink" Target="https://ccpatioapp.com/index.php?module=items/info&amp;path=25-545" TargetMode="External"/><Relationship Id="rId265" Type="http://schemas.openxmlformats.org/officeDocument/2006/relationships/hyperlink" Target="https://ccpatioapp.com/index.php?module=items/info&amp;path=25-544" TargetMode="External"/><Relationship Id="rId260" Type="http://schemas.openxmlformats.org/officeDocument/2006/relationships/hyperlink" Target="https://ccpatioapp.com/index.php?module=items/info&amp;path=25-541" TargetMode="External"/><Relationship Id="rId259" Type="http://schemas.openxmlformats.org/officeDocument/2006/relationships/hyperlink" Target="https://ccpatioapp.com/index.php?module=items/info&amp;path=25-467" TargetMode="External"/><Relationship Id="rId258" Type="http://schemas.openxmlformats.org/officeDocument/2006/relationships/hyperlink" Target="https://ccpatioapp.com/index.php?module=items/info&amp;path=25-540" TargetMode="External"/><Relationship Id="rId253" Type="http://schemas.openxmlformats.org/officeDocument/2006/relationships/hyperlink" Target="https://ccpatioapp.com/index.php?module=items/info&amp;path=25-537" TargetMode="External"/><Relationship Id="rId252" Type="http://schemas.openxmlformats.org/officeDocument/2006/relationships/hyperlink" Target="https://ccpatioapp.com/index.php?module=items/info&amp;path=25-536" TargetMode="External"/><Relationship Id="rId251" Type="http://schemas.openxmlformats.org/officeDocument/2006/relationships/hyperlink" Target="https://ccpatioapp.com/index.php?module=items/info&amp;path=25-486" TargetMode="External"/><Relationship Id="rId250" Type="http://schemas.openxmlformats.org/officeDocument/2006/relationships/hyperlink" Target="https://ccpatioapp.com/index.php?module=items/info&amp;path=25-420" TargetMode="External"/><Relationship Id="rId257" Type="http://schemas.openxmlformats.org/officeDocument/2006/relationships/hyperlink" Target="https://ccpatioapp.com/index.php?module=items/info&amp;path=25-462" TargetMode="External"/><Relationship Id="rId256" Type="http://schemas.openxmlformats.org/officeDocument/2006/relationships/hyperlink" Target="https://ccpatioapp.com/index.php?module=items/info&amp;path=25-539" TargetMode="External"/><Relationship Id="rId255" Type="http://schemas.openxmlformats.org/officeDocument/2006/relationships/hyperlink" Target="https://ccpatioapp.com/index.php?module=items/info&amp;path=25-538" TargetMode="External"/><Relationship Id="rId254" Type="http://schemas.openxmlformats.org/officeDocument/2006/relationships/hyperlink" Target="https://ccpatioapp.com/index.php?module=items/info&amp;path=25-513" TargetMode="External"/><Relationship Id="rId293" Type="http://schemas.openxmlformats.org/officeDocument/2006/relationships/hyperlink" Target="https://ccpatioapp.com/index.php?module=items/info&amp;path=25-562" TargetMode="External"/><Relationship Id="rId292" Type="http://schemas.openxmlformats.org/officeDocument/2006/relationships/hyperlink" Target="https://ccpatioapp.com/index.php?module=items/info&amp;path=25-561" TargetMode="External"/><Relationship Id="rId291" Type="http://schemas.openxmlformats.org/officeDocument/2006/relationships/hyperlink" Target="https://ccpatioapp.com/index.php?module=items/info&amp;path=25-560" TargetMode="External"/><Relationship Id="rId290" Type="http://schemas.openxmlformats.org/officeDocument/2006/relationships/hyperlink" Target="https://ccpatioapp.com/index.php?module=items/info&amp;path=25-451" TargetMode="External"/><Relationship Id="rId286" Type="http://schemas.openxmlformats.org/officeDocument/2006/relationships/hyperlink" Target="https://ccpatioapp.com/index.php?module=items/info&amp;path=25-531" TargetMode="External"/><Relationship Id="rId285" Type="http://schemas.openxmlformats.org/officeDocument/2006/relationships/hyperlink" Target="https://ccpatioapp.com/index.php?module=items/info&amp;path=25-188" TargetMode="External"/><Relationship Id="rId284" Type="http://schemas.openxmlformats.org/officeDocument/2006/relationships/hyperlink" Target="https://ccpatioapp.com/index.php?module=items/info&amp;path=25-557" TargetMode="External"/><Relationship Id="rId283" Type="http://schemas.openxmlformats.org/officeDocument/2006/relationships/hyperlink" Target="https://ccpatioapp.com/index.php?module=items/info&amp;path=25-512" TargetMode="External"/><Relationship Id="rId289" Type="http://schemas.openxmlformats.org/officeDocument/2006/relationships/hyperlink" Target="https://ccpatioapp.com/index.php?module=items/info&amp;path=25-209" TargetMode="External"/><Relationship Id="rId288" Type="http://schemas.openxmlformats.org/officeDocument/2006/relationships/hyperlink" Target="https://ccpatioapp.com/index.php?module=items/info&amp;path=25-416" TargetMode="External"/><Relationship Id="rId287" Type="http://schemas.openxmlformats.org/officeDocument/2006/relationships/hyperlink" Target="https://ccpatioapp.com/index.php?module=items/info&amp;path=25-559" TargetMode="External"/><Relationship Id="rId282" Type="http://schemas.openxmlformats.org/officeDocument/2006/relationships/hyperlink" Target="https://ccpatioapp.com/index.php?module=items/info&amp;path=25-556" TargetMode="External"/><Relationship Id="rId281" Type="http://schemas.openxmlformats.org/officeDocument/2006/relationships/hyperlink" Target="https://ccpatioapp.com/index.php?module=items/info&amp;path=25-555" TargetMode="External"/><Relationship Id="rId280" Type="http://schemas.openxmlformats.org/officeDocument/2006/relationships/hyperlink" Target="https://ccpatioapp.com/index.php?module=items/info&amp;path=25-530" TargetMode="External"/><Relationship Id="rId275" Type="http://schemas.openxmlformats.org/officeDocument/2006/relationships/hyperlink" Target="https://ccpatioapp.com/index.php?module=items/info&amp;path=25-367" TargetMode="External"/><Relationship Id="rId274" Type="http://schemas.openxmlformats.org/officeDocument/2006/relationships/hyperlink" Target="https://ccpatioapp.com/index.php?module=items/info&amp;path=25-551" TargetMode="External"/><Relationship Id="rId273" Type="http://schemas.openxmlformats.org/officeDocument/2006/relationships/hyperlink" Target="https://ccpatioapp.com/index.php?module=items/info&amp;path=25-550" TargetMode="External"/><Relationship Id="rId272" Type="http://schemas.openxmlformats.org/officeDocument/2006/relationships/hyperlink" Target="https://ccpatioapp.com/index.php?module=items/info&amp;path=25-549" TargetMode="External"/><Relationship Id="rId279" Type="http://schemas.openxmlformats.org/officeDocument/2006/relationships/hyperlink" Target="https://ccpatioapp.com/index.php?module=items/info&amp;path=25-395" TargetMode="External"/><Relationship Id="rId278" Type="http://schemas.openxmlformats.org/officeDocument/2006/relationships/hyperlink" Target="https://ccpatioapp.com/index.php?module=items/info&amp;path=25-554" TargetMode="External"/><Relationship Id="rId277" Type="http://schemas.openxmlformats.org/officeDocument/2006/relationships/hyperlink" Target="https://ccpatioapp.com/index.php?module=items/info&amp;path=25-553" TargetMode="External"/><Relationship Id="rId276" Type="http://schemas.openxmlformats.org/officeDocument/2006/relationships/hyperlink" Target="https://ccpatioapp.com/index.php?module=items/info&amp;path=25-552" TargetMode="External"/><Relationship Id="rId629" Type="http://schemas.openxmlformats.org/officeDocument/2006/relationships/hyperlink" Target="https://ccpatioapp.com/index.php?module=items/info&amp;path=25-323" TargetMode="External"/><Relationship Id="rId624" Type="http://schemas.openxmlformats.org/officeDocument/2006/relationships/hyperlink" Target="https://ccpatioapp.com/index.php?module=items/info&amp;path=25-779" TargetMode="External"/><Relationship Id="rId623" Type="http://schemas.openxmlformats.org/officeDocument/2006/relationships/hyperlink" Target="https://ccpatioapp.com/index.php?module=items/info&amp;path=25-638" TargetMode="External"/><Relationship Id="rId622" Type="http://schemas.openxmlformats.org/officeDocument/2006/relationships/hyperlink" Target="https://ccpatioapp.com/index.php?module=items/info&amp;path=25-778" TargetMode="External"/><Relationship Id="rId621" Type="http://schemas.openxmlformats.org/officeDocument/2006/relationships/hyperlink" Target="https://ccpatioapp.com/index.php?module=items/info&amp;path=25-777" TargetMode="External"/><Relationship Id="rId628" Type="http://schemas.openxmlformats.org/officeDocument/2006/relationships/hyperlink" Target="https://ccpatioapp.com/index.php?module=items/info&amp;path=25-437" TargetMode="External"/><Relationship Id="rId627" Type="http://schemas.openxmlformats.org/officeDocument/2006/relationships/hyperlink" Target="https://ccpatioapp.com/index.php?module=items/info&amp;path=25-780" TargetMode="External"/><Relationship Id="rId626" Type="http://schemas.openxmlformats.org/officeDocument/2006/relationships/hyperlink" Target="https://ccpatioapp.com/index.php?module=items/info&amp;path=25-760" TargetMode="External"/><Relationship Id="rId625" Type="http://schemas.openxmlformats.org/officeDocument/2006/relationships/hyperlink" Target="https://ccpatioapp.com/index.php?module=items/info&amp;path=25-670" TargetMode="External"/><Relationship Id="rId620" Type="http://schemas.openxmlformats.org/officeDocument/2006/relationships/hyperlink" Target="https://ccpatioapp.com/index.php?module=items/info&amp;path=25-187" TargetMode="External"/><Relationship Id="rId619" Type="http://schemas.openxmlformats.org/officeDocument/2006/relationships/hyperlink" Target="https://ccpatioapp.com/index.php?module=items/info&amp;path=25-776" TargetMode="External"/><Relationship Id="rId618" Type="http://schemas.openxmlformats.org/officeDocument/2006/relationships/hyperlink" Target="https://ccpatioapp.com/index.php?module=items/info&amp;path=25-775" TargetMode="External"/><Relationship Id="rId613" Type="http://schemas.openxmlformats.org/officeDocument/2006/relationships/hyperlink" Target="https://ccpatioapp.com/index.php?module=items/info&amp;path=25-772" TargetMode="External"/><Relationship Id="rId612" Type="http://schemas.openxmlformats.org/officeDocument/2006/relationships/hyperlink" Target="https://ccpatioapp.com/index.php?module=items/info&amp;path=25-771" TargetMode="External"/><Relationship Id="rId611" Type="http://schemas.openxmlformats.org/officeDocument/2006/relationships/hyperlink" Target="https://ccpatioapp.com/index.php?module=items/info&amp;path=25-770" TargetMode="External"/><Relationship Id="rId610" Type="http://schemas.openxmlformats.org/officeDocument/2006/relationships/hyperlink" Target="https://ccpatioapp.com/index.php?module=items/info&amp;path=25-769" TargetMode="External"/><Relationship Id="rId617" Type="http://schemas.openxmlformats.org/officeDocument/2006/relationships/hyperlink" Target="https://ccpatioapp.com/index.php?module=items/info&amp;path=25-774" TargetMode="External"/><Relationship Id="rId616" Type="http://schemas.openxmlformats.org/officeDocument/2006/relationships/hyperlink" Target="https://ccpatioapp.com/index.php?module=items/info&amp;path=25-700" TargetMode="External"/><Relationship Id="rId615" Type="http://schemas.openxmlformats.org/officeDocument/2006/relationships/hyperlink" Target="https://ccpatioapp.com/index.php?module=items/info&amp;path=25-148" TargetMode="External"/><Relationship Id="rId614" Type="http://schemas.openxmlformats.org/officeDocument/2006/relationships/hyperlink" Target="https://ccpatioapp.com/index.php?module=items/info&amp;path=25-257" TargetMode="External"/><Relationship Id="rId646" Type="http://schemas.openxmlformats.org/officeDocument/2006/relationships/hyperlink" Target="https://ccpatioapp.com/index.php?module=items/info&amp;path=25-785" TargetMode="External"/><Relationship Id="rId645" Type="http://schemas.openxmlformats.org/officeDocument/2006/relationships/hyperlink" Target="https://ccpatioapp.com/index.php?module=items/info&amp;path=25-104" TargetMode="External"/><Relationship Id="rId644" Type="http://schemas.openxmlformats.org/officeDocument/2006/relationships/hyperlink" Target="https://ccpatioapp.com/index.php?module=items/info&amp;path=25-416" TargetMode="External"/><Relationship Id="rId643" Type="http://schemas.openxmlformats.org/officeDocument/2006/relationships/hyperlink" Target="https://ccpatioapp.com/index.php?module=items/info&amp;path=25-490" TargetMode="External"/><Relationship Id="rId649" Type="http://schemas.openxmlformats.org/officeDocument/2006/relationships/hyperlink" Target="https://ccpatioapp.com/index.php?module=items/info&amp;path=25-788" TargetMode="External"/><Relationship Id="rId648" Type="http://schemas.openxmlformats.org/officeDocument/2006/relationships/hyperlink" Target="https://ccpatioapp.com/index.php?module=items/info&amp;path=25-787" TargetMode="External"/><Relationship Id="rId647" Type="http://schemas.openxmlformats.org/officeDocument/2006/relationships/hyperlink" Target="https://ccpatioapp.com/index.php?module=items/info&amp;path=25-786" TargetMode="External"/><Relationship Id="rId642" Type="http://schemas.openxmlformats.org/officeDocument/2006/relationships/hyperlink" Target="https://ccpatioapp.com/index.php?module=items/info&amp;path=25-391" TargetMode="External"/><Relationship Id="rId641" Type="http://schemas.openxmlformats.org/officeDocument/2006/relationships/hyperlink" Target="https://ccpatioapp.com/index.php?module=items/info&amp;path=25-23" TargetMode="External"/><Relationship Id="rId640" Type="http://schemas.openxmlformats.org/officeDocument/2006/relationships/hyperlink" Target="https://ccpatioapp.com/index.php?module=items/info&amp;path=25-763" TargetMode="External"/><Relationship Id="rId635" Type="http://schemas.openxmlformats.org/officeDocument/2006/relationships/hyperlink" Target="https://ccpatioapp.com/index.php?module=items/info&amp;path=25-653" TargetMode="External"/><Relationship Id="rId634" Type="http://schemas.openxmlformats.org/officeDocument/2006/relationships/hyperlink" Target="https://ccpatioapp.com/index.php?module=items/info&amp;path=25-783" TargetMode="External"/><Relationship Id="rId633" Type="http://schemas.openxmlformats.org/officeDocument/2006/relationships/hyperlink" Target="https://ccpatioapp.com/index.php?module=items/info&amp;path=25-782" TargetMode="External"/><Relationship Id="rId632" Type="http://schemas.openxmlformats.org/officeDocument/2006/relationships/hyperlink" Target="https://ccpatioapp.com/index.php?module=items/info&amp;path=25-575" TargetMode="External"/><Relationship Id="rId639" Type="http://schemas.openxmlformats.org/officeDocument/2006/relationships/hyperlink" Target="https://ccpatioapp.com/index.php?module=items/info&amp;path=25-603" TargetMode="External"/><Relationship Id="rId638" Type="http://schemas.openxmlformats.org/officeDocument/2006/relationships/hyperlink" Target="https://ccpatioapp.com/index.php?module=items/info&amp;path=25-356" TargetMode="External"/><Relationship Id="rId637" Type="http://schemas.openxmlformats.org/officeDocument/2006/relationships/hyperlink" Target="https://ccpatioapp.com/index.php?module=items/info&amp;path=25-700" TargetMode="External"/><Relationship Id="rId636" Type="http://schemas.openxmlformats.org/officeDocument/2006/relationships/hyperlink" Target="https://ccpatioapp.com/index.php?module=items/info&amp;path=25-784" TargetMode="External"/><Relationship Id="rId631" Type="http://schemas.openxmlformats.org/officeDocument/2006/relationships/hyperlink" Target="https://ccpatioapp.com/index.php?module=items/info&amp;path=25-781" TargetMode="External"/><Relationship Id="rId630" Type="http://schemas.openxmlformats.org/officeDocument/2006/relationships/hyperlink" Target="https://ccpatioapp.com/index.php?module=items/info&amp;path=25-496" TargetMode="External"/><Relationship Id="rId609" Type="http://schemas.openxmlformats.org/officeDocument/2006/relationships/hyperlink" Target="https://ccpatioapp.com/index.php?module=items/info&amp;path=25-119" TargetMode="External"/><Relationship Id="rId608" Type="http://schemas.openxmlformats.org/officeDocument/2006/relationships/hyperlink" Target="https://ccpatioapp.com/index.php?module=items/info&amp;path=25-40" TargetMode="External"/><Relationship Id="rId607" Type="http://schemas.openxmlformats.org/officeDocument/2006/relationships/hyperlink" Target="https://ccpatioapp.com/index.php?module=items/info&amp;path=25-768" TargetMode="External"/><Relationship Id="rId602" Type="http://schemas.openxmlformats.org/officeDocument/2006/relationships/hyperlink" Target="https://ccpatioapp.com/index.php?module=items/info&amp;path=25-493" TargetMode="External"/><Relationship Id="rId601" Type="http://schemas.openxmlformats.org/officeDocument/2006/relationships/hyperlink" Target="https://ccpatioapp.com/index.php?module=items/info&amp;path=25-765" TargetMode="External"/><Relationship Id="rId600" Type="http://schemas.openxmlformats.org/officeDocument/2006/relationships/hyperlink" Target="https://ccpatioapp.com/index.php?module=items/info&amp;path=25-457" TargetMode="External"/><Relationship Id="rId606" Type="http://schemas.openxmlformats.org/officeDocument/2006/relationships/hyperlink" Target="https://ccpatioapp.com/index.php?module=items/info&amp;path=25-767" TargetMode="External"/><Relationship Id="rId605" Type="http://schemas.openxmlformats.org/officeDocument/2006/relationships/hyperlink" Target="https://ccpatioapp.com/index.php?module=items/info&amp;path=25-463" TargetMode="External"/><Relationship Id="rId604" Type="http://schemas.openxmlformats.org/officeDocument/2006/relationships/hyperlink" Target="https://ccpatioapp.com/index.php?module=items/info&amp;path=25-387" TargetMode="External"/><Relationship Id="rId603" Type="http://schemas.openxmlformats.org/officeDocument/2006/relationships/hyperlink" Target="https://ccpatioapp.com/index.php?module=items/info&amp;path=25-766" TargetMode="External"/><Relationship Id="rId228" Type="http://schemas.openxmlformats.org/officeDocument/2006/relationships/hyperlink" Target="https://ccpatioapp.com/index.php?module=items/info&amp;path=25-520" TargetMode="External"/><Relationship Id="rId227" Type="http://schemas.openxmlformats.org/officeDocument/2006/relationships/hyperlink" Target="https://ccpatioapp.com/index.php?module=items/info&amp;path=25-475" TargetMode="External"/><Relationship Id="rId226" Type="http://schemas.openxmlformats.org/officeDocument/2006/relationships/hyperlink" Target="https://ccpatioapp.com/index.php?module=items/info&amp;path=25-519" TargetMode="External"/><Relationship Id="rId225" Type="http://schemas.openxmlformats.org/officeDocument/2006/relationships/hyperlink" Target="https://ccpatioapp.com/index.php?module=items/info&amp;path=25-518" TargetMode="External"/><Relationship Id="rId229" Type="http://schemas.openxmlformats.org/officeDocument/2006/relationships/hyperlink" Target="https://ccpatioapp.com/index.php?module=items/info&amp;path=25-229" TargetMode="External"/><Relationship Id="rId220" Type="http://schemas.openxmlformats.org/officeDocument/2006/relationships/hyperlink" Target="https://ccpatioapp.com/index.php?module=items/info&amp;path=25-108" TargetMode="External"/><Relationship Id="rId224" Type="http://schemas.openxmlformats.org/officeDocument/2006/relationships/hyperlink" Target="https://ccpatioapp.com/index.php?module=items/info&amp;path=25-492" TargetMode="External"/><Relationship Id="rId223" Type="http://schemas.openxmlformats.org/officeDocument/2006/relationships/hyperlink" Target="https://ccpatioapp.com/index.php?module=items/info&amp;path=25-439" TargetMode="External"/><Relationship Id="rId222" Type="http://schemas.openxmlformats.org/officeDocument/2006/relationships/hyperlink" Target="https://ccpatioapp.com/index.php?module=items/info&amp;path=25-517" TargetMode="External"/><Relationship Id="rId221" Type="http://schemas.openxmlformats.org/officeDocument/2006/relationships/hyperlink" Target="https://ccpatioapp.com/index.php?module=items/info&amp;path=25-43" TargetMode="External"/><Relationship Id="rId217" Type="http://schemas.openxmlformats.org/officeDocument/2006/relationships/hyperlink" Target="https://ccpatioapp.com/index.php?module=items/info&amp;path=25-471" TargetMode="External"/><Relationship Id="rId216" Type="http://schemas.openxmlformats.org/officeDocument/2006/relationships/hyperlink" Target="https://ccpatioapp.com/index.php?module=items/info&amp;path=25-514" TargetMode="External"/><Relationship Id="rId215" Type="http://schemas.openxmlformats.org/officeDocument/2006/relationships/hyperlink" Target="https://ccpatioapp.com/index.php?module=items/info&amp;path=25-513" TargetMode="External"/><Relationship Id="rId699" Type="http://schemas.openxmlformats.org/officeDocument/2006/relationships/hyperlink" Target="https://ccpatioapp.com/index.php?module=items/info&amp;path=25-810" TargetMode="External"/><Relationship Id="rId214" Type="http://schemas.openxmlformats.org/officeDocument/2006/relationships/hyperlink" Target="https://ccpatioapp.com/index.php?module=items/info&amp;path=25-108" TargetMode="External"/><Relationship Id="rId698" Type="http://schemas.openxmlformats.org/officeDocument/2006/relationships/hyperlink" Target="https://ccpatioapp.com/index.php?module=items/info&amp;path=25-651" TargetMode="External"/><Relationship Id="rId219" Type="http://schemas.openxmlformats.org/officeDocument/2006/relationships/hyperlink" Target="https://ccpatioapp.com/index.php?module=items/info&amp;path=25-516" TargetMode="External"/><Relationship Id="rId218" Type="http://schemas.openxmlformats.org/officeDocument/2006/relationships/hyperlink" Target="https://ccpatioapp.com/index.php?module=items/info&amp;path=25-515" TargetMode="External"/><Relationship Id="rId693" Type="http://schemas.openxmlformats.org/officeDocument/2006/relationships/hyperlink" Target="https://ccpatioapp.com/index.php?module=items/info&amp;path=25-420" TargetMode="External"/><Relationship Id="rId692" Type="http://schemas.openxmlformats.org/officeDocument/2006/relationships/hyperlink" Target="https://ccpatioapp.com/index.php?module=items/info&amp;path=25-760" TargetMode="External"/><Relationship Id="rId691" Type="http://schemas.openxmlformats.org/officeDocument/2006/relationships/hyperlink" Target="https://ccpatioapp.com/index.php?module=items/info&amp;path=25-216" TargetMode="External"/><Relationship Id="rId690" Type="http://schemas.openxmlformats.org/officeDocument/2006/relationships/hyperlink" Target="https://ccpatioapp.com/index.php?module=items/info&amp;path=25-809" TargetMode="External"/><Relationship Id="rId213" Type="http://schemas.openxmlformats.org/officeDocument/2006/relationships/hyperlink" Target="https://ccpatioapp.com/index.php?module=items/info&amp;path=25-512" TargetMode="External"/><Relationship Id="rId697" Type="http://schemas.openxmlformats.org/officeDocument/2006/relationships/hyperlink" Target="https://ccpatioapp.com/index.php?module=items/info&amp;path=25-199" TargetMode="External"/><Relationship Id="rId212" Type="http://schemas.openxmlformats.org/officeDocument/2006/relationships/hyperlink" Target="https://ccpatioapp.com/index.php?module=items/info&amp;path=25-511" TargetMode="External"/><Relationship Id="rId696" Type="http://schemas.openxmlformats.org/officeDocument/2006/relationships/hyperlink" Target="https://ccpatioapp.com/index.php?module=items/info&amp;path=25-367" TargetMode="External"/><Relationship Id="rId211" Type="http://schemas.openxmlformats.org/officeDocument/2006/relationships/hyperlink" Target="https://ccpatioapp.com/index.php?module=items/info&amp;path=25-492" TargetMode="External"/><Relationship Id="rId695" Type="http://schemas.openxmlformats.org/officeDocument/2006/relationships/hyperlink" Target="https://ccpatioapp.com/index.php?module=items/info&amp;path=25-686" TargetMode="External"/><Relationship Id="rId210" Type="http://schemas.openxmlformats.org/officeDocument/2006/relationships/hyperlink" Target="https://ccpatioapp.com/index.php?module=items/info&amp;path=25-429" TargetMode="External"/><Relationship Id="rId694" Type="http://schemas.openxmlformats.org/officeDocument/2006/relationships/hyperlink" Target="https://ccpatioapp.com/index.php?module=items/info&amp;path=25-676" TargetMode="External"/><Relationship Id="rId249" Type="http://schemas.openxmlformats.org/officeDocument/2006/relationships/hyperlink" Target="https://ccpatioapp.com/index.php?module=items/info&amp;path=25-488" TargetMode="External"/><Relationship Id="rId248" Type="http://schemas.openxmlformats.org/officeDocument/2006/relationships/hyperlink" Target="https://ccpatioapp.com/index.php?module=items/info&amp;path=25-320" TargetMode="External"/><Relationship Id="rId247" Type="http://schemas.openxmlformats.org/officeDocument/2006/relationships/hyperlink" Target="https://ccpatioapp.com/index.php?module=items/info&amp;path=25-43" TargetMode="External"/><Relationship Id="rId242" Type="http://schemas.openxmlformats.org/officeDocument/2006/relationships/hyperlink" Target="https://ccpatioapp.com/index.php?module=items/info&amp;path=25-531" TargetMode="External"/><Relationship Id="rId241" Type="http://schemas.openxmlformats.org/officeDocument/2006/relationships/hyperlink" Target="https://ccpatioapp.com/index.php?module=items/info&amp;path=25-530" TargetMode="External"/><Relationship Id="rId240" Type="http://schemas.openxmlformats.org/officeDocument/2006/relationships/hyperlink" Target="https://ccpatioapp.com/index.php?module=items/info&amp;path=25-527" TargetMode="External"/><Relationship Id="rId246" Type="http://schemas.openxmlformats.org/officeDocument/2006/relationships/hyperlink" Target="https://ccpatioapp.com/index.php?module=items/info&amp;path=25-490" TargetMode="External"/><Relationship Id="rId245" Type="http://schemas.openxmlformats.org/officeDocument/2006/relationships/hyperlink" Target="https://ccpatioapp.com/index.php?module=items/info&amp;path=25-516" TargetMode="External"/><Relationship Id="rId244" Type="http://schemas.openxmlformats.org/officeDocument/2006/relationships/hyperlink" Target="https://ccpatioapp.com/index.php?module=items/info&amp;path=25-534" TargetMode="External"/><Relationship Id="rId243" Type="http://schemas.openxmlformats.org/officeDocument/2006/relationships/hyperlink" Target="https://ccpatioapp.com/index.php?module=items/info&amp;path=25-533" TargetMode="External"/><Relationship Id="rId239" Type="http://schemas.openxmlformats.org/officeDocument/2006/relationships/hyperlink" Target="https://ccpatioapp.com/index.php?module=items/info&amp;path=25-395" TargetMode="External"/><Relationship Id="rId238" Type="http://schemas.openxmlformats.org/officeDocument/2006/relationships/hyperlink" Target="https://ccpatioapp.com/index.php?module=items/info&amp;path=25-526" TargetMode="External"/><Relationship Id="rId237" Type="http://schemas.openxmlformats.org/officeDocument/2006/relationships/hyperlink" Target="https://ccpatioapp.com/index.php?module=items/info&amp;path=25-525" TargetMode="External"/><Relationship Id="rId236" Type="http://schemas.openxmlformats.org/officeDocument/2006/relationships/hyperlink" Target="https://ccpatioapp.com/index.php?module=items/info&amp;path=25-440" TargetMode="External"/><Relationship Id="rId231" Type="http://schemas.openxmlformats.org/officeDocument/2006/relationships/hyperlink" Target="https://ccpatioapp.com/index.php?module=items/info&amp;path=25-522" TargetMode="External"/><Relationship Id="rId230" Type="http://schemas.openxmlformats.org/officeDocument/2006/relationships/hyperlink" Target="https://ccpatioapp.com/index.php?module=items/info&amp;path=25-521" TargetMode="External"/><Relationship Id="rId235" Type="http://schemas.openxmlformats.org/officeDocument/2006/relationships/hyperlink" Target="https://ccpatioapp.com/index.php?module=items/info&amp;path=21-514&amp;redirect_to=subentity&amp;gotopage%5b380%5d=1" TargetMode="External"/><Relationship Id="rId234" Type="http://schemas.openxmlformats.org/officeDocument/2006/relationships/hyperlink" Target="https://ccpatioapp.com/index.php?module=items/info&amp;path=25-187" TargetMode="External"/><Relationship Id="rId233" Type="http://schemas.openxmlformats.org/officeDocument/2006/relationships/hyperlink" Target="https://ccpatioapp.com/index.php?module=items/info&amp;path=25-524" TargetMode="External"/><Relationship Id="rId232" Type="http://schemas.openxmlformats.org/officeDocument/2006/relationships/hyperlink" Target="https://ccpatioapp.com/index.php?module=items/info&amp;path=25-523" TargetMode="External"/><Relationship Id="rId668" Type="http://schemas.openxmlformats.org/officeDocument/2006/relationships/hyperlink" Target="https://ccpatioapp.com/index.php?module=items/info&amp;path=25-199" TargetMode="External"/><Relationship Id="rId667" Type="http://schemas.openxmlformats.org/officeDocument/2006/relationships/hyperlink" Target="https://ccpatioapp.com/index.php?module=items/info&amp;path=25-490" TargetMode="External"/><Relationship Id="rId666" Type="http://schemas.openxmlformats.org/officeDocument/2006/relationships/hyperlink" Target="https://ccpatioapp.com/index.php?module=items/info&amp;path=25-319" TargetMode="External"/><Relationship Id="rId665" Type="http://schemas.openxmlformats.org/officeDocument/2006/relationships/hyperlink" Target="https://ccpatioapp.com/index.php?module=items/info&amp;path=25-797" TargetMode="External"/><Relationship Id="rId669" Type="http://schemas.openxmlformats.org/officeDocument/2006/relationships/hyperlink" Target="https://ccpatioapp.com/index.php?module=items/info&amp;path=25-685" TargetMode="External"/><Relationship Id="rId660" Type="http://schemas.openxmlformats.org/officeDocument/2006/relationships/hyperlink" Target="https://ccpatioapp.com/index.php?module=items/info&amp;path=25-794" TargetMode="External"/><Relationship Id="rId664" Type="http://schemas.openxmlformats.org/officeDocument/2006/relationships/hyperlink" Target="https://ccpatioapp.com/index.php?module=items/info&amp;path=25-796" TargetMode="External"/><Relationship Id="rId663" Type="http://schemas.openxmlformats.org/officeDocument/2006/relationships/hyperlink" Target="https://ccpatioapp.com/index.php?module=items/info&amp;path=25-776" TargetMode="External"/><Relationship Id="rId662" Type="http://schemas.openxmlformats.org/officeDocument/2006/relationships/hyperlink" Target="https://ccpatioapp.com/index.php?module=items/info&amp;path=25-795" TargetMode="External"/><Relationship Id="rId661" Type="http://schemas.openxmlformats.org/officeDocument/2006/relationships/hyperlink" Target="https://ccpatioapp.com/index.php?module=items/info&amp;path=25-268" TargetMode="External"/><Relationship Id="rId657" Type="http://schemas.openxmlformats.org/officeDocument/2006/relationships/hyperlink" Target="https://ccpatioapp.com/index.php?module=items/info&amp;path=25-760" TargetMode="External"/><Relationship Id="rId656" Type="http://schemas.openxmlformats.org/officeDocument/2006/relationships/hyperlink" Target="https://ccpatioapp.com/index.php?module=items/info&amp;path=25-792" TargetMode="External"/><Relationship Id="rId655" Type="http://schemas.openxmlformats.org/officeDocument/2006/relationships/hyperlink" Target="https://ccpatioapp.com/index.php?module=items/info&amp;path=25-791" TargetMode="External"/><Relationship Id="rId654" Type="http://schemas.openxmlformats.org/officeDocument/2006/relationships/hyperlink" Target="https://ccpatioapp.com/index.php?module=items/info&amp;path=25-790" TargetMode="External"/><Relationship Id="rId659" Type="http://schemas.openxmlformats.org/officeDocument/2006/relationships/hyperlink" Target="https://ccpatioapp.com/index.php?module=items/info&amp;path=25-793" TargetMode="External"/><Relationship Id="rId658" Type="http://schemas.openxmlformats.org/officeDocument/2006/relationships/hyperlink" Target="https://ccpatioapp.com/index.php?module=items/info&amp;path=25-700" TargetMode="External"/><Relationship Id="rId653" Type="http://schemas.openxmlformats.org/officeDocument/2006/relationships/hyperlink" Target="https://ccpatioapp.com/index.php?module=items/info&amp;path=25-82" TargetMode="External"/><Relationship Id="rId652" Type="http://schemas.openxmlformats.org/officeDocument/2006/relationships/hyperlink" Target="https://ccpatioapp.com/index.php?module=items/info&amp;path=25-701" TargetMode="External"/><Relationship Id="rId651" Type="http://schemas.openxmlformats.org/officeDocument/2006/relationships/hyperlink" Target="https://ccpatioapp.com/index.php?module=items/info&amp;path=25-693" TargetMode="External"/><Relationship Id="rId650" Type="http://schemas.openxmlformats.org/officeDocument/2006/relationships/hyperlink" Target="https://ccpatioapp.com/index.php?module=items/info&amp;path=25-789" TargetMode="External"/><Relationship Id="rId206" Type="http://schemas.openxmlformats.org/officeDocument/2006/relationships/hyperlink" Target="https://ccpatioapp.com/index.php?module=items/info&amp;path=25-261" TargetMode="External"/><Relationship Id="rId205" Type="http://schemas.openxmlformats.org/officeDocument/2006/relationships/hyperlink" Target="https://ccpatioapp.com/index.php?module=items/info&amp;path=25-388" TargetMode="External"/><Relationship Id="rId689" Type="http://schemas.openxmlformats.org/officeDocument/2006/relationships/hyperlink" Target="https://ccpatioapp.com/index.php?module=items/info&amp;path=25-711" TargetMode="External"/><Relationship Id="rId204" Type="http://schemas.openxmlformats.org/officeDocument/2006/relationships/hyperlink" Target="https://ccpatioapp.com/index.php?module=items/info&amp;path=25-505" TargetMode="External"/><Relationship Id="rId688" Type="http://schemas.openxmlformats.org/officeDocument/2006/relationships/hyperlink" Target="https://ccpatioapp.com/index.php?module=items/info&amp;path=25-653" TargetMode="External"/><Relationship Id="rId203" Type="http://schemas.openxmlformats.org/officeDocument/2006/relationships/hyperlink" Target="https://ccpatioapp.com/index.php?module=items/info&amp;path=25-503" TargetMode="External"/><Relationship Id="rId687" Type="http://schemas.openxmlformats.org/officeDocument/2006/relationships/hyperlink" Target="https://ccpatioapp.com/index.php?module=items/info&amp;path=21-976&amp;redirect_to=subentity&amp;gotopage%5b411%5d=1" TargetMode="External"/><Relationship Id="rId209" Type="http://schemas.openxmlformats.org/officeDocument/2006/relationships/hyperlink" Target="https://ccpatioapp.com/index.php?module=items/info&amp;path=25-508" TargetMode="External"/><Relationship Id="rId208" Type="http://schemas.openxmlformats.org/officeDocument/2006/relationships/hyperlink" Target="https://ccpatioapp.com/index.php?module=items/info&amp;path=25-507" TargetMode="External"/><Relationship Id="rId207" Type="http://schemas.openxmlformats.org/officeDocument/2006/relationships/hyperlink" Target="https://ccpatioapp.com/index.php?module=items/info&amp;path=25-506" TargetMode="External"/><Relationship Id="rId682" Type="http://schemas.openxmlformats.org/officeDocument/2006/relationships/hyperlink" Target="https://ccpatioapp.com/index.php?module=items/info&amp;path=25-804" TargetMode="External"/><Relationship Id="rId681" Type="http://schemas.openxmlformats.org/officeDocument/2006/relationships/hyperlink" Target="https://ccpatioapp.com/index.php?module=items/info&amp;path=25-336" TargetMode="External"/><Relationship Id="rId680" Type="http://schemas.openxmlformats.org/officeDocument/2006/relationships/hyperlink" Target="https://ccpatioapp.com/index.php?module=items/info&amp;path=25-803" TargetMode="External"/><Relationship Id="rId202" Type="http://schemas.openxmlformats.org/officeDocument/2006/relationships/hyperlink" Target="https://ccpatioapp.com/index.php?module=items/info&amp;path=25-502" TargetMode="External"/><Relationship Id="rId686" Type="http://schemas.openxmlformats.org/officeDocument/2006/relationships/hyperlink" Target="https://ccpatioapp.com/index.php?module=items/info&amp;path=25-807" TargetMode="External"/><Relationship Id="rId201" Type="http://schemas.openxmlformats.org/officeDocument/2006/relationships/hyperlink" Target="https://ccpatioapp.com/index.php?module=items/info&amp;path=25-420" TargetMode="External"/><Relationship Id="rId685" Type="http://schemas.openxmlformats.org/officeDocument/2006/relationships/hyperlink" Target="https://ccpatioapp.com/index.php?module=items/info&amp;path=25-791" TargetMode="External"/><Relationship Id="rId200" Type="http://schemas.openxmlformats.org/officeDocument/2006/relationships/hyperlink" Target="https://ccpatioapp.com/index.php?module=items/info&amp;path=25-501" TargetMode="External"/><Relationship Id="rId684" Type="http://schemas.openxmlformats.org/officeDocument/2006/relationships/hyperlink" Target="https://ccpatioapp.com/index.php?module=items/info&amp;path=25-806" TargetMode="External"/><Relationship Id="rId683" Type="http://schemas.openxmlformats.org/officeDocument/2006/relationships/hyperlink" Target="https://ccpatioapp.com/index.php?module=items/info&amp;path=25-805" TargetMode="External"/><Relationship Id="rId679" Type="http://schemas.openxmlformats.org/officeDocument/2006/relationships/hyperlink" Target="https://ccpatioapp.com/index.php?module=items/info&amp;path=25-802" TargetMode="External"/><Relationship Id="rId678" Type="http://schemas.openxmlformats.org/officeDocument/2006/relationships/hyperlink" Target="https://ccpatioapp.com/index.php?module=items/info&amp;path=25-801" TargetMode="External"/><Relationship Id="rId677" Type="http://schemas.openxmlformats.org/officeDocument/2006/relationships/hyperlink" Target="https://ccpatioapp.com/index.php?module=items/info&amp;path=25-216" TargetMode="External"/><Relationship Id="rId676" Type="http://schemas.openxmlformats.org/officeDocument/2006/relationships/hyperlink" Target="https://ccpatioapp.com/index.php?module=items/info&amp;path=25-800" TargetMode="External"/><Relationship Id="rId671" Type="http://schemas.openxmlformats.org/officeDocument/2006/relationships/hyperlink" Target="https://ccpatioapp.com/index.php?module=items/info&amp;path=25-711" TargetMode="External"/><Relationship Id="rId670" Type="http://schemas.openxmlformats.org/officeDocument/2006/relationships/hyperlink" Target="https://ccpatioapp.com/index.php?module=items/info&amp;path=25-794" TargetMode="External"/><Relationship Id="rId675" Type="http://schemas.openxmlformats.org/officeDocument/2006/relationships/hyperlink" Target="https://ccpatioapp.com/index.php?module=items/info&amp;path=25-799" TargetMode="External"/><Relationship Id="rId674" Type="http://schemas.openxmlformats.org/officeDocument/2006/relationships/hyperlink" Target="https://ccpatioapp.com/index.php?module=items/info&amp;path=25-251" TargetMode="External"/><Relationship Id="rId673" Type="http://schemas.openxmlformats.org/officeDocument/2006/relationships/hyperlink" Target="https://ccpatioapp.com/index.php?module=items/info&amp;path=25-199" TargetMode="External"/><Relationship Id="rId672" Type="http://schemas.openxmlformats.org/officeDocument/2006/relationships/hyperlink" Target="https://ccpatioapp.com/index.php?module=items/info&amp;path=25-798" TargetMode="External"/><Relationship Id="rId190" Type="http://schemas.openxmlformats.org/officeDocument/2006/relationships/hyperlink" Target="https://ccpatioapp.com/index.php?module=items/info&amp;path=21-469&amp;redirect_to=subentity&amp;gotopage%5b380%5d=1" TargetMode="External"/><Relationship Id="rId194" Type="http://schemas.openxmlformats.org/officeDocument/2006/relationships/hyperlink" Target="https://ccpatioapp.com/index.php?module=items/info&amp;path=25-495" TargetMode="External"/><Relationship Id="rId193" Type="http://schemas.openxmlformats.org/officeDocument/2006/relationships/hyperlink" Target="https://ccpatioapp.com/index.php?module=items/info&amp;path=25-416" TargetMode="External"/><Relationship Id="rId192" Type="http://schemas.openxmlformats.org/officeDocument/2006/relationships/hyperlink" Target="https://ccpatioapp.com/index.php?module=items/info&amp;path=21-471&amp;redirect_to=subentity&amp;gotopage%5b380%5d=1" TargetMode="External"/><Relationship Id="rId191" Type="http://schemas.openxmlformats.org/officeDocument/2006/relationships/hyperlink" Target="https://ccpatioapp.com/index.php?module=items/info&amp;path=25-493" TargetMode="External"/><Relationship Id="rId187" Type="http://schemas.openxmlformats.org/officeDocument/2006/relationships/hyperlink" Target="https://ccpatioapp.com/index.php?module=items/info&amp;path=25-206" TargetMode="External"/><Relationship Id="rId186" Type="http://schemas.openxmlformats.org/officeDocument/2006/relationships/hyperlink" Target="https://ccpatioapp.com/index.php?module=items/info&amp;path=25-489" TargetMode="External"/><Relationship Id="rId185" Type="http://schemas.openxmlformats.org/officeDocument/2006/relationships/hyperlink" Target="https://ccpatioapp.com/index.php?module=items/info&amp;path=25-488" TargetMode="External"/><Relationship Id="rId184" Type="http://schemas.openxmlformats.org/officeDocument/2006/relationships/hyperlink" Target="https://ccpatioapp.com/index.php?module=items/info&amp;path=25-487" TargetMode="External"/><Relationship Id="rId189" Type="http://schemas.openxmlformats.org/officeDocument/2006/relationships/hyperlink" Target="https://ccpatioapp.com/index.php?module=items/info&amp;path=25-491" TargetMode="External"/><Relationship Id="rId188" Type="http://schemas.openxmlformats.org/officeDocument/2006/relationships/hyperlink" Target="https://ccpatioapp.com/index.php?module=items/info&amp;path=25-490" TargetMode="External"/><Relationship Id="rId183" Type="http://schemas.openxmlformats.org/officeDocument/2006/relationships/hyperlink" Target="https://ccpatioapp.com/index.php?module=items/info&amp;path=25-420" TargetMode="External"/><Relationship Id="rId182" Type="http://schemas.openxmlformats.org/officeDocument/2006/relationships/hyperlink" Target="https://ccpatioapp.com/index.php?module=items/info&amp;path=25-486" TargetMode="External"/><Relationship Id="rId181" Type="http://schemas.openxmlformats.org/officeDocument/2006/relationships/hyperlink" Target="https://ccpatioapp.com/index.php?module=items/info&amp;path=25-452" TargetMode="External"/><Relationship Id="rId180" Type="http://schemas.openxmlformats.org/officeDocument/2006/relationships/hyperlink" Target="https://ccpatioapp.com/index.php?module=items/info&amp;path=25-420" TargetMode="External"/><Relationship Id="rId176" Type="http://schemas.openxmlformats.org/officeDocument/2006/relationships/hyperlink" Target="https://ccpatioapp.com/index.php?module=items/info&amp;path=25-458" TargetMode="External"/><Relationship Id="rId175" Type="http://schemas.openxmlformats.org/officeDocument/2006/relationships/hyperlink" Target="https://ccpatioapp.com/index.php?module=items/info&amp;path=25-122" TargetMode="External"/><Relationship Id="rId174" Type="http://schemas.openxmlformats.org/officeDocument/2006/relationships/hyperlink" Target="https://ccpatioapp.com/index.php?module=items/info&amp;path=25-481" TargetMode="External"/><Relationship Id="rId173" Type="http://schemas.openxmlformats.org/officeDocument/2006/relationships/hyperlink" Target="https://ccpatioapp.com/index.php?module=items/info&amp;path=25-480" TargetMode="External"/><Relationship Id="rId179" Type="http://schemas.openxmlformats.org/officeDocument/2006/relationships/hyperlink" Target="https://ccpatioapp.com/index.php?module=items/info&amp;path=25-484" TargetMode="External"/><Relationship Id="rId178" Type="http://schemas.openxmlformats.org/officeDocument/2006/relationships/hyperlink" Target="https://ccpatioapp.com/index.php?module=items/info&amp;path=25-483" TargetMode="External"/><Relationship Id="rId177" Type="http://schemas.openxmlformats.org/officeDocument/2006/relationships/hyperlink" Target="https://ccpatioapp.com/index.php?module=items/info&amp;path=25-482" TargetMode="External"/><Relationship Id="rId198" Type="http://schemas.openxmlformats.org/officeDocument/2006/relationships/hyperlink" Target="https://ccpatioapp.com/index.php?module=items/info&amp;path=25-483" TargetMode="External"/><Relationship Id="rId197" Type="http://schemas.openxmlformats.org/officeDocument/2006/relationships/hyperlink" Target="https://ccpatioapp.com/index.php?module=items/info&amp;path=25-420" TargetMode="External"/><Relationship Id="rId196" Type="http://schemas.openxmlformats.org/officeDocument/2006/relationships/hyperlink" Target="https://ccpatioapp.com/index.php?module=items/info&amp;path=25-497" TargetMode="External"/><Relationship Id="rId195" Type="http://schemas.openxmlformats.org/officeDocument/2006/relationships/hyperlink" Target="https://ccpatioapp.com/index.php?module=items/info&amp;path=25-496" TargetMode="External"/><Relationship Id="rId199" Type="http://schemas.openxmlformats.org/officeDocument/2006/relationships/hyperlink" Target="https://ccpatioapp.com/index.php?module=items/info&amp;path=25-500" TargetMode="External"/><Relationship Id="rId150" Type="http://schemas.openxmlformats.org/officeDocument/2006/relationships/hyperlink" Target="https://ccpatioapp.com/index.php?module=items/info&amp;path=25-466" TargetMode="External"/><Relationship Id="rId149" Type="http://schemas.openxmlformats.org/officeDocument/2006/relationships/hyperlink" Target="https://ccpatioapp.com/index.php?module=items/info&amp;path=25-452" TargetMode="External"/><Relationship Id="rId148" Type="http://schemas.openxmlformats.org/officeDocument/2006/relationships/hyperlink" Target="https://ccpatioapp.com/index.php?module=items/info&amp;path=25-254" TargetMode="External"/><Relationship Id="rId143" Type="http://schemas.openxmlformats.org/officeDocument/2006/relationships/hyperlink" Target="https://ccpatioapp.com/index.php?module=items/info&amp;path=25-461" TargetMode="External"/><Relationship Id="rId142" Type="http://schemas.openxmlformats.org/officeDocument/2006/relationships/hyperlink" Target="https://ccpatioapp.com/index.php?module=items/info&amp;path=25-460" TargetMode="External"/><Relationship Id="rId141" Type="http://schemas.openxmlformats.org/officeDocument/2006/relationships/hyperlink" Target="https://ccpatioapp.com/index.php?module=items/info&amp;path=25-459" TargetMode="External"/><Relationship Id="rId140" Type="http://schemas.openxmlformats.org/officeDocument/2006/relationships/hyperlink" Target="https://ccpatioapp.com/index.php?module=items/info&amp;path=25-435" TargetMode="External"/><Relationship Id="rId147" Type="http://schemas.openxmlformats.org/officeDocument/2006/relationships/hyperlink" Target="https://ccpatioapp.com/index.php?module=items/info&amp;path=25-359" TargetMode="External"/><Relationship Id="rId146" Type="http://schemas.openxmlformats.org/officeDocument/2006/relationships/hyperlink" Target="https://ccpatioapp.com/index.php?module=items/info&amp;path=25-463" TargetMode="External"/><Relationship Id="rId145" Type="http://schemas.openxmlformats.org/officeDocument/2006/relationships/hyperlink" Target="https://ccpatioapp.com/index.php?module=items/info&amp;path=25-463" TargetMode="External"/><Relationship Id="rId144" Type="http://schemas.openxmlformats.org/officeDocument/2006/relationships/hyperlink" Target="https://ccpatioapp.com/index.php?module=items/info&amp;path=25-462" TargetMode="External"/><Relationship Id="rId139" Type="http://schemas.openxmlformats.org/officeDocument/2006/relationships/hyperlink" Target="https://ccpatioapp.com/index.php?module=items/info&amp;path=25-458" TargetMode="External"/><Relationship Id="rId138" Type="http://schemas.openxmlformats.org/officeDocument/2006/relationships/hyperlink" Target="https://ccpatioapp.com/index.php?module=items/info&amp;path=25-457" TargetMode="External"/><Relationship Id="rId137" Type="http://schemas.openxmlformats.org/officeDocument/2006/relationships/hyperlink" Target="https://ccpatioapp.com/index.php?module=items/info&amp;path=25-455" TargetMode="External"/><Relationship Id="rId132" Type="http://schemas.openxmlformats.org/officeDocument/2006/relationships/hyperlink" Target="https://ccpatioapp.com/index.php?module=items/info&amp;path=25-450" TargetMode="External"/><Relationship Id="rId131" Type="http://schemas.openxmlformats.org/officeDocument/2006/relationships/hyperlink" Target="https://ccpatioapp.com/index.php?module=items/info&amp;path=25-449" TargetMode="External"/><Relationship Id="rId130" Type="http://schemas.openxmlformats.org/officeDocument/2006/relationships/hyperlink" Target="https://ccpatioapp.com/index.php?module=items/info&amp;path=25-448" TargetMode="External"/><Relationship Id="rId136" Type="http://schemas.openxmlformats.org/officeDocument/2006/relationships/hyperlink" Target="https://ccpatioapp.com/index.php?module=items/info&amp;path=25-454" TargetMode="External"/><Relationship Id="rId135" Type="http://schemas.openxmlformats.org/officeDocument/2006/relationships/hyperlink" Target="https://ccpatioapp.com/index.php?module=items/info&amp;path=25-453" TargetMode="External"/><Relationship Id="rId134" Type="http://schemas.openxmlformats.org/officeDocument/2006/relationships/hyperlink" Target="https://ccpatioapp.com/index.php?module=items/info&amp;path=25-452" TargetMode="External"/><Relationship Id="rId133" Type="http://schemas.openxmlformats.org/officeDocument/2006/relationships/hyperlink" Target="https://ccpatioapp.com/index.php?module=items/info&amp;path=25-451" TargetMode="External"/><Relationship Id="rId172" Type="http://schemas.openxmlformats.org/officeDocument/2006/relationships/hyperlink" Target="https://ccpatioapp.com/index.php?module=items/info&amp;path=25-460" TargetMode="External"/><Relationship Id="rId171" Type="http://schemas.openxmlformats.org/officeDocument/2006/relationships/hyperlink" Target="https://ccpatioapp.com/index.php?module=items/info&amp;path=25-479" TargetMode="External"/><Relationship Id="rId170" Type="http://schemas.openxmlformats.org/officeDocument/2006/relationships/hyperlink" Target="https://ccpatioapp.com/index.php?module=items/info&amp;path=25-397" TargetMode="External"/><Relationship Id="rId165" Type="http://schemas.openxmlformats.org/officeDocument/2006/relationships/hyperlink" Target="https://ccpatioapp.com/index.php?module=items/info&amp;path=25-476" TargetMode="External"/><Relationship Id="rId164" Type="http://schemas.openxmlformats.org/officeDocument/2006/relationships/hyperlink" Target="https://ccpatioapp.com/index.php?module=items/info&amp;path=25-177" TargetMode="External"/><Relationship Id="rId163" Type="http://schemas.openxmlformats.org/officeDocument/2006/relationships/hyperlink" Target="https://ccpatioapp.com/index.php?module=items/info&amp;path=25-475" TargetMode="External"/><Relationship Id="rId162" Type="http://schemas.openxmlformats.org/officeDocument/2006/relationships/hyperlink" Target="https://ccpatioapp.com/index.php?module=items/info&amp;path=25-474" TargetMode="External"/><Relationship Id="rId169" Type="http://schemas.openxmlformats.org/officeDocument/2006/relationships/hyperlink" Target="https://ccpatioapp.com/index.php?module=items/info&amp;path=25-353" TargetMode="External"/><Relationship Id="rId168" Type="http://schemas.openxmlformats.org/officeDocument/2006/relationships/hyperlink" Target="https://ccpatioapp.com/index.php?module=items/info&amp;path=25-478" TargetMode="External"/><Relationship Id="rId167" Type="http://schemas.openxmlformats.org/officeDocument/2006/relationships/hyperlink" Target="https://ccpatioapp.com/index.php?module=items/info&amp;path=25-330" TargetMode="External"/><Relationship Id="rId166" Type="http://schemas.openxmlformats.org/officeDocument/2006/relationships/hyperlink" Target="https://ccpatioapp.com/index.php?module=items/info&amp;path=25-477" TargetMode="External"/><Relationship Id="rId161" Type="http://schemas.openxmlformats.org/officeDocument/2006/relationships/hyperlink" Target="https://ccpatioapp.com/index.php?module=items/info&amp;path=25-473" TargetMode="External"/><Relationship Id="rId160" Type="http://schemas.openxmlformats.org/officeDocument/2006/relationships/hyperlink" Target="https://ccpatioapp.com/index.php?module=items/info&amp;path=25-472" TargetMode="External"/><Relationship Id="rId159" Type="http://schemas.openxmlformats.org/officeDocument/2006/relationships/hyperlink" Target="https://ccpatioapp.com/index.php?module=items/info&amp;path=25-471" TargetMode="External"/><Relationship Id="rId154" Type="http://schemas.openxmlformats.org/officeDocument/2006/relationships/hyperlink" Target="https://ccpatioapp.com/index.php?module=items/info&amp;path=25-406" TargetMode="External"/><Relationship Id="rId153" Type="http://schemas.openxmlformats.org/officeDocument/2006/relationships/hyperlink" Target="https://ccpatioapp.com/index.php?module=items/info&amp;path=25-468" TargetMode="External"/><Relationship Id="rId152" Type="http://schemas.openxmlformats.org/officeDocument/2006/relationships/hyperlink" Target="https://ccpatioapp.com/index.php?module=items/info&amp;path=25-237" TargetMode="External"/><Relationship Id="rId151" Type="http://schemas.openxmlformats.org/officeDocument/2006/relationships/hyperlink" Target="https://ccpatioapp.com/index.php?module=items/info&amp;path=25-467" TargetMode="External"/><Relationship Id="rId158" Type="http://schemas.openxmlformats.org/officeDocument/2006/relationships/hyperlink" Target="https://ccpatioapp.com/index.php?module=items/info&amp;path=21-437&amp;redirect_to=subentity&amp;gotopage%5b85%5d=1" TargetMode="External"/><Relationship Id="rId157" Type="http://schemas.openxmlformats.org/officeDocument/2006/relationships/hyperlink" Target="https://ccpatioapp.com/index.php?module=items/info&amp;path=25-451" TargetMode="External"/><Relationship Id="rId156" Type="http://schemas.openxmlformats.org/officeDocument/2006/relationships/hyperlink" Target="https://ccpatioapp.com/index.php?module=items/info&amp;path=25-470" TargetMode="External"/><Relationship Id="rId155" Type="http://schemas.openxmlformats.org/officeDocument/2006/relationships/hyperlink" Target="https://ccpatioapp.com/index.php?module=items/info&amp;path=25-469" TargetMode="External"/><Relationship Id="rId509" Type="http://schemas.openxmlformats.org/officeDocument/2006/relationships/hyperlink" Target="https://ccpatioapp.com/index.php?module=items/info&amp;path=25-600" TargetMode="External"/><Relationship Id="rId508" Type="http://schemas.openxmlformats.org/officeDocument/2006/relationships/hyperlink" Target="https://ccpatioapp.com/index.php?module=items/info&amp;path=25-679" TargetMode="External"/><Relationship Id="rId503" Type="http://schemas.openxmlformats.org/officeDocument/2006/relationships/hyperlink" Target="https://ccpatioapp.com/index.php?module=items/info&amp;path=25-710" TargetMode="External"/><Relationship Id="rId502" Type="http://schemas.openxmlformats.org/officeDocument/2006/relationships/hyperlink" Target="https://ccpatioapp.com/index.php?module=items/info&amp;path=25-709" TargetMode="External"/><Relationship Id="rId501" Type="http://schemas.openxmlformats.org/officeDocument/2006/relationships/hyperlink" Target="https://ccpatioapp.com/index.php?module=items/info&amp;path=25-708" TargetMode="External"/><Relationship Id="rId500" Type="http://schemas.openxmlformats.org/officeDocument/2006/relationships/hyperlink" Target="https://ccpatioapp.com/index.php?module=items/info&amp;path=25-707" TargetMode="External"/><Relationship Id="rId507" Type="http://schemas.openxmlformats.org/officeDocument/2006/relationships/hyperlink" Target="https://ccpatioapp.com/index.php?module=items/info&amp;path=25-712" TargetMode="External"/><Relationship Id="rId506" Type="http://schemas.openxmlformats.org/officeDocument/2006/relationships/hyperlink" Target="https://ccpatioapp.com/index.php?module=items/info&amp;path=25-711" TargetMode="External"/><Relationship Id="rId505" Type="http://schemas.openxmlformats.org/officeDocument/2006/relationships/hyperlink" Target="https://ccpatioapp.com/index.php?module=items/info&amp;path=25-660" TargetMode="External"/><Relationship Id="rId504" Type="http://schemas.openxmlformats.org/officeDocument/2006/relationships/hyperlink" Target="https://ccpatioapp.com/index.php?module=items/info&amp;path=25-618" TargetMode="External"/><Relationship Id="rId525" Type="http://schemas.openxmlformats.org/officeDocument/2006/relationships/hyperlink" Target="https://ccpatioapp.com/index.php?module=items/info&amp;path=25-723" TargetMode="External"/><Relationship Id="rId524" Type="http://schemas.openxmlformats.org/officeDocument/2006/relationships/hyperlink" Target="https://ccpatioapp.com/index.php?module=items/info&amp;path=25-722" TargetMode="External"/><Relationship Id="rId523" Type="http://schemas.openxmlformats.org/officeDocument/2006/relationships/hyperlink" Target="https://ccpatioapp.com/index.php?module=items/info&amp;path=25-721" TargetMode="External"/><Relationship Id="rId522" Type="http://schemas.openxmlformats.org/officeDocument/2006/relationships/hyperlink" Target="https://ccpatioapp.com/index.php?module=items/info&amp;path=25-720" TargetMode="External"/><Relationship Id="rId529" Type="http://schemas.openxmlformats.org/officeDocument/2006/relationships/hyperlink" Target="https://ccpatioapp.com/index.php?module=items/info&amp;path=25-726" TargetMode="External"/><Relationship Id="rId528" Type="http://schemas.openxmlformats.org/officeDocument/2006/relationships/hyperlink" Target="https://ccpatioapp.com/index.php?module=items/info&amp;path=25-725" TargetMode="External"/><Relationship Id="rId527" Type="http://schemas.openxmlformats.org/officeDocument/2006/relationships/hyperlink" Target="https://ccpatioapp.com/index.php?module=items/info&amp;path=25-724" TargetMode="External"/><Relationship Id="rId526" Type="http://schemas.openxmlformats.org/officeDocument/2006/relationships/hyperlink" Target="https://ccpatioapp.com/index.php?module=items/info&amp;path=25-691" TargetMode="External"/><Relationship Id="rId521" Type="http://schemas.openxmlformats.org/officeDocument/2006/relationships/hyperlink" Target="https://ccpatioapp.com/index.php?module=items/info&amp;path=25-719" TargetMode="External"/><Relationship Id="rId520" Type="http://schemas.openxmlformats.org/officeDocument/2006/relationships/hyperlink" Target="https://ccpatioapp.com/index.php?module=items/info&amp;path=25-718" TargetMode="External"/><Relationship Id="rId519" Type="http://schemas.openxmlformats.org/officeDocument/2006/relationships/hyperlink" Target="https://ccpatioapp.com/index.php?module=items/info&amp;path=25-676" TargetMode="External"/><Relationship Id="rId514" Type="http://schemas.openxmlformats.org/officeDocument/2006/relationships/hyperlink" Target="https://ccpatioapp.com/index.php?module=items/info&amp;path=25-716" TargetMode="External"/><Relationship Id="rId513" Type="http://schemas.openxmlformats.org/officeDocument/2006/relationships/hyperlink" Target="https://ccpatioapp.com/index.php?module=items/info&amp;path=25-420" TargetMode="External"/><Relationship Id="rId512" Type="http://schemas.openxmlformats.org/officeDocument/2006/relationships/hyperlink" Target="https://ccpatioapp.com/index.php?module=items/info&amp;path=25-715" TargetMode="External"/><Relationship Id="rId511" Type="http://schemas.openxmlformats.org/officeDocument/2006/relationships/hyperlink" Target="https://ccpatioapp.com/index.php?module=items/info&amp;path=25-714" TargetMode="External"/><Relationship Id="rId518" Type="http://schemas.openxmlformats.org/officeDocument/2006/relationships/hyperlink" Target="https://ccpatioapp.com/index.php?module=items/info&amp;path=25-146" TargetMode="External"/><Relationship Id="rId517" Type="http://schemas.openxmlformats.org/officeDocument/2006/relationships/hyperlink" Target="https://ccpatioapp.com/index.php?module=items/info&amp;path=25-390" TargetMode="External"/><Relationship Id="rId516" Type="http://schemas.openxmlformats.org/officeDocument/2006/relationships/hyperlink" Target="https://ccpatioapp.com/index.php?module=items/info&amp;path=25-717" TargetMode="External"/><Relationship Id="rId515" Type="http://schemas.openxmlformats.org/officeDocument/2006/relationships/hyperlink" Target="https://ccpatioapp.com/index.php?module=items/info&amp;path=25-658" TargetMode="External"/><Relationship Id="rId510" Type="http://schemas.openxmlformats.org/officeDocument/2006/relationships/hyperlink" Target="https://ccpatioapp.com/index.php?module=items/info&amp;path=25-713" TargetMode="External"/><Relationship Id="rId932" Type="http://schemas.openxmlformats.org/officeDocument/2006/relationships/hyperlink" Target="https://ccpatioapp.com/index.php?module=items/info&amp;path=25-670" TargetMode="External"/><Relationship Id="rId931" Type="http://schemas.openxmlformats.org/officeDocument/2006/relationships/hyperlink" Target="https://ccpatioapp.com/index.php?module=items/info&amp;path=25-322" TargetMode="External"/><Relationship Id="rId930" Type="http://schemas.openxmlformats.org/officeDocument/2006/relationships/hyperlink" Target="https://ccpatioapp.com/index.php?module=items/info&amp;path=25-251" TargetMode="External"/><Relationship Id="rId936" Type="http://schemas.openxmlformats.org/officeDocument/2006/relationships/drawing" Target="../drawings/drawing4.xml"/><Relationship Id="rId935" Type="http://schemas.openxmlformats.org/officeDocument/2006/relationships/hyperlink" Target="https://ccpatioapp.com/index.php?module=items/info&amp;path=25-420" TargetMode="External"/><Relationship Id="rId934" Type="http://schemas.openxmlformats.org/officeDocument/2006/relationships/hyperlink" Target="https://ccpatioapp.com/index.php?module=items/info&amp;path=25-145" TargetMode="External"/><Relationship Id="rId933" Type="http://schemas.openxmlformats.org/officeDocument/2006/relationships/hyperlink" Target="https://ccpatioapp.com/index.php?module=items/info&amp;path=25-709" TargetMode="External"/><Relationship Id="rId590" Type="http://schemas.openxmlformats.org/officeDocument/2006/relationships/hyperlink" Target="https://ccpatioapp.com/index.php?module=items/info&amp;path=25-622" TargetMode="External"/><Relationship Id="rId107" Type="http://schemas.openxmlformats.org/officeDocument/2006/relationships/hyperlink" Target="https://ccpatioapp.com/index.php?module=items/info&amp;path=25-429" TargetMode="External"/><Relationship Id="rId106" Type="http://schemas.openxmlformats.org/officeDocument/2006/relationships/hyperlink" Target="https://ccpatioapp.com/index.php?module=items/info&amp;path=25-147" TargetMode="External"/><Relationship Id="rId105" Type="http://schemas.openxmlformats.org/officeDocument/2006/relationships/hyperlink" Target="https://ccpatioapp.com/index.php?module=items/info&amp;path=25-428" TargetMode="External"/><Relationship Id="rId589" Type="http://schemas.openxmlformats.org/officeDocument/2006/relationships/hyperlink" Target="https://ccpatioapp.com/index.php?module=items/info&amp;path=25-724" TargetMode="External"/><Relationship Id="rId104" Type="http://schemas.openxmlformats.org/officeDocument/2006/relationships/hyperlink" Target="https://ccpatioapp.com/index.php?module=items/info&amp;path=25-220" TargetMode="External"/><Relationship Id="rId588" Type="http://schemas.openxmlformats.org/officeDocument/2006/relationships/hyperlink" Target="https://ccpatioapp.com/index.php?module=items/info&amp;path=25-586" TargetMode="External"/><Relationship Id="rId109" Type="http://schemas.openxmlformats.org/officeDocument/2006/relationships/hyperlink" Target="https://ccpatioapp.com/index.php?module=items/info&amp;path=25-413" TargetMode="External"/><Relationship Id="rId108" Type="http://schemas.openxmlformats.org/officeDocument/2006/relationships/hyperlink" Target="https://ccpatioapp.com/index.php?module=items/info&amp;path=25-430" TargetMode="External"/><Relationship Id="rId583" Type="http://schemas.openxmlformats.org/officeDocument/2006/relationships/hyperlink" Target="https://ccpatioapp.com/index.php?module=items/info&amp;path=25-757" TargetMode="External"/><Relationship Id="rId582" Type="http://schemas.openxmlformats.org/officeDocument/2006/relationships/hyperlink" Target="https://ccpatioapp.com/index.php?module=items/info&amp;path=25-756" TargetMode="External"/><Relationship Id="rId581" Type="http://schemas.openxmlformats.org/officeDocument/2006/relationships/hyperlink" Target="https://ccpatioapp.com/index.php?module=items/info&amp;path=25-755" TargetMode="External"/><Relationship Id="rId580" Type="http://schemas.openxmlformats.org/officeDocument/2006/relationships/hyperlink" Target="https://ccpatioapp.com/index.php?module=items/info&amp;path=25-605" TargetMode="External"/><Relationship Id="rId103" Type="http://schemas.openxmlformats.org/officeDocument/2006/relationships/hyperlink" Target="https://ccpatioapp.com/index.php?module=items/info&amp;path=25-427" TargetMode="External"/><Relationship Id="rId587" Type="http://schemas.openxmlformats.org/officeDocument/2006/relationships/hyperlink" Target="https://ccpatioapp.com/index.php?module=items/info&amp;path=25-660" TargetMode="External"/><Relationship Id="rId102" Type="http://schemas.openxmlformats.org/officeDocument/2006/relationships/hyperlink" Target="https://ccpatioapp.com/index.php?module=items/info&amp;path=25-426" TargetMode="External"/><Relationship Id="rId586" Type="http://schemas.openxmlformats.org/officeDocument/2006/relationships/hyperlink" Target="https://ccpatioapp.com/index.php?module=items/info&amp;path=25-758" TargetMode="External"/><Relationship Id="rId101" Type="http://schemas.openxmlformats.org/officeDocument/2006/relationships/hyperlink" Target="https://ccpatioapp.com/index.php?module=items/info&amp;path=25-346" TargetMode="External"/><Relationship Id="rId585" Type="http://schemas.openxmlformats.org/officeDocument/2006/relationships/hyperlink" Target="https://ccpatioapp.com/index.php?module=items/info&amp;path=25-145" TargetMode="External"/><Relationship Id="rId100" Type="http://schemas.openxmlformats.org/officeDocument/2006/relationships/hyperlink" Target="https://ccpatioapp.com/index.php?module=items/info&amp;path=25-425" TargetMode="External"/><Relationship Id="rId584" Type="http://schemas.openxmlformats.org/officeDocument/2006/relationships/hyperlink" Target="https://ccpatioapp.com/index.php?module=items/info&amp;path=25-23" TargetMode="External"/><Relationship Id="rId579" Type="http://schemas.openxmlformats.org/officeDocument/2006/relationships/hyperlink" Target="https://ccpatioapp.com/index.php?module=items/info&amp;path=25-754" TargetMode="External"/><Relationship Id="rId578" Type="http://schemas.openxmlformats.org/officeDocument/2006/relationships/hyperlink" Target="https://ccpatioapp.com/index.php?module=items/info&amp;path=25-176" TargetMode="External"/><Relationship Id="rId577" Type="http://schemas.openxmlformats.org/officeDocument/2006/relationships/hyperlink" Target="https://ccpatioapp.com/index.php?module=items/info&amp;path=25-674" TargetMode="External"/><Relationship Id="rId572" Type="http://schemas.openxmlformats.org/officeDocument/2006/relationships/hyperlink" Target="https://ccpatioapp.com/index.php?module=items/info&amp;path=25-750" TargetMode="External"/><Relationship Id="rId571" Type="http://schemas.openxmlformats.org/officeDocument/2006/relationships/hyperlink" Target="https://ccpatioapp.com/index.php?module=items/info&amp;path=25-749" TargetMode="External"/><Relationship Id="rId570" Type="http://schemas.openxmlformats.org/officeDocument/2006/relationships/hyperlink" Target="https://ccpatioapp.com/index.php?module=items/info&amp;path=25-590" TargetMode="External"/><Relationship Id="rId576" Type="http://schemas.openxmlformats.org/officeDocument/2006/relationships/hyperlink" Target="https://ccpatioapp.com/index.php?module=items/info&amp;path=25-540" TargetMode="External"/><Relationship Id="rId575" Type="http://schemas.openxmlformats.org/officeDocument/2006/relationships/hyperlink" Target="https://ccpatioapp.com/index.php?module=items/info&amp;path=25-753" TargetMode="External"/><Relationship Id="rId574" Type="http://schemas.openxmlformats.org/officeDocument/2006/relationships/hyperlink" Target="https://ccpatioapp.com/index.php?module=items/info&amp;path=25-752" TargetMode="External"/><Relationship Id="rId573" Type="http://schemas.openxmlformats.org/officeDocument/2006/relationships/hyperlink" Target="https://ccpatioapp.com/index.php?module=items/info&amp;path=25-751" TargetMode="External"/><Relationship Id="rId129" Type="http://schemas.openxmlformats.org/officeDocument/2006/relationships/hyperlink" Target="https://ccpatioapp.com/index.php?module=items/info&amp;path=25-447" TargetMode="External"/><Relationship Id="rId128" Type="http://schemas.openxmlformats.org/officeDocument/2006/relationships/hyperlink" Target="https://ccpatioapp.com/index.php?module=items/info&amp;path=25-446" TargetMode="External"/><Relationship Id="rId127" Type="http://schemas.openxmlformats.org/officeDocument/2006/relationships/hyperlink" Target="https://ccpatioapp.com/index.php?module=items/info&amp;path=25-445" TargetMode="External"/><Relationship Id="rId126" Type="http://schemas.openxmlformats.org/officeDocument/2006/relationships/hyperlink" Target="https://ccpatioapp.com/index.php?module=items/info&amp;path=25-444" TargetMode="External"/><Relationship Id="rId121" Type="http://schemas.openxmlformats.org/officeDocument/2006/relationships/hyperlink" Target="https://ccpatioapp.com/index.php?module=items/info&amp;path=25-441" TargetMode="External"/><Relationship Id="rId120" Type="http://schemas.openxmlformats.org/officeDocument/2006/relationships/hyperlink" Target="https://ccpatioapp.com/index.php?module=items/info&amp;path=25-440" TargetMode="External"/><Relationship Id="rId125" Type="http://schemas.openxmlformats.org/officeDocument/2006/relationships/hyperlink" Target="https://ccpatioapp.com/index.php?module=items/info&amp;path=25-443" TargetMode="External"/><Relationship Id="rId124" Type="http://schemas.openxmlformats.org/officeDocument/2006/relationships/hyperlink" Target="https://ccpatioapp.com/index.php?module=items/info&amp;path=25-430" TargetMode="External"/><Relationship Id="rId123" Type="http://schemas.openxmlformats.org/officeDocument/2006/relationships/hyperlink" Target="https://ccpatioapp.com/index.php?module=items/info&amp;path=25-237" TargetMode="External"/><Relationship Id="rId122" Type="http://schemas.openxmlformats.org/officeDocument/2006/relationships/hyperlink" Target="https://ccpatioapp.com/index.php?module=items/info&amp;path=25-442" TargetMode="External"/><Relationship Id="rId118" Type="http://schemas.openxmlformats.org/officeDocument/2006/relationships/hyperlink" Target="https://ccpatioapp.com/index.php?module=items/info&amp;path=25-438" TargetMode="External"/><Relationship Id="rId117" Type="http://schemas.openxmlformats.org/officeDocument/2006/relationships/hyperlink" Target="https://ccpatioapp.com/index.php?module=items/info&amp;path=25-437" TargetMode="External"/><Relationship Id="rId116" Type="http://schemas.openxmlformats.org/officeDocument/2006/relationships/hyperlink" Target="https://ccpatioapp.com/index.php?module=items/info&amp;path=25-436" TargetMode="External"/><Relationship Id="rId115" Type="http://schemas.openxmlformats.org/officeDocument/2006/relationships/hyperlink" Target="https://ccpatioapp.com/index.php?module=items/info&amp;path=25-435" TargetMode="External"/><Relationship Id="rId599" Type="http://schemas.openxmlformats.org/officeDocument/2006/relationships/hyperlink" Target="https://ccpatioapp.com/index.php?module=items/info&amp;path=25-392" TargetMode="External"/><Relationship Id="rId119" Type="http://schemas.openxmlformats.org/officeDocument/2006/relationships/hyperlink" Target="https://ccpatioapp.com/index.php?module=items/info&amp;path=25-439" TargetMode="External"/><Relationship Id="rId110" Type="http://schemas.openxmlformats.org/officeDocument/2006/relationships/hyperlink" Target="https://ccpatioapp.com/index.php?module=items/info&amp;path=25-358" TargetMode="External"/><Relationship Id="rId594" Type="http://schemas.openxmlformats.org/officeDocument/2006/relationships/hyperlink" Target="https://ccpatioapp.com/index.php?module=items/info&amp;path=21-883&amp;redirect_to=subentity&amp;gotopage%5b411%5d=1" TargetMode="External"/><Relationship Id="rId593" Type="http://schemas.openxmlformats.org/officeDocument/2006/relationships/hyperlink" Target="https://ccpatioapp.com/index.php?module=items/info&amp;path=25-703" TargetMode="External"/><Relationship Id="rId592" Type="http://schemas.openxmlformats.org/officeDocument/2006/relationships/hyperlink" Target="https://ccpatioapp.com/index.php?module=items/info&amp;path=25-760" TargetMode="External"/><Relationship Id="rId591" Type="http://schemas.openxmlformats.org/officeDocument/2006/relationships/hyperlink" Target="https://ccpatioapp.com/index.php?module=items/info&amp;path=25-759" TargetMode="External"/><Relationship Id="rId114" Type="http://schemas.openxmlformats.org/officeDocument/2006/relationships/hyperlink" Target="https://ccpatioapp.com/index.php?module=items/info&amp;path=25-434" TargetMode="External"/><Relationship Id="rId598" Type="http://schemas.openxmlformats.org/officeDocument/2006/relationships/hyperlink" Target="https://ccpatioapp.com/index.php?module=items/info&amp;path=25-420" TargetMode="External"/><Relationship Id="rId113" Type="http://schemas.openxmlformats.org/officeDocument/2006/relationships/hyperlink" Target="https://ccpatioapp.com/index.php?module=items/info&amp;path=25-165" TargetMode="External"/><Relationship Id="rId597" Type="http://schemas.openxmlformats.org/officeDocument/2006/relationships/hyperlink" Target="https://ccpatioapp.com/index.php?module=items/info&amp;path=25-763" TargetMode="External"/><Relationship Id="rId112" Type="http://schemas.openxmlformats.org/officeDocument/2006/relationships/hyperlink" Target="https://ccpatioapp.com/index.php?module=items/info&amp;path=25-432" TargetMode="External"/><Relationship Id="rId596" Type="http://schemas.openxmlformats.org/officeDocument/2006/relationships/hyperlink" Target="https://ccpatioapp.com/index.php?module=items/info&amp;path=25-762" TargetMode="External"/><Relationship Id="rId111" Type="http://schemas.openxmlformats.org/officeDocument/2006/relationships/hyperlink" Target="https://ccpatioapp.com/index.php?module=items/info&amp;path=25-431" TargetMode="External"/><Relationship Id="rId595" Type="http://schemas.openxmlformats.org/officeDocument/2006/relationships/hyperlink" Target="https://ccpatioapp.com/index.php?module=items/info&amp;path=25-761" TargetMode="External"/><Relationship Id="rId547" Type="http://schemas.openxmlformats.org/officeDocument/2006/relationships/hyperlink" Target="https://ccpatioapp.com/index.php?module=items/info&amp;path=25-735" TargetMode="External"/><Relationship Id="rId546" Type="http://schemas.openxmlformats.org/officeDocument/2006/relationships/hyperlink" Target="https://ccpatioapp.com/index.php?module=items/info&amp;path=25-683" TargetMode="External"/><Relationship Id="rId545" Type="http://schemas.openxmlformats.org/officeDocument/2006/relationships/hyperlink" Target="https://ccpatioapp.com/index.php?module=items/info&amp;path=25-734" TargetMode="External"/><Relationship Id="rId544" Type="http://schemas.openxmlformats.org/officeDocument/2006/relationships/hyperlink" Target="https://ccpatioapp.com/index.php?module=items/info&amp;path=25-627" TargetMode="External"/><Relationship Id="rId549" Type="http://schemas.openxmlformats.org/officeDocument/2006/relationships/hyperlink" Target="https://ccpatioapp.com/index.php?module=items/info&amp;path=25-737" TargetMode="External"/><Relationship Id="rId548" Type="http://schemas.openxmlformats.org/officeDocument/2006/relationships/hyperlink" Target="https://ccpatioapp.com/index.php?module=items/info&amp;path=25-736" TargetMode="External"/><Relationship Id="rId543" Type="http://schemas.openxmlformats.org/officeDocument/2006/relationships/hyperlink" Target="https://ccpatioapp.com/index.php?module=items/info&amp;path=25-733" TargetMode="External"/><Relationship Id="rId542" Type="http://schemas.openxmlformats.org/officeDocument/2006/relationships/hyperlink" Target="https://ccpatioapp.com/index.php?module=items/info&amp;path=25-708" TargetMode="External"/><Relationship Id="rId541" Type="http://schemas.openxmlformats.org/officeDocument/2006/relationships/hyperlink" Target="https://ccpatioapp.com/index.php?module=items/info&amp;path=25-732" TargetMode="External"/><Relationship Id="rId540" Type="http://schemas.openxmlformats.org/officeDocument/2006/relationships/hyperlink" Target="https://ccpatioapp.com/index.php?module=items/info&amp;path=25-731" TargetMode="External"/><Relationship Id="rId536" Type="http://schemas.openxmlformats.org/officeDocument/2006/relationships/hyperlink" Target="https://ccpatioapp.com/index.php?module=items/info&amp;path=25-691" TargetMode="External"/><Relationship Id="rId535" Type="http://schemas.openxmlformats.org/officeDocument/2006/relationships/hyperlink" Target="https://ccpatioapp.com/index.php?module=items/info&amp;path=25-659" TargetMode="External"/><Relationship Id="rId534" Type="http://schemas.openxmlformats.org/officeDocument/2006/relationships/hyperlink" Target="https://ccpatioapp.com/index.php?module=items/info&amp;path=25-396" TargetMode="External"/><Relationship Id="rId533" Type="http://schemas.openxmlformats.org/officeDocument/2006/relationships/hyperlink" Target="https://ccpatioapp.com/index.php?module=items/info&amp;path=25-684" TargetMode="External"/><Relationship Id="rId539" Type="http://schemas.openxmlformats.org/officeDocument/2006/relationships/hyperlink" Target="https://ccpatioapp.com/index.php?module=items/info&amp;path=25-730" TargetMode="External"/><Relationship Id="rId538" Type="http://schemas.openxmlformats.org/officeDocument/2006/relationships/hyperlink" Target="https://ccpatioapp.com/index.php?module=items/info&amp;path=25-729" TargetMode="External"/><Relationship Id="rId537" Type="http://schemas.openxmlformats.org/officeDocument/2006/relationships/hyperlink" Target="https://ccpatioapp.com/index.php?module=items/info&amp;path=25-728" TargetMode="External"/><Relationship Id="rId532" Type="http://schemas.openxmlformats.org/officeDocument/2006/relationships/hyperlink" Target="https://ccpatioapp.com/index.php?module=items/info&amp;path=25-727" TargetMode="External"/><Relationship Id="rId531" Type="http://schemas.openxmlformats.org/officeDocument/2006/relationships/hyperlink" Target="https://ccpatioapp.com/index.php?module=items/info&amp;path=25-344" TargetMode="External"/><Relationship Id="rId530" Type="http://schemas.openxmlformats.org/officeDocument/2006/relationships/hyperlink" Target="https://ccpatioapp.com/index.php?module=items/info&amp;path=25-420" TargetMode="External"/><Relationship Id="rId569" Type="http://schemas.openxmlformats.org/officeDocument/2006/relationships/hyperlink" Target="https://ccpatioapp.com/index.php?module=items/info&amp;path=25-748" TargetMode="External"/><Relationship Id="rId568" Type="http://schemas.openxmlformats.org/officeDocument/2006/relationships/hyperlink" Target="https://ccpatioapp.com/index.php?module=items/info&amp;path=25-697" TargetMode="External"/><Relationship Id="rId567" Type="http://schemas.openxmlformats.org/officeDocument/2006/relationships/hyperlink" Target="https://ccpatioapp.com/index.php?module=items/info&amp;path=25-367" TargetMode="External"/><Relationship Id="rId566" Type="http://schemas.openxmlformats.org/officeDocument/2006/relationships/hyperlink" Target="https://ccpatioapp.com/index.php?module=items/info&amp;path=25-747" TargetMode="External"/><Relationship Id="rId561" Type="http://schemas.openxmlformats.org/officeDocument/2006/relationships/hyperlink" Target="https://ccpatioapp.com/index.php?module=items/info&amp;path=25-462" TargetMode="External"/><Relationship Id="rId560" Type="http://schemas.openxmlformats.org/officeDocument/2006/relationships/hyperlink" Target="https://ccpatioapp.com/index.php?module=items/info&amp;path=25-601" TargetMode="External"/><Relationship Id="rId565" Type="http://schemas.openxmlformats.org/officeDocument/2006/relationships/hyperlink" Target="https://ccpatioapp.com/index.php?module=items/info&amp;path=25-534" TargetMode="External"/><Relationship Id="rId564" Type="http://schemas.openxmlformats.org/officeDocument/2006/relationships/hyperlink" Target="https://ccpatioapp.com/index.php?module=items/info&amp;path=25-746" TargetMode="External"/><Relationship Id="rId563" Type="http://schemas.openxmlformats.org/officeDocument/2006/relationships/hyperlink" Target="https://ccpatioapp.com/index.php?module=items/info&amp;path=25-745" TargetMode="External"/><Relationship Id="rId562" Type="http://schemas.openxmlformats.org/officeDocument/2006/relationships/hyperlink" Target="https://ccpatioapp.com/index.php?module=items/info&amp;path=25-744" TargetMode="External"/><Relationship Id="rId558" Type="http://schemas.openxmlformats.org/officeDocument/2006/relationships/hyperlink" Target="https://ccpatioapp.com/index.php?module=items/info&amp;path=25-701" TargetMode="External"/><Relationship Id="rId557" Type="http://schemas.openxmlformats.org/officeDocument/2006/relationships/hyperlink" Target="https://ccpatioapp.com/index.php?module=items/info&amp;path=25-742" TargetMode="External"/><Relationship Id="rId556" Type="http://schemas.openxmlformats.org/officeDocument/2006/relationships/hyperlink" Target="https://ccpatioapp.com/index.php?module=items/info&amp;path=25-741" TargetMode="External"/><Relationship Id="rId555" Type="http://schemas.openxmlformats.org/officeDocument/2006/relationships/hyperlink" Target="https://ccpatioapp.com/index.php?module=items/info&amp;path=25-740" TargetMode="External"/><Relationship Id="rId559" Type="http://schemas.openxmlformats.org/officeDocument/2006/relationships/hyperlink" Target="https://ccpatioapp.com/index.php?module=items/info&amp;path=25-743" TargetMode="External"/><Relationship Id="rId550" Type="http://schemas.openxmlformats.org/officeDocument/2006/relationships/hyperlink" Target="https://ccpatioapp.com/index.php?module=items/info&amp;path=25-738" TargetMode="External"/><Relationship Id="rId554" Type="http://schemas.openxmlformats.org/officeDocument/2006/relationships/hyperlink" Target="https://ccpatioapp.com/index.php?module=items/info&amp;path=25-610" TargetMode="External"/><Relationship Id="rId553" Type="http://schemas.openxmlformats.org/officeDocument/2006/relationships/hyperlink" Target="https://ccpatioapp.com/index.php?module=items/info&amp;path=25-718" TargetMode="External"/><Relationship Id="rId552" Type="http://schemas.openxmlformats.org/officeDocument/2006/relationships/hyperlink" Target="https://ccpatioapp.com/index.php?module=items/info&amp;path=25-704" TargetMode="External"/><Relationship Id="rId551" Type="http://schemas.openxmlformats.org/officeDocument/2006/relationships/hyperlink" Target="https://ccpatioapp.com/index.php?module=items/info&amp;path=25-739" TargetMode="External"/><Relationship Id="rId495" Type="http://schemas.openxmlformats.org/officeDocument/2006/relationships/hyperlink" Target="https://ccpatioapp.com/index.php?module=items/info&amp;path=25-703" TargetMode="External"/><Relationship Id="rId494" Type="http://schemas.openxmlformats.org/officeDocument/2006/relationships/hyperlink" Target="https://ccpatioapp.com/index.php?module=items/info&amp;path=25-684" TargetMode="External"/><Relationship Id="rId493" Type="http://schemas.openxmlformats.org/officeDocument/2006/relationships/hyperlink" Target="https://ccpatioapp.com/index.php?module=items/info&amp;path=25-702" TargetMode="External"/><Relationship Id="rId492" Type="http://schemas.openxmlformats.org/officeDocument/2006/relationships/hyperlink" Target="https://ccpatioapp.com/index.php?module=items/info&amp;path=25-701" TargetMode="External"/><Relationship Id="rId499" Type="http://schemas.openxmlformats.org/officeDocument/2006/relationships/hyperlink" Target="https://ccpatioapp.com/index.php?module=items/info&amp;path=25-706" TargetMode="External"/><Relationship Id="rId498" Type="http://schemas.openxmlformats.org/officeDocument/2006/relationships/hyperlink" Target="https://ccpatioapp.com/index.php?module=items/info&amp;path=25-705" TargetMode="External"/><Relationship Id="rId497" Type="http://schemas.openxmlformats.org/officeDocument/2006/relationships/hyperlink" Target="https://ccpatioapp.com/index.php?module=items/info&amp;path=25-704" TargetMode="External"/><Relationship Id="rId496" Type="http://schemas.openxmlformats.org/officeDocument/2006/relationships/hyperlink" Target="https://ccpatioapp.com/index.php?module=items/info&amp;path=25-598" TargetMode="External"/><Relationship Id="rId907" Type="http://schemas.openxmlformats.org/officeDocument/2006/relationships/hyperlink" Target="https://ccpatioapp.com/index.php?module=items/info&amp;path=25-361" TargetMode="External"/><Relationship Id="rId906" Type="http://schemas.openxmlformats.org/officeDocument/2006/relationships/hyperlink" Target="https://ccpatioapp.com/index.php?module=items/info&amp;path=25-360" TargetMode="External"/><Relationship Id="rId905" Type="http://schemas.openxmlformats.org/officeDocument/2006/relationships/hyperlink" Target="https://ccpatioapp.com/index.php?module=items/info&amp;path=25-356" TargetMode="External"/><Relationship Id="rId904" Type="http://schemas.openxmlformats.org/officeDocument/2006/relationships/hyperlink" Target="https://ccpatioapp.com/index.php?module=items/info&amp;path=25-335" TargetMode="External"/><Relationship Id="rId909" Type="http://schemas.openxmlformats.org/officeDocument/2006/relationships/hyperlink" Target="https://ccpatioapp.com/index.php?module=items/info&amp;path=25-400" TargetMode="External"/><Relationship Id="rId908" Type="http://schemas.openxmlformats.org/officeDocument/2006/relationships/hyperlink" Target="https://ccpatioapp.com/index.php?module=items/info&amp;path=25-369" TargetMode="External"/><Relationship Id="rId903" Type="http://schemas.openxmlformats.org/officeDocument/2006/relationships/hyperlink" Target="https://ccpatioapp.com/index.php?module=items/info&amp;path=25-332" TargetMode="External"/><Relationship Id="rId902" Type="http://schemas.openxmlformats.org/officeDocument/2006/relationships/hyperlink" Target="https://ccpatioapp.com/index.php?module=items/info&amp;path=25-53" TargetMode="External"/><Relationship Id="rId901" Type="http://schemas.openxmlformats.org/officeDocument/2006/relationships/hyperlink" Target="https://ccpatioapp.com/index.php?module=items/info&amp;path=25-309" TargetMode="External"/><Relationship Id="rId900" Type="http://schemas.openxmlformats.org/officeDocument/2006/relationships/hyperlink" Target="https://ccpatioapp.com/index.php?module=items/info&amp;path=25-875" TargetMode="External"/><Relationship Id="rId929" Type="http://schemas.openxmlformats.org/officeDocument/2006/relationships/hyperlink" Target="https://ccpatioapp.com/index.php?module=items/info&amp;path=25-902" TargetMode="External"/><Relationship Id="rId928" Type="http://schemas.openxmlformats.org/officeDocument/2006/relationships/hyperlink" Target="https://ccpatioapp.com/index.php?module=items/info&amp;path=25-862" TargetMode="External"/><Relationship Id="rId927" Type="http://schemas.openxmlformats.org/officeDocument/2006/relationships/hyperlink" Target="https://ccpatioapp.com/index.php?module=items/info&amp;path=25-855" TargetMode="External"/><Relationship Id="rId926" Type="http://schemas.openxmlformats.org/officeDocument/2006/relationships/hyperlink" Target="https://ccpatioapp.com/index.php?module=items/info&amp;path=25-855" TargetMode="External"/><Relationship Id="rId921" Type="http://schemas.openxmlformats.org/officeDocument/2006/relationships/hyperlink" Target="https://ccpatioapp.com/index.php?module=items/info&amp;path=25-499" TargetMode="External"/><Relationship Id="rId920" Type="http://schemas.openxmlformats.org/officeDocument/2006/relationships/hyperlink" Target="https://ccpatioapp.com/index.php?module=items/info&amp;path=25-510" TargetMode="External"/><Relationship Id="rId925" Type="http://schemas.openxmlformats.org/officeDocument/2006/relationships/hyperlink" Target="https://ccpatioapp.com/index.php?module=items/info&amp;path=25-558" TargetMode="External"/><Relationship Id="rId924" Type="http://schemas.openxmlformats.org/officeDocument/2006/relationships/hyperlink" Target="https://ccpatioapp.com/index.php?module=items/info&amp;path=25-535" TargetMode="External"/><Relationship Id="rId923" Type="http://schemas.openxmlformats.org/officeDocument/2006/relationships/hyperlink" Target="https://ccpatioapp.com/index.php?module=items/info&amp;path=25-532" TargetMode="External"/><Relationship Id="rId922" Type="http://schemas.openxmlformats.org/officeDocument/2006/relationships/hyperlink" Target="https://ccpatioapp.com/index.php?module=items/info&amp;path=25-529" TargetMode="External"/><Relationship Id="rId918" Type="http://schemas.openxmlformats.org/officeDocument/2006/relationships/hyperlink" Target="https://ccpatioapp.com/index.php?module=items/info&amp;path=25-504" TargetMode="External"/><Relationship Id="rId917" Type="http://schemas.openxmlformats.org/officeDocument/2006/relationships/hyperlink" Target="https://ccpatioapp.com/index.php?module=items/info&amp;path=25-498" TargetMode="External"/><Relationship Id="rId916" Type="http://schemas.openxmlformats.org/officeDocument/2006/relationships/hyperlink" Target="https://ccpatioapp.com/index.php?module=items/info&amp;path=25-485" TargetMode="External"/><Relationship Id="rId915" Type="http://schemas.openxmlformats.org/officeDocument/2006/relationships/hyperlink" Target="https://ccpatioapp.com/index.php?module=items/info&amp;path=25-465" TargetMode="External"/><Relationship Id="rId919" Type="http://schemas.openxmlformats.org/officeDocument/2006/relationships/hyperlink" Target="https://ccpatioapp.com/index.php?module=items/info&amp;path=25-509" TargetMode="External"/><Relationship Id="rId910" Type="http://schemas.openxmlformats.org/officeDocument/2006/relationships/hyperlink" Target="https://ccpatioapp.com/index.php?module=items/info&amp;path=25-402" TargetMode="External"/><Relationship Id="rId914" Type="http://schemas.openxmlformats.org/officeDocument/2006/relationships/hyperlink" Target="https://ccpatioapp.com/index.php?module=items/info&amp;path=29-44&amp;action=download_attachment&amp;preview=1&amp;file=MTY3MDI3NTU3Nl9TVEVQSEFOSUVfQ0hJQ0sucGRm&amp;token=k1wNkQAHeH" TargetMode="External"/><Relationship Id="rId913" Type="http://schemas.openxmlformats.org/officeDocument/2006/relationships/hyperlink" Target="https://ccpatioapp.com/index.php?module=items/info&amp;path=25-456" TargetMode="External"/><Relationship Id="rId912" Type="http://schemas.openxmlformats.org/officeDocument/2006/relationships/hyperlink" Target="https://ccpatioapp.com/index.php?module=items/info&amp;path=25-424" TargetMode="External"/><Relationship Id="rId911" Type="http://schemas.openxmlformats.org/officeDocument/2006/relationships/hyperlink" Target="https://ccpatioapp.com/index.php?module=items/info&amp;path=25-418" TargetMode="External"/><Relationship Id="rId866" Type="http://schemas.openxmlformats.org/officeDocument/2006/relationships/hyperlink" Target="https://ccpatioapp.com/index.php?module=items/info&amp;path=25-51" TargetMode="External"/><Relationship Id="rId865" Type="http://schemas.openxmlformats.org/officeDocument/2006/relationships/hyperlink" Target="https://ccpatioapp.com/index.php?module=items/info&amp;path=25-891" TargetMode="External"/><Relationship Id="rId864" Type="http://schemas.openxmlformats.org/officeDocument/2006/relationships/hyperlink" Target="https://ccpatioapp.com/index.php?module=items/info&amp;path=25-559" TargetMode="External"/><Relationship Id="rId863" Type="http://schemas.openxmlformats.org/officeDocument/2006/relationships/hyperlink" Target="https://ccpatioapp.com/index.php?module=items/info&amp;path=25-729" TargetMode="External"/><Relationship Id="rId869" Type="http://schemas.openxmlformats.org/officeDocument/2006/relationships/hyperlink" Target="https://ccpatioapp.com/index.php?module=items/info&amp;path=25-456" TargetMode="External"/><Relationship Id="rId868" Type="http://schemas.openxmlformats.org/officeDocument/2006/relationships/hyperlink" Target="https://ccpatioapp.com/index.php?module=items/info&amp;path=25-882" TargetMode="External"/><Relationship Id="rId867" Type="http://schemas.openxmlformats.org/officeDocument/2006/relationships/hyperlink" Target="https://ccpatioapp.com/index.php?module=items/info&amp;path=25-892" TargetMode="External"/><Relationship Id="rId862" Type="http://schemas.openxmlformats.org/officeDocument/2006/relationships/hyperlink" Target="https://ccpatioapp.com/index.php?module=items/info&amp;path=25-890" TargetMode="External"/><Relationship Id="rId861" Type="http://schemas.openxmlformats.org/officeDocument/2006/relationships/hyperlink" Target="https://ccpatioapp.com/index.php?module=items/info&amp;path=25-889" TargetMode="External"/><Relationship Id="rId860" Type="http://schemas.openxmlformats.org/officeDocument/2006/relationships/hyperlink" Target="https://ccpatioapp.com/index.php?module=items/info&amp;path=25-888" TargetMode="External"/><Relationship Id="rId855" Type="http://schemas.openxmlformats.org/officeDocument/2006/relationships/hyperlink" Target="https://ccpatioapp.com/index.php?module=items/info&amp;path=25-887" TargetMode="External"/><Relationship Id="rId854" Type="http://schemas.openxmlformats.org/officeDocument/2006/relationships/hyperlink" Target="https://ccpatioapp.com/index.php?module=items/info&amp;path=25-886" TargetMode="External"/><Relationship Id="rId853" Type="http://schemas.openxmlformats.org/officeDocument/2006/relationships/hyperlink" Target="https://ccpatioapp.com/index.php?module=items/info&amp;path=25-885" TargetMode="External"/><Relationship Id="rId852" Type="http://schemas.openxmlformats.org/officeDocument/2006/relationships/hyperlink" Target="https://ccpatioapp.com/index.php?module=items/info&amp;path=25-884" TargetMode="External"/><Relationship Id="rId859" Type="http://schemas.openxmlformats.org/officeDocument/2006/relationships/hyperlink" Target="https://ccpatioapp.com/index.php?module=items/info&amp;path=25-540" TargetMode="External"/><Relationship Id="rId858" Type="http://schemas.openxmlformats.org/officeDocument/2006/relationships/hyperlink" Target="https://ccpatioapp.com/index.php?module=items/info&amp;path=25-846" TargetMode="External"/><Relationship Id="rId857" Type="http://schemas.openxmlformats.org/officeDocument/2006/relationships/hyperlink" Target="https://ccpatioapp.com/index.php?module=items/info&amp;path=25-303" TargetMode="External"/><Relationship Id="rId856" Type="http://schemas.openxmlformats.org/officeDocument/2006/relationships/hyperlink" Target="https://ccpatioapp.com/index.php?module=items/info&amp;path=25-134" TargetMode="External"/><Relationship Id="rId851" Type="http://schemas.openxmlformats.org/officeDocument/2006/relationships/hyperlink" Target="https://ccpatioapp.com/index.php?module=items/info&amp;path=25-883" TargetMode="External"/><Relationship Id="rId850" Type="http://schemas.openxmlformats.org/officeDocument/2006/relationships/hyperlink" Target="https://ccpatioapp.com/index.php?module=items/info&amp;path=25-882" TargetMode="External"/><Relationship Id="rId409" Type="http://schemas.openxmlformats.org/officeDocument/2006/relationships/hyperlink" Target="https://ccpatioapp.com/index.php?module=items/info&amp;path=25-572" TargetMode="External"/><Relationship Id="rId404" Type="http://schemas.openxmlformats.org/officeDocument/2006/relationships/hyperlink" Target="https://ccpatioapp.com/index.php?module=items/info&amp;path=25-640" TargetMode="External"/><Relationship Id="rId888" Type="http://schemas.openxmlformats.org/officeDocument/2006/relationships/hyperlink" Target="https://ccpatioapp.com/index.php?module=items/info&amp;path=25-712" TargetMode="External"/><Relationship Id="rId403" Type="http://schemas.openxmlformats.org/officeDocument/2006/relationships/hyperlink" Target="https://ccpatioapp.com/index.php?module=items/info&amp;path=25-639" TargetMode="External"/><Relationship Id="rId887" Type="http://schemas.openxmlformats.org/officeDocument/2006/relationships/hyperlink" Target="https://ccpatioapp.com/index.php?module=items/info&amp;path=25-909" TargetMode="External"/><Relationship Id="rId402" Type="http://schemas.openxmlformats.org/officeDocument/2006/relationships/hyperlink" Target="https://ccpatioapp.com/index.php?module=items/info&amp;path=25-638" TargetMode="External"/><Relationship Id="rId886" Type="http://schemas.openxmlformats.org/officeDocument/2006/relationships/hyperlink" Target="https://ccpatioapp.com/index.php?module=items/info&amp;path=25-908" TargetMode="External"/><Relationship Id="rId401" Type="http://schemas.openxmlformats.org/officeDocument/2006/relationships/hyperlink" Target="https://ccpatioapp.com/index.php?module=items/info&amp;path=25-637" TargetMode="External"/><Relationship Id="rId885" Type="http://schemas.openxmlformats.org/officeDocument/2006/relationships/hyperlink" Target="https://ccpatioapp.com/index.php?module=items/info&amp;path=25-907" TargetMode="External"/><Relationship Id="rId408" Type="http://schemas.openxmlformats.org/officeDocument/2006/relationships/hyperlink" Target="https://ccpatioapp.com/index.php?module=items/info&amp;path=25-145" TargetMode="External"/><Relationship Id="rId407" Type="http://schemas.openxmlformats.org/officeDocument/2006/relationships/hyperlink" Target="https://ccpatioapp.com/index.php?module=items/info&amp;path=25-264" TargetMode="External"/><Relationship Id="rId406" Type="http://schemas.openxmlformats.org/officeDocument/2006/relationships/hyperlink" Target="https://ccpatioapp.com/index.php?module=items/info&amp;path=25-615" TargetMode="External"/><Relationship Id="rId405" Type="http://schemas.openxmlformats.org/officeDocument/2006/relationships/hyperlink" Target="https://ccpatioapp.com/index.php?module=items/info&amp;path=25-642" TargetMode="External"/><Relationship Id="rId889" Type="http://schemas.openxmlformats.org/officeDocument/2006/relationships/hyperlink" Target="https://ccpatioapp.com/index.php?module=items/info&amp;path=25-910" TargetMode="External"/><Relationship Id="rId880" Type="http://schemas.openxmlformats.org/officeDocument/2006/relationships/hyperlink" Target="https://ccpatioapp.com/index.php?module=items/info&amp;path=25-903" TargetMode="External"/><Relationship Id="rId400" Type="http://schemas.openxmlformats.org/officeDocument/2006/relationships/hyperlink" Target="https://ccpatioapp.com/index.php?module=items/info&amp;path=25-636" TargetMode="External"/><Relationship Id="rId884" Type="http://schemas.openxmlformats.org/officeDocument/2006/relationships/hyperlink" Target="https://ccpatioapp.com/index.php?module=items/info&amp;path=25-906" TargetMode="External"/><Relationship Id="rId883" Type="http://schemas.openxmlformats.org/officeDocument/2006/relationships/hyperlink" Target="https://ccpatioapp.com/index.php?module=items/info&amp;path=25-905" TargetMode="External"/><Relationship Id="rId882" Type="http://schemas.openxmlformats.org/officeDocument/2006/relationships/hyperlink" Target="https://ccpatioapp.com/index.php?module=items/info&amp;path=25-673" TargetMode="External"/><Relationship Id="rId881" Type="http://schemas.openxmlformats.org/officeDocument/2006/relationships/hyperlink" Target="https://ccpatioapp.com/index.php?module=items/info&amp;path=25-904" TargetMode="External"/><Relationship Id="rId877" Type="http://schemas.openxmlformats.org/officeDocument/2006/relationships/hyperlink" Target="https://ccpatioapp.com/index.php?module=items/info&amp;path=25-842" TargetMode="External"/><Relationship Id="rId876" Type="http://schemas.openxmlformats.org/officeDocument/2006/relationships/hyperlink" Target="https://ccpatioapp.com/index.php?module=items/info&amp;path=25-900" TargetMode="External"/><Relationship Id="rId875" Type="http://schemas.openxmlformats.org/officeDocument/2006/relationships/hyperlink" Target="https://ccpatioapp.com/index.php?module=items/info&amp;path=25-899" TargetMode="External"/><Relationship Id="rId874" Type="http://schemas.openxmlformats.org/officeDocument/2006/relationships/hyperlink" Target="https://ccpatioapp.com/index.php?module=items/info&amp;path=25-898" TargetMode="External"/><Relationship Id="rId879" Type="http://schemas.openxmlformats.org/officeDocument/2006/relationships/hyperlink" Target="https://ccpatioapp.com/index.php?module=items/info&amp;path=25-902" TargetMode="External"/><Relationship Id="rId878" Type="http://schemas.openxmlformats.org/officeDocument/2006/relationships/hyperlink" Target="https://ccpatioapp.com/index.php?module=items/info&amp;path=25-901" TargetMode="External"/><Relationship Id="rId873" Type="http://schemas.openxmlformats.org/officeDocument/2006/relationships/hyperlink" Target="https://ccpatioapp.com/index.php?module=items/info&amp;path=25-897" TargetMode="External"/><Relationship Id="rId872" Type="http://schemas.openxmlformats.org/officeDocument/2006/relationships/hyperlink" Target="https://ccpatioapp.com/index.php?module=items/info&amp;path=25-896" TargetMode="External"/><Relationship Id="rId871" Type="http://schemas.openxmlformats.org/officeDocument/2006/relationships/hyperlink" Target="https://ccpatioapp.com/index.php?module=items/info&amp;path=25-895" TargetMode="External"/><Relationship Id="rId870" Type="http://schemas.openxmlformats.org/officeDocument/2006/relationships/hyperlink" Target="https://ccpatioapp.com/index.php?module=items/info&amp;path=25-893" TargetMode="External"/><Relationship Id="rId829" Type="http://schemas.openxmlformats.org/officeDocument/2006/relationships/hyperlink" Target="https://ccpatioapp.com/index.php?module=items/info&amp;path=25-867" TargetMode="External"/><Relationship Id="rId828" Type="http://schemas.openxmlformats.org/officeDocument/2006/relationships/hyperlink" Target="https://ccpatioapp.com/index.php?module=items/info&amp;path=25-838" TargetMode="External"/><Relationship Id="rId827" Type="http://schemas.openxmlformats.org/officeDocument/2006/relationships/hyperlink" Target="https://ccpatioapp.com/index.php?module=items/info&amp;path=25-866" TargetMode="External"/><Relationship Id="rId822" Type="http://schemas.openxmlformats.org/officeDocument/2006/relationships/hyperlink" Target="https://ccpatioapp.com/index.php?module=items/info&amp;path=25-862" TargetMode="External"/><Relationship Id="rId821" Type="http://schemas.openxmlformats.org/officeDocument/2006/relationships/hyperlink" Target="https://ccpatioapp.com/index.php?module=items/info&amp;path=25-858" TargetMode="External"/><Relationship Id="rId820" Type="http://schemas.openxmlformats.org/officeDocument/2006/relationships/hyperlink" Target="https://ccpatioapp.com/index.php?module=items/info&amp;path=25-862" TargetMode="External"/><Relationship Id="rId826" Type="http://schemas.openxmlformats.org/officeDocument/2006/relationships/hyperlink" Target="https://ccpatioapp.com/index.php?module=items/info&amp;path=25-839" TargetMode="External"/><Relationship Id="rId825" Type="http://schemas.openxmlformats.org/officeDocument/2006/relationships/hyperlink" Target="https://ccpatioapp.com/index.php?module=items/info&amp;path=25-865" TargetMode="External"/><Relationship Id="rId824" Type="http://schemas.openxmlformats.org/officeDocument/2006/relationships/hyperlink" Target="https://ccpatioapp.com/index.php?module=items/info&amp;path=25-864" TargetMode="External"/><Relationship Id="rId823" Type="http://schemas.openxmlformats.org/officeDocument/2006/relationships/hyperlink" Target="https://ccpatioapp.com/index.php?module=items/info&amp;path=25-863" TargetMode="External"/><Relationship Id="rId819" Type="http://schemas.openxmlformats.org/officeDocument/2006/relationships/hyperlink" Target="https://ccpatioapp.com/index.php?module=items/info&amp;path=25-861" TargetMode="External"/><Relationship Id="rId818" Type="http://schemas.openxmlformats.org/officeDocument/2006/relationships/hyperlink" Target="https://ccpatioapp.com/index.php?module=items/info&amp;path=25-441" TargetMode="External"/><Relationship Id="rId817" Type="http://schemas.openxmlformats.org/officeDocument/2006/relationships/hyperlink" Target="https://ccpatioapp.com/index.php?module=items/info&amp;path=25-536" TargetMode="External"/><Relationship Id="rId816" Type="http://schemas.openxmlformats.org/officeDocument/2006/relationships/hyperlink" Target="https://ccpatioapp.com/index.php?module=items/info&amp;path=25-791" TargetMode="External"/><Relationship Id="rId811" Type="http://schemas.openxmlformats.org/officeDocument/2006/relationships/hyperlink" Target="https://ccpatioapp.com/index.php?module=items/info&amp;path=25-821" TargetMode="External"/><Relationship Id="rId810" Type="http://schemas.openxmlformats.org/officeDocument/2006/relationships/hyperlink" Target="https://ccpatioapp.com/index.php?module=items/info&amp;path=25-858" TargetMode="External"/><Relationship Id="rId815" Type="http://schemas.openxmlformats.org/officeDocument/2006/relationships/hyperlink" Target="https://ccpatioapp.com/index.php?module=items/info&amp;path=25-860" TargetMode="External"/><Relationship Id="rId814" Type="http://schemas.openxmlformats.org/officeDocument/2006/relationships/hyperlink" Target="https://ccpatioapp.com/index.php?module=items/info&amp;path=25-859" TargetMode="External"/><Relationship Id="rId813" Type="http://schemas.openxmlformats.org/officeDocument/2006/relationships/hyperlink" Target="https://ccpatioapp.com/index.php?module=items/info&amp;path=25-190" TargetMode="External"/><Relationship Id="rId812" Type="http://schemas.openxmlformats.org/officeDocument/2006/relationships/hyperlink" Target="https://ccpatioapp.com/index.php?module=items/info&amp;path=25-287" TargetMode="External"/><Relationship Id="rId849" Type="http://schemas.openxmlformats.org/officeDocument/2006/relationships/hyperlink" Target="https://ccpatioapp.com/index.php?module=items/info&amp;path=25-881" TargetMode="External"/><Relationship Id="rId844" Type="http://schemas.openxmlformats.org/officeDocument/2006/relationships/hyperlink" Target="https://ccpatioapp.com/index.php?module=items/info&amp;path=25-774" TargetMode="External"/><Relationship Id="rId843" Type="http://schemas.openxmlformats.org/officeDocument/2006/relationships/hyperlink" Target="https://ccpatioapp.com/index.php?module=items/info&amp;path=25-877" TargetMode="External"/><Relationship Id="rId842" Type="http://schemas.openxmlformats.org/officeDocument/2006/relationships/hyperlink" Target="https://ccpatioapp.com/index.php?module=items/info&amp;path=25-356" TargetMode="External"/><Relationship Id="rId841" Type="http://schemas.openxmlformats.org/officeDocument/2006/relationships/hyperlink" Target="https://ccpatioapp.com/index.php?module=items/info&amp;path=25-876" TargetMode="External"/><Relationship Id="rId848" Type="http://schemas.openxmlformats.org/officeDocument/2006/relationships/hyperlink" Target="https://ccpatioapp.com/index.php?module=items/info&amp;path=25-880" TargetMode="External"/><Relationship Id="rId847" Type="http://schemas.openxmlformats.org/officeDocument/2006/relationships/hyperlink" Target="https://ccpatioapp.com/index.php?module=items/info&amp;path=25-840" TargetMode="External"/><Relationship Id="rId846" Type="http://schemas.openxmlformats.org/officeDocument/2006/relationships/hyperlink" Target="https://ccpatioapp.com/index.php?module=items/info&amp;path=25-879" TargetMode="External"/><Relationship Id="rId845" Type="http://schemas.openxmlformats.org/officeDocument/2006/relationships/hyperlink" Target="https://ccpatioapp.com/index.php?module=items/info&amp;path=25-878" TargetMode="External"/><Relationship Id="rId840" Type="http://schemas.openxmlformats.org/officeDocument/2006/relationships/hyperlink" Target="https://ccpatioapp.com/index.php?module=items/info&amp;path=25-875" TargetMode="External"/><Relationship Id="rId839" Type="http://schemas.openxmlformats.org/officeDocument/2006/relationships/hyperlink" Target="https://ccpatioapp.com/index.php?module=items/info&amp;path=25-840" TargetMode="External"/><Relationship Id="rId838" Type="http://schemas.openxmlformats.org/officeDocument/2006/relationships/hyperlink" Target="https://ccpatioapp.com/index.php?module=items/info&amp;path=25-870" TargetMode="External"/><Relationship Id="rId833" Type="http://schemas.openxmlformats.org/officeDocument/2006/relationships/hyperlink" Target="https://ccpatioapp.com/index.php?module=items/info&amp;path=25-869" TargetMode="External"/><Relationship Id="rId832" Type="http://schemas.openxmlformats.org/officeDocument/2006/relationships/hyperlink" Target="https://ccpatioapp.com/index.php?module=items/info&amp;path=25-854" TargetMode="External"/><Relationship Id="rId831" Type="http://schemas.openxmlformats.org/officeDocument/2006/relationships/hyperlink" Target="https://ccpatioapp.com/index.php?module=items/info&amp;path=25-584" TargetMode="External"/><Relationship Id="rId830" Type="http://schemas.openxmlformats.org/officeDocument/2006/relationships/hyperlink" Target="https://ccpatioapp.com/index.php?module=items/info&amp;path=25-868" TargetMode="External"/><Relationship Id="rId837" Type="http://schemas.openxmlformats.org/officeDocument/2006/relationships/hyperlink" Target="https://ccpatioapp.com/index.php?module=items/info&amp;path=25-873" TargetMode="External"/><Relationship Id="rId836" Type="http://schemas.openxmlformats.org/officeDocument/2006/relationships/hyperlink" Target="https://ccpatioapp.com/index.php?module=items/info&amp;path=25-872" TargetMode="External"/><Relationship Id="rId835" Type="http://schemas.openxmlformats.org/officeDocument/2006/relationships/hyperlink" Target="https://ccpatioapp.com/index.php?module=items/info&amp;path=25-871" TargetMode="External"/><Relationship Id="rId834" Type="http://schemas.openxmlformats.org/officeDocument/2006/relationships/hyperlink" Target="https://ccpatioapp.com/index.php?module=items/info&amp;path=25-870" TargetMode="External"/><Relationship Id="rId469" Type="http://schemas.openxmlformats.org/officeDocument/2006/relationships/hyperlink" Target="https://ccpatioapp.com/index.php?module=items/info&amp;path=25-686" TargetMode="External"/><Relationship Id="rId468" Type="http://schemas.openxmlformats.org/officeDocument/2006/relationships/hyperlink" Target="https://ccpatioapp.com/index.php?module=items/info&amp;path=25-647" TargetMode="External"/><Relationship Id="rId467" Type="http://schemas.openxmlformats.org/officeDocument/2006/relationships/hyperlink" Target="https://ccpatioapp.com/index.php?module=items/info&amp;path=25-685" TargetMode="External"/><Relationship Id="rId462" Type="http://schemas.openxmlformats.org/officeDocument/2006/relationships/hyperlink" Target="https://ccpatioapp.com/index.php?module=items/info&amp;path=25-328" TargetMode="External"/><Relationship Id="rId461" Type="http://schemas.openxmlformats.org/officeDocument/2006/relationships/hyperlink" Target="https://ccpatioapp.com/index.php?module=items/info&amp;path=25-613" TargetMode="External"/><Relationship Id="rId460" Type="http://schemas.openxmlformats.org/officeDocument/2006/relationships/hyperlink" Target="https://ccpatioapp.com/index.php?module=items/info&amp;path=25-680" TargetMode="External"/><Relationship Id="rId466" Type="http://schemas.openxmlformats.org/officeDocument/2006/relationships/hyperlink" Target="https://ccpatioapp.com/index.php?module=items/info&amp;path=25-684" TargetMode="External"/><Relationship Id="rId465" Type="http://schemas.openxmlformats.org/officeDocument/2006/relationships/hyperlink" Target="https://ccpatioapp.com/index.php?module=items/info&amp;path=25-683" TargetMode="External"/><Relationship Id="rId464" Type="http://schemas.openxmlformats.org/officeDocument/2006/relationships/hyperlink" Target="https://ccpatioapp.com/index.php?module=items/info&amp;path=25-682" TargetMode="External"/><Relationship Id="rId463" Type="http://schemas.openxmlformats.org/officeDocument/2006/relationships/hyperlink" Target="https://ccpatioapp.com/index.php?module=items/info&amp;path=25-681" TargetMode="External"/><Relationship Id="rId459" Type="http://schemas.openxmlformats.org/officeDocument/2006/relationships/hyperlink" Target="https://ccpatioapp.com/index.php?module=items/info&amp;path=25-537" TargetMode="External"/><Relationship Id="rId458" Type="http://schemas.openxmlformats.org/officeDocument/2006/relationships/hyperlink" Target="https://ccpatioapp.com/index.php?module=items/info&amp;path=25-679" TargetMode="External"/><Relationship Id="rId457" Type="http://schemas.openxmlformats.org/officeDocument/2006/relationships/hyperlink" Target="https://ccpatioapp.com/index.php?module=items/info&amp;path=25-388" TargetMode="External"/><Relationship Id="rId456" Type="http://schemas.openxmlformats.org/officeDocument/2006/relationships/hyperlink" Target="https://ccpatioapp.com/index.php?module=items/info&amp;path=25-564" TargetMode="External"/><Relationship Id="rId451" Type="http://schemas.openxmlformats.org/officeDocument/2006/relationships/hyperlink" Target="https://ccpatioapp.com/index.php?module=items/info&amp;path=25-674" TargetMode="External"/><Relationship Id="rId450" Type="http://schemas.openxmlformats.org/officeDocument/2006/relationships/hyperlink" Target="https://ccpatioapp.com/index.php?module=items/info&amp;path=25-656" TargetMode="External"/><Relationship Id="rId455" Type="http://schemas.openxmlformats.org/officeDocument/2006/relationships/hyperlink" Target="https://ccpatioapp.com/index.php?module=items/info&amp;path=25-677" TargetMode="External"/><Relationship Id="rId454" Type="http://schemas.openxmlformats.org/officeDocument/2006/relationships/hyperlink" Target="https://ccpatioapp.com/index.php?module=items/info&amp;path=25-676" TargetMode="External"/><Relationship Id="rId453" Type="http://schemas.openxmlformats.org/officeDocument/2006/relationships/hyperlink" Target="https://ccpatioapp.com/index.php?module=items/info&amp;path=25-586" TargetMode="External"/><Relationship Id="rId452" Type="http://schemas.openxmlformats.org/officeDocument/2006/relationships/hyperlink" Target="https://ccpatioapp.com/index.php?module=items/info&amp;path=25-675" TargetMode="External"/><Relationship Id="rId491" Type="http://schemas.openxmlformats.org/officeDocument/2006/relationships/hyperlink" Target="https://ccpatioapp.com/index.php?module=items/info&amp;path=25-700" TargetMode="External"/><Relationship Id="rId490" Type="http://schemas.openxmlformats.org/officeDocument/2006/relationships/hyperlink" Target="https://ccpatioapp.com/index.php?module=items/info&amp;path=25-658" TargetMode="External"/><Relationship Id="rId489" Type="http://schemas.openxmlformats.org/officeDocument/2006/relationships/hyperlink" Target="https://ccpatioapp.com/index.php?module=items/info&amp;path=25-699" TargetMode="External"/><Relationship Id="rId484" Type="http://schemas.openxmlformats.org/officeDocument/2006/relationships/hyperlink" Target="https://ccpatioapp.com/index.php?module=items/info&amp;path=25-695" TargetMode="External"/><Relationship Id="rId483" Type="http://schemas.openxmlformats.org/officeDocument/2006/relationships/hyperlink" Target="https://ccpatioapp.com/index.php?module=items/info&amp;path=25-694" TargetMode="External"/><Relationship Id="rId482" Type="http://schemas.openxmlformats.org/officeDocument/2006/relationships/hyperlink" Target="https://ccpatioapp.com/index.php?module=items/info&amp;path=25-693" TargetMode="External"/><Relationship Id="rId481" Type="http://schemas.openxmlformats.org/officeDocument/2006/relationships/hyperlink" Target="https://ccpatioapp.com/index.php?module=items/info&amp;path=25-692" TargetMode="External"/><Relationship Id="rId488" Type="http://schemas.openxmlformats.org/officeDocument/2006/relationships/hyperlink" Target="https://ccpatioapp.com/index.php?module=items/info&amp;path=25-432" TargetMode="External"/><Relationship Id="rId487" Type="http://schemas.openxmlformats.org/officeDocument/2006/relationships/hyperlink" Target="https://ccpatioapp.com/index.php?module=items/info&amp;path=25-698" TargetMode="External"/><Relationship Id="rId486" Type="http://schemas.openxmlformats.org/officeDocument/2006/relationships/hyperlink" Target="https://ccpatioapp.com/index.php?module=items/info&amp;path=25-420" TargetMode="External"/><Relationship Id="rId485" Type="http://schemas.openxmlformats.org/officeDocument/2006/relationships/hyperlink" Target="https://ccpatioapp.com/index.php?module=items/info&amp;path=25-697" TargetMode="External"/><Relationship Id="rId480" Type="http://schemas.openxmlformats.org/officeDocument/2006/relationships/hyperlink" Target="https://ccpatioapp.com/index.php?module=items/info&amp;path=25-691" TargetMode="External"/><Relationship Id="rId479" Type="http://schemas.openxmlformats.org/officeDocument/2006/relationships/hyperlink" Target="https://ccpatioapp.com/index.php?module=items/info&amp;path=25-667" TargetMode="External"/><Relationship Id="rId478" Type="http://schemas.openxmlformats.org/officeDocument/2006/relationships/hyperlink" Target="https://ccpatioapp.com/index.php?module=items/info&amp;path=25-23" TargetMode="External"/><Relationship Id="rId473" Type="http://schemas.openxmlformats.org/officeDocument/2006/relationships/hyperlink" Target="https://ccpatioapp.com/index.php?module=items/info&amp;path=25-689" TargetMode="External"/><Relationship Id="rId472" Type="http://schemas.openxmlformats.org/officeDocument/2006/relationships/hyperlink" Target="https://ccpatioapp.com/index.php?module=items/info&amp;path=25-688" TargetMode="External"/><Relationship Id="rId471" Type="http://schemas.openxmlformats.org/officeDocument/2006/relationships/hyperlink" Target="https://ccpatioapp.com/index.php?module=items/info&amp;path=25-463" TargetMode="External"/><Relationship Id="rId470" Type="http://schemas.openxmlformats.org/officeDocument/2006/relationships/hyperlink" Target="https://ccpatioapp.com/index.php?module=items/info&amp;path=25-687" TargetMode="External"/><Relationship Id="rId477" Type="http://schemas.openxmlformats.org/officeDocument/2006/relationships/hyperlink" Target="https://ccpatioapp.com/index.php?module=items/info&amp;path=25-655" TargetMode="External"/><Relationship Id="rId476" Type="http://schemas.openxmlformats.org/officeDocument/2006/relationships/hyperlink" Target="https://ccpatioapp.com/index.php?module=items/info&amp;path=25-420" TargetMode="External"/><Relationship Id="rId475" Type="http://schemas.openxmlformats.org/officeDocument/2006/relationships/hyperlink" Target="https://ccpatioapp.com/index.php?module=items/info&amp;path=25-690" TargetMode="External"/><Relationship Id="rId474" Type="http://schemas.openxmlformats.org/officeDocument/2006/relationships/hyperlink" Target="https://ccpatioapp.com/index.php?module=items/info&amp;path=25-516" TargetMode="External"/><Relationship Id="rId426" Type="http://schemas.openxmlformats.org/officeDocument/2006/relationships/hyperlink" Target="https://ccpatioapp.com/index.php?module=items/info&amp;path=25-659" TargetMode="External"/><Relationship Id="rId425" Type="http://schemas.openxmlformats.org/officeDocument/2006/relationships/hyperlink" Target="https://ccpatioapp.com/index.php?module=items/info&amp;path=25-658" TargetMode="External"/><Relationship Id="rId424" Type="http://schemas.openxmlformats.org/officeDocument/2006/relationships/hyperlink" Target="https://ccpatioapp.com/index.php?module=items/info&amp;path=25-657" TargetMode="External"/><Relationship Id="rId423" Type="http://schemas.openxmlformats.org/officeDocument/2006/relationships/hyperlink" Target="https://ccpatioapp.com/index.php?module=items/info&amp;path=25-656" TargetMode="External"/><Relationship Id="rId429" Type="http://schemas.openxmlformats.org/officeDocument/2006/relationships/hyperlink" Target="https://ccpatioapp.com/index.php?module=items/info&amp;path=25-661" TargetMode="External"/><Relationship Id="rId428" Type="http://schemas.openxmlformats.org/officeDocument/2006/relationships/hyperlink" Target="https://ccpatioapp.com/index.php?module=items/info&amp;path=25-660" TargetMode="External"/><Relationship Id="rId427" Type="http://schemas.openxmlformats.org/officeDocument/2006/relationships/hyperlink" Target="https://ccpatioapp.com/index.php?module=items/info&amp;path=25-537" TargetMode="External"/><Relationship Id="rId422" Type="http://schemas.openxmlformats.org/officeDocument/2006/relationships/hyperlink" Target="https://ccpatioapp.com/index.php?module=items/info&amp;path=25-655" TargetMode="External"/><Relationship Id="rId421" Type="http://schemas.openxmlformats.org/officeDocument/2006/relationships/hyperlink" Target="https://ccpatioapp.com/index.php?module=items/info&amp;path=25-654" TargetMode="External"/><Relationship Id="rId420" Type="http://schemas.openxmlformats.org/officeDocument/2006/relationships/hyperlink" Target="https://ccpatioapp.com/index.php?module=items/info&amp;path=25-653" TargetMode="External"/><Relationship Id="rId415" Type="http://schemas.openxmlformats.org/officeDocument/2006/relationships/hyperlink" Target="https://ccpatioapp.com/index.php?module=items/info&amp;path=25-650" TargetMode="External"/><Relationship Id="rId899" Type="http://schemas.openxmlformats.org/officeDocument/2006/relationships/hyperlink" Target="https://ccpatioapp.com/index.php?module=items/info&amp;path=25-919" TargetMode="External"/><Relationship Id="rId414" Type="http://schemas.openxmlformats.org/officeDocument/2006/relationships/hyperlink" Target="https://ccpatioapp.com/index.php?module=items/info&amp;path=25-649" TargetMode="External"/><Relationship Id="rId898" Type="http://schemas.openxmlformats.org/officeDocument/2006/relationships/hyperlink" Target="https://ccpatioapp.com/index.php?module=items/info&amp;path=25-918" TargetMode="External"/><Relationship Id="rId413" Type="http://schemas.openxmlformats.org/officeDocument/2006/relationships/hyperlink" Target="https://ccpatioapp.com/index.php?module=items/info&amp;path=25-648" TargetMode="External"/><Relationship Id="rId897" Type="http://schemas.openxmlformats.org/officeDocument/2006/relationships/hyperlink" Target="https://ccpatioapp.com/index.php?module=items/info&amp;path=25-917" TargetMode="External"/><Relationship Id="rId412" Type="http://schemas.openxmlformats.org/officeDocument/2006/relationships/hyperlink" Target="https://ccpatioapp.com/index.php?module=items/info&amp;path=25-647" TargetMode="External"/><Relationship Id="rId896" Type="http://schemas.openxmlformats.org/officeDocument/2006/relationships/hyperlink" Target="https://ccpatioapp.com/index.php?module=items/info&amp;path=25-916" TargetMode="External"/><Relationship Id="rId419" Type="http://schemas.openxmlformats.org/officeDocument/2006/relationships/hyperlink" Target="https://ccpatioapp.com/index.php?module=items/info&amp;path=25-652" TargetMode="External"/><Relationship Id="rId418" Type="http://schemas.openxmlformats.org/officeDocument/2006/relationships/hyperlink" Target="https://ccpatioapp.com/index.php?module=items/info&amp;path=25-600" TargetMode="External"/><Relationship Id="rId417" Type="http://schemas.openxmlformats.org/officeDocument/2006/relationships/hyperlink" Target="https://ccpatioapp.com/index.php?module=items/info&amp;path=25-651" TargetMode="External"/><Relationship Id="rId416" Type="http://schemas.openxmlformats.org/officeDocument/2006/relationships/hyperlink" Target="https://ccpatioapp.com/index.php?module=items/info&amp;path=25-592" TargetMode="External"/><Relationship Id="rId891" Type="http://schemas.openxmlformats.org/officeDocument/2006/relationships/hyperlink" Target="https://ccpatioapp.com/index.php?module=items/info&amp;path=25-199" TargetMode="External"/><Relationship Id="rId890" Type="http://schemas.openxmlformats.org/officeDocument/2006/relationships/hyperlink" Target="https://ccpatioapp.com/index.php?module=items/info&amp;path=25-911" TargetMode="External"/><Relationship Id="rId411" Type="http://schemas.openxmlformats.org/officeDocument/2006/relationships/hyperlink" Target="https://ccpatioapp.com/index.php?module=items/info&amp;path=25-646" TargetMode="External"/><Relationship Id="rId895" Type="http://schemas.openxmlformats.org/officeDocument/2006/relationships/hyperlink" Target="https://ccpatioapp.com/index.php?module=items/info&amp;path=25-915" TargetMode="External"/><Relationship Id="rId410" Type="http://schemas.openxmlformats.org/officeDocument/2006/relationships/hyperlink" Target="https://ccpatioapp.com/index.php?module=items/info&amp;path=25-645" TargetMode="External"/><Relationship Id="rId894" Type="http://schemas.openxmlformats.org/officeDocument/2006/relationships/hyperlink" Target="https://ccpatioapp.com/index.php?module=items/info&amp;path=25-914" TargetMode="External"/><Relationship Id="rId893" Type="http://schemas.openxmlformats.org/officeDocument/2006/relationships/hyperlink" Target="https://ccpatioapp.com/index.php?module=items/info&amp;path=25-913" TargetMode="External"/><Relationship Id="rId892" Type="http://schemas.openxmlformats.org/officeDocument/2006/relationships/hyperlink" Target="https://ccpatioapp.com/index.php?module=items/info&amp;path=25-912" TargetMode="External"/><Relationship Id="rId448" Type="http://schemas.openxmlformats.org/officeDocument/2006/relationships/hyperlink" Target="https://ccpatioapp.com/index.php?module=items/info&amp;path=25-673" TargetMode="External"/><Relationship Id="rId447" Type="http://schemas.openxmlformats.org/officeDocument/2006/relationships/hyperlink" Target="https://ccpatioapp.com/index.php?module=items/info&amp;path=25-672" TargetMode="External"/><Relationship Id="rId446" Type="http://schemas.openxmlformats.org/officeDocument/2006/relationships/hyperlink" Target="https://ccpatioapp.com/index.php?module=items/info&amp;path=25-671" TargetMode="External"/><Relationship Id="rId445" Type="http://schemas.openxmlformats.org/officeDocument/2006/relationships/hyperlink" Target="https://ccpatioapp.com/index.php?module=items/info&amp;path=25-670" TargetMode="External"/><Relationship Id="rId449" Type="http://schemas.openxmlformats.org/officeDocument/2006/relationships/hyperlink" Target="https://ccpatioapp.com/index.php?module=items/info&amp;path=25-145" TargetMode="External"/><Relationship Id="rId440" Type="http://schemas.openxmlformats.org/officeDocument/2006/relationships/hyperlink" Target="https://ccpatioapp.com/index.php?module=items/info&amp;path=25-666" TargetMode="External"/><Relationship Id="rId444" Type="http://schemas.openxmlformats.org/officeDocument/2006/relationships/hyperlink" Target="https://ccpatioapp.com/index.php?module=items/info&amp;path=25-669" TargetMode="External"/><Relationship Id="rId443" Type="http://schemas.openxmlformats.org/officeDocument/2006/relationships/hyperlink" Target="https://ccpatioapp.com/index.php?module=items/info&amp;path=25-650" TargetMode="External"/><Relationship Id="rId442" Type="http://schemas.openxmlformats.org/officeDocument/2006/relationships/hyperlink" Target="https://ccpatioapp.com/index.php?module=items/info&amp;path=25-668" TargetMode="External"/><Relationship Id="rId441" Type="http://schemas.openxmlformats.org/officeDocument/2006/relationships/hyperlink" Target="https://ccpatioapp.com/index.php?module=items/info&amp;path=25-414" TargetMode="External"/><Relationship Id="rId437" Type="http://schemas.openxmlformats.org/officeDocument/2006/relationships/hyperlink" Target="https://ccpatioapp.com/index.php?module=items/info&amp;path=25-667" TargetMode="External"/><Relationship Id="rId436" Type="http://schemas.openxmlformats.org/officeDocument/2006/relationships/hyperlink" Target="https://ccpatioapp.com/index.php?module=items/info&amp;path=25-666" TargetMode="External"/><Relationship Id="rId435" Type="http://schemas.openxmlformats.org/officeDocument/2006/relationships/hyperlink" Target="https://ccpatioapp.com/index.php?module=items/info&amp;path=25-421" TargetMode="External"/><Relationship Id="rId434" Type="http://schemas.openxmlformats.org/officeDocument/2006/relationships/hyperlink" Target="https://ccpatioapp.com/index.php?module=items/info&amp;path=25-646" TargetMode="External"/><Relationship Id="rId439" Type="http://schemas.openxmlformats.org/officeDocument/2006/relationships/hyperlink" Target="https://ccpatioapp.com/index.php?module=items/info&amp;path=25-559" TargetMode="External"/><Relationship Id="rId438" Type="http://schemas.openxmlformats.org/officeDocument/2006/relationships/hyperlink" Target="https://ccpatioapp.com/index.php?module=items/info&amp;path=25-488" TargetMode="External"/><Relationship Id="rId433" Type="http://schemas.openxmlformats.org/officeDocument/2006/relationships/hyperlink" Target="https://ccpatioapp.com/index.php?module=items/info&amp;path=25-665" TargetMode="External"/><Relationship Id="rId432" Type="http://schemas.openxmlformats.org/officeDocument/2006/relationships/hyperlink" Target="https://ccpatioapp.com/index.php?module=items/info&amp;path=25-664" TargetMode="External"/><Relationship Id="rId431" Type="http://schemas.openxmlformats.org/officeDocument/2006/relationships/hyperlink" Target="https://ccpatioapp.com/index.php?module=items/info&amp;path=25-663" TargetMode="External"/><Relationship Id="rId430" Type="http://schemas.openxmlformats.org/officeDocument/2006/relationships/hyperlink" Target="https://ccpatioapp.com/index.php?module=items/info&amp;path=25-662" TargetMode="External"/></Relationships>
</file>

<file path=xl/worksheets/_rels/sheet5.xml.rels><?xml version="1.0" encoding="UTF-8" standalone="yes"?><Relationships xmlns="http://schemas.openxmlformats.org/package/2006/relationships"><Relationship Id="rId392" Type="http://schemas.openxmlformats.org/officeDocument/2006/relationships/hyperlink" Target="https://ccpatioapp.com/index.php?module=items/info&amp;path=25-261" TargetMode="External"/><Relationship Id="rId391" Type="http://schemas.openxmlformats.org/officeDocument/2006/relationships/hyperlink" Target="https://ccpatioapp.com/index.php?module=items/info&amp;path=25-388" TargetMode="External"/><Relationship Id="rId390" Type="http://schemas.openxmlformats.org/officeDocument/2006/relationships/hyperlink" Target="https://ccpatioapp.com/index.php?module=items/info&amp;path=25-388" TargetMode="External"/><Relationship Id="rId1" Type="http://schemas.openxmlformats.org/officeDocument/2006/relationships/hyperlink" Target="https://ccpatioapp.com/index.php?module=items/info&amp;path=25-352" TargetMode="External"/><Relationship Id="rId2" Type="http://schemas.openxmlformats.org/officeDocument/2006/relationships/hyperlink" Target="https://ccpatioapp.com/index.php?module=items/info&amp;path=25-232" TargetMode="External"/><Relationship Id="rId3" Type="http://schemas.openxmlformats.org/officeDocument/2006/relationships/hyperlink" Target="https://ccpatioapp.com/index.php?module=items/info&amp;path=25-232" TargetMode="External"/><Relationship Id="rId4" Type="http://schemas.openxmlformats.org/officeDocument/2006/relationships/hyperlink" Target="https://ccpatioapp.com/index.php?module=items/info&amp;path=25-234" TargetMode="External"/><Relationship Id="rId9" Type="http://schemas.openxmlformats.org/officeDocument/2006/relationships/hyperlink" Target="https://ccpatioapp.com/index.php?module=items/info&amp;path=25-301" TargetMode="External"/><Relationship Id="rId385" Type="http://schemas.openxmlformats.org/officeDocument/2006/relationships/hyperlink" Target="https://ccpatioapp.com/index.php?module=items/info&amp;path=25-502" TargetMode="External"/><Relationship Id="rId384" Type="http://schemas.openxmlformats.org/officeDocument/2006/relationships/hyperlink" Target="https://ccpatioapp.com/index.php?module=items/info&amp;path=25-420" TargetMode="External"/><Relationship Id="rId383" Type="http://schemas.openxmlformats.org/officeDocument/2006/relationships/hyperlink" Target="https://ccpatioapp.com/index.php?module=items/info&amp;path=25-420" TargetMode="External"/><Relationship Id="rId382" Type="http://schemas.openxmlformats.org/officeDocument/2006/relationships/hyperlink" Target="https://ccpatioapp.com/index.php?module=items/info&amp;path=25-501" TargetMode="External"/><Relationship Id="rId5" Type="http://schemas.openxmlformats.org/officeDocument/2006/relationships/hyperlink" Target="https://ccpatioapp.com/index.php?module=items/info&amp;path=25-234" TargetMode="External"/><Relationship Id="rId389" Type="http://schemas.openxmlformats.org/officeDocument/2006/relationships/hyperlink" Target="https://ccpatioapp.com/index.php?module=items/info&amp;path=25-505" TargetMode="External"/><Relationship Id="rId6" Type="http://schemas.openxmlformats.org/officeDocument/2006/relationships/hyperlink" Target="https://ccpatioapp.com/index.php?module=items/info&amp;path=25-251" TargetMode="External"/><Relationship Id="rId388" Type="http://schemas.openxmlformats.org/officeDocument/2006/relationships/hyperlink" Target="https://ccpatioapp.com/index.php?module=items/info&amp;path=25-503" TargetMode="External"/><Relationship Id="rId7" Type="http://schemas.openxmlformats.org/officeDocument/2006/relationships/hyperlink" Target="https://ccpatioapp.com/index.php?module=items/info&amp;path=25-251" TargetMode="External"/><Relationship Id="rId387" Type="http://schemas.openxmlformats.org/officeDocument/2006/relationships/hyperlink" Target="https://ccpatioapp.com/index.php?module=items/info&amp;path=25-503" TargetMode="External"/><Relationship Id="rId8" Type="http://schemas.openxmlformats.org/officeDocument/2006/relationships/hyperlink" Target="https://ccpatioapp.com/index.php?module=items/info&amp;path=25-301" TargetMode="External"/><Relationship Id="rId386" Type="http://schemas.openxmlformats.org/officeDocument/2006/relationships/hyperlink" Target="https://ccpatioapp.com/index.php?module=items/info&amp;path=25-502" TargetMode="External"/><Relationship Id="rId381" Type="http://schemas.openxmlformats.org/officeDocument/2006/relationships/hyperlink" Target="https://ccpatioapp.com/index.php?module=items/info&amp;path=25-501" TargetMode="External"/><Relationship Id="rId380" Type="http://schemas.openxmlformats.org/officeDocument/2006/relationships/hyperlink" Target="https://ccpatioapp.com/index.php?module=items/info&amp;path=25-500" TargetMode="External"/><Relationship Id="rId379" Type="http://schemas.openxmlformats.org/officeDocument/2006/relationships/hyperlink" Target="https://ccpatioapp.com/index.php?module=items/info&amp;path=25-500" TargetMode="External"/><Relationship Id="rId374" Type="http://schemas.openxmlformats.org/officeDocument/2006/relationships/hyperlink" Target="https://ccpatioapp.com/index.php?module=items/info&amp;path=25-497" TargetMode="External"/><Relationship Id="rId373" Type="http://schemas.openxmlformats.org/officeDocument/2006/relationships/hyperlink" Target="https://ccpatioapp.com/index.php?module=items/info&amp;path=25-497" TargetMode="External"/><Relationship Id="rId372" Type="http://schemas.openxmlformats.org/officeDocument/2006/relationships/hyperlink" Target="https://ccpatioapp.com/index.php?module=items/info&amp;path=25-496" TargetMode="External"/><Relationship Id="rId371" Type="http://schemas.openxmlformats.org/officeDocument/2006/relationships/hyperlink" Target="https://ccpatioapp.com/index.php?module=items/info&amp;path=25-496" TargetMode="External"/><Relationship Id="rId378" Type="http://schemas.openxmlformats.org/officeDocument/2006/relationships/hyperlink" Target="https://ccpatioapp.com/index.php?module=items/info&amp;path=25-483" TargetMode="External"/><Relationship Id="rId377" Type="http://schemas.openxmlformats.org/officeDocument/2006/relationships/hyperlink" Target="https://ccpatioapp.com/index.php?module=items/info&amp;path=25-483" TargetMode="External"/><Relationship Id="rId376" Type="http://schemas.openxmlformats.org/officeDocument/2006/relationships/hyperlink" Target="https://ccpatioapp.com/index.php?module=items/info&amp;path=25-420" TargetMode="External"/><Relationship Id="rId375" Type="http://schemas.openxmlformats.org/officeDocument/2006/relationships/hyperlink" Target="https://ccpatioapp.com/index.php?module=items/info&amp;path=25-420" TargetMode="External"/><Relationship Id="rId396" Type="http://schemas.openxmlformats.org/officeDocument/2006/relationships/hyperlink" Target="https://ccpatioapp.com/index.php?module=items/info&amp;path=25-507" TargetMode="External"/><Relationship Id="rId395" Type="http://schemas.openxmlformats.org/officeDocument/2006/relationships/hyperlink" Target="https://ccpatioapp.com/index.php?module=items/info&amp;path=25-506" TargetMode="External"/><Relationship Id="rId394" Type="http://schemas.openxmlformats.org/officeDocument/2006/relationships/hyperlink" Target="https://ccpatioapp.com/index.php?module=items/info&amp;path=25-506" TargetMode="External"/><Relationship Id="rId393" Type="http://schemas.openxmlformats.org/officeDocument/2006/relationships/hyperlink" Target="https://ccpatioapp.com/index.php?module=items/info&amp;path=25-261" TargetMode="External"/><Relationship Id="rId399" Type="http://schemas.openxmlformats.org/officeDocument/2006/relationships/hyperlink" Target="https://ccpatioapp.com/index.php?module=items/info&amp;path=25-508" TargetMode="External"/><Relationship Id="rId398" Type="http://schemas.openxmlformats.org/officeDocument/2006/relationships/hyperlink" Target="https://ccpatioapp.com/index.php?module=items/info&amp;path=25-508" TargetMode="External"/><Relationship Id="rId397" Type="http://schemas.openxmlformats.org/officeDocument/2006/relationships/hyperlink" Target="https://ccpatioapp.com/index.php?module=items/info&amp;path=25-507" TargetMode="External"/><Relationship Id="rId808" Type="http://schemas.openxmlformats.org/officeDocument/2006/relationships/hyperlink" Target="https://ccpatioapp.com/index.php?module=items/info&amp;path=25-659" TargetMode="External"/><Relationship Id="rId807" Type="http://schemas.openxmlformats.org/officeDocument/2006/relationships/hyperlink" Target="https://ccpatioapp.com/index.php?module=items/info&amp;path=25-659" TargetMode="External"/><Relationship Id="rId806" Type="http://schemas.openxmlformats.org/officeDocument/2006/relationships/hyperlink" Target="https://ccpatioapp.com/index.php?module=items/info&amp;path=25-396" TargetMode="External"/><Relationship Id="rId805" Type="http://schemas.openxmlformats.org/officeDocument/2006/relationships/hyperlink" Target="https://ccpatioapp.com/index.php?module=items/info&amp;path=25-396" TargetMode="External"/><Relationship Id="rId809" Type="http://schemas.openxmlformats.org/officeDocument/2006/relationships/hyperlink" Target="https://ccpatioapp.com/index.php?module=items/info&amp;path=25-691" TargetMode="External"/><Relationship Id="rId800" Type="http://schemas.openxmlformats.org/officeDocument/2006/relationships/hyperlink" Target="https://ccpatioapp.com/index.php?module=items/info&amp;path=25-344" TargetMode="External"/><Relationship Id="rId804" Type="http://schemas.openxmlformats.org/officeDocument/2006/relationships/hyperlink" Target="https://ccpatioapp.com/index.php?module=items/info&amp;path=25-684" TargetMode="External"/><Relationship Id="rId803" Type="http://schemas.openxmlformats.org/officeDocument/2006/relationships/hyperlink" Target="https://ccpatioapp.com/index.php?module=items/info&amp;path=25-684" TargetMode="External"/><Relationship Id="rId802" Type="http://schemas.openxmlformats.org/officeDocument/2006/relationships/hyperlink" Target="https://ccpatioapp.com/index.php?module=items/info&amp;path=25-727" TargetMode="External"/><Relationship Id="rId801" Type="http://schemas.openxmlformats.org/officeDocument/2006/relationships/hyperlink" Target="https://ccpatioapp.com/index.php?module=items/info&amp;path=25-727" TargetMode="External"/><Relationship Id="rId40" Type="http://schemas.openxmlformats.org/officeDocument/2006/relationships/hyperlink" Target="https://ccpatioapp.com/index.php?module=items/info&amp;path=25-343" TargetMode="External"/><Relationship Id="rId1334" Type="http://schemas.openxmlformats.org/officeDocument/2006/relationships/hyperlink" Target="https://ccpatioapp.com/index.php?module=items/info&amp;path=25-851" TargetMode="External"/><Relationship Id="rId1335" Type="http://schemas.openxmlformats.org/officeDocument/2006/relationships/hyperlink" Target="https://ccpatioapp.com/index.php?module=items/info&amp;path=25-851" TargetMode="External"/><Relationship Id="rId42" Type="http://schemas.openxmlformats.org/officeDocument/2006/relationships/hyperlink" Target="https://ccpatioapp.com/index.php?module=items/info&amp;path=25-344" TargetMode="External"/><Relationship Id="rId1336" Type="http://schemas.openxmlformats.org/officeDocument/2006/relationships/hyperlink" Target="https://ccpatioapp.com/index.php?module=items/info&amp;path=25-130" TargetMode="External"/><Relationship Id="rId41" Type="http://schemas.openxmlformats.org/officeDocument/2006/relationships/hyperlink" Target="https://ccpatioapp.com/index.php?module=items/info&amp;path=25-343" TargetMode="External"/><Relationship Id="rId1337" Type="http://schemas.openxmlformats.org/officeDocument/2006/relationships/hyperlink" Target="https://ccpatioapp.com/index.php?module=items/info&amp;path=25-130" TargetMode="External"/><Relationship Id="rId44" Type="http://schemas.openxmlformats.org/officeDocument/2006/relationships/hyperlink" Target="https://ccpatioapp.com/index.php?module=items/info&amp;path=25-345" TargetMode="External"/><Relationship Id="rId1338" Type="http://schemas.openxmlformats.org/officeDocument/2006/relationships/hyperlink" Target="https://ccpatioapp.com/index.php?module=items/info&amp;path=25-493" TargetMode="External"/><Relationship Id="rId43" Type="http://schemas.openxmlformats.org/officeDocument/2006/relationships/hyperlink" Target="https://ccpatioapp.com/index.php?module=items/info&amp;path=25-344" TargetMode="External"/><Relationship Id="rId1339" Type="http://schemas.openxmlformats.org/officeDocument/2006/relationships/hyperlink" Target="https://ccpatioapp.com/index.php?module=items/info&amp;path=25-493" TargetMode="External"/><Relationship Id="rId46" Type="http://schemas.openxmlformats.org/officeDocument/2006/relationships/hyperlink" Target="https://ccpatioapp.com/index.php?module=items/info&amp;path=25-346" TargetMode="External"/><Relationship Id="rId45" Type="http://schemas.openxmlformats.org/officeDocument/2006/relationships/hyperlink" Target="https://ccpatioapp.com/index.php?module=items/info&amp;path=25-345" TargetMode="External"/><Relationship Id="rId745" Type="http://schemas.openxmlformats.org/officeDocument/2006/relationships/hyperlink" Target="https://ccpatioapp.com/index.php?module=items/info&amp;path=25-691" TargetMode="External"/><Relationship Id="rId744" Type="http://schemas.openxmlformats.org/officeDocument/2006/relationships/hyperlink" Target="https://ccpatioapp.com/index.php?module=items/info&amp;path=25-667" TargetMode="External"/><Relationship Id="rId743" Type="http://schemas.openxmlformats.org/officeDocument/2006/relationships/hyperlink" Target="https://ccpatioapp.com/index.php?module=items/info&amp;path=25-23" TargetMode="External"/><Relationship Id="rId742" Type="http://schemas.openxmlformats.org/officeDocument/2006/relationships/hyperlink" Target="https://ccpatioapp.com/index.php?module=items/info&amp;path=25-655" TargetMode="External"/><Relationship Id="rId749" Type="http://schemas.openxmlformats.org/officeDocument/2006/relationships/hyperlink" Target="https://ccpatioapp.com/index.php?module=items/info&amp;path=25-695" TargetMode="External"/><Relationship Id="rId748" Type="http://schemas.openxmlformats.org/officeDocument/2006/relationships/hyperlink" Target="https://ccpatioapp.com/index.php?module=items/info&amp;path=25-694" TargetMode="External"/><Relationship Id="rId747" Type="http://schemas.openxmlformats.org/officeDocument/2006/relationships/hyperlink" Target="https://ccpatioapp.com/index.php?module=items/info&amp;path=25-693" TargetMode="External"/><Relationship Id="rId746" Type="http://schemas.openxmlformats.org/officeDocument/2006/relationships/hyperlink" Target="https://ccpatioapp.com/index.php?module=items/info&amp;path=25-692" TargetMode="External"/><Relationship Id="rId48" Type="http://schemas.openxmlformats.org/officeDocument/2006/relationships/hyperlink" Target="https://ccpatioapp.com/index.php?module=items/info&amp;path=25-347" TargetMode="External"/><Relationship Id="rId47" Type="http://schemas.openxmlformats.org/officeDocument/2006/relationships/hyperlink" Target="https://ccpatioapp.com/index.php?module=items/info&amp;path=25-346" TargetMode="External"/><Relationship Id="rId49" Type="http://schemas.openxmlformats.org/officeDocument/2006/relationships/hyperlink" Target="https://ccpatioapp.com/index.php?module=items/info&amp;path=25-347" TargetMode="External"/><Relationship Id="rId741" Type="http://schemas.openxmlformats.org/officeDocument/2006/relationships/hyperlink" Target="https://ccpatioapp.com/index.php?module=items/info&amp;path=25-420" TargetMode="External"/><Relationship Id="rId1330" Type="http://schemas.openxmlformats.org/officeDocument/2006/relationships/hyperlink" Target="https://ccpatioapp.com/index.php?module=items/info&amp;path=25-850" TargetMode="External"/><Relationship Id="rId740" Type="http://schemas.openxmlformats.org/officeDocument/2006/relationships/hyperlink" Target="https://ccpatioapp.com/index.php?module=items/info&amp;path=25-690" TargetMode="External"/><Relationship Id="rId1331" Type="http://schemas.openxmlformats.org/officeDocument/2006/relationships/hyperlink" Target="https://ccpatioapp.com/index.php?module=items/info&amp;path=25-850" TargetMode="External"/><Relationship Id="rId1332" Type="http://schemas.openxmlformats.org/officeDocument/2006/relationships/hyperlink" Target="https://ccpatioapp.com/index.php?module=items/info&amp;path=25-430" TargetMode="External"/><Relationship Id="rId1333" Type="http://schemas.openxmlformats.org/officeDocument/2006/relationships/hyperlink" Target="https://ccpatioapp.com/index.php?module=items/info&amp;path=25-430" TargetMode="External"/><Relationship Id="rId1323" Type="http://schemas.openxmlformats.org/officeDocument/2006/relationships/hyperlink" Target="https://ccpatioapp.com/index.php?module=items/info&amp;path=25-848" TargetMode="External"/><Relationship Id="rId1324" Type="http://schemas.openxmlformats.org/officeDocument/2006/relationships/hyperlink" Target="https://ccpatioapp.com/index.php?module=items/info&amp;path=25-849" TargetMode="External"/><Relationship Id="rId31" Type="http://schemas.openxmlformats.org/officeDocument/2006/relationships/hyperlink" Target="https://ccpatioapp.com/index.php?module=items/info&amp;path=25-337" TargetMode="External"/><Relationship Id="rId1325" Type="http://schemas.openxmlformats.org/officeDocument/2006/relationships/hyperlink" Target="https://ccpatioapp.com/index.php?module=items/info&amp;path=25-849" TargetMode="External"/><Relationship Id="rId30" Type="http://schemas.openxmlformats.org/officeDocument/2006/relationships/hyperlink" Target="https://ccpatioapp.com/index.php?module=items/info&amp;path=25-336" TargetMode="External"/><Relationship Id="rId1326" Type="http://schemas.openxmlformats.org/officeDocument/2006/relationships/hyperlink" Target="https://ccpatioapp.com/index.php?module=items/info&amp;path=25-32" TargetMode="External"/><Relationship Id="rId33" Type="http://schemas.openxmlformats.org/officeDocument/2006/relationships/hyperlink" Target="https://ccpatioapp.com/index.php?module=items/info&amp;path=25-338" TargetMode="External"/><Relationship Id="rId1327" Type="http://schemas.openxmlformats.org/officeDocument/2006/relationships/hyperlink" Target="https://ccpatioapp.com/index.php?module=items/info&amp;path=25-32" TargetMode="External"/><Relationship Id="rId32" Type="http://schemas.openxmlformats.org/officeDocument/2006/relationships/hyperlink" Target="https://ccpatioapp.com/index.php?module=items/info&amp;path=25-338" TargetMode="External"/><Relationship Id="rId1328" Type="http://schemas.openxmlformats.org/officeDocument/2006/relationships/hyperlink" Target="https://ccpatioapp.com/index.php?module=items/info&amp;path=25-849" TargetMode="External"/><Relationship Id="rId35" Type="http://schemas.openxmlformats.org/officeDocument/2006/relationships/hyperlink" Target="https://ccpatioapp.com/index.php?module=items/info&amp;path=25-339" TargetMode="External"/><Relationship Id="rId1329" Type="http://schemas.openxmlformats.org/officeDocument/2006/relationships/hyperlink" Target="https://ccpatioapp.com/index.php?module=items/info&amp;path=25-849" TargetMode="External"/><Relationship Id="rId34" Type="http://schemas.openxmlformats.org/officeDocument/2006/relationships/hyperlink" Target="https://ccpatioapp.com/index.php?module=items/info&amp;path=25-339" TargetMode="External"/><Relationship Id="rId739" Type="http://schemas.openxmlformats.org/officeDocument/2006/relationships/hyperlink" Target="https://ccpatioapp.com/index.php?module=items/info&amp;path=25-516" TargetMode="External"/><Relationship Id="rId734" Type="http://schemas.openxmlformats.org/officeDocument/2006/relationships/hyperlink" Target="https://ccpatioapp.com/index.php?module=items/info&amp;path=25-686" TargetMode="External"/><Relationship Id="rId733" Type="http://schemas.openxmlformats.org/officeDocument/2006/relationships/hyperlink" Target="https://ccpatioapp.com/index.php?module=items/info&amp;path=25-647" TargetMode="External"/><Relationship Id="rId732" Type="http://schemas.openxmlformats.org/officeDocument/2006/relationships/hyperlink" Target="https://ccpatioapp.com/index.php?module=items/info&amp;path=25-685" TargetMode="External"/><Relationship Id="rId731" Type="http://schemas.openxmlformats.org/officeDocument/2006/relationships/hyperlink" Target="https://ccpatioapp.com/index.php?module=items/info&amp;path=25-684" TargetMode="External"/><Relationship Id="rId738" Type="http://schemas.openxmlformats.org/officeDocument/2006/relationships/hyperlink" Target="https://ccpatioapp.com/index.php?module=items/info&amp;path=25-689" TargetMode="External"/><Relationship Id="rId737" Type="http://schemas.openxmlformats.org/officeDocument/2006/relationships/hyperlink" Target="https://ccpatioapp.com/index.php?module=items/info&amp;path=25-688" TargetMode="External"/><Relationship Id="rId736" Type="http://schemas.openxmlformats.org/officeDocument/2006/relationships/hyperlink" Target="https://ccpatioapp.com/index.php?module=items/info&amp;path=25-463" TargetMode="External"/><Relationship Id="rId735" Type="http://schemas.openxmlformats.org/officeDocument/2006/relationships/hyperlink" Target="https://ccpatioapp.com/index.php?module=items/info&amp;path=25-687" TargetMode="External"/><Relationship Id="rId37" Type="http://schemas.openxmlformats.org/officeDocument/2006/relationships/hyperlink" Target="https://ccpatioapp.com/index.php?module=items/info&amp;path=25-341" TargetMode="External"/><Relationship Id="rId36" Type="http://schemas.openxmlformats.org/officeDocument/2006/relationships/hyperlink" Target="https://ccpatioapp.com/index.php?module=items/info&amp;path=25-341" TargetMode="External"/><Relationship Id="rId39" Type="http://schemas.openxmlformats.org/officeDocument/2006/relationships/hyperlink" Target="https://ccpatioapp.com/index.php?module=items/info&amp;path=25-342" TargetMode="External"/><Relationship Id="rId38" Type="http://schemas.openxmlformats.org/officeDocument/2006/relationships/hyperlink" Target="https://ccpatioapp.com/index.php?module=items/info&amp;path=25-342" TargetMode="External"/><Relationship Id="rId730" Type="http://schemas.openxmlformats.org/officeDocument/2006/relationships/hyperlink" Target="https://ccpatioapp.com/index.php?module=items/info&amp;path=25-683" TargetMode="External"/><Relationship Id="rId1320" Type="http://schemas.openxmlformats.org/officeDocument/2006/relationships/hyperlink" Target="https://ccpatioapp.com/index.php?module=items/info&amp;path=25-847" TargetMode="External"/><Relationship Id="rId1321" Type="http://schemas.openxmlformats.org/officeDocument/2006/relationships/hyperlink" Target="https://ccpatioapp.com/index.php?module=items/info&amp;path=25-847" TargetMode="External"/><Relationship Id="rId1322" Type="http://schemas.openxmlformats.org/officeDocument/2006/relationships/hyperlink" Target="https://ccpatioapp.com/index.php?module=items/info&amp;path=25-848" TargetMode="External"/><Relationship Id="rId1356" Type="http://schemas.openxmlformats.org/officeDocument/2006/relationships/hyperlink" Target="https://ccpatioapp.com/index.php?module=items/info&amp;path=25-190" TargetMode="External"/><Relationship Id="rId1357" Type="http://schemas.openxmlformats.org/officeDocument/2006/relationships/hyperlink" Target="https://ccpatioapp.com/index.php?module=items/info&amp;path=25-190" TargetMode="External"/><Relationship Id="rId20" Type="http://schemas.openxmlformats.org/officeDocument/2006/relationships/hyperlink" Target="https://ccpatioapp.com/index.php?module=items/info&amp;path=25-325" TargetMode="External"/><Relationship Id="rId1358" Type="http://schemas.openxmlformats.org/officeDocument/2006/relationships/hyperlink" Target="https://ccpatioapp.com/index.php?module=items/info&amp;path=25-859" TargetMode="External"/><Relationship Id="rId1359" Type="http://schemas.openxmlformats.org/officeDocument/2006/relationships/hyperlink" Target="https://ccpatioapp.com/index.php?module=items/info&amp;path=25-859" TargetMode="External"/><Relationship Id="rId22" Type="http://schemas.openxmlformats.org/officeDocument/2006/relationships/hyperlink" Target="https://ccpatioapp.com/index.php?module=items/info&amp;path=25-326" TargetMode="External"/><Relationship Id="rId21" Type="http://schemas.openxmlformats.org/officeDocument/2006/relationships/hyperlink" Target="https://ccpatioapp.com/index.php?module=items/info&amp;path=25-326" TargetMode="External"/><Relationship Id="rId24" Type="http://schemas.openxmlformats.org/officeDocument/2006/relationships/hyperlink" Target="https://ccpatioapp.com/index.php?module=items/info&amp;path=25-328" TargetMode="External"/><Relationship Id="rId23" Type="http://schemas.openxmlformats.org/officeDocument/2006/relationships/hyperlink" Target="https://ccpatioapp.com/index.php?module=items/info&amp;path=25-328" TargetMode="External"/><Relationship Id="rId767" Type="http://schemas.openxmlformats.org/officeDocument/2006/relationships/hyperlink" Target="https://ccpatioapp.com/index.php?module=items/info&amp;path=25-709" TargetMode="External"/><Relationship Id="rId766" Type="http://schemas.openxmlformats.org/officeDocument/2006/relationships/hyperlink" Target="https://ccpatioapp.com/index.php?module=items/info&amp;path=25-708" TargetMode="External"/><Relationship Id="rId765" Type="http://schemas.openxmlformats.org/officeDocument/2006/relationships/hyperlink" Target="https://ccpatioapp.com/index.php?module=items/info&amp;path=25-707" TargetMode="External"/><Relationship Id="rId764" Type="http://schemas.openxmlformats.org/officeDocument/2006/relationships/hyperlink" Target="https://ccpatioapp.com/index.php?module=items/info&amp;path=25-706" TargetMode="External"/><Relationship Id="rId769" Type="http://schemas.openxmlformats.org/officeDocument/2006/relationships/hyperlink" Target="https://ccpatioapp.com/index.php?module=items/info&amp;path=25-618" TargetMode="External"/><Relationship Id="rId768" Type="http://schemas.openxmlformats.org/officeDocument/2006/relationships/hyperlink" Target="https://ccpatioapp.com/index.php?module=items/info&amp;path=25-710" TargetMode="External"/><Relationship Id="rId26" Type="http://schemas.openxmlformats.org/officeDocument/2006/relationships/hyperlink" Target="https://ccpatioapp.com/index.php?module=items/info&amp;path=25-331" TargetMode="External"/><Relationship Id="rId25" Type="http://schemas.openxmlformats.org/officeDocument/2006/relationships/hyperlink" Target="https://ccpatioapp.com/index.php?module=items/info&amp;path=25-331" TargetMode="External"/><Relationship Id="rId28" Type="http://schemas.openxmlformats.org/officeDocument/2006/relationships/hyperlink" Target="https://ccpatioapp.com/index.php?module=items/info&amp;path=25-334" TargetMode="External"/><Relationship Id="rId1350" Type="http://schemas.openxmlformats.org/officeDocument/2006/relationships/hyperlink" Target="https://ccpatioapp.com/index.php?module=items/info&amp;path=25-858" TargetMode="External"/><Relationship Id="rId27" Type="http://schemas.openxmlformats.org/officeDocument/2006/relationships/hyperlink" Target="https://ccpatioapp.com/index.php?module=items/info&amp;path=25-334" TargetMode="External"/><Relationship Id="rId1351" Type="http://schemas.openxmlformats.org/officeDocument/2006/relationships/hyperlink" Target="https://ccpatioapp.com/index.php?module=items/info&amp;path=25-858" TargetMode="External"/><Relationship Id="rId763" Type="http://schemas.openxmlformats.org/officeDocument/2006/relationships/hyperlink" Target="https://ccpatioapp.com/index.php?module=items/info&amp;path=25-705" TargetMode="External"/><Relationship Id="rId1352" Type="http://schemas.openxmlformats.org/officeDocument/2006/relationships/hyperlink" Target="https://ccpatioapp.com/index.php?module=items/info&amp;path=25-821" TargetMode="External"/><Relationship Id="rId29" Type="http://schemas.openxmlformats.org/officeDocument/2006/relationships/hyperlink" Target="https://ccpatioapp.com/index.php?module=items/info&amp;path=25-336" TargetMode="External"/><Relationship Id="rId762" Type="http://schemas.openxmlformats.org/officeDocument/2006/relationships/hyperlink" Target="https://ccpatioapp.com/index.php?module=items/info&amp;path=25-704" TargetMode="External"/><Relationship Id="rId1353" Type="http://schemas.openxmlformats.org/officeDocument/2006/relationships/hyperlink" Target="https://ccpatioapp.com/index.php?module=items/info&amp;path=25-821" TargetMode="External"/><Relationship Id="rId761" Type="http://schemas.openxmlformats.org/officeDocument/2006/relationships/hyperlink" Target="https://ccpatioapp.com/index.php?module=items/info&amp;path=25-598" TargetMode="External"/><Relationship Id="rId1354" Type="http://schemas.openxmlformats.org/officeDocument/2006/relationships/hyperlink" Target="https://ccpatioapp.com/index.php?module=items/info&amp;path=25-287" TargetMode="External"/><Relationship Id="rId760" Type="http://schemas.openxmlformats.org/officeDocument/2006/relationships/hyperlink" Target="https://ccpatioapp.com/index.php?module=items/info&amp;path=25-703" TargetMode="External"/><Relationship Id="rId1355" Type="http://schemas.openxmlformats.org/officeDocument/2006/relationships/hyperlink" Target="https://ccpatioapp.com/index.php?module=items/info&amp;path=25-287" TargetMode="External"/><Relationship Id="rId1345" Type="http://schemas.openxmlformats.org/officeDocument/2006/relationships/hyperlink" Target="https://ccpatioapp.com/index.php?module=items/info&amp;path=25-854" TargetMode="External"/><Relationship Id="rId1346" Type="http://schemas.openxmlformats.org/officeDocument/2006/relationships/hyperlink" Target="https://ccpatioapp.com/index.php?module=items/info&amp;path=25-855" TargetMode="External"/><Relationship Id="rId1347" Type="http://schemas.openxmlformats.org/officeDocument/2006/relationships/hyperlink" Target="https://ccpatioapp.com/index.php?module=items/info&amp;path=25-855" TargetMode="External"/><Relationship Id="rId1348" Type="http://schemas.openxmlformats.org/officeDocument/2006/relationships/hyperlink" Target="https://ccpatioapp.com/index.php?module=items/info&amp;path=25-857" TargetMode="External"/><Relationship Id="rId11" Type="http://schemas.openxmlformats.org/officeDocument/2006/relationships/hyperlink" Target="https://ccpatioapp.com/index.php?module=items/info&amp;path=25-312" TargetMode="External"/><Relationship Id="rId1349" Type="http://schemas.openxmlformats.org/officeDocument/2006/relationships/hyperlink" Target="https://ccpatioapp.com/index.php?module=items/info&amp;path=25-857" TargetMode="External"/><Relationship Id="rId10" Type="http://schemas.openxmlformats.org/officeDocument/2006/relationships/hyperlink" Target="https://ccpatioapp.com/index.php?module=items/info&amp;path=25-312" TargetMode="External"/><Relationship Id="rId13" Type="http://schemas.openxmlformats.org/officeDocument/2006/relationships/hyperlink" Target="https://ccpatioapp.com/index.php?module=items/info&amp;path=25-315" TargetMode="External"/><Relationship Id="rId12" Type="http://schemas.openxmlformats.org/officeDocument/2006/relationships/hyperlink" Target="https://ccpatioapp.com/index.php?module=items/info&amp;path=25-315" TargetMode="External"/><Relationship Id="rId756" Type="http://schemas.openxmlformats.org/officeDocument/2006/relationships/hyperlink" Target="https://ccpatioapp.com/index.php?module=items/info&amp;path=25-700" TargetMode="External"/><Relationship Id="rId755" Type="http://schemas.openxmlformats.org/officeDocument/2006/relationships/hyperlink" Target="https://ccpatioapp.com/index.php?module=items/info&amp;path=25-658" TargetMode="External"/><Relationship Id="rId754" Type="http://schemas.openxmlformats.org/officeDocument/2006/relationships/hyperlink" Target="https://ccpatioapp.com/index.php?module=items/info&amp;path=25-699" TargetMode="External"/><Relationship Id="rId753" Type="http://schemas.openxmlformats.org/officeDocument/2006/relationships/hyperlink" Target="https://ccpatioapp.com/index.php?module=items/info&amp;path=25-432" TargetMode="External"/><Relationship Id="rId759" Type="http://schemas.openxmlformats.org/officeDocument/2006/relationships/hyperlink" Target="https://ccpatioapp.com/index.php?module=items/info&amp;path=25-684" TargetMode="External"/><Relationship Id="rId758" Type="http://schemas.openxmlformats.org/officeDocument/2006/relationships/hyperlink" Target="https://ccpatioapp.com/index.php?module=items/info&amp;path=25-702" TargetMode="External"/><Relationship Id="rId757" Type="http://schemas.openxmlformats.org/officeDocument/2006/relationships/hyperlink" Target="https://ccpatioapp.com/index.php?module=items/info&amp;path=25-701" TargetMode="External"/><Relationship Id="rId15" Type="http://schemas.openxmlformats.org/officeDocument/2006/relationships/hyperlink" Target="https://ccpatioapp.com/index.php?module=items/info&amp;path=25-316" TargetMode="External"/><Relationship Id="rId14" Type="http://schemas.openxmlformats.org/officeDocument/2006/relationships/hyperlink" Target="https://ccpatioapp.com/index.php?module=items/info&amp;path=25-316" TargetMode="External"/><Relationship Id="rId17" Type="http://schemas.openxmlformats.org/officeDocument/2006/relationships/hyperlink" Target="https://ccpatioapp.com/index.php?module=items/info&amp;path=25-320" TargetMode="External"/><Relationship Id="rId16" Type="http://schemas.openxmlformats.org/officeDocument/2006/relationships/hyperlink" Target="https://ccpatioapp.com/index.php?module=items/info&amp;path=25-320" TargetMode="External"/><Relationship Id="rId1340" Type="http://schemas.openxmlformats.org/officeDocument/2006/relationships/hyperlink" Target="https://ccpatioapp.com/index.php?module=items/info&amp;path=25-852" TargetMode="External"/><Relationship Id="rId19" Type="http://schemas.openxmlformats.org/officeDocument/2006/relationships/hyperlink" Target="https://ccpatioapp.com/index.php?module=items/info&amp;path=25-322" TargetMode="External"/><Relationship Id="rId752" Type="http://schemas.openxmlformats.org/officeDocument/2006/relationships/hyperlink" Target="https://ccpatioapp.com/index.php?module=items/info&amp;path=25-698" TargetMode="External"/><Relationship Id="rId1341" Type="http://schemas.openxmlformats.org/officeDocument/2006/relationships/hyperlink" Target="https://ccpatioapp.com/index.php?module=items/info&amp;path=25-852" TargetMode="External"/><Relationship Id="rId18" Type="http://schemas.openxmlformats.org/officeDocument/2006/relationships/hyperlink" Target="https://ccpatioapp.com/index.php?module=items/info&amp;path=25-322" TargetMode="External"/><Relationship Id="rId751" Type="http://schemas.openxmlformats.org/officeDocument/2006/relationships/hyperlink" Target="https://ccpatioapp.com/index.php?module=items/info&amp;path=25-420" TargetMode="External"/><Relationship Id="rId1342" Type="http://schemas.openxmlformats.org/officeDocument/2006/relationships/hyperlink" Target="https://ccpatioapp.com/index.php?module=items/info&amp;path=25-853" TargetMode="External"/><Relationship Id="rId750" Type="http://schemas.openxmlformats.org/officeDocument/2006/relationships/hyperlink" Target="https://ccpatioapp.com/index.php?module=items/info&amp;path=25-697" TargetMode="External"/><Relationship Id="rId1343" Type="http://schemas.openxmlformats.org/officeDocument/2006/relationships/hyperlink" Target="https://ccpatioapp.com/index.php?module=items/info&amp;path=25-853" TargetMode="External"/><Relationship Id="rId1344" Type="http://schemas.openxmlformats.org/officeDocument/2006/relationships/hyperlink" Target="https://ccpatioapp.com/index.php?module=items/info&amp;path=25-854" TargetMode="External"/><Relationship Id="rId84" Type="http://schemas.openxmlformats.org/officeDocument/2006/relationships/hyperlink" Target="https://ccpatioapp.com/index.php?module=items/info&amp;path=25-370" TargetMode="External"/><Relationship Id="rId83" Type="http://schemas.openxmlformats.org/officeDocument/2006/relationships/hyperlink" Target="https://ccpatioapp.com/index.php?module=items/info&amp;path=25-370" TargetMode="External"/><Relationship Id="rId86" Type="http://schemas.openxmlformats.org/officeDocument/2006/relationships/hyperlink" Target="https://ccpatioapp.com/index.php?module=items/info&amp;path=25-371" TargetMode="External"/><Relationship Id="rId85" Type="http://schemas.openxmlformats.org/officeDocument/2006/relationships/hyperlink" Target="https://ccpatioapp.com/index.php?module=items/info&amp;path=25-371" TargetMode="External"/><Relationship Id="rId88" Type="http://schemas.openxmlformats.org/officeDocument/2006/relationships/hyperlink" Target="https://ccpatioapp.com/index.php?module=items/info&amp;path=25-372" TargetMode="External"/><Relationship Id="rId87" Type="http://schemas.openxmlformats.org/officeDocument/2006/relationships/hyperlink" Target="https://ccpatioapp.com/index.php?module=items/info&amp;path=25-372" TargetMode="External"/><Relationship Id="rId89" Type="http://schemas.openxmlformats.org/officeDocument/2006/relationships/hyperlink" Target="https://ccpatioapp.com/index.php?module=items/info&amp;path=25-365" TargetMode="External"/><Relationship Id="rId709" Type="http://schemas.openxmlformats.org/officeDocument/2006/relationships/hyperlink" Target="https://ccpatioapp.com/index.php?module=items/info&amp;path=25-669" TargetMode="External"/><Relationship Id="rId708" Type="http://schemas.openxmlformats.org/officeDocument/2006/relationships/hyperlink" Target="https://ccpatioapp.com/index.php?module=items/info&amp;path=25-650" TargetMode="External"/><Relationship Id="rId707" Type="http://schemas.openxmlformats.org/officeDocument/2006/relationships/hyperlink" Target="https://ccpatioapp.com/index.php?module=items/info&amp;path=25-668" TargetMode="External"/><Relationship Id="rId706" Type="http://schemas.openxmlformats.org/officeDocument/2006/relationships/hyperlink" Target="https://ccpatioapp.com/index.php?module=items/info&amp;path=25-414" TargetMode="External"/><Relationship Id="rId80" Type="http://schemas.openxmlformats.org/officeDocument/2006/relationships/hyperlink" Target="https://ccpatioapp.com/index.php?module=items/info&amp;path=25-367" TargetMode="External"/><Relationship Id="rId82" Type="http://schemas.openxmlformats.org/officeDocument/2006/relationships/hyperlink" Target="https://ccpatioapp.com/index.php?module=items/info&amp;path=25-368" TargetMode="External"/><Relationship Id="rId81" Type="http://schemas.openxmlformats.org/officeDocument/2006/relationships/hyperlink" Target="https://ccpatioapp.com/index.php?module=items/info&amp;path=25-368" TargetMode="External"/><Relationship Id="rId701" Type="http://schemas.openxmlformats.org/officeDocument/2006/relationships/hyperlink" Target="https://ccpatioapp.com/index.php?module=items/info&amp;path=25-666" TargetMode="External"/><Relationship Id="rId700" Type="http://schemas.openxmlformats.org/officeDocument/2006/relationships/hyperlink" Target="https://ccpatioapp.com/index.php?module=items/info&amp;path=25-421" TargetMode="External"/><Relationship Id="rId705" Type="http://schemas.openxmlformats.org/officeDocument/2006/relationships/hyperlink" Target="https://ccpatioapp.com/index.php?module=items/info&amp;path=25-666" TargetMode="External"/><Relationship Id="rId704" Type="http://schemas.openxmlformats.org/officeDocument/2006/relationships/hyperlink" Target="https://ccpatioapp.com/index.php?module=items/info&amp;path=25-559" TargetMode="External"/><Relationship Id="rId703" Type="http://schemas.openxmlformats.org/officeDocument/2006/relationships/hyperlink" Target="https://ccpatioapp.com/index.php?module=items/info&amp;path=25-488" TargetMode="External"/><Relationship Id="rId702" Type="http://schemas.openxmlformats.org/officeDocument/2006/relationships/hyperlink" Target="https://ccpatioapp.com/index.php?module=items/info&amp;path=25-667" TargetMode="External"/><Relationship Id="rId73" Type="http://schemas.openxmlformats.org/officeDocument/2006/relationships/hyperlink" Target="https://ccpatioapp.com/index.php?module=items/info&amp;path=25-364" TargetMode="External"/><Relationship Id="rId72" Type="http://schemas.openxmlformats.org/officeDocument/2006/relationships/hyperlink" Target="https://ccpatioapp.com/index.php?module=items/info&amp;path=25-363" TargetMode="External"/><Relationship Id="rId75" Type="http://schemas.openxmlformats.org/officeDocument/2006/relationships/hyperlink" Target="https://ccpatioapp.com/index.php?module=items/info&amp;path=25-365" TargetMode="External"/><Relationship Id="rId74" Type="http://schemas.openxmlformats.org/officeDocument/2006/relationships/hyperlink" Target="https://ccpatioapp.com/index.php?module=items/info&amp;path=25-364" TargetMode="External"/><Relationship Id="rId77" Type="http://schemas.openxmlformats.org/officeDocument/2006/relationships/hyperlink" Target="https://ccpatioapp.com/index.php?module=items/info&amp;path=25-366" TargetMode="External"/><Relationship Id="rId76" Type="http://schemas.openxmlformats.org/officeDocument/2006/relationships/hyperlink" Target="https://ccpatioapp.com/index.php?module=items/info&amp;path=25-365" TargetMode="External"/><Relationship Id="rId79" Type="http://schemas.openxmlformats.org/officeDocument/2006/relationships/hyperlink" Target="https://ccpatioapp.com/index.php?module=items/info&amp;path=25-367" TargetMode="External"/><Relationship Id="rId78" Type="http://schemas.openxmlformats.org/officeDocument/2006/relationships/hyperlink" Target="https://ccpatioapp.com/index.php?module=items/info&amp;path=25-366" TargetMode="External"/><Relationship Id="rId71" Type="http://schemas.openxmlformats.org/officeDocument/2006/relationships/hyperlink" Target="https://ccpatioapp.com/index.php?module=items/info&amp;path=25-363" TargetMode="External"/><Relationship Id="rId70" Type="http://schemas.openxmlformats.org/officeDocument/2006/relationships/hyperlink" Target="https://ccpatioapp.com/index.php?module=items/info&amp;path=25-362" TargetMode="External"/><Relationship Id="rId62" Type="http://schemas.openxmlformats.org/officeDocument/2006/relationships/hyperlink" Target="https://ccpatioapp.com/index.php?module=items/info&amp;path=25-354" TargetMode="External"/><Relationship Id="rId1312" Type="http://schemas.openxmlformats.org/officeDocument/2006/relationships/hyperlink" Target="https://ccpatioapp.com/index.php?module=items/info&amp;path=25-846" TargetMode="External"/><Relationship Id="rId61" Type="http://schemas.openxmlformats.org/officeDocument/2006/relationships/hyperlink" Target="https://ccpatioapp.com/index.php?module=items/info&amp;path=25-354" TargetMode="External"/><Relationship Id="rId1313" Type="http://schemas.openxmlformats.org/officeDocument/2006/relationships/hyperlink" Target="https://ccpatioapp.com/index.php?module=items/info&amp;path=25-846" TargetMode="External"/><Relationship Id="rId64" Type="http://schemas.openxmlformats.org/officeDocument/2006/relationships/hyperlink" Target="https://ccpatioapp.com/index.php?module=items/info&amp;path=25-355" TargetMode="External"/><Relationship Id="rId1314" Type="http://schemas.openxmlformats.org/officeDocument/2006/relationships/hyperlink" Target="https://ccpatioapp.com/index.php?module=items/info&amp;path=25-837" TargetMode="External"/><Relationship Id="rId63" Type="http://schemas.openxmlformats.org/officeDocument/2006/relationships/hyperlink" Target="https://ccpatioapp.com/index.php?module=items/info&amp;path=25-355" TargetMode="External"/><Relationship Id="rId1315" Type="http://schemas.openxmlformats.org/officeDocument/2006/relationships/hyperlink" Target="https://ccpatioapp.com/index.php?module=items/info&amp;path=25-837" TargetMode="External"/><Relationship Id="rId66" Type="http://schemas.openxmlformats.org/officeDocument/2006/relationships/hyperlink" Target="https://ccpatioapp.com/index.php?module=items/info&amp;path=25-358" TargetMode="External"/><Relationship Id="rId1316" Type="http://schemas.openxmlformats.org/officeDocument/2006/relationships/hyperlink" Target="https://ccpatioapp.com/index.php?module=items/info&amp;path=25-564" TargetMode="External"/><Relationship Id="rId65" Type="http://schemas.openxmlformats.org/officeDocument/2006/relationships/hyperlink" Target="https://ccpatioapp.com/index.php?module=items/info&amp;path=25-358" TargetMode="External"/><Relationship Id="rId1317" Type="http://schemas.openxmlformats.org/officeDocument/2006/relationships/hyperlink" Target="https://ccpatioapp.com/index.php?module=items/info&amp;path=25-564" TargetMode="External"/><Relationship Id="rId68" Type="http://schemas.openxmlformats.org/officeDocument/2006/relationships/hyperlink" Target="https://ccpatioapp.com/index.php?module=items/info&amp;path=25-359" TargetMode="External"/><Relationship Id="rId1318" Type="http://schemas.openxmlformats.org/officeDocument/2006/relationships/hyperlink" Target="https://ccpatioapp.com/index.php?module=items/info&amp;path=25-123" TargetMode="External"/><Relationship Id="rId67" Type="http://schemas.openxmlformats.org/officeDocument/2006/relationships/hyperlink" Target="https://ccpatioapp.com/index.php?module=items/info&amp;path=25-359" TargetMode="External"/><Relationship Id="rId1319" Type="http://schemas.openxmlformats.org/officeDocument/2006/relationships/hyperlink" Target="https://ccpatioapp.com/index.php?module=items/info&amp;path=25-123" TargetMode="External"/><Relationship Id="rId729" Type="http://schemas.openxmlformats.org/officeDocument/2006/relationships/hyperlink" Target="https://ccpatioapp.com/index.php?module=items/info&amp;path=25-682" TargetMode="External"/><Relationship Id="rId728" Type="http://schemas.openxmlformats.org/officeDocument/2006/relationships/hyperlink" Target="https://ccpatioapp.com/index.php?module=items/info&amp;path=25-681" TargetMode="External"/><Relationship Id="rId60" Type="http://schemas.openxmlformats.org/officeDocument/2006/relationships/hyperlink" Target="https://ccpatioapp.com/index.php?module=items/info&amp;path=25-353" TargetMode="External"/><Relationship Id="rId723" Type="http://schemas.openxmlformats.org/officeDocument/2006/relationships/hyperlink" Target="https://ccpatioapp.com/index.php?module=items/info&amp;path=25-679" TargetMode="External"/><Relationship Id="rId722" Type="http://schemas.openxmlformats.org/officeDocument/2006/relationships/hyperlink" Target="https://ccpatioapp.com/index.php?module=items/info&amp;path=25-388" TargetMode="External"/><Relationship Id="rId721" Type="http://schemas.openxmlformats.org/officeDocument/2006/relationships/hyperlink" Target="https://ccpatioapp.com/index.php?module=items/info&amp;path=25-564" TargetMode="External"/><Relationship Id="rId720" Type="http://schemas.openxmlformats.org/officeDocument/2006/relationships/hyperlink" Target="https://ccpatioapp.com/index.php?module=items/info&amp;path=25-677" TargetMode="External"/><Relationship Id="rId727" Type="http://schemas.openxmlformats.org/officeDocument/2006/relationships/hyperlink" Target="https://ccpatioapp.com/index.php?module=items/info&amp;path=25-328" TargetMode="External"/><Relationship Id="rId726" Type="http://schemas.openxmlformats.org/officeDocument/2006/relationships/hyperlink" Target="https://ccpatioapp.com/index.php?module=items/info&amp;path=25-613" TargetMode="External"/><Relationship Id="rId725" Type="http://schemas.openxmlformats.org/officeDocument/2006/relationships/hyperlink" Target="https://ccpatioapp.com/index.php?module=items/info&amp;path=25-680" TargetMode="External"/><Relationship Id="rId724" Type="http://schemas.openxmlformats.org/officeDocument/2006/relationships/hyperlink" Target="https://ccpatioapp.com/index.php?module=items/info&amp;path=25-537" TargetMode="External"/><Relationship Id="rId69" Type="http://schemas.openxmlformats.org/officeDocument/2006/relationships/hyperlink" Target="https://ccpatioapp.com/index.php?module=items/info&amp;path=25-362" TargetMode="External"/><Relationship Id="rId1310" Type="http://schemas.openxmlformats.org/officeDocument/2006/relationships/hyperlink" Target="https://ccpatioapp.com/index.php?module=items/info&amp;path=25-383" TargetMode="External"/><Relationship Id="rId1311" Type="http://schemas.openxmlformats.org/officeDocument/2006/relationships/hyperlink" Target="https://ccpatioapp.com/index.php?module=items/info&amp;path=25-383" TargetMode="External"/><Relationship Id="rId51" Type="http://schemas.openxmlformats.org/officeDocument/2006/relationships/hyperlink" Target="https://ccpatioapp.com/index.php?module=items/info&amp;path=25-348" TargetMode="External"/><Relationship Id="rId1301" Type="http://schemas.openxmlformats.org/officeDocument/2006/relationships/hyperlink" Target="https://ccpatioapp.com/index.php?module=items/info&amp;path=25-843" TargetMode="External"/><Relationship Id="rId50" Type="http://schemas.openxmlformats.org/officeDocument/2006/relationships/hyperlink" Target="https://ccpatioapp.com/index.php?module=items/info&amp;path=25-348" TargetMode="External"/><Relationship Id="rId1302" Type="http://schemas.openxmlformats.org/officeDocument/2006/relationships/hyperlink" Target="https://ccpatioapp.com/index.php?module=items/info&amp;path=25-804" TargetMode="External"/><Relationship Id="rId53" Type="http://schemas.openxmlformats.org/officeDocument/2006/relationships/hyperlink" Target="https://ccpatioapp.com/index.php?module=items/info&amp;path=25-350" TargetMode="External"/><Relationship Id="rId1303" Type="http://schemas.openxmlformats.org/officeDocument/2006/relationships/hyperlink" Target="https://ccpatioapp.com/index.php?module=items/info&amp;path=25-804" TargetMode="External"/><Relationship Id="rId52" Type="http://schemas.openxmlformats.org/officeDocument/2006/relationships/hyperlink" Target="https://ccpatioapp.com/index.php?module=items/info&amp;path=25-349" TargetMode="External"/><Relationship Id="rId1304" Type="http://schemas.openxmlformats.org/officeDocument/2006/relationships/hyperlink" Target="https://ccpatioapp.com/index.php?module=items/info&amp;path=25-843" TargetMode="External"/><Relationship Id="rId55" Type="http://schemas.openxmlformats.org/officeDocument/2006/relationships/hyperlink" Target="https://ccpatioapp.com/index.php?module=items/info&amp;path=25-351" TargetMode="External"/><Relationship Id="rId1305" Type="http://schemas.openxmlformats.org/officeDocument/2006/relationships/hyperlink" Target="https://ccpatioapp.com/index.php?module=items/info&amp;path=25-843" TargetMode="External"/><Relationship Id="rId54" Type="http://schemas.openxmlformats.org/officeDocument/2006/relationships/hyperlink" Target="https://ccpatioapp.com/index.php?module=items/info&amp;path=25-350" TargetMode="External"/><Relationship Id="rId1306" Type="http://schemas.openxmlformats.org/officeDocument/2006/relationships/hyperlink" Target="https://ccpatioapp.com/index.php?module=items/info&amp;path=25-844" TargetMode="External"/><Relationship Id="rId57" Type="http://schemas.openxmlformats.org/officeDocument/2006/relationships/hyperlink" Target="https://ccpatioapp.com/index.php?module=items/info&amp;path=25-352" TargetMode="External"/><Relationship Id="rId1307" Type="http://schemas.openxmlformats.org/officeDocument/2006/relationships/hyperlink" Target="https://ccpatioapp.com/index.php?module=items/info&amp;path=25-844" TargetMode="External"/><Relationship Id="rId56" Type="http://schemas.openxmlformats.org/officeDocument/2006/relationships/hyperlink" Target="https://ccpatioapp.com/index.php?module=items/info&amp;path=25-351" TargetMode="External"/><Relationship Id="rId1308" Type="http://schemas.openxmlformats.org/officeDocument/2006/relationships/hyperlink" Target="https://ccpatioapp.com/index.php?module=items/info&amp;path=25-845" TargetMode="External"/><Relationship Id="rId1309" Type="http://schemas.openxmlformats.org/officeDocument/2006/relationships/hyperlink" Target="https://ccpatioapp.com/index.php?module=items/info&amp;path=25-845" TargetMode="External"/><Relationship Id="rId719" Type="http://schemas.openxmlformats.org/officeDocument/2006/relationships/hyperlink" Target="https://ccpatioapp.com/index.php?module=items/info&amp;path=25-676" TargetMode="External"/><Relationship Id="rId718" Type="http://schemas.openxmlformats.org/officeDocument/2006/relationships/hyperlink" Target="https://ccpatioapp.com/index.php?module=items/info&amp;path=25-586" TargetMode="External"/><Relationship Id="rId717" Type="http://schemas.openxmlformats.org/officeDocument/2006/relationships/hyperlink" Target="https://ccpatioapp.com/index.php?module=items/info&amp;path=25-675" TargetMode="External"/><Relationship Id="rId712" Type="http://schemas.openxmlformats.org/officeDocument/2006/relationships/hyperlink" Target="https://ccpatioapp.com/index.php?module=items/info&amp;path=25-672" TargetMode="External"/><Relationship Id="rId711" Type="http://schemas.openxmlformats.org/officeDocument/2006/relationships/hyperlink" Target="https://ccpatioapp.com/index.php?module=items/info&amp;path=25-671" TargetMode="External"/><Relationship Id="rId710" Type="http://schemas.openxmlformats.org/officeDocument/2006/relationships/hyperlink" Target="https://ccpatioapp.com/index.php?module=items/info&amp;path=25-670" TargetMode="External"/><Relationship Id="rId716" Type="http://schemas.openxmlformats.org/officeDocument/2006/relationships/hyperlink" Target="https://ccpatioapp.com/index.php?module=items/info&amp;path=25-674" TargetMode="External"/><Relationship Id="rId715" Type="http://schemas.openxmlformats.org/officeDocument/2006/relationships/hyperlink" Target="https://ccpatioapp.com/index.php?module=items/info&amp;path=25-656" TargetMode="External"/><Relationship Id="rId714" Type="http://schemas.openxmlformats.org/officeDocument/2006/relationships/hyperlink" Target="https://ccpatioapp.com/index.php?module=items/info&amp;path=25-145" TargetMode="External"/><Relationship Id="rId713" Type="http://schemas.openxmlformats.org/officeDocument/2006/relationships/hyperlink" Target="https://ccpatioapp.com/index.php?module=items/info&amp;path=25-673" TargetMode="External"/><Relationship Id="rId59" Type="http://schemas.openxmlformats.org/officeDocument/2006/relationships/hyperlink" Target="https://ccpatioapp.com/index.php?module=items/info&amp;path=25-353" TargetMode="External"/><Relationship Id="rId58" Type="http://schemas.openxmlformats.org/officeDocument/2006/relationships/hyperlink" Target="https://ccpatioapp.com/index.php?module=items/info&amp;path=25-352" TargetMode="External"/><Relationship Id="rId1300" Type="http://schemas.openxmlformats.org/officeDocument/2006/relationships/hyperlink" Target="https://ccpatioapp.com/index.php?module=items/info&amp;path=25-843" TargetMode="External"/><Relationship Id="rId349" Type="http://schemas.openxmlformats.org/officeDocument/2006/relationships/hyperlink" Target="https://ccpatioapp.com/index.php?module=items/info&amp;path=25-420" TargetMode="External"/><Relationship Id="rId348" Type="http://schemas.openxmlformats.org/officeDocument/2006/relationships/hyperlink" Target="https://ccpatioapp.com/index.php?module=items/info&amp;path=25-486" TargetMode="External"/><Relationship Id="rId347" Type="http://schemas.openxmlformats.org/officeDocument/2006/relationships/hyperlink" Target="https://ccpatioapp.com/index.php?module=items/info&amp;path=25-452" TargetMode="External"/><Relationship Id="rId346" Type="http://schemas.openxmlformats.org/officeDocument/2006/relationships/hyperlink" Target="https://ccpatioapp.com/index.php?module=items/info&amp;path=25-452" TargetMode="External"/><Relationship Id="rId341" Type="http://schemas.openxmlformats.org/officeDocument/2006/relationships/hyperlink" Target="https://ccpatioapp.com/index.php?module=items/info&amp;path=25-483" TargetMode="External"/><Relationship Id="rId340" Type="http://schemas.openxmlformats.org/officeDocument/2006/relationships/hyperlink" Target="https://ccpatioapp.com/index.php?module=items/info&amp;path=25-483" TargetMode="External"/><Relationship Id="rId345" Type="http://schemas.openxmlformats.org/officeDocument/2006/relationships/hyperlink" Target="https://ccpatioapp.com/index.php?module=items/info&amp;path=25-420" TargetMode="External"/><Relationship Id="rId344" Type="http://schemas.openxmlformats.org/officeDocument/2006/relationships/hyperlink" Target="https://ccpatioapp.com/index.php?module=items/info&amp;path=25-420" TargetMode="External"/><Relationship Id="rId343" Type="http://schemas.openxmlformats.org/officeDocument/2006/relationships/hyperlink" Target="https://ccpatioapp.com/index.php?module=items/info&amp;path=25-484" TargetMode="External"/><Relationship Id="rId342" Type="http://schemas.openxmlformats.org/officeDocument/2006/relationships/hyperlink" Target="https://ccpatioapp.com/index.php?module=items/info&amp;path=25-484" TargetMode="External"/><Relationship Id="rId338" Type="http://schemas.openxmlformats.org/officeDocument/2006/relationships/hyperlink" Target="https://ccpatioapp.com/index.php?module=items/info&amp;path=25-482" TargetMode="External"/><Relationship Id="rId337" Type="http://schemas.openxmlformats.org/officeDocument/2006/relationships/hyperlink" Target="https://ccpatioapp.com/index.php?module=items/info&amp;path=25-458" TargetMode="External"/><Relationship Id="rId336" Type="http://schemas.openxmlformats.org/officeDocument/2006/relationships/hyperlink" Target="https://ccpatioapp.com/index.php?module=items/info&amp;path=25-458" TargetMode="External"/><Relationship Id="rId335" Type="http://schemas.openxmlformats.org/officeDocument/2006/relationships/hyperlink" Target="https://ccpatioapp.com/index.php?module=items/info&amp;path=25-122" TargetMode="External"/><Relationship Id="rId339" Type="http://schemas.openxmlformats.org/officeDocument/2006/relationships/hyperlink" Target="https://ccpatioapp.com/index.php?module=items/info&amp;path=25-482" TargetMode="External"/><Relationship Id="rId330" Type="http://schemas.openxmlformats.org/officeDocument/2006/relationships/hyperlink" Target="https://ccpatioapp.com/index.php?module=items/info&amp;path=25-460" TargetMode="External"/><Relationship Id="rId334" Type="http://schemas.openxmlformats.org/officeDocument/2006/relationships/hyperlink" Target="https://ccpatioapp.com/index.php?module=items/info&amp;path=25-122" TargetMode="External"/><Relationship Id="rId333" Type="http://schemas.openxmlformats.org/officeDocument/2006/relationships/hyperlink" Target="https://ccpatioapp.com/index.php?module=items/info&amp;path=25-481" TargetMode="External"/><Relationship Id="rId332" Type="http://schemas.openxmlformats.org/officeDocument/2006/relationships/hyperlink" Target="https://ccpatioapp.com/index.php?module=items/info&amp;path=25-481" TargetMode="External"/><Relationship Id="rId331" Type="http://schemas.openxmlformats.org/officeDocument/2006/relationships/hyperlink" Target="https://ccpatioapp.com/index.php?module=items/info&amp;path=25-480" TargetMode="External"/><Relationship Id="rId370" Type="http://schemas.openxmlformats.org/officeDocument/2006/relationships/hyperlink" Target="https://ccpatioapp.com/index.php?module=items/info&amp;path=25-495" TargetMode="External"/><Relationship Id="rId369" Type="http://schemas.openxmlformats.org/officeDocument/2006/relationships/hyperlink" Target="https://ccpatioapp.com/index.php?module=items/info&amp;path=25-495" TargetMode="External"/><Relationship Id="rId368" Type="http://schemas.openxmlformats.org/officeDocument/2006/relationships/hyperlink" Target="https://ccpatioapp.com/index.php?module=items/info&amp;path=25-416" TargetMode="External"/><Relationship Id="rId363" Type="http://schemas.openxmlformats.org/officeDocument/2006/relationships/hyperlink" Target="https://ccpatioapp.com/index.php?module=items/info&amp;path=21-469&amp;redirect_to=subentity&amp;gotopage%5b380%5d=1" TargetMode="External"/><Relationship Id="rId362" Type="http://schemas.openxmlformats.org/officeDocument/2006/relationships/hyperlink" Target="https://ccpatioapp.com/index.php?module=items/info&amp;path=25-491" TargetMode="External"/><Relationship Id="rId361" Type="http://schemas.openxmlformats.org/officeDocument/2006/relationships/hyperlink" Target="https://ccpatioapp.com/index.php?module=items/info&amp;path=25-491" TargetMode="External"/><Relationship Id="rId360" Type="http://schemas.openxmlformats.org/officeDocument/2006/relationships/hyperlink" Target="https://ccpatioapp.com/index.php?module=items/info&amp;path=25-490" TargetMode="External"/><Relationship Id="rId367" Type="http://schemas.openxmlformats.org/officeDocument/2006/relationships/hyperlink" Target="https://ccpatioapp.com/index.php?module=items/info&amp;path=25-416" TargetMode="External"/><Relationship Id="rId366" Type="http://schemas.openxmlformats.org/officeDocument/2006/relationships/hyperlink" Target="https://ccpatioapp.com/index.php?module=items/info&amp;path=21-471&amp;redirect_to=subentity&amp;gotopage%5b380%5d=1" TargetMode="External"/><Relationship Id="rId365" Type="http://schemas.openxmlformats.org/officeDocument/2006/relationships/hyperlink" Target="https://ccpatioapp.com/index.php?module=items/info&amp;path=25-493" TargetMode="External"/><Relationship Id="rId364" Type="http://schemas.openxmlformats.org/officeDocument/2006/relationships/hyperlink" Target="https://ccpatioapp.com/index.php?module=items/info&amp;path=25-493" TargetMode="External"/><Relationship Id="rId95" Type="http://schemas.openxmlformats.org/officeDocument/2006/relationships/hyperlink" Target="https://ccpatioapp.com/index.php?module=items/info&amp;path=25-376" TargetMode="External"/><Relationship Id="rId94" Type="http://schemas.openxmlformats.org/officeDocument/2006/relationships/hyperlink" Target="https://ccpatioapp.com/index.php?module=items/info&amp;path=25-375" TargetMode="External"/><Relationship Id="rId97" Type="http://schemas.openxmlformats.org/officeDocument/2006/relationships/hyperlink" Target="https://ccpatioapp.com/index.php?module=items/info&amp;path=25-377" TargetMode="External"/><Relationship Id="rId96" Type="http://schemas.openxmlformats.org/officeDocument/2006/relationships/hyperlink" Target="https://ccpatioapp.com/index.php?module=items/info&amp;path=25-376" TargetMode="External"/><Relationship Id="rId99" Type="http://schemas.openxmlformats.org/officeDocument/2006/relationships/hyperlink" Target="https://ccpatioapp.com/index.php?module=items/info&amp;path=25-378" TargetMode="External"/><Relationship Id="rId98" Type="http://schemas.openxmlformats.org/officeDocument/2006/relationships/hyperlink" Target="https://ccpatioapp.com/index.php?module=items/info&amp;path=25-377" TargetMode="External"/><Relationship Id="rId91" Type="http://schemas.openxmlformats.org/officeDocument/2006/relationships/hyperlink" Target="https://ccpatioapp.com/index.php?module=items/info&amp;path=25-374" TargetMode="External"/><Relationship Id="rId90" Type="http://schemas.openxmlformats.org/officeDocument/2006/relationships/hyperlink" Target="https://ccpatioapp.com/index.php?module=items/info&amp;path=25-373" TargetMode="External"/><Relationship Id="rId93" Type="http://schemas.openxmlformats.org/officeDocument/2006/relationships/hyperlink" Target="https://ccpatioapp.com/index.php?module=items/info&amp;path=25-375" TargetMode="External"/><Relationship Id="rId92" Type="http://schemas.openxmlformats.org/officeDocument/2006/relationships/hyperlink" Target="https://ccpatioapp.com/index.php?module=items/info&amp;path=25-374" TargetMode="External"/><Relationship Id="rId359" Type="http://schemas.openxmlformats.org/officeDocument/2006/relationships/hyperlink" Target="https://ccpatioapp.com/index.php?module=items/info&amp;path=25-490" TargetMode="External"/><Relationship Id="rId358" Type="http://schemas.openxmlformats.org/officeDocument/2006/relationships/hyperlink" Target="https://ccpatioapp.com/index.php?module=items/info&amp;path=25-206" TargetMode="External"/><Relationship Id="rId357" Type="http://schemas.openxmlformats.org/officeDocument/2006/relationships/hyperlink" Target="https://ccpatioapp.com/index.php?module=items/info&amp;path=25-206" TargetMode="External"/><Relationship Id="rId352" Type="http://schemas.openxmlformats.org/officeDocument/2006/relationships/hyperlink" Target="https://ccpatioapp.com/index.php?module=items/info&amp;path=25-487" TargetMode="External"/><Relationship Id="rId351" Type="http://schemas.openxmlformats.org/officeDocument/2006/relationships/hyperlink" Target="https://ccpatioapp.com/index.php?module=items/info&amp;path=25-487" TargetMode="External"/><Relationship Id="rId350" Type="http://schemas.openxmlformats.org/officeDocument/2006/relationships/hyperlink" Target="https://ccpatioapp.com/index.php?module=items/info&amp;path=25-420" TargetMode="External"/><Relationship Id="rId356" Type="http://schemas.openxmlformats.org/officeDocument/2006/relationships/hyperlink" Target="https://ccpatioapp.com/index.php?module=items/info&amp;path=25-489" TargetMode="External"/><Relationship Id="rId355" Type="http://schemas.openxmlformats.org/officeDocument/2006/relationships/hyperlink" Target="https://ccpatioapp.com/index.php?module=items/info&amp;path=25-489" TargetMode="External"/><Relationship Id="rId354" Type="http://schemas.openxmlformats.org/officeDocument/2006/relationships/hyperlink" Target="https://ccpatioapp.com/index.php?module=items/info&amp;path=25-488" TargetMode="External"/><Relationship Id="rId353" Type="http://schemas.openxmlformats.org/officeDocument/2006/relationships/hyperlink" Target="https://ccpatioapp.com/index.php?module=items/info&amp;path=25-488" TargetMode="External"/><Relationship Id="rId1378" Type="http://schemas.openxmlformats.org/officeDocument/2006/relationships/hyperlink" Target="https://ccpatioapp.com/index.php?module=items/info&amp;path=25-864" TargetMode="External"/><Relationship Id="rId1379" Type="http://schemas.openxmlformats.org/officeDocument/2006/relationships/hyperlink" Target="https://ccpatioapp.com/index.php?module=items/info&amp;path=25-864" TargetMode="External"/><Relationship Id="rId305" Type="http://schemas.openxmlformats.org/officeDocument/2006/relationships/hyperlink" Target="https://ccpatioapp.com/index.php?module=items/info&amp;path=25-471" TargetMode="External"/><Relationship Id="rId789" Type="http://schemas.openxmlformats.org/officeDocument/2006/relationships/hyperlink" Target="https://ccpatioapp.com/index.php?module=items/info&amp;path=25-722" TargetMode="External"/><Relationship Id="rId304" Type="http://schemas.openxmlformats.org/officeDocument/2006/relationships/hyperlink" Target="https://ccpatioapp.com/index.php?module=items/info&amp;path=25-471" TargetMode="External"/><Relationship Id="rId788" Type="http://schemas.openxmlformats.org/officeDocument/2006/relationships/hyperlink" Target="https://ccpatioapp.com/index.php?module=items/info&amp;path=25-721" TargetMode="External"/><Relationship Id="rId303" Type="http://schemas.openxmlformats.org/officeDocument/2006/relationships/hyperlink" Target="https://ccpatioapp.com/index.php?module=items/info&amp;path=25-421" TargetMode="External"/><Relationship Id="rId787" Type="http://schemas.openxmlformats.org/officeDocument/2006/relationships/hyperlink" Target="https://ccpatioapp.com/index.php?module=items/info&amp;path=25-720" TargetMode="External"/><Relationship Id="rId302" Type="http://schemas.openxmlformats.org/officeDocument/2006/relationships/hyperlink" Target="https://ccpatioapp.com/index.php?module=items/info&amp;path=21-437&amp;redirect_to=subentity&amp;gotopage%5b85%5d=1" TargetMode="External"/><Relationship Id="rId786" Type="http://schemas.openxmlformats.org/officeDocument/2006/relationships/hyperlink" Target="https://ccpatioapp.com/index.php?module=items/info&amp;path=25-719" TargetMode="External"/><Relationship Id="rId309" Type="http://schemas.openxmlformats.org/officeDocument/2006/relationships/hyperlink" Target="https://ccpatioapp.com/index.php?module=items/info&amp;path=25-473" TargetMode="External"/><Relationship Id="rId308" Type="http://schemas.openxmlformats.org/officeDocument/2006/relationships/hyperlink" Target="https://ccpatioapp.com/index.php?module=items/info&amp;path=25-473" TargetMode="External"/><Relationship Id="rId307" Type="http://schemas.openxmlformats.org/officeDocument/2006/relationships/hyperlink" Target="https://ccpatioapp.com/index.php?module=items/info&amp;path=25-472" TargetMode="External"/><Relationship Id="rId306" Type="http://schemas.openxmlformats.org/officeDocument/2006/relationships/hyperlink" Target="https://ccpatioapp.com/index.php?module=items/info&amp;path=25-472" TargetMode="External"/><Relationship Id="rId781" Type="http://schemas.openxmlformats.org/officeDocument/2006/relationships/hyperlink" Target="https://ccpatioapp.com/index.php?module=items/info&amp;path=25-717" TargetMode="External"/><Relationship Id="rId1370" Type="http://schemas.openxmlformats.org/officeDocument/2006/relationships/hyperlink" Target="https://ccpatioapp.com/index.php?module=items/info&amp;path=25-862" TargetMode="External"/><Relationship Id="rId780" Type="http://schemas.openxmlformats.org/officeDocument/2006/relationships/hyperlink" Target="https://ccpatioapp.com/index.php?module=items/info&amp;path=25-658" TargetMode="External"/><Relationship Id="rId1371" Type="http://schemas.openxmlformats.org/officeDocument/2006/relationships/hyperlink" Target="https://ccpatioapp.com/index.php?module=items/info&amp;path=25-862" TargetMode="External"/><Relationship Id="rId1372" Type="http://schemas.openxmlformats.org/officeDocument/2006/relationships/hyperlink" Target="https://ccpatioapp.com/index.php?module=items/info&amp;path=25-858" TargetMode="External"/><Relationship Id="rId1373" Type="http://schemas.openxmlformats.org/officeDocument/2006/relationships/hyperlink" Target="https://ccpatioapp.com/index.php?module=items/info&amp;path=25-858" TargetMode="External"/><Relationship Id="rId301" Type="http://schemas.openxmlformats.org/officeDocument/2006/relationships/hyperlink" Target="https://ccpatioapp.com/index.php?module=items/info&amp;path=25-451" TargetMode="External"/><Relationship Id="rId785" Type="http://schemas.openxmlformats.org/officeDocument/2006/relationships/hyperlink" Target="https://ccpatioapp.com/index.php?module=items/info&amp;path=25-718" TargetMode="External"/><Relationship Id="rId1374" Type="http://schemas.openxmlformats.org/officeDocument/2006/relationships/hyperlink" Target="https://ccpatioapp.com/index.php?module=items/info&amp;path=25-862" TargetMode="External"/><Relationship Id="rId300" Type="http://schemas.openxmlformats.org/officeDocument/2006/relationships/hyperlink" Target="https://ccpatioapp.com/index.php?module=items/info&amp;path=25-451" TargetMode="External"/><Relationship Id="rId784" Type="http://schemas.openxmlformats.org/officeDocument/2006/relationships/hyperlink" Target="https://ccpatioapp.com/index.php?module=items/info&amp;path=25-676" TargetMode="External"/><Relationship Id="rId1375" Type="http://schemas.openxmlformats.org/officeDocument/2006/relationships/hyperlink" Target="https://ccpatioapp.com/index.php?module=items/info&amp;path=25-862" TargetMode="External"/><Relationship Id="rId783" Type="http://schemas.openxmlformats.org/officeDocument/2006/relationships/hyperlink" Target="https://ccpatioapp.com/index.php?module=items/info&amp;path=25-146" TargetMode="External"/><Relationship Id="rId1376" Type="http://schemas.openxmlformats.org/officeDocument/2006/relationships/hyperlink" Target="https://ccpatioapp.com/index.php?module=items/info&amp;path=25-863" TargetMode="External"/><Relationship Id="rId782" Type="http://schemas.openxmlformats.org/officeDocument/2006/relationships/hyperlink" Target="https://ccpatioapp.com/index.php?module=items/info&amp;path=25-390" TargetMode="External"/><Relationship Id="rId1377" Type="http://schemas.openxmlformats.org/officeDocument/2006/relationships/hyperlink" Target="https://ccpatioapp.com/index.php?module=items/info&amp;path=25-863" TargetMode="External"/><Relationship Id="rId1367" Type="http://schemas.openxmlformats.org/officeDocument/2006/relationships/hyperlink" Target="https://ccpatioapp.com/index.php?module=items/info&amp;path=25-441" TargetMode="External"/><Relationship Id="rId1368" Type="http://schemas.openxmlformats.org/officeDocument/2006/relationships/hyperlink" Target="https://ccpatioapp.com/index.php?module=items/info&amp;path=25-861" TargetMode="External"/><Relationship Id="rId1369" Type="http://schemas.openxmlformats.org/officeDocument/2006/relationships/hyperlink" Target="https://ccpatioapp.com/index.php?module=items/info&amp;path=25-861" TargetMode="External"/><Relationship Id="rId778" Type="http://schemas.openxmlformats.org/officeDocument/2006/relationships/hyperlink" Target="https://ccpatioapp.com/index.php?module=items/info&amp;path=25-420" TargetMode="External"/><Relationship Id="rId777" Type="http://schemas.openxmlformats.org/officeDocument/2006/relationships/hyperlink" Target="https://ccpatioapp.com/index.php?module=items/info&amp;path=25-715" TargetMode="External"/><Relationship Id="rId776" Type="http://schemas.openxmlformats.org/officeDocument/2006/relationships/hyperlink" Target="https://ccpatioapp.com/index.php?module=items/info&amp;path=25-714" TargetMode="External"/><Relationship Id="rId775" Type="http://schemas.openxmlformats.org/officeDocument/2006/relationships/hyperlink" Target="https://ccpatioapp.com/index.php?module=items/info&amp;path=25-713" TargetMode="External"/><Relationship Id="rId779" Type="http://schemas.openxmlformats.org/officeDocument/2006/relationships/hyperlink" Target="https://ccpatioapp.com/index.php?module=items/info&amp;path=25-716" TargetMode="External"/><Relationship Id="rId770" Type="http://schemas.openxmlformats.org/officeDocument/2006/relationships/hyperlink" Target="https://ccpatioapp.com/index.php?module=items/info&amp;path=25-660" TargetMode="External"/><Relationship Id="rId1360" Type="http://schemas.openxmlformats.org/officeDocument/2006/relationships/hyperlink" Target="https://ccpatioapp.com/index.php?module=items/info&amp;path=25-860" TargetMode="External"/><Relationship Id="rId1361" Type="http://schemas.openxmlformats.org/officeDocument/2006/relationships/hyperlink" Target="https://ccpatioapp.com/index.php?module=items/info&amp;path=25-860" TargetMode="External"/><Relationship Id="rId1362" Type="http://schemas.openxmlformats.org/officeDocument/2006/relationships/hyperlink" Target="https://ccpatioapp.com/index.php?module=items/info&amp;path=25-791" TargetMode="External"/><Relationship Id="rId774" Type="http://schemas.openxmlformats.org/officeDocument/2006/relationships/hyperlink" Target="https://ccpatioapp.com/index.php?module=items/info&amp;path=25-600" TargetMode="External"/><Relationship Id="rId1363" Type="http://schemas.openxmlformats.org/officeDocument/2006/relationships/hyperlink" Target="https://ccpatioapp.com/index.php?module=items/info&amp;path=25-791" TargetMode="External"/><Relationship Id="rId773" Type="http://schemas.openxmlformats.org/officeDocument/2006/relationships/hyperlink" Target="https://ccpatioapp.com/index.php?module=items/info&amp;path=25-679" TargetMode="External"/><Relationship Id="rId1364" Type="http://schemas.openxmlformats.org/officeDocument/2006/relationships/hyperlink" Target="https://ccpatioapp.com/index.php?module=items/info&amp;path=25-536" TargetMode="External"/><Relationship Id="rId772" Type="http://schemas.openxmlformats.org/officeDocument/2006/relationships/hyperlink" Target="https://ccpatioapp.com/index.php?module=items/info&amp;path=25-712" TargetMode="External"/><Relationship Id="rId1365" Type="http://schemas.openxmlformats.org/officeDocument/2006/relationships/hyperlink" Target="https://ccpatioapp.com/index.php?module=items/info&amp;path=25-536" TargetMode="External"/><Relationship Id="rId771" Type="http://schemas.openxmlformats.org/officeDocument/2006/relationships/hyperlink" Target="https://ccpatioapp.com/index.php?module=items/info&amp;path=25-711" TargetMode="External"/><Relationship Id="rId1366" Type="http://schemas.openxmlformats.org/officeDocument/2006/relationships/hyperlink" Target="https://ccpatioapp.com/index.php?module=items/info&amp;path=25-441" TargetMode="External"/><Relationship Id="rId327" Type="http://schemas.openxmlformats.org/officeDocument/2006/relationships/hyperlink" Target="https://ccpatioapp.com/index.php?module=items/info&amp;path=25-397" TargetMode="External"/><Relationship Id="rId326" Type="http://schemas.openxmlformats.org/officeDocument/2006/relationships/hyperlink" Target="https://ccpatioapp.com/index.php?module=items/info&amp;path=25-397" TargetMode="External"/><Relationship Id="rId325" Type="http://schemas.openxmlformats.org/officeDocument/2006/relationships/hyperlink" Target="https://ccpatioapp.com/index.php?module=items/info&amp;path=25-353" TargetMode="External"/><Relationship Id="rId324" Type="http://schemas.openxmlformats.org/officeDocument/2006/relationships/hyperlink" Target="https://ccpatioapp.com/index.php?module=items/info&amp;path=25-353" TargetMode="External"/><Relationship Id="rId329" Type="http://schemas.openxmlformats.org/officeDocument/2006/relationships/hyperlink" Target="https://ccpatioapp.com/index.php?module=items/info&amp;path=25-460" TargetMode="External"/><Relationship Id="rId1390" Type="http://schemas.openxmlformats.org/officeDocument/2006/relationships/hyperlink" Target="https://ccpatioapp.com/index.php?module=items/info&amp;path=25-868" TargetMode="External"/><Relationship Id="rId328" Type="http://schemas.openxmlformats.org/officeDocument/2006/relationships/hyperlink" Target="https://ccpatioapp.com/index.php?module=items/info&amp;path=25-479" TargetMode="External"/><Relationship Id="rId1391" Type="http://schemas.openxmlformats.org/officeDocument/2006/relationships/hyperlink" Target="https://ccpatioapp.com/index.php?module=items/info&amp;path=25-868" TargetMode="External"/><Relationship Id="rId1392" Type="http://schemas.openxmlformats.org/officeDocument/2006/relationships/hyperlink" Target="https://ccpatioapp.com/index.php?module=items/info&amp;path=25-584" TargetMode="External"/><Relationship Id="rId1393" Type="http://schemas.openxmlformats.org/officeDocument/2006/relationships/hyperlink" Target="https://ccpatioapp.com/index.php?module=items/info&amp;path=25-584" TargetMode="External"/><Relationship Id="rId1394" Type="http://schemas.openxmlformats.org/officeDocument/2006/relationships/hyperlink" Target="https://ccpatioapp.com/index.php?module=items/info&amp;path=25-854" TargetMode="External"/><Relationship Id="rId1395" Type="http://schemas.openxmlformats.org/officeDocument/2006/relationships/hyperlink" Target="https://ccpatioapp.com/index.php?module=items/info&amp;path=25-854" TargetMode="External"/><Relationship Id="rId323" Type="http://schemas.openxmlformats.org/officeDocument/2006/relationships/hyperlink" Target="https://ccpatioapp.com/index.php?module=items/info&amp;path=25-478" TargetMode="External"/><Relationship Id="rId1396" Type="http://schemas.openxmlformats.org/officeDocument/2006/relationships/hyperlink" Target="https://ccpatioapp.com/index.php?module=items/info&amp;path=25-869" TargetMode="External"/><Relationship Id="rId322" Type="http://schemas.openxmlformats.org/officeDocument/2006/relationships/hyperlink" Target="https://ccpatioapp.com/index.php?module=items/info&amp;path=25-478" TargetMode="External"/><Relationship Id="rId1397" Type="http://schemas.openxmlformats.org/officeDocument/2006/relationships/hyperlink" Target="https://ccpatioapp.com/index.php?module=items/info&amp;path=25-869" TargetMode="External"/><Relationship Id="rId321" Type="http://schemas.openxmlformats.org/officeDocument/2006/relationships/hyperlink" Target="https://ccpatioapp.com/index.php?module=items/info&amp;path=25-330" TargetMode="External"/><Relationship Id="rId1398" Type="http://schemas.openxmlformats.org/officeDocument/2006/relationships/hyperlink" Target="https://ccpatioapp.com/index.php?module=items/info&amp;path=25-870" TargetMode="External"/><Relationship Id="rId320" Type="http://schemas.openxmlformats.org/officeDocument/2006/relationships/hyperlink" Target="https://ccpatioapp.com/index.php?module=items/info&amp;path=25-330" TargetMode="External"/><Relationship Id="rId1399" Type="http://schemas.openxmlformats.org/officeDocument/2006/relationships/hyperlink" Target="https://ccpatioapp.com/index.php?module=items/info&amp;path=25-870" TargetMode="External"/><Relationship Id="rId1389" Type="http://schemas.openxmlformats.org/officeDocument/2006/relationships/hyperlink" Target="https://ccpatioapp.com/index.php?module=items/info&amp;path=25-867" TargetMode="External"/><Relationship Id="rId316" Type="http://schemas.openxmlformats.org/officeDocument/2006/relationships/hyperlink" Target="https://ccpatioapp.com/index.php?module=items/info&amp;path=25-476" TargetMode="External"/><Relationship Id="rId315" Type="http://schemas.openxmlformats.org/officeDocument/2006/relationships/hyperlink" Target="https://ccpatioapp.com/index.php?module=items/info&amp;path=25-177" TargetMode="External"/><Relationship Id="rId799" Type="http://schemas.openxmlformats.org/officeDocument/2006/relationships/hyperlink" Target="https://ccpatioapp.com/index.php?module=items/info&amp;path=25-344" TargetMode="External"/><Relationship Id="rId314" Type="http://schemas.openxmlformats.org/officeDocument/2006/relationships/hyperlink" Target="https://ccpatioapp.com/index.php?module=items/info&amp;path=25-177" TargetMode="External"/><Relationship Id="rId798" Type="http://schemas.openxmlformats.org/officeDocument/2006/relationships/hyperlink" Target="https://ccpatioapp.com/index.php?module=items/info&amp;path=25-420" TargetMode="External"/><Relationship Id="rId313" Type="http://schemas.openxmlformats.org/officeDocument/2006/relationships/hyperlink" Target="https://ccpatioapp.com/index.php?module=items/info&amp;path=25-475" TargetMode="External"/><Relationship Id="rId797" Type="http://schemas.openxmlformats.org/officeDocument/2006/relationships/hyperlink" Target="https://ccpatioapp.com/index.php?module=items/info&amp;path=25-420" TargetMode="External"/><Relationship Id="rId319" Type="http://schemas.openxmlformats.org/officeDocument/2006/relationships/hyperlink" Target="https://ccpatioapp.com/index.php?module=items/info&amp;path=25-477" TargetMode="External"/><Relationship Id="rId318" Type="http://schemas.openxmlformats.org/officeDocument/2006/relationships/hyperlink" Target="https://ccpatioapp.com/index.php?module=items/info&amp;path=25-477" TargetMode="External"/><Relationship Id="rId317" Type="http://schemas.openxmlformats.org/officeDocument/2006/relationships/hyperlink" Target="https://ccpatioapp.com/index.php?module=items/info&amp;path=25-476" TargetMode="External"/><Relationship Id="rId1380" Type="http://schemas.openxmlformats.org/officeDocument/2006/relationships/hyperlink" Target="https://ccpatioapp.com/index.php?module=items/info&amp;path=25-865" TargetMode="External"/><Relationship Id="rId792" Type="http://schemas.openxmlformats.org/officeDocument/2006/relationships/hyperlink" Target="https://ccpatioapp.com/index.php?module=items/info&amp;path=25-724" TargetMode="External"/><Relationship Id="rId1381" Type="http://schemas.openxmlformats.org/officeDocument/2006/relationships/hyperlink" Target="https://ccpatioapp.com/index.php?module=items/info&amp;path=25-865" TargetMode="External"/><Relationship Id="rId791" Type="http://schemas.openxmlformats.org/officeDocument/2006/relationships/hyperlink" Target="https://ccpatioapp.com/index.php?module=items/info&amp;path=25-691" TargetMode="External"/><Relationship Id="rId1382" Type="http://schemas.openxmlformats.org/officeDocument/2006/relationships/hyperlink" Target="https://ccpatioapp.com/index.php?module=items/info&amp;path=25-839" TargetMode="External"/><Relationship Id="rId790" Type="http://schemas.openxmlformats.org/officeDocument/2006/relationships/hyperlink" Target="https://ccpatioapp.com/index.php?module=items/info&amp;path=25-723" TargetMode="External"/><Relationship Id="rId1383" Type="http://schemas.openxmlformats.org/officeDocument/2006/relationships/hyperlink" Target="https://ccpatioapp.com/index.php?module=items/info&amp;path=25-839" TargetMode="External"/><Relationship Id="rId1384" Type="http://schemas.openxmlformats.org/officeDocument/2006/relationships/hyperlink" Target="https://ccpatioapp.com/index.php?module=items/info&amp;path=25-866" TargetMode="External"/><Relationship Id="rId312" Type="http://schemas.openxmlformats.org/officeDocument/2006/relationships/hyperlink" Target="https://ccpatioapp.com/index.php?module=items/info&amp;path=25-475" TargetMode="External"/><Relationship Id="rId796" Type="http://schemas.openxmlformats.org/officeDocument/2006/relationships/hyperlink" Target="https://ccpatioapp.com/index.php?module=items/info&amp;path=25-726" TargetMode="External"/><Relationship Id="rId1385" Type="http://schemas.openxmlformats.org/officeDocument/2006/relationships/hyperlink" Target="https://ccpatioapp.com/index.php?module=items/info&amp;path=25-866" TargetMode="External"/><Relationship Id="rId311" Type="http://schemas.openxmlformats.org/officeDocument/2006/relationships/hyperlink" Target="https://ccpatioapp.com/index.php?module=items/info&amp;path=25-474" TargetMode="External"/><Relationship Id="rId795" Type="http://schemas.openxmlformats.org/officeDocument/2006/relationships/hyperlink" Target="https://ccpatioapp.com/index.php?module=items/info&amp;path=25-726" TargetMode="External"/><Relationship Id="rId1386" Type="http://schemas.openxmlformats.org/officeDocument/2006/relationships/hyperlink" Target="https://ccpatioapp.com/index.php?module=items/info&amp;path=25-838" TargetMode="External"/><Relationship Id="rId310" Type="http://schemas.openxmlformats.org/officeDocument/2006/relationships/hyperlink" Target="https://ccpatioapp.com/index.php?module=items/info&amp;path=25-474" TargetMode="External"/><Relationship Id="rId794" Type="http://schemas.openxmlformats.org/officeDocument/2006/relationships/hyperlink" Target="https://ccpatioapp.com/index.php?module=items/info&amp;path=25-725" TargetMode="External"/><Relationship Id="rId1387" Type="http://schemas.openxmlformats.org/officeDocument/2006/relationships/hyperlink" Target="https://ccpatioapp.com/index.php?module=items/info&amp;path=25-838" TargetMode="External"/><Relationship Id="rId793" Type="http://schemas.openxmlformats.org/officeDocument/2006/relationships/hyperlink" Target="https://ccpatioapp.com/index.php?module=items/info&amp;path=25-725" TargetMode="External"/><Relationship Id="rId1388" Type="http://schemas.openxmlformats.org/officeDocument/2006/relationships/hyperlink" Target="https://ccpatioapp.com/index.php?module=items/info&amp;path=25-867" TargetMode="External"/><Relationship Id="rId297" Type="http://schemas.openxmlformats.org/officeDocument/2006/relationships/hyperlink" Target="https://ccpatioapp.com/index.php?module=items/info&amp;path=25-469" TargetMode="External"/><Relationship Id="rId296" Type="http://schemas.openxmlformats.org/officeDocument/2006/relationships/hyperlink" Target="https://ccpatioapp.com/index.php?module=items/info&amp;path=25-469" TargetMode="External"/><Relationship Id="rId295" Type="http://schemas.openxmlformats.org/officeDocument/2006/relationships/hyperlink" Target="https://ccpatioapp.com/index.php?module=items/info&amp;path=25-406" TargetMode="External"/><Relationship Id="rId294" Type="http://schemas.openxmlformats.org/officeDocument/2006/relationships/hyperlink" Target="https://ccpatioapp.com/index.php?module=items/info&amp;path=25-406" TargetMode="External"/><Relationship Id="rId299" Type="http://schemas.openxmlformats.org/officeDocument/2006/relationships/hyperlink" Target="https://ccpatioapp.com/index.php?module=items/info&amp;path=25-470" TargetMode="External"/><Relationship Id="rId298" Type="http://schemas.openxmlformats.org/officeDocument/2006/relationships/hyperlink" Target="https://ccpatioapp.com/index.php?module=items/info&amp;path=25-470" TargetMode="External"/><Relationship Id="rId271" Type="http://schemas.openxmlformats.org/officeDocument/2006/relationships/hyperlink" Target="https://ccpatioapp.com/index.php?module=items/info&amp;path=25-460" TargetMode="External"/><Relationship Id="rId270" Type="http://schemas.openxmlformats.org/officeDocument/2006/relationships/hyperlink" Target="https://ccpatioapp.com/index.php?module=items/info&amp;path=25-460" TargetMode="External"/><Relationship Id="rId269" Type="http://schemas.openxmlformats.org/officeDocument/2006/relationships/hyperlink" Target="https://ccpatioapp.com/index.php?module=items/info&amp;path=25-459" TargetMode="External"/><Relationship Id="rId264" Type="http://schemas.openxmlformats.org/officeDocument/2006/relationships/hyperlink" Target="https://ccpatioapp.com/index.php?module=items/info&amp;path=25-458" TargetMode="External"/><Relationship Id="rId263" Type="http://schemas.openxmlformats.org/officeDocument/2006/relationships/hyperlink" Target="https://ccpatioapp.com/index.php?module=items/info&amp;path=25-457" TargetMode="External"/><Relationship Id="rId262" Type="http://schemas.openxmlformats.org/officeDocument/2006/relationships/hyperlink" Target="https://ccpatioapp.com/index.php?module=items/info&amp;path=25-457" TargetMode="External"/><Relationship Id="rId261" Type="http://schemas.openxmlformats.org/officeDocument/2006/relationships/hyperlink" Target="https://ccpatioapp.com/index.php?module=items/info&amp;path=25-455" TargetMode="External"/><Relationship Id="rId268" Type="http://schemas.openxmlformats.org/officeDocument/2006/relationships/hyperlink" Target="https://ccpatioapp.com/index.php?module=items/info&amp;path=25-459" TargetMode="External"/><Relationship Id="rId267" Type="http://schemas.openxmlformats.org/officeDocument/2006/relationships/hyperlink" Target="https://ccpatioapp.com/index.php?module=items/info&amp;path=25-435" TargetMode="External"/><Relationship Id="rId266" Type="http://schemas.openxmlformats.org/officeDocument/2006/relationships/hyperlink" Target="https://ccpatioapp.com/index.php?module=items/info&amp;path=25-435" TargetMode="External"/><Relationship Id="rId265" Type="http://schemas.openxmlformats.org/officeDocument/2006/relationships/hyperlink" Target="https://ccpatioapp.com/index.php?module=items/info&amp;path=25-458" TargetMode="External"/><Relationship Id="rId260" Type="http://schemas.openxmlformats.org/officeDocument/2006/relationships/hyperlink" Target="https://ccpatioapp.com/index.php?module=items/info&amp;path=25-455" TargetMode="External"/><Relationship Id="rId259" Type="http://schemas.openxmlformats.org/officeDocument/2006/relationships/hyperlink" Target="https://ccpatioapp.com/index.php?module=items/info&amp;path=25-454" TargetMode="External"/><Relationship Id="rId258" Type="http://schemas.openxmlformats.org/officeDocument/2006/relationships/hyperlink" Target="https://ccpatioapp.com/index.php?module=items/info&amp;path=25-454" TargetMode="External"/><Relationship Id="rId253" Type="http://schemas.openxmlformats.org/officeDocument/2006/relationships/hyperlink" Target="https://ccpatioapp.com/index.php?module=items/info&amp;path=25-451" TargetMode="External"/><Relationship Id="rId252" Type="http://schemas.openxmlformats.org/officeDocument/2006/relationships/hyperlink" Target="https://ccpatioapp.com/index.php?module=items/info&amp;path=25-451" TargetMode="External"/><Relationship Id="rId251" Type="http://schemas.openxmlformats.org/officeDocument/2006/relationships/hyperlink" Target="https://ccpatioapp.com/index.php?module=items/info&amp;path=25-450" TargetMode="External"/><Relationship Id="rId250" Type="http://schemas.openxmlformats.org/officeDocument/2006/relationships/hyperlink" Target="https://ccpatioapp.com/index.php?module=items/info&amp;path=25-450" TargetMode="External"/><Relationship Id="rId257" Type="http://schemas.openxmlformats.org/officeDocument/2006/relationships/hyperlink" Target="https://ccpatioapp.com/index.php?module=items/info&amp;path=25-453" TargetMode="External"/><Relationship Id="rId256" Type="http://schemas.openxmlformats.org/officeDocument/2006/relationships/hyperlink" Target="https://ccpatioapp.com/index.php?module=items/info&amp;path=25-453" TargetMode="External"/><Relationship Id="rId255" Type="http://schemas.openxmlformats.org/officeDocument/2006/relationships/hyperlink" Target="https://ccpatioapp.com/index.php?module=items/info&amp;path=25-452" TargetMode="External"/><Relationship Id="rId254" Type="http://schemas.openxmlformats.org/officeDocument/2006/relationships/hyperlink" Target="https://ccpatioapp.com/index.php?module=items/info&amp;path=25-452" TargetMode="External"/><Relationship Id="rId293" Type="http://schemas.openxmlformats.org/officeDocument/2006/relationships/hyperlink" Target="https://ccpatioapp.com/index.php?module=items/info&amp;path=25-468" TargetMode="External"/><Relationship Id="rId292" Type="http://schemas.openxmlformats.org/officeDocument/2006/relationships/hyperlink" Target="https://ccpatioapp.com/index.php?module=items/info&amp;path=25-468" TargetMode="External"/><Relationship Id="rId291" Type="http://schemas.openxmlformats.org/officeDocument/2006/relationships/hyperlink" Target="https://ccpatioapp.com/index.php?module=items/info&amp;path=25-237" TargetMode="External"/><Relationship Id="rId290" Type="http://schemas.openxmlformats.org/officeDocument/2006/relationships/hyperlink" Target="https://ccpatioapp.com/index.php?module=items/info&amp;path=25-237" TargetMode="External"/><Relationship Id="rId286" Type="http://schemas.openxmlformats.org/officeDocument/2006/relationships/hyperlink" Target="https://ccpatioapp.com/index.php?module=items/info&amp;path=25-466" TargetMode="External"/><Relationship Id="rId285" Type="http://schemas.openxmlformats.org/officeDocument/2006/relationships/hyperlink" Target="https://ccpatioapp.com/index.php?module=items/info&amp;path=25-452" TargetMode="External"/><Relationship Id="rId284" Type="http://schemas.openxmlformats.org/officeDocument/2006/relationships/hyperlink" Target="https://ccpatioapp.com/index.php?module=items/info&amp;path=25-452" TargetMode="External"/><Relationship Id="rId283" Type="http://schemas.openxmlformats.org/officeDocument/2006/relationships/hyperlink" Target="https://ccpatioapp.com/index.php?module=items/info&amp;path=25-254" TargetMode="External"/><Relationship Id="rId289" Type="http://schemas.openxmlformats.org/officeDocument/2006/relationships/hyperlink" Target="https://ccpatioapp.com/index.php?module=items/info&amp;path=25-467" TargetMode="External"/><Relationship Id="rId288" Type="http://schemas.openxmlformats.org/officeDocument/2006/relationships/hyperlink" Target="https://ccpatioapp.com/index.php?module=items/info&amp;path=25-467" TargetMode="External"/><Relationship Id="rId287" Type="http://schemas.openxmlformats.org/officeDocument/2006/relationships/hyperlink" Target="https://ccpatioapp.com/index.php?module=items/info&amp;path=25-466" TargetMode="External"/><Relationship Id="rId282" Type="http://schemas.openxmlformats.org/officeDocument/2006/relationships/hyperlink" Target="https://ccpatioapp.com/index.php?module=items/info&amp;path=25-254" TargetMode="External"/><Relationship Id="rId281" Type="http://schemas.openxmlformats.org/officeDocument/2006/relationships/hyperlink" Target="https://ccpatioapp.com/index.php?module=items/info&amp;path=25-359" TargetMode="External"/><Relationship Id="rId280" Type="http://schemas.openxmlformats.org/officeDocument/2006/relationships/hyperlink" Target="https://ccpatioapp.com/index.php?module=items/info&amp;path=25-359" TargetMode="External"/><Relationship Id="rId275" Type="http://schemas.openxmlformats.org/officeDocument/2006/relationships/hyperlink" Target="https://ccpatioapp.com/index.php?module=items/info&amp;path=25-462" TargetMode="External"/><Relationship Id="rId274" Type="http://schemas.openxmlformats.org/officeDocument/2006/relationships/hyperlink" Target="https://ccpatioapp.com/index.php?module=items/info&amp;path=25-462" TargetMode="External"/><Relationship Id="rId273" Type="http://schemas.openxmlformats.org/officeDocument/2006/relationships/hyperlink" Target="https://ccpatioapp.com/index.php?module=items/info&amp;path=25-461" TargetMode="External"/><Relationship Id="rId272" Type="http://schemas.openxmlformats.org/officeDocument/2006/relationships/hyperlink" Target="https://ccpatioapp.com/index.php?module=items/info&amp;path=25-461" TargetMode="External"/><Relationship Id="rId279" Type="http://schemas.openxmlformats.org/officeDocument/2006/relationships/hyperlink" Target="https://ccpatioapp.com/index.php?module=items/info&amp;path=25-463" TargetMode="External"/><Relationship Id="rId278" Type="http://schemas.openxmlformats.org/officeDocument/2006/relationships/hyperlink" Target="https://ccpatioapp.com/index.php?module=items/info&amp;path=25-463" TargetMode="External"/><Relationship Id="rId277" Type="http://schemas.openxmlformats.org/officeDocument/2006/relationships/hyperlink" Target="https://ccpatioapp.com/index.php?module=items/info&amp;path=25-463" TargetMode="External"/><Relationship Id="rId276" Type="http://schemas.openxmlformats.org/officeDocument/2006/relationships/hyperlink" Target="https://ccpatioapp.com/index.php?module=items/info&amp;path=25-463" TargetMode="External"/><Relationship Id="rId1455" Type="http://schemas.openxmlformats.org/officeDocument/2006/relationships/hyperlink" Target="https://ccpatioapp.com/index.php?module=items/info&amp;path=25-890" TargetMode="External"/><Relationship Id="rId1456" Type="http://schemas.openxmlformats.org/officeDocument/2006/relationships/hyperlink" Target="https://ccpatioapp.com/index.php?module=items/info&amp;path=25-729" TargetMode="External"/><Relationship Id="rId1457" Type="http://schemas.openxmlformats.org/officeDocument/2006/relationships/hyperlink" Target="https://ccpatioapp.com/index.php?module=items/info&amp;path=25-729" TargetMode="External"/><Relationship Id="rId1458" Type="http://schemas.openxmlformats.org/officeDocument/2006/relationships/hyperlink" Target="https://ccpatioapp.com/index.php?module=items/info&amp;path=25-559" TargetMode="External"/><Relationship Id="rId1459" Type="http://schemas.openxmlformats.org/officeDocument/2006/relationships/hyperlink" Target="https://ccpatioapp.com/index.php?module=items/info&amp;path=25-559" TargetMode="External"/><Relationship Id="rId629" Type="http://schemas.openxmlformats.org/officeDocument/2006/relationships/hyperlink" Target="https://ccpatioapp.com/index.php?module=items/info&amp;path=25-122" TargetMode="External"/><Relationship Id="rId624" Type="http://schemas.openxmlformats.org/officeDocument/2006/relationships/hyperlink" Target="https://ccpatioapp.com/index.php?module=items/info&amp;path=25-572" TargetMode="External"/><Relationship Id="rId623" Type="http://schemas.openxmlformats.org/officeDocument/2006/relationships/hyperlink" Target="https://ccpatioapp.com/index.php?module=items/info&amp;path=25-605" TargetMode="External"/><Relationship Id="rId622" Type="http://schemas.openxmlformats.org/officeDocument/2006/relationships/hyperlink" Target="https://ccpatioapp.com/index.php?module=items/info&amp;path=25-336" TargetMode="External"/><Relationship Id="rId621" Type="http://schemas.openxmlformats.org/officeDocument/2006/relationships/hyperlink" Target="https://ccpatioapp.com/index.php?module=items/info&amp;path=25-420" TargetMode="External"/><Relationship Id="rId628" Type="http://schemas.openxmlformats.org/officeDocument/2006/relationships/hyperlink" Target="https://ccpatioapp.com/index.php?module=items/info&amp;path=25-84" TargetMode="External"/><Relationship Id="rId627" Type="http://schemas.openxmlformats.org/officeDocument/2006/relationships/hyperlink" Target="https://ccpatioapp.com/index.php?module=items/info&amp;path=25-17" TargetMode="External"/><Relationship Id="rId626" Type="http://schemas.openxmlformats.org/officeDocument/2006/relationships/hyperlink" Target="https://ccpatioapp.com/index.php?module=items/info&amp;path=25-530" TargetMode="External"/><Relationship Id="rId625" Type="http://schemas.openxmlformats.org/officeDocument/2006/relationships/hyperlink" Target="https://ccpatioapp.com/index.php?module=items/info&amp;path=25-606" TargetMode="External"/><Relationship Id="rId1450" Type="http://schemas.openxmlformats.org/officeDocument/2006/relationships/hyperlink" Target="https://ccpatioapp.com/index.php?module=items/info&amp;path=25-888" TargetMode="External"/><Relationship Id="rId620" Type="http://schemas.openxmlformats.org/officeDocument/2006/relationships/hyperlink" Target="https://ccpatioapp.com/index.php?module=items/info&amp;path=25-602" TargetMode="External"/><Relationship Id="rId1451" Type="http://schemas.openxmlformats.org/officeDocument/2006/relationships/hyperlink" Target="https://ccpatioapp.com/index.php?module=items/info&amp;path=25-888" TargetMode="External"/><Relationship Id="rId1452" Type="http://schemas.openxmlformats.org/officeDocument/2006/relationships/hyperlink" Target="https://ccpatioapp.com/index.php?module=items/info&amp;path=25-889" TargetMode="External"/><Relationship Id="rId1453" Type="http://schemas.openxmlformats.org/officeDocument/2006/relationships/hyperlink" Target="https://ccpatioapp.com/index.php?module=items/info&amp;path=25-889" TargetMode="External"/><Relationship Id="rId1454" Type="http://schemas.openxmlformats.org/officeDocument/2006/relationships/hyperlink" Target="https://ccpatioapp.com/index.php?module=items/info&amp;path=25-890" TargetMode="External"/><Relationship Id="rId1444" Type="http://schemas.openxmlformats.org/officeDocument/2006/relationships/hyperlink" Target="https://ccpatioapp.com/index.php?module=items/info&amp;path=25-303" TargetMode="External"/><Relationship Id="rId1445" Type="http://schemas.openxmlformats.org/officeDocument/2006/relationships/hyperlink" Target="https://ccpatioapp.com/index.php?module=items/info&amp;path=25-303" TargetMode="External"/><Relationship Id="rId1446" Type="http://schemas.openxmlformats.org/officeDocument/2006/relationships/hyperlink" Target="https://ccpatioapp.com/index.php?module=items/info&amp;path=25-846" TargetMode="External"/><Relationship Id="rId1447" Type="http://schemas.openxmlformats.org/officeDocument/2006/relationships/hyperlink" Target="https://ccpatioapp.com/index.php?module=items/info&amp;path=25-846" TargetMode="External"/><Relationship Id="rId1448" Type="http://schemas.openxmlformats.org/officeDocument/2006/relationships/hyperlink" Target="https://ccpatioapp.com/index.php?module=items/info&amp;path=25-540" TargetMode="External"/><Relationship Id="rId1449" Type="http://schemas.openxmlformats.org/officeDocument/2006/relationships/hyperlink" Target="https://ccpatioapp.com/index.php?module=items/info&amp;path=25-540" TargetMode="External"/><Relationship Id="rId619" Type="http://schemas.openxmlformats.org/officeDocument/2006/relationships/hyperlink" Target="https://ccpatioapp.com/index.php?module=items/info&amp;path=25-566" TargetMode="External"/><Relationship Id="rId618" Type="http://schemas.openxmlformats.org/officeDocument/2006/relationships/hyperlink" Target="https://ccpatioapp.com/index.php?module=items/info&amp;path=25-601" TargetMode="External"/><Relationship Id="rId613" Type="http://schemas.openxmlformats.org/officeDocument/2006/relationships/hyperlink" Target="https://ccpatioapp.com/index.php?module=items/info&amp;path=25-595" TargetMode="External"/><Relationship Id="rId612" Type="http://schemas.openxmlformats.org/officeDocument/2006/relationships/hyperlink" Target="https://ccpatioapp.com/index.php?module=items/info&amp;path=25-420" TargetMode="External"/><Relationship Id="rId611" Type="http://schemas.openxmlformats.org/officeDocument/2006/relationships/hyperlink" Target="https://ccpatioapp.com/index.php?module=items/info&amp;path=25-594" TargetMode="External"/><Relationship Id="rId610" Type="http://schemas.openxmlformats.org/officeDocument/2006/relationships/hyperlink" Target="https://ccpatioapp.com/index.php?module=items/info&amp;path=25-593" TargetMode="External"/><Relationship Id="rId617" Type="http://schemas.openxmlformats.org/officeDocument/2006/relationships/hyperlink" Target="https://ccpatioapp.com/index.php?module=items/info&amp;path=25-600" TargetMode="External"/><Relationship Id="rId616" Type="http://schemas.openxmlformats.org/officeDocument/2006/relationships/hyperlink" Target="https://ccpatioapp.com/index.php?module=items/info&amp;path=25-598" TargetMode="External"/><Relationship Id="rId615" Type="http://schemas.openxmlformats.org/officeDocument/2006/relationships/hyperlink" Target="https://ccpatioapp.com/index.php?module=items/info&amp;path=25-597" TargetMode="External"/><Relationship Id="rId614" Type="http://schemas.openxmlformats.org/officeDocument/2006/relationships/hyperlink" Target="https://ccpatioapp.com/index.php?module=items/info&amp;path=25-596" TargetMode="External"/><Relationship Id="rId1440" Type="http://schemas.openxmlformats.org/officeDocument/2006/relationships/hyperlink" Target="https://ccpatioapp.com/index.php?module=items/info&amp;path=25-887" TargetMode="External"/><Relationship Id="rId1441" Type="http://schemas.openxmlformats.org/officeDocument/2006/relationships/hyperlink" Target="https://ccpatioapp.com/index.php?module=items/info&amp;path=25-887" TargetMode="External"/><Relationship Id="rId1442" Type="http://schemas.openxmlformats.org/officeDocument/2006/relationships/hyperlink" Target="https://ccpatioapp.com/index.php?module=items/info&amp;path=25-134" TargetMode="External"/><Relationship Id="rId1443" Type="http://schemas.openxmlformats.org/officeDocument/2006/relationships/hyperlink" Target="https://ccpatioapp.com/index.php?module=items/info&amp;path=25-134" TargetMode="External"/><Relationship Id="rId1477" Type="http://schemas.openxmlformats.org/officeDocument/2006/relationships/hyperlink" Target="https://ccpatioapp.com/index.php?module=items/info&amp;path=25-897" TargetMode="External"/><Relationship Id="rId1478" Type="http://schemas.openxmlformats.org/officeDocument/2006/relationships/hyperlink" Target="https://ccpatioapp.com/index.php?module=items/info&amp;path=25-898" TargetMode="External"/><Relationship Id="rId1479" Type="http://schemas.openxmlformats.org/officeDocument/2006/relationships/hyperlink" Target="https://ccpatioapp.com/index.php?module=items/info&amp;path=25-898" TargetMode="External"/><Relationship Id="rId646" Type="http://schemas.openxmlformats.org/officeDocument/2006/relationships/hyperlink" Target="https://ccpatioapp.com/index.php?module=items/info&amp;path=25-619" TargetMode="External"/><Relationship Id="rId645" Type="http://schemas.openxmlformats.org/officeDocument/2006/relationships/hyperlink" Target="https://ccpatioapp.com/index.php?module=items/info&amp;path=25-620" TargetMode="External"/><Relationship Id="rId644" Type="http://schemas.openxmlformats.org/officeDocument/2006/relationships/hyperlink" Target="https://ccpatioapp.com/index.php?module=items/info&amp;path=25-618" TargetMode="External"/><Relationship Id="rId643" Type="http://schemas.openxmlformats.org/officeDocument/2006/relationships/hyperlink" Target="https://ccpatioapp.com/index.php?module=items/info&amp;path=25-617" TargetMode="External"/><Relationship Id="rId649" Type="http://schemas.openxmlformats.org/officeDocument/2006/relationships/hyperlink" Target="https://ccpatioapp.com/index.php?module=items/info&amp;path=25-353" TargetMode="External"/><Relationship Id="rId648" Type="http://schemas.openxmlformats.org/officeDocument/2006/relationships/hyperlink" Target="https://ccpatioapp.com/index.php?module=items/info&amp;path=25-145" TargetMode="External"/><Relationship Id="rId647" Type="http://schemas.openxmlformats.org/officeDocument/2006/relationships/hyperlink" Target="https://ccpatioapp.com/index.php?module=items/info&amp;path=25-79" TargetMode="External"/><Relationship Id="rId1470" Type="http://schemas.openxmlformats.org/officeDocument/2006/relationships/hyperlink" Target="https://ccpatioapp.com/index.php?module=items/info&amp;path=25-893" TargetMode="External"/><Relationship Id="rId1471" Type="http://schemas.openxmlformats.org/officeDocument/2006/relationships/hyperlink" Target="https://ccpatioapp.com/index.php?module=items/info&amp;path=25-893" TargetMode="External"/><Relationship Id="rId1472" Type="http://schemas.openxmlformats.org/officeDocument/2006/relationships/hyperlink" Target="https://ccpatioapp.com/index.php?module=items/info&amp;path=25-895" TargetMode="External"/><Relationship Id="rId642" Type="http://schemas.openxmlformats.org/officeDocument/2006/relationships/hyperlink" Target="https://ccpatioapp.com/index.php?module=items/info&amp;path=25-493" TargetMode="External"/><Relationship Id="rId1473" Type="http://schemas.openxmlformats.org/officeDocument/2006/relationships/hyperlink" Target="https://ccpatioapp.com/index.php?module=items/info&amp;path=25-895" TargetMode="External"/><Relationship Id="rId641" Type="http://schemas.openxmlformats.org/officeDocument/2006/relationships/hyperlink" Target="https://ccpatioapp.com/index.php?module=items/info&amp;path=25-616" TargetMode="External"/><Relationship Id="rId1474" Type="http://schemas.openxmlformats.org/officeDocument/2006/relationships/hyperlink" Target="https://ccpatioapp.com/index.php?module=items/info&amp;path=25-896" TargetMode="External"/><Relationship Id="rId640" Type="http://schemas.openxmlformats.org/officeDocument/2006/relationships/hyperlink" Target="https://ccpatioapp.com/index.php?module=items/info&amp;path=25-615" TargetMode="External"/><Relationship Id="rId1475" Type="http://schemas.openxmlformats.org/officeDocument/2006/relationships/hyperlink" Target="https://ccpatioapp.com/index.php?module=items/info&amp;path=25-896" TargetMode="External"/><Relationship Id="rId1476" Type="http://schemas.openxmlformats.org/officeDocument/2006/relationships/hyperlink" Target="https://ccpatioapp.com/index.php?module=items/info&amp;path=25-897" TargetMode="External"/><Relationship Id="rId1466" Type="http://schemas.openxmlformats.org/officeDocument/2006/relationships/hyperlink" Target="https://ccpatioapp.com/index.php?module=items/info&amp;path=25-882" TargetMode="External"/><Relationship Id="rId1467" Type="http://schemas.openxmlformats.org/officeDocument/2006/relationships/hyperlink" Target="https://ccpatioapp.com/index.php?module=items/info&amp;path=25-882" TargetMode="External"/><Relationship Id="rId1468" Type="http://schemas.openxmlformats.org/officeDocument/2006/relationships/hyperlink" Target="https://ccpatioapp.com/index.php?module=items/info&amp;path=25-456" TargetMode="External"/><Relationship Id="rId1469" Type="http://schemas.openxmlformats.org/officeDocument/2006/relationships/hyperlink" Target="https://ccpatioapp.com/index.php?module=items/info&amp;path=25-456" TargetMode="External"/><Relationship Id="rId635" Type="http://schemas.openxmlformats.org/officeDocument/2006/relationships/hyperlink" Target="https://ccpatioapp.com/index.php?module=items/info&amp;path=25-611" TargetMode="External"/><Relationship Id="rId634" Type="http://schemas.openxmlformats.org/officeDocument/2006/relationships/hyperlink" Target="https://ccpatioapp.com/index.php?module=items/info&amp;path=25-610" TargetMode="External"/><Relationship Id="rId633" Type="http://schemas.openxmlformats.org/officeDocument/2006/relationships/hyperlink" Target="https://ccpatioapp.com/index.php?module=items/info&amp;path=25-391" TargetMode="External"/><Relationship Id="rId632" Type="http://schemas.openxmlformats.org/officeDocument/2006/relationships/hyperlink" Target="https://ccpatioapp.com/index.php?module=items/info&amp;path=25-609" TargetMode="External"/><Relationship Id="rId639" Type="http://schemas.openxmlformats.org/officeDocument/2006/relationships/hyperlink" Target="https://ccpatioapp.com/index.php?module=items/info&amp;path=25-614" TargetMode="External"/><Relationship Id="rId638" Type="http://schemas.openxmlformats.org/officeDocument/2006/relationships/hyperlink" Target="https://ccpatioapp.com/index.php?module=items/info&amp;path=25-613" TargetMode="External"/><Relationship Id="rId637" Type="http://schemas.openxmlformats.org/officeDocument/2006/relationships/hyperlink" Target="https://ccpatioapp.com/index.php?module=items/info&amp;path=25-488" TargetMode="External"/><Relationship Id="rId636" Type="http://schemas.openxmlformats.org/officeDocument/2006/relationships/hyperlink" Target="https://ccpatioapp.com/index.php?module=items/info&amp;path=25-612" TargetMode="External"/><Relationship Id="rId1460" Type="http://schemas.openxmlformats.org/officeDocument/2006/relationships/hyperlink" Target="https://ccpatioapp.com/index.php?module=items/info&amp;path=25-891" TargetMode="External"/><Relationship Id="rId1461" Type="http://schemas.openxmlformats.org/officeDocument/2006/relationships/hyperlink" Target="https://ccpatioapp.com/index.php?module=items/info&amp;path=25-891" TargetMode="External"/><Relationship Id="rId631" Type="http://schemas.openxmlformats.org/officeDocument/2006/relationships/hyperlink" Target="https://ccpatioapp.com/index.php?module=items/info&amp;path=25-608" TargetMode="External"/><Relationship Id="rId1462" Type="http://schemas.openxmlformats.org/officeDocument/2006/relationships/hyperlink" Target="https://ccpatioapp.com/index.php?module=items/info&amp;path=25-51" TargetMode="External"/><Relationship Id="rId630" Type="http://schemas.openxmlformats.org/officeDocument/2006/relationships/hyperlink" Target="https://ccpatioapp.com/index.php?module=items/info&amp;path=25-607" TargetMode="External"/><Relationship Id="rId1463" Type="http://schemas.openxmlformats.org/officeDocument/2006/relationships/hyperlink" Target="https://ccpatioapp.com/index.php?module=items/info&amp;path=25-51" TargetMode="External"/><Relationship Id="rId1464" Type="http://schemas.openxmlformats.org/officeDocument/2006/relationships/hyperlink" Target="https://ccpatioapp.com/index.php?module=items/info&amp;path=25-892" TargetMode="External"/><Relationship Id="rId1465" Type="http://schemas.openxmlformats.org/officeDocument/2006/relationships/hyperlink" Target="https://ccpatioapp.com/index.php?module=items/info&amp;path=25-892" TargetMode="External"/><Relationship Id="rId1411" Type="http://schemas.openxmlformats.org/officeDocument/2006/relationships/hyperlink" Target="https://ccpatioapp.com/index.php?module=items/info&amp;path=25-875" TargetMode="External"/><Relationship Id="rId1412" Type="http://schemas.openxmlformats.org/officeDocument/2006/relationships/hyperlink" Target="https://ccpatioapp.com/index.php?module=items/info&amp;path=25-876" TargetMode="External"/><Relationship Id="rId1413" Type="http://schemas.openxmlformats.org/officeDocument/2006/relationships/hyperlink" Target="https://ccpatioapp.com/index.php?module=items/info&amp;path=25-876" TargetMode="External"/><Relationship Id="rId1414" Type="http://schemas.openxmlformats.org/officeDocument/2006/relationships/hyperlink" Target="https://ccpatioapp.com/index.php?module=items/info&amp;path=25-356" TargetMode="External"/><Relationship Id="rId1415" Type="http://schemas.openxmlformats.org/officeDocument/2006/relationships/hyperlink" Target="https://ccpatioapp.com/index.php?module=items/info&amp;path=25-356" TargetMode="External"/><Relationship Id="rId1416" Type="http://schemas.openxmlformats.org/officeDocument/2006/relationships/hyperlink" Target="https://ccpatioapp.com/index.php?module=items/info&amp;path=25-877" TargetMode="External"/><Relationship Id="rId1417" Type="http://schemas.openxmlformats.org/officeDocument/2006/relationships/hyperlink" Target="https://ccpatioapp.com/index.php?module=items/info&amp;path=25-877" TargetMode="External"/><Relationship Id="rId1418" Type="http://schemas.openxmlformats.org/officeDocument/2006/relationships/hyperlink" Target="https://ccpatioapp.com/index.php?module=items/info&amp;path=25-774" TargetMode="External"/><Relationship Id="rId1419" Type="http://schemas.openxmlformats.org/officeDocument/2006/relationships/hyperlink" Target="https://ccpatioapp.com/index.php?module=items/info&amp;path=25-774" TargetMode="External"/><Relationship Id="rId1410" Type="http://schemas.openxmlformats.org/officeDocument/2006/relationships/hyperlink" Target="https://ccpatioapp.com/index.php?module=items/info&amp;path=25-875" TargetMode="External"/><Relationship Id="rId1400" Type="http://schemas.openxmlformats.org/officeDocument/2006/relationships/hyperlink" Target="https://ccpatioapp.com/index.php?module=items/info&amp;path=25-871" TargetMode="External"/><Relationship Id="rId1401" Type="http://schemas.openxmlformats.org/officeDocument/2006/relationships/hyperlink" Target="https://ccpatioapp.com/index.php?module=items/info&amp;path=25-871" TargetMode="External"/><Relationship Id="rId1402" Type="http://schemas.openxmlformats.org/officeDocument/2006/relationships/hyperlink" Target="https://ccpatioapp.com/index.php?module=items/info&amp;path=25-872" TargetMode="External"/><Relationship Id="rId1403" Type="http://schemas.openxmlformats.org/officeDocument/2006/relationships/hyperlink" Target="https://ccpatioapp.com/index.php?module=items/info&amp;path=25-872" TargetMode="External"/><Relationship Id="rId1404" Type="http://schemas.openxmlformats.org/officeDocument/2006/relationships/hyperlink" Target="https://ccpatioapp.com/index.php?module=items/info&amp;path=25-873" TargetMode="External"/><Relationship Id="rId1405" Type="http://schemas.openxmlformats.org/officeDocument/2006/relationships/hyperlink" Target="https://ccpatioapp.com/index.php?module=items/info&amp;path=25-873" TargetMode="External"/><Relationship Id="rId1406" Type="http://schemas.openxmlformats.org/officeDocument/2006/relationships/hyperlink" Target="https://ccpatioapp.com/index.php?module=items/info&amp;path=25-870" TargetMode="External"/><Relationship Id="rId1407" Type="http://schemas.openxmlformats.org/officeDocument/2006/relationships/hyperlink" Target="https://ccpatioapp.com/index.php?module=items/info&amp;path=25-870" TargetMode="External"/><Relationship Id="rId1408" Type="http://schemas.openxmlformats.org/officeDocument/2006/relationships/hyperlink" Target="https://ccpatioapp.com/index.php?module=items/info&amp;path=25-840" TargetMode="External"/><Relationship Id="rId1409" Type="http://schemas.openxmlformats.org/officeDocument/2006/relationships/hyperlink" Target="https://ccpatioapp.com/index.php?module=items/info&amp;path=25-840" TargetMode="External"/><Relationship Id="rId1433" Type="http://schemas.openxmlformats.org/officeDocument/2006/relationships/hyperlink" Target="https://ccpatioapp.com/index.php?module=items/info&amp;path=25-883" TargetMode="External"/><Relationship Id="rId1434" Type="http://schemas.openxmlformats.org/officeDocument/2006/relationships/hyperlink" Target="https://ccpatioapp.com/index.php?module=items/info&amp;path=25-884" TargetMode="External"/><Relationship Id="rId1435" Type="http://schemas.openxmlformats.org/officeDocument/2006/relationships/hyperlink" Target="https://ccpatioapp.com/index.php?module=items/info&amp;path=25-884" TargetMode="External"/><Relationship Id="rId1436" Type="http://schemas.openxmlformats.org/officeDocument/2006/relationships/hyperlink" Target="https://ccpatioapp.com/index.php?module=items/info&amp;path=25-885" TargetMode="External"/><Relationship Id="rId1437" Type="http://schemas.openxmlformats.org/officeDocument/2006/relationships/hyperlink" Target="https://ccpatioapp.com/index.php?module=items/info&amp;path=25-885" TargetMode="External"/><Relationship Id="rId1438" Type="http://schemas.openxmlformats.org/officeDocument/2006/relationships/hyperlink" Target="https://ccpatioapp.com/index.php?module=items/info&amp;path=25-886" TargetMode="External"/><Relationship Id="rId1439" Type="http://schemas.openxmlformats.org/officeDocument/2006/relationships/hyperlink" Target="https://ccpatioapp.com/index.php?module=items/info&amp;path=25-886" TargetMode="External"/><Relationship Id="rId609" Type="http://schemas.openxmlformats.org/officeDocument/2006/relationships/hyperlink" Target="https://ccpatioapp.com/index.php?module=items/info&amp;path=25-592" TargetMode="External"/><Relationship Id="rId608" Type="http://schemas.openxmlformats.org/officeDocument/2006/relationships/hyperlink" Target="https://ccpatioapp.com/index.php?module=items/info&amp;path=25-591" TargetMode="External"/><Relationship Id="rId607" Type="http://schemas.openxmlformats.org/officeDocument/2006/relationships/hyperlink" Target="https://ccpatioapp.com/index.php?module=items/info&amp;path=25-589" TargetMode="External"/><Relationship Id="rId602" Type="http://schemas.openxmlformats.org/officeDocument/2006/relationships/hyperlink" Target="https://ccpatioapp.com/index.php?module=items/info&amp;path=25-312" TargetMode="External"/><Relationship Id="rId601" Type="http://schemas.openxmlformats.org/officeDocument/2006/relationships/hyperlink" Target="https://ccpatioapp.com/index.php?module=items/info&amp;path=25-268" TargetMode="External"/><Relationship Id="rId600" Type="http://schemas.openxmlformats.org/officeDocument/2006/relationships/hyperlink" Target="https://ccpatioapp.com/index.php?module=items/info&amp;path=25-313" TargetMode="External"/><Relationship Id="rId606" Type="http://schemas.openxmlformats.org/officeDocument/2006/relationships/hyperlink" Target="https://ccpatioapp.com/index.php?module=items/info&amp;path=25-66" TargetMode="External"/><Relationship Id="rId605" Type="http://schemas.openxmlformats.org/officeDocument/2006/relationships/hyperlink" Target="https://ccpatioapp.com/index.php?module=items/info&amp;path=25-588" TargetMode="External"/><Relationship Id="rId604" Type="http://schemas.openxmlformats.org/officeDocument/2006/relationships/hyperlink" Target="https://ccpatioapp.com/index.php?module=items/info&amp;path=25-588" TargetMode="External"/><Relationship Id="rId603" Type="http://schemas.openxmlformats.org/officeDocument/2006/relationships/hyperlink" Target="https://ccpatioapp.com/index.php?module=items/info&amp;path=25-387" TargetMode="External"/><Relationship Id="rId1430" Type="http://schemas.openxmlformats.org/officeDocument/2006/relationships/hyperlink" Target="https://ccpatioapp.com/index.php?module=items/info&amp;path=25-882" TargetMode="External"/><Relationship Id="rId1431" Type="http://schemas.openxmlformats.org/officeDocument/2006/relationships/hyperlink" Target="https://ccpatioapp.com/index.php?module=items/info&amp;path=25-882" TargetMode="External"/><Relationship Id="rId1432" Type="http://schemas.openxmlformats.org/officeDocument/2006/relationships/hyperlink" Target="https://ccpatioapp.com/index.php?module=items/info&amp;path=25-883" TargetMode="External"/><Relationship Id="rId1422" Type="http://schemas.openxmlformats.org/officeDocument/2006/relationships/hyperlink" Target="https://ccpatioapp.com/index.php?module=items/info&amp;path=25-879" TargetMode="External"/><Relationship Id="rId1423" Type="http://schemas.openxmlformats.org/officeDocument/2006/relationships/hyperlink" Target="https://ccpatioapp.com/index.php?module=items/info&amp;path=25-879" TargetMode="External"/><Relationship Id="rId1424" Type="http://schemas.openxmlformats.org/officeDocument/2006/relationships/hyperlink" Target="https://ccpatioapp.com/index.php?module=items/info&amp;path=25-840" TargetMode="External"/><Relationship Id="rId1425" Type="http://schemas.openxmlformats.org/officeDocument/2006/relationships/hyperlink" Target="https://ccpatioapp.com/index.php?module=items/info&amp;path=25-840" TargetMode="External"/><Relationship Id="rId1426" Type="http://schemas.openxmlformats.org/officeDocument/2006/relationships/hyperlink" Target="https://ccpatioapp.com/index.php?module=items/info&amp;path=25-880" TargetMode="External"/><Relationship Id="rId1427" Type="http://schemas.openxmlformats.org/officeDocument/2006/relationships/hyperlink" Target="https://ccpatioapp.com/index.php?module=items/info&amp;path=25-880" TargetMode="External"/><Relationship Id="rId1428" Type="http://schemas.openxmlformats.org/officeDocument/2006/relationships/hyperlink" Target="https://ccpatioapp.com/index.php?module=items/info&amp;path=25-881" TargetMode="External"/><Relationship Id="rId1429" Type="http://schemas.openxmlformats.org/officeDocument/2006/relationships/hyperlink" Target="https://ccpatioapp.com/index.php?module=items/info&amp;path=25-881" TargetMode="External"/><Relationship Id="rId1420" Type="http://schemas.openxmlformats.org/officeDocument/2006/relationships/hyperlink" Target="https://ccpatioapp.com/index.php?module=items/info&amp;path=25-878" TargetMode="External"/><Relationship Id="rId1421" Type="http://schemas.openxmlformats.org/officeDocument/2006/relationships/hyperlink" Target="https://ccpatioapp.com/index.php?module=items/info&amp;path=25-878" TargetMode="External"/><Relationship Id="rId1059" Type="http://schemas.openxmlformats.org/officeDocument/2006/relationships/hyperlink" Target="https://ccpatioapp.com/index.php?module=items/info&amp;path=25-796" TargetMode="External"/><Relationship Id="rId228" Type="http://schemas.openxmlformats.org/officeDocument/2006/relationships/hyperlink" Target="https://ccpatioapp.com/index.php?module=items/info&amp;path=25-440" TargetMode="External"/><Relationship Id="rId227" Type="http://schemas.openxmlformats.org/officeDocument/2006/relationships/hyperlink" Target="https://ccpatioapp.com/index.php?module=items/info&amp;path=25-439" TargetMode="External"/><Relationship Id="rId226" Type="http://schemas.openxmlformats.org/officeDocument/2006/relationships/hyperlink" Target="https://ccpatioapp.com/index.php?module=items/info&amp;path=25-439" TargetMode="External"/><Relationship Id="rId225" Type="http://schemas.openxmlformats.org/officeDocument/2006/relationships/hyperlink" Target="https://ccpatioapp.com/index.php?module=items/info&amp;path=25-438" TargetMode="External"/><Relationship Id="rId229" Type="http://schemas.openxmlformats.org/officeDocument/2006/relationships/hyperlink" Target="https://ccpatioapp.com/index.php?module=items/info&amp;path=25-440" TargetMode="External"/><Relationship Id="rId1050" Type="http://schemas.openxmlformats.org/officeDocument/2006/relationships/hyperlink" Target="https://ccpatioapp.com/index.php?module=items/info&amp;path=25-793" TargetMode="External"/><Relationship Id="rId220" Type="http://schemas.openxmlformats.org/officeDocument/2006/relationships/hyperlink" Target="https://ccpatioapp.com/index.php?module=items/info&amp;path=25-436" TargetMode="External"/><Relationship Id="rId1051" Type="http://schemas.openxmlformats.org/officeDocument/2006/relationships/hyperlink" Target="https://ccpatioapp.com/index.php?module=items/info&amp;path=25-794" TargetMode="External"/><Relationship Id="rId1052" Type="http://schemas.openxmlformats.org/officeDocument/2006/relationships/hyperlink" Target="https://ccpatioapp.com/index.php?module=items/info&amp;path=25-794" TargetMode="External"/><Relationship Id="rId1053" Type="http://schemas.openxmlformats.org/officeDocument/2006/relationships/hyperlink" Target="https://ccpatioapp.com/index.php?module=items/info&amp;path=25-268" TargetMode="External"/><Relationship Id="rId1054" Type="http://schemas.openxmlformats.org/officeDocument/2006/relationships/hyperlink" Target="https://ccpatioapp.com/index.php?module=items/info&amp;path=25-268" TargetMode="External"/><Relationship Id="rId224" Type="http://schemas.openxmlformats.org/officeDocument/2006/relationships/hyperlink" Target="https://ccpatioapp.com/index.php?module=items/info&amp;path=25-438" TargetMode="External"/><Relationship Id="rId1055" Type="http://schemas.openxmlformats.org/officeDocument/2006/relationships/hyperlink" Target="https://ccpatioapp.com/index.php?module=items/info&amp;path=25-795" TargetMode="External"/><Relationship Id="rId223" Type="http://schemas.openxmlformats.org/officeDocument/2006/relationships/hyperlink" Target="https://ccpatioapp.com/index.php?module=items/info&amp;path=25-437" TargetMode="External"/><Relationship Id="rId1056" Type="http://schemas.openxmlformats.org/officeDocument/2006/relationships/hyperlink" Target="https://ccpatioapp.com/index.php?module=items/info&amp;path=25-795" TargetMode="External"/><Relationship Id="rId222" Type="http://schemas.openxmlformats.org/officeDocument/2006/relationships/hyperlink" Target="https://ccpatioapp.com/index.php?module=items/info&amp;path=25-437" TargetMode="External"/><Relationship Id="rId1057" Type="http://schemas.openxmlformats.org/officeDocument/2006/relationships/hyperlink" Target="https://ccpatioapp.com/index.php?module=items/info&amp;path=25-776" TargetMode="External"/><Relationship Id="rId221" Type="http://schemas.openxmlformats.org/officeDocument/2006/relationships/hyperlink" Target="https://ccpatioapp.com/index.php?module=items/info&amp;path=25-436" TargetMode="External"/><Relationship Id="rId1058" Type="http://schemas.openxmlformats.org/officeDocument/2006/relationships/hyperlink" Target="https://ccpatioapp.com/index.php?module=items/info&amp;path=25-776" TargetMode="External"/><Relationship Id="rId1048" Type="http://schemas.openxmlformats.org/officeDocument/2006/relationships/hyperlink" Target="https://ccpatioapp.com/index.php?module=items/info&amp;path=25-700" TargetMode="External"/><Relationship Id="rId1049" Type="http://schemas.openxmlformats.org/officeDocument/2006/relationships/hyperlink" Target="https://ccpatioapp.com/index.php?module=items/info&amp;path=25-793" TargetMode="External"/><Relationship Id="rId217" Type="http://schemas.openxmlformats.org/officeDocument/2006/relationships/hyperlink" Target="https://ccpatioapp.com/index.php?module=items/info&amp;path=25-434" TargetMode="External"/><Relationship Id="rId216" Type="http://schemas.openxmlformats.org/officeDocument/2006/relationships/hyperlink" Target="https://ccpatioapp.com/index.php?module=items/info&amp;path=25-165" TargetMode="External"/><Relationship Id="rId215" Type="http://schemas.openxmlformats.org/officeDocument/2006/relationships/hyperlink" Target="https://ccpatioapp.com/index.php?module=items/info&amp;path=25-165" TargetMode="External"/><Relationship Id="rId699" Type="http://schemas.openxmlformats.org/officeDocument/2006/relationships/hyperlink" Target="https://ccpatioapp.com/index.php?module=items/info&amp;path=25-646" TargetMode="External"/><Relationship Id="rId214" Type="http://schemas.openxmlformats.org/officeDocument/2006/relationships/hyperlink" Target="https://ccpatioapp.com/index.php?module=items/info&amp;path=25-432" TargetMode="External"/><Relationship Id="rId698" Type="http://schemas.openxmlformats.org/officeDocument/2006/relationships/hyperlink" Target="https://ccpatioapp.com/index.php?module=items/info&amp;path=25-665" TargetMode="External"/><Relationship Id="rId219" Type="http://schemas.openxmlformats.org/officeDocument/2006/relationships/hyperlink" Target="https://ccpatioapp.com/index.php?module=items/info&amp;path=25-435" TargetMode="External"/><Relationship Id="rId218" Type="http://schemas.openxmlformats.org/officeDocument/2006/relationships/hyperlink" Target="https://ccpatioapp.com/index.php?module=items/info&amp;path=25-435" TargetMode="External"/><Relationship Id="rId693" Type="http://schemas.openxmlformats.org/officeDocument/2006/relationships/hyperlink" Target="https://ccpatioapp.com/index.php?module=items/info&amp;path=25-660" TargetMode="External"/><Relationship Id="rId1040" Type="http://schemas.openxmlformats.org/officeDocument/2006/relationships/hyperlink" Target="https://ccpatioapp.com/index.php?module=items/info&amp;path=25-790" TargetMode="External"/><Relationship Id="rId692" Type="http://schemas.openxmlformats.org/officeDocument/2006/relationships/hyperlink" Target="https://ccpatioapp.com/index.php?module=items/info&amp;path=25-537" TargetMode="External"/><Relationship Id="rId1041" Type="http://schemas.openxmlformats.org/officeDocument/2006/relationships/hyperlink" Target="https://ccpatioapp.com/index.php?module=items/info&amp;path=25-791" TargetMode="External"/><Relationship Id="rId691" Type="http://schemas.openxmlformats.org/officeDocument/2006/relationships/hyperlink" Target="https://ccpatioapp.com/index.php?module=items/info&amp;path=25-659" TargetMode="External"/><Relationship Id="rId1042" Type="http://schemas.openxmlformats.org/officeDocument/2006/relationships/hyperlink" Target="https://ccpatioapp.com/index.php?module=items/info&amp;path=25-791" TargetMode="External"/><Relationship Id="rId690" Type="http://schemas.openxmlformats.org/officeDocument/2006/relationships/hyperlink" Target="https://ccpatioapp.com/index.php?module=items/info&amp;path=25-658" TargetMode="External"/><Relationship Id="rId1043" Type="http://schemas.openxmlformats.org/officeDocument/2006/relationships/hyperlink" Target="https://ccpatioapp.com/index.php?module=items/info&amp;path=25-792" TargetMode="External"/><Relationship Id="rId213" Type="http://schemas.openxmlformats.org/officeDocument/2006/relationships/hyperlink" Target="https://ccpatioapp.com/index.php?module=items/info&amp;path=25-432" TargetMode="External"/><Relationship Id="rId697" Type="http://schemas.openxmlformats.org/officeDocument/2006/relationships/hyperlink" Target="https://ccpatioapp.com/index.php?module=items/info&amp;path=25-664" TargetMode="External"/><Relationship Id="rId1044" Type="http://schemas.openxmlformats.org/officeDocument/2006/relationships/hyperlink" Target="https://ccpatioapp.com/index.php?module=items/info&amp;path=25-792" TargetMode="External"/><Relationship Id="rId212" Type="http://schemas.openxmlformats.org/officeDocument/2006/relationships/hyperlink" Target="https://ccpatioapp.com/index.php?module=items/info&amp;path=25-431" TargetMode="External"/><Relationship Id="rId696" Type="http://schemas.openxmlformats.org/officeDocument/2006/relationships/hyperlink" Target="https://ccpatioapp.com/index.php?module=items/info&amp;path=25-663" TargetMode="External"/><Relationship Id="rId1045" Type="http://schemas.openxmlformats.org/officeDocument/2006/relationships/hyperlink" Target="https://ccpatioapp.com/index.php?module=items/info&amp;path=25-760" TargetMode="External"/><Relationship Id="rId211" Type="http://schemas.openxmlformats.org/officeDocument/2006/relationships/hyperlink" Target="https://ccpatioapp.com/index.php?module=items/info&amp;path=25-431" TargetMode="External"/><Relationship Id="rId695" Type="http://schemas.openxmlformats.org/officeDocument/2006/relationships/hyperlink" Target="https://ccpatioapp.com/index.php?module=items/info&amp;path=25-662" TargetMode="External"/><Relationship Id="rId1046" Type="http://schemas.openxmlformats.org/officeDocument/2006/relationships/hyperlink" Target="https://ccpatioapp.com/index.php?module=items/info&amp;path=25-760" TargetMode="External"/><Relationship Id="rId210" Type="http://schemas.openxmlformats.org/officeDocument/2006/relationships/hyperlink" Target="https://ccpatioapp.com/index.php?module=items/info&amp;path=25-358" TargetMode="External"/><Relationship Id="rId694" Type="http://schemas.openxmlformats.org/officeDocument/2006/relationships/hyperlink" Target="https://ccpatioapp.com/index.php?module=items/info&amp;path=25-661" TargetMode="External"/><Relationship Id="rId1047" Type="http://schemas.openxmlformats.org/officeDocument/2006/relationships/hyperlink" Target="https://ccpatioapp.com/index.php?module=items/info&amp;path=25-700" TargetMode="External"/><Relationship Id="rId249" Type="http://schemas.openxmlformats.org/officeDocument/2006/relationships/hyperlink" Target="https://ccpatioapp.com/index.php?module=items/info&amp;path=25-449" TargetMode="External"/><Relationship Id="rId248" Type="http://schemas.openxmlformats.org/officeDocument/2006/relationships/hyperlink" Target="https://ccpatioapp.com/index.php?module=items/info&amp;path=25-449" TargetMode="External"/><Relationship Id="rId247" Type="http://schemas.openxmlformats.org/officeDocument/2006/relationships/hyperlink" Target="https://ccpatioapp.com/index.php?module=items/info&amp;path=25-448" TargetMode="External"/><Relationship Id="rId1070" Type="http://schemas.openxmlformats.org/officeDocument/2006/relationships/hyperlink" Target="https://ccpatioapp.com/index.php?module=items/info&amp;path=25-685" TargetMode="External"/><Relationship Id="rId1071" Type="http://schemas.openxmlformats.org/officeDocument/2006/relationships/hyperlink" Target="https://ccpatioapp.com/index.php?module=items/info&amp;path=25-794" TargetMode="External"/><Relationship Id="rId1072" Type="http://schemas.openxmlformats.org/officeDocument/2006/relationships/hyperlink" Target="https://ccpatioapp.com/index.php?module=items/info&amp;path=25-794" TargetMode="External"/><Relationship Id="rId242" Type="http://schemas.openxmlformats.org/officeDocument/2006/relationships/hyperlink" Target="https://ccpatioapp.com/index.php?module=items/info&amp;path=25-446" TargetMode="External"/><Relationship Id="rId1073" Type="http://schemas.openxmlformats.org/officeDocument/2006/relationships/hyperlink" Target="https://ccpatioapp.com/index.php?module=items/info&amp;path=25-711" TargetMode="External"/><Relationship Id="rId241" Type="http://schemas.openxmlformats.org/officeDocument/2006/relationships/hyperlink" Target="https://ccpatioapp.com/index.php?module=items/info&amp;path=25-445" TargetMode="External"/><Relationship Id="rId1074" Type="http://schemas.openxmlformats.org/officeDocument/2006/relationships/hyperlink" Target="https://ccpatioapp.com/index.php?module=items/info&amp;path=25-711" TargetMode="External"/><Relationship Id="rId240" Type="http://schemas.openxmlformats.org/officeDocument/2006/relationships/hyperlink" Target="https://ccpatioapp.com/index.php?module=items/info&amp;path=25-445" TargetMode="External"/><Relationship Id="rId1075" Type="http://schemas.openxmlformats.org/officeDocument/2006/relationships/hyperlink" Target="https://ccpatioapp.com/index.php?module=items/info&amp;path=25-798" TargetMode="External"/><Relationship Id="rId1076" Type="http://schemas.openxmlformats.org/officeDocument/2006/relationships/hyperlink" Target="https://ccpatioapp.com/index.php?module=items/info&amp;path=25-798" TargetMode="External"/><Relationship Id="rId246" Type="http://schemas.openxmlformats.org/officeDocument/2006/relationships/hyperlink" Target="https://ccpatioapp.com/index.php?module=items/info&amp;path=25-448" TargetMode="External"/><Relationship Id="rId1077" Type="http://schemas.openxmlformats.org/officeDocument/2006/relationships/hyperlink" Target="https://ccpatioapp.com/index.php?module=items/info&amp;path=25-199" TargetMode="External"/><Relationship Id="rId245" Type="http://schemas.openxmlformats.org/officeDocument/2006/relationships/hyperlink" Target="https://ccpatioapp.com/index.php?module=items/info&amp;path=25-447" TargetMode="External"/><Relationship Id="rId1078" Type="http://schemas.openxmlformats.org/officeDocument/2006/relationships/hyperlink" Target="https://ccpatioapp.com/index.php?module=items/info&amp;path=25-199" TargetMode="External"/><Relationship Id="rId244" Type="http://schemas.openxmlformats.org/officeDocument/2006/relationships/hyperlink" Target="https://ccpatioapp.com/index.php?module=items/info&amp;path=25-447" TargetMode="External"/><Relationship Id="rId1079" Type="http://schemas.openxmlformats.org/officeDocument/2006/relationships/hyperlink" Target="https://ccpatioapp.com/index.php?module=items/info&amp;path=25-251" TargetMode="External"/><Relationship Id="rId243" Type="http://schemas.openxmlformats.org/officeDocument/2006/relationships/hyperlink" Target="https://ccpatioapp.com/index.php?module=items/info&amp;path=25-446" TargetMode="External"/><Relationship Id="rId239" Type="http://schemas.openxmlformats.org/officeDocument/2006/relationships/hyperlink" Target="https://ccpatioapp.com/index.php?module=items/info&amp;path=25-444" TargetMode="External"/><Relationship Id="rId238" Type="http://schemas.openxmlformats.org/officeDocument/2006/relationships/hyperlink" Target="https://ccpatioapp.com/index.php?module=items/info&amp;path=25-443" TargetMode="External"/><Relationship Id="rId237" Type="http://schemas.openxmlformats.org/officeDocument/2006/relationships/hyperlink" Target="https://ccpatioapp.com/index.php?module=items/info&amp;path=25-430" TargetMode="External"/><Relationship Id="rId236" Type="http://schemas.openxmlformats.org/officeDocument/2006/relationships/hyperlink" Target="https://ccpatioapp.com/index.php?module=items/info&amp;path=25-430" TargetMode="External"/><Relationship Id="rId1060" Type="http://schemas.openxmlformats.org/officeDocument/2006/relationships/hyperlink" Target="https://ccpatioapp.com/index.php?module=items/info&amp;path=25-796" TargetMode="External"/><Relationship Id="rId1061" Type="http://schemas.openxmlformats.org/officeDocument/2006/relationships/hyperlink" Target="https://ccpatioapp.com/index.php?module=items/info&amp;path=25-797" TargetMode="External"/><Relationship Id="rId231" Type="http://schemas.openxmlformats.org/officeDocument/2006/relationships/hyperlink" Target="https://ccpatioapp.com/index.php?module=items/info&amp;path=25-441" TargetMode="External"/><Relationship Id="rId1062" Type="http://schemas.openxmlformats.org/officeDocument/2006/relationships/hyperlink" Target="https://ccpatioapp.com/index.php?module=items/info&amp;path=25-797" TargetMode="External"/><Relationship Id="rId230" Type="http://schemas.openxmlformats.org/officeDocument/2006/relationships/hyperlink" Target="https://ccpatioapp.com/index.php?module=items/info&amp;path=25-441" TargetMode="External"/><Relationship Id="rId1063" Type="http://schemas.openxmlformats.org/officeDocument/2006/relationships/hyperlink" Target="https://ccpatioapp.com/index.php?module=items/info&amp;path=25-319" TargetMode="External"/><Relationship Id="rId1064" Type="http://schemas.openxmlformats.org/officeDocument/2006/relationships/hyperlink" Target="https://ccpatioapp.com/index.php?module=items/info&amp;path=25-319" TargetMode="External"/><Relationship Id="rId1065" Type="http://schemas.openxmlformats.org/officeDocument/2006/relationships/hyperlink" Target="https://ccpatioapp.com/index.php?module=items/info&amp;path=25-490" TargetMode="External"/><Relationship Id="rId235" Type="http://schemas.openxmlformats.org/officeDocument/2006/relationships/hyperlink" Target="https://ccpatioapp.com/index.php?module=items/info&amp;path=25-237" TargetMode="External"/><Relationship Id="rId1066" Type="http://schemas.openxmlformats.org/officeDocument/2006/relationships/hyperlink" Target="https://ccpatioapp.com/index.php?module=items/info&amp;path=25-490" TargetMode="External"/><Relationship Id="rId234" Type="http://schemas.openxmlformats.org/officeDocument/2006/relationships/hyperlink" Target="https://ccpatioapp.com/index.php?module=items/info&amp;path=25-237" TargetMode="External"/><Relationship Id="rId1067" Type="http://schemas.openxmlformats.org/officeDocument/2006/relationships/hyperlink" Target="https://ccpatioapp.com/index.php?module=items/info&amp;path=25-199" TargetMode="External"/><Relationship Id="rId233" Type="http://schemas.openxmlformats.org/officeDocument/2006/relationships/hyperlink" Target="https://ccpatioapp.com/index.php?module=items/info&amp;path=25-442" TargetMode="External"/><Relationship Id="rId1068" Type="http://schemas.openxmlformats.org/officeDocument/2006/relationships/hyperlink" Target="https://ccpatioapp.com/index.php?module=items/info&amp;path=25-199" TargetMode="External"/><Relationship Id="rId232" Type="http://schemas.openxmlformats.org/officeDocument/2006/relationships/hyperlink" Target="https://ccpatioapp.com/index.php?module=items/info&amp;path=25-442" TargetMode="External"/><Relationship Id="rId1069" Type="http://schemas.openxmlformats.org/officeDocument/2006/relationships/hyperlink" Target="https://ccpatioapp.com/index.php?module=items/info&amp;path=25-685" TargetMode="External"/><Relationship Id="rId1015" Type="http://schemas.openxmlformats.org/officeDocument/2006/relationships/hyperlink" Target="https://ccpatioapp.com/index.php?module=items/info&amp;path=25-391" TargetMode="External"/><Relationship Id="rId1499" Type="http://schemas.openxmlformats.org/officeDocument/2006/relationships/hyperlink" Target="https://ccpatioapp.com/index.php?module=items/info&amp;path=25-906" TargetMode="External"/><Relationship Id="rId1016" Type="http://schemas.openxmlformats.org/officeDocument/2006/relationships/hyperlink" Target="https://ccpatioapp.com/index.php?module=items/info&amp;path=25-391" TargetMode="External"/><Relationship Id="rId1017" Type="http://schemas.openxmlformats.org/officeDocument/2006/relationships/hyperlink" Target="https://ccpatioapp.com/index.php?module=items/info&amp;path=25-490" TargetMode="External"/><Relationship Id="rId1018" Type="http://schemas.openxmlformats.org/officeDocument/2006/relationships/hyperlink" Target="https://ccpatioapp.com/index.php?module=items/info&amp;path=25-490" TargetMode="External"/><Relationship Id="rId1019" Type="http://schemas.openxmlformats.org/officeDocument/2006/relationships/hyperlink" Target="https://ccpatioapp.com/index.php?module=items/info&amp;path=25-416" TargetMode="External"/><Relationship Id="rId668" Type="http://schemas.openxmlformats.org/officeDocument/2006/relationships/hyperlink" Target="https://ccpatioapp.com/index.php?module=items/info&amp;path=25-639" TargetMode="External"/><Relationship Id="rId667" Type="http://schemas.openxmlformats.org/officeDocument/2006/relationships/hyperlink" Target="https://ccpatioapp.com/index.php?module=items/info&amp;path=25-638" TargetMode="External"/><Relationship Id="rId666" Type="http://schemas.openxmlformats.org/officeDocument/2006/relationships/hyperlink" Target="https://ccpatioapp.com/index.php?module=items/info&amp;path=25-637" TargetMode="External"/><Relationship Id="rId665" Type="http://schemas.openxmlformats.org/officeDocument/2006/relationships/hyperlink" Target="https://ccpatioapp.com/index.php?module=items/info&amp;path=25-636" TargetMode="External"/><Relationship Id="rId669" Type="http://schemas.openxmlformats.org/officeDocument/2006/relationships/hyperlink" Target="https://ccpatioapp.com/index.php?module=items/info&amp;path=25-640" TargetMode="External"/><Relationship Id="rId1490" Type="http://schemas.openxmlformats.org/officeDocument/2006/relationships/hyperlink" Target="https://ccpatioapp.com/index.php?module=items/info&amp;path=25-903" TargetMode="External"/><Relationship Id="rId660" Type="http://schemas.openxmlformats.org/officeDocument/2006/relationships/hyperlink" Target="https://ccpatioapp.com/index.php?module=items/info&amp;path=25-632" TargetMode="External"/><Relationship Id="rId1491" Type="http://schemas.openxmlformats.org/officeDocument/2006/relationships/hyperlink" Target="https://ccpatioapp.com/index.php?module=items/info&amp;path=25-903" TargetMode="External"/><Relationship Id="rId1492" Type="http://schemas.openxmlformats.org/officeDocument/2006/relationships/hyperlink" Target="https://ccpatioapp.com/index.php?module=items/info&amp;path=25-904" TargetMode="External"/><Relationship Id="rId1493" Type="http://schemas.openxmlformats.org/officeDocument/2006/relationships/hyperlink" Target="https://ccpatioapp.com/index.php?module=items/info&amp;path=25-904" TargetMode="External"/><Relationship Id="rId1010" Type="http://schemas.openxmlformats.org/officeDocument/2006/relationships/hyperlink" Target="https://ccpatioapp.com/index.php?module=items/info&amp;path=25-603" TargetMode="External"/><Relationship Id="rId1494" Type="http://schemas.openxmlformats.org/officeDocument/2006/relationships/hyperlink" Target="https://ccpatioapp.com/index.php?module=items/info&amp;path=25-673" TargetMode="External"/><Relationship Id="rId664" Type="http://schemas.openxmlformats.org/officeDocument/2006/relationships/hyperlink" Target="https://ccpatioapp.com/index.php?module=items/info&amp;path=25-395" TargetMode="External"/><Relationship Id="rId1011" Type="http://schemas.openxmlformats.org/officeDocument/2006/relationships/hyperlink" Target="https://ccpatioapp.com/index.php?module=items/info&amp;path=25-763" TargetMode="External"/><Relationship Id="rId1495" Type="http://schemas.openxmlformats.org/officeDocument/2006/relationships/hyperlink" Target="https://ccpatioapp.com/index.php?module=items/info&amp;path=25-673" TargetMode="External"/><Relationship Id="rId663" Type="http://schemas.openxmlformats.org/officeDocument/2006/relationships/hyperlink" Target="https://ccpatioapp.com/index.php?module=items/info&amp;path=25-389" TargetMode="External"/><Relationship Id="rId1012" Type="http://schemas.openxmlformats.org/officeDocument/2006/relationships/hyperlink" Target="https://ccpatioapp.com/index.php?module=items/info&amp;path=25-763" TargetMode="External"/><Relationship Id="rId1496" Type="http://schemas.openxmlformats.org/officeDocument/2006/relationships/hyperlink" Target="https://ccpatioapp.com/index.php?module=items/info&amp;path=25-905" TargetMode="External"/><Relationship Id="rId662" Type="http://schemas.openxmlformats.org/officeDocument/2006/relationships/hyperlink" Target="https://ccpatioapp.com/index.php?module=items/info&amp;path=25-635" TargetMode="External"/><Relationship Id="rId1013" Type="http://schemas.openxmlformats.org/officeDocument/2006/relationships/hyperlink" Target="https://ccpatioapp.com/index.php?module=items/info&amp;path=25-23" TargetMode="External"/><Relationship Id="rId1497" Type="http://schemas.openxmlformats.org/officeDocument/2006/relationships/hyperlink" Target="https://ccpatioapp.com/index.php?module=items/info&amp;path=25-905" TargetMode="External"/><Relationship Id="rId661" Type="http://schemas.openxmlformats.org/officeDocument/2006/relationships/hyperlink" Target="https://ccpatioapp.com/index.php?module=items/info&amp;path=25-633" TargetMode="External"/><Relationship Id="rId1014" Type="http://schemas.openxmlformats.org/officeDocument/2006/relationships/hyperlink" Target="https://ccpatioapp.com/index.php?module=items/info&amp;path=25-23" TargetMode="External"/><Relationship Id="rId1498" Type="http://schemas.openxmlformats.org/officeDocument/2006/relationships/hyperlink" Target="https://ccpatioapp.com/index.php?module=items/info&amp;path=25-906" TargetMode="External"/><Relationship Id="rId1004" Type="http://schemas.openxmlformats.org/officeDocument/2006/relationships/hyperlink" Target="https://ccpatioapp.com/index.php?module=items/info&amp;path=25-784" TargetMode="External"/><Relationship Id="rId1488" Type="http://schemas.openxmlformats.org/officeDocument/2006/relationships/hyperlink" Target="https://ccpatioapp.com/index.php?module=items/info&amp;path=25-902" TargetMode="External"/><Relationship Id="rId1005" Type="http://schemas.openxmlformats.org/officeDocument/2006/relationships/hyperlink" Target="https://ccpatioapp.com/index.php?module=items/info&amp;path=25-700" TargetMode="External"/><Relationship Id="rId1489" Type="http://schemas.openxmlformats.org/officeDocument/2006/relationships/hyperlink" Target="https://ccpatioapp.com/index.php?module=items/info&amp;path=25-902" TargetMode="External"/><Relationship Id="rId1006" Type="http://schemas.openxmlformats.org/officeDocument/2006/relationships/hyperlink" Target="https://ccpatioapp.com/index.php?module=items/info&amp;path=25-700" TargetMode="External"/><Relationship Id="rId1007" Type="http://schemas.openxmlformats.org/officeDocument/2006/relationships/hyperlink" Target="https://ccpatioapp.com/index.php?module=items/info&amp;path=25-356" TargetMode="External"/><Relationship Id="rId1008" Type="http://schemas.openxmlformats.org/officeDocument/2006/relationships/hyperlink" Target="https://ccpatioapp.com/index.php?module=items/info&amp;path=25-356" TargetMode="External"/><Relationship Id="rId1009" Type="http://schemas.openxmlformats.org/officeDocument/2006/relationships/hyperlink" Target="https://ccpatioapp.com/index.php?module=items/info&amp;path=25-603" TargetMode="External"/><Relationship Id="rId657" Type="http://schemas.openxmlformats.org/officeDocument/2006/relationships/hyperlink" Target="https://ccpatioapp.com/index.php?module=items/info&amp;path=25-630" TargetMode="External"/><Relationship Id="rId656" Type="http://schemas.openxmlformats.org/officeDocument/2006/relationships/hyperlink" Target="https://ccpatioapp.com/index.php?module=items/info&amp;path=25-629" TargetMode="External"/><Relationship Id="rId655" Type="http://schemas.openxmlformats.org/officeDocument/2006/relationships/hyperlink" Target="https://ccpatioapp.com/index.php?module=items/info&amp;path=25-628" TargetMode="External"/><Relationship Id="rId654" Type="http://schemas.openxmlformats.org/officeDocument/2006/relationships/hyperlink" Target="https://ccpatioapp.com/index.php?module=items/info&amp;path=25-627" TargetMode="External"/><Relationship Id="rId659" Type="http://schemas.openxmlformats.org/officeDocument/2006/relationships/hyperlink" Target="https://ccpatioapp.com/index.php?module=items/info&amp;path=25-631" TargetMode="External"/><Relationship Id="rId658" Type="http://schemas.openxmlformats.org/officeDocument/2006/relationships/hyperlink" Target="https://ccpatioapp.com/index.php?module=items/info&amp;path=25-237" TargetMode="External"/><Relationship Id="rId1480" Type="http://schemas.openxmlformats.org/officeDocument/2006/relationships/hyperlink" Target="https://ccpatioapp.com/index.php?module=items/info&amp;path=25-899" TargetMode="External"/><Relationship Id="rId1481" Type="http://schemas.openxmlformats.org/officeDocument/2006/relationships/hyperlink" Target="https://ccpatioapp.com/index.php?module=items/info&amp;path=25-899" TargetMode="External"/><Relationship Id="rId1482" Type="http://schemas.openxmlformats.org/officeDocument/2006/relationships/hyperlink" Target="https://ccpatioapp.com/index.php?module=items/info&amp;path=25-900" TargetMode="External"/><Relationship Id="rId1483" Type="http://schemas.openxmlformats.org/officeDocument/2006/relationships/hyperlink" Target="https://ccpatioapp.com/index.php?module=items/info&amp;path=25-900" TargetMode="External"/><Relationship Id="rId653" Type="http://schemas.openxmlformats.org/officeDocument/2006/relationships/hyperlink" Target="https://ccpatioapp.com/index.php?module=items/info&amp;path=25-626" TargetMode="External"/><Relationship Id="rId1000" Type="http://schemas.openxmlformats.org/officeDocument/2006/relationships/hyperlink" Target="https://ccpatioapp.com/index.php?module=items/info&amp;path=25-783" TargetMode="External"/><Relationship Id="rId1484" Type="http://schemas.openxmlformats.org/officeDocument/2006/relationships/hyperlink" Target="https://ccpatioapp.com/index.php?module=items/info&amp;path=25-842" TargetMode="External"/><Relationship Id="rId652" Type="http://schemas.openxmlformats.org/officeDocument/2006/relationships/hyperlink" Target="https://ccpatioapp.com/index.php?module=items/info&amp;path=25-625" TargetMode="External"/><Relationship Id="rId1001" Type="http://schemas.openxmlformats.org/officeDocument/2006/relationships/hyperlink" Target="https://ccpatioapp.com/index.php?module=items/info&amp;path=25-653" TargetMode="External"/><Relationship Id="rId1485" Type="http://schemas.openxmlformats.org/officeDocument/2006/relationships/hyperlink" Target="https://ccpatioapp.com/index.php?module=items/info&amp;path=25-842" TargetMode="External"/><Relationship Id="rId651" Type="http://schemas.openxmlformats.org/officeDocument/2006/relationships/hyperlink" Target="https://ccpatioapp.com/index.php?module=items/info&amp;path=25-600" TargetMode="External"/><Relationship Id="rId1002" Type="http://schemas.openxmlformats.org/officeDocument/2006/relationships/hyperlink" Target="https://ccpatioapp.com/index.php?module=items/info&amp;path=25-653" TargetMode="External"/><Relationship Id="rId1486" Type="http://schemas.openxmlformats.org/officeDocument/2006/relationships/hyperlink" Target="https://ccpatioapp.com/index.php?module=items/info&amp;path=25-901" TargetMode="External"/><Relationship Id="rId650" Type="http://schemas.openxmlformats.org/officeDocument/2006/relationships/hyperlink" Target="https://ccpatioapp.com/index.php?module=items/info&amp;path=25-624" TargetMode="External"/><Relationship Id="rId1003" Type="http://schemas.openxmlformats.org/officeDocument/2006/relationships/hyperlink" Target="https://ccpatioapp.com/index.php?module=items/info&amp;path=25-784" TargetMode="External"/><Relationship Id="rId1487" Type="http://schemas.openxmlformats.org/officeDocument/2006/relationships/hyperlink" Target="https://ccpatioapp.com/index.php?module=items/info&amp;path=25-901" TargetMode="External"/><Relationship Id="rId1037" Type="http://schemas.openxmlformats.org/officeDocument/2006/relationships/hyperlink" Target="https://ccpatioapp.com/index.php?module=items/info&amp;path=25-82" TargetMode="External"/><Relationship Id="rId1038" Type="http://schemas.openxmlformats.org/officeDocument/2006/relationships/hyperlink" Target="https://ccpatioapp.com/index.php?module=items/info&amp;path=25-82" TargetMode="External"/><Relationship Id="rId1039" Type="http://schemas.openxmlformats.org/officeDocument/2006/relationships/hyperlink" Target="https://ccpatioapp.com/index.php?module=items/info&amp;path=25-790" TargetMode="External"/><Relationship Id="rId206" Type="http://schemas.openxmlformats.org/officeDocument/2006/relationships/hyperlink" Target="https://ccpatioapp.com/index.php?module=items/info&amp;path=25-430" TargetMode="External"/><Relationship Id="rId205" Type="http://schemas.openxmlformats.org/officeDocument/2006/relationships/hyperlink" Target="https://ccpatioapp.com/index.php?module=items/info&amp;path=25-430" TargetMode="External"/><Relationship Id="rId689" Type="http://schemas.openxmlformats.org/officeDocument/2006/relationships/hyperlink" Target="https://ccpatioapp.com/index.php?module=items/info&amp;path=25-657" TargetMode="External"/><Relationship Id="rId204" Type="http://schemas.openxmlformats.org/officeDocument/2006/relationships/hyperlink" Target="https://ccpatioapp.com/index.php?module=items/info&amp;path=25-429" TargetMode="External"/><Relationship Id="rId688" Type="http://schemas.openxmlformats.org/officeDocument/2006/relationships/hyperlink" Target="https://ccpatioapp.com/index.php?module=items/info&amp;path=25-656" TargetMode="External"/><Relationship Id="rId203" Type="http://schemas.openxmlformats.org/officeDocument/2006/relationships/hyperlink" Target="https://ccpatioapp.com/index.php?module=items/info&amp;path=25-429" TargetMode="External"/><Relationship Id="rId687" Type="http://schemas.openxmlformats.org/officeDocument/2006/relationships/hyperlink" Target="https://ccpatioapp.com/index.php?module=items/info&amp;path=25-655" TargetMode="External"/><Relationship Id="rId209" Type="http://schemas.openxmlformats.org/officeDocument/2006/relationships/hyperlink" Target="https://ccpatioapp.com/index.php?module=items/info&amp;path=25-358" TargetMode="External"/><Relationship Id="rId208" Type="http://schemas.openxmlformats.org/officeDocument/2006/relationships/hyperlink" Target="https://ccpatioapp.com/index.php?module=items/info&amp;path=25-413" TargetMode="External"/><Relationship Id="rId207" Type="http://schemas.openxmlformats.org/officeDocument/2006/relationships/hyperlink" Target="https://ccpatioapp.com/index.php?module=items/info&amp;path=25-413" TargetMode="External"/><Relationship Id="rId682" Type="http://schemas.openxmlformats.org/officeDocument/2006/relationships/hyperlink" Target="https://ccpatioapp.com/index.php?module=items/info&amp;path=25-651" TargetMode="External"/><Relationship Id="rId681" Type="http://schemas.openxmlformats.org/officeDocument/2006/relationships/hyperlink" Target="https://ccpatioapp.com/index.php?module=items/info&amp;path=25-592" TargetMode="External"/><Relationship Id="rId1030" Type="http://schemas.openxmlformats.org/officeDocument/2006/relationships/hyperlink" Target="https://ccpatioapp.com/index.php?module=items/info&amp;path=25-788" TargetMode="External"/><Relationship Id="rId680" Type="http://schemas.openxmlformats.org/officeDocument/2006/relationships/hyperlink" Target="https://ccpatioapp.com/index.php?module=items/info&amp;path=25-650" TargetMode="External"/><Relationship Id="rId1031" Type="http://schemas.openxmlformats.org/officeDocument/2006/relationships/hyperlink" Target="https://ccpatioapp.com/index.php?module=items/info&amp;path=25-789" TargetMode="External"/><Relationship Id="rId1032" Type="http://schemas.openxmlformats.org/officeDocument/2006/relationships/hyperlink" Target="https://ccpatioapp.com/index.php?module=items/info&amp;path=25-789" TargetMode="External"/><Relationship Id="rId202" Type="http://schemas.openxmlformats.org/officeDocument/2006/relationships/hyperlink" Target="https://ccpatioapp.com/index.php?module=items/info&amp;path=25-147" TargetMode="External"/><Relationship Id="rId686" Type="http://schemas.openxmlformats.org/officeDocument/2006/relationships/hyperlink" Target="https://ccpatioapp.com/index.php?module=items/info&amp;path=25-654" TargetMode="External"/><Relationship Id="rId1033" Type="http://schemas.openxmlformats.org/officeDocument/2006/relationships/hyperlink" Target="https://ccpatioapp.com/index.php?module=items/info&amp;path=25-693" TargetMode="External"/><Relationship Id="rId201" Type="http://schemas.openxmlformats.org/officeDocument/2006/relationships/hyperlink" Target="https://ccpatioapp.com/index.php?module=items/info&amp;path=25-147" TargetMode="External"/><Relationship Id="rId685" Type="http://schemas.openxmlformats.org/officeDocument/2006/relationships/hyperlink" Target="https://ccpatioapp.com/index.php?module=items/info&amp;path=25-653" TargetMode="External"/><Relationship Id="rId1034" Type="http://schemas.openxmlformats.org/officeDocument/2006/relationships/hyperlink" Target="https://ccpatioapp.com/index.php?module=items/info&amp;path=25-693" TargetMode="External"/><Relationship Id="rId200" Type="http://schemas.openxmlformats.org/officeDocument/2006/relationships/hyperlink" Target="https://ccpatioapp.com/index.php?module=items/info&amp;path=25-428" TargetMode="External"/><Relationship Id="rId684" Type="http://schemas.openxmlformats.org/officeDocument/2006/relationships/hyperlink" Target="https://ccpatioapp.com/index.php?module=items/info&amp;path=25-652" TargetMode="External"/><Relationship Id="rId1035" Type="http://schemas.openxmlformats.org/officeDocument/2006/relationships/hyperlink" Target="https://ccpatioapp.com/index.php?module=items/info&amp;path=25-701" TargetMode="External"/><Relationship Id="rId683" Type="http://schemas.openxmlformats.org/officeDocument/2006/relationships/hyperlink" Target="https://ccpatioapp.com/index.php?module=items/info&amp;path=25-600" TargetMode="External"/><Relationship Id="rId1036" Type="http://schemas.openxmlformats.org/officeDocument/2006/relationships/hyperlink" Target="https://ccpatioapp.com/index.php?module=items/info&amp;path=25-701" TargetMode="External"/><Relationship Id="rId1026" Type="http://schemas.openxmlformats.org/officeDocument/2006/relationships/hyperlink" Target="https://ccpatioapp.com/index.php?module=items/info&amp;path=25-786" TargetMode="External"/><Relationship Id="rId1027" Type="http://schemas.openxmlformats.org/officeDocument/2006/relationships/hyperlink" Target="https://ccpatioapp.com/index.php?module=items/info&amp;path=25-787" TargetMode="External"/><Relationship Id="rId1028" Type="http://schemas.openxmlformats.org/officeDocument/2006/relationships/hyperlink" Target="https://ccpatioapp.com/index.php?module=items/info&amp;path=25-787" TargetMode="External"/><Relationship Id="rId1029" Type="http://schemas.openxmlformats.org/officeDocument/2006/relationships/hyperlink" Target="https://ccpatioapp.com/index.php?module=items/info&amp;path=25-788" TargetMode="External"/><Relationship Id="rId679" Type="http://schemas.openxmlformats.org/officeDocument/2006/relationships/hyperlink" Target="https://ccpatioapp.com/index.php?module=items/info&amp;path=25-649" TargetMode="External"/><Relationship Id="rId678" Type="http://schemas.openxmlformats.org/officeDocument/2006/relationships/hyperlink" Target="https://ccpatioapp.com/index.php?module=items/info&amp;path=25-648" TargetMode="External"/><Relationship Id="rId677" Type="http://schemas.openxmlformats.org/officeDocument/2006/relationships/hyperlink" Target="https://ccpatioapp.com/index.php?module=items/info&amp;path=25-647" TargetMode="External"/><Relationship Id="rId676" Type="http://schemas.openxmlformats.org/officeDocument/2006/relationships/hyperlink" Target="https://ccpatioapp.com/index.php?module=items/info&amp;path=25-646" TargetMode="External"/><Relationship Id="rId671" Type="http://schemas.openxmlformats.org/officeDocument/2006/relationships/hyperlink" Target="https://ccpatioapp.com/index.php?module=items/info&amp;path=25-615" TargetMode="External"/><Relationship Id="rId670" Type="http://schemas.openxmlformats.org/officeDocument/2006/relationships/hyperlink" Target="https://ccpatioapp.com/index.php?module=items/info&amp;path=25-642" TargetMode="External"/><Relationship Id="rId1020" Type="http://schemas.openxmlformats.org/officeDocument/2006/relationships/hyperlink" Target="https://ccpatioapp.com/index.php?module=items/info&amp;path=25-416" TargetMode="External"/><Relationship Id="rId1021" Type="http://schemas.openxmlformats.org/officeDocument/2006/relationships/hyperlink" Target="https://ccpatioapp.com/index.php?module=items/info&amp;path=25-104" TargetMode="External"/><Relationship Id="rId675" Type="http://schemas.openxmlformats.org/officeDocument/2006/relationships/hyperlink" Target="https://ccpatioapp.com/index.php?module=items/info&amp;path=25-645" TargetMode="External"/><Relationship Id="rId1022" Type="http://schemas.openxmlformats.org/officeDocument/2006/relationships/hyperlink" Target="https://ccpatioapp.com/index.php?module=items/info&amp;path=25-104" TargetMode="External"/><Relationship Id="rId674" Type="http://schemas.openxmlformats.org/officeDocument/2006/relationships/hyperlink" Target="https://ccpatioapp.com/index.php?module=items/info&amp;path=25-572" TargetMode="External"/><Relationship Id="rId1023" Type="http://schemas.openxmlformats.org/officeDocument/2006/relationships/hyperlink" Target="https://ccpatioapp.com/index.php?module=items/info&amp;path=25-785" TargetMode="External"/><Relationship Id="rId673" Type="http://schemas.openxmlformats.org/officeDocument/2006/relationships/hyperlink" Target="https://ccpatioapp.com/index.php?module=items/info&amp;path=25-145" TargetMode="External"/><Relationship Id="rId1024" Type="http://schemas.openxmlformats.org/officeDocument/2006/relationships/hyperlink" Target="https://ccpatioapp.com/index.php?module=items/info&amp;path=25-785" TargetMode="External"/><Relationship Id="rId672" Type="http://schemas.openxmlformats.org/officeDocument/2006/relationships/hyperlink" Target="https://ccpatioapp.com/index.php?module=items/info&amp;path=25-264" TargetMode="External"/><Relationship Id="rId1025" Type="http://schemas.openxmlformats.org/officeDocument/2006/relationships/hyperlink" Target="https://ccpatioapp.com/index.php?module=items/info&amp;path=25-786" TargetMode="External"/><Relationship Id="rId190" Type="http://schemas.openxmlformats.org/officeDocument/2006/relationships/hyperlink" Target="https://ccpatioapp.com/index.php?module=items/info&amp;path=25-423" TargetMode="External"/><Relationship Id="rId194" Type="http://schemas.openxmlformats.org/officeDocument/2006/relationships/hyperlink" Target="https://ccpatioapp.com/index.php?module=items/info&amp;path=25-426" TargetMode="External"/><Relationship Id="rId193" Type="http://schemas.openxmlformats.org/officeDocument/2006/relationships/hyperlink" Target="https://ccpatioapp.com/index.php?module=items/info&amp;path=25-346" TargetMode="External"/><Relationship Id="rId192" Type="http://schemas.openxmlformats.org/officeDocument/2006/relationships/hyperlink" Target="https://ccpatioapp.com/index.php?module=items/info&amp;path=25-425" TargetMode="External"/><Relationship Id="rId191" Type="http://schemas.openxmlformats.org/officeDocument/2006/relationships/hyperlink" Target="https://ccpatioapp.com/index.php?module=items/info&amp;path=25-423" TargetMode="External"/><Relationship Id="rId187" Type="http://schemas.openxmlformats.org/officeDocument/2006/relationships/hyperlink" Target="https://ccpatioapp.com/index.php?module=items/info&amp;path=25-421" TargetMode="External"/><Relationship Id="rId186" Type="http://schemas.openxmlformats.org/officeDocument/2006/relationships/hyperlink" Target="https://ccpatioapp.com/index.php?module=items/info&amp;path=25-421" TargetMode="External"/><Relationship Id="rId185" Type="http://schemas.openxmlformats.org/officeDocument/2006/relationships/hyperlink" Target="https://ccpatioapp.com/index.php?module=items/info&amp;path=25-419" TargetMode="External"/><Relationship Id="rId184" Type="http://schemas.openxmlformats.org/officeDocument/2006/relationships/hyperlink" Target="https://ccpatioapp.com/index.php?module=items/info&amp;path=25-419" TargetMode="External"/><Relationship Id="rId189" Type="http://schemas.openxmlformats.org/officeDocument/2006/relationships/hyperlink" Target="https://ccpatioapp.com/index.php?module=items/info&amp;path=25-422" TargetMode="External"/><Relationship Id="rId188" Type="http://schemas.openxmlformats.org/officeDocument/2006/relationships/hyperlink" Target="https://ccpatioapp.com/index.php?module=items/info&amp;path=25-422" TargetMode="External"/><Relationship Id="rId183" Type="http://schemas.openxmlformats.org/officeDocument/2006/relationships/hyperlink" Target="https://ccpatioapp.com/index.php?module=items/info&amp;path=25-417" TargetMode="External"/><Relationship Id="rId182" Type="http://schemas.openxmlformats.org/officeDocument/2006/relationships/hyperlink" Target="https://ccpatioapp.com/index.php?module=items/info&amp;path=25-417" TargetMode="External"/><Relationship Id="rId181" Type="http://schemas.openxmlformats.org/officeDocument/2006/relationships/hyperlink" Target="https://ccpatioapp.com/index.php?module=items/info&amp;path=25-416" TargetMode="External"/><Relationship Id="rId180" Type="http://schemas.openxmlformats.org/officeDocument/2006/relationships/hyperlink" Target="https://ccpatioapp.com/index.php?module=items/info&amp;path=25-416" TargetMode="External"/><Relationship Id="rId176" Type="http://schemas.openxmlformats.org/officeDocument/2006/relationships/hyperlink" Target="https://ccpatioapp.com/index.php?module=items/info&amp;path=25-414" TargetMode="External"/><Relationship Id="rId175" Type="http://schemas.openxmlformats.org/officeDocument/2006/relationships/hyperlink" Target="https://ccpatioapp.com/index.php?module=items/info&amp;path=25-413" TargetMode="External"/><Relationship Id="rId174" Type="http://schemas.openxmlformats.org/officeDocument/2006/relationships/hyperlink" Target="https://ccpatioapp.com/index.php?module=items/info&amp;path=25-413" TargetMode="External"/><Relationship Id="rId173" Type="http://schemas.openxmlformats.org/officeDocument/2006/relationships/hyperlink" Target="https://ccpatioapp.com/index.php?module=items/info&amp;path=25-412" TargetMode="External"/><Relationship Id="rId179" Type="http://schemas.openxmlformats.org/officeDocument/2006/relationships/hyperlink" Target="https://ccpatioapp.com/index.php?module=items/info&amp;path=25-415" TargetMode="External"/><Relationship Id="rId178" Type="http://schemas.openxmlformats.org/officeDocument/2006/relationships/hyperlink" Target="https://ccpatioapp.com/index.php?module=items/info&amp;path=25-415" TargetMode="External"/><Relationship Id="rId177" Type="http://schemas.openxmlformats.org/officeDocument/2006/relationships/hyperlink" Target="https://ccpatioapp.com/index.php?module=items/info&amp;path=25-414" TargetMode="External"/><Relationship Id="rId198" Type="http://schemas.openxmlformats.org/officeDocument/2006/relationships/hyperlink" Target="https://ccpatioapp.com/index.php?module=items/info&amp;path=25-220" TargetMode="External"/><Relationship Id="rId197" Type="http://schemas.openxmlformats.org/officeDocument/2006/relationships/hyperlink" Target="https://ccpatioapp.com/index.php?module=items/info&amp;path=25-427" TargetMode="External"/><Relationship Id="rId196" Type="http://schemas.openxmlformats.org/officeDocument/2006/relationships/hyperlink" Target="https://ccpatioapp.com/index.php?module=items/info&amp;path=25-427" TargetMode="External"/><Relationship Id="rId195" Type="http://schemas.openxmlformats.org/officeDocument/2006/relationships/hyperlink" Target="https://ccpatioapp.com/index.php?module=items/info&amp;path=25-426" TargetMode="External"/><Relationship Id="rId199" Type="http://schemas.openxmlformats.org/officeDocument/2006/relationships/hyperlink" Target="https://ccpatioapp.com/index.php?module=items/info&amp;path=25-220" TargetMode="External"/><Relationship Id="rId150" Type="http://schemas.openxmlformats.org/officeDocument/2006/relationships/hyperlink" Target="https://ccpatioapp.com/index.php?module=items/info&amp;path=25-399" TargetMode="External"/><Relationship Id="rId149" Type="http://schemas.openxmlformats.org/officeDocument/2006/relationships/hyperlink" Target="https://ccpatioapp.com/index.php?module=items/info&amp;path=25-399" TargetMode="External"/><Relationship Id="rId148" Type="http://schemas.openxmlformats.org/officeDocument/2006/relationships/hyperlink" Target="https://ccpatioapp.com/index.php?module=items/info&amp;path=25-398" TargetMode="External"/><Relationship Id="rId1090" Type="http://schemas.openxmlformats.org/officeDocument/2006/relationships/hyperlink" Target="https://ccpatioapp.com/index.php?module=items/info&amp;path=25-802" TargetMode="External"/><Relationship Id="rId1091" Type="http://schemas.openxmlformats.org/officeDocument/2006/relationships/hyperlink" Target="https://ccpatioapp.com/index.php?module=items/info&amp;path=25-803" TargetMode="External"/><Relationship Id="rId1092" Type="http://schemas.openxmlformats.org/officeDocument/2006/relationships/hyperlink" Target="https://ccpatioapp.com/index.php?module=items/info&amp;path=25-803" TargetMode="External"/><Relationship Id="rId1093" Type="http://schemas.openxmlformats.org/officeDocument/2006/relationships/hyperlink" Target="https://ccpatioapp.com/index.php?module=items/info&amp;path=25-336" TargetMode="External"/><Relationship Id="rId1094" Type="http://schemas.openxmlformats.org/officeDocument/2006/relationships/hyperlink" Target="https://ccpatioapp.com/index.php?module=items/info&amp;path=25-336" TargetMode="External"/><Relationship Id="rId143" Type="http://schemas.openxmlformats.org/officeDocument/2006/relationships/hyperlink" Target="https://ccpatioapp.com/index.php?module=items/info&amp;path=25-397" TargetMode="External"/><Relationship Id="rId1095" Type="http://schemas.openxmlformats.org/officeDocument/2006/relationships/hyperlink" Target="https://ccpatioapp.com/index.php?module=items/info&amp;path=25-804" TargetMode="External"/><Relationship Id="rId142" Type="http://schemas.openxmlformats.org/officeDocument/2006/relationships/hyperlink" Target="https://ccpatioapp.com/index.php?module=items/info&amp;path=25-395" TargetMode="External"/><Relationship Id="rId1096" Type="http://schemas.openxmlformats.org/officeDocument/2006/relationships/hyperlink" Target="https://ccpatioapp.com/index.php?module=items/info&amp;path=25-804" TargetMode="External"/><Relationship Id="rId141" Type="http://schemas.openxmlformats.org/officeDocument/2006/relationships/hyperlink" Target="https://ccpatioapp.com/index.php?module=items/info&amp;path=25-395" TargetMode="External"/><Relationship Id="rId1097" Type="http://schemas.openxmlformats.org/officeDocument/2006/relationships/hyperlink" Target="https://ccpatioapp.com/index.php?module=items/info&amp;path=25-805" TargetMode="External"/><Relationship Id="rId140" Type="http://schemas.openxmlformats.org/officeDocument/2006/relationships/hyperlink" Target="https://ccpatioapp.com/index.php?module=items/info&amp;path=25-40" TargetMode="External"/><Relationship Id="rId1098" Type="http://schemas.openxmlformats.org/officeDocument/2006/relationships/hyperlink" Target="https://ccpatioapp.com/index.php?module=items/info&amp;path=25-805" TargetMode="External"/><Relationship Id="rId147" Type="http://schemas.openxmlformats.org/officeDocument/2006/relationships/hyperlink" Target="https://ccpatioapp.com/index.php?module=items/info&amp;path=25-398" TargetMode="External"/><Relationship Id="rId1099" Type="http://schemas.openxmlformats.org/officeDocument/2006/relationships/hyperlink" Target="https://ccpatioapp.com/index.php?module=items/info&amp;path=25-806" TargetMode="External"/><Relationship Id="rId146" Type="http://schemas.openxmlformats.org/officeDocument/2006/relationships/hyperlink" Target="https://ccpatioapp.com/index.php?module=items/info&amp;path=25-396" TargetMode="External"/><Relationship Id="rId145" Type="http://schemas.openxmlformats.org/officeDocument/2006/relationships/hyperlink" Target="https://ccpatioapp.com/index.php?module=items/info&amp;path=25-396" TargetMode="External"/><Relationship Id="rId144" Type="http://schemas.openxmlformats.org/officeDocument/2006/relationships/hyperlink" Target="https://ccpatioapp.com/index.php?module=items/info&amp;path=25-397" TargetMode="External"/><Relationship Id="rId139" Type="http://schemas.openxmlformats.org/officeDocument/2006/relationships/hyperlink" Target="https://ccpatioapp.com/index.php?module=items/info&amp;path=25-40" TargetMode="External"/><Relationship Id="rId138" Type="http://schemas.openxmlformats.org/officeDocument/2006/relationships/hyperlink" Target="https://ccpatioapp.com/index.php?module=items/info&amp;path=25-394" TargetMode="External"/><Relationship Id="rId137" Type="http://schemas.openxmlformats.org/officeDocument/2006/relationships/hyperlink" Target="https://ccpatioapp.com/index.php?module=items/info&amp;path=25-394" TargetMode="External"/><Relationship Id="rId1080" Type="http://schemas.openxmlformats.org/officeDocument/2006/relationships/hyperlink" Target="https://ccpatioapp.com/index.php?module=items/info&amp;path=25-251" TargetMode="External"/><Relationship Id="rId1081" Type="http://schemas.openxmlformats.org/officeDocument/2006/relationships/hyperlink" Target="https://ccpatioapp.com/index.php?module=items/info&amp;path=25-799" TargetMode="External"/><Relationship Id="rId1082" Type="http://schemas.openxmlformats.org/officeDocument/2006/relationships/hyperlink" Target="https://ccpatioapp.com/index.php?module=items/info&amp;path=25-799" TargetMode="External"/><Relationship Id="rId1083" Type="http://schemas.openxmlformats.org/officeDocument/2006/relationships/hyperlink" Target="https://ccpatioapp.com/index.php?module=items/info&amp;path=25-800" TargetMode="External"/><Relationship Id="rId132" Type="http://schemas.openxmlformats.org/officeDocument/2006/relationships/hyperlink" Target="https://ccpatioapp.com/index.php?module=items/info&amp;path=25-393" TargetMode="External"/><Relationship Id="rId1084" Type="http://schemas.openxmlformats.org/officeDocument/2006/relationships/hyperlink" Target="https://ccpatioapp.com/index.php?module=items/info&amp;path=25-800" TargetMode="External"/><Relationship Id="rId131" Type="http://schemas.openxmlformats.org/officeDocument/2006/relationships/hyperlink" Target="https://ccpatioapp.com/index.php?module=items/info&amp;path=25-393" TargetMode="External"/><Relationship Id="rId1085" Type="http://schemas.openxmlformats.org/officeDocument/2006/relationships/hyperlink" Target="https://ccpatioapp.com/index.php?module=items/info&amp;path=25-216" TargetMode="External"/><Relationship Id="rId130" Type="http://schemas.openxmlformats.org/officeDocument/2006/relationships/hyperlink" Target="https://ccpatioapp.com/index.php?module=items/info&amp;path=25-392" TargetMode="External"/><Relationship Id="rId1086" Type="http://schemas.openxmlformats.org/officeDocument/2006/relationships/hyperlink" Target="https://ccpatioapp.com/index.php?module=items/info&amp;path=25-216" TargetMode="External"/><Relationship Id="rId1087" Type="http://schemas.openxmlformats.org/officeDocument/2006/relationships/hyperlink" Target="https://ccpatioapp.com/index.php?module=items/info&amp;path=25-801" TargetMode="External"/><Relationship Id="rId136" Type="http://schemas.openxmlformats.org/officeDocument/2006/relationships/hyperlink" Target="https://ccpatioapp.com/index.php?module=items/info&amp;path=25-268" TargetMode="External"/><Relationship Id="rId1088" Type="http://schemas.openxmlformats.org/officeDocument/2006/relationships/hyperlink" Target="https://ccpatioapp.com/index.php?module=items/info&amp;path=25-801" TargetMode="External"/><Relationship Id="rId135" Type="http://schemas.openxmlformats.org/officeDocument/2006/relationships/hyperlink" Target="https://ccpatioapp.com/index.php?module=items/info&amp;path=25-268" TargetMode="External"/><Relationship Id="rId1089" Type="http://schemas.openxmlformats.org/officeDocument/2006/relationships/hyperlink" Target="https://ccpatioapp.com/index.php?module=items/info&amp;path=25-802" TargetMode="External"/><Relationship Id="rId134" Type="http://schemas.openxmlformats.org/officeDocument/2006/relationships/hyperlink" Target="https://ccpatioapp.com/index.php?module=items/info&amp;path=25-338" TargetMode="External"/><Relationship Id="rId133" Type="http://schemas.openxmlformats.org/officeDocument/2006/relationships/hyperlink" Target="https://ccpatioapp.com/index.php?module=items/info&amp;path=25-338" TargetMode="External"/><Relationship Id="rId172" Type="http://schemas.openxmlformats.org/officeDocument/2006/relationships/hyperlink" Target="https://ccpatioapp.com/index.php?module=items/info&amp;path=25-412" TargetMode="External"/><Relationship Id="rId171" Type="http://schemas.openxmlformats.org/officeDocument/2006/relationships/hyperlink" Target="https://ccpatioapp.com/index.php?module=items/info&amp;path=25-411" TargetMode="External"/><Relationship Id="rId170" Type="http://schemas.openxmlformats.org/officeDocument/2006/relationships/hyperlink" Target="https://ccpatioapp.com/index.php?module=items/info&amp;path=25-411" TargetMode="External"/><Relationship Id="rId165" Type="http://schemas.openxmlformats.org/officeDocument/2006/relationships/hyperlink" Target="https://ccpatioapp.com/index.php?module=items/info&amp;path=25-23" TargetMode="External"/><Relationship Id="rId164" Type="http://schemas.openxmlformats.org/officeDocument/2006/relationships/hyperlink" Target="https://ccpatioapp.com/index.php?module=items/info&amp;path=25-23" TargetMode="External"/><Relationship Id="rId163" Type="http://schemas.openxmlformats.org/officeDocument/2006/relationships/hyperlink" Target="https://ccpatioapp.com/index.php?module=items/info&amp;path=25-409" TargetMode="External"/><Relationship Id="rId162" Type="http://schemas.openxmlformats.org/officeDocument/2006/relationships/hyperlink" Target="https://ccpatioapp.com/index.php?module=items/info&amp;path=25-408" TargetMode="External"/><Relationship Id="rId169" Type="http://schemas.openxmlformats.org/officeDocument/2006/relationships/hyperlink" Target="https://ccpatioapp.com/index.php?module=items/info&amp;path=25-410" TargetMode="External"/><Relationship Id="rId168" Type="http://schemas.openxmlformats.org/officeDocument/2006/relationships/hyperlink" Target="https://ccpatioapp.com/index.php?module=items/info&amp;path=25-410" TargetMode="External"/><Relationship Id="rId167" Type="http://schemas.openxmlformats.org/officeDocument/2006/relationships/hyperlink" Target="https://ccpatioapp.com/index.php?module=items/info&amp;path=25-236" TargetMode="External"/><Relationship Id="rId166" Type="http://schemas.openxmlformats.org/officeDocument/2006/relationships/hyperlink" Target="https://ccpatioapp.com/index.php?module=items/info&amp;path=25-236" TargetMode="External"/><Relationship Id="rId161" Type="http://schemas.openxmlformats.org/officeDocument/2006/relationships/hyperlink" Target="https://ccpatioapp.com/index.php?module=items/info&amp;path=25-408" TargetMode="External"/><Relationship Id="rId160" Type="http://schemas.openxmlformats.org/officeDocument/2006/relationships/hyperlink" Target="https://ccpatioapp.com/index.php?module=items/info&amp;path=25-407" TargetMode="External"/><Relationship Id="rId159" Type="http://schemas.openxmlformats.org/officeDocument/2006/relationships/hyperlink" Target="https://ccpatioapp.com/index.php?module=items/info&amp;path=25-407" TargetMode="External"/><Relationship Id="rId154" Type="http://schemas.openxmlformats.org/officeDocument/2006/relationships/hyperlink" Target="https://ccpatioapp.com/index.php?module=items/info&amp;path=25-404" TargetMode="External"/><Relationship Id="rId153" Type="http://schemas.openxmlformats.org/officeDocument/2006/relationships/hyperlink" Target="https://ccpatioapp.com/index.php?module=items/info&amp;path=25-404" TargetMode="External"/><Relationship Id="rId152" Type="http://schemas.openxmlformats.org/officeDocument/2006/relationships/hyperlink" Target="https://ccpatioapp.com/index.php?module=items/info&amp;path=25-403" TargetMode="External"/><Relationship Id="rId151" Type="http://schemas.openxmlformats.org/officeDocument/2006/relationships/hyperlink" Target="https://ccpatioapp.com/index.php?module=items/info&amp;path=25-401" TargetMode="External"/><Relationship Id="rId158" Type="http://schemas.openxmlformats.org/officeDocument/2006/relationships/hyperlink" Target="https://ccpatioapp.com/index.php?module=items/info&amp;path=25-406" TargetMode="External"/><Relationship Id="rId157" Type="http://schemas.openxmlformats.org/officeDocument/2006/relationships/hyperlink" Target="https://ccpatioapp.com/index.php?module=items/info&amp;path=25-406" TargetMode="External"/><Relationship Id="rId156" Type="http://schemas.openxmlformats.org/officeDocument/2006/relationships/hyperlink" Target="https://ccpatioapp.com/index.php?module=items/info&amp;path=25-405" TargetMode="External"/><Relationship Id="rId155" Type="http://schemas.openxmlformats.org/officeDocument/2006/relationships/hyperlink" Target="https://ccpatioapp.com/index.php?module=items/info&amp;path=25-405" TargetMode="External"/><Relationship Id="rId1510" Type="http://schemas.openxmlformats.org/officeDocument/2006/relationships/hyperlink" Target="https://ccpatioapp.com/index.php?module=items/info&amp;path=25-911" TargetMode="External"/><Relationship Id="rId1511" Type="http://schemas.openxmlformats.org/officeDocument/2006/relationships/hyperlink" Target="https://ccpatioapp.com/index.php?module=items/info&amp;path=25-911" TargetMode="External"/><Relationship Id="rId1512" Type="http://schemas.openxmlformats.org/officeDocument/2006/relationships/hyperlink" Target="https://ccpatioapp.com/index.php?module=items/info&amp;path=25-199" TargetMode="External"/><Relationship Id="rId1513" Type="http://schemas.openxmlformats.org/officeDocument/2006/relationships/hyperlink" Target="https://ccpatioapp.com/index.php?module=items/info&amp;path=25-199" TargetMode="External"/><Relationship Id="rId1514" Type="http://schemas.openxmlformats.org/officeDocument/2006/relationships/hyperlink" Target="https://ccpatioapp.com/index.php?module=items/info&amp;path=25-912" TargetMode="External"/><Relationship Id="rId1515" Type="http://schemas.openxmlformats.org/officeDocument/2006/relationships/hyperlink" Target="https://ccpatioapp.com/index.php?module=items/info&amp;path=25-912" TargetMode="External"/><Relationship Id="rId1516" Type="http://schemas.openxmlformats.org/officeDocument/2006/relationships/hyperlink" Target="https://ccpatioapp.com/index.php?module=items/info&amp;path=25-913" TargetMode="External"/><Relationship Id="rId1517" Type="http://schemas.openxmlformats.org/officeDocument/2006/relationships/hyperlink" Target="https://ccpatioapp.com/index.php?module=items/info&amp;path=25-913" TargetMode="External"/><Relationship Id="rId1518" Type="http://schemas.openxmlformats.org/officeDocument/2006/relationships/hyperlink" Target="https://ccpatioapp.com/index.php?module=items/info&amp;path=25-914" TargetMode="External"/><Relationship Id="rId1519" Type="http://schemas.openxmlformats.org/officeDocument/2006/relationships/hyperlink" Target="https://ccpatioapp.com/index.php?module=items/info&amp;path=25-914" TargetMode="External"/><Relationship Id="rId1500" Type="http://schemas.openxmlformats.org/officeDocument/2006/relationships/hyperlink" Target="https://ccpatioapp.com/index.php?module=items/info&amp;path=25-907" TargetMode="External"/><Relationship Id="rId1501" Type="http://schemas.openxmlformats.org/officeDocument/2006/relationships/hyperlink" Target="https://ccpatioapp.com/index.php?module=items/info&amp;path=25-907" TargetMode="External"/><Relationship Id="rId1502" Type="http://schemas.openxmlformats.org/officeDocument/2006/relationships/hyperlink" Target="https://ccpatioapp.com/index.php?module=items/info&amp;path=25-908" TargetMode="External"/><Relationship Id="rId1503" Type="http://schemas.openxmlformats.org/officeDocument/2006/relationships/hyperlink" Target="https://ccpatioapp.com/index.php?module=items/info&amp;path=25-908" TargetMode="External"/><Relationship Id="rId1504" Type="http://schemas.openxmlformats.org/officeDocument/2006/relationships/hyperlink" Target="https://ccpatioapp.com/index.php?module=items/info&amp;path=25-909" TargetMode="External"/><Relationship Id="rId1505" Type="http://schemas.openxmlformats.org/officeDocument/2006/relationships/hyperlink" Target="https://ccpatioapp.com/index.php?module=items/info&amp;path=25-909" TargetMode="External"/><Relationship Id="rId1506" Type="http://schemas.openxmlformats.org/officeDocument/2006/relationships/hyperlink" Target="https://ccpatioapp.com/index.php?module=items/info&amp;path=25-712" TargetMode="External"/><Relationship Id="rId1507" Type="http://schemas.openxmlformats.org/officeDocument/2006/relationships/hyperlink" Target="https://ccpatioapp.com/index.php?module=items/info&amp;path=25-712" TargetMode="External"/><Relationship Id="rId1508" Type="http://schemas.openxmlformats.org/officeDocument/2006/relationships/hyperlink" Target="https://ccpatioapp.com/index.php?module=items/info&amp;path=25-910" TargetMode="External"/><Relationship Id="rId1509" Type="http://schemas.openxmlformats.org/officeDocument/2006/relationships/hyperlink" Target="https://ccpatioapp.com/index.php?module=items/info&amp;path=25-910" TargetMode="External"/><Relationship Id="rId1576" Type="http://schemas.openxmlformats.org/officeDocument/2006/relationships/hyperlink" Target="https://ccpatioapp.com/index.php?module=items/info&amp;path=25-322" TargetMode="External"/><Relationship Id="rId1577" Type="http://schemas.openxmlformats.org/officeDocument/2006/relationships/hyperlink" Target="https://ccpatioapp.com/index.php?module=items/info&amp;path=25-670" TargetMode="External"/><Relationship Id="rId1578" Type="http://schemas.openxmlformats.org/officeDocument/2006/relationships/hyperlink" Target="https://ccpatioapp.com/index.php?module=items/info&amp;path=25-670" TargetMode="External"/><Relationship Id="rId1579" Type="http://schemas.openxmlformats.org/officeDocument/2006/relationships/hyperlink" Target="https://ccpatioapp.com/index.php?module=items/info&amp;path=25-709" TargetMode="External"/><Relationship Id="rId509" Type="http://schemas.openxmlformats.org/officeDocument/2006/relationships/hyperlink" Target="https://ccpatioapp.com/index.php?module=items/info&amp;path=25-545" TargetMode="External"/><Relationship Id="rId508" Type="http://schemas.openxmlformats.org/officeDocument/2006/relationships/hyperlink" Target="https://ccpatioapp.com/index.php?module=items/info&amp;path=25-545" TargetMode="External"/><Relationship Id="rId503" Type="http://schemas.openxmlformats.org/officeDocument/2006/relationships/hyperlink" Target="https://ccpatioapp.com/index.php?module=items/info&amp;path=25-542" TargetMode="External"/><Relationship Id="rId987" Type="http://schemas.openxmlformats.org/officeDocument/2006/relationships/hyperlink" Target="https://ccpatioapp.com/index.php?module=items/info&amp;path=25-437" TargetMode="External"/><Relationship Id="rId502" Type="http://schemas.openxmlformats.org/officeDocument/2006/relationships/hyperlink" Target="https://ccpatioapp.com/index.php?module=items/info&amp;path=25-515" TargetMode="External"/><Relationship Id="rId986" Type="http://schemas.openxmlformats.org/officeDocument/2006/relationships/hyperlink" Target="https://ccpatioapp.com/index.php?module=items/info&amp;path=25-780" TargetMode="External"/><Relationship Id="rId501" Type="http://schemas.openxmlformats.org/officeDocument/2006/relationships/hyperlink" Target="https://ccpatioapp.com/index.php?module=items/info&amp;path=25-515" TargetMode="External"/><Relationship Id="rId985" Type="http://schemas.openxmlformats.org/officeDocument/2006/relationships/hyperlink" Target="https://ccpatioapp.com/index.php?module=items/info&amp;path=25-780" TargetMode="External"/><Relationship Id="rId500" Type="http://schemas.openxmlformats.org/officeDocument/2006/relationships/hyperlink" Target="https://ccpatioapp.com/index.php?module=items/info&amp;path=25-229" TargetMode="External"/><Relationship Id="rId984" Type="http://schemas.openxmlformats.org/officeDocument/2006/relationships/hyperlink" Target="https://ccpatioapp.com/index.php?module=items/info&amp;path=25-760" TargetMode="External"/><Relationship Id="rId507" Type="http://schemas.openxmlformats.org/officeDocument/2006/relationships/hyperlink" Target="https://ccpatioapp.com/index.php?module=items/info&amp;path=25-544" TargetMode="External"/><Relationship Id="rId506" Type="http://schemas.openxmlformats.org/officeDocument/2006/relationships/hyperlink" Target="https://ccpatioapp.com/index.php?module=items/info&amp;path=25-544" TargetMode="External"/><Relationship Id="rId505" Type="http://schemas.openxmlformats.org/officeDocument/2006/relationships/hyperlink" Target="https://ccpatioapp.com/index.php?module=items/info&amp;path=25-543" TargetMode="External"/><Relationship Id="rId989" Type="http://schemas.openxmlformats.org/officeDocument/2006/relationships/hyperlink" Target="https://ccpatioapp.com/index.php?module=items/info&amp;path=25-323" TargetMode="External"/><Relationship Id="rId504" Type="http://schemas.openxmlformats.org/officeDocument/2006/relationships/hyperlink" Target="https://ccpatioapp.com/index.php?module=items/info&amp;path=25-542" TargetMode="External"/><Relationship Id="rId988" Type="http://schemas.openxmlformats.org/officeDocument/2006/relationships/hyperlink" Target="https://ccpatioapp.com/index.php?module=items/info&amp;path=25-437" TargetMode="External"/><Relationship Id="rId1570" Type="http://schemas.openxmlformats.org/officeDocument/2006/relationships/hyperlink" Target="https://ccpatioapp.com/index.php?module=items/info&amp;path=25-862" TargetMode="External"/><Relationship Id="rId1571" Type="http://schemas.openxmlformats.org/officeDocument/2006/relationships/hyperlink" Target="https://ccpatioapp.com/index.php?module=items/info&amp;path=25-862" TargetMode="External"/><Relationship Id="rId983" Type="http://schemas.openxmlformats.org/officeDocument/2006/relationships/hyperlink" Target="https://ccpatioapp.com/index.php?module=items/info&amp;path=25-760" TargetMode="External"/><Relationship Id="rId1572" Type="http://schemas.openxmlformats.org/officeDocument/2006/relationships/hyperlink" Target="https://ccpatioapp.com/index.php?module=items/info&amp;path=25-902" TargetMode="External"/><Relationship Id="rId982" Type="http://schemas.openxmlformats.org/officeDocument/2006/relationships/hyperlink" Target="https://ccpatioapp.com/index.php?module=items/info&amp;path=25-670" TargetMode="External"/><Relationship Id="rId1573" Type="http://schemas.openxmlformats.org/officeDocument/2006/relationships/hyperlink" Target="https://ccpatioapp.com/index.php?module=items/info&amp;path=25-251" TargetMode="External"/><Relationship Id="rId981" Type="http://schemas.openxmlformats.org/officeDocument/2006/relationships/hyperlink" Target="https://ccpatioapp.com/index.php?module=items/info&amp;path=25-670" TargetMode="External"/><Relationship Id="rId1574" Type="http://schemas.openxmlformats.org/officeDocument/2006/relationships/hyperlink" Target="https://ccpatioapp.com/index.php?module=items/info&amp;path=25-251" TargetMode="External"/><Relationship Id="rId980" Type="http://schemas.openxmlformats.org/officeDocument/2006/relationships/hyperlink" Target="https://ccpatioapp.com/index.php?module=items/info&amp;path=25-779" TargetMode="External"/><Relationship Id="rId1575" Type="http://schemas.openxmlformats.org/officeDocument/2006/relationships/hyperlink" Target="https://ccpatioapp.com/index.php?module=items/info&amp;path=25-322" TargetMode="External"/><Relationship Id="rId1565" Type="http://schemas.openxmlformats.org/officeDocument/2006/relationships/hyperlink" Target="https://ccpatioapp.com/index.php?module=items/info&amp;path=25-535" TargetMode="External"/><Relationship Id="rId1566" Type="http://schemas.openxmlformats.org/officeDocument/2006/relationships/hyperlink" Target="https://ccpatioapp.com/index.php?module=items/info&amp;path=25-558" TargetMode="External"/><Relationship Id="rId1567" Type="http://schemas.openxmlformats.org/officeDocument/2006/relationships/hyperlink" Target="https://ccpatioapp.com/index.php?module=items/info&amp;path=25-855" TargetMode="External"/><Relationship Id="rId1568" Type="http://schemas.openxmlformats.org/officeDocument/2006/relationships/hyperlink" Target="https://ccpatioapp.com/index.php?module=items/info&amp;path=25-855" TargetMode="External"/><Relationship Id="rId1569" Type="http://schemas.openxmlformats.org/officeDocument/2006/relationships/hyperlink" Target="https://ccpatioapp.com/index.php?module=items/info&amp;path=25-855" TargetMode="External"/><Relationship Id="rId976" Type="http://schemas.openxmlformats.org/officeDocument/2006/relationships/hyperlink" Target="https://ccpatioapp.com/index.php?module=items/info&amp;path=25-778" TargetMode="External"/><Relationship Id="rId975" Type="http://schemas.openxmlformats.org/officeDocument/2006/relationships/hyperlink" Target="https://ccpatioapp.com/index.php?module=items/info&amp;path=25-778" TargetMode="External"/><Relationship Id="rId974" Type="http://schemas.openxmlformats.org/officeDocument/2006/relationships/hyperlink" Target="https://ccpatioapp.com/index.php?module=items/info&amp;path=25-777" TargetMode="External"/><Relationship Id="rId973" Type="http://schemas.openxmlformats.org/officeDocument/2006/relationships/hyperlink" Target="https://ccpatioapp.com/index.php?module=items/info&amp;path=25-777" TargetMode="External"/><Relationship Id="rId979" Type="http://schemas.openxmlformats.org/officeDocument/2006/relationships/hyperlink" Target="https://ccpatioapp.com/index.php?module=items/info&amp;path=25-779" TargetMode="External"/><Relationship Id="rId978" Type="http://schemas.openxmlformats.org/officeDocument/2006/relationships/hyperlink" Target="https://ccpatioapp.com/index.php?module=items/info&amp;path=25-638" TargetMode="External"/><Relationship Id="rId977" Type="http://schemas.openxmlformats.org/officeDocument/2006/relationships/hyperlink" Target="https://ccpatioapp.com/index.php?module=items/info&amp;path=25-638" TargetMode="External"/><Relationship Id="rId1560" Type="http://schemas.openxmlformats.org/officeDocument/2006/relationships/hyperlink" Target="https://ccpatioapp.com/index.php?module=items/info&amp;path=25-510" TargetMode="External"/><Relationship Id="rId972" Type="http://schemas.openxmlformats.org/officeDocument/2006/relationships/hyperlink" Target="https://ccpatioapp.com/index.php?module=items/info&amp;path=25-187" TargetMode="External"/><Relationship Id="rId1561" Type="http://schemas.openxmlformats.org/officeDocument/2006/relationships/hyperlink" Target="https://ccpatioapp.com/index.php?module=items/info&amp;path=25-499" TargetMode="External"/><Relationship Id="rId971" Type="http://schemas.openxmlformats.org/officeDocument/2006/relationships/hyperlink" Target="https://ccpatioapp.com/index.php?module=items/info&amp;path=25-187" TargetMode="External"/><Relationship Id="rId1562" Type="http://schemas.openxmlformats.org/officeDocument/2006/relationships/hyperlink" Target="https://ccpatioapp.com/index.php?module=items/info&amp;path=25-529" TargetMode="External"/><Relationship Id="rId970" Type="http://schemas.openxmlformats.org/officeDocument/2006/relationships/hyperlink" Target="https://ccpatioapp.com/index.php?module=items/info&amp;path=25-776" TargetMode="External"/><Relationship Id="rId1563" Type="http://schemas.openxmlformats.org/officeDocument/2006/relationships/hyperlink" Target="https://ccpatioapp.com/index.php?module=items/info&amp;path=25-532" TargetMode="External"/><Relationship Id="rId1564" Type="http://schemas.openxmlformats.org/officeDocument/2006/relationships/hyperlink" Target="https://ccpatioapp.com/index.php?module=items/info&amp;path=25-535" TargetMode="External"/><Relationship Id="rId1114" Type="http://schemas.openxmlformats.org/officeDocument/2006/relationships/hyperlink" Target="https://ccpatioapp.com/index.php?module=items/info&amp;path=25-760" TargetMode="External"/><Relationship Id="rId1115" Type="http://schemas.openxmlformats.org/officeDocument/2006/relationships/hyperlink" Target="https://ccpatioapp.com/index.php?module=items/info&amp;path=25-760" TargetMode="External"/><Relationship Id="rId1116" Type="http://schemas.openxmlformats.org/officeDocument/2006/relationships/hyperlink" Target="https://ccpatioapp.com/index.php?module=items/info&amp;path=25-420" TargetMode="External"/><Relationship Id="rId1117" Type="http://schemas.openxmlformats.org/officeDocument/2006/relationships/hyperlink" Target="https://ccpatioapp.com/index.php?module=items/info&amp;path=25-420" TargetMode="External"/><Relationship Id="rId1118" Type="http://schemas.openxmlformats.org/officeDocument/2006/relationships/hyperlink" Target="https://ccpatioapp.com/index.php?module=items/info&amp;path=25-676" TargetMode="External"/><Relationship Id="rId1119" Type="http://schemas.openxmlformats.org/officeDocument/2006/relationships/hyperlink" Target="https://ccpatioapp.com/index.php?module=items/info&amp;path=25-676" TargetMode="External"/><Relationship Id="rId525" Type="http://schemas.openxmlformats.org/officeDocument/2006/relationships/hyperlink" Target="https://ccpatioapp.com/index.php?module=items/info&amp;path=25-551" TargetMode="External"/><Relationship Id="rId524" Type="http://schemas.openxmlformats.org/officeDocument/2006/relationships/hyperlink" Target="https://ccpatioapp.com/index.php?module=items/info&amp;path=25-551" TargetMode="External"/><Relationship Id="rId523" Type="http://schemas.openxmlformats.org/officeDocument/2006/relationships/hyperlink" Target="https://ccpatioapp.com/index.php?module=items/info&amp;path=25-550" TargetMode="External"/><Relationship Id="rId522" Type="http://schemas.openxmlformats.org/officeDocument/2006/relationships/hyperlink" Target="https://ccpatioapp.com/index.php?module=items/info&amp;path=25-550" TargetMode="External"/><Relationship Id="rId529" Type="http://schemas.openxmlformats.org/officeDocument/2006/relationships/hyperlink" Target="https://ccpatioapp.com/index.php?module=items/info&amp;path=25-552" TargetMode="External"/><Relationship Id="rId528" Type="http://schemas.openxmlformats.org/officeDocument/2006/relationships/hyperlink" Target="https://ccpatioapp.com/index.php?module=items/info&amp;path=25-552" TargetMode="External"/><Relationship Id="rId527" Type="http://schemas.openxmlformats.org/officeDocument/2006/relationships/hyperlink" Target="https://ccpatioapp.com/index.php?module=items/info&amp;path=25-367" TargetMode="External"/><Relationship Id="rId526" Type="http://schemas.openxmlformats.org/officeDocument/2006/relationships/hyperlink" Target="https://ccpatioapp.com/index.php?module=items/info&amp;path=25-367" TargetMode="External"/><Relationship Id="rId521" Type="http://schemas.openxmlformats.org/officeDocument/2006/relationships/hyperlink" Target="https://ccpatioapp.com/index.php?module=items/info&amp;path=25-549" TargetMode="External"/><Relationship Id="rId1110" Type="http://schemas.openxmlformats.org/officeDocument/2006/relationships/hyperlink" Target="https://ccpatioapp.com/index.php?module=items/info&amp;path=25-809" TargetMode="External"/><Relationship Id="rId520" Type="http://schemas.openxmlformats.org/officeDocument/2006/relationships/hyperlink" Target="https://ccpatioapp.com/index.php?module=items/info&amp;path=25-549" TargetMode="External"/><Relationship Id="rId1111" Type="http://schemas.openxmlformats.org/officeDocument/2006/relationships/hyperlink" Target="https://ccpatioapp.com/index.php?module=items/info&amp;path=25-809" TargetMode="External"/><Relationship Id="rId1112" Type="http://schemas.openxmlformats.org/officeDocument/2006/relationships/hyperlink" Target="https://ccpatioapp.com/index.php?module=items/info&amp;path=25-216" TargetMode="External"/><Relationship Id="rId1113" Type="http://schemas.openxmlformats.org/officeDocument/2006/relationships/hyperlink" Target="https://ccpatioapp.com/index.php?module=items/info&amp;path=25-216" TargetMode="External"/><Relationship Id="rId1103" Type="http://schemas.openxmlformats.org/officeDocument/2006/relationships/hyperlink" Target="https://ccpatioapp.com/index.php?module=items/info&amp;path=25-807" TargetMode="External"/><Relationship Id="rId1104" Type="http://schemas.openxmlformats.org/officeDocument/2006/relationships/hyperlink" Target="https://ccpatioapp.com/index.php?module=items/info&amp;path=25-807" TargetMode="External"/><Relationship Id="rId1105" Type="http://schemas.openxmlformats.org/officeDocument/2006/relationships/hyperlink" Target="https://ccpatioapp.com/index.php?module=items/info&amp;path=21-976&amp;redirect_to=subentity&amp;gotopage%5b411%5d=1" TargetMode="External"/><Relationship Id="rId1106" Type="http://schemas.openxmlformats.org/officeDocument/2006/relationships/hyperlink" Target="https://ccpatioapp.com/index.php?module=items/info&amp;path=25-653" TargetMode="External"/><Relationship Id="rId1107" Type="http://schemas.openxmlformats.org/officeDocument/2006/relationships/hyperlink" Target="https://ccpatioapp.com/index.php?module=items/info&amp;path=25-653" TargetMode="External"/><Relationship Id="rId1108" Type="http://schemas.openxmlformats.org/officeDocument/2006/relationships/hyperlink" Target="https://ccpatioapp.com/index.php?module=items/info&amp;path=25-711" TargetMode="External"/><Relationship Id="rId1109" Type="http://schemas.openxmlformats.org/officeDocument/2006/relationships/hyperlink" Target="https://ccpatioapp.com/index.php?module=items/info&amp;path=25-711" TargetMode="External"/><Relationship Id="rId519" Type="http://schemas.openxmlformats.org/officeDocument/2006/relationships/hyperlink" Target="https://ccpatioapp.com/index.php?module=items/info&amp;path=25-548" TargetMode="External"/><Relationship Id="rId514" Type="http://schemas.openxmlformats.org/officeDocument/2006/relationships/hyperlink" Target="https://ccpatioapp.com/index.php?module=items/info&amp;path=25-233" TargetMode="External"/><Relationship Id="rId998" Type="http://schemas.openxmlformats.org/officeDocument/2006/relationships/hyperlink" Target="https://ccpatioapp.com/index.php?module=items/info&amp;path=25-782" TargetMode="External"/><Relationship Id="rId513" Type="http://schemas.openxmlformats.org/officeDocument/2006/relationships/hyperlink" Target="https://ccpatioapp.com/index.php?module=items/info&amp;path=25-547" TargetMode="External"/><Relationship Id="rId997" Type="http://schemas.openxmlformats.org/officeDocument/2006/relationships/hyperlink" Target="https://ccpatioapp.com/index.php?module=items/info&amp;path=25-782" TargetMode="External"/><Relationship Id="rId512" Type="http://schemas.openxmlformats.org/officeDocument/2006/relationships/hyperlink" Target="https://ccpatioapp.com/index.php?module=items/info&amp;path=25-547" TargetMode="External"/><Relationship Id="rId996" Type="http://schemas.openxmlformats.org/officeDocument/2006/relationships/hyperlink" Target="https://ccpatioapp.com/index.php?module=items/info&amp;path=25-575" TargetMode="External"/><Relationship Id="rId511" Type="http://schemas.openxmlformats.org/officeDocument/2006/relationships/hyperlink" Target="https://ccpatioapp.com/index.php?module=items/info&amp;path=25-546" TargetMode="External"/><Relationship Id="rId995" Type="http://schemas.openxmlformats.org/officeDocument/2006/relationships/hyperlink" Target="https://ccpatioapp.com/index.php?module=items/info&amp;path=25-575" TargetMode="External"/><Relationship Id="rId518" Type="http://schemas.openxmlformats.org/officeDocument/2006/relationships/hyperlink" Target="https://ccpatioapp.com/index.php?module=items/info&amp;path=25-548" TargetMode="External"/><Relationship Id="rId517" Type="http://schemas.openxmlformats.org/officeDocument/2006/relationships/hyperlink" Target="https://ccpatioapp.com/index.php?module=items/info&amp;path=25-513" TargetMode="External"/><Relationship Id="rId516" Type="http://schemas.openxmlformats.org/officeDocument/2006/relationships/hyperlink" Target="https://ccpatioapp.com/index.php?module=items/info&amp;path=25-513" TargetMode="External"/><Relationship Id="rId515" Type="http://schemas.openxmlformats.org/officeDocument/2006/relationships/hyperlink" Target="https://ccpatioapp.com/index.php?module=items/info&amp;path=25-233" TargetMode="External"/><Relationship Id="rId999" Type="http://schemas.openxmlformats.org/officeDocument/2006/relationships/hyperlink" Target="https://ccpatioapp.com/index.php?module=items/info&amp;path=25-783" TargetMode="External"/><Relationship Id="rId990" Type="http://schemas.openxmlformats.org/officeDocument/2006/relationships/hyperlink" Target="https://ccpatioapp.com/index.php?module=items/info&amp;path=25-323" TargetMode="External"/><Relationship Id="rId1580" Type="http://schemas.openxmlformats.org/officeDocument/2006/relationships/hyperlink" Target="https://ccpatioapp.com/index.php?module=items/info&amp;path=25-145" TargetMode="External"/><Relationship Id="rId1581" Type="http://schemas.openxmlformats.org/officeDocument/2006/relationships/hyperlink" Target="https://ccpatioapp.com/index.php?module=items/info&amp;path=25-145" TargetMode="External"/><Relationship Id="rId1582" Type="http://schemas.openxmlformats.org/officeDocument/2006/relationships/hyperlink" Target="https://ccpatioapp.com/index.php?module=items/info&amp;path=25-420" TargetMode="External"/><Relationship Id="rId510" Type="http://schemas.openxmlformats.org/officeDocument/2006/relationships/hyperlink" Target="https://ccpatioapp.com/index.php?module=items/info&amp;path=25-546" TargetMode="External"/><Relationship Id="rId994" Type="http://schemas.openxmlformats.org/officeDocument/2006/relationships/hyperlink" Target="https://ccpatioapp.com/index.php?module=items/info&amp;path=25-781" TargetMode="External"/><Relationship Id="rId1583" Type="http://schemas.openxmlformats.org/officeDocument/2006/relationships/drawing" Target="../drawings/drawing5.xml"/><Relationship Id="rId993" Type="http://schemas.openxmlformats.org/officeDocument/2006/relationships/hyperlink" Target="https://ccpatioapp.com/index.php?module=items/info&amp;path=25-781" TargetMode="External"/><Relationship Id="rId1100" Type="http://schemas.openxmlformats.org/officeDocument/2006/relationships/hyperlink" Target="https://ccpatioapp.com/index.php?module=items/info&amp;path=25-806" TargetMode="External"/><Relationship Id="rId992" Type="http://schemas.openxmlformats.org/officeDocument/2006/relationships/hyperlink" Target="https://ccpatioapp.com/index.php?module=items/info&amp;path=25-496" TargetMode="External"/><Relationship Id="rId1101" Type="http://schemas.openxmlformats.org/officeDocument/2006/relationships/hyperlink" Target="https://ccpatioapp.com/index.php?module=items/info&amp;path=25-791" TargetMode="External"/><Relationship Id="rId991" Type="http://schemas.openxmlformats.org/officeDocument/2006/relationships/hyperlink" Target="https://ccpatioapp.com/index.php?module=items/info&amp;path=25-496" TargetMode="External"/><Relationship Id="rId1102" Type="http://schemas.openxmlformats.org/officeDocument/2006/relationships/hyperlink" Target="https://ccpatioapp.com/index.php?module=items/info&amp;path=25-791" TargetMode="External"/><Relationship Id="rId1532" Type="http://schemas.openxmlformats.org/officeDocument/2006/relationships/hyperlink" Target="https://ccpatioapp.com/index.php?module=items/info&amp;path=25-53" TargetMode="External"/><Relationship Id="rId1533" Type="http://schemas.openxmlformats.org/officeDocument/2006/relationships/hyperlink" Target="https://ccpatioapp.com/index.php?module=items/info&amp;path=25-332" TargetMode="External"/><Relationship Id="rId1534" Type="http://schemas.openxmlformats.org/officeDocument/2006/relationships/hyperlink" Target="https://ccpatioapp.com/index.php?module=items/info&amp;path=25-332" TargetMode="External"/><Relationship Id="rId1535" Type="http://schemas.openxmlformats.org/officeDocument/2006/relationships/hyperlink" Target="https://ccpatioapp.com/index.php?module=items/info&amp;path=25-335" TargetMode="External"/><Relationship Id="rId1536" Type="http://schemas.openxmlformats.org/officeDocument/2006/relationships/hyperlink" Target="https://ccpatioapp.com/index.php?module=items/info&amp;path=25-335" TargetMode="External"/><Relationship Id="rId1537" Type="http://schemas.openxmlformats.org/officeDocument/2006/relationships/hyperlink" Target="https://ccpatioapp.com/index.php?module=items/info&amp;path=25-356" TargetMode="External"/><Relationship Id="rId1538" Type="http://schemas.openxmlformats.org/officeDocument/2006/relationships/hyperlink" Target="https://ccpatioapp.com/index.php?module=items/info&amp;path=25-356" TargetMode="External"/><Relationship Id="rId1539" Type="http://schemas.openxmlformats.org/officeDocument/2006/relationships/hyperlink" Target="https://ccpatioapp.com/index.php?module=items/info&amp;path=25-360" TargetMode="External"/><Relationship Id="rId949" Type="http://schemas.openxmlformats.org/officeDocument/2006/relationships/hyperlink" Target="https://ccpatioapp.com/index.php?module=items/info&amp;path=25-119" TargetMode="External"/><Relationship Id="rId948" Type="http://schemas.openxmlformats.org/officeDocument/2006/relationships/hyperlink" Target="https://ccpatioapp.com/index.php?module=items/info&amp;path=25-119" TargetMode="External"/><Relationship Id="rId943" Type="http://schemas.openxmlformats.org/officeDocument/2006/relationships/hyperlink" Target="https://ccpatioapp.com/index.php?module=items/info&amp;path=25-767" TargetMode="External"/><Relationship Id="rId942" Type="http://schemas.openxmlformats.org/officeDocument/2006/relationships/hyperlink" Target="https://ccpatioapp.com/index.php?module=items/info&amp;path=25-767" TargetMode="External"/><Relationship Id="rId941" Type="http://schemas.openxmlformats.org/officeDocument/2006/relationships/hyperlink" Target="https://ccpatioapp.com/index.php?module=items/info&amp;path=25-463" TargetMode="External"/><Relationship Id="rId940" Type="http://schemas.openxmlformats.org/officeDocument/2006/relationships/hyperlink" Target="https://ccpatioapp.com/index.php?module=items/info&amp;path=25-463" TargetMode="External"/><Relationship Id="rId947" Type="http://schemas.openxmlformats.org/officeDocument/2006/relationships/hyperlink" Target="https://ccpatioapp.com/index.php?module=items/info&amp;path=25-40" TargetMode="External"/><Relationship Id="rId946" Type="http://schemas.openxmlformats.org/officeDocument/2006/relationships/hyperlink" Target="https://ccpatioapp.com/index.php?module=items/info&amp;path=25-40" TargetMode="External"/><Relationship Id="rId945" Type="http://schemas.openxmlformats.org/officeDocument/2006/relationships/hyperlink" Target="https://ccpatioapp.com/index.php?module=items/info&amp;path=25-768" TargetMode="External"/><Relationship Id="rId944" Type="http://schemas.openxmlformats.org/officeDocument/2006/relationships/hyperlink" Target="https://ccpatioapp.com/index.php?module=items/info&amp;path=25-768" TargetMode="External"/><Relationship Id="rId1530" Type="http://schemas.openxmlformats.org/officeDocument/2006/relationships/hyperlink" Target="https://ccpatioapp.com/index.php?module=items/info&amp;path=25-875" TargetMode="External"/><Relationship Id="rId1531" Type="http://schemas.openxmlformats.org/officeDocument/2006/relationships/hyperlink" Target="https://ccpatioapp.com/index.php?module=items/info&amp;path=25-309" TargetMode="External"/><Relationship Id="rId1521" Type="http://schemas.openxmlformats.org/officeDocument/2006/relationships/hyperlink" Target="https://ccpatioapp.com/index.php?module=items/info&amp;path=25-915" TargetMode="External"/><Relationship Id="rId1522" Type="http://schemas.openxmlformats.org/officeDocument/2006/relationships/hyperlink" Target="https://ccpatioapp.com/index.php?module=items/info&amp;path=25-916" TargetMode="External"/><Relationship Id="rId1523" Type="http://schemas.openxmlformats.org/officeDocument/2006/relationships/hyperlink" Target="https://ccpatioapp.com/index.php?module=items/info&amp;path=25-916" TargetMode="External"/><Relationship Id="rId1524" Type="http://schemas.openxmlformats.org/officeDocument/2006/relationships/hyperlink" Target="https://ccpatioapp.com/index.php?module=items/info&amp;path=25-917" TargetMode="External"/><Relationship Id="rId1525" Type="http://schemas.openxmlformats.org/officeDocument/2006/relationships/hyperlink" Target="https://ccpatioapp.com/index.php?module=items/info&amp;path=25-917" TargetMode="External"/><Relationship Id="rId1526" Type="http://schemas.openxmlformats.org/officeDocument/2006/relationships/hyperlink" Target="https://ccpatioapp.com/index.php?module=items/info&amp;path=25-918" TargetMode="External"/><Relationship Id="rId1527" Type="http://schemas.openxmlformats.org/officeDocument/2006/relationships/hyperlink" Target="https://ccpatioapp.com/index.php?module=items/info&amp;path=25-918" TargetMode="External"/><Relationship Id="rId1528" Type="http://schemas.openxmlformats.org/officeDocument/2006/relationships/hyperlink" Target="https://ccpatioapp.com/index.php?module=items/info&amp;path=25-919" TargetMode="External"/><Relationship Id="rId1529" Type="http://schemas.openxmlformats.org/officeDocument/2006/relationships/hyperlink" Target="https://ccpatioapp.com/index.php?module=items/info&amp;path=25-919" TargetMode="External"/><Relationship Id="rId939" Type="http://schemas.openxmlformats.org/officeDocument/2006/relationships/hyperlink" Target="https://ccpatioapp.com/index.php?module=items/info&amp;path=25-387" TargetMode="External"/><Relationship Id="rId938" Type="http://schemas.openxmlformats.org/officeDocument/2006/relationships/hyperlink" Target="https://ccpatioapp.com/index.php?module=items/info&amp;path=25-387" TargetMode="External"/><Relationship Id="rId937" Type="http://schemas.openxmlformats.org/officeDocument/2006/relationships/hyperlink" Target="https://ccpatioapp.com/index.php?module=items/info&amp;path=25-766" TargetMode="External"/><Relationship Id="rId932" Type="http://schemas.openxmlformats.org/officeDocument/2006/relationships/hyperlink" Target="https://ccpatioapp.com/index.php?module=items/info&amp;path=25-765" TargetMode="External"/><Relationship Id="rId931" Type="http://schemas.openxmlformats.org/officeDocument/2006/relationships/hyperlink" Target="https://ccpatioapp.com/index.php?module=items/info&amp;path=25-457" TargetMode="External"/><Relationship Id="rId930" Type="http://schemas.openxmlformats.org/officeDocument/2006/relationships/hyperlink" Target="https://ccpatioapp.com/index.php?module=items/info&amp;path=25-457" TargetMode="External"/><Relationship Id="rId936" Type="http://schemas.openxmlformats.org/officeDocument/2006/relationships/hyperlink" Target="https://ccpatioapp.com/index.php?module=items/info&amp;path=25-766" TargetMode="External"/><Relationship Id="rId935" Type="http://schemas.openxmlformats.org/officeDocument/2006/relationships/hyperlink" Target="https://ccpatioapp.com/index.php?module=items/info&amp;path=25-493" TargetMode="External"/><Relationship Id="rId934" Type="http://schemas.openxmlformats.org/officeDocument/2006/relationships/hyperlink" Target="https://ccpatioapp.com/index.php?module=items/info&amp;path=25-493" TargetMode="External"/><Relationship Id="rId933" Type="http://schemas.openxmlformats.org/officeDocument/2006/relationships/hyperlink" Target="https://ccpatioapp.com/index.php?module=items/info&amp;path=25-765" TargetMode="External"/><Relationship Id="rId1520" Type="http://schemas.openxmlformats.org/officeDocument/2006/relationships/hyperlink" Target="https://ccpatioapp.com/index.php?module=items/info&amp;path=25-915" TargetMode="External"/><Relationship Id="rId1554" Type="http://schemas.openxmlformats.org/officeDocument/2006/relationships/hyperlink" Target="https://ccpatioapp.com/index.php?module=items/info&amp;path=25-465" TargetMode="External"/><Relationship Id="rId1555" Type="http://schemas.openxmlformats.org/officeDocument/2006/relationships/hyperlink" Target="https://ccpatioapp.com/index.php?module=items/info&amp;path=25-465" TargetMode="External"/><Relationship Id="rId1556" Type="http://schemas.openxmlformats.org/officeDocument/2006/relationships/hyperlink" Target="https://ccpatioapp.com/index.php?module=items/info&amp;path=25-485" TargetMode="External"/><Relationship Id="rId1557" Type="http://schemas.openxmlformats.org/officeDocument/2006/relationships/hyperlink" Target="https://ccpatioapp.com/index.php?module=items/info&amp;path=25-498" TargetMode="External"/><Relationship Id="rId1558" Type="http://schemas.openxmlformats.org/officeDocument/2006/relationships/hyperlink" Target="https://ccpatioapp.com/index.php?module=items/info&amp;path=25-504" TargetMode="External"/><Relationship Id="rId1559" Type="http://schemas.openxmlformats.org/officeDocument/2006/relationships/hyperlink" Target="https://ccpatioapp.com/index.php?module=items/info&amp;path=25-509" TargetMode="External"/><Relationship Id="rId965" Type="http://schemas.openxmlformats.org/officeDocument/2006/relationships/hyperlink" Target="https://ccpatioapp.com/index.php?module=items/info&amp;path=25-774" TargetMode="External"/><Relationship Id="rId964" Type="http://schemas.openxmlformats.org/officeDocument/2006/relationships/hyperlink" Target="https://ccpatioapp.com/index.php?module=items/info&amp;path=25-700" TargetMode="External"/><Relationship Id="rId963" Type="http://schemas.openxmlformats.org/officeDocument/2006/relationships/hyperlink" Target="https://ccpatioapp.com/index.php?module=items/info&amp;path=25-700" TargetMode="External"/><Relationship Id="rId962" Type="http://schemas.openxmlformats.org/officeDocument/2006/relationships/hyperlink" Target="https://ccpatioapp.com/index.php?module=items/info&amp;path=25-148" TargetMode="External"/><Relationship Id="rId969" Type="http://schemas.openxmlformats.org/officeDocument/2006/relationships/hyperlink" Target="https://ccpatioapp.com/index.php?module=items/info&amp;path=25-776" TargetMode="External"/><Relationship Id="rId968" Type="http://schemas.openxmlformats.org/officeDocument/2006/relationships/hyperlink" Target="https://ccpatioapp.com/index.php?module=items/info&amp;path=25-775" TargetMode="External"/><Relationship Id="rId967" Type="http://schemas.openxmlformats.org/officeDocument/2006/relationships/hyperlink" Target="https://ccpatioapp.com/index.php?module=items/info&amp;path=25-775" TargetMode="External"/><Relationship Id="rId966" Type="http://schemas.openxmlformats.org/officeDocument/2006/relationships/hyperlink" Target="https://ccpatioapp.com/index.php?module=items/info&amp;path=25-774" TargetMode="External"/><Relationship Id="rId961" Type="http://schemas.openxmlformats.org/officeDocument/2006/relationships/hyperlink" Target="https://ccpatioapp.com/index.php?module=items/info&amp;path=25-148" TargetMode="External"/><Relationship Id="rId1550" Type="http://schemas.openxmlformats.org/officeDocument/2006/relationships/hyperlink" Target="https://ccpatioapp.com/index.php?module=items/info&amp;path=25-424" TargetMode="External"/><Relationship Id="rId960" Type="http://schemas.openxmlformats.org/officeDocument/2006/relationships/hyperlink" Target="https://ccpatioapp.com/index.php?module=items/info&amp;path=25-148" TargetMode="External"/><Relationship Id="rId1551" Type="http://schemas.openxmlformats.org/officeDocument/2006/relationships/hyperlink" Target="https://ccpatioapp.com/index.php?module=items/info&amp;path=25-424" TargetMode="External"/><Relationship Id="rId1552" Type="http://schemas.openxmlformats.org/officeDocument/2006/relationships/hyperlink" Target="https://ccpatioapp.com/index.php?module=items/info&amp;path=25-456" TargetMode="External"/><Relationship Id="rId1553" Type="http://schemas.openxmlformats.org/officeDocument/2006/relationships/hyperlink" Target="https://ccpatioapp.com/index.php?module=items/info&amp;path=29-44&amp;action=download_attachment&amp;preview=1&amp;file=MTY3MDI3NTU3Nl9TVEVQSEFOSUVfQ0hJQ0sucGRm&amp;token=k1wNkQAHeH" TargetMode="External"/><Relationship Id="rId1543" Type="http://schemas.openxmlformats.org/officeDocument/2006/relationships/hyperlink" Target="https://ccpatioapp.com/index.php?module=items/info&amp;path=25-369" TargetMode="External"/><Relationship Id="rId1544" Type="http://schemas.openxmlformats.org/officeDocument/2006/relationships/hyperlink" Target="https://ccpatioapp.com/index.php?module=items/info&amp;path=25-400" TargetMode="External"/><Relationship Id="rId1545" Type="http://schemas.openxmlformats.org/officeDocument/2006/relationships/hyperlink" Target="https://ccpatioapp.com/index.php?module=items/info&amp;path=25-400" TargetMode="External"/><Relationship Id="rId1546" Type="http://schemas.openxmlformats.org/officeDocument/2006/relationships/hyperlink" Target="https://ccpatioapp.com/index.php?module=items/info&amp;path=25-402" TargetMode="External"/><Relationship Id="rId1547" Type="http://schemas.openxmlformats.org/officeDocument/2006/relationships/hyperlink" Target="https://ccpatioapp.com/index.php?module=items/info&amp;path=25-402" TargetMode="External"/><Relationship Id="rId1548" Type="http://schemas.openxmlformats.org/officeDocument/2006/relationships/hyperlink" Target="https://ccpatioapp.com/index.php?module=items/info&amp;path=25-418" TargetMode="External"/><Relationship Id="rId1549" Type="http://schemas.openxmlformats.org/officeDocument/2006/relationships/hyperlink" Target="https://ccpatioapp.com/index.php?module=items/info&amp;path=25-418" TargetMode="External"/><Relationship Id="rId959" Type="http://schemas.openxmlformats.org/officeDocument/2006/relationships/hyperlink" Target="https://ccpatioapp.com/index.php?module=items/info&amp;path=25-257" TargetMode="External"/><Relationship Id="rId954" Type="http://schemas.openxmlformats.org/officeDocument/2006/relationships/hyperlink" Target="https://ccpatioapp.com/index.php?module=items/info&amp;path=25-771" TargetMode="External"/><Relationship Id="rId953" Type="http://schemas.openxmlformats.org/officeDocument/2006/relationships/hyperlink" Target="https://ccpatioapp.com/index.php?module=items/info&amp;path=25-770" TargetMode="External"/><Relationship Id="rId952" Type="http://schemas.openxmlformats.org/officeDocument/2006/relationships/hyperlink" Target="https://ccpatioapp.com/index.php?module=items/info&amp;path=25-770" TargetMode="External"/><Relationship Id="rId951" Type="http://schemas.openxmlformats.org/officeDocument/2006/relationships/hyperlink" Target="https://ccpatioapp.com/index.php?module=items/info&amp;path=25-769" TargetMode="External"/><Relationship Id="rId958" Type="http://schemas.openxmlformats.org/officeDocument/2006/relationships/hyperlink" Target="https://ccpatioapp.com/index.php?module=items/info&amp;path=25-257" TargetMode="External"/><Relationship Id="rId957" Type="http://schemas.openxmlformats.org/officeDocument/2006/relationships/hyperlink" Target="https://ccpatioapp.com/index.php?module=items/info&amp;path=25-772" TargetMode="External"/><Relationship Id="rId956" Type="http://schemas.openxmlformats.org/officeDocument/2006/relationships/hyperlink" Target="https://ccpatioapp.com/index.php?module=items/info&amp;path=25-772" TargetMode="External"/><Relationship Id="rId955" Type="http://schemas.openxmlformats.org/officeDocument/2006/relationships/hyperlink" Target="https://ccpatioapp.com/index.php?module=items/info&amp;path=25-771" TargetMode="External"/><Relationship Id="rId950" Type="http://schemas.openxmlformats.org/officeDocument/2006/relationships/hyperlink" Target="https://ccpatioapp.com/index.php?module=items/info&amp;path=25-769" TargetMode="External"/><Relationship Id="rId1540" Type="http://schemas.openxmlformats.org/officeDocument/2006/relationships/hyperlink" Target="https://ccpatioapp.com/index.php?module=items/info&amp;path=25-360" TargetMode="External"/><Relationship Id="rId1541" Type="http://schemas.openxmlformats.org/officeDocument/2006/relationships/hyperlink" Target="https://ccpatioapp.com/index.php?module=items/info&amp;path=25-361" TargetMode="External"/><Relationship Id="rId1542" Type="http://schemas.openxmlformats.org/officeDocument/2006/relationships/hyperlink" Target="https://ccpatioapp.com/index.php?module=items/info&amp;path=25-369" TargetMode="External"/><Relationship Id="rId590" Type="http://schemas.openxmlformats.org/officeDocument/2006/relationships/hyperlink" Target="https://ccpatioapp.com/index.php?module=items/info&amp;path=25-578" TargetMode="External"/><Relationship Id="rId107" Type="http://schemas.openxmlformats.org/officeDocument/2006/relationships/hyperlink" Target="https://ccpatioapp.com/index.php?module=items/info&amp;path=25-382" TargetMode="External"/><Relationship Id="rId106" Type="http://schemas.openxmlformats.org/officeDocument/2006/relationships/hyperlink" Target="https://ccpatioapp.com/index.php?module=items/info&amp;path=25-381" TargetMode="External"/><Relationship Id="rId105" Type="http://schemas.openxmlformats.org/officeDocument/2006/relationships/hyperlink" Target="https://ccpatioapp.com/index.php?module=items/info&amp;path=25-381" TargetMode="External"/><Relationship Id="rId589" Type="http://schemas.openxmlformats.org/officeDocument/2006/relationships/hyperlink" Target="https://ccpatioapp.com/index.php?module=items/info&amp;path=25-577" TargetMode="External"/><Relationship Id="rId104" Type="http://schemas.openxmlformats.org/officeDocument/2006/relationships/hyperlink" Target="https://ccpatioapp.com/index.php?module=items/info&amp;path=25-380" TargetMode="External"/><Relationship Id="rId588" Type="http://schemas.openxmlformats.org/officeDocument/2006/relationships/hyperlink" Target="https://ccpatioapp.com/index.php?module=items/info&amp;path=25-463" TargetMode="External"/><Relationship Id="rId109" Type="http://schemas.openxmlformats.org/officeDocument/2006/relationships/hyperlink" Target="https://ccpatioapp.com/index.php?module=items/info&amp;path=25-383" TargetMode="External"/><Relationship Id="rId1170" Type="http://schemas.openxmlformats.org/officeDocument/2006/relationships/hyperlink" Target="https://ccpatioapp.com/index.php?module=items/info&amp;path=25-443" TargetMode="External"/><Relationship Id="rId108" Type="http://schemas.openxmlformats.org/officeDocument/2006/relationships/hyperlink" Target="https://ccpatioapp.com/index.php?module=items/info&amp;path=25-382" TargetMode="External"/><Relationship Id="rId1171" Type="http://schemas.openxmlformats.org/officeDocument/2006/relationships/hyperlink" Target="https://ccpatioapp.com/index.php?module=items/info&amp;path=25-443" TargetMode="External"/><Relationship Id="rId583" Type="http://schemas.openxmlformats.org/officeDocument/2006/relationships/hyperlink" Target="https://ccpatioapp.com/index.php?module=items/info&amp;path=25-521" TargetMode="External"/><Relationship Id="rId1172" Type="http://schemas.openxmlformats.org/officeDocument/2006/relationships/hyperlink" Target="https://ccpatioapp.com/index.php?module=items/info&amp;path=25-420" TargetMode="External"/><Relationship Id="rId582" Type="http://schemas.openxmlformats.org/officeDocument/2006/relationships/hyperlink" Target="https://ccpatioapp.com/index.php?module=items/info&amp;path=25-563" TargetMode="External"/><Relationship Id="rId1173" Type="http://schemas.openxmlformats.org/officeDocument/2006/relationships/hyperlink" Target="https://ccpatioapp.com/index.php?module=items/info&amp;path=25-420" TargetMode="External"/><Relationship Id="rId581" Type="http://schemas.openxmlformats.org/officeDocument/2006/relationships/hyperlink" Target="https://ccpatioapp.com/index.php?module=items/info&amp;path=25-46" TargetMode="External"/><Relationship Id="rId1174" Type="http://schemas.openxmlformats.org/officeDocument/2006/relationships/hyperlink" Target="https://ccpatioapp.com/index.php?module=items/info&amp;path=25-818" TargetMode="External"/><Relationship Id="rId580" Type="http://schemas.openxmlformats.org/officeDocument/2006/relationships/hyperlink" Target="https://ccpatioapp.com/index.php?module=items/info&amp;path=25-549" TargetMode="External"/><Relationship Id="rId1175" Type="http://schemas.openxmlformats.org/officeDocument/2006/relationships/hyperlink" Target="https://ccpatioapp.com/index.php?module=items/info&amp;path=25-818" TargetMode="External"/><Relationship Id="rId103" Type="http://schemas.openxmlformats.org/officeDocument/2006/relationships/hyperlink" Target="https://ccpatioapp.com/index.php?module=items/info&amp;path=25-380" TargetMode="External"/><Relationship Id="rId587" Type="http://schemas.openxmlformats.org/officeDocument/2006/relationships/hyperlink" Target="https://ccpatioapp.com/index.php?module=items/info&amp;path=25-449" TargetMode="External"/><Relationship Id="rId1176" Type="http://schemas.openxmlformats.org/officeDocument/2006/relationships/hyperlink" Target="https://ccpatioapp.com/index.php?module=items/info&amp;path=25-645" TargetMode="External"/><Relationship Id="rId102" Type="http://schemas.openxmlformats.org/officeDocument/2006/relationships/hyperlink" Target="https://ccpatioapp.com/index.php?module=items/info&amp;path=25-379" TargetMode="External"/><Relationship Id="rId586" Type="http://schemas.openxmlformats.org/officeDocument/2006/relationships/hyperlink" Target="https://ccpatioapp.com/index.php?module=items/info&amp;path=25-576" TargetMode="External"/><Relationship Id="rId1177" Type="http://schemas.openxmlformats.org/officeDocument/2006/relationships/hyperlink" Target="https://ccpatioapp.com/index.php?module=items/info&amp;path=25-645" TargetMode="External"/><Relationship Id="rId101" Type="http://schemas.openxmlformats.org/officeDocument/2006/relationships/hyperlink" Target="https://ccpatioapp.com/index.php?module=items/info&amp;path=25-379" TargetMode="External"/><Relationship Id="rId585" Type="http://schemas.openxmlformats.org/officeDocument/2006/relationships/hyperlink" Target="https://ccpatioapp.com/index.php?module=items/info&amp;path=25-71" TargetMode="External"/><Relationship Id="rId1178" Type="http://schemas.openxmlformats.org/officeDocument/2006/relationships/hyperlink" Target="https://ccpatioapp.com/index.php?module=items/info&amp;path=25-819" TargetMode="External"/><Relationship Id="rId100" Type="http://schemas.openxmlformats.org/officeDocument/2006/relationships/hyperlink" Target="https://ccpatioapp.com/index.php?module=items/info&amp;path=25-378" TargetMode="External"/><Relationship Id="rId584" Type="http://schemas.openxmlformats.org/officeDocument/2006/relationships/hyperlink" Target="https://ccpatioapp.com/index.php?module=items/info&amp;path=25-575" TargetMode="External"/><Relationship Id="rId1179" Type="http://schemas.openxmlformats.org/officeDocument/2006/relationships/hyperlink" Target="https://ccpatioapp.com/index.php?module=items/info&amp;path=25-819" TargetMode="External"/><Relationship Id="rId1169" Type="http://schemas.openxmlformats.org/officeDocument/2006/relationships/hyperlink" Target="https://ccpatioapp.com/index.php?module=items/info&amp;path=25-738" TargetMode="External"/><Relationship Id="rId579" Type="http://schemas.openxmlformats.org/officeDocument/2006/relationships/hyperlink" Target="https://ccpatioapp.com/index.php?module=items/info&amp;path=25-210" TargetMode="External"/><Relationship Id="rId578" Type="http://schemas.openxmlformats.org/officeDocument/2006/relationships/hyperlink" Target="https://ccpatioapp.com/index.php?module=items/info&amp;path=25-158" TargetMode="External"/><Relationship Id="rId577" Type="http://schemas.openxmlformats.org/officeDocument/2006/relationships/hyperlink" Target="https://ccpatioapp.com/index.php?module=items/info&amp;path=25-574" TargetMode="External"/><Relationship Id="rId1160" Type="http://schemas.openxmlformats.org/officeDocument/2006/relationships/hyperlink" Target="https://ccpatioapp.com/index.php?module=items/info&amp;path=25-220" TargetMode="External"/><Relationship Id="rId572" Type="http://schemas.openxmlformats.org/officeDocument/2006/relationships/hyperlink" Target="https://ccpatioapp.com/index.php?module=items/info&amp;path=25-570" TargetMode="External"/><Relationship Id="rId1161" Type="http://schemas.openxmlformats.org/officeDocument/2006/relationships/hyperlink" Target="https://ccpatioapp.com/index.php?module=items/info&amp;path=25-220" TargetMode="External"/><Relationship Id="rId571" Type="http://schemas.openxmlformats.org/officeDocument/2006/relationships/hyperlink" Target="https://ccpatioapp.com/index.php?module=items/info&amp;path=25-569" TargetMode="External"/><Relationship Id="rId1162" Type="http://schemas.openxmlformats.org/officeDocument/2006/relationships/hyperlink" Target="https://ccpatioapp.com/index.php?module=items/info&amp;path=25-816" TargetMode="External"/><Relationship Id="rId570" Type="http://schemas.openxmlformats.org/officeDocument/2006/relationships/hyperlink" Target="https://ccpatioapp.com/index.php?module=items/info&amp;path=25-568" TargetMode="External"/><Relationship Id="rId1163" Type="http://schemas.openxmlformats.org/officeDocument/2006/relationships/hyperlink" Target="https://ccpatioapp.com/index.php?module=items/info&amp;path=25-816" TargetMode="External"/><Relationship Id="rId1164" Type="http://schemas.openxmlformats.org/officeDocument/2006/relationships/hyperlink" Target="https://ccpatioapp.com/index.php?module=items/info&amp;path=25-817" TargetMode="External"/><Relationship Id="rId576" Type="http://schemas.openxmlformats.org/officeDocument/2006/relationships/hyperlink" Target="https://ccpatioapp.com/index.php?module=items/info&amp;path=25-573" TargetMode="External"/><Relationship Id="rId1165" Type="http://schemas.openxmlformats.org/officeDocument/2006/relationships/hyperlink" Target="https://ccpatioapp.com/index.php?module=items/info&amp;path=25-817" TargetMode="External"/><Relationship Id="rId575" Type="http://schemas.openxmlformats.org/officeDocument/2006/relationships/hyperlink" Target="https://ccpatioapp.com/index.php?module=items/info&amp;path=25-572" TargetMode="External"/><Relationship Id="rId1166" Type="http://schemas.openxmlformats.org/officeDocument/2006/relationships/hyperlink" Target="https://ccpatioapp.com/index.php?module=items/info&amp;path=25-199" TargetMode="External"/><Relationship Id="rId574" Type="http://schemas.openxmlformats.org/officeDocument/2006/relationships/hyperlink" Target="https://ccpatioapp.com/index.php?module=items/info&amp;path=25-571" TargetMode="External"/><Relationship Id="rId1167" Type="http://schemas.openxmlformats.org/officeDocument/2006/relationships/hyperlink" Target="https://ccpatioapp.com/index.php?module=items/info&amp;path=25-199" TargetMode="External"/><Relationship Id="rId573" Type="http://schemas.openxmlformats.org/officeDocument/2006/relationships/hyperlink" Target="https://ccpatioapp.com/index.php?module=items/info&amp;path=25-104" TargetMode="External"/><Relationship Id="rId1168" Type="http://schemas.openxmlformats.org/officeDocument/2006/relationships/hyperlink" Target="https://ccpatioapp.com/index.php?module=items/info&amp;path=25-738" TargetMode="External"/><Relationship Id="rId129" Type="http://schemas.openxmlformats.org/officeDocument/2006/relationships/hyperlink" Target="https://ccpatioapp.com/index.php?module=items/info&amp;path=25-392" TargetMode="External"/><Relationship Id="rId128" Type="http://schemas.openxmlformats.org/officeDocument/2006/relationships/hyperlink" Target="https://ccpatioapp.com/index.php?module=items/info&amp;path=25-391" TargetMode="External"/><Relationship Id="rId127" Type="http://schemas.openxmlformats.org/officeDocument/2006/relationships/hyperlink" Target="https://ccpatioapp.com/index.php?module=items/info&amp;path=25-391" TargetMode="External"/><Relationship Id="rId126" Type="http://schemas.openxmlformats.org/officeDocument/2006/relationships/hyperlink" Target="https://ccpatioapp.com/index.php?module=items/info&amp;path=25-390" TargetMode="External"/><Relationship Id="rId1190" Type="http://schemas.openxmlformats.org/officeDocument/2006/relationships/hyperlink" Target="https://ccpatioapp.com/index.php?module=items/info&amp;path=25-824" TargetMode="External"/><Relationship Id="rId1191" Type="http://schemas.openxmlformats.org/officeDocument/2006/relationships/hyperlink" Target="https://ccpatioapp.com/index.php?module=items/info&amp;path=25-824" TargetMode="External"/><Relationship Id="rId1192" Type="http://schemas.openxmlformats.org/officeDocument/2006/relationships/hyperlink" Target="https://ccpatioapp.com/index.php?module=items/info&amp;path=25-825" TargetMode="External"/><Relationship Id="rId1193" Type="http://schemas.openxmlformats.org/officeDocument/2006/relationships/hyperlink" Target="https://ccpatioapp.com/index.php?module=items/info&amp;path=25-825" TargetMode="External"/><Relationship Id="rId121" Type="http://schemas.openxmlformats.org/officeDocument/2006/relationships/hyperlink" Target="https://ccpatioapp.com/index.php?module=items/info&amp;path=25-389" TargetMode="External"/><Relationship Id="rId1194" Type="http://schemas.openxmlformats.org/officeDocument/2006/relationships/hyperlink" Target="https://ccpatioapp.com/index.php?module=items/info&amp;path=25-826" TargetMode="External"/><Relationship Id="rId120" Type="http://schemas.openxmlformats.org/officeDocument/2006/relationships/hyperlink" Target="https://ccpatioapp.com/index.php?module=items/info&amp;path=25-388" TargetMode="External"/><Relationship Id="rId1195" Type="http://schemas.openxmlformats.org/officeDocument/2006/relationships/hyperlink" Target="https://ccpatioapp.com/index.php?module=items/info&amp;path=25-826" TargetMode="External"/><Relationship Id="rId1196" Type="http://schemas.openxmlformats.org/officeDocument/2006/relationships/hyperlink" Target="https://ccpatioapp.com/index.php?module=items/info&amp;path=25-751" TargetMode="External"/><Relationship Id="rId1197" Type="http://schemas.openxmlformats.org/officeDocument/2006/relationships/hyperlink" Target="https://ccpatioapp.com/index.php?module=items/info&amp;path=25-751" TargetMode="External"/><Relationship Id="rId125" Type="http://schemas.openxmlformats.org/officeDocument/2006/relationships/hyperlink" Target="https://ccpatioapp.com/index.php?module=items/info&amp;path=25-390" TargetMode="External"/><Relationship Id="rId1198" Type="http://schemas.openxmlformats.org/officeDocument/2006/relationships/hyperlink" Target="https://ccpatioapp.com/index.php?module=items/info&amp;path=25-94" TargetMode="External"/><Relationship Id="rId124" Type="http://schemas.openxmlformats.org/officeDocument/2006/relationships/hyperlink" Target="https://ccpatioapp.com/index.php?module=items/info&amp;path=25-319" TargetMode="External"/><Relationship Id="rId1199" Type="http://schemas.openxmlformats.org/officeDocument/2006/relationships/hyperlink" Target="https://ccpatioapp.com/index.php?module=items/info&amp;path=25-94" TargetMode="External"/><Relationship Id="rId123" Type="http://schemas.openxmlformats.org/officeDocument/2006/relationships/hyperlink" Target="https://ccpatioapp.com/index.php?module=items/info&amp;path=25-319" TargetMode="External"/><Relationship Id="rId122" Type="http://schemas.openxmlformats.org/officeDocument/2006/relationships/hyperlink" Target="https://ccpatioapp.com/index.php?module=items/info&amp;path=25-389" TargetMode="External"/><Relationship Id="rId118" Type="http://schemas.openxmlformats.org/officeDocument/2006/relationships/hyperlink" Target="https://ccpatioapp.com/index.php?module=items/info&amp;path=25-387" TargetMode="External"/><Relationship Id="rId117" Type="http://schemas.openxmlformats.org/officeDocument/2006/relationships/hyperlink" Target="https://ccpatioapp.com/index.php?module=items/info&amp;path=25-387" TargetMode="External"/><Relationship Id="rId116" Type="http://schemas.openxmlformats.org/officeDocument/2006/relationships/hyperlink" Target="https://ccpatioapp.com/index.php?module=items/info&amp;path=25-386" TargetMode="External"/><Relationship Id="rId115" Type="http://schemas.openxmlformats.org/officeDocument/2006/relationships/hyperlink" Target="https://ccpatioapp.com/index.php?module=items/info&amp;path=25-386" TargetMode="External"/><Relationship Id="rId599" Type="http://schemas.openxmlformats.org/officeDocument/2006/relationships/hyperlink" Target="https://ccpatioapp.com/index.php?module=items/info&amp;path=25-234" TargetMode="External"/><Relationship Id="rId1180" Type="http://schemas.openxmlformats.org/officeDocument/2006/relationships/hyperlink" Target="https://ccpatioapp.com/index.php?module=items/info&amp;path=25-820" TargetMode="External"/><Relationship Id="rId1181" Type="http://schemas.openxmlformats.org/officeDocument/2006/relationships/hyperlink" Target="https://ccpatioapp.com/index.php?module=items/info&amp;path=25-820" TargetMode="External"/><Relationship Id="rId119" Type="http://schemas.openxmlformats.org/officeDocument/2006/relationships/hyperlink" Target="https://ccpatioapp.com/index.php?module=items/info&amp;path=25-388" TargetMode="External"/><Relationship Id="rId1182" Type="http://schemas.openxmlformats.org/officeDocument/2006/relationships/hyperlink" Target="https://ccpatioapp.com/index.php?module=items/info&amp;path=25-821" TargetMode="External"/><Relationship Id="rId110" Type="http://schemas.openxmlformats.org/officeDocument/2006/relationships/hyperlink" Target="https://ccpatioapp.com/index.php?module=items/info&amp;path=25-383" TargetMode="External"/><Relationship Id="rId594" Type="http://schemas.openxmlformats.org/officeDocument/2006/relationships/hyperlink" Target="https://ccpatioapp.com/index.php?module=items/info&amp;path=25-582" TargetMode="External"/><Relationship Id="rId1183" Type="http://schemas.openxmlformats.org/officeDocument/2006/relationships/hyperlink" Target="https://ccpatioapp.com/index.php?module=items/info&amp;path=25-821" TargetMode="External"/><Relationship Id="rId593" Type="http://schemas.openxmlformats.org/officeDocument/2006/relationships/hyperlink" Target="https://ccpatioapp.com/index.php?module=items/info&amp;path=25-581" TargetMode="External"/><Relationship Id="rId1184" Type="http://schemas.openxmlformats.org/officeDocument/2006/relationships/hyperlink" Target="https://ccpatioapp.com/index.php?module=items/info&amp;path=25-822" TargetMode="External"/><Relationship Id="rId592" Type="http://schemas.openxmlformats.org/officeDocument/2006/relationships/hyperlink" Target="https://ccpatioapp.com/index.php?module=items/info&amp;path=25-580" TargetMode="External"/><Relationship Id="rId1185" Type="http://schemas.openxmlformats.org/officeDocument/2006/relationships/hyperlink" Target="https://ccpatioapp.com/index.php?module=items/info&amp;path=25-822" TargetMode="External"/><Relationship Id="rId591" Type="http://schemas.openxmlformats.org/officeDocument/2006/relationships/hyperlink" Target="https://ccpatioapp.com/index.php?module=items/info&amp;path=25-579" TargetMode="External"/><Relationship Id="rId1186" Type="http://schemas.openxmlformats.org/officeDocument/2006/relationships/hyperlink" Target="https://ccpatioapp.com/index.php?module=items/info&amp;path=25-823" TargetMode="External"/><Relationship Id="rId114" Type="http://schemas.openxmlformats.org/officeDocument/2006/relationships/hyperlink" Target="https://ccpatioapp.com/index.php?module=items/info&amp;path=25-385" TargetMode="External"/><Relationship Id="rId598" Type="http://schemas.openxmlformats.org/officeDocument/2006/relationships/hyperlink" Target="https://ccpatioapp.com/index.php?module=items/info&amp;path=25-586" TargetMode="External"/><Relationship Id="rId1187" Type="http://schemas.openxmlformats.org/officeDocument/2006/relationships/hyperlink" Target="https://ccpatioapp.com/index.php?module=items/info&amp;path=25-823" TargetMode="External"/><Relationship Id="rId113" Type="http://schemas.openxmlformats.org/officeDocument/2006/relationships/hyperlink" Target="https://ccpatioapp.com/index.php?module=items/info&amp;path=25-385" TargetMode="External"/><Relationship Id="rId597" Type="http://schemas.openxmlformats.org/officeDocument/2006/relationships/hyperlink" Target="https://ccpatioapp.com/index.php?module=items/info&amp;path=25-584" TargetMode="External"/><Relationship Id="rId1188" Type="http://schemas.openxmlformats.org/officeDocument/2006/relationships/hyperlink" Target="https://ccpatioapp.com/index.php?module=items/info&amp;path=25-701" TargetMode="External"/><Relationship Id="rId112" Type="http://schemas.openxmlformats.org/officeDocument/2006/relationships/hyperlink" Target="https://ccpatioapp.com/index.php?module=items/info&amp;path=25-384" TargetMode="External"/><Relationship Id="rId596" Type="http://schemas.openxmlformats.org/officeDocument/2006/relationships/hyperlink" Target="https://ccpatioapp.com/index.php?module=items/info&amp;path=25-583" TargetMode="External"/><Relationship Id="rId1189" Type="http://schemas.openxmlformats.org/officeDocument/2006/relationships/hyperlink" Target="https://ccpatioapp.com/index.php?module=items/info&amp;path=25-701" TargetMode="External"/><Relationship Id="rId111" Type="http://schemas.openxmlformats.org/officeDocument/2006/relationships/hyperlink" Target="https://ccpatioapp.com/index.php?module=items/info&amp;path=25-384" TargetMode="External"/><Relationship Id="rId595" Type="http://schemas.openxmlformats.org/officeDocument/2006/relationships/hyperlink" Target="https://ccpatioapp.com/index.php?module=items/info&amp;path=25-104" TargetMode="External"/><Relationship Id="rId1136" Type="http://schemas.openxmlformats.org/officeDocument/2006/relationships/hyperlink" Target="https://ccpatioapp.com/index.php?module=items/info&amp;path=25-812" TargetMode="External"/><Relationship Id="rId1137" Type="http://schemas.openxmlformats.org/officeDocument/2006/relationships/hyperlink" Target="https://ccpatioapp.com/index.php?module=items/info&amp;path=25-812" TargetMode="External"/><Relationship Id="rId1138" Type="http://schemas.openxmlformats.org/officeDocument/2006/relationships/hyperlink" Target="https://ccpatioapp.com/index.php?module=items/info&amp;path=25-672" TargetMode="External"/><Relationship Id="rId1139" Type="http://schemas.openxmlformats.org/officeDocument/2006/relationships/hyperlink" Target="https://ccpatioapp.com/index.php?module=items/info&amp;path=25-672" TargetMode="External"/><Relationship Id="rId547" Type="http://schemas.openxmlformats.org/officeDocument/2006/relationships/hyperlink" Target="https://ccpatioapp.com/index.php?module=items/info&amp;path=25-531" TargetMode="External"/><Relationship Id="rId546" Type="http://schemas.openxmlformats.org/officeDocument/2006/relationships/hyperlink" Target="https://ccpatioapp.com/index.php?module=items/info&amp;path=25-188" TargetMode="External"/><Relationship Id="rId545" Type="http://schemas.openxmlformats.org/officeDocument/2006/relationships/hyperlink" Target="https://ccpatioapp.com/index.php?module=items/info&amp;path=25-557" TargetMode="External"/><Relationship Id="rId544" Type="http://schemas.openxmlformats.org/officeDocument/2006/relationships/hyperlink" Target="https://ccpatioapp.com/index.php?module=items/info&amp;path=25-557" TargetMode="External"/><Relationship Id="rId549" Type="http://schemas.openxmlformats.org/officeDocument/2006/relationships/hyperlink" Target="https://ccpatioapp.com/index.php?module=items/info&amp;path=25-559" TargetMode="External"/><Relationship Id="rId548" Type="http://schemas.openxmlformats.org/officeDocument/2006/relationships/hyperlink" Target="https://ccpatioapp.com/index.php?module=items/info&amp;path=25-531" TargetMode="External"/><Relationship Id="rId1130" Type="http://schemas.openxmlformats.org/officeDocument/2006/relationships/hyperlink" Target="https://ccpatioapp.com/index.php?module=items/info&amp;path=25-810" TargetMode="External"/><Relationship Id="rId1131" Type="http://schemas.openxmlformats.org/officeDocument/2006/relationships/hyperlink" Target="https://ccpatioapp.com/index.php?module=items/info&amp;path=25-810" TargetMode="External"/><Relationship Id="rId543" Type="http://schemas.openxmlformats.org/officeDocument/2006/relationships/hyperlink" Target="https://ccpatioapp.com/index.php?module=items/info&amp;path=25-512" TargetMode="External"/><Relationship Id="rId1132" Type="http://schemas.openxmlformats.org/officeDocument/2006/relationships/hyperlink" Target="https://ccpatioapp.com/index.php?module=items/info&amp;path=25-811" TargetMode="External"/><Relationship Id="rId542" Type="http://schemas.openxmlformats.org/officeDocument/2006/relationships/hyperlink" Target="https://ccpatioapp.com/index.php?module=items/info&amp;path=25-512" TargetMode="External"/><Relationship Id="rId1133" Type="http://schemas.openxmlformats.org/officeDocument/2006/relationships/hyperlink" Target="https://ccpatioapp.com/index.php?module=items/info&amp;path=25-811" TargetMode="External"/><Relationship Id="rId541" Type="http://schemas.openxmlformats.org/officeDocument/2006/relationships/hyperlink" Target="https://ccpatioapp.com/index.php?module=items/info&amp;path=25-556" TargetMode="External"/><Relationship Id="rId1134" Type="http://schemas.openxmlformats.org/officeDocument/2006/relationships/hyperlink" Target="https://ccpatioapp.com/index.php?module=items/info&amp;path=25-787" TargetMode="External"/><Relationship Id="rId540" Type="http://schemas.openxmlformats.org/officeDocument/2006/relationships/hyperlink" Target="https://ccpatioapp.com/index.php?module=items/info&amp;path=25-556" TargetMode="External"/><Relationship Id="rId1135" Type="http://schemas.openxmlformats.org/officeDocument/2006/relationships/hyperlink" Target="https://ccpatioapp.com/index.php?module=items/info&amp;path=25-787" TargetMode="External"/><Relationship Id="rId1125" Type="http://schemas.openxmlformats.org/officeDocument/2006/relationships/hyperlink" Target="https://ccpatioapp.com/index.php?module=items/info&amp;path=25-199" TargetMode="External"/><Relationship Id="rId1126" Type="http://schemas.openxmlformats.org/officeDocument/2006/relationships/hyperlink" Target="https://ccpatioapp.com/index.php?module=items/info&amp;path=25-651" TargetMode="External"/><Relationship Id="rId1127" Type="http://schemas.openxmlformats.org/officeDocument/2006/relationships/hyperlink" Target="https://ccpatioapp.com/index.php?module=items/info&amp;path=25-651" TargetMode="External"/><Relationship Id="rId1128" Type="http://schemas.openxmlformats.org/officeDocument/2006/relationships/hyperlink" Target="https://ccpatioapp.com/index.php?module=items/info&amp;path=25-810" TargetMode="External"/><Relationship Id="rId1129" Type="http://schemas.openxmlformats.org/officeDocument/2006/relationships/hyperlink" Target="https://ccpatioapp.com/index.php?module=items/info&amp;path=25-810" TargetMode="External"/><Relationship Id="rId536" Type="http://schemas.openxmlformats.org/officeDocument/2006/relationships/hyperlink" Target="https://ccpatioapp.com/index.php?module=items/info&amp;path=25-530" TargetMode="External"/><Relationship Id="rId535" Type="http://schemas.openxmlformats.org/officeDocument/2006/relationships/hyperlink" Target="https://ccpatioapp.com/index.php?module=items/info&amp;path=25-395" TargetMode="External"/><Relationship Id="rId534" Type="http://schemas.openxmlformats.org/officeDocument/2006/relationships/hyperlink" Target="https://ccpatioapp.com/index.php?module=items/info&amp;path=25-395" TargetMode="External"/><Relationship Id="rId533" Type="http://schemas.openxmlformats.org/officeDocument/2006/relationships/hyperlink" Target="https://ccpatioapp.com/index.php?module=items/info&amp;path=25-554" TargetMode="External"/><Relationship Id="rId539" Type="http://schemas.openxmlformats.org/officeDocument/2006/relationships/hyperlink" Target="https://ccpatioapp.com/index.php?module=items/info&amp;path=25-555" TargetMode="External"/><Relationship Id="rId538" Type="http://schemas.openxmlformats.org/officeDocument/2006/relationships/hyperlink" Target="https://ccpatioapp.com/index.php?module=items/info&amp;path=25-555" TargetMode="External"/><Relationship Id="rId537" Type="http://schemas.openxmlformats.org/officeDocument/2006/relationships/hyperlink" Target="https://ccpatioapp.com/index.php?module=items/info&amp;path=25-530" TargetMode="External"/><Relationship Id="rId1120" Type="http://schemas.openxmlformats.org/officeDocument/2006/relationships/hyperlink" Target="https://ccpatioapp.com/index.php?module=items/info&amp;path=25-686" TargetMode="External"/><Relationship Id="rId532" Type="http://schemas.openxmlformats.org/officeDocument/2006/relationships/hyperlink" Target="https://ccpatioapp.com/index.php?module=items/info&amp;path=25-554" TargetMode="External"/><Relationship Id="rId1121" Type="http://schemas.openxmlformats.org/officeDocument/2006/relationships/hyperlink" Target="https://ccpatioapp.com/index.php?module=items/info&amp;path=25-686" TargetMode="External"/><Relationship Id="rId531" Type="http://schemas.openxmlformats.org/officeDocument/2006/relationships/hyperlink" Target="https://ccpatioapp.com/index.php?module=items/info&amp;path=25-553" TargetMode="External"/><Relationship Id="rId1122" Type="http://schemas.openxmlformats.org/officeDocument/2006/relationships/hyperlink" Target="https://ccpatioapp.com/index.php?module=items/info&amp;path=25-367" TargetMode="External"/><Relationship Id="rId530" Type="http://schemas.openxmlformats.org/officeDocument/2006/relationships/hyperlink" Target="https://ccpatioapp.com/index.php?module=items/info&amp;path=25-553" TargetMode="External"/><Relationship Id="rId1123" Type="http://schemas.openxmlformats.org/officeDocument/2006/relationships/hyperlink" Target="https://ccpatioapp.com/index.php?module=items/info&amp;path=25-367" TargetMode="External"/><Relationship Id="rId1124" Type="http://schemas.openxmlformats.org/officeDocument/2006/relationships/hyperlink" Target="https://ccpatioapp.com/index.php?module=items/info&amp;path=25-199" TargetMode="External"/><Relationship Id="rId1158" Type="http://schemas.openxmlformats.org/officeDocument/2006/relationships/hyperlink" Target="https://ccpatioapp.com/index.php?module=items/info&amp;path=25-551" TargetMode="External"/><Relationship Id="rId1159" Type="http://schemas.openxmlformats.org/officeDocument/2006/relationships/hyperlink" Target="https://ccpatioapp.com/index.php?module=items/info&amp;path=25-551" TargetMode="External"/><Relationship Id="rId569" Type="http://schemas.openxmlformats.org/officeDocument/2006/relationships/hyperlink" Target="https://ccpatioapp.com/index.php?module=items/info&amp;path=25-420" TargetMode="External"/><Relationship Id="rId568" Type="http://schemas.openxmlformats.org/officeDocument/2006/relationships/hyperlink" Target="https://ccpatioapp.com/index.php?module=items/info&amp;path=25-567" TargetMode="External"/><Relationship Id="rId567" Type="http://schemas.openxmlformats.org/officeDocument/2006/relationships/hyperlink" Target="https://ccpatioapp.com/index.php?module=items/info&amp;path=25-566" TargetMode="External"/><Relationship Id="rId566" Type="http://schemas.openxmlformats.org/officeDocument/2006/relationships/hyperlink" Target="https://ccpatioapp.com/index.php?module=items/info&amp;path=25-410" TargetMode="External"/><Relationship Id="rId561" Type="http://schemas.openxmlformats.org/officeDocument/2006/relationships/hyperlink" Target="https://ccpatioapp.com/index.php?module=items/info&amp;path=25-353" TargetMode="External"/><Relationship Id="rId1150" Type="http://schemas.openxmlformats.org/officeDocument/2006/relationships/hyperlink" Target="https://ccpatioapp.com/index.php?module=items/info&amp;path=25-82" TargetMode="External"/><Relationship Id="rId560" Type="http://schemas.openxmlformats.org/officeDocument/2006/relationships/hyperlink" Target="https://ccpatioapp.com/index.php?module=items/info&amp;path=25-563" TargetMode="External"/><Relationship Id="rId1151" Type="http://schemas.openxmlformats.org/officeDocument/2006/relationships/hyperlink" Target="https://ccpatioapp.com/index.php?module=items/info&amp;path=25-82" TargetMode="External"/><Relationship Id="rId1152" Type="http://schemas.openxmlformats.org/officeDocument/2006/relationships/hyperlink" Target="https://ccpatioapp.com/index.php?module=items/info&amp;path=25-793" TargetMode="External"/><Relationship Id="rId1153" Type="http://schemas.openxmlformats.org/officeDocument/2006/relationships/hyperlink" Target="https://ccpatioapp.com/index.php?module=items/info&amp;path=25-793" TargetMode="External"/><Relationship Id="rId565" Type="http://schemas.openxmlformats.org/officeDocument/2006/relationships/hyperlink" Target="https://ccpatioapp.com/index.php?module=items/info&amp;path=25-565" TargetMode="External"/><Relationship Id="rId1154" Type="http://schemas.openxmlformats.org/officeDocument/2006/relationships/hyperlink" Target="https://ccpatioapp.com/index.php?module=items/info&amp;path=25-653" TargetMode="External"/><Relationship Id="rId564" Type="http://schemas.openxmlformats.org/officeDocument/2006/relationships/hyperlink" Target="https://ccpatioapp.com/index.php?module=items/info&amp;path=25-467" TargetMode="External"/><Relationship Id="rId1155" Type="http://schemas.openxmlformats.org/officeDocument/2006/relationships/hyperlink" Target="https://ccpatioapp.com/index.php?module=items/info&amp;path=25-653" TargetMode="External"/><Relationship Id="rId563" Type="http://schemas.openxmlformats.org/officeDocument/2006/relationships/hyperlink" Target="https://ccpatioapp.com/index.php?module=items/info&amp;path=25-564" TargetMode="External"/><Relationship Id="rId1156" Type="http://schemas.openxmlformats.org/officeDocument/2006/relationships/hyperlink" Target="https://ccpatioapp.com/index.php?module=items/info&amp;path=25-815" TargetMode="External"/><Relationship Id="rId562" Type="http://schemas.openxmlformats.org/officeDocument/2006/relationships/hyperlink" Target="https://ccpatioapp.com/index.php?module=items/info&amp;path=25-233" TargetMode="External"/><Relationship Id="rId1157" Type="http://schemas.openxmlformats.org/officeDocument/2006/relationships/hyperlink" Target="https://ccpatioapp.com/index.php?module=items/info&amp;path=25-815" TargetMode="External"/><Relationship Id="rId1147" Type="http://schemas.openxmlformats.org/officeDocument/2006/relationships/hyperlink" Target="https://ccpatioapp.com/index.php?module=items/info&amp;path=25-199" TargetMode="External"/><Relationship Id="rId1148" Type="http://schemas.openxmlformats.org/officeDocument/2006/relationships/hyperlink" Target="https://ccpatioapp.com/index.php?module=items/info&amp;path=25-785" TargetMode="External"/><Relationship Id="rId1149" Type="http://schemas.openxmlformats.org/officeDocument/2006/relationships/hyperlink" Target="https://ccpatioapp.com/index.php?module=items/info&amp;path=25-785" TargetMode="External"/><Relationship Id="rId558" Type="http://schemas.openxmlformats.org/officeDocument/2006/relationships/hyperlink" Target="https://ccpatioapp.com/index.php?module=items/info&amp;path=25-562" TargetMode="External"/><Relationship Id="rId557" Type="http://schemas.openxmlformats.org/officeDocument/2006/relationships/hyperlink" Target="https://ccpatioapp.com/index.php?module=items/info&amp;path=25-561" TargetMode="External"/><Relationship Id="rId556" Type="http://schemas.openxmlformats.org/officeDocument/2006/relationships/hyperlink" Target="https://ccpatioapp.com/index.php?module=items/info&amp;path=25-560" TargetMode="External"/><Relationship Id="rId555" Type="http://schemas.openxmlformats.org/officeDocument/2006/relationships/hyperlink" Target="https://ccpatioapp.com/index.php?module=items/info&amp;path=25-451" TargetMode="External"/><Relationship Id="rId559" Type="http://schemas.openxmlformats.org/officeDocument/2006/relationships/hyperlink" Target="https://ccpatioapp.com/index.php?module=items/info&amp;path=25-544" TargetMode="External"/><Relationship Id="rId550" Type="http://schemas.openxmlformats.org/officeDocument/2006/relationships/hyperlink" Target="https://ccpatioapp.com/index.php?module=items/info&amp;path=25-559" TargetMode="External"/><Relationship Id="rId1140" Type="http://schemas.openxmlformats.org/officeDocument/2006/relationships/hyperlink" Target="https://ccpatioapp.com/index.php?module=items/info&amp;path=25-662" TargetMode="External"/><Relationship Id="rId1141" Type="http://schemas.openxmlformats.org/officeDocument/2006/relationships/hyperlink" Target="https://ccpatioapp.com/index.php?module=items/info&amp;path=25-662" TargetMode="External"/><Relationship Id="rId1142" Type="http://schemas.openxmlformats.org/officeDocument/2006/relationships/hyperlink" Target="https://ccpatioapp.com/index.php?module=items/info&amp;path=25-813" TargetMode="External"/><Relationship Id="rId554" Type="http://schemas.openxmlformats.org/officeDocument/2006/relationships/hyperlink" Target="https://ccpatioapp.com/index.php?module=items/info&amp;path=25-209" TargetMode="External"/><Relationship Id="rId1143" Type="http://schemas.openxmlformats.org/officeDocument/2006/relationships/hyperlink" Target="https://ccpatioapp.com/index.php?module=items/info&amp;path=25-813" TargetMode="External"/><Relationship Id="rId553" Type="http://schemas.openxmlformats.org/officeDocument/2006/relationships/hyperlink" Target="https://ccpatioapp.com/index.php?module=items/info&amp;path=25-209" TargetMode="External"/><Relationship Id="rId1144" Type="http://schemas.openxmlformats.org/officeDocument/2006/relationships/hyperlink" Target="https://ccpatioapp.com/index.php?module=items/info&amp;path=25-814" TargetMode="External"/><Relationship Id="rId552" Type="http://schemas.openxmlformats.org/officeDocument/2006/relationships/hyperlink" Target="https://ccpatioapp.com/index.php?module=items/info&amp;path=25-416" TargetMode="External"/><Relationship Id="rId1145" Type="http://schemas.openxmlformats.org/officeDocument/2006/relationships/hyperlink" Target="https://ccpatioapp.com/index.php?module=items/info&amp;path=25-814" TargetMode="External"/><Relationship Id="rId551" Type="http://schemas.openxmlformats.org/officeDocument/2006/relationships/hyperlink" Target="https://ccpatioapp.com/index.php?module=items/info&amp;path=25-416" TargetMode="External"/><Relationship Id="rId1146" Type="http://schemas.openxmlformats.org/officeDocument/2006/relationships/hyperlink" Target="https://ccpatioapp.com/index.php?module=items/info&amp;path=25-199" TargetMode="External"/><Relationship Id="rId495" Type="http://schemas.openxmlformats.org/officeDocument/2006/relationships/hyperlink" Target="https://ccpatioapp.com/index.php?module=items/info&amp;path=25-467" TargetMode="External"/><Relationship Id="rId494" Type="http://schemas.openxmlformats.org/officeDocument/2006/relationships/hyperlink" Target="https://ccpatioapp.com/index.php?module=items/info&amp;path=25-540" TargetMode="External"/><Relationship Id="rId493" Type="http://schemas.openxmlformats.org/officeDocument/2006/relationships/hyperlink" Target="https://ccpatioapp.com/index.php?module=items/info&amp;path=25-540" TargetMode="External"/><Relationship Id="rId492" Type="http://schemas.openxmlformats.org/officeDocument/2006/relationships/hyperlink" Target="https://ccpatioapp.com/index.php?module=items/info&amp;path=25-462" TargetMode="External"/><Relationship Id="rId499" Type="http://schemas.openxmlformats.org/officeDocument/2006/relationships/hyperlink" Target="https://ccpatioapp.com/index.php?module=items/info&amp;path=25-229" TargetMode="External"/><Relationship Id="rId498" Type="http://schemas.openxmlformats.org/officeDocument/2006/relationships/hyperlink" Target="https://ccpatioapp.com/index.php?module=items/info&amp;path=25-541" TargetMode="External"/><Relationship Id="rId497" Type="http://schemas.openxmlformats.org/officeDocument/2006/relationships/hyperlink" Target="https://ccpatioapp.com/index.php?module=items/info&amp;path=25-541" TargetMode="External"/><Relationship Id="rId496" Type="http://schemas.openxmlformats.org/officeDocument/2006/relationships/hyperlink" Target="https://ccpatioapp.com/index.php?module=items/info&amp;path=25-467" TargetMode="External"/><Relationship Id="rId907" Type="http://schemas.openxmlformats.org/officeDocument/2006/relationships/hyperlink" Target="https://ccpatioapp.com/index.php?module=items/info&amp;path=25-586" TargetMode="External"/><Relationship Id="rId906" Type="http://schemas.openxmlformats.org/officeDocument/2006/relationships/hyperlink" Target="https://ccpatioapp.com/index.php?module=items/info&amp;path=25-660" TargetMode="External"/><Relationship Id="rId905" Type="http://schemas.openxmlformats.org/officeDocument/2006/relationships/hyperlink" Target="https://ccpatioapp.com/index.php?module=items/info&amp;path=25-660" TargetMode="External"/><Relationship Id="rId904" Type="http://schemas.openxmlformats.org/officeDocument/2006/relationships/hyperlink" Target="https://ccpatioapp.com/index.php?module=items/info&amp;path=25-758" TargetMode="External"/><Relationship Id="rId909" Type="http://schemas.openxmlformats.org/officeDocument/2006/relationships/hyperlink" Target="https://ccpatioapp.com/index.php?module=items/info&amp;path=25-724" TargetMode="External"/><Relationship Id="rId908" Type="http://schemas.openxmlformats.org/officeDocument/2006/relationships/hyperlink" Target="https://ccpatioapp.com/index.php?module=items/info&amp;path=25-586" TargetMode="External"/><Relationship Id="rId903" Type="http://schemas.openxmlformats.org/officeDocument/2006/relationships/hyperlink" Target="https://ccpatioapp.com/index.php?module=items/info&amp;path=25-758" TargetMode="External"/><Relationship Id="rId902" Type="http://schemas.openxmlformats.org/officeDocument/2006/relationships/hyperlink" Target="https://ccpatioapp.com/index.php?module=items/info&amp;path=25-145" TargetMode="External"/><Relationship Id="rId901" Type="http://schemas.openxmlformats.org/officeDocument/2006/relationships/hyperlink" Target="https://ccpatioapp.com/index.php?module=items/info&amp;path=25-145" TargetMode="External"/><Relationship Id="rId900" Type="http://schemas.openxmlformats.org/officeDocument/2006/relationships/hyperlink" Target="https://ccpatioapp.com/index.php?module=items/info&amp;path=25-23" TargetMode="External"/><Relationship Id="rId929" Type="http://schemas.openxmlformats.org/officeDocument/2006/relationships/hyperlink" Target="https://ccpatioapp.com/index.php?module=items/info&amp;path=25-392" TargetMode="External"/><Relationship Id="rId928" Type="http://schemas.openxmlformats.org/officeDocument/2006/relationships/hyperlink" Target="https://ccpatioapp.com/index.php?module=items/info&amp;path=25-392" TargetMode="External"/><Relationship Id="rId927" Type="http://schemas.openxmlformats.org/officeDocument/2006/relationships/hyperlink" Target="https://ccpatioapp.com/index.php?module=items/info&amp;path=25-420" TargetMode="External"/><Relationship Id="rId926" Type="http://schemas.openxmlformats.org/officeDocument/2006/relationships/hyperlink" Target="https://ccpatioapp.com/index.php?module=items/info&amp;path=25-420" TargetMode="External"/><Relationship Id="rId921" Type="http://schemas.openxmlformats.org/officeDocument/2006/relationships/hyperlink" Target="https://ccpatioapp.com/index.php?module=items/info&amp;path=25-761" TargetMode="External"/><Relationship Id="rId920" Type="http://schemas.openxmlformats.org/officeDocument/2006/relationships/hyperlink" Target="https://ccpatioapp.com/index.php?module=items/info&amp;path=25-761" TargetMode="External"/><Relationship Id="rId925" Type="http://schemas.openxmlformats.org/officeDocument/2006/relationships/hyperlink" Target="https://ccpatioapp.com/index.php?module=items/info&amp;path=25-763" TargetMode="External"/><Relationship Id="rId924" Type="http://schemas.openxmlformats.org/officeDocument/2006/relationships/hyperlink" Target="https://ccpatioapp.com/index.php?module=items/info&amp;path=25-763" TargetMode="External"/><Relationship Id="rId923" Type="http://schemas.openxmlformats.org/officeDocument/2006/relationships/hyperlink" Target="https://ccpatioapp.com/index.php?module=items/info&amp;path=25-762" TargetMode="External"/><Relationship Id="rId922" Type="http://schemas.openxmlformats.org/officeDocument/2006/relationships/hyperlink" Target="https://ccpatioapp.com/index.php?module=items/info&amp;path=25-762" TargetMode="External"/><Relationship Id="rId918" Type="http://schemas.openxmlformats.org/officeDocument/2006/relationships/hyperlink" Target="https://ccpatioapp.com/index.php?module=items/info&amp;path=25-703" TargetMode="External"/><Relationship Id="rId917" Type="http://schemas.openxmlformats.org/officeDocument/2006/relationships/hyperlink" Target="https://ccpatioapp.com/index.php?module=items/info&amp;path=25-703" TargetMode="External"/><Relationship Id="rId916" Type="http://schemas.openxmlformats.org/officeDocument/2006/relationships/hyperlink" Target="https://ccpatioapp.com/index.php?module=items/info&amp;path=25-760" TargetMode="External"/><Relationship Id="rId915" Type="http://schemas.openxmlformats.org/officeDocument/2006/relationships/hyperlink" Target="https://ccpatioapp.com/index.php?module=items/info&amp;path=25-760" TargetMode="External"/><Relationship Id="rId919" Type="http://schemas.openxmlformats.org/officeDocument/2006/relationships/hyperlink" Target="https://ccpatioapp.com/index.php?module=items/info&amp;path=21-883&amp;redirect_to=subentity&amp;gotopage%5b411%5d=1" TargetMode="External"/><Relationship Id="rId910" Type="http://schemas.openxmlformats.org/officeDocument/2006/relationships/hyperlink" Target="https://ccpatioapp.com/index.php?module=items/info&amp;path=25-724" TargetMode="External"/><Relationship Id="rId914" Type="http://schemas.openxmlformats.org/officeDocument/2006/relationships/hyperlink" Target="https://ccpatioapp.com/index.php?module=items/info&amp;path=25-759" TargetMode="External"/><Relationship Id="rId913" Type="http://schemas.openxmlformats.org/officeDocument/2006/relationships/hyperlink" Target="https://ccpatioapp.com/index.php?module=items/info&amp;path=25-759" TargetMode="External"/><Relationship Id="rId912" Type="http://schemas.openxmlformats.org/officeDocument/2006/relationships/hyperlink" Target="https://ccpatioapp.com/index.php?module=items/info&amp;path=25-622" TargetMode="External"/><Relationship Id="rId911" Type="http://schemas.openxmlformats.org/officeDocument/2006/relationships/hyperlink" Target="https://ccpatioapp.com/index.php?module=items/info&amp;path=25-622" TargetMode="External"/><Relationship Id="rId1213" Type="http://schemas.openxmlformats.org/officeDocument/2006/relationships/hyperlink" Target="https://ccpatioapp.com/index.php?module=items/info&amp;path=25-790" TargetMode="External"/><Relationship Id="rId1214" Type="http://schemas.openxmlformats.org/officeDocument/2006/relationships/hyperlink" Target="https://ccpatioapp.com/index.php?module=items/info&amp;path=25-430" TargetMode="External"/><Relationship Id="rId1215" Type="http://schemas.openxmlformats.org/officeDocument/2006/relationships/hyperlink" Target="https://ccpatioapp.com/index.php?module=items/info&amp;path=25-430" TargetMode="External"/><Relationship Id="rId1216" Type="http://schemas.openxmlformats.org/officeDocument/2006/relationships/hyperlink" Target="https://ccpatioapp.com/index.php?module=items/info&amp;path=25-828" TargetMode="External"/><Relationship Id="rId1217" Type="http://schemas.openxmlformats.org/officeDocument/2006/relationships/hyperlink" Target="https://ccpatioapp.com/index.php?module=items/info&amp;path=25-828" TargetMode="External"/><Relationship Id="rId1218" Type="http://schemas.openxmlformats.org/officeDocument/2006/relationships/hyperlink" Target="https://ccpatioapp.com/index.php?module=items/info&amp;path=25-358" TargetMode="External"/><Relationship Id="rId1219" Type="http://schemas.openxmlformats.org/officeDocument/2006/relationships/hyperlink" Target="https://ccpatioapp.com/index.php?module=items/info&amp;path=25-358" TargetMode="External"/><Relationship Id="rId866" Type="http://schemas.openxmlformats.org/officeDocument/2006/relationships/hyperlink" Target="https://ccpatioapp.com/index.php?module=items/info&amp;path=25-367" TargetMode="External"/><Relationship Id="rId865" Type="http://schemas.openxmlformats.org/officeDocument/2006/relationships/hyperlink" Target="https://ccpatioapp.com/index.php?module=items/info&amp;path=25-747" TargetMode="External"/><Relationship Id="rId864" Type="http://schemas.openxmlformats.org/officeDocument/2006/relationships/hyperlink" Target="https://ccpatioapp.com/index.php?module=items/info&amp;path=25-747" TargetMode="External"/><Relationship Id="rId863" Type="http://schemas.openxmlformats.org/officeDocument/2006/relationships/hyperlink" Target="https://ccpatioapp.com/index.php?module=items/info&amp;path=25-534" TargetMode="External"/><Relationship Id="rId869" Type="http://schemas.openxmlformats.org/officeDocument/2006/relationships/hyperlink" Target="https://ccpatioapp.com/index.php?module=items/info&amp;path=25-697" TargetMode="External"/><Relationship Id="rId868" Type="http://schemas.openxmlformats.org/officeDocument/2006/relationships/hyperlink" Target="https://ccpatioapp.com/index.php?module=items/info&amp;path=25-697" TargetMode="External"/><Relationship Id="rId867" Type="http://schemas.openxmlformats.org/officeDocument/2006/relationships/hyperlink" Target="https://ccpatioapp.com/index.php?module=items/info&amp;path=25-367" TargetMode="External"/><Relationship Id="rId862" Type="http://schemas.openxmlformats.org/officeDocument/2006/relationships/hyperlink" Target="https://ccpatioapp.com/index.php?module=items/info&amp;path=25-534" TargetMode="External"/><Relationship Id="rId861" Type="http://schemas.openxmlformats.org/officeDocument/2006/relationships/hyperlink" Target="https://ccpatioapp.com/index.php?module=items/info&amp;path=25-746" TargetMode="External"/><Relationship Id="rId1210" Type="http://schemas.openxmlformats.org/officeDocument/2006/relationships/hyperlink" Target="https://ccpatioapp.com/index.php?module=items/info&amp;path=25-798" TargetMode="External"/><Relationship Id="rId860" Type="http://schemas.openxmlformats.org/officeDocument/2006/relationships/hyperlink" Target="https://ccpatioapp.com/index.php?module=items/info&amp;path=25-746" TargetMode="External"/><Relationship Id="rId1211" Type="http://schemas.openxmlformats.org/officeDocument/2006/relationships/hyperlink" Target="https://ccpatioapp.com/index.php?module=items/info&amp;path=25-798" TargetMode="External"/><Relationship Id="rId1212" Type="http://schemas.openxmlformats.org/officeDocument/2006/relationships/hyperlink" Target="https://ccpatioapp.com/index.php?module=items/info&amp;path=25-790" TargetMode="External"/><Relationship Id="rId1202" Type="http://schemas.openxmlformats.org/officeDocument/2006/relationships/hyperlink" Target="https://ccpatioapp.com/index.php?module=items/info&amp;path=25-461" TargetMode="External"/><Relationship Id="rId1203" Type="http://schemas.openxmlformats.org/officeDocument/2006/relationships/hyperlink" Target="https://ccpatioapp.com/index.php?module=items/info&amp;path=25-461" TargetMode="External"/><Relationship Id="rId1204" Type="http://schemas.openxmlformats.org/officeDocument/2006/relationships/hyperlink" Target="https://ccpatioapp.com/index.php?module=items/info&amp;path=25-97" TargetMode="External"/><Relationship Id="rId1205" Type="http://schemas.openxmlformats.org/officeDocument/2006/relationships/hyperlink" Target="https://ccpatioapp.com/index.php?module=items/info&amp;path=25-97" TargetMode="External"/><Relationship Id="rId1206" Type="http://schemas.openxmlformats.org/officeDocument/2006/relationships/hyperlink" Target="https://ccpatioapp.com/index.php?module=items/info&amp;path=25-827" TargetMode="External"/><Relationship Id="rId1207" Type="http://schemas.openxmlformats.org/officeDocument/2006/relationships/hyperlink" Target="https://ccpatioapp.com/index.php?module=items/info&amp;path=25-827" TargetMode="External"/><Relationship Id="rId1208" Type="http://schemas.openxmlformats.org/officeDocument/2006/relationships/hyperlink" Target="https://ccpatioapp.com/index.php?module=items/info&amp;path=25-767" TargetMode="External"/><Relationship Id="rId1209" Type="http://schemas.openxmlformats.org/officeDocument/2006/relationships/hyperlink" Target="https://ccpatioapp.com/index.php?module=items/info&amp;path=25-767" TargetMode="External"/><Relationship Id="rId855" Type="http://schemas.openxmlformats.org/officeDocument/2006/relationships/hyperlink" Target="https://ccpatioapp.com/index.php?module=items/info&amp;path=25-462" TargetMode="External"/><Relationship Id="rId854" Type="http://schemas.openxmlformats.org/officeDocument/2006/relationships/hyperlink" Target="https://ccpatioapp.com/index.php?module=items/info&amp;path=25-462" TargetMode="External"/><Relationship Id="rId853" Type="http://schemas.openxmlformats.org/officeDocument/2006/relationships/hyperlink" Target="https://ccpatioapp.com/index.php?module=items/info&amp;path=25-601" TargetMode="External"/><Relationship Id="rId852" Type="http://schemas.openxmlformats.org/officeDocument/2006/relationships/hyperlink" Target="https://ccpatioapp.com/index.php?module=items/info&amp;path=25-743" TargetMode="External"/><Relationship Id="rId859" Type="http://schemas.openxmlformats.org/officeDocument/2006/relationships/hyperlink" Target="https://ccpatioapp.com/index.php?module=items/info&amp;path=25-745" TargetMode="External"/><Relationship Id="rId858" Type="http://schemas.openxmlformats.org/officeDocument/2006/relationships/hyperlink" Target="https://ccpatioapp.com/index.php?module=items/info&amp;path=25-745" TargetMode="External"/><Relationship Id="rId857" Type="http://schemas.openxmlformats.org/officeDocument/2006/relationships/hyperlink" Target="https://ccpatioapp.com/index.php?module=items/info&amp;path=25-744" TargetMode="External"/><Relationship Id="rId856" Type="http://schemas.openxmlformats.org/officeDocument/2006/relationships/hyperlink" Target="https://ccpatioapp.com/index.php?module=items/info&amp;path=25-744" TargetMode="External"/><Relationship Id="rId851" Type="http://schemas.openxmlformats.org/officeDocument/2006/relationships/hyperlink" Target="https://ccpatioapp.com/index.php?module=items/info&amp;path=25-701" TargetMode="External"/><Relationship Id="rId850" Type="http://schemas.openxmlformats.org/officeDocument/2006/relationships/hyperlink" Target="https://ccpatioapp.com/index.php?module=items/info&amp;path=25-742" TargetMode="External"/><Relationship Id="rId1200" Type="http://schemas.openxmlformats.org/officeDocument/2006/relationships/hyperlink" Target="https://ccpatioapp.com/index.php?module=items/info&amp;path=25-794" TargetMode="External"/><Relationship Id="rId1201" Type="http://schemas.openxmlformats.org/officeDocument/2006/relationships/hyperlink" Target="https://ccpatioapp.com/index.php?module=items/info&amp;path=25-794" TargetMode="External"/><Relationship Id="rId1235" Type="http://schemas.openxmlformats.org/officeDocument/2006/relationships/hyperlink" Target="https://ccpatioapp.com/index.php?module=items/info&amp;path=25-830" TargetMode="External"/><Relationship Id="rId1236" Type="http://schemas.openxmlformats.org/officeDocument/2006/relationships/hyperlink" Target="https://ccpatioapp.com/index.php?module=items/info&amp;path=25-831" TargetMode="External"/><Relationship Id="rId1237" Type="http://schemas.openxmlformats.org/officeDocument/2006/relationships/hyperlink" Target="https://ccpatioapp.com/index.php?module=items/info&amp;path=25-831" TargetMode="External"/><Relationship Id="rId1238" Type="http://schemas.openxmlformats.org/officeDocument/2006/relationships/hyperlink" Target="https://ccpatioapp.com/index.php?module=items/info&amp;path=25-534" TargetMode="External"/><Relationship Id="rId1239" Type="http://schemas.openxmlformats.org/officeDocument/2006/relationships/hyperlink" Target="https://ccpatioapp.com/index.php?module=items/info&amp;path=25-534" TargetMode="External"/><Relationship Id="rId409" Type="http://schemas.openxmlformats.org/officeDocument/2006/relationships/hyperlink" Target="https://ccpatioapp.com/index.php?module=items/info&amp;path=25-108" TargetMode="External"/><Relationship Id="rId404" Type="http://schemas.openxmlformats.org/officeDocument/2006/relationships/hyperlink" Target="https://ccpatioapp.com/index.php?module=items/info&amp;path=25-511" TargetMode="External"/><Relationship Id="rId888" Type="http://schemas.openxmlformats.org/officeDocument/2006/relationships/hyperlink" Target="https://ccpatioapp.com/index.php?module=items/info&amp;path=25-176" TargetMode="External"/><Relationship Id="rId403" Type="http://schemas.openxmlformats.org/officeDocument/2006/relationships/hyperlink" Target="https://ccpatioapp.com/index.php?module=items/info&amp;path=25-492" TargetMode="External"/><Relationship Id="rId887" Type="http://schemas.openxmlformats.org/officeDocument/2006/relationships/hyperlink" Target="https://ccpatioapp.com/index.php?module=items/info&amp;path=25-674" TargetMode="External"/><Relationship Id="rId402" Type="http://schemas.openxmlformats.org/officeDocument/2006/relationships/hyperlink" Target="https://ccpatioapp.com/index.php?module=items/info&amp;path=25-492" TargetMode="External"/><Relationship Id="rId886" Type="http://schemas.openxmlformats.org/officeDocument/2006/relationships/hyperlink" Target="https://ccpatioapp.com/index.php?module=items/info&amp;path=25-674" TargetMode="External"/><Relationship Id="rId401" Type="http://schemas.openxmlformats.org/officeDocument/2006/relationships/hyperlink" Target="https://ccpatioapp.com/index.php?module=items/info&amp;path=25-429" TargetMode="External"/><Relationship Id="rId885" Type="http://schemas.openxmlformats.org/officeDocument/2006/relationships/hyperlink" Target="https://ccpatioapp.com/index.php?module=items/info&amp;path=25-540" TargetMode="External"/><Relationship Id="rId408" Type="http://schemas.openxmlformats.org/officeDocument/2006/relationships/hyperlink" Target="https://ccpatioapp.com/index.php?module=items/info&amp;path=25-108" TargetMode="External"/><Relationship Id="rId407" Type="http://schemas.openxmlformats.org/officeDocument/2006/relationships/hyperlink" Target="https://ccpatioapp.com/index.php?module=items/info&amp;path=25-512" TargetMode="External"/><Relationship Id="rId406" Type="http://schemas.openxmlformats.org/officeDocument/2006/relationships/hyperlink" Target="https://ccpatioapp.com/index.php?module=items/info&amp;path=25-512" TargetMode="External"/><Relationship Id="rId405" Type="http://schemas.openxmlformats.org/officeDocument/2006/relationships/hyperlink" Target="https://ccpatioapp.com/index.php?module=items/info&amp;path=25-511" TargetMode="External"/><Relationship Id="rId889" Type="http://schemas.openxmlformats.org/officeDocument/2006/relationships/hyperlink" Target="https://ccpatioapp.com/index.php?module=items/info&amp;path=25-176" TargetMode="External"/><Relationship Id="rId880" Type="http://schemas.openxmlformats.org/officeDocument/2006/relationships/hyperlink" Target="https://ccpatioapp.com/index.php?module=items/info&amp;path=25-752" TargetMode="External"/><Relationship Id="rId1230" Type="http://schemas.openxmlformats.org/officeDocument/2006/relationships/hyperlink" Target="https://ccpatioapp.com/index.php?module=items/info&amp;path=25-344" TargetMode="External"/><Relationship Id="rId400" Type="http://schemas.openxmlformats.org/officeDocument/2006/relationships/hyperlink" Target="https://ccpatioapp.com/index.php?module=items/info&amp;path=25-429" TargetMode="External"/><Relationship Id="rId884" Type="http://schemas.openxmlformats.org/officeDocument/2006/relationships/hyperlink" Target="https://ccpatioapp.com/index.php?module=items/info&amp;path=25-540" TargetMode="External"/><Relationship Id="rId1231" Type="http://schemas.openxmlformats.org/officeDocument/2006/relationships/hyperlink" Target="https://ccpatioapp.com/index.php?module=items/info&amp;path=25-344" TargetMode="External"/><Relationship Id="rId883" Type="http://schemas.openxmlformats.org/officeDocument/2006/relationships/hyperlink" Target="https://ccpatioapp.com/index.php?module=items/info&amp;path=25-753" TargetMode="External"/><Relationship Id="rId1232" Type="http://schemas.openxmlformats.org/officeDocument/2006/relationships/hyperlink" Target="https://ccpatioapp.com/index.php?module=items/info&amp;path=25-104" TargetMode="External"/><Relationship Id="rId882" Type="http://schemas.openxmlformats.org/officeDocument/2006/relationships/hyperlink" Target="https://ccpatioapp.com/index.php?module=items/info&amp;path=25-753" TargetMode="External"/><Relationship Id="rId1233" Type="http://schemas.openxmlformats.org/officeDocument/2006/relationships/hyperlink" Target="https://ccpatioapp.com/index.php?module=items/info&amp;path=25-104" TargetMode="External"/><Relationship Id="rId881" Type="http://schemas.openxmlformats.org/officeDocument/2006/relationships/hyperlink" Target="https://ccpatioapp.com/index.php?module=items/info&amp;path=25-752" TargetMode="External"/><Relationship Id="rId1234" Type="http://schemas.openxmlformats.org/officeDocument/2006/relationships/hyperlink" Target="https://ccpatioapp.com/index.php?module=items/info&amp;path=25-830" TargetMode="External"/><Relationship Id="rId1224" Type="http://schemas.openxmlformats.org/officeDocument/2006/relationships/hyperlink" Target="https://ccpatioapp.com/index.php?module=items/info&amp;path=25-463" TargetMode="External"/><Relationship Id="rId1225" Type="http://schemas.openxmlformats.org/officeDocument/2006/relationships/hyperlink" Target="https://ccpatioapp.com/index.php?module=items/info&amp;path=25-463" TargetMode="External"/><Relationship Id="rId1226" Type="http://schemas.openxmlformats.org/officeDocument/2006/relationships/hyperlink" Target="https://ccpatioapp.com/index.php?module=items/info&amp;path=25-796" TargetMode="External"/><Relationship Id="rId1227" Type="http://schemas.openxmlformats.org/officeDocument/2006/relationships/hyperlink" Target="https://ccpatioapp.com/index.php?module=items/info&amp;path=25-796" TargetMode="External"/><Relationship Id="rId1228" Type="http://schemas.openxmlformats.org/officeDocument/2006/relationships/hyperlink" Target="https://ccpatioapp.com/index.php?module=items/info&amp;path=25-594" TargetMode="External"/><Relationship Id="rId1229" Type="http://schemas.openxmlformats.org/officeDocument/2006/relationships/hyperlink" Target="https://ccpatioapp.com/index.php?module=items/info&amp;path=25-594" TargetMode="External"/><Relationship Id="rId877" Type="http://schemas.openxmlformats.org/officeDocument/2006/relationships/hyperlink" Target="https://ccpatioapp.com/index.php?module=items/info&amp;path=25-750" TargetMode="External"/><Relationship Id="rId876" Type="http://schemas.openxmlformats.org/officeDocument/2006/relationships/hyperlink" Target="https://ccpatioapp.com/index.php?module=items/info&amp;path=25-750" TargetMode="External"/><Relationship Id="rId875" Type="http://schemas.openxmlformats.org/officeDocument/2006/relationships/hyperlink" Target="https://ccpatioapp.com/index.php?module=items/info&amp;path=25-749" TargetMode="External"/><Relationship Id="rId874" Type="http://schemas.openxmlformats.org/officeDocument/2006/relationships/hyperlink" Target="https://ccpatioapp.com/index.php?module=items/info&amp;path=25-749" TargetMode="External"/><Relationship Id="rId879" Type="http://schemas.openxmlformats.org/officeDocument/2006/relationships/hyperlink" Target="https://ccpatioapp.com/index.php?module=items/info&amp;path=25-751" TargetMode="External"/><Relationship Id="rId878" Type="http://schemas.openxmlformats.org/officeDocument/2006/relationships/hyperlink" Target="https://ccpatioapp.com/index.php?module=items/info&amp;path=25-751" TargetMode="External"/><Relationship Id="rId873" Type="http://schemas.openxmlformats.org/officeDocument/2006/relationships/hyperlink" Target="https://ccpatioapp.com/index.php?module=items/info&amp;path=25-590" TargetMode="External"/><Relationship Id="rId1220" Type="http://schemas.openxmlformats.org/officeDocument/2006/relationships/hyperlink" Target="https://ccpatioapp.com/index.php?module=items/info&amp;path=25-584" TargetMode="External"/><Relationship Id="rId872" Type="http://schemas.openxmlformats.org/officeDocument/2006/relationships/hyperlink" Target="https://ccpatioapp.com/index.php?module=items/info&amp;path=25-590" TargetMode="External"/><Relationship Id="rId1221" Type="http://schemas.openxmlformats.org/officeDocument/2006/relationships/hyperlink" Target="https://ccpatioapp.com/index.php?module=items/info&amp;path=25-584" TargetMode="External"/><Relationship Id="rId871" Type="http://schemas.openxmlformats.org/officeDocument/2006/relationships/hyperlink" Target="https://ccpatioapp.com/index.php?module=items/info&amp;path=25-748" TargetMode="External"/><Relationship Id="rId1222" Type="http://schemas.openxmlformats.org/officeDocument/2006/relationships/hyperlink" Target="https://ccpatioapp.com/index.php?module=items/info&amp;path=25-829" TargetMode="External"/><Relationship Id="rId870" Type="http://schemas.openxmlformats.org/officeDocument/2006/relationships/hyperlink" Target="https://ccpatioapp.com/index.php?module=items/info&amp;path=25-748" TargetMode="External"/><Relationship Id="rId1223" Type="http://schemas.openxmlformats.org/officeDocument/2006/relationships/hyperlink" Target="https://ccpatioapp.com/index.php?module=items/info&amp;path=25-829" TargetMode="External"/><Relationship Id="rId829" Type="http://schemas.openxmlformats.org/officeDocument/2006/relationships/hyperlink" Target="https://ccpatioapp.com/index.php?module=items/info&amp;path=25-683" TargetMode="External"/><Relationship Id="rId828" Type="http://schemas.openxmlformats.org/officeDocument/2006/relationships/hyperlink" Target="https://ccpatioapp.com/index.php?module=items/info&amp;path=25-734" TargetMode="External"/><Relationship Id="rId827" Type="http://schemas.openxmlformats.org/officeDocument/2006/relationships/hyperlink" Target="https://ccpatioapp.com/index.php?module=items/info&amp;path=25-734" TargetMode="External"/><Relationship Id="rId822" Type="http://schemas.openxmlformats.org/officeDocument/2006/relationships/hyperlink" Target="https://ccpatioapp.com/index.php?module=items/info&amp;path=25-708" TargetMode="External"/><Relationship Id="rId821" Type="http://schemas.openxmlformats.org/officeDocument/2006/relationships/hyperlink" Target="https://ccpatioapp.com/index.php?module=items/info&amp;path=25-708" TargetMode="External"/><Relationship Id="rId820" Type="http://schemas.openxmlformats.org/officeDocument/2006/relationships/hyperlink" Target="https://ccpatioapp.com/index.php?module=items/info&amp;path=25-732" TargetMode="External"/><Relationship Id="rId826" Type="http://schemas.openxmlformats.org/officeDocument/2006/relationships/hyperlink" Target="https://ccpatioapp.com/index.php?module=items/info&amp;path=25-627" TargetMode="External"/><Relationship Id="rId825" Type="http://schemas.openxmlformats.org/officeDocument/2006/relationships/hyperlink" Target="https://ccpatioapp.com/index.php?module=items/info&amp;path=25-627" TargetMode="External"/><Relationship Id="rId824" Type="http://schemas.openxmlformats.org/officeDocument/2006/relationships/hyperlink" Target="https://ccpatioapp.com/index.php?module=items/info&amp;path=25-733" TargetMode="External"/><Relationship Id="rId823" Type="http://schemas.openxmlformats.org/officeDocument/2006/relationships/hyperlink" Target="https://ccpatioapp.com/index.php?module=items/info&amp;path=25-733" TargetMode="External"/><Relationship Id="rId819" Type="http://schemas.openxmlformats.org/officeDocument/2006/relationships/hyperlink" Target="https://ccpatioapp.com/index.php?module=items/info&amp;path=25-732" TargetMode="External"/><Relationship Id="rId818" Type="http://schemas.openxmlformats.org/officeDocument/2006/relationships/hyperlink" Target="https://ccpatioapp.com/index.php?module=items/info&amp;path=25-731" TargetMode="External"/><Relationship Id="rId817" Type="http://schemas.openxmlformats.org/officeDocument/2006/relationships/hyperlink" Target="https://ccpatioapp.com/index.php?module=items/info&amp;path=25-731" TargetMode="External"/><Relationship Id="rId816" Type="http://schemas.openxmlformats.org/officeDocument/2006/relationships/hyperlink" Target="https://ccpatioapp.com/index.php?module=items/info&amp;path=25-730" TargetMode="External"/><Relationship Id="rId811" Type="http://schemas.openxmlformats.org/officeDocument/2006/relationships/hyperlink" Target="https://ccpatioapp.com/index.php?module=items/info&amp;path=25-728" TargetMode="External"/><Relationship Id="rId810" Type="http://schemas.openxmlformats.org/officeDocument/2006/relationships/hyperlink" Target="https://ccpatioapp.com/index.php?module=items/info&amp;path=25-691" TargetMode="External"/><Relationship Id="rId815" Type="http://schemas.openxmlformats.org/officeDocument/2006/relationships/hyperlink" Target="https://ccpatioapp.com/index.php?module=items/info&amp;path=25-730" TargetMode="External"/><Relationship Id="rId814" Type="http://schemas.openxmlformats.org/officeDocument/2006/relationships/hyperlink" Target="https://ccpatioapp.com/index.php?module=items/info&amp;path=25-729" TargetMode="External"/><Relationship Id="rId813" Type="http://schemas.openxmlformats.org/officeDocument/2006/relationships/hyperlink" Target="https://ccpatioapp.com/index.php?module=items/info&amp;path=25-729" TargetMode="External"/><Relationship Id="rId812" Type="http://schemas.openxmlformats.org/officeDocument/2006/relationships/hyperlink" Target="https://ccpatioapp.com/index.php?module=items/info&amp;path=25-728" TargetMode="External"/><Relationship Id="rId849" Type="http://schemas.openxmlformats.org/officeDocument/2006/relationships/hyperlink" Target="https://ccpatioapp.com/index.php?module=items/info&amp;path=25-741" TargetMode="External"/><Relationship Id="rId844" Type="http://schemas.openxmlformats.org/officeDocument/2006/relationships/hyperlink" Target="https://ccpatioapp.com/index.php?module=items/info&amp;path=25-610" TargetMode="External"/><Relationship Id="rId843" Type="http://schemas.openxmlformats.org/officeDocument/2006/relationships/hyperlink" Target="https://ccpatioapp.com/index.php?module=items/info&amp;path=25-718" TargetMode="External"/><Relationship Id="rId842" Type="http://schemas.openxmlformats.org/officeDocument/2006/relationships/hyperlink" Target="https://ccpatioapp.com/index.php?module=items/info&amp;path=25-704" TargetMode="External"/><Relationship Id="rId841" Type="http://schemas.openxmlformats.org/officeDocument/2006/relationships/hyperlink" Target="https://ccpatioapp.com/index.php?module=items/info&amp;path=25-704" TargetMode="External"/><Relationship Id="rId848" Type="http://schemas.openxmlformats.org/officeDocument/2006/relationships/hyperlink" Target="https://ccpatioapp.com/index.php?module=items/info&amp;path=25-741" TargetMode="External"/><Relationship Id="rId847" Type="http://schemas.openxmlformats.org/officeDocument/2006/relationships/hyperlink" Target="https://ccpatioapp.com/index.php?module=items/info&amp;path=25-740" TargetMode="External"/><Relationship Id="rId846" Type="http://schemas.openxmlformats.org/officeDocument/2006/relationships/hyperlink" Target="https://ccpatioapp.com/index.php?module=items/info&amp;path=25-740" TargetMode="External"/><Relationship Id="rId845" Type="http://schemas.openxmlformats.org/officeDocument/2006/relationships/hyperlink" Target="https://ccpatioapp.com/index.php?module=items/info&amp;path=25-610" TargetMode="External"/><Relationship Id="rId840" Type="http://schemas.openxmlformats.org/officeDocument/2006/relationships/hyperlink" Target="https://ccpatioapp.com/index.php?module=items/info&amp;path=25-739" TargetMode="External"/><Relationship Id="rId839" Type="http://schemas.openxmlformats.org/officeDocument/2006/relationships/hyperlink" Target="https://ccpatioapp.com/index.php?module=items/info&amp;path=25-739" TargetMode="External"/><Relationship Id="rId838" Type="http://schemas.openxmlformats.org/officeDocument/2006/relationships/hyperlink" Target="https://ccpatioapp.com/index.php?module=items/info&amp;path=25-738" TargetMode="External"/><Relationship Id="rId833" Type="http://schemas.openxmlformats.org/officeDocument/2006/relationships/hyperlink" Target="https://ccpatioapp.com/index.php?module=items/info&amp;path=25-736" TargetMode="External"/><Relationship Id="rId832" Type="http://schemas.openxmlformats.org/officeDocument/2006/relationships/hyperlink" Target="https://ccpatioapp.com/index.php?module=items/info&amp;path=25-735" TargetMode="External"/><Relationship Id="rId831" Type="http://schemas.openxmlformats.org/officeDocument/2006/relationships/hyperlink" Target="https://ccpatioapp.com/index.php?module=items/info&amp;path=25-735" TargetMode="External"/><Relationship Id="rId830" Type="http://schemas.openxmlformats.org/officeDocument/2006/relationships/hyperlink" Target="https://ccpatioapp.com/index.php?module=items/info&amp;path=25-683" TargetMode="External"/><Relationship Id="rId837" Type="http://schemas.openxmlformats.org/officeDocument/2006/relationships/hyperlink" Target="https://ccpatioapp.com/index.php?module=items/info&amp;path=25-738" TargetMode="External"/><Relationship Id="rId836" Type="http://schemas.openxmlformats.org/officeDocument/2006/relationships/hyperlink" Target="https://ccpatioapp.com/index.php?module=items/info&amp;path=25-737" TargetMode="External"/><Relationship Id="rId835" Type="http://schemas.openxmlformats.org/officeDocument/2006/relationships/hyperlink" Target="https://ccpatioapp.com/index.php?module=items/info&amp;path=25-737" TargetMode="External"/><Relationship Id="rId834" Type="http://schemas.openxmlformats.org/officeDocument/2006/relationships/hyperlink" Target="https://ccpatioapp.com/index.php?module=items/info&amp;path=25-736" TargetMode="External"/><Relationship Id="rId469" Type="http://schemas.openxmlformats.org/officeDocument/2006/relationships/hyperlink" Target="https://ccpatioapp.com/index.php?module=items/info&amp;path=25-516" TargetMode="External"/><Relationship Id="rId468" Type="http://schemas.openxmlformats.org/officeDocument/2006/relationships/hyperlink" Target="https://ccpatioapp.com/index.php?module=items/info&amp;path=25-534" TargetMode="External"/><Relationship Id="rId467" Type="http://schemas.openxmlformats.org/officeDocument/2006/relationships/hyperlink" Target="https://ccpatioapp.com/index.php?module=items/info&amp;path=25-534" TargetMode="External"/><Relationship Id="rId1290" Type="http://schemas.openxmlformats.org/officeDocument/2006/relationships/hyperlink" Target="https://ccpatioapp.com/index.php?module=items/info&amp;path=25-839" TargetMode="External"/><Relationship Id="rId1291" Type="http://schemas.openxmlformats.org/officeDocument/2006/relationships/hyperlink" Target="https://ccpatioapp.com/index.php?module=items/info&amp;path=25-839" TargetMode="External"/><Relationship Id="rId1292" Type="http://schemas.openxmlformats.org/officeDocument/2006/relationships/hyperlink" Target="https://ccpatioapp.com/index.php?module=items/info&amp;path=25-840" TargetMode="External"/><Relationship Id="rId462" Type="http://schemas.openxmlformats.org/officeDocument/2006/relationships/hyperlink" Target="https://ccpatioapp.com/index.php?module=items/info&amp;path=25-530" TargetMode="External"/><Relationship Id="rId1293" Type="http://schemas.openxmlformats.org/officeDocument/2006/relationships/hyperlink" Target="https://ccpatioapp.com/index.php?module=items/info&amp;path=25-840" TargetMode="External"/><Relationship Id="rId461" Type="http://schemas.openxmlformats.org/officeDocument/2006/relationships/hyperlink" Target="https://ccpatioapp.com/index.php?module=items/info&amp;path=25-530" TargetMode="External"/><Relationship Id="rId1294" Type="http://schemas.openxmlformats.org/officeDocument/2006/relationships/hyperlink" Target="https://ccpatioapp.com/index.php?module=items/info&amp;path=25-841" TargetMode="External"/><Relationship Id="rId460" Type="http://schemas.openxmlformats.org/officeDocument/2006/relationships/hyperlink" Target="https://ccpatioapp.com/index.php?module=items/info&amp;path=25-527" TargetMode="External"/><Relationship Id="rId1295" Type="http://schemas.openxmlformats.org/officeDocument/2006/relationships/hyperlink" Target="https://ccpatioapp.com/index.php?module=items/info&amp;path=25-841" TargetMode="External"/><Relationship Id="rId1296" Type="http://schemas.openxmlformats.org/officeDocument/2006/relationships/hyperlink" Target="https://ccpatioapp.com/index.php?module=items/info&amp;path=25-837" TargetMode="External"/><Relationship Id="rId466" Type="http://schemas.openxmlformats.org/officeDocument/2006/relationships/hyperlink" Target="https://ccpatioapp.com/index.php?module=items/info&amp;path=25-533" TargetMode="External"/><Relationship Id="rId1297" Type="http://schemas.openxmlformats.org/officeDocument/2006/relationships/hyperlink" Target="https://ccpatioapp.com/index.php?module=items/info&amp;path=25-837" TargetMode="External"/><Relationship Id="rId465" Type="http://schemas.openxmlformats.org/officeDocument/2006/relationships/hyperlink" Target="https://ccpatioapp.com/index.php?module=items/info&amp;path=25-533" TargetMode="External"/><Relationship Id="rId1298" Type="http://schemas.openxmlformats.org/officeDocument/2006/relationships/hyperlink" Target="https://ccpatioapp.com/index.php?module=items/info&amp;path=25-842" TargetMode="External"/><Relationship Id="rId464" Type="http://schemas.openxmlformats.org/officeDocument/2006/relationships/hyperlink" Target="https://ccpatioapp.com/index.php?module=items/info&amp;path=25-531" TargetMode="External"/><Relationship Id="rId1299" Type="http://schemas.openxmlformats.org/officeDocument/2006/relationships/hyperlink" Target="https://ccpatioapp.com/index.php?module=items/info&amp;path=25-842" TargetMode="External"/><Relationship Id="rId463" Type="http://schemas.openxmlformats.org/officeDocument/2006/relationships/hyperlink" Target="https://ccpatioapp.com/index.php?module=items/info&amp;path=25-531" TargetMode="External"/><Relationship Id="rId459" Type="http://schemas.openxmlformats.org/officeDocument/2006/relationships/hyperlink" Target="https://ccpatioapp.com/index.php?module=items/info&amp;path=25-527" TargetMode="External"/><Relationship Id="rId458" Type="http://schemas.openxmlformats.org/officeDocument/2006/relationships/hyperlink" Target="https://ccpatioapp.com/index.php?module=items/info&amp;path=25-395" TargetMode="External"/><Relationship Id="rId457" Type="http://schemas.openxmlformats.org/officeDocument/2006/relationships/hyperlink" Target="https://ccpatioapp.com/index.php?module=items/info&amp;path=25-395" TargetMode="External"/><Relationship Id="rId456" Type="http://schemas.openxmlformats.org/officeDocument/2006/relationships/hyperlink" Target="https://ccpatioapp.com/index.php?module=items/info&amp;path=25-526" TargetMode="External"/><Relationship Id="rId1280" Type="http://schemas.openxmlformats.org/officeDocument/2006/relationships/hyperlink" Target="https://ccpatioapp.com/index.php?module=items/info&amp;path=25-462" TargetMode="External"/><Relationship Id="rId1281" Type="http://schemas.openxmlformats.org/officeDocument/2006/relationships/hyperlink" Target="https://ccpatioapp.com/index.php?module=items/info&amp;path=25-462" TargetMode="External"/><Relationship Id="rId451" Type="http://schemas.openxmlformats.org/officeDocument/2006/relationships/hyperlink" Target="https://ccpatioapp.com/index.php?module=items/info&amp;path=25-440" TargetMode="External"/><Relationship Id="rId1282" Type="http://schemas.openxmlformats.org/officeDocument/2006/relationships/hyperlink" Target="https://ccpatioapp.com/index.php?module=items/info&amp;path=25-145" TargetMode="External"/><Relationship Id="rId450" Type="http://schemas.openxmlformats.org/officeDocument/2006/relationships/hyperlink" Target="https://ccpatioapp.com/index.php?module=items/info&amp;path=21-514&amp;redirect_to=subentity&amp;gotopage%5b380%5d=1" TargetMode="External"/><Relationship Id="rId1283" Type="http://schemas.openxmlformats.org/officeDocument/2006/relationships/hyperlink" Target="https://ccpatioapp.com/index.php?module=items/info&amp;path=25-145" TargetMode="External"/><Relationship Id="rId1284" Type="http://schemas.openxmlformats.org/officeDocument/2006/relationships/hyperlink" Target="https://ccpatioapp.com/index.php?module=items/info&amp;path=25-837" TargetMode="External"/><Relationship Id="rId1285" Type="http://schemas.openxmlformats.org/officeDocument/2006/relationships/hyperlink" Target="https://ccpatioapp.com/index.php?module=items/info&amp;path=25-837" TargetMode="External"/><Relationship Id="rId455" Type="http://schemas.openxmlformats.org/officeDocument/2006/relationships/hyperlink" Target="https://ccpatioapp.com/index.php?module=items/info&amp;path=25-526" TargetMode="External"/><Relationship Id="rId1286" Type="http://schemas.openxmlformats.org/officeDocument/2006/relationships/hyperlink" Target="https://ccpatioapp.com/index.php?module=items/info&amp;path=25-653" TargetMode="External"/><Relationship Id="rId454" Type="http://schemas.openxmlformats.org/officeDocument/2006/relationships/hyperlink" Target="https://ccpatioapp.com/index.php?module=items/info&amp;path=25-525" TargetMode="External"/><Relationship Id="rId1287" Type="http://schemas.openxmlformats.org/officeDocument/2006/relationships/hyperlink" Target="https://ccpatioapp.com/index.php?module=items/info&amp;path=25-653" TargetMode="External"/><Relationship Id="rId453" Type="http://schemas.openxmlformats.org/officeDocument/2006/relationships/hyperlink" Target="https://ccpatioapp.com/index.php?module=items/info&amp;path=25-525" TargetMode="External"/><Relationship Id="rId1288" Type="http://schemas.openxmlformats.org/officeDocument/2006/relationships/hyperlink" Target="https://ccpatioapp.com/index.php?module=items/info&amp;path=25-838" TargetMode="External"/><Relationship Id="rId452" Type="http://schemas.openxmlformats.org/officeDocument/2006/relationships/hyperlink" Target="https://ccpatioapp.com/index.php?module=items/info&amp;path=25-440" TargetMode="External"/><Relationship Id="rId1289" Type="http://schemas.openxmlformats.org/officeDocument/2006/relationships/hyperlink" Target="https://ccpatioapp.com/index.php?module=items/info&amp;path=25-838" TargetMode="External"/><Relationship Id="rId491" Type="http://schemas.openxmlformats.org/officeDocument/2006/relationships/hyperlink" Target="https://ccpatioapp.com/index.php?module=items/info&amp;path=25-462" TargetMode="External"/><Relationship Id="rId490" Type="http://schemas.openxmlformats.org/officeDocument/2006/relationships/hyperlink" Target="https://ccpatioapp.com/index.php?module=items/info&amp;path=25-539" TargetMode="External"/><Relationship Id="rId489" Type="http://schemas.openxmlformats.org/officeDocument/2006/relationships/hyperlink" Target="https://ccpatioapp.com/index.php?module=items/info&amp;path=25-539" TargetMode="External"/><Relationship Id="rId484" Type="http://schemas.openxmlformats.org/officeDocument/2006/relationships/hyperlink" Target="https://ccpatioapp.com/index.php?module=items/info&amp;path=25-537" TargetMode="External"/><Relationship Id="rId483" Type="http://schemas.openxmlformats.org/officeDocument/2006/relationships/hyperlink" Target="https://ccpatioapp.com/index.php?module=items/info&amp;path=25-536" TargetMode="External"/><Relationship Id="rId482" Type="http://schemas.openxmlformats.org/officeDocument/2006/relationships/hyperlink" Target="https://ccpatioapp.com/index.php?module=items/info&amp;path=25-486" TargetMode="External"/><Relationship Id="rId481" Type="http://schemas.openxmlformats.org/officeDocument/2006/relationships/hyperlink" Target="https://ccpatioapp.com/index.php?module=items/info&amp;path=25-486" TargetMode="External"/><Relationship Id="rId488" Type="http://schemas.openxmlformats.org/officeDocument/2006/relationships/hyperlink" Target="https://ccpatioapp.com/index.php?module=items/info&amp;path=25-538" TargetMode="External"/><Relationship Id="rId487" Type="http://schemas.openxmlformats.org/officeDocument/2006/relationships/hyperlink" Target="https://ccpatioapp.com/index.php?module=items/info&amp;path=25-538" TargetMode="External"/><Relationship Id="rId486" Type="http://schemas.openxmlformats.org/officeDocument/2006/relationships/hyperlink" Target="https://ccpatioapp.com/index.php?module=items/info&amp;path=25-513" TargetMode="External"/><Relationship Id="rId485" Type="http://schemas.openxmlformats.org/officeDocument/2006/relationships/hyperlink" Target="https://ccpatioapp.com/index.php?module=items/info&amp;path=25-513" TargetMode="External"/><Relationship Id="rId480" Type="http://schemas.openxmlformats.org/officeDocument/2006/relationships/hyperlink" Target="https://ccpatioapp.com/index.php?module=items/info&amp;path=25-420" TargetMode="External"/><Relationship Id="rId479" Type="http://schemas.openxmlformats.org/officeDocument/2006/relationships/hyperlink" Target="https://ccpatioapp.com/index.php?module=items/info&amp;path=25-420" TargetMode="External"/><Relationship Id="rId478" Type="http://schemas.openxmlformats.org/officeDocument/2006/relationships/hyperlink" Target="https://ccpatioapp.com/index.php?module=items/info&amp;path=25-488" TargetMode="External"/><Relationship Id="rId473" Type="http://schemas.openxmlformats.org/officeDocument/2006/relationships/hyperlink" Target="https://ccpatioapp.com/index.php?module=items/info&amp;path=25-43" TargetMode="External"/><Relationship Id="rId472" Type="http://schemas.openxmlformats.org/officeDocument/2006/relationships/hyperlink" Target="https://ccpatioapp.com/index.php?module=items/info&amp;path=25-490" TargetMode="External"/><Relationship Id="rId471" Type="http://schemas.openxmlformats.org/officeDocument/2006/relationships/hyperlink" Target="https://ccpatioapp.com/index.php?module=items/info&amp;path=25-490" TargetMode="External"/><Relationship Id="rId470" Type="http://schemas.openxmlformats.org/officeDocument/2006/relationships/hyperlink" Target="https://ccpatioapp.com/index.php?module=items/info&amp;path=25-516" TargetMode="External"/><Relationship Id="rId477" Type="http://schemas.openxmlformats.org/officeDocument/2006/relationships/hyperlink" Target="https://ccpatioapp.com/index.php?module=items/info&amp;path=25-488" TargetMode="External"/><Relationship Id="rId476" Type="http://schemas.openxmlformats.org/officeDocument/2006/relationships/hyperlink" Target="https://ccpatioapp.com/index.php?module=items/info&amp;path=25-320" TargetMode="External"/><Relationship Id="rId475" Type="http://schemas.openxmlformats.org/officeDocument/2006/relationships/hyperlink" Target="https://ccpatioapp.com/index.php?module=items/info&amp;path=25-320" TargetMode="External"/><Relationship Id="rId474" Type="http://schemas.openxmlformats.org/officeDocument/2006/relationships/hyperlink" Target="https://ccpatioapp.com/index.php?module=items/info&amp;path=25-43" TargetMode="External"/><Relationship Id="rId1257" Type="http://schemas.openxmlformats.org/officeDocument/2006/relationships/hyperlink" Target="https://ccpatioapp.com/index.php?module=items/info&amp;path=25-151" TargetMode="External"/><Relationship Id="rId1258" Type="http://schemas.openxmlformats.org/officeDocument/2006/relationships/hyperlink" Target="https://ccpatioapp.com/index.php?module=items/info&amp;path=25-240" TargetMode="External"/><Relationship Id="rId1259" Type="http://schemas.openxmlformats.org/officeDocument/2006/relationships/hyperlink" Target="https://ccpatioapp.com/index.php?module=items/info&amp;path=25-240" TargetMode="External"/><Relationship Id="rId426" Type="http://schemas.openxmlformats.org/officeDocument/2006/relationships/hyperlink" Target="https://ccpatioapp.com/index.php?module=items/info&amp;path=25-439" TargetMode="External"/><Relationship Id="rId425" Type="http://schemas.openxmlformats.org/officeDocument/2006/relationships/hyperlink" Target="https://ccpatioapp.com/index.php?module=items/info&amp;path=25-517" TargetMode="External"/><Relationship Id="rId424" Type="http://schemas.openxmlformats.org/officeDocument/2006/relationships/hyperlink" Target="https://ccpatioapp.com/index.php?module=items/info&amp;path=25-517" TargetMode="External"/><Relationship Id="rId423" Type="http://schemas.openxmlformats.org/officeDocument/2006/relationships/hyperlink" Target="https://ccpatioapp.com/index.php?module=items/info&amp;path=25-43" TargetMode="External"/><Relationship Id="rId429" Type="http://schemas.openxmlformats.org/officeDocument/2006/relationships/hyperlink" Target="https://ccpatioapp.com/index.php?module=items/info&amp;path=25-492" TargetMode="External"/><Relationship Id="rId428" Type="http://schemas.openxmlformats.org/officeDocument/2006/relationships/hyperlink" Target="https://ccpatioapp.com/index.php?module=items/info&amp;path=25-492" TargetMode="External"/><Relationship Id="rId427" Type="http://schemas.openxmlformats.org/officeDocument/2006/relationships/hyperlink" Target="https://ccpatioapp.com/index.php?module=items/info&amp;path=25-439" TargetMode="External"/><Relationship Id="rId1250" Type="http://schemas.openxmlformats.org/officeDocument/2006/relationships/hyperlink" Target="https://ccpatioapp.com/index.php?module=items/info&amp;path=25-810" TargetMode="External"/><Relationship Id="rId1251" Type="http://schemas.openxmlformats.org/officeDocument/2006/relationships/hyperlink" Target="https://ccpatioapp.com/index.php?module=items/info&amp;path=25-810" TargetMode="External"/><Relationship Id="rId1252" Type="http://schemas.openxmlformats.org/officeDocument/2006/relationships/hyperlink" Target="https://ccpatioapp.com/index.php?module=items/info&amp;path=25-633" TargetMode="External"/><Relationship Id="rId422" Type="http://schemas.openxmlformats.org/officeDocument/2006/relationships/hyperlink" Target="https://ccpatioapp.com/index.php?module=items/info&amp;path=25-43" TargetMode="External"/><Relationship Id="rId1253" Type="http://schemas.openxmlformats.org/officeDocument/2006/relationships/hyperlink" Target="https://ccpatioapp.com/index.php?module=items/info&amp;path=25-633" TargetMode="External"/><Relationship Id="rId421" Type="http://schemas.openxmlformats.org/officeDocument/2006/relationships/hyperlink" Target="https://ccpatioapp.com/index.php?module=items/info&amp;path=25-108" TargetMode="External"/><Relationship Id="rId1254" Type="http://schemas.openxmlformats.org/officeDocument/2006/relationships/hyperlink" Target="https://ccpatioapp.com/index.php?module=items/info&amp;path=25-536" TargetMode="External"/><Relationship Id="rId420" Type="http://schemas.openxmlformats.org/officeDocument/2006/relationships/hyperlink" Target="https://ccpatioapp.com/index.php?module=items/info&amp;path=25-108" TargetMode="External"/><Relationship Id="rId1255" Type="http://schemas.openxmlformats.org/officeDocument/2006/relationships/hyperlink" Target="https://ccpatioapp.com/index.php?module=items/info&amp;path=25-536" TargetMode="External"/><Relationship Id="rId1256" Type="http://schemas.openxmlformats.org/officeDocument/2006/relationships/hyperlink" Target="https://ccpatioapp.com/index.php?module=items/info&amp;path=25-151" TargetMode="External"/><Relationship Id="rId1246" Type="http://schemas.openxmlformats.org/officeDocument/2006/relationships/hyperlink" Target="https://ccpatioapp.com/index.php?module=items/info&amp;path=25-145" TargetMode="External"/><Relationship Id="rId1247" Type="http://schemas.openxmlformats.org/officeDocument/2006/relationships/hyperlink" Target="https://ccpatioapp.com/index.php?module=items/info&amp;path=25-145" TargetMode="External"/><Relationship Id="rId1248" Type="http://schemas.openxmlformats.org/officeDocument/2006/relationships/hyperlink" Target="https://ccpatioapp.com/index.php?module=items/info&amp;path=25-809" TargetMode="External"/><Relationship Id="rId1249" Type="http://schemas.openxmlformats.org/officeDocument/2006/relationships/hyperlink" Target="https://ccpatioapp.com/index.php?module=items/info&amp;path=25-809" TargetMode="External"/><Relationship Id="rId415" Type="http://schemas.openxmlformats.org/officeDocument/2006/relationships/hyperlink" Target="https://ccpatioapp.com/index.php?module=items/info&amp;path=25-471" TargetMode="External"/><Relationship Id="rId899" Type="http://schemas.openxmlformats.org/officeDocument/2006/relationships/hyperlink" Target="https://ccpatioapp.com/index.php?module=items/info&amp;path=25-23" TargetMode="External"/><Relationship Id="rId414" Type="http://schemas.openxmlformats.org/officeDocument/2006/relationships/hyperlink" Target="https://ccpatioapp.com/index.php?module=items/info&amp;path=25-471" TargetMode="External"/><Relationship Id="rId898" Type="http://schemas.openxmlformats.org/officeDocument/2006/relationships/hyperlink" Target="https://ccpatioapp.com/index.php?module=items/info&amp;path=25-748" TargetMode="External"/><Relationship Id="rId413" Type="http://schemas.openxmlformats.org/officeDocument/2006/relationships/hyperlink" Target="https://ccpatioapp.com/index.php?module=items/info&amp;path=25-514" TargetMode="External"/><Relationship Id="rId897" Type="http://schemas.openxmlformats.org/officeDocument/2006/relationships/hyperlink" Target="https://ccpatioapp.com/index.php?module=items/info&amp;path=25-757" TargetMode="External"/><Relationship Id="rId412" Type="http://schemas.openxmlformats.org/officeDocument/2006/relationships/hyperlink" Target="https://ccpatioapp.com/index.php?module=items/info&amp;path=25-514" TargetMode="External"/><Relationship Id="rId896" Type="http://schemas.openxmlformats.org/officeDocument/2006/relationships/hyperlink" Target="https://ccpatioapp.com/index.php?module=items/info&amp;path=25-756" TargetMode="External"/><Relationship Id="rId419" Type="http://schemas.openxmlformats.org/officeDocument/2006/relationships/hyperlink" Target="https://ccpatioapp.com/index.php?module=items/info&amp;path=25-516" TargetMode="External"/><Relationship Id="rId418" Type="http://schemas.openxmlformats.org/officeDocument/2006/relationships/hyperlink" Target="https://ccpatioapp.com/index.php?module=items/info&amp;path=25-516" TargetMode="External"/><Relationship Id="rId417" Type="http://schemas.openxmlformats.org/officeDocument/2006/relationships/hyperlink" Target="https://ccpatioapp.com/index.php?module=items/info&amp;path=25-515" TargetMode="External"/><Relationship Id="rId416" Type="http://schemas.openxmlformats.org/officeDocument/2006/relationships/hyperlink" Target="https://ccpatioapp.com/index.php?module=items/info&amp;path=25-515" TargetMode="External"/><Relationship Id="rId891" Type="http://schemas.openxmlformats.org/officeDocument/2006/relationships/hyperlink" Target="https://ccpatioapp.com/index.php?module=items/info&amp;path=25-754" TargetMode="External"/><Relationship Id="rId890" Type="http://schemas.openxmlformats.org/officeDocument/2006/relationships/hyperlink" Target="https://ccpatioapp.com/index.php?module=items/info&amp;path=25-754" TargetMode="External"/><Relationship Id="rId1240" Type="http://schemas.openxmlformats.org/officeDocument/2006/relationships/hyperlink" Target="https://ccpatioapp.com/index.php?module=items/info&amp;path=25-763" TargetMode="External"/><Relationship Id="rId1241" Type="http://schemas.openxmlformats.org/officeDocument/2006/relationships/hyperlink" Target="https://ccpatioapp.com/index.php?module=items/info&amp;path=25-763" TargetMode="External"/><Relationship Id="rId411" Type="http://schemas.openxmlformats.org/officeDocument/2006/relationships/hyperlink" Target="https://ccpatioapp.com/index.php?module=items/info&amp;path=25-513" TargetMode="External"/><Relationship Id="rId895" Type="http://schemas.openxmlformats.org/officeDocument/2006/relationships/hyperlink" Target="https://ccpatioapp.com/index.php?module=items/info&amp;path=25-756" TargetMode="External"/><Relationship Id="rId1242" Type="http://schemas.openxmlformats.org/officeDocument/2006/relationships/hyperlink" Target="https://ccpatioapp.com/index.php?module=items/info&amp;path=25-463" TargetMode="External"/><Relationship Id="rId410" Type="http://schemas.openxmlformats.org/officeDocument/2006/relationships/hyperlink" Target="https://ccpatioapp.com/index.php?module=items/info&amp;path=25-513" TargetMode="External"/><Relationship Id="rId894" Type="http://schemas.openxmlformats.org/officeDocument/2006/relationships/hyperlink" Target="https://ccpatioapp.com/index.php?module=items/info&amp;path=25-755" TargetMode="External"/><Relationship Id="rId1243" Type="http://schemas.openxmlformats.org/officeDocument/2006/relationships/hyperlink" Target="https://ccpatioapp.com/index.php?module=items/info&amp;path=25-463" TargetMode="External"/><Relationship Id="rId893" Type="http://schemas.openxmlformats.org/officeDocument/2006/relationships/hyperlink" Target="https://ccpatioapp.com/index.php?module=items/info&amp;path=25-605" TargetMode="External"/><Relationship Id="rId1244" Type="http://schemas.openxmlformats.org/officeDocument/2006/relationships/hyperlink" Target="https://ccpatioapp.com/index.php?module=items/info&amp;path=25-832" TargetMode="External"/><Relationship Id="rId892" Type="http://schemas.openxmlformats.org/officeDocument/2006/relationships/hyperlink" Target="https://ccpatioapp.com/index.php?module=items/info&amp;path=25-605" TargetMode="External"/><Relationship Id="rId1245" Type="http://schemas.openxmlformats.org/officeDocument/2006/relationships/hyperlink" Target="https://ccpatioapp.com/index.php?module=items/info&amp;path=25-832" TargetMode="External"/><Relationship Id="rId1279" Type="http://schemas.openxmlformats.org/officeDocument/2006/relationships/hyperlink" Target="https://ccpatioapp.com/index.php?module=items/info&amp;path=25-807" TargetMode="External"/><Relationship Id="rId448" Type="http://schemas.openxmlformats.org/officeDocument/2006/relationships/hyperlink" Target="https://ccpatioapp.com/index.php?module=items/info&amp;path=25-187" TargetMode="External"/><Relationship Id="rId447" Type="http://schemas.openxmlformats.org/officeDocument/2006/relationships/hyperlink" Target="https://ccpatioapp.com/index.php?module=items/info&amp;path=25-524" TargetMode="External"/><Relationship Id="rId446" Type="http://schemas.openxmlformats.org/officeDocument/2006/relationships/hyperlink" Target="https://ccpatioapp.com/index.php?module=items/info&amp;path=25-524" TargetMode="External"/><Relationship Id="rId445" Type="http://schemas.openxmlformats.org/officeDocument/2006/relationships/hyperlink" Target="https://ccpatioapp.com/index.php?module=items/info&amp;path=25-523" TargetMode="External"/><Relationship Id="rId449" Type="http://schemas.openxmlformats.org/officeDocument/2006/relationships/hyperlink" Target="https://ccpatioapp.com/index.php?module=items/info&amp;path=25-187" TargetMode="External"/><Relationship Id="rId1270" Type="http://schemas.openxmlformats.org/officeDocument/2006/relationships/hyperlink" Target="https://ccpatioapp.com/index.php?module=items/info&amp;path=25-796" TargetMode="External"/><Relationship Id="rId440" Type="http://schemas.openxmlformats.org/officeDocument/2006/relationships/hyperlink" Target="https://ccpatioapp.com/index.php?module=items/info&amp;path=25-521" TargetMode="External"/><Relationship Id="rId1271" Type="http://schemas.openxmlformats.org/officeDocument/2006/relationships/hyperlink" Target="https://ccpatioapp.com/index.php?module=items/info&amp;path=25-796" TargetMode="External"/><Relationship Id="rId1272" Type="http://schemas.openxmlformats.org/officeDocument/2006/relationships/hyperlink" Target="https://ccpatioapp.com/index.php?module=items/info&amp;path=25-834" TargetMode="External"/><Relationship Id="rId1273" Type="http://schemas.openxmlformats.org/officeDocument/2006/relationships/hyperlink" Target="https://ccpatioapp.com/index.php?module=items/info&amp;path=25-834" TargetMode="External"/><Relationship Id="rId1274" Type="http://schemas.openxmlformats.org/officeDocument/2006/relationships/hyperlink" Target="https://ccpatioapp.com/index.php?module=items/info&amp;path=25-835" TargetMode="External"/><Relationship Id="rId444" Type="http://schemas.openxmlformats.org/officeDocument/2006/relationships/hyperlink" Target="https://ccpatioapp.com/index.php?module=items/info&amp;path=25-523" TargetMode="External"/><Relationship Id="rId1275" Type="http://schemas.openxmlformats.org/officeDocument/2006/relationships/hyperlink" Target="https://ccpatioapp.com/index.php?module=items/info&amp;path=25-835" TargetMode="External"/><Relationship Id="rId443" Type="http://schemas.openxmlformats.org/officeDocument/2006/relationships/hyperlink" Target="https://ccpatioapp.com/index.php?module=items/info&amp;path=25-522" TargetMode="External"/><Relationship Id="rId1276" Type="http://schemas.openxmlformats.org/officeDocument/2006/relationships/hyperlink" Target="https://ccpatioapp.com/index.php?module=items/info&amp;path=25-836" TargetMode="External"/><Relationship Id="rId442" Type="http://schemas.openxmlformats.org/officeDocument/2006/relationships/hyperlink" Target="https://ccpatioapp.com/index.php?module=items/info&amp;path=25-522" TargetMode="External"/><Relationship Id="rId1277" Type="http://schemas.openxmlformats.org/officeDocument/2006/relationships/hyperlink" Target="https://ccpatioapp.com/index.php?module=items/info&amp;path=25-836" TargetMode="External"/><Relationship Id="rId441" Type="http://schemas.openxmlformats.org/officeDocument/2006/relationships/hyperlink" Target="https://ccpatioapp.com/index.php?module=items/info&amp;path=25-521" TargetMode="External"/><Relationship Id="rId1278" Type="http://schemas.openxmlformats.org/officeDocument/2006/relationships/hyperlink" Target="https://ccpatioapp.com/index.php?module=items/info&amp;path=25-807" TargetMode="External"/><Relationship Id="rId1268" Type="http://schemas.openxmlformats.org/officeDocument/2006/relationships/hyperlink" Target="https://ccpatioapp.com/index.php?module=items/info&amp;path=25-39" TargetMode="External"/><Relationship Id="rId1269" Type="http://schemas.openxmlformats.org/officeDocument/2006/relationships/hyperlink" Target="https://ccpatioapp.com/index.php?module=items/info&amp;path=25-39" TargetMode="External"/><Relationship Id="rId437" Type="http://schemas.openxmlformats.org/officeDocument/2006/relationships/hyperlink" Target="https://ccpatioapp.com/index.php?module=items/info&amp;path=25-520" TargetMode="External"/><Relationship Id="rId436" Type="http://schemas.openxmlformats.org/officeDocument/2006/relationships/hyperlink" Target="https://ccpatioapp.com/index.php?module=items/info&amp;path=25-520" TargetMode="External"/><Relationship Id="rId435" Type="http://schemas.openxmlformats.org/officeDocument/2006/relationships/hyperlink" Target="https://ccpatioapp.com/index.php?module=items/info&amp;path=25-475" TargetMode="External"/><Relationship Id="rId434" Type="http://schemas.openxmlformats.org/officeDocument/2006/relationships/hyperlink" Target="https://ccpatioapp.com/index.php?module=items/info&amp;path=25-475" TargetMode="External"/><Relationship Id="rId439" Type="http://schemas.openxmlformats.org/officeDocument/2006/relationships/hyperlink" Target="https://ccpatioapp.com/index.php?module=items/info&amp;path=25-229" TargetMode="External"/><Relationship Id="rId438" Type="http://schemas.openxmlformats.org/officeDocument/2006/relationships/hyperlink" Target="https://ccpatioapp.com/index.php?module=items/info&amp;path=25-229" TargetMode="External"/><Relationship Id="rId1260" Type="http://schemas.openxmlformats.org/officeDocument/2006/relationships/hyperlink" Target="https://ccpatioapp.com/index.php?module=items/info&amp;path=25-70" TargetMode="External"/><Relationship Id="rId1261" Type="http://schemas.openxmlformats.org/officeDocument/2006/relationships/hyperlink" Target="https://ccpatioapp.com/index.php?module=items/info&amp;path=25-70" TargetMode="External"/><Relationship Id="rId1262" Type="http://schemas.openxmlformats.org/officeDocument/2006/relationships/hyperlink" Target="https://ccpatioapp.com/index.php?module=items/info&amp;path=25-449" TargetMode="External"/><Relationship Id="rId1263" Type="http://schemas.openxmlformats.org/officeDocument/2006/relationships/hyperlink" Target="https://ccpatioapp.com/index.php?module=items/info&amp;path=25-449" TargetMode="External"/><Relationship Id="rId433" Type="http://schemas.openxmlformats.org/officeDocument/2006/relationships/hyperlink" Target="https://ccpatioapp.com/index.php?module=items/info&amp;path=25-519" TargetMode="External"/><Relationship Id="rId1264" Type="http://schemas.openxmlformats.org/officeDocument/2006/relationships/hyperlink" Target="https://ccpatioapp.com/index.php?module=items/info&amp;path=25-833" TargetMode="External"/><Relationship Id="rId432" Type="http://schemas.openxmlformats.org/officeDocument/2006/relationships/hyperlink" Target="https://ccpatioapp.com/index.php?module=items/info&amp;path=25-519" TargetMode="External"/><Relationship Id="rId1265" Type="http://schemas.openxmlformats.org/officeDocument/2006/relationships/hyperlink" Target="https://ccpatioapp.com/index.php?module=items/info&amp;path=25-833" TargetMode="External"/><Relationship Id="rId431" Type="http://schemas.openxmlformats.org/officeDocument/2006/relationships/hyperlink" Target="https://ccpatioapp.com/index.php?module=items/info&amp;path=25-518" TargetMode="External"/><Relationship Id="rId1266" Type="http://schemas.openxmlformats.org/officeDocument/2006/relationships/hyperlink" Target="https://ccpatioapp.com/index.php?module=items/info&amp;path=25-515" TargetMode="External"/><Relationship Id="rId430" Type="http://schemas.openxmlformats.org/officeDocument/2006/relationships/hyperlink" Target="https://ccpatioapp.com/index.php?module=items/info&amp;path=25-518" TargetMode="External"/><Relationship Id="rId1267" Type="http://schemas.openxmlformats.org/officeDocument/2006/relationships/hyperlink" Target="https://ccpatioapp.com/index.php?module=items/info&amp;path=25-515" TargetMode="External"/></Relationships>
</file>

<file path=xl/worksheets/_rels/sheet6.xml.rels><?xml version="1.0" encoding="UTF-8" standalone="yes"?><Relationships xmlns="http://schemas.openxmlformats.org/package/2006/relationships"><Relationship Id="rId392" Type="http://schemas.openxmlformats.org/officeDocument/2006/relationships/hyperlink" Target="https://ccpatioapp.com/index.php?module=items/info&amp;path=25-261" TargetMode="External"/><Relationship Id="rId391" Type="http://schemas.openxmlformats.org/officeDocument/2006/relationships/hyperlink" Target="https://ccpatioapp.com/index.php?module=items/info&amp;path=25-388" TargetMode="External"/><Relationship Id="rId390" Type="http://schemas.openxmlformats.org/officeDocument/2006/relationships/hyperlink" Target="https://ccpatioapp.com/index.php?module=items/info&amp;path=25-388" TargetMode="External"/><Relationship Id="rId1" Type="http://schemas.openxmlformats.org/officeDocument/2006/relationships/hyperlink" Target="https://ccpatioapp.com/index.php?module=items/info&amp;path=25-352" TargetMode="External"/><Relationship Id="rId2" Type="http://schemas.openxmlformats.org/officeDocument/2006/relationships/hyperlink" Target="https://ccpatioapp.com/index.php?module=items/info&amp;path=25-232" TargetMode="External"/><Relationship Id="rId3" Type="http://schemas.openxmlformats.org/officeDocument/2006/relationships/hyperlink" Target="https://ccpatioapp.com/index.php?module=items/info&amp;path=25-232" TargetMode="External"/><Relationship Id="rId4" Type="http://schemas.openxmlformats.org/officeDocument/2006/relationships/hyperlink" Target="https://ccpatioapp.com/index.php?module=items/info&amp;path=25-234" TargetMode="External"/><Relationship Id="rId9" Type="http://schemas.openxmlformats.org/officeDocument/2006/relationships/hyperlink" Target="https://ccpatioapp.com/index.php?module=items/info&amp;path=25-301" TargetMode="External"/><Relationship Id="rId385" Type="http://schemas.openxmlformats.org/officeDocument/2006/relationships/hyperlink" Target="https://ccpatioapp.com/index.php?module=items/info&amp;path=25-502" TargetMode="External"/><Relationship Id="rId384" Type="http://schemas.openxmlformats.org/officeDocument/2006/relationships/hyperlink" Target="https://ccpatioapp.com/index.php?module=items/info&amp;path=25-420" TargetMode="External"/><Relationship Id="rId383" Type="http://schemas.openxmlformats.org/officeDocument/2006/relationships/hyperlink" Target="https://ccpatioapp.com/index.php?module=items/info&amp;path=25-420" TargetMode="External"/><Relationship Id="rId382" Type="http://schemas.openxmlformats.org/officeDocument/2006/relationships/hyperlink" Target="https://ccpatioapp.com/index.php?module=items/info&amp;path=25-501" TargetMode="External"/><Relationship Id="rId5" Type="http://schemas.openxmlformats.org/officeDocument/2006/relationships/hyperlink" Target="https://ccpatioapp.com/index.php?module=items/info&amp;path=25-234" TargetMode="External"/><Relationship Id="rId389" Type="http://schemas.openxmlformats.org/officeDocument/2006/relationships/hyperlink" Target="https://ccpatioapp.com/index.php?module=items/info&amp;path=25-505" TargetMode="External"/><Relationship Id="rId6" Type="http://schemas.openxmlformats.org/officeDocument/2006/relationships/hyperlink" Target="https://ccpatioapp.com/index.php?module=items/info&amp;path=25-251" TargetMode="External"/><Relationship Id="rId388" Type="http://schemas.openxmlformats.org/officeDocument/2006/relationships/hyperlink" Target="https://ccpatioapp.com/index.php?module=items/info&amp;path=25-503" TargetMode="External"/><Relationship Id="rId7" Type="http://schemas.openxmlformats.org/officeDocument/2006/relationships/hyperlink" Target="https://ccpatioapp.com/index.php?module=items/info&amp;path=25-251" TargetMode="External"/><Relationship Id="rId387" Type="http://schemas.openxmlformats.org/officeDocument/2006/relationships/hyperlink" Target="https://ccpatioapp.com/index.php?module=items/info&amp;path=25-503" TargetMode="External"/><Relationship Id="rId8" Type="http://schemas.openxmlformats.org/officeDocument/2006/relationships/hyperlink" Target="https://ccpatioapp.com/index.php?module=items/info&amp;path=25-301" TargetMode="External"/><Relationship Id="rId386" Type="http://schemas.openxmlformats.org/officeDocument/2006/relationships/hyperlink" Target="https://ccpatioapp.com/index.php?module=items/info&amp;path=25-502" TargetMode="External"/><Relationship Id="rId381" Type="http://schemas.openxmlformats.org/officeDocument/2006/relationships/hyperlink" Target="https://ccpatioapp.com/index.php?module=items/info&amp;path=25-501" TargetMode="External"/><Relationship Id="rId380" Type="http://schemas.openxmlformats.org/officeDocument/2006/relationships/hyperlink" Target="https://ccpatioapp.com/index.php?module=items/info&amp;path=25-500" TargetMode="External"/><Relationship Id="rId379" Type="http://schemas.openxmlformats.org/officeDocument/2006/relationships/hyperlink" Target="https://ccpatioapp.com/index.php?module=items/info&amp;path=25-500" TargetMode="External"/><Relationship Id="rId374" Type="http://schemas.openxmlformats.org/officeDocument/2006/relationships/hyperlink" Target="https://ccpatioapp.com/index.php?module=items/info&amp;path=25-497" TargetMode="External"/><Relationship Id="rId373" Type="http://schemas.openxmlformats.org/officeDocument/2006/relationships/hyperlink" Target="https://ccpatioapp.com/index.php?module=items/info&amp;path=25-497" TargetMode="External"/><Relationship Id="rId372" Type="http://schemas.openxmlformats.org/officeDocument/2006/relationships/hyperlink" Target="https://ccpatioapp.com/index.php?module=items/info&amp;path=25-496" TargetMode="External"/><Relationship Id="rId371" Type="http://schemas.openxmlformats.org/officeDocument/2006/relationships/hyperlink" Target="https://ccpatioapp.com/index.php?module=items/info&amp;path=25-496" TargetMode="External"/><Relationship Id="rId378" Type="http://schemas.openxmlformats.org/officeDocument/2006/relationships/hyperlink" Target="https://ccpatioapp.com/index.php?module=items/info&amp;path=25-483" TargetMode="External"/><Relationship Id="rId377" Type="http://schemas.openxmlformats.org/officeDocument/2006/relationships/hyperlink" Target="https://ccpatioapp.com/index.php?module=items/info&amp;path=25-483" TargetMode="External"/><Relationship Id="rId376" Type="http://schemas.openxmlformats.org/officeDocument/2006/relationships/hyperlink" Target="https://ccpatioapp.com/index.php?module=items/info&amp;path=25-420" TargetMode="External"/><Relationship Id="rId375" Type="http://schemas.openxmlformats.org/officeDocument/2006/relationships/hyperlink" Target="https://ccpatioapp.com/index.php?module=items/info&amp;path=25-420" TargetMode="External"/><Relationship Id="rId396" Type="http://schemas.openxmlformats.org/officeDocument/2006/relationships/hyperlink" Target="https://ccpatioapp.com/index.php?module=items/info&amp;path=25-507" TargetMode="External"/><Relationship Id="rId395" Type="http://schemas.openxmlformats.org/officeDocument/2006/relationships/hyperlink" Target="https://ccpatioapp.com/index.php?module=items/info&amp;path=25-506" TargetMode="External"/><Relationship Id="rId394" Type="http://schemas.openxmlformats.org/officeDocument/2006/relationships/hyperlink" Target="https://ccpatioapp.com/index.php?module=items/info&amp;path=25-506" TargetMode="External"/><Relationship Id="rId393" Type="http://schemas.openxmlformats.org/officeDocument/2006/relationships/hyperlink" Target="https://ccpatioapp.com/index.php?module=items/info&amp;path=25-261" TargetMode="External"/><Relationship Id="rId399" Type="http://schemas.openxmlformats.org/officeDocument/2006/relationships/hyperlink" Target="https://ccpatioapp.com/index.php?module=items/info&amp;path=25-508" TargetMode="External"/><Relationship Id="rId398" Type="http://schemas.openxmlformats.org/officeDocument/2006/relationships/hyperlink" Target="https://ccpatioapp.com/index.php?module=items/info&amp;path=25-508" TargetMode="External"/><Relationship Id="rId397" Type="http://schemas.openxmlformats.org/officeDocument/2006/relationships/hyperlink" Target="https://ccpatioapp.com/index.php?module=items/info&amp;path=25-507" TargetMode="External"/><Relationship Id="rId808" Type="http://schemas.openxmlformats.org/officeDocument/2006/relationships/hyperlink" Target="https://ccpatioapp.com/index.php?module=items/info&amp;path=25-659" TargetMode="External"/><Relationship Id="rId807" Type="http://schemas.openxmlformats.org/officeDocument/2006/relationships/hyperlink" Target="https://ccpatioapp.com/index.php?module=items/info&amp;path=25-659" TargetMode="External"/><Relationship Id="rId806" Type="http://schemas.openxmlformats.org/officeDocument/2006/relationships/hyperlink" Target="https://ccpatioapp.com/index.php?module=items/info&amp;path=25-396" TargetMode="External"/><Relationship Id="rId805" Type="http://schemas.openxmlformats.org/officeDocument/2006/relationships/hyperlink" Target="https://ccpatioapp.com/index.php?module=items/info&amp;path=25-396" TargetMode="External"/><Relationship Id="rId809" Type="http://schemas.openxmlformats.org/officeDocument/2006/relationships/hyperlink" Target="https://ccpatioapp.com/index.php?module=items/info&amp;path=25-691" TargetMode="External"/><Relationship Id="rId800" Type="http://schemas.openxmlformats.org/officeDocument/2006/relationships/hyperlink" Target="https://ccpatioapp.com/index.php?module=items/info&amp;path=25-344" TargetMode="External"/><Relationship Id="rId804" Type="http://schemas.openxmlformats.org/officeDocument/2006/relationships/hyperlink" Target="https://ccpatioapp.com/index.php?module=items/info&amp;path=25-684" TargetMode="External"/><Relationship Id="rId803" Type="http://schemas.openxmlformats.org/officeDocument/2006/relationships/hyperlink" Target="https://ccpatioapp.com/index.php?module=items/info&amp;path=25-684" TargetMode="External"/><Relationship Id="rId802" Type="http://schemas.openxmlformats.org/officeDocument/2006/relationships/hyperlink" Target="https://ccpatioapp.com/index.php?module=items/info&amp;path=25-727" TargetMode="External"/><Relationship Id="rId801" Type="http://schemas.openxmlformats.org/officeDocument/2006/relationships/hyperlink" Target="https://ccpatioapp.com/index.php?module=items/info&amp;path=25-727" TargetMode="External"/><Relationship Id="rId40" Type="http://schemas.openxmlformats.org/officeDocument/2006/relationships/hyperlink" Target="https://ccpatioapp.com/index.php?module=items/info&amp;path=25-343" TargetMode="External"/><Relationship Id="rId1334" Type="http://schemas.openxmlformats.org/officeDocument/2006/relationships/hyperlink" Target="https://ccpatioapp.com/index.php?module=items/info&amp;path=25-851" TargetMode="External"/><Relationship Id="rId1335" Type="http://schemas.openxmlformats.org/officeDocument/2006/relationships/hyperlink" Target="https://ccpatioapp.com/index.php?module=items/info&amp;path=25-851" TargetMode="External"/><Relationship Id="rId42" Type="http://schemas.openxmlformats.org/officeDocument/2006/relationships/hyperlink" Target="https://ccpatioapp.com/index.php?module=items/info&amp;path=25-344" TargetMode="External"/><Relationship Id="rId1336" Type="http://schemas.openxmlformats.org/officeDocument/2006/relationships/hyperlink" Target="https://ccpatioapp.com/index.php?module=items/info&amp;path=25-130" TargetMode="External"/><Relationship Id="rId41" Type="http://schemas.openxmlformats.org/officeDocument/2006/relationships/hyperlink" Target="https://ccpatioapp.com/index.php?module=items/info&amp;path=25-343" TargetMode="External"/><Relationship Id="rId1337" Type="http://schemas.openxmlformats.org/officeDocument/2006/relationships/hyperlink" Target="https://ccpatioapp.com/index.php?module=items/info&amp;path=25-130" TargetMode="External"/><Relationship Id="rId44" Type="http://schemas.openxmlformats.org/officeDocument/2006/relationships/hyperlink" Target="https://ccpatioapp.com/index.php?module=items/info&amp;path=25-345" TargetMode="External"/><Relationship Id="rId1338" Type="http://schemas.openxmlformats.org/officeDocument/2006/relationships/hyperlink" Target="https://ccpatioapp.com/index.php?module=items/info&amp;path=25-493" TargetMode="External"/><Relationship Id="rId43" Type="http://schemas.openxmlformats.org/officeDocument/2006/relationships/hyperlink" Target="https://ccpatioapp.com/index.php?module=items/info&amp;path=25-344" TargetMode="External"/><Relationship Id="rId1339" Type="http://schemas.openxmlformats.org/officeDocument/2006/relationships/hyperlink" Target="https://ccpatioapp.com/index.php?module=items/info&amp;path=25-493" TargetMode="External"/><Relationship Id="rId46" Type="http://schemas.openxmlformats.org/officeDocument/2006/relationships/hyperlink" Target="https://ccpatioapp.com/index.php?module=items/info&amp;path=25-346" TargetMode="External"/><Relationship Id="rId45" Type="http://schemas.openxmlformats.org/officeDocument/2006/relationships/hyperlink" Target="https://ccpatioapp.com/index.php?module=items/info&amp;path=25-345" TargetMode="External"/><Relationship Id="rId745" Type="http://schemas.openxmlformats.org/officeDocument/2006/relationships/hyperlink" Target="https://ccpatioapp.com/index.php?module=items/info&amp;path=25-691" TargetMode="External"/><Relationship Id="rId744" Type="http://schemas.openxmlformats.org/officeDocument/2006/relationships/hyperlink" Target="https://ccpatioapp.com/index.php?module=items/info&amp;path=25-667" TargetMode="External"/><Relationship Id="rId743" Type="http://schemas.openxmlformats.org/officeDocument/2006/relationships/hyperlink" Target="https://ccpatioapp.com/index.php?module=items/info&amp;path=25-23" TargetMode="External"/><Relationship Id="rId742" Type="http://schemas.openxmlformats.org/officeDocument/2006/relationships/hyperlink" Target="https://ccpatioapp.com/index.php?module=items/info&amp;path=25-655" TargetMode="External"/><Relationship Id="rId749" Type="http://schemas.openxmlformats.org/officeDocument/2006/relationships/hyperlink" Target="https://ccpatioapp.com/index.php?module=items/info&amp;path=25-695" TargetMode="External"/><Relationship Id="rId748" Type="http://schemas.openxmlformats.org/officeDocument/2006/relationships/hyperlink" Target="https://ccpatioapp.com/index.php?module=items/info&amp;path=25-694" TargetMode="External"/><Relationship Id="rId747" Type="http://schemas.openxmlformats.org/officeDocument/2006/relationships/hyperlink" Target="https://ccpatioapp.com/index.php?module=items/info&amp;path=25-693" TargetMode="External"/><Relationship Id="rId746" Type="http://schemas.openxmlformats.org/officeDocument/2006/relationships/hyperlink" Target="https://ccpatioapp.com/index.php?module=items/info&amp;path=25-692" TargetMode="External"/><Relationship Id="rId48" Type="http://schemas.openxmlformats.org/officeDocument/2006/relationships/hyperlink" Target="https://ccpatioapp.com/index.php?module=items/info&amp;path=25-347" TargetMode="External"/><Relationship Id="rId47" Type="http://schemas.openxmlformats.org/officeDocument/2006/relationships/hyperlink" Target="https://ccpatioapp.com/index.php?module=items/info&amp;path=25-346" TargetMode="External"/><Relationship Id="rId49" Type="http://schemas.openxmlformats.org/officeDocument/2006/relationships/hyperlink" Target="https://ccpatioapp.com/index.php?module=items/info&amp;path=25-347" TargetMode="External"/><Relationship Id="rId741" Type="http://schemas.openxmlformats.org/officeDocument/2006/relationships/hyperlink" Target="https://ccpatioapp.com/index.php?module=items/info&amp;path=25-420" TargetMode="External"/><Relationship Id="rId1330" Type="http://schemas.openxmlformats.org/officeDocument/2006/relationships/hyperlink" Target="https://ccpatioapp.com/index.php?module=items/info&amp;path=25-850" TargetMode="External"/><Relationship Id="rId740" Type="http://schemas.openxmlformats.org/officeDocument/2006/relationships/hyperlink" Target="https://ccpatioapp.com/index.php?module=items/info&amp;path=25-690" TargetMode="External"/><Relationship Id="rId1331" Type="http://schemas.openxmlformats.org/officeDocument/2006/relationships/hyperlink" Target="https://ccpatioapp.com/index.php?module=items/info&amp;path=25-850" TargetMode="External"/><Relationship Id="rId1332" Type="http://schemas.openxmlformats.org/officeDocument/2006/relationships/hyperlink" Target="https://ccpatioapp.com/index.php?module=items/info&amp;path=25-430" TargetMode="External"/><Relationship Id="rId1333" Type="http://schemas.openxmlformats.org/officeDocument/2006/relationships/hyperlink" Target="https://ccpatioapp.com/index.php?module=items/info&amp;path=25-430" TargetMode="External"/><Relationship Id="rId1323" Type="http://schemas.openxmlformats.org/officeDocument/2006/relationships/hyperlink" Target="https://ccpatioapp.com/index.php?module=items/info&amp;path=25-848" TargetMode="External"/><Relationship Id="rId1324" Type="http://schemas.openxmlformats.org/officeDocument/2006/relationships/hyperlink" Target="https://ccpatioapp.com/index.php?module=items/info&amp;path=25-849" TargetMode="External"/><Relationship Id="rId31" Type="http://schemas.openxmlformats.org/officeDocument/2006/relationships/hyperlink" Target="https://ccpatioapp.com/index.php?module=items/info&amp;path=25-337" TargetMode="External"/><Relationship Id="rId1325" Type="http://schemas.openxmlformats.org/officeDocument/2006/relationships/hyperlink" Target="https://ccpatioapp.com/index.php?module=items/info&amp;path=25-849" TargetMode="External"/><Relationship Id="rId30" Type="http://schemas.openxmlformats.org/officeDocument/2006/relationships/hyperlink" Target="https://ccpatioapp.com/index.php?module=items/info&amp;path=25-336" TargetMode="External"/><Relationship Id="rId1326" Type="http://schemas.openxmlformats.org/officeDocument/2006/relationships/hyperlink" Target="https://ccpatioapp.com/index.php?module=items/info&amp;path=25-32" TargetMode="External"/><Relationship Id="rId33" Type="http://schemas.openxmlformats.org/officeDocument/2006/relationships/hyperlink" Target="https://ccpatioapp.com/index.php?module=items/info&amp;path=25-338" TargetMode="External"/><Relationship Id="rId1327" Type="http://schemas.openxmlformats.org/officeDocument/2006/relationships/hyperlink" Target="https://ccpatioapp.com/index.php?module=items/info&amp;path=25-32" TargetMode="External"/><Relationship Id="rId32" Type="http://schemas.openxmlformats.org/officeDocument/2006/relationships/hyperlink" Target="https://ccpatioapp.com/index.php?module=items/info&amp;path=25-338" TargetMode="External"/><Relationship Id="rId1328" Type="http://schemas.openxmlformats.org/officeDocument/2006/relationships/hyperlink" Target="https://ccpatioapp.com/index.php?module=items/info&amp;path=25-849" TargetMode="External"/><Relationship Id="rId35" Type="http://schemas.openxmlformats.org/officeDocument/2006/relationships/hyperlink" Target="https://ccpatioapp.com/index.php?module=items/info&amp;path=25-339" TargetMode="External"/><Relationship Id="rId1329" Type="http://schemas.openxmlformats.org/officeDocument/2006/relationships/hyperlink" Target="https://ccpatioapp.com/index.php?module=items/info&amp;path=25-849" TargetMode="External"/><Relationship Id="rId34" Type="http://schemas.openxmlformats.org/officeDocument/2006/relationships/hyperlink" Target="https://ccpatioapp.com/index.php?module=items/info&amp;path=25-339" TargetMode="External"/><Relationship Id="rId739" Type="http://schemas.openxmlformats.org/officeDocument/2006/relationships/hyperlink" Target="https://ccpatioapp.com/index.php?module=items/info&amp;path=25-516" TargetMode="External"/><Relationship Id="rId734" Type="http://schemas.openxmlformats.org/officeDocument/2006/relationships/hyperlink" Target="https://ccpatioapp.com/index.php?module=items/info&amp;path=25-686" TargetMode="External"/><Relationship Id="rId733" Type="http://schemas.openxmlformats.org/officeDocument/2006/relationships/hyperlink" Target="https://ccpatioapp.com/index.php?module=items/info&amp;path=25-647" TargetMode="External"/><Relationship Id="rId732" Type="http://schemas.openxmlformats.org/officeDocument/2006/relationships/hyperlink" Target="https://ccpatioapp.com/index.php?module=items/info&amp;path=25-685" TargetMode="External"/><Relationship Id="rId731" Type="http://schemas.openxmlformats.org/officeDocument/2006/relationships/hyperlink" Target="https://ccpatioapp.com/index.php?module=items/info&amp;path=25-684" TargetMode="External"/><Relationship Id="rId738" Type="http://schemas.openxmlformats.org/officeDocument/2006/relationships/hyperlink" Target="https://ccpatioapp.com/index.php?module=items/info&amp;path=25-689" TargetMode="External"/><Relationship Id="rId737" Type="http://schemas.openxmlformats.org/officeDocument/2006/relationships/hyperlink" Target="https://ccpatioapp.com/index.php?module=items/info&amp;path=25-688" TargetMode="External"/><Relationship Id="rId736" Type="http://schemas.openxmlformats.org/officeDocument/2006/relationships/hyperlink" Target="https://ccpatioapp.com/index.php?module=items/info&amp;path=25-463" TargetMode="External"/><Relationship Id="rId735" Type="http://schemas.openxmlformats.org/officeDocument/2006/relationships/hyperlink" Target="https://ccpatioapp.com/index.php?module=items/info&amp;path=25-687" TargetMode="External"/><Relationship Id="rId37" Type="http://schemas.openxmlformats.org/officeDocument/2006/relationships/hyperlink" Target="https://ccpatioapp.com/index.php?module=items/info&amp;path=25-341" TargetMode="External"/><Relationship Id="rId36" Type="http://schemas.openxmlformats.org/officeDocument/2006/relationships/hyperlink" Target="https://ccpatioapp.com/index.php?module=items/info&amp;path=25-341" TargetMode="External"/><Relationship Id="rId39" Type="http://schemas.openxmlformats.org/officeDocument/2006/relationships/hyperlink" Target="https://ccpatioapp.com/index.php?module=items/info&amp;path=25-342" TargetMode="External"/><Relationship Id="rId38" Type="http://schemas.openxmlformats.org/officeDocument/2006/relationships/hyperlink" Target="https://ccpatioapp.com/index.php?module=items/info&amp;path=25-342" TargetMode="External"/><Relationship Id="rId730" Type="http://schemas.openxmlformats.org/officeDocument/2006/relationships/hyperlink" Target="https://ccpatioapp.com/index.php?module=items/info&amp;path=25-683" TargetMode="External"/><Relationship Id="rId1320" Type="http://schemas.openxmlformats.org/officeDocument/2006/relationships/hyperlink" Target="https://ccpatioapp.com/index.php?module=items/info&amp;path=25-847" TargetMode="External"/><Relationship Id="rId1321" Type="http://schemas.openxmlformats.org/officeDocument/2006/relationships/hyperlink" Target="https://ccpatioapp.com/index.php?module=items/info&amp;path=25-847" TargetMode="External"/><Relationship Id="rId1322" Type="http://schemas.openxmlformats.org/officeDocument/2006/relationships/hyperlink" Target="https://ccpatioapp.com/index.php?module=items/info&amp;path=25-848" TargetMode="External"/><Relationship Id="rId1356" Type="http://schemas.openxmlformats.org/officeDocument/2006/relationships/hyperlink" Target="https://ccpatioapp.com/index.php?module=items/info&amp;path=25-190" TargetMode="External"/><Relationship Id="rId1357" Type="http://schemas.openxmlformats.org/officeDocument/2006/relationships/hyperlink" Target="https://ccpatioapp.com/index.php?module=items/info&amp;path=25-190" TargetMode="External"/><Relationship Id="rId20" Type="http://schemas.openxmlformats.org/officeDocument/2006/relationships/hyperlink" Target="https://ccpatioapp.com/index.php?module=items/info&amp;path=25-325" TargetMode="External"/><Relationship Id="rId1358" Type="http://schemas.openxmlformats.org/officeDocument/2006/relationships/hyperlink" Target="https://ccpatioapp.com/index.php?module=items/info&amp;path=25-859" TargetMode="External"/><Relationship Id="rId1359" Type="http://schemas.openxmlformats.org/officeDocument/2006/relationships/hyperlink" Target="https://ccpatioapp.com/index.php?module=items/info&amp;path=25-859" TargetMode="External"/><Relationship Id="rId22" Type="http://schemas.openxmlformats.org/officeDocument/2006/relationships/hyperlink" Target="https://ccpatioapp.com/index.php?module=items/info&amp;path=25-326" TargetMode="External"/><Relationship Id="rId21" Type="http://schemas.openxmlformats.org/officeDocument/2006/relationships/hyperlink" Target="https://ccpatioapp.com/index.php?module=items/info&amp;path=25-326" TargetMode="External"/><Relationship Id="rId24" Type="http://schemas.openxmlformats.org/officeDocument/2006/relationships/hyperlink" Target="https://ccpatioapp.com/index.php?module=items/info&amp;path=25-328" TargetMode="External"/><Relationship Id="rId23" Type="http://schemas.openxmlformats.org/officeDocument/2006/relationships/hyperlink" Target="https://ccpatioapp.com/index.php?module=items/info&amp;path=25-328" TargetMode="External"/><Relationship Id="rId767" Type="http://schemas.openxmlformats.org/officeDocument/2006/relationships/hyperlink" Target="https://ccpatioapp.com/index.php?module=items/info&amp;path=25-709" TargetMode="External"/><Relationship Id="rId766" Type="http://schemas.openxmlformats.org/officeDocument/2006/relationships/hyperlink" Target="https://ccpatioapp.com/index.php?module=items/info&amp;path=25-708" TargetMode="External"/><Relationship Id="rId765" Type="http://schemas.openxmlformats.org/officeDocument/2006/relationships/hyperlink" Target="https://ccpatioapp.com/index.php?module=items/info&amp;path=25-707" TargetMode="External"/><Relationship Id="rId764" Type="http://schemas.openxmlformats.org/officeDocument/2006/relationships/hyperlink" Target="https://ccpatioapp.com/index.php?module=items/info&amp;path=25-706" TargetMode="External"/><Relationship Id="rId769" Type="http://schemas.openxmlformats.org/officeDocument/2006/relationships/hyperlink" Target="https://ccpatioapp.com/index.php?module=items/info&amp;path=25-618" TargetMode="External"/><Relationship Id="rId768" Type="http://schemas.openxmlformats.org/officeDocument/2006/relationships/hyperlink" Target="https://ccpatioapp.com/index.php?module=items/info&amp;path=25-710" TargetMode="External"/><Relationship Id="rId26" Type="http://schemas.openxmlformats.org/officeDocument/2006/relationships/hyperlink" Target="https://ccpatioapp.com/index.php?module=items/info&amp;path=25-331" TargetMode="External"/><Relationship Id="rId25" Type="http://schemas.openxmlformats.org/officeDocument/2006/relationships/hyperlink" Target="https://ccpatioapp.com/index.php?module=items/info&amp;path=25-331" TargetMode="External"/><Relationship Id="rId28" Type="http://schemas.openxmlformats.org/officeDocument/2006/relationships/hyperlink" Target="https://ccpatioapp.com/index.php?module=items/info&amp;path=25-334" TargetMode="External"/><Relationship Id="rId1350" Type="http://schemas.openxmlformats.org/officeDocument/2006/relationships/hyperlink" Target="https://ccpatioapp.com/index.php?module=items/info&amp;path=25-858" TargetMode="External"/><Relationship Id="rId27" Type="http://schemas.openxmlformats.org/officeDocument/2006/relationships/hyperlink" Target="https://ccpatioapp.com/index.php?module=items/info&amp;path=25-334" TargetMode="External"/><Relationship Id="rId1351" Type="http://schemas.openxmlformats.org/officeDocument/2006/relationships/hyperlink" Target="https://ccpatioapp.com/index.php?module=items/info&amp;path=25-858" TargetMode="External"/><Relationship Id="rId763" Type="http://schemas.openxmlformats.org/officeDocument/2006/relationships/hyperlink" Target="https://ccpatioapp.com/index.php?module=items/info&amp;path=25-705" TargetMode="External"/><Relationship Id="rId1352" Type="http://schemas.openxmlformats.org/officeDocument/2006/relationships/hyperlink" Target="https://ccpatioapp.com/index.php?module=items/info&amp;path=25-821" TargetMode="External"/><Relationship Id="rId29" Type="http://schemas.openxmlformats.org/officeDocument/2006/relationships/hyperlink" Target="https://ccpatioapp.com/index.php?module=items/info&amp;path=25-336" TargetMode="External"/><Relationship Id="rId762" Type="http://schemas.openxmlformats.org/officeDocument/2006/relationships/hyperlink" Target="https://ccpatioapp.com/index.php?module=items/info&amp;path=25-704" TargetMode="External"/><Relationship Id="rId1353" Type="http://schemas.openxmlformats.org/officeDocument/2006/relationships/hyperlink" Target="https://ccpatioapp.com/index.php?module=items/info&amp;path=25-821" TargetMode="External"/><Relationship Id="rId761" Type="http://schemas.openxmlformats.org/officeDocument/2006/relationships/hyperlink" Target="https://ccpatioapp.com/index.php?module=items/info&amp;path=25-598" TargetMode="External"/><Relationship Id="rId1354" Type="http://schemas.openxmlformats.org/officeDocument/2006/relationships/hyperlink" Target="https://ccpatioapp.com/index.php?module=items/info&amp;path=25-287" TargetMode="External"/><Relationship Id="rId760" Type="http://schemas.openxmlformats.org/officeDocument/2006/relationships/hyperlink" Target="https://ccpatioapp.com/index.php?module=items/info&amp;path=25-703" TargetMode="External"/><Relationship Id="rId1355" Type="http://schemas.openxmlformats.org/officeDocument/2006/relationships/hyperlink" Target="https://ccpatioapp.com/index.php?module=items/info&amp;path=25-287" TargetMode="External"/><Relationship Id="rId1345" Type="http://schemas.openxmlformats.org/officeDocument/2006/relationships/hyperlink" Target="https://ccpatioapp.com/index.php?module=items/info&amp;path=25-854" TargetMode="External"/><Relationship Id="rId1346" Type="http://schemas.openxmlformats.org/officeDocument/2006/relationships/hyperlink" Target="https://ccpatioapp.com/index.php?module=items/info&amp;path=25-855" TargetMode="External"/><Relationship Id="rId1347" Type="http://schemas.openxmlformats.org/officeDocument/2006/relationships/hyperlink" Target="https://ccpatioapp.com/index.php?module=items/info&amp;path=25-855" TargetMode="External"/><Relationship Id="rId1348" Type="http://schemas.openxmlformats.org/officeDocument/2006/relationships/hyperlink" Target="https://ccpatioapp.com/index.php?module=items/info&amp;path=25-857" TargetMode="External"/><Relationship Id="rId11" Type="http://schemas.openxmlformats.org/officeDocument/2006/relationships/hyperlink" Target="https://ccpatioapp.com/index.php?module=items/info&amp;path=25-312" TargetMode="External"/><Relationship Id="rId1349" Type="http://schemas.openxmlformats.org/officeDocument/2006/relationships/hyperlink" Target="https://ccpatioapp.com/index.php?module=items/info&amp;path=25-857" TargetMode="External"/><Relationship Id="rId10" Type="http://schemas.openxmlformats.org/officeDocument/2006/relationships/hyperlink" Target="https://ccpatioapp.com/index.php?module=items/info&amp;path=25-312" TargetMode="External"/><Relationship Id="rId13" Type="http://schemas.openxmlformats.org/officeDocument/2006/relationships/hyperlink" Target="https://ccpatioapp.com/index.php?module=items/info&amp;path=25-315" TargetMode="External"/><Relationship Id="rId12" Type="http://schemas.openxmlformats.org/officeDocument/2006/relationships/hyperlink" Target="https://ccpatioapp.com/index.php?module=items/info&amp;path=25-315" TargetMode="External"/><Relationship Id="rId756" Type="http://schemas.openxmlformats.org/officeDocument/2006/relationships/hyperlink" Target="https://ccpatioapp.com/index.php?module=items/info&amp;path=25-700" TargetMode="External"/><Relationship Id="rId755" Type="http://schemas.openxmlformats.org/officeDocument/2006/relationships/hyperlink" Target="https://ccpatioapp.com/index.php?module=items/info&amp;path=25-658" TargetMode="External"/><Relationship Id="rId754" Type="http://schemas.openxmlformats.org/officeDocument/2006/relationships/hyperlink" Target="https://ccpatioapp.com/index.php?module=items/info&amp;path=25-699" TargetMode="External"/><Relationship Id="rId753" Type="http://schemas.openxmlformats.org/officeDocument/2006/relationships/hyperlink" Target="https://ccpatioapp.com/index.php?module=items/info&amp;path=25-432" TargetMode="External"/><Relationship Id="rId759" Type="http://schemas.openxmlformats.org/officeDocument/2006/relationships/hyperlink" Target="https://ccpatioapp.com/index.php?module=items/info&amp;path=25-684" TargetMode="External"/><Relationship Id="rId758" Type="http://schemas.openxmlformats.org/officeDocument/2006/relationships/hyperlink" Target="https://ccpatioapp.com/index.php?module=items/info&amp;path=25-702" TargetMode="External"/><Relationship Id="rId757" Type="http://schemas.openxmlformats.org/officeDocument/2006/relationships/hyperlink" Target="https://ccpatioapp.com/index.php?module=items/info&amp;path=25-701" TargetMode="External"/><Relationship Id="rId15" Type="http://schemas.openxmlformats.org/officeDocument/2006/relationships/hyperlink" Target="https://ccpatioapp.com/index.php?module=items/info&amp;path=25-316" TargetMode="External"/><Relationship Id="rId14" Type="http://schemas.openxmlformats.org/officeDocument/2006/relationships/hyperlink" Target="https://ccpatioapp.com/index.php?module=items/info&amp;path=25-316" TargetMode="External"/><Relationship Id="rId17" Type="http://schemas.openxmlformats.org/officeDocument/2006/relationships/hyperlink" Target="https://ccpatioapp.com/index.php?module=items/info&amp;path=25-320" TargetMode="External"/><Relationship Id="rId16" Type="http://schemas.openxmlformats.org/officeDocument/2006/relationships/hyperlink" Target="https://ccpatioapp.com/index.php?module=items/info&amp;path=25-320" TargetMode="External"/><Relationship Id="rId1340" Type="http://schemas.openxmlformats.org/officeDocument/2006/relationships/hyperlink" Target="https://ccpatioapp.com/index.php?module=items/info&amp;path=25-852" TargetMode="External"/><Relationship Id="rId19" Type="http://schemas.openxmlformats.org/officeDocument/2006/relationships/hyperlink" Target="https://ccpatioapp.com/index.php?module=items/info&amp;path=25-322" TargetMode="External"/><Relationship Id="rId752" Type="http://schemas.openxmlformats.org/officeDocument/2006/relationships/hyperlink" Target="https://ccpatioapp.com/index.php?module=items/info&amp;path=25-698" TargetMode="External"/><Relationship Id="rId1341" Type="http://schemas.openxmlformats.org/officeDocument/2006/relationships/hyperlink" Target="https://ccpatioapp.com/index.php?module=items/info&amp;path=25-852" TargetMode="External"/><Relationship Id="rId18" Type="http://schemas.openxmlformats.org/officeDocument/2006/relationships/hyperlink" Target="https://ccpatioapp.com/index.php?module=items/info&amp;path=25-322" TargetMode="External"/><Relationship Id="rId751" Type="http://schemas.openxmlformats.org/officeDocument/2006/relationships/hyperlink" Target="https://ccpatioapp.com/index.php?module=items/info&amp;path=25-420" TargetMode="External"/><Relationship Id="rId1342" Type="http://schemas.openxmlformats.org/officeDocument/2006/relationships/hyperlink" Target="https://ccpatioapp.com/index.php?module=items/info&amp;path=25-853" TargetMode="External"/><Relationship Id="rId750" Type="http://schemas.openxmlformats.org/officeDocument/2006/relationships/hyperlink" Target="https://ccpatioapp.com/index.php?module=items/info&amp;path=25-697" TargetMode="External"/><Relationship Id="rId1343" Type="http://schemas.openxmlformats.org/officeDocument/2006/relationships/hyperlink" Target="https://ccpatioapp.com/index.php?module=items/info&amp;path=25-853" TargetMode="External"/><Relationship Id="rId1344" Type="http://schemas.openxmlformats.org/officeDocument/2006/relationships/hyperlink" Target="https://ccpatioapp.com/index.php?module=items/info&amp;path=25-854" TargetMode="External"/><Relationship Id="rId84" Type="http://schemas.openxmlformats.org/officeDocument/2006/relationships/hyperlink" Target="https://ccpatioapp.com/index.php?module=items/info&amp;path=25-370" TargetMode="External"/><Relationship Id="rId83" Type="http://schemas.openxmlformats.org/officeDocument/2006/relationships/hyperlink" Target="https://ccpatioapp.com/index.php?module=items/info&amp;path=25-370" TargetMode="External"/><Relationship Id="rId86" Type="http://schemas.openxmlformats.org/officeDocument/2006/relationships/hyperlink" Target="https://ccpatioapp.com/index.php?module=items/info&amp;path=25-371" TargetMode="External"/><Relationship Id="rId85" Type="http://schemas.openxmlformats.org/officeDocument/2006/relationships/hyperlink" Target="https://ccpatioapp.com/index.php?module=items/info&amp;path=25-371" TargetMode="External"/><Relationship Id="rId88" Type="http://schemas.openxmlformats.org/officeDocument/2006/relationships/hyperlink" Target="https://ccpatioapp.com/index.php?module=items/info&amp;path=25-372" TargetMode="External"/><Relationship Id="rId87" Type="http://schemas.openxmlformats.org/officeDocument/2006/relationships/hyperlink" Target="https://ccpatioapp.com/index.php?module=items/info&amp;path=25-372" TargetMode="External"/><Relationship Id="rId89" Type="http://schemas.openxmlformats.org/officeDocument/2006/relationships/hyperlink" Target="https://ccpatioapp.com/index.php?module=items/info&amp;path=25-365" TargetMode="External"/><Relationship Id="rId709" Type="http://schemas.openxmlformats.org/officeDocument/2006/relationships/hyperlink" Target="https://ccpatioapp.com/index.php?module=items/info&amp;path=25-669" TargetMode="External"/><Relationship Id="rId708" Type="http://schemas.openxmlformats.org/officeDocument/2006/relationships/hyperlink" Target="https://ccpatioapp.com/index.php?module=items/info&amp;path=25-650" TargetMode="External"/><Relationship Id="rId707" Type="http://schemas.openxmlformats.org/officeDocument/2006/relationships/hyperlink" Target="https://ccpatioapp.com/index.php?module=items/info&amp;path=25-668" TargetMode="External"/><Relationship Id="rId706" Type="http://schemas.openxmlformats.org/officeDocument/2006/relationships/hyperlink" Target="https://ccpatioapp.com/index.php?module=items/info&amp;path=25-414" TargetMode="External"/><Relationship Id="rId80" Type="http://schemas.openxmlformats.org/officeDocument/2006/relationships/hyperlink" Target="https://ccpatioapp.com/index.php?module=items/info&amp;path=25-367" TargetMode="External"/><Relationship Id="rId82" Type="http://schemas.openxmlformats.org/officeDocument/2006/relationships/hyperlink" Target="https://ccpatioapp.com/index.php?module=items/info&amp;path=25-368" TargetMode="External"/><Relationship Id="rId81" Type="http://schemas.openxmlformats.org/officeDocument/2006/relationships/hyperlink" Target="https://ccpatioapp.com/index.php?module=items/info&amp;path=25-368" TargetMode="External"/><Relationship Id="rId701" Type="http://schemas.openxmlformats.org/officeDocument/2006/relationships/hyperlink" Target="https://ccpatioapp.com/index.php?module=items/info&amp;path=25-666" TargetMode="External"/><Relationship Id="rId700" Type="http://schemas.openxmlformats.org/officeDocument/2006/relationships/hyperlink" Target="https://ccpatioapp.com/index.php?module=items/info&amp;path=25-421" TargetMode="External"/><Relationship Id="rId705" Type="http://schemas.openxmlformats.org/officeDocument/2006/relationships/hyperlink" Target="https://ccpatioapp.com/index.php?module=items/info&amp;path=25-666" TargetMode="External"/><Relationship Id="rId704" Type="http://schemas.openxmlformats.org/officeDocument/2006/relationships/hyperlink" Target="https://ccpatioapp.com/index.php?module=items/info&amp;path=25-559" TargetMode="External"/><Relationship Id="rId703" Type="http://schemas.openxmlformats.org/officeDocument/2006/relationships/hyperlink" Target="https://ccpatioapp.com/index.php?module=items/info&amp;path=25-488" TargetMode="External"/><Relationship Id="rId702" Type="http://schemas.openxmlformats.org/officeDocument/2006/relationships/hyperlink" Target="https://ccpatioapp.com/index.php?module=items/info&amp;path=25-667" TargetMode="External"/><Relationship Id="rId73" Type="http://schemas.openxmlformats.org/officeDocument/2006/relationships/hyperlink" Target="https://ccpatioapp.com/index.php?module=items/info&amp;path=25-364" TargetMode="External"/><Relationship Id="rId72" Type="http://schemas.openxmlformats.org/officeDocument/2006/relationships/hyperlink" Target="https://ccpatioapp.com/index.php?module=items/info&amp;path=25-363" TargetMode="External"/><Relationship Id="rId75" Type="http://schemas.openxmlformats.org/officeDocument/2006/relationships/hyperlink" Target="https://ccpatioapp.com/index.php?module=items/info&amp;path=25-365" TargetMode="External"/><Relationship Id="rId74" Type="http://schemas.openxmlformats.org/officeDocument/2006/relationships/hyperlink" Target="https://ccpatioapp.com/index.php?module=items/info&amp;path=25-364" TargetMode="External"/><Relationship Id="rId77" Type="http://schemas.openxmlformats.org/officeDocument/2006/relationships/hyperlink" Target="https://ccpatioapp.com/index.php?module=items/info&amp;path=25-366" TargetMode="External"/><Relationship Id="rId76" Type="http://schemas.openxmlformats.org/officeDocument/2006/relationships/hyperlink" Target="https://ccpatioapp.com/index.php?module=items/info&amp;path=25-365" TargetMode="External"/><Relationship Id="rId79" Type="http://schemas.openxmlformats.org/officeDocument/2006/relationships/hyperlink" Target="https://ccpatioapp.com/index.php?module=items/info&amp;path=25-367" TargetMode="External"/><Relationship Id="rId78" Type="http://schemas.openxmlformats.org/officeDocument/2006/relationships/hyperlink" Target="https://ccpatioapp.com/index.php?module=items/info&amp;path=25-366" TargetMode="External"/><Relationship Id="rId71" Type="http://schemas.openxmlformats.org/officeDocument/2006/relationships/hyperlink" Target="https://ccpatioapp.com/index.php?module=items/info&amp;path=25-363" TargetMode="External"/><Relationship Id="rId70" Type="http://schemas.openxmlformats.org/officeDocument/2006/relationships/hyperlink" Target="https://ccpatioapp.com/index.php?module=items/info&amp;path=25-362" TargetMode="External"/><Relationship Id="rId62" Type="http://schemas.openxmlformats.org/officeDocument/2006/relationships/hyperlink" Target="https://ccpatioapp.com/index.php?module=items/info&amp;path=25-354" TargetMode="External"/><Relationship Id="rId1312" Type="http://schemas.openxmlformats.org/officeDocument/2006/relationships/hyperlink" Target="https://ccpatioapp.com/index.php?module=items/info&amp;path=25-846" TargetMode="External"/><Relationship Id="rId61" Type="http://schemas.openxmlformats.org/officeDocument/2006/relationships/hyperlink" Target="https://ccpatioapp.com/index.php?module=items/info&amp;path=25-354" TargetMode="External"/><Relationship Id="rId1313" Type="http://schemas.openxmlformats.org/officeDocument/2006/relationships/hyperlink" Target="https://ccpatioapp.com/index.php?module=items/info&amp;path=25-846" TargetMode="External"/><Relationship Id="rId64" Type="http://schemas.openxmlformats.org/officeDocument/2006/relationships/hyperlink" Target="https://ccpatioapp.com/index.php?module=items/info&amp;path=25-355" TargetMode="External"/><Relationship Id="rId1314" Type="http://schemas.openxmlformats.org/officeDocument/2006/relationships/hyperlink" Target="https://ccpatioapp.com/index.php?module=items/info&amp;path=25-837" TargetMode="External"/><Relationship Id="rId63" Type="http://schemas.openxmlformats.org/officeDocument/2006/relationships/hyperlink" Target="https://ccpatioapp.com/index.php?module=items/info&amp;path=25-355" TargetMode="External"/><Relationship Id="rId1315" Type="http://schemas.openxmlformats.org/officeDocument/2006/relationships/hyperlink" Target="https://ccpatioapp.com/index.php?module=items/info&amp;path=25-837" TargetMode="External"/><Relationship Id="rId66" Type="http://schemas.openxmlformats.org/officeDocument/2006/relationships/hyperlink" Target="https://ccpatioapp.com/index.php?module=items/info&amp;path=25-358" TargetMode="External"/><Relationship Id="rId1316" Type="http://schemas.openxmlformats.org/officeDocument/2006/relationships/hyperlink" Target="https://ccpatioapp.com/index.php?module=items/info&amp;path=25-564" TargetMode="External"/><Relationship Id="rId65" Type="http://schemas.openxmlformats.org/officeDocument/2006/relationships/hyperlink" Target="https://ccpatioapp.com/index.php?module=items/info&amp;path=25-358" TargetMode="External"/><Relationship Id="rId1317" Type="http://schemas.openxmlformats.org/officeDocument/2006/relationships/hyperlink" Target="https://ccpatioapp.com/index.php?module=items/info&amp;path=25-564" TargetMode="External"/><Relationship Id="rId68" Type="http://schemas.openxmlformats.org/officeDocument/2006/relationships/hyperlink" Target="https://ccpatioapp.com/index.php?module=items/info&amp;path=25-359" TargetMode="External"/><Relationship Id="rId1318" Type="http://schemas.openxmlformats.org/officeDocument/2006/relationships/hyperlink" Target="https://ccpatioapp.com/index.php?module=items/info&amp;path=25-123" TargetMode="External"/><Relationship Id="rId67" Type="http://schemas.openxmlformats.org/officeDocument/2006/relationships/hyperlink" Target="https://ccpatioapp.com/index.php?module=items/info&amp;path=25-359" TargetMode="External"/><Relationship Id="rId1319" Type="http://schemas.openxmlformats.org/officeDocument/2006/relationships/hyperlink" Target="https://ccpatioapp.com/index.php?module=items/info&amp;path=25-123" TargetMode="External"/><Relationship Id="rId729" Type="http://schemas.openxmlformats.org/officeDocument/2006/relationships/hyperlink" Target="https://ccpatioapp.com/index.php?module=items/info&amp;path=25-682" TargetMode="External"/><Relationship Id="rId728" Type="http://schemas.openxmlformats.org/officeDocument/2006/relationships/hyperlink" Target="https://ccpatioapp.com/index.php?module=items/info&amp;path=25-681" TargetMode="External"/><Relationship Id="rId60" Type="http://schemas.openxmlformats.org/officeDocument/2006/relationships/hyperlink" Target="https://ccpatioapp.com/index.php?module=items/info&amp;path=25-353" TargetMode="External"/><Relationship Id="rId723" Type="http://schemas.openxmlformats.org/officeDocument/2006/relationships/hyperlink" Target="https://ccpatioapp.com/index.php?module=items/info&amp;path=25-679" TargetMode="External"/><Relationship Id="rId722" Type="http://schemas.openxmlformats.org/officeDocument/2006/relationships/hyperlink" Target="https://ccpatioapp.com/index.php?module=items/info&amp;path=25-388" TargetMode="External"/><Relationship Id="rId721" Type="http://schemas.openxmlformats.org/officeDocument/2006/relationships/hyperlink" Target="https://ccpatioapp.com/index.php?module=items/info&amp;path=25-564" TargetMode="External"/><Relationship Id="rId720" Type="http://schemas.openxmlformats.org/officeDocument/2006/relationships/hyperlink" Target="https://ccpatioapp.com/index.php?module=items/info&amp;path=25-677" TargetMode="External"/><Relationship Id="rId727" Type="http://schemas.openxmlformats.org/officeDocument/2006/relationships/hyperlink" Target="https://ccpatioapp.com/index.php?module=items/info&amp;path=25-328" TargetMode="External"/><Relationship Id="rId726" Type="http://schemas.openxmlformats.org/officeDocument/2006/relationships/hyperlink" Target="https://ccpatioapp.com/index.php?module=items/info&amp;path=25-613" TargetMode="External"/><Relationship Id="rId725" Type="http://schemas.openxmlformats.org/officeDocument/2006/relationships/hyperlink" Target="https://ccpatioapp.com/index.php?module=items/info&amp;path=25-680" TargetMode="External"/><Relationship Id="rId724" Type="http://schemas.openxmlformats.org/officeDocument/2006/relationships/hyperlink" Target="https://ccpatioapp.com/index.php?module=items/info&amp;path=25-537" TargetMode="External"/><Relationship Id="rId69" Type="http://schemas.openxmlformats.org/officeDocument/2006/relationships/hyperlink" Target="https://ccpatioapp.com/index.php?module=items/info&amp;path=25-362" TargetMode="External"/><Relationship Id="rId1310" Type="http://schemas.openxmlformats.org/officeDocument/2006/relationships/hyperlink" Target="https://ccpatioapp.com/index.php?module=items/info&amp;path=25-383" TargetMode="External"/><Relationship Id="rId1311" Type="http://schemas.openxmlformats.org/officeDocument/2006/relationships/hyperlink" Target="https://ccpatioapp.com/index.php?module=items/info&amp;path=25-383" TargetMode="External"/><Relationship Id="rId51" Type="http://schemas.openxmlformats.org/officeDocument/2006/relationships/hyperlink" Target="https://ccpatioapp.com/index.php?module=items/info&amp;path=25-348" TargetMode="External"/><Relationship Id="rId1301" Type="http://schemas.openxmlformats.org/officeDocument/2006/relationships/hyperlink" Target="https://ccpatioapp.com/index.php?module=items/info&amp;path=25-843" TargetMode="External"/><Relationship Id="rId50" Type="http://schemas.openxmlformats.org/officeDocument/2006/relationships/hyperlink" Target="https://ccpatioapp.com/index.php?module=items/info&amp;path=25-348" TargetMode="External"/><Relationship Id="rId1302" Type="http://schemas.openxmlformats.org/officeDocument/2006/relationships/hyperlink" Target="https://ccpatioapp.com/index.php?module=items/info&amp;path=25-804" TargetMode="External"/><Relationship Id="rId53" Type="http://schemas.openxmlformats.org/officeDocument/2006/relationships/hyperlink" Target="https://ccpatioapp.com/index.php?module=items/info&amp;path=25-350" TargetMode="External"/><Relationship Id="rId1303" Type="http://schemas.openxmlformats.org/officeDocument/2006/relationships/hyperlink" Target="https://ccpatioapp.com/index.php?module=items/info&amp;path=25-804" TargetMode="External"/><Relationship Id="rId52" Type="http://schemas.openxmlformats.org/officeDocument/2006/relationships/hyperlink" Target="https://ccpatioapp.com/index.php?module=items/info&amp;path=25-349" TargetMode="External"/><Relationship Id="rId1304" Type="http://schemas.openxmlformats.org/officeDocument/2006/relationships/hyperlink" Target="https://ccpatioapp.com/index.php?module=items/info&amp;path=25-843" TargetMode="External"/><Relationship Id="rId55" Type="http://schemas.openxmlformats.org/officeDocument/2006/relationships/hyperlink" Target="https://ccpatioapp.com/index.php?module=items/info&amp;path=25-351" TargetMode="External"/><Relationship Id="rId1305" Type="http://schemas.openxmlformats.org/officeDocument/2006/relationships/hyperlink" Target="https://ccpatioapp.com/index.php?module=items/info&amp;path=25-843" TargetMode="External"/><Relationship Id="rId54" Type="http://schemas.openxmlformats.org/officeDocument/2006/relationships/hyperlink" Target="https://ccpatioapp.com/index.php?module=items/info&amp;path=25-350" TargetMode="External"/><Relationship Id="rId1306" Type="http://schemas.openxmlformats.org/officeDocument/2006/relationships/hyperlink" Target="https://ccpatioapp.com/index.php?module=items/info&amp;path=25-844" TargetMode="External"/><Relationship Id="rId57" Type="http://schemas.openxmlformats.org/officeDocument/2006/relationships/hyperlink" Target="https://ccpatioapp.com/index.php?module=items/info&amp;path=25-352" TargetMode="External"/><Relationship Id="rId1307" Type="http://schemas.openxmlformats.org/officeDocument/2006/relationships/hyperlink" Target="https://ccpatioapp.com/index.php?module=items/info&amp;path=25-844" TargetMode="External"/><Relationship Id="rId56" Type="http://schemas.openxmlformats.org/officeDocument/2006/relationships/hyperlink" Target="https://ccpatioapp.com/index.php?module=items/info&amp;path=25-351" TargetMode="External"/><Relationship Id="rId1308" Type="http://schemas.openxmlformats.org/officeDocument/2006/relationships/hyperlink" Target="https://ccpatioapp.com/index.php?module=items/info&amp;path=25-845" TargetMode="External"/><Relationship Id="rId1309" Type="http://schemas.openxmlformats.org/officeDocument/2006/relationships/hyperlink" Target="https://ccpatioapp.com/index.php?module=items/info&amp;path=25-845" TargetMode="External"/><Relationship Id="rId719" Type="http://schemas.openxmlformats.org/officeDocument/2006/relationships/hyperlink" Target="https://ccpatioapp.com/index.php?module=items/info&amp;path=25-676" TargetMode="External"/><Relationship Id="rId718" Type="http://schemas.openxmlformats.org/officeDocument/2006/relationships/hyperlink" Target="https://ccpatioapp.com/index.php?module=items/info&amp;path=25-586" TargetMode="External"/><Relationship Id="rId717" Type="http://schemas.openxmlformats.org/officeDocument/2006/relationships/hyperlink" Target="https://ccpatioapp.com/index.php?module=items/info&amp;path=25-675" TargetMode="External"/><Relationship Id="rId712" Type="http://schemas.openxmlformats.org/officeDocument/2006/relationships/hyperlink" Target="https://ccpatioapp.com/index.php?module=items/info&amp;path=25-672" TargetMode="External"/><Relationship Id="rId711" Type="http://schemas.openxmlformats.org/officeDocument/2006/relationships/hyperlink" Target="https://ccpatioapp.com/index.php?module=items/info&amp;path=25-671" TargetMode="External"/><Relationship Id="rId710" Type="http://schemas.openxmlformats.org/officeDocument/2006/relationships/hyperlink" Target="https://ccpatioapp.com/index.php?module=items/info&amp;path=25-670" TargetMode="External"/><Relationship Id="rId716" Type="http://schemas.openxmlformats.org/officeDocument/2006/relationships/hyperlink" Target="https://ccpatioapp.com/index.php?module=items/info&amp;path=25-674" TargetMode="External"/><Relationship Id="rId715" Type="http://schemas.openxmlformats.org/officeDocument/2006/relationships/hyperlink" Target="https://ccpatioapp.com/index.php?module=items/info&amp;path=25-656" TargetMode="External"/><Relationship Id="rId714" Type="http://schemas.openxmlformats.org/officeDocument/2006/relationships/hyperlink" Target="https://ccpatioapp.com/index.php?module=items/info&amp;path=25-145" TargetMode="External"/><Relationship Id="rId713" Type="http://schemas.openxmlformats.org/officeDocument/2006/relationships/hyperlink" Target="https://ccpatioapp.com/index.php?module=items/info&amp;path=25-673" TargetMode="External"/><Relationship Id="rId59" Type="http://schemas.openxmlformats.org/officeDocument/2006/relationships/hyperlink" Target="https://ccpatioapp.com/index.php?module=items/info&amp;path=25-353" TargetMode="External"/><Relationship Id="rId58" Type="http://schemas.openxmlformats.org/officeDocument/2006/relationships/hyperlink" Target="https://ccpatioapp.com/index.php?module=items/info&amp;path=25-352" TargetMode="External"/><Relationship Id="rId1300" Type="http://schemas.openxmlformats.org/officeDocument/2006/relationships/hyperlink" Target="https://ccpatioapp.com/index.php?module=items/info&amp;path=25-843" TargetMode="External"/><Relationship Id="rId349" Type="http://schemas.openxmlformats.org/officeDocument/2006/relationships/hyperlink" Target="https://ccpatioapp.com/index.php?module=items/info&amp;path=25-420" TargetMode="External"/><Relationship Id="rId348" Type="http://schemas.openxmlformats.org/officeDocument/2006/relationships/hyperlink" Target="https://ccpatioapp.com/index.php?module=items/info&amp;path=25-486" TargetMode="External"/><Relationship Id="rId347" Type="http://schemas.openxmlformats.org/officeDocument/2006/relationships/hyperlink" Target="https://ccpatioapp.com/index.php?module=items/info&amp;path=25-452" TargetMode="External"/><Relationship Id="rId346" Type="http://schemas.openxmlformats.org/officeDocument/2006/relationships/hyperlink" Target="https://ccpatioapp.com/index.php?module=items/info&amp;path=25-452" TargetMode="External"/><Relationship Id="rId341" Type="http://schemas.openxmlformats.org/officeDocument/2006/relationships/hyperlink" Target="https://ccpatioapp.com/index.php?module=items/info&amp;path=25-483" TargetMode="External"/><Relationship Id="rId340" Type="http://schemas.openxmlformats.org/officeDocument/2006/relationships/hyperlink" Target="https://ccpatioapp.com/index.php?module=items/info&amp;path=25-483" TargetMode="External"/><Relationship Id="rId345" Type="http://schemas.openxmlformats.org/officeDocument/2006/relationships/hyperlink" Target="https://ccpatioapp.com/index.php?module=items/info&amp;path=25-420" TargetMode="External"/><Relationship Id="rId344" Type="http://schemas.openxmlformats.org/officeDocument/2006/relationships/hyperlink" Target="https://ccpatioapp.com/index.php?module=items/info&amp;path=25-420" TargetMode="External"/><Relationship Id="rId343" Type="http://schemas.openxmlformats.org/officeDocument/2006/relationships/hyperlink" Target="https://ccpatioapp.com/index.php?module=items/info&amp;path=25-484" TargetMode="External"/><Relationship Id="rId342" Type="http://schemas.openxmlformats.org/officeDocument/2006/relationships/hyperlink" Target="https://ccpatioapp.com/index.php?module=items/info&amp;path=25-484" TargetMode="External"/><Relationship Id="rId338" Type="http://schemas.openxmlformats.org/officeDocument/2006/relationships/hyperlink" Target="https://ccpatioapp.com/index.php?module=items/info&amp;path=25-482" TargetMode="External"/><Relationship Id="rId337" Type="http://schemas.openxmlformats.org/officeDocument/2006/relationships/hyperlink" Target="https://ccpatioapp.com/index.php?module=items/info&amp;path=25-458" TargetMode="External"/><Relationship Id="rId336" Type="http://schemas.openxmlformats.org/officeDocument/2006/relationships/hyperlink" Target="https://ccpatioapp.com/index.php?module=items/info&amp;path=25-458" TargetMode="External"/><Relationship Id="rId335" Type="http://schemas.openxmlformats.org/officeDocument/2006/relationships/hyperlink" Target="https://ccpatioapp.com/index.php?module=items/info&amp;path=25-122" TargetMode="External"/><Relationship Id="rId339" Type="http://schemas.openxmlformats.org/officeDocument/2006/relationships/hyperlink" Target="https://ccpatioapp.com/index.php?module=items/info&amp;path=25-482" TargetMode="External"/><Relationship Id="rId330" Type="http://schemas.openxmlformats.org/officeDocument/2006/relationships/hyperlink" Target="https://ccpatioapp.com/index.php?module=items/info&amp;path=25-460" TargetMode="External"/><Relationship Id="rId334" Type="http://schemas.openxmlformats.org/officeDocument/2006/relationships/hyperlink" Target="https://ccpatioapp.com/index.php?module=items/info&amp;path=25-122" TargetMode="External"/><Relationship Id="rId333" Type="http://schemas.openxmlformats.org/officeDocument/2006/relationships/hyperlink" Target="https://ccpatioapp.com/index.php?module=items/info&amp;path=25-481" TargetMode="External"/><Relationship Id="rId332" Type="http://schemas.openxmlformats.org/officeDocument/2006/relationships/hyperlink" Target="https://ccpatioapp.com/index.php?module=items/info&amp;path=25-481" TargetMode="External"/><Relationship Id="rId331" Type="http://schemas.openxmlformats.org/officeDocument/2006/relationships/hyperlink" Target="https://ccpatioapp.com/index.php?module=items/info&amp;path=25-480" TargetMode="External"/><Relationship Id="rId370" Type="http://schemas.openxmlformats.org/officeDocument/2006/relationships/hyperlink" Target="https://ccpatioapp.com/index.php?module=items/info&amp;path=25-495" TargetMode="External"/><Relationship Id="rId369" Type="http://schemas.openxmlformats.org/officeDocument/2006/relationships/hyperlink" Target="https://ccpatioapp.com/index.php?module=items/info&amp;path=25-495" TargetMode="External"/><Relationship Id="rId368" Type="http://schemas.openxmlformats.org/officeDocument/2006/relationships/hyperlink" Target="https://ccpatioapp.com/index.php?module=items/info&amp;path=25-416" TargetMode="External"/><Relationship Id="rId363" Type="http://schemas.openxmlformats.org/officeDocument/2006/relationships/hyperlink" Target="https://ccpatioapp.com/index.php?module=items/info&amp;path=21-469&amp;redirect_to=subentity&amp;gotopage%5b380%5d=1" TargetMode="External"/><Relationship Id="rId362" Type="http://schemas.openxmlformats.org/officeDocument/2006/relationships/hyperlink" Target="https://ccpatioapp.com/index.php?module=items/info&amp;path=25-491" TargetMode="External"/><Relationship Id="rId361" Type="http://schemas.openxmlformats.org/officeDocument/2006/relationships/hyperlink" Target="https://ccpatioapp.com/index.php?module=items/info&amp;path=25-491" TargetMode="External"/><Relationship Id="rId360" Type="http://schemas.openxmlformats.org/officeDocument/2006/relationships/hyperlink" Target="https://ccpatioapp.com/index.php?module=items/info&amp;path=25-490" TargetMode="External"/><Relationship Id="rId367" Type="http://schemas.openxmlformats.org/officeDocument/2006/relationships/hyperlink" Target="https://ccpatioapp.com/index.php?module=items/info&amp;path=25-416" TargetMode="External"/><Relationship Id="rId366" Type="http://schemas.openxmlformats.org/officeDocument/2006/relationships/hyperlink" Target="https://ccpatioapp.com/index.php?module=items/info&amp;path=21-471&amp;redirect_to=subentity&amp;gotopage%5b380%5d=1" TargetMode="External"/><Relationship Id="rId365" Type="http://schemas.openxmlformats.org/officeDocument/2006/relationships/hyperlink" Target="https://ccpatioapp.com/index.php?module=items/info&amp;path=25-493" TargetMode="External"/><Relationship Id="rId364" Type="http://schemas.openxmlformats.org/officeDocument/2006/relationships/hyperlink" Target="https://ccpatioapp.com/index.php?module=items/info&amp;path=25-493" TargetMode="External"/><Relationship Id="rId95" Type="http://schemas.openxmlformats.org/officeDocument/2006/relationships/hyperlink" Target="https://ccpatioapp.com/index.php?module=items/info&amp;path=25-376" TargetMode="External"/><Relationship Id="rId94" Type="http://schemas.openxmlformats.org/officeDocument/2006/relationships/hyperlink" Target="https://ccpatioapp.com/index.php?module=items/info&amp;path=25-375" TargetMode="External"/><Relationship Id="rId97" Type="http://schemas.openxmlformats.org/officeDocument/2006/relationships/hyperlink" Target="https://ccpatioapp.com/index.php?module=items/info&amp;path=25-377" TargetMode="External"/><Relationship Id="rId96" Type="http://schemas.openxmlformats.org/officeDocument/2006/relationships/hyperlink" Target="https://ccpatioapp.com/index.php?module=items/info&amp;path=25-376" TargetMode="External"/><Relationship Id="rId99" Type="http://schemas.openxmlformats.org/officeDocument/2006/relationships/hyperlink" Target="https://ccpatioapp.com/index.php?module=items/info&amp;path=25-378" TargetMode="External"/><Relationship Id="rId98" Type="http://schemas.openxmlformats.org/officeDocument/2006/relationships/hyperlink" Target="https://ccpatioapp.com/index.php?module=items/info&amp;path=25-377" TargetMode="External"/><Relationship Id="rId91" Type="http://schemas.openxmlformats.org/officeDocument/2006/relationships/hyperlink" Target="https://ccpatioapp.com/index.php?module=items/info&amp;path=25-374" TargetMode="External"/><Relationship Id="rId90" Type="http://schemas.openxmlformats.org/officeDocument/2006/relationships/hyperlink" Target="https://ccpatioapp.com/index.php?module=items/info&amp;path=25-373" TargetMode="External"/><Relationship Id="rId93" Type="http://schemas.openxmlformats.org/officeDocument/2006/relationships/hyperlink" Target="https://ccpatioapp.com/index.php?module=items/info&amp;path=25-375" TargetMode="External"/><Relationship Id="rId92" Type="http://schemas.openxmlformats.org/officeDocument/2006/relationships/hyperlink" Target="https://ccpatioapp.com/index.php?module=items/info&amp;path=25-374" TargetMode="External"/><Relationship Id="rId359" Type="http://schemas.openxmlformats.org/officeDocument/2006/relationships/hyperlink" Target="https://ccpatioapp.com/index.php?module=items/info&amp;path=25-490" TargetMode="External"/><Relationship Id="rId358" Type="http://schemas.openxmlformats.org/officeDocument/2006/relationships/hyperlink" Target="https://ccpatioapp.com/index.php?module=items/info&amp;path=25-206" TargetMode="External"/><Relationship Id="rId357" Type="http://schemas.openxmlformats.org/officeDocument/2006/relationships/hyperlink" Target="https://ccpatioapp.com/index.php?module=items/info&amp;path=25-206" TargetMode="External"/><Relationship Id="rId352" Type="http://schemas.openxmlformats.org/officeDocument/2006/relationships/hyperlink" Target="https://ccpatioapp.com/index.php?module=items/info&amp;path=25-487" TargetMode="External"/><Relationship Id="rId351" Type="http://schemas.openxmlformats.org/officeDocument/2006/relationships/hyperlink" Target="https://ccpatioapp.com/index.php?module=items/info&amp;path=25-487" TargetMode="External"/><Relationship Id="rId350" Type="http://schemas.openxmlformats.org/officeDocument/2006/relationships/hyperlink" Target="https://ccpatioapp.com/index.php?module=items/info&amp;path=25-420" TargetMode="External"/><Relationship Id="rId356" Type="http://schemas.openxmlformats.org/officeDocument/2006/relationships/hyperlink" Target="https://ccpatioapp.com/index.php?module=items/info&amp;path=25-489" TargetMode="External"/><Relationship Id="rId355" Type="http://schemas.openxmlformats.org/officeDocument/2006/relationships/hyperlink" Target="https://ccpatioapp.com/index.php?module=items/info&amp;path=25-489" TargetMode="External"/><Relationship Id="rId354" Type="http://schemas.openxmlformats.org/officeDocument/2006/relationships/hyperlink" Target="https://ccpatioapp.com/index.php?module=items/info&amp;path=25-488" TargetMode="External"/><Relationship Id="rId353" Type="http://schemas.openxmlformats.org/officeDocument/2006/relationships/hyperlink" Target="https://ccpatioapp.com/index.php?module=items/info&amp;path=25-488" TargetMode="External"/><Relationship Id="rId1378" Type="http://schemas.openxmlformats.org/officeDocument/2006/relationships/hyperlink" Target="https://ccpatioapp.com/index.php?module=items/info&amp;path=25-864" TargetMode="External"/><Relationship Id="rId1379" Type="http://schemas.openxmlformats.org/officeDocument/2006/relationships/hyperlink" Target="https://ccpatioapp.com/index.php?module=items/info&amp;path=25-864" TargetMode="External"/><Relationship Id="rId305" Type="http://schemas.openxmlformats.org/officeDocument/2006/relationships/hyperlink" Target="https://ccpatioapp.com/index.php?module=items/info&amp;path=25-471" TargetMode="External"/><Relationship Id="rId789" Type="http://schemas.openxmlformats.org/officeDocument/2006/relationships/hyperlink" Target="https://ccpatioapp.com/index.php?module=items/info&amp;path=25-722" TargetMode="External"/><Relationship Id="rId304" Type="http://schemas.openxmlformats.org/officeDocument/2006/relationships/hyperlink" Target="https://ccpatioapp.com/index.php?module=items/info&amp;path=25-471" TargetMode="External"/><Relationship Id="rId788" Type="http://schemas.openxmlformats.org/officeDocument/2006/relationships/hyperlink" Target="https://ccpatioapp.com/index.php?module=items/info&amp;path=25-721" TargetMode="External"/><Relationship Id="rId303" Type="http://schemas.openxmlformats.org/officeDocument/2006/relationships/hyperlink" Target="https://ccpatioapp.com/index.php?module=items/info&amp;path=25-421" TargetMode="External"/><Relationship Id="rId787" Type="http://schemas.openxmlformats.org/officeDocument/2006/relationships/hyperlink" Target="https://ccpatioapp.com/index.php?module=items/info&amp;path=25-720" TargetMode="External"/><Relationship Id="rId302" Type="http://schemas.openxmlformats.org/officeDocument/2006/relationships/hyperlink" Target="https://ccpatioapp.com/index.php?module=items/info&amp;path=21-437&amp;redirect_to=subentity&amp;gotopage%5b85%5d=1" TargetMode="External"/><Relationship Id="rId786" Type="http://schemas.openxmlformats.org/officeDocument/2006/relationships/hyperlink" Target="https://ccpatioapp.com/index.php?module=items/info&amp;path=25-719" TargetMode="External"/><Relationship Id="rId309" Type="http://schemas.openxmlformats.org/officeDocument/2006/relationships/hyperlink" Target="https://ccpatioapp.com/index.php?module=items/info&amp;path=25-473" TargetMode="External"/><Relationship Id="rId308" Type="http://schemas.openxmlformats.org/officeDocument/2006/relationships/hyperlink" Target="https://ccpatioapp.com/index.php?module=items/info&amp;path=25-473" TargetMode="External"/><Relationship Id="rId307" Type="http://schemas.openxmlformats.org/officeDocument/2006/relationships/hyperlink" Target="https://ccpatioapp.com/index.php?module=items/info&amp;path=25-472" TargetMode="External"/><Relationship Id="rId306" Type="http://schemas.openxmlformats.org/officeDocument/2006/relationships/hyperlink" Target="https://ccpatioapp.com/index.php?module=items/info&amp;path=25-472" TargetMode="External"/><Relationship Id="rId781" Type="http://schemas.openxmlformats.org/officeDocument/2006/relationships/hyperlink" Target="https://ccpatioapp.com/index.php?module=items/info&amp;path=25-717" TargetMode="External"/><Relationship Id="rId1370" Type="http://schemas.openxmlformats.org/officeDocument/2006/relationships/hyperlink" Target="https://ccpatioapp.com/index.php?module=items/info&amp;path=25-862" TargetMode="External"/><Relationship Id="rId780" Type="http://schemas.openxmlformats.org/officeDocument/2006/relationships/hyperlink" Target="https://ccpatioapp.com/index.php?module=items/info&amp;path=25-658" TargetMode="External"/><Relationship Id="rId1371" Type="http://schemas.openxmlformats.org/officeDocument/2006/relationships/hyperlink" Target="https://ccpatioapp.com/index.php?module=items/info&amp;path=25-862" TargetMode="External"/><Relationship Id="rId1372" Type="http://schemas.openxmlformats.org/officeDocument/2006/relationships/hyperlink" Target="https://ccpatioapp.com/index.php?module=items/info&amp;path=25-858" TargetMode="External"/><Relationship Id="rId1373" Type="http://schemas.openxmlformats.org/officeDocument/2006/relationships/hyperlink" Target="https://ccpatioapp.com/index.php?module=items/info&amp;path=25-858" TargetMode="External"/><Relationship Id="rId301" Type="http://schemas.openxmlformats.org/officeDocument/2006/relationships/hyperlink" Target="https://ccpatioapp.com/index.php?module=items/info&amp;path=25-451" TargetMode="External"/><Relationship Id="rId785" Type="http://schemas.openxmlformats.org/officeDocument/2006/relationships/hyperlink" Target="https://ccpatioapp.com/index.php?module=items/info&amp;path=25-718" TargetMode="External"/><Relationship Id="rId1374" Type="http://schemas.openxmlformats.org/officeDocument/2006/relationships/hyperlink" Target="https://ccpatioapp.com/index.php?module=items/info&amp;path=25-862" TargetMode="External"/><Relationship Id="rId300" Type="http://schemas.openxmlformats.org/officeDocument/2006/relationships/hyperlink" Target="https://ccpatioapp.com/index.php?module=items/info&amp;path=25-451" TargetMode="External"/><Relationship Id="rId784" Type="http://schemas.openxmlformats.org/officeDocument/2006/relationships/hyperlink" Target="https://ccpatioapp.com/index.php?module=items/info&amp;path=25-676" TargetMode="External"/><Relationship Id="rId1375" Type="http://schemas.openxmlformats.org/officeDocument/2006/relationships/hyperlink" Target="https://ccpatioapp.com/index.php?module=items/info&amp;path=25-862" TargetMode="External"/><Relationship Id="rId783" Type="http://schemas.openxmlformats.org/officeDocument/2006/relationships/hyperlink" Target="https://ccpatioapp.com/index.php?module=items/info&amp;path=25-146" TargetMode="External"/><Relationship Id="rId1376" Type="http://schemas.openxmlformats.org/officeDocument/2006/relationships/hyperlink" Target="https://ccpatioapp.com/index.php?module=items/info&amp;path=25-863" TargetMode="External"/><Relationship Id="rId782" Type="http://schemas.openxmlformats.org/officeDocument/2006/relationships/hyperlink" Target="https://ccpatioapp.com/index.php?module=items/info&amp;path=25-390" TargetMode="External"/><Relationship Id="rId1377" Type="http://schemas.openxmlformats.org/officeDocument/2006/relationships/hyperlink" Target="https://ccpatioapp.com/index.php?module=items/info&amp;path=25-863" TargetMode="External"/><Relationship Id="rId1367" Type="http://schemas.openxmlformats.org/officeDocument/2006/relationships/hyperlink" Target="https://ccpatioapp.com/index.php?module=items/info&amp;path=25-441" TargetMode="External"/><Relationship Id="rId1368" Type="http://schemas.openxmlformats.org/officeDocument/2006/relationships/hyperlink" Target="https://ccpatioapp.com/index.php?module=items/info&amp;path=25-861" TargetMode="External"/><Relationship Id="rId1369" Type="http://schemas.openxmlformats.org/officeDocument/2006/relationships/hyperlink" Target="https://ccpatioapp.com/index.php?module=items/info&amp;path=25-861" TargetMode="External"/><Relationship Id="rId778" Type="http://schemas.openxmlformats.org/officeDocument/2006/relationships/hyperlink" Target="https://ccpatioapp.com/index.php?module=items/info&amp;path=25-420" TargetMode="External"/><Relationship Id="rId777" Type="http://schemas.openxmlformats.org/officeDocument/2006/relationships/hyperlink" Target="https://ccpatioapp.com/index.php?module=items/info&amp;path=25-715" TargetMode="External"/><Relationship Id="rId776" Type="http://schemas.openxmlformats.org/officeDocument/2006/relationships/hyperlink" Target="https://ccpatioapp.com/index.php?module=items/info&amp;path=25-714" TargetMode="External"/><Relationship Id="rId775" Type="http://schemas.openxmlformats.org/officeDocument/2006/relationships/hyperlink" Target="https://ccpatioapp.com/index.php?module=items/info&amp;path=25-713" TargetMode="External"/><Relationship Id="rId779" Type="http://schemas.openxmlformats.org/officeDocument/2006/relationships/hyperlink" Target="https://ccpatioapp.com/index.php?module=items/info&amp;path=25-716" TargetMode="External"/><Relationship Id="rId770" Type="http://schemas.openxmlformats.org/officeDocument/2006/relationships/hyperlink" Target="https://ccpatioapp.com/index.php?module=items/info&amp;path=25-660" TargetMode="External"/><Relationship Id="rId1360" Type="http://schemas.openxmlformats.org/officeDocument/2006/relationships/hyperlink" Target="https://ccpatioapp.com/index.php?module=items/info&amp;path=25-860" TargetMode="External"/><Relationship Id="rId1361" Type="http://schemas.openxmlformats.org/officeDocument/2006/relationships/hyperlink" Target="https://ccpatioapp.com/index.php?module=items/info&amp;path=25-860" TargetMode="External"/><Relationship Id="rId1362" Type="http://schemas.openxmlformats.org/officeDocument/2006/relationships/hyperlink" Target="https://ccpatioapp.com/index.php?module=items/info&amp;path=25-791" TargetMode="External"/><Relationship Id="rId774" Type="http://schemas.openxmlformats.org/officeDocument/2006/relationships/hyperlink" Target="https://ccpatioapp.com/index.php?module=items/info&amp;path=25-600" TargetMode="External"/><Relationship Id="rId1363" Type="http://schemas.openxmlformats.org/officeDocument/2006/relationships/hyperlink" Target="https://ccpatioapp.com/index.php?module=items/info&amp;path=25-791" TargetMode="External"/><Relationship Id="rId773" Type="http://schemas.openxmlformats.org/officeDocument/2006/relationships/hyperlink" Target="https://ccpatioapp.com/index.php?module=items/info&amp;path=25-679" TargetMode="External"/><Relationship Id="rId1364" Type="http://schemas.openxmlformats.org/officeDocument/2006/relationships/hyperlink" Target="https://ccpatioapp.com/index.php?module=items/info&amp;path=25-536" TargetMode="External"/><Relationship Id="rId772" Type="http://schemas.openxmlformats.org/officeDocument/2006/relationships/hyperlink" Target="https://ccpatioapp.com/index.php?module=items/info&amp;path=25-712" TargetMode="External"/><Relationship Id="rId1365" Type="http://schemas.openxmlformats.org/officeDocument/2006/relationships/hyperlink" Target="https://ccpatioapp.com/index.php?module=items/info&amp;path=25-536" TargetMode="External"/><Relationship Id="rId771" Type="http://schemas.openxmlformats.org/officeDocument/2006/relationships/hyperlink" Target="https://ccpatioapp.com/index.php?module=items/info&amp;path=25-711" TargetMode="External"/><Relationship Id="rId1366" Type="http://schemas.openxmlformats.org/officeDocument/2006/relationships/hyperlink" Target="https://ccpatioapp.com/index.php?module=items/info&amp;path=25-441" TargetMode="External"/><Relationship Id="rId327" Type="http://schemas.openxmlformats.org/officeDocument/2006/relationships/hyperlink" Target="https://ccpatioapp.com/index.php?module=items/info&amp;path=25-397" TargetMode="External"/><Relationship Id="rId326" Type="http://schemas.openxmlformats.org/officeDocument/2006/relationships/hyperlink" Target="https://ccpatioapp.com/index.php?module=items/info&amp;path=25-397" TargetMode="External"/><Relationship Id="rId325" Type="http://schemas.openxmlformats.org/officeDocument/2006/relationships/hyperlink" Target="https://ccpatioapp.com/index.php?module=items/info&amp;path=25-353" TargetMode="External"/><Relationship Id="rId324" Type="http://schemas.openxmlformats.org/officeDocument/2006/relationships/hyperlink" Target="https://ccpatioapp.com/index.php?module=items/info&amp;path=25-353" TargetMode="External"/><Relationship Id="rId329" Type="http://schemas.openxmlformats.org/officeDocument/2006/relationships/hyperlink" Target="https://ccpatioapp.com/index.php?module=items/info&amp;path=25-460" TargetMode="External"/><Relationship Id="rId1390" Type="http://schemas.openxmlformats.org/officeDocument/2006/relationships/hyperlink" Target="https://ccpatioapp.com/index.php?module=items/info&amp;path=25-868" TargetMode="External"/><Relationship Id="rId328" Type="http://schemas.openxmlformats.org/officeDocument/2006/relationships/hyperlink" Target="https://ccpatioapp.com/index.php?module=items/info&amp;path=25-479" TargetMode="External"/><Relationship Id="rId1391" Type="http://schemas.openxmlformats.org/officeDocument/2006/relationships/hyperlink" Target="https://ccpatioapp.com/index.php?module=items/info&amp;path=25-868" TargetMode="External"/><Relationship Id="rId1392" Type="http://schemas.openxmlformats.org/officeDocument/2006/relationships/hyperlink" Target="https://ccpatioapp.com/index.php?module=items/info&amp;path=25-584" TargetMode="External"/><Relationship Id="rId1393" Type="http://schemas.openxmlformats.org/officeDocument/2006/relationships/hyperlink" Target="https://ccpatioapp.com/index.php?module=items/info&amp;path=25-584" TargetMode="External"/><Relationship Id="rId1394" Type="http://schemas.openxmlformats.org/officeDocument/2006/relationships/hyperlink" Target="https://ccpatioapp.com/index.php?module=items/info&amp;path=25-854" TargetMode="External"/><Relationship Id="rId1395" Type="http://schemas.openxmlformats.org/officeDocument/2006/relationships/hyperlink" Target="https://ccpatioapp.com/index.php?module=items/info&amp;path=25-854" TargetMode="External"/><Relationship Id="rId323" Type="http://schemas.openxmlformats.org/officeDocument/2006/relationships/hyperlink" Target="https://ccpatioapp.com/index.php?module=items/info&amp;path=25-478" TargetMode="External"/><Relationship Id="rId1396" Type="http://schemas.openxmlformats.org/officeDocument/2006/relationships/hyperlink" Target="https://ccpatioapp.com/index.php?module=items/info&amp;path=25-869" TargetMode="External"/><Relationship Id="rId322" Type="http://schemas.openxmlformats.org/officeDocument/2006/relationships/hyperlink" Target="https://ccpatioapp.com/index.php?module=items/info&amp;path=25-478" TargetMode="External"/><Relationship Id="rId1397" Type="http://schemas.openxmlformats.org/officeDocument/2006/relationships/hyperlink" Target="https://ccpatioapp.com/index.php?module=items/info&amp;path=25-869" TargetMode="External"/><Relationship Id="rId321" Type="http://schemas.openxmlformats.org/officeDocument/2006/relationships/hyperlink" Target="https://ccpatioapp.com/index.php?module=items/info&amp;path=25-330" TargetMode="External"/><Relationship Id="rId1398" Type="http://schemas.openxmlformats.org/officeDocument/2006/relationships/hyperlink" Target="https://ccpatioapp.com/index.php?module=items/info&amp;path=25-870" TargetMode="External"/><Relationship Id="rId320" Type="http://schemas.openxmlformats.org/officeDocument/2006/relationships/hyperlink" Target="https://ccpatioapp.com/index.php?module=items/info&amp;path=25-330" TargetMode="External"/><Relationship Id="rId1399" Type="http://schemas.openxmlformats.org/officeDocument/2006/relationships/hyperlink" Target="https://ccpatioapp.com/index.php?module=items/info&amp;path=25-870" TargetMode="External"/><Relationship Id="rId1389" Type="http://schemas.openxmlformats.org/officeDocument/2006/relationships/hyperlink" Target="https://ccpatioapp.com/index.php?module=items/info&amp;path=25-867" TargetMode="External"/><Relationship Id="rId316" Type="http://schemas.openxmlformats.org/officeDocument/2006/relationships/hyperlink" Target="https://ccpatioapp.com/index.php?module=items/info&amp;path=25-476" TargetMode="External"/><Relationship Id="rId315" Type="http://schemas.openxmlformats.org/officeDocument/2006/relationships/hyperlink" Target="https://ccpatioapp.com/index.php?module=items/info&amp;path=25-177" TargetMode="External"/><Relationship Id="rId799" Type="http://schemas.openxmlformats.org/officeDocument/2006/relationships/hyperlink" Target="https://ccpatioapp.com/index.php?module=items/info&amp;path=25-344" TargetMode="External"/><Relationship Id="rId314" Type="http://schemas.openxmlformats.org/officeDocument/2006/relationships/hyperlink" Target="https://ccpatioapp.com/index.php?module=items/info&amp;path=25-177" TargetMode="External"/><Relationship Id="rId798" Type="http://schemas.openxmlformats.org/officeDocument/2006/relationships/hyperlink" Target="https://ccpatioapp.com/index.php?module=items/info&amp;path=25-420" TargetMode="External"/><Relationship Id="rId313" Type="http://schemas.openxmlformats.org/officeDocument/2006/relationships/hyperlink" Target="https://ccpatioapp.com/index.php?module=items/info&amp;path=25-475" TargetMode="External"/><Relationship Id="rId797" Type="http://schemas.openxmlformats.org/officeDocument/2006/relationships/hyperlink" Target="https://ccpatioapp.com/index.php?module=items/info&amp;path=25-420" TargetMode="External"/><Relationship Id="rId319" Type="http://schemas.openxmlformats.org/officeDocument/2006/relationships/hyperlink" Target="https://ccpatioapp.com/index.php?module=items/info&amp;path=25-477" TargetMode="External"/><Relationship Id="rId318" Type="http://schemas.openxmlformats.org/officeDocument/2006/relationships/hyperlink" Target="https://ccpatioapp.com/index.php?module=items/info&amp;path=25-477" TargetMode="External"/><Relationship Id="rId317" Type="http://schemas.openxmlformats.org/officeDocument/2006/relationships/hyperlink" Target="https://ccpatioapp.com/index.php?module=items/info&amp;path=25-476" TargetMode="External"/><Relationship Id="rId1380" Type="http://schemas.openxmlformats.org/officeDocument/2006/relationships/hyperlink" Target="https://ccpatioapp.com/index.php?module=items/info&amp;path=25-865" TargetMode="External"/><Relationship Id="rId792" Type="http://schemas.openxmlformats.org/officeDocument/2006/relationships/hyperlink" Target="https://ccpatioapp.com/index.php?module=items/info&amp;path=25-724" TargetMode="External"/><Relationship Id="rId1381" Type="http://schemas.openxmlformats.org/officeDocument/2006/relationships/hyperlink" Target="https://ccpatioapp.com/index.php?module=items/info&amp;path=25-865" TargetMode="External"/><Relationship Id="rId791" Type="http://schemas.openxmlformats.org/officeDocument/2006/relationships/hyperlink" Target="https://ccpatioapp.com/index.php?module=items/info&amp;path=25-691" TargetMode="External"/><Relationship Id="rId1382" Type="http://schemas.openxmlformats.org/officeDocument/2006/relationships/hyperlink" Target="https://ccpatioapp.com/index.php?module=items/info&amp;path=25-839" TargetMode="External"/><Relationship Id="rId790" Type="http://schemas.openxmlformats.org/officeDocument/2006/relationships/hyperlink" Target="https://ccpatioapp.com/index.php?module=items/info&amp;path=25-723" TargetMode="External"/><Relationship Id="rId1383" Type="http://schemas.openxmlformats.org/officeDocument/2006/relationships/hyperlink" Target="https://ccpatioapp.com/index.php?module=items/info&amp;path=25-839" TargetMode="External"/><Relationship Id="rId1384" Type="http://schemas.openxmlformats.org/officeDocument/2006/relationships/hyperlink" Target="https://ccpatioapp.com/index.php?module=items/info&amp;path=25-866" TargetMode="External"/><Relationship Id="rId312" Type="http://schemas.openxmlformats.org/officeDocument/2006/relationships/hyperlink" Target="https://ccpatioapp.com/index.php?module=items/info&amp;path=25-475" TargetMode="External"/><Relationship Id="rId796" Type="http://schemas.openxmlformats.org/officeDocument/2006/relationships/hyperlink" Target="https://ccpatioapp.com/index.php?module=items/info&amp;path=25-726" TargetMode="External"/><Relationship Id="rId1385" Type="http://schemas.openxmlformats.org/officeDocument/2006/relationships/hyperlink" Target="https://ccpatioapp.com/index.php?module=items/info&amp;path=25-866" TargetMode="External"/><Relationship Id="rId311" Type="http://schemas.openxmlformats.org/officeDocument/2006/relationships/hyperlink" Target="https://ccpatioapp.com/index.php?module=items/info&amp;path=25-474" TargetMode="External"/><Relationship Id="rId795" Type="http://schemas.openxmlformats.org/officeDocument/2006/relationships/hyperlink" Target="https://ccpatioapp.com/index.php?module=items/info&amp;path=25-726" TargetMode="External"/><Relationship Id="rId1386" Type="http://schemas.openxmlformats.org/officeDocument/2006/relationships/hyperlink" Target="https://ccpatioapp.com/index.php?module=items/info&amp;path=25-838" TargetMode="External"/><Relationship Id="rId310" Type="http://schemas.openxmlformats.org/officeDocument/2006/relationships/hyperlink" Target="https://ccpatioapp.com/index.php?module=items/info&amp;path=25-474" TargetMode="External"/><Relationship Id="rId794" Type="http://schemas.openxmlformats.org/officeDocument/2006/relationships/hyperlink" Target="https://ccpatioapp.com/index.php?module=items/info&amp;path=25-725" TargetMode="External"/><Relationship Id="rId1387" Type="http://schemas.openxmlformats.org/officeDocument/2006/relationships/hyperlink" Target="https://ccpatioapp.com/index.php?module=items/info&amp;path=25-838" TargetMode="External"/><Relationship Id="rId793" Type="http://schemas.openxmlformats.org/officeDocument/2006/relationships/hyperlink" Target="https://ccpatioapp.com/index.php?module=items/info&amp;path=25-725" TargetMode="External"/><Relationship Id="rId1388" Type="http://schemas.openxmlformats.org/officeDocument/2006/relationships/hyperlink" Target="https://ccpatioapp.com/index.php?module=items/info&amp;path=25-867" TargetMode="External"/><Relationship Id="rId297" Type="http://schemas.openxmlformats.org/officeDocument/2006/relationships/hyperlink" Target="https://ccpatioapp.com/index.php?module=items/info&amp;path=25-469" TargetMode="External"/><Relationship Id="rId296" Type="http://schemas.openxmlformats.org/officeDocument/2006/relationships/hyperlink" Target="https://ccpatioapp.com/index.php?module=items/info&amp;path=25-469" TargetMode="External"/><Relationship Id="rId295" Type="http://schemas.openxmlformats.org/officeDocument/2006/relationships/hyperlink" Target="https://ccpatioapp.com/index.php?module=items/info&amp;path=25-406" TargetMode="External"/><Relationship Id="rId294" Type="http://schemas.openxmlformats.org/officeDocument/2006/relationships/hyperlink" Target="https://ccpatioapp.com/index.php?module=items/info&amp;path=25-406" TargetMode="External"/><Relationship Id="rId299" Type="http://schemas.openxmlformats.org/officeDocument/2006/relationships/hyperlink" Target="https://ccpatioapp.com/index.php?module=items/info&amp;path=25-470" TargetMode="External"/><Relationship Id="rId298" Type="http://schemas.openxmlformats.org/officeDocument/2006/relationships/hyperlink" Target="https://ccpatioapp.com/index.php?module=items/info&amp;path=25-470" TargetMode="External"/><Relationship Id="rId271" Type="http://schemas.openxmlformats.org/officeDocument/2006/relationships/hyperlink" Target="https://ccpatioapp.com/index.php?module=items/info&amp;path=25-460" TargetMode="External"/><Relationship Id="rId270" Type="http://schemas.openxmlformats.org/officeDocument/2006/relationships/hyperlink" Target="https://ccpatioapp.com/index.php?module=items/info&amp;path=25-460" TargetMode="External"/><Relationship Id="rId269" Type="http://schemas.openxmlformats.org/officeDocument/2006/relationships/hyperlink" Target="https://ccpatioapp.com/index.php?module=items/info&amp;path=25-459" TargetMode="External"/><Relationship Id="rId264" Type="http://schemas.openxmlformats.org/officeDocument/2006/relationships/hyperlink" Target="https://ccpatioapp.com/index.php?module=items/info&amp;path=25-458" TargetMode="External"/><Relationship Id="rId263" Type="http://schemas.openxmlformats.org/officeDocument/2006/relationships/hyperlink" Target="https://ccpatioapp.com/index.php?module=items/info&amp;path=25-457" TargetMode="External"/><Relationship Id="rId262" Type="http://schemas.openxmlformats.org/officeDocument/2006/relationships/hyperlink" Target="https://ccpatioapp.com/index.php?module=items/info&amp;path=25-457" TargetMode="External"/><Relationship Id="rId261" Type="http://schemas.openxmlformats.org/officeDocument/2006/relationships/hyperlink" Target="https://ccpatioapp.com/index.php?module=items/info&amp;path=25-455" TargetMode="External"/><Relationship Id="rId268" Type="http://schemas.openxmlformats.org/officeDocument/2006/relationships/hyperlink" Target="https://ccpatioapp.com/index.php?module=items/info&amp;path=25-459" TargetMode="External"/><Relationship Id="rId267" Type="http://schemas.openxmlformats.org/officeDocument/2006/relationships/hyperlink" Target="https://ccpatioapp.com/index.php?module=items/info&amp;path=25-435" TargetMode="External"/><Relationship Id="rId266" Type="http://schemas.openxmlformats.org/officeDocument/2006/relationships/hyperlink" Target="https://ccpatioapp.com/index.php?module=items/info&amp;path=25-435" TargetMode="External"/><Relationship Id="rId265" Type="http://schemas.openxmlformats.org/officeDocument/2006/relationships/hyperlink" Target="https://ccpatioapp.com/index.php?module=items/info&amp;path=25-458" TargetMode="External"/><Relationship Id="rId260" Type="http://schemas.openxmlformats.org/officeDocument/2006/relationships/hyperlink" Target="https://ccpatioapp.com/index.php?module=items/info&amp;path=25-455" TargetMode="External"/><Relationship Id="rId259" Type="http://schemas.openxmlformats.org/officeDocument/2006/relationships/hyperlink" Target="https://ccpatioapp.com/index.php?module=items/info&amp;path=25-454" TargetMode="External"/><Relationship Id="rId258" Type="http://schemas.openxmlformats.org/officeDocument/2006/relationships/hyperlink" Target="https://ccpatioapp.com/index.php?module=items/info&amp;path=25-454" TargetMode="External"/><Relationship Id="rId253" Type="http://schemas.openxmlformats.org/officeDocument/2006/relationships/hyperlink" Target="https://ccpatioapp.com/index.php?module=items/info&amp;path=25-451" TargetMode="External"/><Relationship Id="rId252" Type="http://schemas.openxmlformats.org/officeDocument/2006/relationships/hyperlink" Target="https://ccpatioapp.com/index.php?module=items/info&amp;path=25-451" TargetMode="External"/><Relationship Id="rId251" Type="http://schemas.openxmlformats.org/officeDocument/2006/relationships/hyperlink" Target="https://ccpatioapp.com/index.php?module=items/info&amp;path=25-450" TargetMode="External"/><Relationship Id="rId250" Type="http://schemas.openxmlformats.org/officeDocument/2006/relationships/hyperlink" Target="https://ccpatioapp.com/index.php?module=items/info&amp;path=25-450" TargetMode="External"/><Relationship Id="rId257" Type="http://schemas.openxmlformats.org/officeDocument/2006/relationships/hyperlink" Target="https://ccpatioapp.com/index.php?module=items/info&amp;path=25-453" TargetMode="External"/><Relationship Id="rId256" Type="http://schemas.openxmlformats.org/officeDocument/2006/relationships/hyperlink" Target="https://ccpatioapp.com/index.php?module=items/info&amp;path=25-453" TargetMode="External"/><Relationship Id="rId255" Type="http://schemas.openxmlformats.org/officeDocument/2006/relationships/hyperlink" Target="https://ccpatioapp.com/index.php?module=items/info&amp;path=25-452" TargetMode="External"/><Relationship Id="rId254" Type="http://schemas.openxmlformats.org/officeDocument/2006/relationships/hyperlink" Target="https://ccpatioapp.com/index.php?module=items/info&amp;path=25-452" TargetMode="External"/><Relationship Id="rId293" Type="http://schemas.openxmlformats.org/officeDocument/2006/relationships/hyperlink" Target="https://ccpatioapp.com/index.php?module=items/info&amp;path=25-468" TargetMode="External"/><Relationship Id="rId292" Type="http://schemas.openxmlformats.org/officeDocument/2006/relationships/hyperlink" Target="https://ccpatioapp.com/index.php?module=items/info&amp;path=25-468" TargetMode="External"/><Relationship Id="rId291" Type="http://schemas.openxmlformats.org/officeDocument/2006/relationships/hyperlink" Target="https://ccpatioapp.com/index.php?module=items/info&amp;path=25-237" TargetMode="External"/><Relationship Id="rId290" Type="http://schemas.openxmlformats.org/officeDocument/2006/relationships/hyperlink" Target="https://ccpatioapp.com/index.php?module=items/info&amp;path=25-237" TargetMode="External"/><Relationship Id="rId286" Type="http://schemas.openxmlformats.org/officeDocument/2006/relationships/hyperlink" Target="https://ccpatioapp.com/index.php?module=items/info&amp;path=25-466" TargetMode="External"/><Relationship Id="rId285" Type="http://schemas.openxmlformats.org/officeDocument/2006/relationships/hyperlink" Target="https://ccpatioapp.com/index.php?module=items/info&amp;path=25-452" TargetMode="External"/><Relationship Id="rId284" Type="http://schemas.openxmlformats.org/officeDocument/2006/relationships/hyperlink" Target="https://ccpatioapp.com/index.php?module=items/info&amp;path=25-452" TargetMode="External"/><Relationship Id="rId283" Type="http://schemas.openxmlformats.org/officeDocument/2006/relationships/hyperlink" Target="https://ccpatioapp.com/index.php?module=items/info&amp;path=25-254" TargetMode="External"/><Relationship Id="rId289" Type="http://schemas.openxmlformats.org/officeDocument/2006/relationships/hyperlink" Target="https://ccpatioapp.com/index.php?module=items/info&amp;path=25-467" TargetMode="External"/><Relationship Id="rId288" Type="http://schemas.openxmlformats.org/officeDocument/2006/relationships/hyperlink" Target="https://ccpatioapp.com/index.php?module=items/info&amp;path=25-467" TargetMode="External"/><Relationship Id="rId287" Type="http://schemas.openxmlformats.org/officeDocument/2006/relationships/hyperlink" Target="https://ccpatioapp.com/index.php?module=items/info&amp;path=25-466" TargetMode="External"/><Relationship Id="rId282" Type="http://schemas.openxmlformats.org/officeDocument/2006/relationships/hyperlink" Target="https://ccpatioapp.com/index.php?module=items/info&amp;path=25-254" TargetMode="External"/><Relationship Id="rId281" Type="http://schemas.openxmlformats.org/officeDocument/2006/relationships/hyperlink" Target="https://ccpatioapp.com/index.php?module=items/info&amp;path=25-359" TargetMode="External"/><Relationship Id="rId280" Type="http://schemas.openxmlformats.org/officeDocument/2006/relationships/hyperlink" Target="https://ccpatioapp.com/index.php?module=items/info&amp;path=25-359" TargetMode="External"/><Relationship Id="rId275" Type="http://schemas.openxmlformats.org/officeDocument/2006/relationships/hyperlink" Target="https://ccpatioapp.com/index.php?module=items/info&amp;path=25-462" TargetMode="External"/><Relationship Id="rId274" Type="http://schemas.openxmlformats.org/officeDocument/2006/relationships/hyperlink" Target="https://ccpatioapp.com/index.php?module=items/info&amp;path=25-462" TargetMode="External"/><Relationship Id="rId273" Type="http://schemas.openxmlformats.org/officeDocument/2006/relationships/hyperlink" Target="https://ccpatioapp.com/index.php?module=items/info&amp;path=25-461" TargetMode="External"/><Relationship Id="rId272" Type="http://schemas.openxmlformats.org/officeDocument/2006/relationships/hyperlink" Target="https://ccpatioapp.com/index.php?module=items/info&amp;path=25-461" TargetMode="External"/><Relationship Id="rId279" Type="http://schemas.openxmlformats.org/officeDocument/2006/relationships/hyperlink" Target="https://ccpatioapp.com/index.php?module=items/info&amp;path=25-463" TargetMode="External"/><Relationship Id="rId278" Type="http://schemas.openxmlformats.org/officeDocument/2006/relationships/hyperlink" Target="https://ccpatioapp.com/index.php?module=items/info&amp;path=25-463" TargetMode="External"/><Relationship Id="rId277" Type="http://schemas.openxmlformats.org/officeDocument/2006/relationships/hyperlink" Target="https://ccpatioapp.com/index.php?module=items/info&amp;path=25-463" TargetMode="External"/><Relationship Id="rId276" Type="http://schemas.openxmlformats.org/officeDocument/2006/relationships/hyperlink" Target="https://ccpatioapp.com/index.php?module=items/info&amp;path=25-463" TargetMode="External"/><Relationship Id="rId1455" Type="http://schemas.openxmlformats.org/officeDocument/2006/relationships/hyperlink" Target="https://ccpatioapp.com/index.php?module=items/info&amp;path=25-890" TargetMode="External"/><Relationship Id="rId1456" Type="http://schemas.openxmlformats.org/officeDocument/2006/relationships/hyperlink" Target="https://ccpatioapp.com/index.php?module=items/info&amp;path=25-729" TargetMode="External"/><Relationship Id="rId1457" Type="http://schemas.openxmlformats.org/officeDocument/2006/relationships/hyperlink" Target="https://ccpatioapp.com/index.php?module=items/info&amp;path=25-729" TargetMode="External"/><Relationship Id="rId1458" Type="http://schemas.openxmlformats.org/officeDocument/2006/relationships/hyperlink" Target="https://ccpatioapp.com/index.php?module=items/info&amp;path=25-559" TargetMode="External"/><Relationship Id="rId1459" Type="http://schemas.openxmlformats.org/officeDocument/2006/relationships/hyperlink" Target="https://ccpatioapp.com/index.php?module=items/info&amp;path=25-559" TargetMode="External"/><Relationship Id="rId629" Type="http://schemas.openxmlformats.org/officeDocument/2006/relationships/hyperlink" Target="https://ccpatioapp.com/index.php?module=items/info&amp;path=25-122" TargetMode="External"/><Relationship Id="rId624" Type="http://schemas.openxmlformats.org/officeDocument/2006/relationships/hyperlink" Target="https://ccpatioapp.com/index.php?module=items/info&amp;path=25-572" TargetMode="External"/><Relationship Id="rId623" Type="http://schemas.openxmlformats.org/officeDocument/2006/relationships/hyperlink" Target="https://ccpatioapp.com/index.php?module=items/info&amp;path=25-605" TargetMode="External"/><Relationship Id="rId622" Type="http://schemas.openxmlformats.org/officeDocument/2006/relationships/hyperlink" Target="https://ccpatioapp.com/index.php?module=items/info&amp;path=25-336" TargetMode="External"/><Relationship Id="rId621" Type="http://schemas.openxmlformats.org/officeDocument/2006/relationships/hyperlink" Target="https://ccpatioapp.com/index.php?module=items/info&amp;path=25-420" TargetMode="External"/><Relationship Id="rId628" Type="http://schemas.openxmlformats.org/officeDocument/2006/relationships/hyperlink" Target="https://ccpatioapp.com/index.php?module=items/info&amp;path=25-84" TargetMode="External"/><Relationship Id="rId627" Type="http://schemas.openxmlformats.org/officeDocument/2006/relationships/hyperlink" Target="https://ccpatioapp.com/index.php?module=items/info&amp;path=25-17" TargetMode="External"/><Relationship Id="rId626" Type="http://schemas.openxmlformats.org/officeDocument/2006/relationships/hyperlink" Target="https://ccpatioapp.com/index.php?module=items/info&amp;path=25-530" TargetMode="External"/><Relationship Id="rId625" Type="http://schemas.openxmlformats.org/officeDocument/2006/relationships/hyperlink" Target="https://ccpatioapp.com/index.php?module=items/info&amp;path=25-606" TargetMode="External"/><Relationship Id="rId1450" Type="http://schemas.openxmlformats.org/officeDocument/2006/relationships/hyperlink" Target="https://ccpatioapp.com/index.php?module=items/info&amp;path=25-888" TargetMode="External"/><Relationship Id="rId620" Type="http://schemas.openxmlformats.org/officeDocument/2006/relationships/hyperlink" Target="https://ccpatioapp.com/index.php?module=items/info&amp;path=25-602" TargetMode="External"/><Relationship Id="rId1451" Type="http://schemas.openxmlformats.org/officeDocument/2006/relationships/hyperlink" Target="https://ccpatioapp.com/index.php?module=items/info&amp;path=25-888" TargetMode="External"/><Relationship Id="rId1452" Type="http://schemas.openxmlformats.org/officeDocument/2006/relationships/hyperlink" Target="https://ccpatioapp.com/index.php?module=items/info&amp;path=25-889" TargetMode="External"/><Relationship Id="rId1453" Type="http://schemas.openxmlformats.org/officeDocument/2006/relationships/hyperlink" Target="https://ccpatioapp.com/index.php?module=items/info&amp;path=25-889" TargetMode="External"/><Relationship Id="rId1454" Type="http://schemas.openxmlformats.org/officeDocument/2006/relationships/hyperlink" Target="https://ccpatioapp.com/index.php?module=items/info&amp;path=25-890" TargetMode="External"/><Relationship Id="rId1444" Type="http://schemas.openxmlformats.org/officeDocument/2006/relationships/hyperlink" Target="https://ccpatioapp.com/index.php?module=items/info&amp;path=25-303" TargetMode="External"/><Relationship Id="rId1445" Type="http://schemas.openxmlformats.org/officeDocument/2006/relationships/hyperlink" Target="https://ccpatioapp.com/index.php?module=items/info&amp;path=25-303" TargetMode="External"/><Relationship Id="rId1446" Type="http://schemas.openxmlformats.org/officeDocument/2006/relationships/hyperlink" Target="https://ccpatioapp.com/index.php?module=items/info&amp;path=25-846" TargetMode="External"/><Relationship Id="rId1447" Type="http://schemas.openxmlformats.org/officeDocument/2006/relationships/hyperlink" Target="https://ccpatioapp.com/index.php?module=items/info&amp;path=25-846" TargetMode="External"/><Relationship Id="rId1448" Type="http://schemas.openxmlformats.org/officeDocument/2006/relationships/hyperlink" Target="https://ccpatioapp.com/index.php?module=items/info&amp;path=25-540" TargetMode="External"/><Relationship Id="rId1449" Type="http://schemas.openxmlformats.org/officeDocument/2006/relationships/hyperlink" Target="https://ccpatioapp.com/index.php?module=items/info&amp;path=25-540" TargetMode="External"/><Relationship Id="rId619" Type="http://schemas.openxmlformats.org/officeDocument/2006/relationships/hyperlink" Target="https://ccpatioapp.com/index.php?module=items/info&amp;path=25-566" TargetMode="External"/><Relationship Id="rId618" Type="http://schemas.openxmlformats.org/officeDocument/2006/relationships/hyperlink" Target="https://ccpatioapp.com/index.php?module=items/info&amp;path=25-601" TargetMode="External"/><Relationship Id="rId613" Type="http://schemas.openxmlformats.org/officeDocument/2006/relationships/hyperlink" Target="https://ccpatioapp.com/index.php?module=items/info&amp;path=25-595" TargetMode="External"/><Relationship Id="rId612" Type="http://schemas.openxmlformats.org/officeDocument/2006/relationships/hyperlink" Target="https://ccpatioapp.com/index.php?module=items/info&amp;path=25-420" TargetMode="External"/><Relationship Id="rId611" Type="http://schemas.openxmlformats.org/officeDocument/2006/relationships/hyperlink" Target="https://ccpatioapp.com/index.php?module=items/info&amp;path=25-594" TargetMode="External"/><Relationship Id="rId610" Type="http://schemas.openxmlformats.org/officeDocument/2006/relationships/hyperlink" Target="https://ccpatioapp.com/index.php?module=items/info&amp;path=25-593" TargetMode="External"/><Relationship Id="rId617" Type="http://schemas.openxmlformats.org/officeDocument/2006/relationships/hyperlink" Target="https://ccpatioapp.com/index.php?module=items/info&amp;path=25-600" TargetMode="External"/><Relationship Id="rId616" Type="http://schemas.openxmlformats.org/officeDocument/2006/relationships/hyperlink" Target="https://ccpatioapp.com/index.php?module=items/info&amp;path=25-598" TargetMode="External"/><Relationship Id="rId615" Type="http://schemas.openxmlformats.org/officeDocument/2006/relationships/hyperlink" Target="https://ccpatioapp.com/index.php?module=items/info&amp;path=25-597" TargetMode="External"/><Relationship Id="rId614" Type="http://schemas.openxmlformats.org/officeDocument/2006/relationships/hyperlink" Target="https://ccpatioapp.com/index.php?module=items/info&amp;path=25-596" TargetMode="External"/><Relationship Id="rId1440" Type="http://schemas.openxmlformats.org/officeDocument/2006/relationships/hyperlink" Target="https://ccpatioapp.com/index.php?module=items/info&amp;path=25-887" TargetMode="External"/><Relationship Id="rId1441" Type="http://schemas.openxmlformats.org/officeDocument/2006/relationships/hyperlink" Target="https://ccpatioapp.com/index.php?module=items/info&amp;path=25-887" TargetMode="External"/><Relationship Id="rId1442" Type="http://schemas.openxmlformats.org/officeDocument/2006/relationships/hyperlink" Target="https://ccpatioapp.com/index.php?module=items/info&amp;path=25-134" TargetMode="External"/><Relationship Id="rId1443" Type="http://schemas.openxmlformats.org/officeDocument/2006/relationships/hyperlink" Target="https://ccpatioapp.com/index.php?module=items/info&amp;path=25-134" TargetMode="External"/><Relationship Id="rId1477" Type="http://schemas.openxmlformats.org/officeDocument/2006/relationships/hyperlink" Target="https://ccpatioapp.com/index.php?module=items/info&amp;path=25-897" TargetMode="External"/><Relationship Id="rId1478" Type="http://schemas.openxmlformats.org/officeDocument/2006/relationships/hyperlink" Target="https://ccpatioapp.com/index.php?module=items/info&amp;path=25-898" TargetMode="External"/><Relationship Id="rId1479" Type="http://schemas.openxmlformats.org/officeDocument/2006/relationships/hyperlink" Target="https://ccpatioapp.com/index.php?module=items/info&amp;path=25-898" TargetMode="External"/><Relationship Id="rId646" Type="http://schemas.openxmlformats.org/officeDocument/2006/relationships/hyperlink" Target="https://ccpatioapp.com/index.php?module=items/info&amp;path=25-619" TargetMode="External"/><Relationship Id="rId645" Type="http://schemas.openxmlformats.org/officeDocument/2006/relationships/hyperlink" Target="https://ccpatioapp.com/index.php?module=items/info&amp;path=25-620" TargetMode="External"/><Relationship Id="rId644" Type="http://schemas.openxmlformats.org/officeDocument/2006/relationships/hyperlink" Target="https://ccpatioapp.com/index.php?module=items/info&amp;path=25-618" TargetMode="External"/><Relationship Id="rId643" Type="http://schemas.openxmlformats.org/officeDocument/2006/relationships/hyperlink" Target="https://ccpatioapp.com/index.php?module=items/info&amp;path=25-617" TargetMode="External"/><Relationship Id="rId649" Type="http://schemas.openxmlformats.org/officeDocument/2006/relationships/hyperlink" Target="https://ccpatioapp.com/index.php?module=items/info&amp;path=25-353" TargetMode="External"/><Relationship Id="rId648" Type="http://schemas.openxmlformats.org/officeDocument/2006/relationships/hyperlink" Target="https://ccpatioapp.com/index.php?module=items/info&amp;path=25-145" TargetMode="External"/><Relationship Id="rId647" Type="http://schemas.openxmlformats.org/officeDocument/2006/relationships/hyperlink" Target="https://ccpatioapp.com/index.php?module=items/info&amp;path=25-79" TargetMode="External"/><Relationship Id="rId1470" Type="http://schemas.openxmlformats.org/officeDocument/2006/relationships/hyperlink" Target="https://ccpatioapp.com/index.php?module=items/info&amp;path=25-893" TargetMode="External"/><Relationship Id="rId1471" Type="http://schemas.openxmlformats.org/officeDocument/2006/relationships/hyperlink" Target="https://ccpatioapp.com/index.php?module=items/info&amp;path=25-893" TargetMode="External"/><Relationship Id="rId1472" Type="http://schemas.openxmlformats.org/officeDocument/2006/relationships/hyperlink" Target="https://ccpatioapp.com/index.php?module=items/info&amp;path=25-895" TargetMode="External"/><Relationship Id="rId642" Type="http://schemas.openxmlformats.org/officeDocument/2006/relationships/hyperlink" Target="https://ccpatioapp.com/index.php?module=items/info&amp;path=25-493" TargetMode="External"/><Relationship Id="rId1473" Type="http://schemas.openxmlformats.org/officeDocument/2006/relationships/hyperlink" Target="https://ccpatioapp.com/index.php?module=items/info&amp;path=25-895" TargetMode="External"/><Relationship Id="rId641" Type="http://schemas.openxmlformats.org/officeDocument/2006/relationships/hyperlink" Target="https://ccpatioapp.com/index.php?module=items/info&amp;path=25-616" TargetMode="External"/><Relationship Id="rId1474" Type="http://schemas.openxmlformats.org/officeDocument/2006/relationships/hyperlink" Target="https://ccpatioapp.com/index.php?module=items/info&amp;path=25-896" TargetMode="External"/><Relationship Id="rId640" Type="http://schemas.openxmlformats.org/officeDocument/2006/relationships/hyperlink" Target="https://ccpatioapp.com/index.php?module=items/info&amp;path=25-615" TargetMode="External"/><Relationship Id="rId1475" Type="http://schemas.openxmlformats.org/officeDocument/2006/relationships/hyperlink" Target="https://ccpatioapp.com/index.php?module=items/info&amp;path=25-896" TargetMode="External"/><Relationship Id="rId1476" Type="http://schemas.openxmlformats.org/officeDocument/2006/relationships/hyperlink" Target="https://ccpatioapp.com/index.php?module=items/info&amp;path=25-897" TargetMode="External"/><Relationship Id="rId1466" Type="http://schemas.openxmlformats.org/officeDocument/2006/relationships/hyperlink" Target="https://ccpatioapp.com/index.php?module=items/info&amp;path=25-882" TargetMode="External"/><Relationship Id="rId1467" Type="http://schemas.openxmlformats.org/officeDocument/2006/relationships/hyperlink" Target="https://ccpatioapp.com/index.php?module=items/info&amp;path=25-882" TargetMode="External"/><Relationship Id="rId1468" Type="http://schemas.openxmlformats.org/officeDocument/2006/relationships/hyperlink" Target="https://ccpatioapp.com/index.php?module=items/info&amp;path=25-456" TargetMode="External"/><Relationship Id="rId1469" Type="http://schemas.openxmlformats.org/officeDocument/2006/relationships/hyperlink" Target="https://ccpatioapp.com/index.php?module=items/info&amp;path=25-456" TargetMode="External"/><Relationship Id="rId635" Type="http://schemas.openxmlformats.org/officeDocument/2006/relationships/hyperlink" Target="https://ccpatioapp.com/index.php?module=items/info&amp;path=25-611" TargetMode="External"/><Relationship Id="rId634" Type="http://schemas.openxmlformats.org/officeDocument/2006/relationships/hyperlink" Target="https://ccpatioapp.com/index.php?module=items/info&amp;path=25-610" TargetMode="External"/><Relationship Id="rId633" Type="http://schemas.openxmlformats.org/officeDocument/2006/relationships/hyperlink" Target="https://ccpatioapp.com/index.php?module=items/info&amp;path=25-391" TargetMode="External"/><Relationship Id="rId632" Type="http://schemas.openxmlformats.org/officeDocument/2006/relationships/hyperlink" Target="https://ccpatioapp.com/index.php?module=items/info&amp;path=25-609" TargetMode="External"/><Relationship Id="rId639" Type="http://schemas.openxmlformats.org/officeDocument/2006/relationships/hyperlink" Target="https://ccpatioapp.com/index.php?module=items/info&amp;path=25-614" TargetMode="External"/><Relationship Id="rId638" Type="http://schemas.openxmlformats.org/officeDocument/2006/relationships/hyperlink" Target="https://ccpatioapp.com/index.php?module=items/info&amp;path=25-613" TargetMode="External"/><Relationship Id="rId637" Type="http://schemas.openxmlformats.org/officeDocument/2006/relationships/hyperlink" Target="https://ccpatioapp.com/index.php?module=items/info&amp;path=25-488" TargetMode="External"/><Relationship Id="rId636" Type="http://schemas.openxmlformats.org/officeDocument/2006/relationships/hyperlink" Target="https://ccpatioapp.com/index.php?module=items/info&amp;path=25-612" TargetMode="External"/><Relationship Id="rId1460" Type="http://schemas.openxmlformats.org/officeDocument/2006/relationships/hyperlink" Target="https://ccpatioapp.com/index.php?module=items/info&amp;path=25-891" TargetMode="External"/><Relationship Id="rId1461" Type="http://schemas.openxmlformats.org/officeDocument/2006/relationships/hyperlink" Target="https://ccpatioapp.com/index.php?module=items/info&amp;path=25-891" TargetMode="External"/><Relationship Id="rId631" Type="http://schemas.openxmlformats.org/officeDocument/2006/relationships/hyperlink" Target="https://ccpatioapp.com/index.php?module=items/info&amp;path=25-608" TargetMode="External"/><Relationship Id="rId1462" Type="http://schemas.openxmlformats.org/officeDocument/2006/relationships/hyperlink" Target="https://ccpatioapp.com/index.php?module=items/info&amp;path=25-51" TargetMode="External"/><Relationship Id="rId630" Type="http://schemas.openxmlformats.org/officeDocument/2006/relationships/hyperlink" Target="https://ccpatioapp.com/index.php?module=items/info&amp;path=25-607" TargetMode="External"/><Relationship Id="rId1463" Type="http://schemas.openxmlformats.org/officeDocument/2006/relationships/hyperlink" Target="https://ccpatioapp.com/index.php?module=items/info&amp;path=25-51" TargetMode="External"/><Relationship Id="rId1464" Type="http://schemas.openxmlformats.org/officeDocument/2006/relationships/hyperlink" Target="https://ccpatioapp.com/index.php?module=items/info&amp;path=25-892" TargetMode="External"/><Relationship Id="rId1465" Type="http://schemas.openxmlformats.org/officeDocument/2006/relationships/hyperlink" Target="https://ccpatioapp.com/index.php?module=items/info&amp;path=25-892" TargetMode="External"/><Relationship Id="rId1411" Type="http://schemas.openxmlformats.org/officeDocument/2006/relationships/hyperlink" Target="https://ccpatioapp.com/index.php?module=items/info&amp;path=25-875" TargetMode="External"/><Relationship Id="rId1412" Type="http://schemas.openxmlformats.org/officeDocument/2006/relationships/hyperlink" Target="https://ccpatioapp.com/index.php?module=items/info&amp;path=25-876" TargetMode="External"/><Relationship Id="rId1413" Type="http://schemas.openxmlformats.org/officeDocument/2006/relationships/hyperlink" Target="https://ccpatioapp.com/index.php?module=items/info&amp;path=25-876" TargetMode="External"/><Relationship Id="rId1414" Type="http://schemas.openxmlformats.org/officeDocument/2006/relationships/hyperlink" Target="https://ccpatioapp.com/index.php?module=items/info&amp;path=25-356" TargetMode="External"/><Relationship Id="rId1415" Type="http://schemas.openxmlformats.org/officeDocument/2006/relationships/hyperlink" Target="https://ccpatioapp.com/index.php?module=items/info&amp;path=25-356" TargetMode="External"/><Relationship Id="rId1416" Type="http://schemas.openxmlformats.org/officeDocument/2006/relationships/hyperlink" Target="https://ccpatioapp.com/index.php?module=items/info&amp;path=25-877" TargetMode="External"/><Relationship Id="rId1417" Type="http://schemas.openxmlformats.org/officeDocument/2006/relationships/hyperlink" Target="https://ccpatioapp.com/index.php?module=items/info&amp;path=25-877" TargetMode="External"/><Relationship Id="rId1418" Type="http://schemas.openxmlformats.org/officeDocument/2006/relationships/hyperlink" Target="https://ccpatioapp.com/index.php?module=items/info&amp;path=25-774" TargetMode="External"/><Relationship Id="rId1419" Type="http://schemas.openxmlformats.org/officeDocument/2006/relationships/hyperlink" Target="https://ccpatioapp.com/index.php?module=items/info&amp;path=25-774" TargetMode="External"/><Relationship Id="rId1410" Type="http://schemas.openxmlformats.org/officeDocument/2006/relationships/hyperlink" Target="https://ccpatioapp.com/index.php?module=items/info&amp;path=25-875" TargetMode="External"/><Relationship Id="rId1400" Type="http://schemas.openxmlformats.org/officeDocument/2006/relationships/hyperlink" Target="https://ccpatioapp.com/index.php?module=items/info&amp;path=25-871" TargetMode="External"/><Relationship Id="rId1401" Type="http://schemas.openxmlformats.org/officeDocument/2006/relationships/hyperlink" Target="https://ccpatioapp.com/index.php?module=items/info&amp;path=25-871" TargetMode="External"/><Relationship Id="rId1402" Type="http://schemas.openxmlformats.org/officeDocument/2006/relationships/hyperlink" Target="https://ccpatioapp.com/index.php?module=items/info&amp;path=25-872" TargetMode="External"/><Relationship Id="rId1403" Type="http://schemas.openxmlformats.org/officeDocument/2006/relationships/hyperlink" Target="https://ccpatioapp.com/index.php?module=items/info&amp;path=25-872" TargetMode="External"/><Relationship Id="rId1404" Type="http://schemas.openxmlformats.org/officeDocument/2006/relationships/hyperlink" Target="https://ccpatioapp.com/index.php?module=items/info&amp;path=25-873" TargetMode="External"/><Relationship Id="rId1405" Type="http://schemas.openxmlformats.org/officeDocument/2006/relationships/hyperlink" Target="https://ccpatioapp.com/index.php?module=items/info&amp;path=25-873" TargetMode="External"/><Relationship Id="rId1406" Type="http://schemas.openxmlformats.org/officeDocument/2006/relationships/hyperlink" Target="https://ccpatioapp.com/index.php?module=items/info&amp;path=25-870" TargetMode="External"/><Relationship Id="rId1407" Type="http://schemas.openxmlformats.org/officeDocument/2006/relationships/hyperlink" Target="https://ccpatioapp.com/index.php?module=items/info&amp;path=25-870" TargetMode="External"/><Relationship Id="rId1408" Type="http://schemas.openxmlformats.org/officeDocument/2006/relationships/hyperlink" Target="https://ccpatioapp.com/index.php?module=items/info&amp;path=25-840" TargetMode="External"/><Relationship Id="rId1409" Type="http://schemas.openxmlformats.org/officeDocument/2006/relationships/hyperlink" Target="https://ccpatioapp.com/index.php?module=items/info&amp;path=25-840" TargetMode="External"/><Relationship Id="rId1433" Type="http://schemas.openxmlformats.org/officeDocument/2006/relationships/hyperlink" Target="https://ccpatioapp.com/index.php?module=items/info&amp;path=25-883" TargetMode="External"/><Relationship Id="rId1434" Type="http://schemas.openxmlformats.org/officeDocument/2006/relationships/hyperlink" Target="https://ccpatioapp.com/index.php?module=items/info&amp;path=25-884" TargetMode="External"/><Relationship Id="rId1435" Type="http://schemas.openxmlformats.org/officeDocument/2006/relationships/hyperlink" Target="https://ccpatioapp.com/index.php?module=items/info&amp;path=25-884" TargetMode="External"/><Relationship Id="rId1436" Type="http://schemas.openxmlformats.org/officeDocument/2006/relationships/hyperlink" Target="https://ccpatioapp.com/index.php?module=items/info&amp;path=25-885" TargetMode="External"/><Relationship Id="rId1437" Type="http://schemas.openxmlformats.org/officeDocument/2006/relationships/hyperlink" Target="https://ccpatioapp.com/index.php?module=items/info&amp;path=25-885" TargetMode="External"/><Relationship Id="rId1438" Type="http://schemas.openxmlformats.org/officeDocument/2006/relationships/hyperlink" Target="https://ccpatioapp.com/index.php?module=items/info&amp;path=25-886" TargetMode="External"/><Relationship Id="rId1439" Type="http://schemas.openxmlformats.org/officeDocument/2006/relationships/hyperlink" Target="https://ccpatioapp.com/index.php?module=items/info&amp;path=25-886" TargetMode="External"/><Relationship Id="rId609" Type="http://schemas.openxmlformats.org/officeDocument/2006/relationships/hyperlink" Target="https://ccpatioapp.com/index.php?module=items/info&amp;path=25-592" TargetMode="External"/><Relationship Id="rId608" Type="http://schemas.openxmlformats.org/officeDocument/2006/relationships/hyperlink" Target="https://ccpatioapp.com/index.php?module=items/info&amp;path=25-591" TargetMode="External"/><Relationship Id="rId607" Type="http://schemas.openxmlformats.org/officeDocument/2006/relationships/hyperlink" Target="https://ccpatioapp.com/index.php?module=items/info&amp;path=25-589" TargetMode="External"/><Relationship Id="rId602" Type="http://schemas.openxmlformats.org/officeDocument/2006/relationships/hyperlink" Target="https://ccpatioapp.com/index.php?module=items/info&amp;path=25-312" TargetMode="External"/><Relationship Id="rId601" Type="http://schemas.openxmlformats.org/officeDocument/2006/relationships/hyperlink" Target="https://ccpatioapp.com/index.php?module=items/info&amp;path=25-268" TargetMode="External"/><Relationship Id="rId600" Type="http://schemas.openxmlformats.org/officeDocument/2006/relationships/hyperlink" Target="https://ccpatioapp.com/index.php?module=items/info&amp;path=25-313" TargetMode="External"/><Relationship Id="rId606" Type="http://schemas.openxmlformats.org/officeDocument/2006/relationships/hyperlink" Target="https://ccpatioapp.com/index.php?module=items/info&amp;path=25-66" TargetMode="External"/><Relationship Id="rId605" Type="http://schemas.openxmlformats.org/officeDocument/2006/relationships/hyperlink" Target="https://ccpatioapp.com/index.php?module=items/info&amp;path=25-588" TargetMode="External"/><Relationship Id="rId604" Type="http://schemas.openxmlformats.org/officeDocument/2006/relationships/hyperlink" Target="https://ccpatioapp.com/index.php?module=items/info&amp;path=25-588" TargetMode="External"/><Relationship Id="rId603" Type="http://schemas.openxmlformats.org/officeDocument/2006/relationships/hyperlink" Target="https://ccpatioapp.com/index.php?module=items/info&amp;path=25-387" TargetMode="External"/><Relationship Id="rId1430" Type="http://schemas.openxmlformats.org/officeDocument/2006/relationships/hyperlink" Target="https://ccpatioapp.com/index.php?module=items/info&amp;path=25-882" TargetMode="External"/><Relationship Id="rId1431" Type="http://schemas.openxmlformats.org/officeDocument/2006/relationships/hyperlink" Target="https://ccpatioapp.com/index.php?module=items/info&amp;path=25-882" TargetMode="External"/><Relationship Id="rId1432" Type="http://schemas.openxmlformats.org/officeDocument/2006/relationships/hyperlink" Target="https://ccpatioapp.com/index.php?module=items/info&amp;path=25-883" TargetMode="External"/><Relationship Id="rId1422" Type="http://schemas.openxmlformats.org/officeDocument/2006/relationships/hyperlink" Target="https://ccpatioapp.com/index.php?module=items/info&amp;path=25-879" TargetMode="External"/><Relationship Id="rId1423" Type="http://schemas.openxmlformats.org/officeDocument/2006/relationships/hyperlink" Target="https://ccpatioapp.com/index.php?module=items/info&amp;path=25-879" TargetMode="External"/><Relationship Id="rId1424" Type="http://schemas.openxmlformats.org/officeDocument/2006/relationships/hyperlink" Target="https://ccpatioapp.com/index.php?module=items/info&amp;path=25-840" TargetMode="External"/><Relationship Id="rId1425" Type="http://schemas.openxmlformats.org/officeDocument/2006/relationships/hyperlink" Target="https://ccpatioapp.com/index.php?module=items/info&amp;path=25-840" TargetMode="External"/><Relationship Id="rId1426" Type="http://schemas.openxmlformats.org/officeDocument/2006/relationships/hyperlink" Target="https://ccpatioapp.com/index.php?module=items/info&amp;path=25-880" TargetMode="External"/><Relationship Id="rId1427" Type="http://schemas.openxmlformats.org/officeDocument/2006/relationships/hyperlink" Target="https://ccpatioapp.com/index.php?module=items/info&amp;path=25-880" TargetMode="External"/><Relationship Id="rId1428" Type="http://schemas.openxmlformats.org/officeDocument/2006/relationships/hyperlink" Target="https://ccpatioapp.com/index.php?module=items/info&amp;path=25-881" TargetMode="External"/><Relationship Id="rId1429" Type="http://schemas.openxmlformats.org/officeDocument/2006/relationships/hyperlink" Target="https://ccpatioapp.com/index.php?module=items/info&amp;path=25-881" TargetMode="External"/><Relationship Id="rId1420" Type="http://schemas.openxmlformats.org/officeDocument/2006/relationships/hyperlink" Target="https://ccpatioapp.com/index.php?module=items/info&amp;path=25-878" TargetMode="External"/><Relationship Id="rId1421" Type="http://schemas.openxmlformats.org/officeDocument/2006/relationships/hyperlink" Target="https://ccpatioapp.com/index.php?module=items/info&amp;path=25-878" TargetMode="External"/><Relationship Id="rId1059" Type="http://schemas.openxmlformats.org/officeDocument/2006/relationships/hyperlink" Target="https://ccpatioapp.com/index.php?module=items/info&amp;path=25-796" TargetMode="External"/><Relationship Id="rId228" Type="http://schemas.openxmlformats.org/officeDocument/2006/relationships/hyperlink" Target="https://ccpatioapp.com/index.php?module=items/info&amp;path=25-440" TargetMode="External"/><Relationship Id="rId227" Type="http://schemas.openxmlformats.org/officeDocument/2006/relationships/hyperlink" Target="https://ccpatioapp.com/index.php?module=items/info&amp;path=25-439" TargetMode="External"/><Relationship Id="rId226" Type="http://schemas.openxmlformats.org/officeDocument/2006/relationships/hyperlink" Target="https://ccpatioapp.com/index.php?module=items/info&amp;path=25-439" TargetMode="External"/><Relationship Id="rId225" Type="http://schemas.openxmlformats.org/officeDocument/2006/relationships/hyperlink" Target="https://ccpatioapp.com/index.php?module=items/info&amp;path=25-438" TargetMode="External"/><Relationship Id="rId229" Type="http://schemas.openxmlformats.org/officeDocument/2006/relationships/hyperlink" Target="https://ccpatioapp.com/index.php?module=items/info&amp;path=25-440" TargetMode="External"/><Relationship Id="rId1050" Type="http://schemas.openxmlformats.org/officeDocument/2006/relationships/hyperlink" Target="https://ccpatioapp.com/index.php?module=items/info&amp;path=25-793" TargetMode="External"/><Relationship Id="rId220" Type="http://schemas.openxmlformats.org/officeDocument/2006/relationships/hyperlink" Target="https://ccpatioapp.com/index.php?module=items/info&amp;path=25-436" TargetMode="External"/><Relationship Id="rId1051" Type="http://schemas.openxmlformats.org/officeDocument/2006/relationships/hyperlink" Target="https://ccpatioapp.com/index.php?module=items/info&amp;path=25-794" TargetMode="External"/><Relationship Id="rId1052" Type="http://schemas.openxmlformats.org/officeDocument/2006/relationships/hyperlink" Target="https://ccpatioapp.com/index.php?module=items/info&amp;path=25-794" TargetMode="External"/><Relationship Id="rId1053" Type="http://schemas.openxmlformats.org/officeDocument/2006/relationships/hyperlink" Target="https://ccpatioapp.com/index.php?module=items/info&amp;path=25-268" TargetMode="External"/><Relationship Id="rId1054" Type="http://schemas.openxmlformats.org/officeDocument/2006/relationships/hyperlink" Target="https://ccpatioapp.com/index.php?module=items/info&amp;path=25-268" TargetMode="External"/><Relationship Id="rId224" Type="http://schemas.openxmlformats.org/officeDocument/2006/relationships/hyperlink" Target="https://ccpatioapp.com/index.php?module=items/info&amp;path=25-438" TargetMode="External"/><Relationship Id="rId1055" Type="http://schemas.openxmlformats.org/officeDocument/2006/relationships/hyperlink" Target="https://ccpatioapp.com/index.php?module=items/info&amp;path=25-795" TargetMode="External"/><Relationship Id="rId223" Type="http://schemas.openxmlformats.org/officeDocument/2006/relationships/hyperlink" Target="https://ccpatioapp.com/index.php?module=items/info&amp;path=25-437" TargetMode="External"/><Relationship Id="rId1056" Type="http://schemas.openxmlformats.org/officeDocument/2006/relationships/hyperlink" Target="https://ccpatioapp.com/index.php?module=items/info&amp;path=25-795" TargetMode="External"/><Relationship Id="rId222" Type="http://schemas.openxmlformats.org/officeDocument/2006/relationships/hyperlink" Target="https://ccpatioapp.com/index.php?module=items/info&amp;path=25-437" TargetMode="External"/><Relationship Id="rId1057" Type="http://schemas.openxmlformats.org/officeDocument/2006/relationships/hyperlink" Target="https://ccpatioapp.com/index.php?module=items/info&amp;path=25-776" TargetMode="External"/><Relationship Id="rId221" Type="http://schemas.openxmlformats.org/officeDocument/2006/relationships/hyperlink" Target="https://ccpatioapp.com/index.php?module=items/info&amp;path=25-436" TargetMode="External"/><Relationship Id="rId1058" Type="http://schemas.openxmlformats.org/officeDocument/2006/relationships/hyperlink" Target="https://ccpatioapp.com/index.php?module=items/info&amp;path=25-776" TargetMode="External"/><Relationship Id="rId1048" Type="http://schemas.openxmlformats.org/officeDocument/2006/relationships/hyperlink" Target="https://ccpatioapp.com/index.php?module=items/info&amp;path=25-700" TargetMode="External"/><Relationship Id="rId1049" Type="http://schemas.openxmlformats.org/officeDocument/2006/relationships/hyperlink" Target="https://ccpatioapp.com/index.php?module=items/info&amp;path=25-793" TargetMode="External"/><Relationship Id="rId217" Type="http://schemas.openxmlformats.org/officeDocument/2006/relationships/hyperlink" Target="https://ccpatioapp.com/index.php?module=items/info&amp;path=25-434" TargetMode="External"/><Relationship Id="rId216" Type="http://schemas.openxmlformats.org/officeDocument/2006/relationships/hyperlink" Target="https://ccpatioapp.com/index.php?module=items/info&amp;path=25-165" TargetMode="External"/><Relationship Id="rId215" Type="http://schemas.openxmlformats.org/officeDocument/2006/relationships/hyperlink" Target="https://ccpatioapp.com/index.php?module=items/info&amp;path=25-165" TargetMode="External"/><Relationship Id="rId699" Type="http://schemas.openxmlformats.org/officeDocument/2006/relationships/hyperlink" Target="https://ccpatioapp.com/index.php?module=items/info&amp;path=25-646" TargetMode="External"/><Relationship Id="rId214" Type="http://schemas.openxmlformats.org/officeDocument/2006/relationships/hyperlink" Target="https://ccpatioapp.com/index.php?module=items/info&amp;path=25-432" TargetMode="External"/><Relationship Id="rId698" Type="http://schemas.openxmlformats.org/officeDocument/2006/relationships/hyperlink" Target="https://ccpatioapp.com/index.php?module=items/info&amp;path=25-665" TargetMode="External"/><Relationship Id="rId219" Type="http://schemas.openxmlformats.org/officeDocument/2006/relationships/hyperlink" Target="https://ccpatioapp.com/index.php?module=items/info&amp;path=25-435" TargetMode="External"/><Relationship Id="rId218" Type="http://schemas.openxmlformats.org/officeDocument/2006/relationships/hyperlink" Target="https://ccpatioapp.com/index.php?module=items/info&amp;path=25-435" TargetMode="External"/><Relationship Id="rId693" Type="http://schemas.openxmlformats.org/officeDocument/2006/relationships/hyperlink" Target="https://ccpatioapp.com/index.php?module=items/info&amp;path=25-660" TargetMode="External"/><Relationship Id="rId1040" Type="http://schemas.openxmlformats.org/officeDocument/2006/relationships/hyperlink" Target="https://ccpatioapp.com/index.php?module=items/info&amp;path=25-790" TargetMode="External"/><Relationship Id="rId692" Type="http://schemas.openxmlformats.org/officeDocument/2006/relationships/hyperlink" Target="https://ccpatioapp.com/index.php?module=items/info&amp;path=25-537" TargetMode="External"/><Relationship Id="rId1041" Type="http://schemas.openxmlformats.org/officeDocument/2006/relationships/hyperlink" Target="https://ccpatioapp.com/index.php?module=items/info&amp;path=25-791" TargetMode="External"/><Relationship Id="rId691" Type="http://schemas.openxmlformats.org/officeDocument/2006/relationships/hyperlink" Target="https://ccpatioapp.com/index.php?module=items/info&amp;path=25-659" TargetMode="External"/><Relationship Id="rId1042" Type="http://schemas.openxmlformats.org/officeDocument/2006/relationships/hyperlink" Target="https://ccpatioapp.com/index.php?module=items/info&amp;path=25-791" TargetMode="External"/><Relationship Id="rId690" Type="http://schemas.openxmlformats.org/officeDocument/2006/relationships/hyperlink" Target="https://ccpatioapp.com/index.php?module=items/info&amp;path=25-658" TargetMode="External"/><Relationship Id="rId1043" Type="http://schemas.openxmlformats.org/officeDocument/2006/relationships/hyperlink" Target="https://ccpatioapp.com/index.php?module=items/info&amp;path=25-792" TargetMode="External"/><Relationship Id="rId213" Type="http://schemas.openxmlformats.org/officeDocument/2006/relationships/hyperlink" Target="https://ccpatioapp.com/index.php?module=items/info&amp;path=25-432" TargetMode="External"/><Relationship Id="rId697" Type="http://schemas.openxmlformats.org/officeDocument/2006/relationships/hyperlink" Target="https://ccpatioapp.com/index.php?module=items/info&amp;path=25-664" TargetMode="External"/><Relationship Id="rId1044" Type="http://schemas.openxmlformats.org/officeDocument/2006/relationships/hyperlink" Target="https://ccpatioapp.com/index.php?module=items/info&amp;path=25-792" TargetMode="External"/><Relationship Id="rId212" Type="http://schemas.openxmlformats.org/officeDocument/2006/relationships/hyperlink" Target="https://ccpatioapp.com/index.php?module=items/info&amp;path=25-431" TargetMode="External"/><Relationship Id="rId696" Type="http://schemas.openxmlformats.org/officeDocument/2006/relationships/hyperlink" Target="https://ccpatioapp.com/index.php?module=items/info&amp;path=25-663" TargetMode="External"/><Relationship Id="rId1045" Type="http://schemas.openxmlformats.org/officeDocument/2006/relationships/hyperlink" Target="https://ccpatioapp.com/index.php?module=items/info&amp;path=25-760" TargetMode="External"/><Relationship Id="rId211" Type="http://schemas.openxmlformats.org/officeDocument/2006/relationships/hyperlink" Target="https://ccpatioapp.com/index.php?module=items/info&amp;path=25-431" TargetMode="External"/><Relationship Id="rId695" Type="http://schemas.openxmlformats.org/officeDocument/2006/relationships/hyperlink" Target="https://ccpatioapp.com/index.php?module=items/info&amp;path=25-662" TargetMode="External"/><Relationship Id="rId1046" Type="http://schemas.openxmlformats.org/officeDocument/2006/relationships/hyperlink" Target="https://ccpatioapp.com/index.php?module=items/info&amp;path=25-760" TargetMode="External"/><Relationship Id="rId210" Type="http://schemas.openxmlformats.org/officeDocument/2006/relationships/hyperlink" Target="https://ccpatioapp.com/index.php?module=items/info&amp;path=25-358" TargetMode="External"/><Relationship Id="rId694" Type="http://schemas.openxmlformats.org/officeDocument/2006/relationships/hyperlink" Target="https://ccpatioapp.com/index.php?module=items/info&amp;path=25-661" TargetMode="External"/><Relationship Id="rId1047" Type="http://schemas.openxmlformats.org/officeDocument/2006/relationships/hyperlink" Target="https://ccpatioapp.com/index.php?module=items/info&amp;path=25-700" TargetMode="External"/><Relationship Id="rId249" Type="http://schemas.openxmlformats.org/officeDocument/2006/relationships/hyperlink" Target="https://ccpatioapp.com/index.php?module=items/info&amp;path=25-449" TargetMode="External"/><Relationship Id="rId248" Type="http://schemas.openxmlformats.org/officeDocument/2006/relationships/hyperlink" Target="https://ccpatioapp.com/index.php?module=items/info&amp;path=25-449" TargetMode="External"/><Relationship Id="rId247" Type="http://schemas.openxmlformats.org/officeDocument/2006/relationships/hyperlink" Target="https://ccpatioapp.com/index.php?module=items/info&amp;path=25-448" TargetMode="External"/><Relationship Id="rId1070" Type="http://schemas.openxmlformats.org/officeDocument/2006/relationships/hyperlink" Target="https://ccpatioapp.com/index.php?module=items/info&amp;path=25-685" TargetMode="External"/><Relationship Id="rId1071" Type="http://schemas.openxmlformats.org/officeDocument/2006/relationships/hyperlink" Target="https://ccpatioapp.com/index.php?module=items/info&amp;path=25-794" TargetMode="External"/><Relationship Id="rId1072" Type="http://schemas.openxmlformats.org/officeDocument/2006/relationships/hyperlink" Target="https://ccpatioapp.com/index.php?module=items/info&amp;path=25-794" TargetMode="External"/><Relationship Id="rId242" Type="http://schemas.openxmlformats.org/officeDocument/2006/relationships/hyperlink" Target="https://ccpatioapp.com/index.php?module=items/info&amp;path=25-446" TargetMode="External"/><Relationship Id="rId1073" Type="http://schemas.openxmlformats.org/officeDocument/2006/relationships/hyperlink" Target="https://ccpatioapp.com/index.php?module=items/info&amp;path=25-711" TargetMode="External"/><Relationship Id="rId241" Type="http://schemas.openxmlformats.org/officeDocument/2006/relationships/hyperlink" Target="https://ccpatioapp.com/index.php?module=items/info&amp;path=25-445" TargetMode="External"/><Relationship Id="rId1074" Type="http://schemas.openxmlformats.org/officeDocument/2006/relationships/hyperlink" Target="https://ccpatioapp.com/index.php?module=items/info&amp;path=25-711" TargetMode="External"/><Relationship Id="rId240" Type="http://schemas.openxmlformats.org/officeDocument/2006/relationships/hyperlink" Target="https://ccpatioapp.com/index.php?module=items/info&amp;path=25-445" TargetMode="External"/><Relationship Id="rId1075" Type="http://schemas.openxmlformats.org/officeDocument/2006/relationships/hyperlink" Target="https://ccpatioapp.com/index.php?module=items/info&amp;path=25-798" TargetMode="External"/><Relationship Id="rId1076" Type="http://schemas.openxmlformats.org/officeDocument/2006/relationships/hyperlink" Target="https://ccpatioapp.com/index.php?module=items/info&amp;path=25-798" TargetMode="External"/><Relationship Id="rId246" Type="http://schemas.openxmlformats.org/officeDocument/2006/relationships/hyperlink" Target="https://ccpatioapp.com/index.php?module=items/info&amp;path=25-448" TargetMode="External"/><Relationship Id="rId1077" Type="http://schemas.openxmlformats.org/officeDocument/2006/relationships/hyperlink" Target="https://ccpatioapp.com/index.php?module=items/info&amp;path=25-199" TargetMode="External"/><Relationship Id="rId245" Type="http://schemas.openxmlformats.org/officeDocument/2006/relationships/hyperlink" Target="https://ccpatioapp.com/index.php?module=items/info&amp;path=25-447" TargetMode="External"/><Relationship Id="rId1078" Type="http://schemas.openxmlformats.org/officeDocument/2006/relationships/hyperlink" Target="https://ccpatioapp.com/index.php?module=items/info&amp;path=25-199" TargetMode="External"/><Relationship Id="rId244" Type="http://schemas.openxmlformats.org/officeDocument/2006/relationships/hyperlink" Target="https://ccpatioapp.com/index.php?module=items/info&amp;path=25-447" TargetMode="External"/><Relationship Id="rId1079" Type="http://schemas.openxmlformats.org/officeDocument/2006/relationships/hyperlink" Target="https://ccpatioapp.com/index.php?module=items/info&amp;path=25-251" TargetMode="External"/><Relationship Id="rId243" Type="http://schemas.openxmlformats.org/officeDocument/2006/relationships/hyperlink" Target="https://ccpatioapp.com/index.php?module=items/info&amp;path=25-446" TargetMode="External"/><Relationship Id="rId239" Type="http://schemas.openxmlformats.org/officeDocument/2006/relationships/hyperlink" Target="https://ccpatioapp.com/index.php?module=items/info&amp;path=25-444" TargetMode="External"/><Relationship Id="rId238" Type="http://schemas.openxmlformats.org/officeDocument/2006/relationships/hyperlink" Target="https://ccpatioapp.com/index.php?module=items/info&amp;path=25-443" TargetMode="External"/><Relationship Id="rId237" Type="http://schemas.openxmlformats.org/officeDocument/2006/relationships/hyperlink" Target="https://ccpatioapp.com/index.php?module=items/info&amp;path=25-430" TargetMode="External"/><Relationship Id="rId236" Type="http://schemas.openxmlformats.org/officeDocument/2006/relationships/hyperlink" Target="https://ccpatioapp.com/index.php?module=items/info&amp;path=25-430" TargetMode="External"/><Relationship Id="rId1060" Type="http://schemas.openxmlformats.org/officeDocument/2006/relationships/hyperlink" Target="https://ccpatioapp.com/index.php?module=items/info&amp;path=25-796" TargetMode="External"/><Relationship Id="rId1061" Type="http://schemas.openxmlformats.org/officeDocument/2006/relationships/hyperlink" Target="https://ccpatioapp.com/index.php?module=items/info&amp;path=25-797" TargetMode="External"/><Relationship Id="rId231" Type="http://schemas.openxmlformats.org/officeDocument/2006/relationships/hyperlink" Target="https://ccpatioapp.com/index.php?module=items/info&amp;path=25-441" TargetMode="External"/><Relationship Id="rId1062" Type="http://schemas.openxmlformats.org/officeDocument/2006/relationships/hyperlink" Target="https://ccpatioapp.com/index.php?module=items/info&amp;path=25-797" TargetMode="External"/><Relationship Id="rId230" Type="http://schemas.openxmlformats.org/officeDocument/2006/relationships/hyperlink" Target="https://ccpatioapp.com/index.php?module=items/info&amp;path=25-441" TargetMode="External"/><Relationship Id="rId1063" Type="http://schemas.openxmlformats.org/officeDocument/2006/relationships/hyperlink" Target="https://ccpatioapp.com/index.php?module=items/info&amp;path=25-319" TargetMode="External"/><Relationship Id="rId1064" Type="http://schemas.openxmlformats.org/officeDocument/2006/relationships/hyperlink" Target="https://ccpatioapp.com/index.php?module=items/info&amp;path=25-319" TargetMode="External"/><Relationship Id="rId1065" Type="http://schemas.openxmlformats.org/officeDocument/2006/relationships/hyperlink" Target="https://ccpatioapp.com/index.php?module=items/info&amp;path=25-490" TargetMode="External"/><Relationship Id="rId235" Type="http://schemas.openxmlformats.org/officeDocument/2006/relationships/hyperlink" Target="https://ccpatioapp.com/index.php?module=items/info&amp;path=25-237" TargetMode="External"/><Relationship Id="rId1066" Type="http://schemas.openxmlformats.org/officeDocument/2006/relationships/hyperlink" Target="https://ccpatioapp.com/index.php?module=items/info&amp;path=25-490" TargetMode="External"/><Relationship Id="rId234" Type="http://schemas.openxmlformats.org/officeDocument/2006/relationships/hyperlink" Target="https://ccpatioapp.com/index.php?module=items/info&amp;path=25-237" TargetMode="External"/><Relationship Id="rId1067" Type="http://schemas.openxmlformats.org/officeDocument/2006/relationships/hyperlink" Target="https://ccpatioapp.com/index.php?module=items/info&amp;path=25-199" TargetMode="External"/><Relationship Id="rId233" Type="http://schemas.openxmlformats.org/officeDocument/2006/relationships/hyperlink" Target="https://ccpatioapp.com/index.php?module=items/info&amp;path=25-442" TargetMode="External"/><Relationship Id="rId1068" Type="http://schemas.openxmlformats.org/officeDocument/2006/relationships/hyperlink" Target="https://ccpatioapp.com/index.php?module=items/info&amp;path=25-199" TargetMode="External"/><Relationship Id="rId232" Type="http://schemas.openxmlformats.org/officeDocument/2006/relationships/hyperlink" Target="https://ccpatioapp.com/index.php?module=items/info&amp;path=25-442" TargetMode="External"/><Relationship Id="rId1069" Type="http://schemas.openxmlformats.org/officeDocument/2006/relationships/hyperlink" Target="https://ccpatioapp.com/index.php?module=items/info&amp;path=25-685" TargetMode="External"/><Relationship Id="rId1015" Type="http://schemas.openxmlformats.org/officeDocument/2006/relationships/hyperlink" Target="https://ccpatioapp.com/index.php?module=items/info&amp;path=25-391" TargetMode="External"/><Relationship Id="rId1499" Type="http://schemas.openxmlformats.org/officeDocument/2006/relationships/hyperlink" Target="https://ccpatioapp.com/index.php?module=items/info&amp;path=25-906" TargetMode="External"/><Relationship Id="rId1016" Type="http://schemas.openxmlformats.org/officeDocument/2006/relationships/hyperlink" Target="https://ccpatioapp.com/index.php?module=items/info&amp;path=25-391" TargetMode="External"/><Relationship Id="rId1017" Type="http://schemas.openxmlformats.org/officeDocument/2006/relationships/hyperlink" Target="https://ccpatioapp.com/index.php?module=items/info&amp;path=25-490" TargetMode="External"/><Relationship Id="rId1018" Type="http://schemas.openxmlformats.org/officeDocument/2006/relationships/hyperlink" Target="https://ccpatioapp.com/index.php?module=items/info&amp;path=25-490" TargetMode="External"/><Relationship Id="rId1019" Type="http://schemas.openxmlformats.org/officeDocument/2006/relationships/hyperlink" Target="https://ccpatioapp.com/index.php?module=items/info&amp;path=25-416" TargetMode="External"/><Relationship Id="rId668" Type="http://schemas.openxmlformats.org/officeDocument/2006/relationships/hyperlink" Target="https://ccpatioapp.com/index.php?module=items/info&amp;path=25-639" TargetMode="External"/><Relationship Id="rId667" Type="http://schemas.openxmlformats.org/officeDocument/2006/relationships/hyperlink" Target="https://ccpatioapp.com/index.php?module=items/info&amp;path=25-638" TargetMode="External"/><Relationship Id="rId666" Type="http://schemas.openxmlformats.org/officeDocument/2006/relationships/hyperlink" Target="https://ccpatioapp.com/index.php?module=items/info&amp;path=25-637" TargetMode="External"/><Relationship Id="rId665" Type="http://schemas.openxmlformats.org/officeDocument/2006/relationships/hyperlink" Target="https://ccpatioapp.com/index.php?module=items/info&amp;path=25-636" TargetMode="External"/><Relationship Id="rId669" Type="http://schemas.openxmlformats.org/officeDocument/2006/relationships/hyperlink" Target="https://ccpatioapp.com/index.php?module=items/info&amp;path=25-640" TargetMode="External"/><Relationship Id="rId1490" Type="http://schemas.openxmlformats.org/officeDocument/2006/relationships/hyperlink" Target="https://ccpatioapp.com/index.php?module=items/info&amp;path=25-903" TargetMode="External"/><Relationship Id="rId660" Type="http://schemas.openxmlformats.org/officeDocument/2006/relationships/hyperlink" Target="https://ccpatioapp.com/index.php?module=items/info&amp;path=25-632" TargetMode="External"/><Relationship Id="rId1491" Type="http://schemas.openxmlformats.org/officeDocument/2006/relationships/hyperlink" Target="https://ccpatioapp.com/index.php?module=items/info&amp;path=25-903" TargetMode="External"/><Relationship Id="rId1492" Type="http://schemas.openxmlformats.org/officeDocument/2006/relationships/hyperlink" Target="https://ccpatioapp.com/index.php?module=items/info&amp;path=25-904" TargetMode="External"/><Relationship Id="rId1493" Type="http://schemas.openxmlformats.org/officeDocument/2006/relationships/hyperlink" Target="https://ccpatioapp.com/index.php?module=items/info&amp;path=25-904" TargetMode="External"/><Relationship Id="rId1010" Type="http://schemas.openxmlformats.org/officeDocument/2006/relationships/hyperlink" Target="https://ccpatioapp.com/index.php?module=items/info&amp;path=25-603" TargetMode="External"/><Relationship Id="rId1494" Type="http://schemas.openxmlformats.org/officeDocument/2006/relationships/hyperlink" Target="https://ccpatioapp.com/index.php?module=items/info&amp;path=25-673" TargetMode="External"/><Relationship Id="rId664" Type="http://schemas.openxmlformats.org/officeDocument/2006/relationships/hyperlink" Target="https://ccpatioapp.com/index.php?module=items/info&amp;path=25-395" TargetMode="External"/><Relationship Id="rId1011" Type="http://schemas.openxmlformats.org/officeDocument/2006/relationships/hyperlink" Target="https://ccpatioapp.com/index.php?module=items/info&amp;path=25-763" TargetMode="External"/><Relationship Id="rId1495" Type="http://schemas.openxmlformats.org/officeDocument/2006/relationships/hyperlink" Target="https://ccpatioapp.com/index.php?module=items/info&amp;path=25-673" TargetMode="External"/><Relationship Id="rId663" Type="http://schemas.openxmlformats.org/officeDocument/2006/relationships/hyperlink" Target="https://ccpatioapp.com/index.php?module=items/info&amp;path=25-389" TargetMode="External"/><Relationship Id="rId1012" Type="http://schemas.openxmlformats.org/officeDocument/2006/relationships/hyperlink" Target="https://ccpatioapp.com/index.php?module=items/info&amp;path=25-763" TargetMode="External"/><Relationship Id="rId1496" Type="http://schemas.openxmlformats.org/officeDocument/2006/relationships/hyperlink" Target="https://ccpatioapp.com/index.php?module=items/info&amp;path=25-905" TargetMode="External"/><Relationship Id="rId662" Type="http://schemas.openxmlformats.org/officeDocument/2006/relationships/hyperlink" Target="https://ccpatioapp.com/index.php?module=items/info&amp;path=25-635" TargetMode="External"/><Relationship Id="rId1013" Type="http://schemas.openxmlformats.org/officeDocument/2006/relationships/hyperlink" Target="https://ccpatioapp.com/index.php?module=items/info&amp;path=25-23" TargetMode="External"/><Relationship Id="rId1497" Type="http://schemas.openxmlformats.org/officeDocument/2006/relationships/hyperlink" Target="https://ccpatioapp.com/index.php?module=items/info&amp;path=25-905" TargetMode="External"/><Relationship Id="rId661" Type="http://schemas.openxmlformats.org/officeDocument/2006/relationships/hyperlink" Target="https://ccpatioapp.com/index.php?module=items/info&amp;path=25-633" TargetMode="External"/><Relationship Id="rId1014" Type="http://schemas.openxmlformats.org/officeDocument/2006/relationships/hyperlink" Target="https://ccpatioapp.com/index.php?module=items/info&amp;path=25-23" TargetMode="External"/><Relationship Id="rId1498" Type="http://schemas.openxmlformats.org/officeDocument/2006/relationships/hyperlink" Target="https://ccpatioapp.com/index.php?module=items/info&amp;path=25-906" TargetMode="External"/><Relationship Id="rId1004" Type="http://schemas.openxmlformats.org/officeDocument/2006/relationships/hyperlink" Target="https://ccpatioapp.com/index.php?module=items/info&amp;path=25-784" TargetMode="External"/><Relationship Id="rId1488" Type="http://schemas.openxmlformats.org/officeDocument/2006/relationships/hyperlink" Target="https://ccpatioapp.com/index.php?module=items/info&amp;path=25-902" TargetMode="External"/><Relationship Id="rId1005" Type="http://schemas.openxmlformats.org/officeDocument/2006/relationships/hyperlink" Target="https://ccpatioapp.com/index.php?module=items/info&amp;path=25-700" TargetMode="External"/><Relationship Id="rId1489" Type="http://schemas.openxmlformats.org/officeDocument/2006/relationships/hyperlink" Target="https://ccpatioapp.com/index.php?module=items/info&amp;path=25-902" TargetMode="External"/><Relationship Id="rId1006" Type="http://schemas.openxmlformats.org/officeDocument/2006/relationships/hyperlink" Target="https://ccpatioapp.com/index.php?module=items/info&amp;path=25-700" TargetMode="External"/><Relationship Id="rId1007" Type="http://schemas.openxmlformats.org/officeDocument/2006/relationships/hyperlink" Target="https://ccpatioapp.com/index.php?module=items/info&amp;path=25-356" TargetMode="External"/><Relationship Id="rId1008" Type="http://schemas.openxmlformats.org/officeDocument/2006/relationships/hyperlink" Target="https://ccpatioapp.com/index.php?module=items/info&amp;path=25-356" TargetMode="External"/><Relationship Id="rId1009" Type="http://schemas.openxmlformats.org/officeDocument/2006/relationships/hyperlink" Target="https://ccpatioapp.com/index.php?module=items/info&amp;path=25-603" TargetMode="External"/><Relationship Id="rId657" Type="http://schemas.openxmlformats.org/officeDocument/2006/relationships/hyperlink" Target="https://ccpatioapp.com/index.php?module=items/info&amp;path=25-630" TargetMode="External"/><Relationship Id="rId656" Type="http://schemas.openxmlformats.org/officeDocument/2006/relationships/hyperlink" Target="https://ccpatioapp.com/index.php?module=items/info&amp;path=25-629" TargetMode="External"/><Relationship Id="rId655" Type="http://schemas.openxmlformats.org/officeDocument/2006/relationships/hyperlink" Target="https://ccpatioapp.com/index.php?module=items/info&amp;path=25-628" TargetMode="External"/><Relationship Id="rId654" Type="http://schemas.openxmlformats.org/officeDocument/2006/relationships/hyperlink" Target="https://ccpatioapp.com/index.php?module=items/info&amp;path=25-627" TargetMode="External"/><Relationship Id="rId659" Type="http://schemas.openxmlformats.org/officeDocument/2006/relationships/hyperlink" Target="https://ccpatioapp.com/index.php?module=items/info&amp;path=25-631" TargetMode="External"/><Relationship Id="rId658" Type="http://schemas.openxmlformats.org/officeDocument/2006/relationships/hyperlink" Target="https://ccpatioapp.com/index.php?module=items/info&amp;path=25-237" TargetMode="External"/><Relationship Id="rId1480" Type="http://schemas.openxmlformats.org/officeDocument/2006/relationships/hyperlink" Target="https://ccpatioapp.com/index.php?module=items/info&amp;path=25-899" TargetMode="External"/><Relationship Id="rId1481" Type="http://schemas.openxmlformats.org/officeDocument/2006/relationships/hyperlink" Target="https://ccpatioapp.com/index.php?module=items/info&amp;path=25-899" TargetMode="External"/><Relationship Id="rId1482" Type="http://schemas.openxmlformats.org/officeDocument/2006/relationships/hyperlink" Target="https://ccpatioapp.com/index.php?module=items/info&amp;path=25-900" TargetMode="External"/><Relationship Id="rId1483" Type="http://schemas.openxmlformats.org/officeDocument/2006/relationships/hyperlink" Target="https://ccpatioapp.com/index.php?module=items/info&amp;path=25-900" TargetMode="External"/><Relationship Id="rId653" Type="http://schemas.openxmlformats.org/officeDocument/2006/relationships/hyperlink" Target="https://ccpatioapp.com/index.php?module=items/info&amp;path=25-626" TargetMode="External"/><Relationship Id="rId1000" Type="http://schemas.openxmlformats.org/officeDocument/2006/relationships/hyperlink" Target="https://ccpatioapp.com/index.php?module=items/info&amp;path=25-783" TargetMode="External"/><Relationship Id="rId1484" Type="http://schemas.openxmlformats.org/officeDocument/2006/relationships/hyperlink" Target="https://ccpatioapp.com/index.php?module=items/info&amp;path=25-842" TargetMode="External"/><Relationship Id="rId652" Type="http://schemas.openxmlformats.org/officeDocument/2006/relationships/hyperlink" Target="https://ccpatioapp.com/index.php?module=items/info&amp;path=25-625" TargetMode="External"/><Relationship Id="rId1001" Type="http://schemas.openxmlformats.org/officeDocument/2006/relationships/hyperlink" Target="https://ccpatioapp.com/index.php?module=items/info&amp;path=25-653" TargetMode="External"/><Relationship Id="rId1485" Type="http://schemas.openxmlformats.org/officeDocument/2006/relationships/hyperlink" Target="https://ccpatioapp.com/index.php?module=items/info&amp;path=25-842" TargetMode="External"/><Relationship Id="rId651" Type="http://schemas.openxmlformats.org/officeDocument/2006/relationships/hyperlink" Target="https://ccpatioapp.com/index.php?module=items/info&amp;path=25-600" TargetMode="External"/><Relationship Id="rId1002" Type="http://schemas.openxmlformats.org/officeDocument/2006/relationships/hyperlink" Target="https://ccpatioapp.com/index.php?module=items/info&amp;path=25-653" TargetMode="External"/><Relationship Id="rId1486" Type="http://schemas.openxmlformats.org/officeDocument/2006/relationships/hyperlink" Target="https://ccpatioapp.com/index.php?module=items/info&amp;path=25-901" TargetMode="External"/><Relationship Id="rId650" Type="http://schemas.openxmlformats.org/officeDocument/2006/relationships/hyperlink" Target="https://ccpatioapp.com/index.php?module=items/info&amp;path=25-624" TargetMode="External"/><Relationship Id="rId1003" Type="http://schemas.openxmlformats.org/officeDocument/2006/relationships/hyperlink" Target="https://ccpatioapp.com/index.php?module=items/info&amp;path=25-784" TargetMode="External"/><Relationship Id="rId1487" Type="http://schemas.openxmlformats.org/officeDocument/2006/relationships/hyperlink" Target="https://ccpatioapp.com/index.php?module=items/info&amp;path=25-901" TargetMode="External"/><Relationship Id="rId1037" Type="http://schemas.openxmlformats.org/officeDocument/2006/relationships/hyperlink" Target="https://ccpatioapp.com/index.php?module=items/info&amp;path=25-82" TargetMode="External"/><Relationship Id="rId1038" Type="http://schemas.openxmlformats.org/officeDocument/2006/relationships/hyperlink" Target="https://ccpatioapp.com/index.php?module=items/info&amp;path=25-82" TargetMode="External"/><Relationship Id="rId1039" Type="http://schemas.openxmlformats.org/officeDocument/2006/relationships/hyperlink" Target="https://ccpatioapp.com/index.php?module=items/info&amp;path=25-790" TargetMode="External"/><Relationship Id="rId206" Type="http://schemas.openxmlformats.org/officeDocument/2006/relationships/hyperlink" Target="https://ccpatioapp.com/index.php?module=items/info&amp;path=25-430" TargetMode="External"/><Relationship Id="rId205" Type="http://schemas.openxmlformats.org/officeDocument/2006/relationships/hyperlink" Target="https://ccpatioapp.com/index.php?module=items/info&amp;path=25-430" TargetMode="External"/><Relationship Id="rId689" Type="http://schemas.openxmlformats.org/officeDocument/2006/relationships/hyperlink" Target="https://ccpatioapp.com/index.php?module=items/info&amp;path=25-657" TargetMode="External"/><Relationship Id="rId204" Type="http://schemas.openxmlformats.org/officeDocument/2006/relationships/hyperlink" Target="https://ccpatioapp.com/index.php?module=items/info&amp;path=25-429" TargetMode="External"/><Relationship Id="rId688" Type="http://schemas.openxmlformats.org/officeDocument/2006/relationships/hyperlink" Target="https://ccpatioapp.com/index.php?module=items/info&amp;path=25-656" TargetMode="External"/><Relationship Id="rId203" Type="http://schemas.openxmlformats.org/officeDocument/2006/relationships/hyperlink" Target="https://ccpatioapp.com/index.php?module=items/info&amp;path=25-429" TargetMode="External"/><Relationship Id="rId687" Type="http://schemas.openxmlformats.org/officeDocument/2006/relationships/hyperlink" Target="https://ccpatioapp.com/index.php?module=items/info&amp;path=25-655" TargetMode="External"/><Relationship Id="rId209" Type="http://schemas.openxmlformats.org/officeDocument/2006/relationships/hyperlink" Target="https://ccpatioapp.com/index.php?module=items/info&amp;path=25-358" TargetMode="External"/><Relationship Id="rId208" Type="http://schemas.openxmlformats.org/officeDocument/2006/relationships/hyperlink" Target="https://ccpatioapp.com/index.php?module=items/info&amp;path=25-413" TargetMode="External"/><Relationship Id="rId207" Type="http://schemas.openxmlformats.org/officeDocument/2006/relationships/hyperlink" Target="https://ccpatioapp.com/index.php?module=items/info&amp;path=25-413" TargetMode="External"/><Relationship Id="rId682" Type="http://schemas.openxmlformats.org/officeDocument/2006/relationships/hyperlink" Target="https://ccpatioapp.com/index.php?module=items/info&amp;path=25-651" TargetMode="External"/><Relationship Id="rId681" Type="http://schemas.openxmlformats.org/officeDocument/2006/relationships/hyperlink" Target="https://ccpatioapp.com/index.php?module=items/info&amp;path=25-592" TargetMode="External"/><Relationship Id="rId1030" Type="http://schemas.openxmlformats.org/officeDocument/2006/relationships/hyperlink" Target="https://ccpatioapp.com/index.php?module=items/info&amp;path=25-788" TargetMode="External"/><Relationship Id="rId680" Type="http://schemas.openxmlformats.org/officeDocument/2006/relationships/hyperlink" Target="https://ccpatioapp.com/index.php?module=items/info&amp;path=25-650" TargetMode="External"/><Relationship Id="rId1031" Type="http://schemas.openxmlformats.org/officeDocument/2006/relationships/hyperlink" Target="https://ccpatioapp.com/index.php?module=items/info&amp;path=25-789" TargetMode="External"/><Relationship Id="rId1032" Type="http://schemas.openxmlformats.org/officeDocument/2006/relationships/hyperlink" Target="https://ccpatioapp.com/index.php?module=items/info&amp;path=25-789" TargetMode="External"/><Relationship Id="rId202" Type="http://schemas.openxmlformats.org/officeDocument/2006/relationships/hyperlink" Target="https://ccpatioapp.com/index.php?module=items/info&amp;path=25-147" TargetMode="External"/><Relationship Id="rId686" Type="http://schemas.openxmlformats.org/officeDocument/2006/relationships/hyperlink" Target="https://ccpatioapp.com/index.php?module=items/info&amp;path=25-654" TargetMode="External"/><Relationship Id="rId1033" Type="http://schemas.openxmlformats.org/officeDocument/2006/relationships/hyperlink" Target="https://ccpatioapp.com/index.php?module=items/info&amp;path=25-693" TargetMode="External"/><Relationship Id="rId201" Type="http://schemas.openxmlformats.org/officeDocument/2006/relationships/hyperlink" Target="https://ccpatioapp.com/index.php?module=items/info&amp;path=25-147" TargetMode="External"/><Relationship Id="rId685" Type="http://schemas.openxmlformats.org/officeDocument/2006/relationships/hyperlink" Target="https://ccpatioapp.com/index.php?module=items/info&amp;path=25-653" TargetMode="External"/><Relationship Id="rId1034" Type="http://schemas.openxmlformats.org/officeDocument/2006/relationships/hyperlink" Target="https://ccpatioapp.com/index.php?module=items/info&amp;path=25-693" TargetMode="External"/><Relationship Id="rId200" Type="http://schemas.openxmlformats.org/officeDocument/2006/relationships/hyperlink" Target="https://ccpatioapp.com/index.php?module=items/info&amp;path=25-428" TargetMode="External"/><Relationship Id="rId684" Type="http://schemas.openxmlformats.org/officeDocument/2006/relationships/hyperlink" Target="https://ccpatioapp.com/index.php?module=items/info&amp;path=25-652" TargetMode="External"/><Relationship Id="rId1035" Type="http://schemas.openxmlformats.org/officeDocument/2006/relationships/hyperlink" Target="https://ccpatioapp.com/index.php?module=items/info&amp;path=25-701" TargetMode="External"/><Relationship Id="rId683" Type="http://schemas.openxmlformats.org/officeDocument/2006/relationships/hyperlink" Target="https://ccpatioapp.com/index.php?module=items/info&amp;path=25-600" TargetMode="External"/><Relationship Id="rId1036" Type="http://schemas.openxmlformats.org/officeDocument/2006/relationships/hyperlink" Target="https://ccpatioapp.com/index.php?module=items/info&amp;path=25-701" TargetMode="External"/><Relationship Id="rId1026" Type="http://schemas.openxmlformats.org/officeDocument/2006/relationships/hyperlink" Target="https://ccpatioapp.com/index.php?module=items/info&amp;path=25-786" TargetMode="External"/><Relationship Id="rId1027" Type="http://schemas.openxmlformats.org/officeDocument/2006/relationships/hyperlink" Target="https://ccpatioapp.com/index.php?module=items/info&amp;path=25-787" TargetMode="External"/><Relationship Id="rId1028" Type="http://schemas.openxmlformats.org/officeDocument/2006/relationships/hyperlink" Target="https://ccpatioapp.com/index.php?module=items/info&amp;path=25-787" TargetMode="External"/><Relationship Id="rId1029" Type="http://schemas.openxmlformats.org/officeDocument/2006/relationships/hyperlink" Target="https://ccpatioapp.com/index.php?module=items/info&amp;path=25-788" TargetMode="External"/><Relationship Id="rId679" Type="http://schemas.openxmlformats.org/officeDocument/2006/relationships/hyperlink" Target="https://ccpatioapp.com/index.php?module=items/info&amp;path=25-649" TargetMode="External"/><Relationship Id="rId678" Type="http://schemas.openxmlformats.org/officeDocument/2006/relationships/hyperlink" Target="https://ccpatioapp.com/index.php?module=items/info&amp;path=25-648" TargetMode="External"/><Relationship Id="rId677" Type="http://schemas.openxmlformats.org/officeDocument/2006/relationships/hyperlink" Target="https://ccpatioapp.com/index.php?module=items/info&amp;path=25-647" TargetMode="External"/><Relationship Id="rId676" Type="http://schemas.openxmlformats.org/officeDocument/2006/relationships/hyperlink" Target="https://ccpatioapp.com/index.php?module=items/info&amp;path=25-646" TargetMode="External"/><Relationship Id="rId671" Type="http://schemas.openxmlformats.org/officeDocument/2006/relationships/hyperlink" Target="https://ccpatioapp.com/index.php?module=items/info&amp;path=25-615" TargetMode="External"/><Relationship Id="rId670" Type="http://schemas.openxmlformats.org/officeDocument/2006/relationships/hyperlink" Target="https://ccpatioapp.com/index.php?module=items/info&amp;path=25-642" TargetMode="External"/><Relationship Id="rId1020" Type="http://schemas.openxmlformats.org/officeDocument/2006/relationships/hyperlink" Target="https://ccpatioapp.com/index.php?module=items/info&amp;path=25-416" TargetMode="External"/><Relationship Id="rId1021" Type="http://schemas.openxmlformats.org/officeDocument/2006/relationships/hyperlink" Target="https://ccpatioapp.com/index.php?module=items/info&amp;path=25-104" TargetMode="External"/><Relationship Id="rId675" Type="http://schemas.openxmlformats.org/officeDocument/2006/relationships/hyperlink" Target="https://ccpatioapp.com/index.php?module=items/info&amp;path=25-645" TargetMode="External"/><Relationship Id="rId1022" Type="http://schemas.openxmlformats.org/officeDocument/2006/relationships/hyperlink" Target="https://ccpatioapp.com/index.php?module=items/info&amp;path=25-104" TargetMode="External"/><Relationship Id="rId674" Type="http://schemas.openxmlformats.org/officeDocument/2006/relationships/hyperlink" Target="https://ccpatioapp.com/index.php?module=items/info&amp;path=25-572" TargetMode="External"/><Relationship Id="rId1023" Type="http://schemas.openxmlformats.org/officeDocument/2006/relationships/hyperlink" Target="https://ccpatioapp.com/index.php?module=items/info&amp;path=25-785" TargetMode="External"/><Relationship Id="rId673" Type="http://schemas.openxmlformats.org/officeDocument/2006/relationships/hyperlink" Target="https://ccpatioapp.com/index.php?module=items/info&amp;path=25-145" TargetMode="External"/><Relationship Id="rId1024" Type="http://schemas.openxmlformats.org/officeDocument/2006/relationships/hyperlink" Target="https://ccpatioapp.com/index.php?module=items/info&amp;path=25-785" TargetMode="External"/><Relationship Id="rId672" Type="http://schemas.openxmlformats.org/officeDocument/2006/relationships/hyperlink" Target="https://ccpatioapp.com/index.php?module=items/info&amp;path=25-264" TargetMode="External"/><Relationship Id="rId1025" Type="http://schemas.openxmlformats.org/officeDocument/2006/relationships/hyperlink" Target="https://ccpatioapp.com/index.php?module=items/info&amp;path=25-786" TargetMode="External"/><Relationship Id="rId190" Type="http://schemas.openxmlformats.org/officeDocument/2006/relationships/hyperlink" Target="https://ccpatioapp.com/index.php?module=items/info&amp;path=25-423" TargetMode="External"/><Relationship Id="rId194" Type="http://schemas.openxmlformats.org/officeDocument/2006/relationships/hyperlink" Target="https://ccpatioapp.com/index.php?module=items/info&amp;path=25-426" TargetMode="External"/><Relationship Id="rId193" Type="http://schemas.openxmlformats.org/officeDocument/2006/relationships/hyperlink" Target="https://ccpatioapp.com/index.php?module=items/info&amp;path=25-346" TargetMode="External"/><Relationship Id="rId192" Type="http://schemas.openxmlformats.org/officeDocument/2006/relationships/hyperlink" Target="https://ccpatioapp.com/index.php?module=items/info&amp;path=25-425" TargetMode="External"/><Relationship Id="rId191" Type="http://schemas.openxmlformats.org/officeDocument/2006/relationships/hyperlink" Target="https://ccpatioapp.com/index.php?module=items/info&amp;path=25-423" TargetMode="External"/><Relationship Id="rId187" Type="http://schemas.openxmlformats.org/officeDocument/2006/relationships/hyperlink" Target="https://ccpatioapp.com/index.php?module=items/info&amp;path=25-421" TargetMode="External"/><Relationship Id="rId186" Type="http://schemas.openxmlformats.org/officeDocument/2006/relationships/hyperlink" Target="https://ccpatioapp.com/index.php?module=items/info&amp;path=25-421" TargetMode="External"/><Relationship Id="rId185" Type="http://schemas.openxmlformats.org/officeDocument/2006/relationships/hyperlink" Target="https://ccpatioapp.com/index.php?module=items/info&amp;path=25-419" TargetMode="External"/><Relationship Id="rId184" Type="http://schemas.openxmlformats.org/officeDocument/2006/relationships/hyperlink" Target="https://ccpatioapp.com/index.php?module=items/info&amp;path=25-419" TargetMode="External"/><Relationship Id="rId189" Type="http://schemas.openxmlformats.org/officeDocument/2006/relationships/hyperlink" Target="https://ccpatioapp.com/index.php?module=items/info&amp;path=25-422" TargetMode="External"/><Relationship Id="rId188" Type="http://schemas.openxmlformats.org/officeDocument/2006/relationships/hyperlink" Target="https://ccpatioapp.com/index.php?module=items/info&amp;path=25-422" TargetMode="External"/><Relationship Id="rId183" Type="http://schemas.openxmlformats.org/officeDocument/2006/relationships/hyperlink" Target="https://ccpatioapp.com/index.php?module=items/info&amp;path=25-417" TargetMode="External"/><Relationship Id="rId182" Type="http://schemas.openxmlformats.org/officeDocument/2006/relationships/hyperlink" Target="https://ccpatioapp.com/index.php?module=items/info&amp;path=25-417" TargetMode="External"/><Relationship Id="rId181" Type="http://schemas.openxmlformats.org/officeDocument/2006/relationships/hyperlink" Target="https://ccpatioapp.com/index.php?module=items/info&amp;path=25-416" TargetMode="External"/><Relationship Id="rId180" Type="http://schemas.openxmlformats.org/officeDocument/2006/relationships/hyperlink" Target="https://ccpatioapp.com/index.php?module=items/info&amp;path=25-416" TargetMode="External"/><Relationship Id="rId176" Type="http://schemas.openxmlformats.org/officeDocument/2006/relationships/hyperlink" Target="https://ccpatioapp.com/index.php?module=items/info&amp;path=25-414" TargetMode="External"/><Relationship Id="rId175" Type="http://schemas.openxmlformats.org/officeDocument/2006/relationships/hyperlink" Target="https://ccpatioapp.com/index.php?module=items/info&amp;path=25-413" TargetMode="External"/><Relationship Id="rId174" Type="http://schemas.openxmlformats.org/officeDocument/2006/relationships/hyperlink" Target="https://ccpatioapp.com/index.php?module=items/info&amp;path=25-413" TargetMode="External"/><Relationship Id="rId173" Type="http://schemas.openxmlformats.org/officeDocument/2006/relationships/hyperlink" Target="https://ccpatioapp.com/index.php?module=items/info&amp;path=25-412" TargetMode="External"/><Relationship Id="rId179" Type="http://schemas.openxmlformats.org/officeDocument/2006/relationships/hyperlink" Target="https://ccpatioapp.com/index.php?module=items/info&amp;path=25-415" TargetMode="External"/><Relationship Id="rId178" Type="http://schemas.openxmlformats.org/officeDocument/2006/relationships/hyperlink" Target="https://ccpatioapp.com/index.php?module=items/info&amp;path=25-415" TargetMode="External"/><Relationship Id="rId177" Type="http://schemas.openxmlformats.org/officeDocument/2006/relationships/hyperlink" Target="https://ccpatioapp.com/index.php?module=items/info&amp;path=25-414" TargetMode="External"/><Relationship Id="rId198" Type="http://schemas.openxmlformats.org/officeDocument/2006/relationships/hyperlink" Target="https://ccpatioapp.com/index.php?module=items/info&amp;path=25-220" TargetMode="External"/><Relationship Id="rId197" Type="http://schemas.openxmlformats.org/officeDocument/2006/relationships/hyperlink" Target="https://ccpatioapp.com/index.php?module=items/info&amp;path=25-427" TargetMode="External"/><Relationship Id="rId196" Type="http://schemas.openxmlformats.org/officeDocument/2006/relationships/hyperlink" Target="https://ccpatioapp.com/index.php?module=items/info&amp;path=25-427" TargetMode="External"/><Relationship Id="rId195" Type="http://schemas.openxmlformats.org/officeDocument/2006/relationships/hyperlink" Target="https://ccpatioapp.com/index.php?module=items/info&amp;path=25-426" TargetMode="External"/><Relationship Id="rId199" Type="http://schemas.openxmlformats.org/officeDocument/2006/relationships/hyperlink" Target="https://ccpatioapp.com/index.php?module=items/info&amp;path=25-220" TargetMode="External"/><Relationship Id="rId150" Type="http://schemas.openxmlformats.org/officeDocument/2006/relationships/hyperlink" Target="https://ccpatioapp.com/index.php?module=items/info&amp;path=25-399" TargetMode="External"/><Relationship Id="rId149" Type="http://schemas.openxmlformats.org/officeDocument/2006/relationships/hyperlink" Target="https://ccpatioapp.com/index.php?module=items/info&amp;path=25-399" TargetMode="External"/><Relationship Id="rId148" Type="http://schemas.openxmlformats.org/officeDocument/2006/relationships/hyperlink" Target="https://ccpatioapp.com/index.php?module=items/info&amp;path=25-398" TargetMode="External"/><Relationship Id="rId1090" Type="http://schemas.openxmlformats.org/officeDocument/2006/relationships/hyperlink" Target="https://ccpatioapp.com/index.php?module=items/info&amp;path=25-802" TargetMode="External"/><Relationship Id="rId1091" Type="http://schemas.openxmlformats.org/officeDocument/2006/relationships/hyperlink" Target="https://ccpatioapp.com/index.php?module=items/info&amp;path=25-803" TargetMode="External"/><Relationship Id="rId1092" Type="http://schemas.openxmlformats.org/officeDocument/2006/relationships/hyperlink" Target="https://ccpatioapp.com/index.php?module=items/info&amp;path=25-803" TargetMode="External"/><Relationship Id="rId1093" Type="http://schemas.openxmlformats.org/officeDocument/2006/relationships/hyperlink" Target="https://ccpatioapp.com/index.php?module=items/info&amp;path=25-336" TargetMode="External"/><Relationship Id="rId1094" Type="http://schemas.openxmlformats.org/officeDocument/2006/relationships/hyperlink" Target="https://ccpatioapp.com/index.php?module=items/info&amp;path=25-336" TargetMode="External"/><Relationship Id="rId143" Type="http://schemas.openxmlformats.org/officeDocument/2006/relationships/hyperlink" Target="https://ccpatioapp.com/index.php?module=items/info&amp;path=25-397" TargetMode="External"/><Relationship Id="rId1095" Type="http://schemas.openxmlformats.org/officeDocument/2006/relationships/hyperlink" Target="https://ccpatioapp.com/index.php?module=items/info&amp;path=25-804" TargetMode="External"/><Relationship Id="rId142" Type="http://schemas.openxmlformats.org/officeDocument/2006/relationships/hyperlink" Target="https://ccpatioapp.com/index.php?module=items/info&amp;path=25-395" TargetMode="External"/><Relationship Id="rId1096" Type="http://schemas.openxmlformats.org/officeDocument/2006/relationships/hyperlink" Target="https://ccpatioapp.com/index.php?module=items/info&amp;path=25-804" TargetMode="External"/><Relationship Id="rId141" Type="http://schemas.openxmlformats.org/officeDocument/2006/relationships/hyperlink" Target="https://ccpatioapp.com/index.php?module=items/info&amp;path=25-395" TargetMode="External"/><Relationship Id="rId1097" Type="http://schemas.openxmlformats.org/officeDocument/2006/relationships/hyperlink" Target="https://ccpatioapp.com/index.php?module=items/info&amp;path=25-805" TargetMode="External"/><Relationship Id="rId140" Type="http://schemas.openxmlformats.org/officeDocument/2006/relationships/hyperlink" Target="https://ccpatioapp.com/index.php?module=items/info&amp;path=25-40" TargetMode="External"/><Relationship Id="rId1098" Type="http://schemas.openxmlformats.org/officeDocument/2006/relationships/hyperlink" Target="https://ccpatioapp.com/index.php?module=items/info&amp;path=25-805" TargetMode="External"/><Relationship Id="rId147" Type="http://schemas.openxmlformats.org/officeDocument/2006/relationships/hyperlink" Target="https://ccpatioapp.com/index.php?module=items/info&amp;path=25-398" TargetMode="External"/><Relationship Id="rId1099" Type="http://schemas.openxmlformats.org/officeDocument/2006/relationships/hyperlink" Target="https://ccpatioapp.com/index.php?module=items/info&amp;path=25-806" TargetMode="External"/><Relationship Id="rId146" Type="http://schemas.openxmlformats.org/officeDocument/2006/relationships/hyperlink" Target="https://ccpatioapp.com/index.php?module=items/info&amp;path=25-396" TargetMode="External"/><Relationship Id="rId145" Type="http://schemas.openxmlformats.org/officeDocument/2006/relationships/hyperlink" Target="https://ccpatioapp.com/index.php?module=items/info&amp;path=25-396" TargetMode="External"/><Relationship Id="rId144" Type="http://schemas.openxmlformats.org/officeDocument/2006/relationships/hyperlink" Target="https://ccpatioapp.com/index.php?module=items/info&amp;path=25-397" TargetMode="External"/><Relationship Id="rId139" Type="http://schemas.openxmlformats.org/officeDocument/2006/relationships/hyperlink" Target="https://ccpatioapp.com/index.php?module=items/info&amp;path=25-40" TargetMode="External"/><Relationship Id="rId138" Type="http://schemas.openxmlformats.org/officeDocument/2006/relationships/hyperlink" Target="https://ccpatioapp.com/index.php?module=items/info&amp;path=25-394" TargetMode="External"/><Relationship Id="rId137" Type="http://schemas.openxmlformats.org/officeDocument/2006/relationships/hyperlink" Target="https://ccpatioapp.com/index.php?module=items/info&amp;path=25-394" TargetMode="External"/><Relationship Id="rId1080" Type="http://schemas.openxmlformats.org/officeDocument/2006/relationships/hyperlink" Target="https://ccpatioapp.com/index.php?module=items/info&amp;path=25-251" TargetMode="External"/><Relationship Id="rId1081" Type="http://schemas.openxmlformats.org/officeDocument/2006/relationships/hyperlink" Target="https://ccpatioapp.com/index.php?module=items/info&amp;path=25-799" TargetMode="External"/><Relationship Id="rId1082" Type="http://schemas.openxmlformats.org/officeDocument/2006/relationships/hyperlink" Target="https://ccpatioapp.com/index.php?module=items/info&amp;path=25-799" TargetMode="External"/><Relationship Id="rId1083" Type="http://schemas.openxmlformats.org/officeDocument/2006/relationships/hyperlink" Target="https://ccpatioapp.com/index.php?module=items/info&amp;path=25-800" TargetMode="External"/><Relationship Id="rId132" Type="http://schemas.openxmlformats.org/officeDocument/2006/relationships/hyperlink" Target="https://ccpatioapp.com/index.php?module=items/info&amp;path=25-393" TargetMode="External"/><Relationship Id="rId1084" Type="http://schemas.openxmlformats.org/officeDocument/2006/relationships/hyperlink" Target="https://ccpatioapp.com/index.php?module=items/info&amp;path=25-800" TargetMode="External"/><Relationship Id="rId131" Type="http://schemas.openxmlformats.org/officeDocument/2006/relationships/hyperlink" Target="https://ccpatioapp.com/index.php?module=items/info&amp;path=25-393" TargetMode="External"/><Relationship Id="rId1085" Type="http://schemas.openxmlformats.org/officeDocument/2006/relationships/hyperlink" Target="https://ccpatioapp.com/index.php?module=items/info&amp;path=25-216" TargetMode="External"/><Relationship Id="rId130" Type="http://schemas.openxmlformats.org/officeDocument/2006/relationships/hyperlink" Target="https://ccpatioapp.com/index.php?module=items/info&amp;path=25-392" TargetMode="External"/><Relationship Id="rId1086" Type="http://schemas.openxmlformats.org/officeDocument/2006/relationships/hyperlink" Target="https://ccpatioapp.com/index.php?module=items/info&amp;path=25-216" TargetMode="External"/><Relationship Id="rId1087" Type="http://schemas.openxmlformats.org/officeDocument/2006/relationships/hyperlink" Target="https://ccpatioapp.com/index.php?module=items/info&amp;path=25-801" TargetMode="External"/><Relationship Id="rId136" Type="http://schemas.openxmlformats.org/officeDocument/2006/relationships/hyperlink" Target="https://ccpatioapp.com/index.php?module=items/info&amp;path=25-268" TargetMode="External"/><Relationship Id="rId1088" Type="http://schemas.openxmlformats.org/officeDocument/2006/relationships/hyperlink" Target="https://ccpatioapp.com/index.php?module=items/info&amp;path=25-801" TargetMode="External"/><Relationship Id="rId135" Type="http://schemas.openxmlformats.org/officeDocument/2006/relationships/hyperlink" Target="https://ccpatioapp.com/index.php?module=items/info&amp;path=25-268" TargetMode="External"/><Relationship Id="rId1089" Type="http://schemas.openxmlformats.org/officeDocument/2006/relationships/hyperlink" Target="https://ccpatioapp.com/index.php?module=items/info&amp;path=25-802" TargetMode="External"/><Relationship Id="rId134" Type="http://schemas.openxmlformats.org/officeDocument/2006/relationships/hyperlink" Target="https://ccpatioapp.com/index.php?module=items/info&amp;path=25-338" TargetMode="External"/><Relationship Id="rId133" Type="http://schemas.openxmlformats.org/officeDocument/2006/relationships/hyperlink" Target="https://ccpatioapp.com/index.php?module=items/info&amp;path=25-338" TargetMode="External"/><Relationship Id="rId172" Type="http://schemas.openxmlformats.org/officeDocument/2006/relationships/hyperlink" Target="https://ccpatioapp.com/index.php?module=items/info&amp;path=25-412" TargetMode="External"/><Relationship Id="rId171" Type="http://schemas.openxmlformats.org/officeDocument/2006/relationships/hyperlink" Target="https://ccpatioapp.com/index.php?module=items/info&amp;path=25-411" TargetMode="External"/><Relationship Id="rId170" Type="http://schemas.openxmlformats.org/officeDocument/2006/relationships/hyperlink" Target="https://ccpatioapp.com/index.php?module=items/info&amp;path=25-411" TargetMode="External"/><Relationship Id="rId165" Type="http://schemas.openxmlformats.org/officeDocument/2006/relationships/hyperlink" Target="https://ccpatioapp.com/index.php?module=items/info&amp;path=25-23" TargetMode="External"/><Relationship Id="rId164" Type="http://schemas.openxmlformats.org/officeDocument/2006/relationships/hyperlink" Target="https://ccpatioapp.com/index.php?module=items/info&amp;path=25-23" TargetMode="External"/><Relationship Id="rId163" Type="http://schemas.openxmlformats.org/officeDocument/2006/relationships/hyperlink" Target="https://ccpatioapp.com/index.php?module=items/info&amp;path=25-409" TargetMode="External"/><Relationship Id="rId162" Type="http://schemas.openxmlformats.org/officeDocument/2006/relationships/hyperlink" Target="https://ccpatioapp.com/index.php?module=items/info&amp;path=25-408" TargetMode="External"/><Relationship Id="rId169" Type="http://schemas.openxmlformats.org/officeDocument/2006/relationships/hyperlink" Target="https://ccpatioapp.com/index.php?module=items/info&amp;path=25-410" TargetMode="External"/><Relationship Id="rId168" Type="http://schemas.openxmlformats.org/officeDocument/2006/relationships/hyperlink" Target="https://ccpatioapp.com/index.php?module=items/info&amp;path=25-410" TargetMode="External"/><Relationship Id="rId167" Type="http://schemas.openxmlformats.org/officeDocument/2006/relationships/hyperlink" Target="https://ccpatioapp.com/index.php?module=items/info&amp;path=25-236" TargetMode="External"/><Relationship Id="rId166" Type="http://schemas.openxmlformats.org/officeDocument/2006/relationships/hyperlink" Target="https://ccpatioapp.com/index.php?module=items/info&amp;path=25-236" TargetMode="External"/><Relationship Id="rId161" Type="http://schemas.openxmlformats.org/officeDocument/2006/relationships/hyperlink" Target="https://ccpatioapp.com/index.php?module=items/info&amp;path=25-408" TargetMode="External"/><Relationship Id="rId160" Type="http://schemas.openxmlformats.org/officeDocument/2006/relationships/hyperlink" Target="https://ccpatioapp.com/index.php?module=items/info&amp;path=25-407" TargetMode="External"/><Relationship Id="rId159" Type="http://schemas.openxmlformats.org/officeDocument/2006/relationships/hyperlink" Target="https://ccpatioapp.com/index.php?module=items/info&amp;path=25-407" TargetMode="External"/><Relationship Id="rId154" Type="http://schemas.openxmlformats.org/officeDocument/2006/relationships/hyperlink" Target="https://ccpatioapp.com/index.php?module=items/info&amp;path=25-404" TargetMode="External"/><Relationship Id="rId153" Type="http://schemas.openxmlformats.org/officeDocument/2006/relationships/hyperlink" Target="https://ccpatioapp.com/index.php?module=items/info&amp;path=25-404" TargetMode="External"/><Relationship Id="rId152" Type="http://schemas.openxmlformats.org/officeDocument/2006/relationships/hyperlink" Target="https://ccpatioapp.com/index.php?module=items/info&amp;path=25-403" TargetMode="External"/><Relationship Id="rId151" Type="http://schemas.openxmlformats.org/officeDocument/2006/relationships/hyperlink" Target="https://ccpatioapp.com/index.php?module=items/info&amp;path=25-401" TargetMode="External"/><Relationship Id="rId158" Type="http://schemas.openxmlformats.org/officeDocument/2006/relationships/hyperlink" Target="https://ccpatioapp.com/index.php?module=items/info&amp;path=25-406" TargetMode="External"/><Relationship Id="rId157" Type="http://schemas.openxmlformats.org/officeDocument/2006/relationships/hyperlink" Target="https://ccpatioapp.com/index.php?module=items/info&amp;path=25-406" TargetMode="External"/><Relationship Id="rId156" Type="http://schemas.openxmlformats.org/officeDocument/2006/relationships/hyperlink" Target="https://ccpatioapp.com/index.php?module=items/info&amp;path=25-405" TargetMode="External"/><Relationship Id="rId155" Type="http://schemas.openxmlformats.org/officeDocument/2006/relationships/hyperlink" Target="https://ccpatioapp.com/index.php?module=items/info&amp;path=25-405" TargetMode="External"/><Relationship Id="rId1510" Type="http://schemas.openxmlformats.org/officeDocument/2006/relationships/hyperlink" Target="https://ccpatioapp.com/index.php?module=items/info&amp;path=25-911" TargetMode="External"/><Relationship Id="rId1511" Type="http://schemas.openxmlformats.org/officeDocument/2006/relationships/hyperlink" Target="https://ccpatioapp.com/index.php?module=items/info&amp;path=25-911" TargetMode="External"/><Relationship Id="rId1512" Type="http://schemas.openxmlformats.org/officeDocument/2006/relationships/hyperlink" Target="https://ccpatioapp.com/index.php?module=items/info&amp;path=25-199" TargetMode="External"/><Relationship Id="rId1513" Type="http://schemas.openxmlformats.org/officeDocument/2006/relationships/hyperlink" Target="https://ccpatioapp.com/index.php?module=items/info&amp;path=25-199" TargetMode="External"/><Relationship Id="rId1514" Type="http://schemas.openxmlformats.org/officeDocument/2006/relationships/hyperlink" Target="https://ccpatioapp.com/index.php?module=items/info&amp;path=25-912" TargetMode="External"/><Relationship Id="rId1515" Type="http://schemas.openxmlformats.org/officeDocument/2006/relationships/hyperlink" Target="https://ccpatioapp.com/index.php?module=items/info&amp;path=25-912" TargetMode="External"/><Relationship Id="rId1516" Type="http://schemas.openxmlformats.org/officeDocument/2006/relationships/hyperlink" Target="https://ccpatioapp.com/index.php?module=items/info&amp;path=25-913" TargetMode="External"/><Relationship Id="rId1517" Type="http://schemas.openxmlformats.org/officeDocument/2006/relationships/hyperlink" Target="https://ccpatioapp.com/index.php?module=items/info&amp;path=25-913" TargetMode="External"/><Relationship Id="rId1518" Type="http://schemas.openxmlformats.org/officeDocument/2006/relationships/hyperlink" Target="https://ccpatioapp.com/index.php?module=items/info&amp;path=25-914" TargetMode="External"/><Relationship Id="rId1519" Type="http://schemas.openxmlformats.org/officeDocument/2006/relationships/hyperlink" Target="https://ccpatioapp.com/index.php?module=items/info&amp;path=25-914" TargetMode="External"/><Relationship Id="rId1500" Type="http://schemas.openxmlformats.org/officeDocument/2006/relationships/hyperlink" Target="https://ccpatioapp.com/index.php?module=items/info&amp;path=25-907" TargetMode="External"/><Relationship Id="rId1501" Type="http://schemas.openxmlformats.org/officeDocument/2006/relationships/hyperlink" Target="https://ccpatioapp.com/index.php?module=items/info&amp;path=25-907" TargetMode="External"/><Relationship Id="rId1502" Type="http://schemas.openxmlformats.org/officeDocument/2006/relationships/hyperlink" Target="https://ccpatioapp.com/index.php?module=items/info&amp;path=25-908" TargetMode="External"/><Relationship Id="rId1503" Type="http://schemas.openxmlformats.org/officeDocument/2006/relationships/hyperlink" Target="https://ccpatioapp.com/index.php?module=items/info&amp;path=25-908" TargetMode="External"/><Relationship Id="rId1504" Type="http://schemas.openxmlformats.org/officeDocument/2006/relationships/hyperlink" Target="https://ccpatioapp.com/index.php?module=items/info&amp;path=25-909" TargetMode="External"/><Relationship Id="rId1505" Type="http://schemas.openxmlformats.org/officeDocument/2006/relationships/hyperlink" Target="https://ccpatioapp.com/index.php?module=items/info&amp;path=25-909" TargetMode="External"/><Relationship Id="rId1506" Type="http://schemas.openxmlformats.org/officeDocument/2006/relationships/hyperlink" Target="https://ccpatioapp.com/index.php?module=items/info&amp;path=25-712" TargetMode="External"/><Relationship Id="rId1507" Type="http://schemas.openxmlformats.org/officeDocument/2006/relationships/hyperlink" Target="https://ccpatioapp.com/index.php?module=items/info&amp;path=25-712" TargetMode="External"/><Relationship Id="rId1508" Type="http://schemas.openxmlformats.org/officeDocument/2006/relationships/hyperlink" Target="https://ccpatioapp.com/index.php?module=items/info&amp;path=25-910" TargetMode="External"/><Relationship Id="rId1509" Type="http://schemas.openxmlformats.org/officeDocument/2006/relationships/hyperlink" Target="https://ccpatioapp.com/index.php?module=items/info&amp;path=25-910" TargetMode="External"/><Relationship Id="rId1576" Type="http://schemas.openxmlformats.org/officeDocument/2006/relationships/hyperlink" Target="https://ccpatioapp.com/index.php?module=items/info&amp;path=25-322" TargetMode="External"/><Relationship Id="rId1577" Type="http://schemas.openxmlformats.org/officeDocument/2006/relationships/hyperlink" Target="https://ccpatioapp.com/index.php?module=items/info&amp;path=25-670" TargetMode="External"/><Relationship Id="rId1578" Type="http://schemas.openxmlformats.org/officeDocument/2006/relationships/hyperlink" Target="https://ccpatioapp.com/index.php?module=items/info&amp;path=25-670" TargetMode="External"/><Relationship Id="rId1579" Type="http://schemas.openxmlformats.org/officeDocument/2006/relationships/hyperlink" Target="https://ccpatioapp.com/index.php?module=items/info&amp;path=25-709" TargetMode="External"/><Relationship Id="rId509" Type="http://schemas.openxmlformats.org/officeDocument/2006/relationships/hyperlink" Target="https://ccpatioapp.com/index.php?module=items/info&amp;path=25-545" TargetMode="External"/><Relationship Id="rId508" Type="http://schemas.openxmlformats.org/officeDocument/2006/relationships/hyperlink" Target="https://ccpatioapp.com/index.php?module=items/info&amp;path=25-545" TargetMode="External"/><Relationship Id="rId503" Type="http://schemas.openxmlformats.org/officeDocument/2006/relationships/hyperlink" Target="https://ccpatioapp.com/index.php?module=items/info&amp;path=25-542" TargetMode="External"/><Relationship Id="rId987" Type="http://schemas.openxmlformats.org/officeDocument/2006/relationships/hyperlink" Target="https://ccpatioapp.com/index.php?module=items/info&amp;path=25-437" TargetMode="External"/><Relationship Id="rId502" Type="http://schemas.openxmlformats.org/officeDocument/2006/relationships/hyperlink" Target="https://ccpatioapp.com/index.php?module=items/info&amp;path=25-515" TargetMode="External"/><Relationship Id="rId986" Type="http://schemas.openxmlformats.org/officeDocument/2006/relationships/hyperlink" Target="https://ccpatioapp.com/index.php?module=items/info&amp;path=25-780" TargetMode="External"/><Relationship Id="rId501" Type="http://schemas.openxmlformats.org/officeDocument/2006/relationships/hyperlink" Target="https://ccpatioapp.com/index.php?module=items/info&amp;path=25-515" TargetMode="External"/><Relationship Id="rId985" Type="http://schemas.openxmlformats.org/officeDocument/2006/relationships/hyperlink" Target="https://ccpatioapp.com/index.php?module=items/info&amp;path=25-780" TargetMode="External"/><Relationship Id="rId500" Type="http://schemas.openxmlformats.org/officeDocument/2006/relationships/hyperlink" Target="https://ccpatioapp.com/index.php?module=items/info&amp;path=25-229" TargetMode="External"/><Relationship Id="rId984" Type="http://schemas.openxmlformats.org/officeDocument/2006/relationships/hyperlink" Target="https://ccpatioapp.com/index.php?module=items/info&amp;path=25-760" TargetMode="External"/><Relationship Id="rId507" Type="http://schemas.openxmlformats.org/officeDocument/2006/relationships/hyperlink" Target="https://ccpatioapp.com/index.php?module=items/info&amp;path=25-544" TargetMode="External"/><Relationship Id="rId506" Type="http://schemas.openxmlformats.org/officeDocument/2006/relationships/hyperlink" Target="https://ccpatioapp.com/index.php?module=items/info&amp;path=25-544" TargetMode="External"/><Relationship Id="rId505" Type="http://schemas.openxmlformats.org/officeDocument/2006/relationships/hyperlink" Target="https://ccpatioapp.com/index.php?module=items/info&amp;path=25-543" TargetMode="External"/><Relationship Id="rId989" Type="http://schemas.openxmlformats.org/officeDocument/2006/relationships/hyperlink" Target="https://ccpatioapp.com/index.php?module=items/info&amp;path=25-323" TargetMode="External"/><Relationship Id="rId504" Type="http://schemas.openxmlformats.org/officeDocument/2006/relationships/hyperlink" Target="https://ccpatioapp.com/index.php?module=items/info&amp;path=25-542" TargetMode="External"/><Relationship Id="rId988" Type="http://schemas.openxmlformats.org/officeDocument/2006/relationships/hyperlink" Target="https://ccpatioapp.com/index.php?module=items/info&amp;path=25-437" TargetMode="External"/><Relationship Id="rId1570" Type="http://schemas.openxmlformats.org/officeDocument/2006/relationships/hyperlink" Target="https://ccpatioapp.com/index.php?module=items/info&amp;path=25-862" TargetMode="External"/><Relationship Id="rId1571" Type="http://schemas.openxmlformats.org/officeDocument/2006/relationships/hyperlink" Target="https://ccpatioapp.com/index.php?module=items/info&amp;path=25-862" TargetMode="External"/><Relationship Id="rId983" Type="http://schemas.openxmlformats.org/officeDocument/2006/relationships/hyperlink" Target="https://ccpatioapp.com/index.php?module=items/info&amp;path=25-760" TargetMode="External"/><Relationship Id="rId1572" Type="http://schemas.openxmlformats.org/officeDocument/2006/relationships/hyperlink" Target="https://ccpatioapp.com/index.php?module=items/info&amp;path=25-902" TargetMode="External"/><Relationship Id="rId982" Type="http://schemas.openxmlformats.org/officeDocument/2006/relationships/hyperlink" Target="https://ccpatioapp.com/index.php?module=items/info&amp;path=25-670" TargetMode="External"/><Relationship Id="rId1573" Type="http://schemas.openxmlformats.org/officeDocument/2006/relationships/hyperlink" Target="https://ccpatioapp.com/index.php?module=items/info&amp;path=25-251" TargetMode="External"/><Relationship Id="rId981" Type="http://schemas.openxmlformats.org/officeDocument/2006/relationships/hyperlink" Target="https://ccpatioapp.com/index.php?module=items/info&amp;path=25-670" TargetMode="External"/><Relationship Id="rId1574" Type="http://schemas.openxmlformats.org/officeDocument/2006/relationships/hyperlink" Target="https://ccpatioapp.com/index.php?module=items/info&amp;path=25-251" TargetMode="External"/><Relationship Id="rId980" Type="http://schemas.openxmlformats.org/officeDocument/2006/relationships/hyperlink" Target="https://ccpatioapp.com/index.php?module=items/info&amp;path=25-779" TargetMode="External"/><Relationship Id="rId1575" Type="http://schemas.openxmlformats.org/officeDocument/2006/relationships/hyperlink" Target="https://ccpatioapp.com/index.php?module=items/info&amp;path=25-322" TargetMode="External"/><Relationship Id="rId1565" Type="http://schemas.openxmlformats.org/officeDocument/2006/relationships/hyperlink" Target="https://ccpatioapp.com/index.php?module=items/info&amp;path=25-535" TargetMode="External"/><Relationship Id="rId1566" Type="http://schemas.openxmlformats.org/officeDocument/2006/relationships/hyperlink" Target="https://ccpatioapp.com/index.php?module=items/info&amp;path=25-558" TargetMode="External"/><Relationship Id="rId1567" Type="http://schemas.openxmlformats.org/officeDocument/2006/relationships/hyperlink" Target="https://ccpatioapp.com/index.php?module=items/info&amp;path=25-855" TargetMode="External"/><Relationship Id="rId1568" Type="http://schemas.openxmlformats.org/officeDocument/2006/relationships/hyperlink" Target="https://ccpatioapp.com/index.php?module=items/info&amp;path=25-855" TargetMode="External"/><Relationship Id="rId1569" Type="http://schemas.openxmlformats.org/officeDocument/2006/relationships/hyperlink" Target="https://ccpatioapp.com/index.php?module=items/info&amp;path=25-855" TargetMode="External"/><Relationship Id="rId976" Type="http://schemas.openxmlformats.org/officeDocument/2006/relationships/hyperlink" Target="https://ccpatioapp.com/index.php?module=items/info&amp;path=25-778" TargetMode="External"/><Relationship Id="rId975" Type="http://schemas.openxmlformats.org/officeDocument/2006/relationships/hyperlink" Target="https://ccpatioapp.com/index.php?module=items/info&amp;path=25-778" TargetMode="External"/><Relationship Id="rId974" Type="http://schemas.openxmlformats.org/officeDocument/2006/relationships/hyperlink" Target="https://ccpatioapp.com/index.php?module=items/info&amp;path=25-777" TargetMode="External"/><Relationship Id="rId973" Type="http://schemas.openxmlformats.org/officeDocument/2006/relationships/hyperlink" Target="https://ccpatioapp.com/index.php?module=items/info&amp;path=25-777" TargetMode="External"/><Relationship Id="rId979" Type="http://schemas.openxmlformats.org/officeDocument/2006/relationships/hyperlink" Target="https://ccpatioapp.com/index.php?module=items/info&amp;path=25-779" TargetMode="External"/><Relationship Id="rId978" Type="http://schemas.openxmlformats.org/officeDocument/2006/relationships/hyperlink" Target="https://ccpatioapp.com/index.php?module=items/info&amp;path=25-638" TargetMode="External"/><Relationship Id="rId977" Type="http://schemas.openxmlformats.org/officeDocument/2006/relationships/hyperlink" Target="https://ccpatioapp.com/index.php?module=items/info&amp;path=25-638" TargetMode="External"/><Relationship Id="rId1560" Type="http://schemas.openxmlformats.org/officeDocument/2006/relationships/hyperlink" Target="https://ccpatioapp.com/index.php?module=items/info&amp;path=25-510" TargetMode="External"/><Relationship Id="rId972" Type="http://schemas.openxmlformats.org/officeDocument/2006/relationships/hyperlink" Target="https://ccpatioapp.com/index.php?module=items/info&amp;path=25-187" TargetMode="External"/><Relationship Id="rId1561" Type="http://schemas.openxmlformats.org/officeDocument/2006/relationships/hyperlink" Target="https://ccpatioapp.com/index.php?module=items/info&amp;path=25-499" TargetMode="External"/><Relationship Id="rId971" Type="http://schemas.openxmlformats.org/officeDocument/2006/relationships/hyperlink" Target="https://ccpatioapp.com/index.php?module=items/info&amp;path=25-187" TargetMode="External"/><Relationship Id="rId1562" Type="http://schemas.openxmlformats.org/officeDocument/2006/relationships/hyperlink" Target="https://ccpatioapp.com/index.php?module=items/info&amp;path=25-529" TargetMode="External"/><Relationship Id="rId970" Type="http://schemas.openxmlformats.org/officeDocument/2006/relationships/hyperlink" Target="https://ccpatioapp.com/index.php?module=items/info&amp;path=25-776" TargetMode="External"/><Relationship Id="rId1563" Type="http://schemas.openxmlformats.org/officeDocument/2006/relationships/hyperlink" Target="https://ccpatioapp.com/index.php?module=items/info&amp;path=25-532" TargetMode="External"/><Relationship Id="rId1564" Type="http://schemas.openxmlformats.org/officeDocument/2006/relationships/hyperlink" Target="https://ccpatioapp.com/index.php?module=items/info&amp;path=25-535" TargetMode="External"/><Relationship Id="rId1114" Type="http://schemas.openxmlformats.org/officeDocument/2006/relationships/hyperlink" Target="https://ccpatioapp.com/index.php?module=items/info&amp;path=25-760" TargetMode="External"/><Relationship Id="rId1115" Type="http://schemas.openxmlformats.org/officeDocument/2006/relationships/hyperlink" Target="https://ccpatioapp.com/index.php?module=items/info&amp;path=25-760" TargetMode="External"/><Relationship Id="rId1116" Type="http://schemas.openxmlformats.org/officeDocument/2006/relationships/hyperlink" Target="https://ccpatioapp.com/index.php?module=items/info&amp;path=25-420" TargetMode="External"/><Relationship Id="rId1117" Type="http://schemas.openxmlformats.org/officeDocument/2006/relationships/hyperlink" Target="https://ccpatioapp.com/index.php?module=items/info&amp;path=25-420" TargetMode="External"/><Relationship Id="rId1118" Type="http://schemas.openxmlformats.org/officeDocument/2006/relationships/hyperlink" Target="https://ccpatioapp.com/index.php?module=items/info&amp;path=25-676" TargetMode="External"/><Relationship Id="rId1119" Type="http://schemas.openxmlformats.org/officeDocument/2006/relationships/hyperlink" Target="https://ccpatioapp.com/index.php?module=items/info&amp;path=25-676" TargetMode="External"/><Relationship Id="rId525" Type="http://schemas.openxmlformats.org/officeDocument/2006/relationships/hyperlink" Target="https://ccpatioapp.com/index.php?module=items/info&amp;path=25-551" TargetMode="External"/><Relationship Id="rId524" Type="http://schemas.openxmlformats.org/officeDocument/2006/relationships/hyperlink" Target="https://ccpatioapp.com/index.php?module=items/info&amp;path=25-551" TargetMode="External"/><Relationship Id="rId523" Type="http://schemas.openxmlformats.org/officeDocument/2006/relationships/hyperlink" Target="https://ccpatioapp.com/index.php?module=items/info&amp;path=25-550" TargetMode="External"/><Relationship Id="rId522" Type="http://schemas.openxmlformats.org/officeDocument/2006/relationships/hyperlink" Target="https://ccpatioapp.com/index.php?module=items/info&amp;path=25-550" TargetMode="External"/><Relationship Id="rId529" Type="http://schemas.openxmlformats.org/officeDocument/2006/relationships/hyperlink" Target="https://ccpatioapp.com/index.php?module=items/info&amp;path=25-552" TargetMode="External"/><Relationship Id="rId528" Type="http://schemas.openxmlformats.org/officeDocument/2006/relationships/hyperlink" Target="https://ccpatioapp.com/index.php?module=items/info&amp;path=25-552" TargetMode="External"/><Relationship Id="rId527" Type="http://schemas.openxmlformats.org/officeDocument/2006/relationships/hyperlink" Target="https://ccpatioapp.com/index.php?module=items/info&amp;path=25-367" TargetMode="External"/><Relationship Id="rId526" Type="http://schemas.openxmlformats.org/officeDocument/2006/relationships/hyperlink" Target="https://ccpatioapp.com/index.php?module=items/info&amp;path=25-367" TargetMode="External"/><Relationship Id="rId521" Type="http://schemas.openxmlformats.org/officeDocument/2006/relationships/hyperlink" Target="https://ccpatioapp.com/index.php?module=items/info&amp;path=25-549" TargetMode="External"/><Relationship Id="rId1110" Type="http://schemas.openxmlformats.org/officeDocument/2006/relationships/hyperlink" Target="https://ccpatioapp.com/index.php?module=items/info&amp;path=25-809" TargetMode="External"/><Relationship Id="rId520" Type="http://schemas.openxmlformats.org/officeDocument/2006/relationships/hyperlink" Target="https://ccpatioapp.com/index.php?module=items/info&amp;path=25-549" TargetMode="External"/><Relationship Id="rId1111" Type="http://schemas.openxmlformats.org/officeDocument/2006/relationships/hyperlink" Target="https://ccpatioapp.com/index.php?module=items/info&amp;path=25-809" TargetMode="External"/><Relationship Id="rId1112" Type="http://schemas.openxmlformats.org/officeDocument/2006/relationships/hyperlink" Target="https://ccpatioapp.com/index.php?module=items/info&amp;path=25-216" TargetMode="External"/><Relationship Id="rId1113" Type="http://schemas.openxmlformats.org/officeDocument/2006/relationships/hyperlink" Target="https://ccpatioapp.com/index.php?module=items/info&amp;path=25-216" TargetMode="External"/><Relationship Id="rId1103" Type="http://schemas.openxmlformats.org/officeDocument/2006/relationships/hyperlink" Target="https://ccpatioapp.com/index.php?module=items/info&amp;path=25-807" TargetMode="External"/><Relationship Id="rId1104" Type="http://schemas.openxmlformats.org/officeDocument/2006/relationships/hyperlink" Target="https://ccpatioapp.com/index.php?module=items/info&amp;path=25-807" TargetMode="External"/><Relationship Id="rId1105" Type="http://schemas.openxmlformats.org/officeDocument/2006/relationships/hyperlink" Target="https://ccpatioapp.com/index.php?module=items/info&amp;path=21-976&amp;redirect_to=subentity&amp;gotopage%5b411%5d=1" TargetMode="External"/><Relationship Id="rId1106" Type="http://schemas.openxmlformats.org/officeDocument/2006/relationships/hyperlink" Target="https://ccpatioapp.com/index.php?module=items/info&amp;path=25-653" TargetMode="External"/><Relationship Id="rId1107" Type="http://schemas.openxmlformats.org/officeDocument/2006/relationships/hyperlink" Target="https://ccpatioapp.com/index.php?module=items/info&amp;path=25-653" TargetMode="External"/><Relationship Id="rId1108" Type="http://schemas.openxmlformats.org/officeDocument/2006/relationships/hyperlink" Target="https://ccpatioapp.com/index.php?module=items/info&amp;path=25-711" TargetMode="External"/><Relationship Id="rId1109" Type="http://schemas.openxmlformats.org/officeDocument/2006/relationships/hyperlink" Target="https://ccpatioapp.com/index.php?module=items/info&amp;path=25-711" TargetMode="External"/><Relationship Id="rId519" Type="http://schemas.openxmlformats.org/officeDocument/2006/relationships/hyperlink" Target="https://ccpatioapp.com/index.php?module=items/info&amp;path=25-548" TargetMode="External"/><Relationship Id="rId514" Type="http://schemas.openxmlformats.org/officeDocument/2006/relationships/hyperlink" Target="https://ccpatioapp.com/index.php?module=items/info&amp;path=25-233" TargetMode="External"/><Relationship Id="rId998" Type="http://schemas.openxmlformats.org/officeDocument/2006/relationships/hyperlink" Target="https://ccpatioapp.com/index.php?module=items/info&amp;path=25-782" TargetMode="External"/><Relationship Id="rId513" Type="http://schemas.openxmlformats.org/officeDocument/2006/relationships/hyperlink" Target="https://ccpatioapp.com/index.php?module=items/info&amp;path=25-547" TargetMode="External"/><Relationship Id="rId997" Type="http://schemas.openxmlformats.org/officeDocument/2006/relationships/hyperlink" Target="https://ccpatioapp.com/index.php?module=items/info&amp;path=25-782" TargetMode="External"/><Relationship Id="rId512" Type="http://schemas.openxmlformats.org/officeDocument/2006/relationships/hyperlink" Target="https://ccpatioapp.com/index.php?module=items/info&amp;path=25-547" TargetMode="External"/><Relationship Id="rId996" Type="http://schemas.openxmlformats.org/officeDocument/2006/relationships/hyperlink" Target="https://ccpatioapp.com/index.php?module=items/info&amp;path=25-575" TargetMode="External"/><Relationship Id="rId511" Type="http://schemas.openxmlformats.org/officeDocument/2006/relationships/hyperlink" Target="https://ccpatioapp.com/index.php?module=items/info&amp;path=25-546" TargetMode="External"/><Relationship Id="rId995" Type="http://schemas.openxmlformats.org/officeDocument/2006/relationships/hyperlink" Target="https://ccpatioapp.com/index.php?module=items/info&amp;path=25-575" TargetMode="External"/><Relationship Id="rId518" Type="http://schemas.openxmlformats.org/officeDocument/2006/relationships/hyperlink" Target="https://ccpatioapp.com/index.php?module=items/info&amp;path=25-548" TargetMode="External"/><Relationship Id="rId517" Type="http://schemas.openxmlformats.org/officeDocument/2006/relationships/hyperlink" Target="https://ccpatioapp.com/index.php?module=items/info&amp;path=25-513" TargetMode="External"/><Relationship Id="rId516" Type="http://schemas.openxmlformats.org/officeDocument/2006/relationships/hyperlink" Target="https://ccpatioapp.com/index.php?module=items/info&amp;path=25-513" TargetMode="External"/><Relationship Id="rId515" Type="http://schemas.openxmlformats.org/officeDocument/2006/relationships/hyperlink" Target="https://ccpatioapp.com/index.php?module=items/info&amp;path=25-233" TargetMode="External"/><Relationship Id="rId999" Type="http://schemas.openxmlformats.org/officeDocument/2006/relationships/hyperlink" Target="https://ccpatioapp.com/index.php?module=items/info&amp;path=25-783" TargetMode="External"/><Relationship Id="rId990" Type="http://schemas.openxmlformats.org/officeDocument/2006/relationships/hyperlink" Target="https://ccpatioapp.com/index.php?module=items/info&amp;path=25-323" TargetMode="External"/><Relationship Id="rId1580" Type="http://schemas.openxmlformats.org/officeDocument/2006/relationships/hyperlink" Target="https://ccpatioapp.com/index.php?module=items/info&amp;path=25-145" TargetMode="External"/><Relationship Id="rId1581" Type="http://schemas.openxmlformats.org/officeDocument/2006/relationships/hyperlink" Target="https://ccpatioapp.com/index.php?module=items/info&amp;path=25-145" TargetMode="External"/><Relationship Id="rId1582" Type="http://schemas.openxmlformats.org/officeDocument/2006/relationships/hyperlink" Target="https://ccpatioapp.com/index.php?module=items/info&amp;path=25-420" TargetMode="External"/><Relationship Id="rId510" Type="http://schemas.openxmlformats.org/officeDocument/2006/relationships/hyperlink" Target="https://ccpatioapp.com/index.php?module=items/info&amp;path=25-546" TargetMode="External"/><Relationship Id="rId994" Type="http://schemas.openxmlformats.org/officeDocument/2006/relationships/hyperlink" Target="https://ccpatioapp.com/index.php?module=items/info&amp;path=25-781" TargetMode="External"/><Relationship Id="rId1583" Type="http://schemas.openxmlformats.org/officeDocument/2006/relationships/drawing" Target="../drawings/drawing6.xml"/><Relationship Id="rId993" Type="http://schemas.openxmlformats.org/officeDocument/2006/relationships/hyperlink" Target="https://ccpatioapp.com/index.php?module=items/info&amp;path=25-781" TargetMode="External"/><Relationship Id="rId1100" Type="http://schemas.openxmlformats.org/officeDocument/2006/relationships/hyperlink" Target="https://ccpatioapp.com/index.php?module=items/info&amp;path=25-806" TargetMode="External"/><Relationship Id="rId992" Type="http://schemas.openxmlformats.org/officeDocument/2006/relationships/hyperlink" Target="https://ccpatioapp.com/index.php?module=items/info&amp;path=25-496" TargetMode="External"/><Relationship Id="rId1101" Type="http://schemas.openxmlformats.org/officeDocument/2006/relationships/hyperlink" Target="https://ccpatioapp.com/index.php?module=items/info&amp;path=25-791" TargetMode="External"/><Relationship Id="rId991" Type="http://schemas.openxmlformats.org/officeDocument/2006/relationships/hyperlink" Target="https://ccpatioapp.com/index.php?module=items/info&amp;path=25-496" TargetMode="External"/><Relationship Id="rId1102" Type="http://schemas.openxmlformats.org/officeDocument/2006/relationships/hyperlink" Target="https://ccpatioapp.com/index.php?module=items/info&amp;path=25-791" TargetMode="External"/><Relationship Id="rId1532" Type="http://schemas.openxmlformats.org/officeDocument/2006/relationships/hyperlink" Target="https://ccpatioapp.com/index.php?module=items/info&amp;path=25-53" TargetMode="External"/><Relationship Id="rId1533" Type="http://schemas.openxmlformats.org/officeDocument/2006/relationships/hyperlink" Target="https://ccpatioapp.com/index.php?module=items/info&amp;path=25-332" TargetMode="External"/><Relationship Id="rId1534" Type="http://schemas.openxmlformats.org/officeDocument/2006/relationships/hyperlink" Target="https://ccpatioapp.com/index.php?module=items/info&amp;path=25-332" TargetMode="External"/><Relationship Id="rId1535" Type="http://schemas.openxmlformats.org/officeDocument/2006/relationships/hyperlink" Target="https://ccpatioapp.com/index.php?module=items/info&amp;path=25-335" TargetMode="External"/><Relationship Id="rId1536" Type="http://schemas.openxmlformats.org/officeDocument/2006/relationships/hyperlink" Target="https://ccpatioapp.com/index.php?module=items/info&amp;path=25-335" TargetMode="External"/><Relationship Id="rId1537" Type="http://schemas.openxmlformats.org/officeDocument/2006/relationships/hyperlink" Target="https://ccpatioapp.com/index.php?module=items/info&amp;path=25-356" TargetMode="External"/><Relationship Id="rId1538" Type="http://schemas.openxmlformats.org/officeDocument/2006/relationships/hyperlink" Target="https://ccpatioapp.com/index.php?module=items/info&amp;path=25-356" TargetMode="External"/><Relationship Id="rId1539" Type="http://schemas.openxmlformats.org/officeDocument/2006/relationships/hyperlink" Target="https://ccpatioapp.com/index.php?module=items/info&amp;path=25-360" TargetMode="External"/><Relationship Id="rId949" Type="http://schemas.openxmlformats.org/officeDocument/2006/relationships/hyperlink" Target="https://ccpatioapp.com/index.php?module=items/info&amp;path=25-119" TargetMode="External"/><Relationship Id="rId948" Type="http://schemas.openxmlformats.org/officeDocument/2006/relationships/hyperlink" Target="https://ccpatioapp.com/index.php?module=items/info&amp;path=25-119" TargetMode="External"/><Relationship Id="rId943" Type="http://schemas.openxmlformats.org/officeDocument/2006/relationships/hyperlink" Target="https://ccpatioapp.com/index.php?module=items/info&amp;path=25-767" TargetMode="External"/><Relationship Id="rId942" Type="http://schemas.openxmlformats.org/officeDocument/2006/relationships/hyperlink" Target="https://ccpatioapp.com/index.php?module=items/info&amp;path=25-767" TargetMode="External"/><Relationship Id="rId941" Type="http://schemas.openxmlformats.org/officeDocument/2006/relationships/hyperlink" Target="https://ccpatioapp.com/index.php?module=items/info&amp;path=25-463" TargetMode="External"/><Relationship Id="rId940" Type="http://schemas.openxmlformats.org/officeDocument/2006/relationships/hyperlink" Target="https://ccpatioapp.com/index.php?module=items/info&amp;path=25-463" TargetMode="External"/><Relationship Id="rId947" Type="http://schemas.openxmlformats.org/officeDocument/2006/relationships/hyperlink" Target="https://ccpatioapp.com/index.php?module=items/info&amp;path=25-40" TargetMode="External"/><Relationship Id="rId946" Type="http://schemas.openxmlformats.org/officeDocument/2006/relationships/hyperlink" Target="https://ccpatioapp.com/index.php?module=items/info&amp;path=25-40" TargetMode="External"/><Relationship Id="rId945" Type="http://schemas.openxmlformats.org/officeDocument/2006/relationships/hyperlink" Target="https://ccpatioapp.com/index.php?module=items/info&amp;path=25-768" TargetMode="External"/><Relationship Id="rId944" Type="http://schemas.openxmlformats.org/officeDocument/2006/relationships/hyperlink" Target="https://ccpatioapp.com/index.php?module=items/info&amp;path=25-768" TargetMode="External"/><Relationship Id="rId1530" Type="http://schemas.openxmlformats.org/officeDocument/2006/relationships/hyperlink" Target="https://ccpatioapp.com/index.php?module=items/info&amp;path=25-875" TargetMode="External"/><Relationship Id="rId1531" Type="http://schemas.openxmlformats.org/officeDocument/2006/relationships/hyperlink" Target="https://ccpatioapp.com/index.php?module=items/info&amp;path=25-309" TargetMode="External"/><Relationship Id="rId1521" Type="http://schemas.openxmlformats.org/officeDocument/2006/relationships/hyperlink" Target="https://ccpatioapp.com/index.php?module=items/info&amp;path=25-915" TargetMode="External"/><Relationship Id="rId1522" Type="http://schemas.openxmlformats.org/officeDocument/2006/relationships/hyperlink" Target="https://ccpatioapp.com/index.php?module=items/info&amp;path=25-916" TargetMode="External"/><Relationship Id="rId1523" Type="http://schemas.openxmlformats.org/officeDocument/2006/relationships/hyperlink" Target="https://ccpatioapp.com/index.php?module=items/info&amp;path=25-916" TargetMode="External"/><Relationship Id="rId1524" Type="http://schemas.openxmlformats.org/officeDocument/2006/relationships/hyperlink" Target="https://ccpatioapp.com/index.php?module=items/info&amp;path=25-917" TargetMode="External"/><Relationship Id="rId1525" Type="http://schemas.openxmlformats.org/officeDocument/2006/relationships/hyperlink" Target="https://ccpatioapp.com/index.php?module=items/info&amp;path=25-917" TargetMode="External"/><Relationship Id="rId1526" Type="http://schemas.openxmlformats.org/officeDocument/2006/relationships/hyperlink" Target="https://ccpatioapp.com/index.php?module=items/info&amp;path=25-918" TargetMode="External"/><Relationship Id="rId1527" Type="http://schemas.openxmlformats.org/officeDocument/2006/relationships/hyperlink" Target="https://ccpatioapp.com/index.php?module=items/info&amp;path=25-918" TargetMode="External"/><Relationship Id="rId1528" Type="http://schemas.openxmlformats.org/officeDocument/2006/relationships/hyperlink" Target="https://ccpatioapp.com/index.php?module=items/info&amp;path=25-919" TargetMode="External"/><Relationship Id="rId1529" Type="http://schemas.openxmlformats.org/officeDocument/2006/relationships/hyperlink" Target="https://ccpatioapp.com/index.php?module=items/info&amp;path=25-919" TargetMode="External"/><Relationship Id="rId939" Type="http://schemas.openxmlformats.org/officeDocument/2006/relationships/hyperlink" Target="https://ccpatioapp.com/index.php?module=items/info&amp;path=25-387" TargetMode="External"/><Relationship Id="rId938" Type="http://schemas.openxmlformats.org/officeDocument/2006/relationships/hyperlink" Target="https://ccpatioapp.com/index.php?module=items/info&amp;path=25-387" TargetMode="External"/><Relationship Id="rId937" Type="http://schemas.openxmlformats.org/officeDocument/2006/relationships/hyperlink" Target="https://ccpatioapp.com/index.php?module=items/info&amp;path=25-766" TargetMode="External"/><Relationship Id="rId932" Type="http://schemas.openxmlformats.org/officeDocument/2006/relationships/hyperlink" Target="https://ccpatioapp.com/index.php?module=items/info&amp;path=25-765" TargetMode="External"/><Relationship Id="rId931" Type="http://schemas.openxmlformats.org/officeDocument/2006/relationships/hyperlink" Target="https://ccpatioapp.com/index.php?module=items/info&amp;path=25-457" TargetMode="External"/><Relationship Id="rId930" Type="http://schemas.openxmlformats.org/officeDocument/2006/relationships/hyperlink" Target="https://ccpatioapp.com/index.php?module=items/info&amp;path=25-457" TargetMode="External"/><Relationship Id="rId936" Type="http://schemas.openxmlformats.org/officeDocument/2006/relationships/hyperlink" Target="https://ccpatioapp.com/index.php?module=items/info&amp;path=25-766" TargetMode="External"/><Relationship Id="rId935" Type="http://schemas.openxmlformats.org/officeDocument/2006/relationships/hyperlink" Target="https://ccpatioapp.com/index.php?module=items/info&amp;path=25-493" TargetMode="External"/><Relationship Id="rId934" Type="http://schemas.openxmlformats.org/officeDocument/2006/relationships/hyperlink" Target="https://ccpatioapp.com/index.php?module=items/info&amp;path=25-493" TargetMode="External"/><Relationship Id="rId933" Type="http://schemas.openxmlformats.org/officeDocument/2006/relationships/hyperlink" Target="https://ccpatioapp.com/index.php?module=items/info&amp;path=25-765" TargetMode="External"/><Relationship Id="rId1520" Type="http://schemas.openxmlformats.org/officeDocument/2006/relationships/hyperlink" Target="https://ccpatioapp.com/index.php?module=items/info&amp;path=25-915" TargetMode="External"/><Relationship Id="rId1554" Type="http://schemas.openxmlformats.org/officeDocument/2006/relationships/hyperlink" Target="https://ccpatioapp.com/index.php?module=items/info&amp;path=25-465" TargetMode="External"/><Relationship Id="rId1555" Type="http://schemas.openxmlformats.org/officeDocument/2006/relationships/hyperlink" Target="https://ccpatioapp.com/index.php?module=items/info&amp;path=25-465" TargetMode="External"/><Relationship Id="rId1556" Type="http://schemas.openxmlformats.org/officeDocument/2006/relationships/hyperlink" Target="https://ccpatioapp.com/index.php?module=items/info&amp;path=25-485" TargetMode="External"/><Relationship Id="rId1557" Type="http://schemas.openxmlformats.org/officeDocument/2006/relationships/hyperlink" Target="https://ccpatioapp.com/index.php?module=items/info&amp;path=25-498" TargetMode="External"/><Relationship Id="rId1558" Type="http://schemas.openxmlformats.org/officeDocument/2006/relationships/hyperlink" Target="https://ccpatioapp.com/index.php?module=items/info&amp;path=25-504" TargetMode="External"/><Relationship Id="rId1559" Type="http://schemas.openxmlformats.org/officeDocument/2006/relationships/hyperlink" Target="https://ccpatioapp.com/index.php?module=items/info&amp;path=25-509" TargetMode="External"/><Relationship Id="rId965" Type="http://schemas.openxmlformats.org/officeDocument/2006/relationships/hyperlink" Target="https://ccpatioapp.com/index.php?module=items/info&amp;path=25-774" TargetMode="External"/><Relationship Id="rId964" Type="http://schemas.openxmlformats.org/officeDocument/2006/relationships/hyperlink" Target="https://ccpatioapp.com/index.php?module=items/info&amp;path=25-700" TargetMode="External"/><Relationship Id="rId963" Type="http://schemas.openxmlformats.org/officeDocument/2006/relationships/hyperlink" Target="https://ccpatioapp.com/index.php?module=items/info&amp;path=25-700" TargetMode="External"/><Relationship Id="rId962" Type="http://schemas.openxmlformats.org/officeDocument/2006/relationships/hyperlink" Target="https://ccpatioapp.com/index.php?module=items/info&amp;path=25-148" TargetMode="External"/><Relationship Id="rId969" Type="http://schemas.openxmlformats.org/officeDocument/2006/relationships/hyperlink" Target="https://ccpatioapp.com/index.php?module=items/info&amp;path=25-776" TargetMode="External"/><Relationship Id="rId968" Type="http://schemas.openxmlformats.org/officeDocument/2006/relationships/hyperlink" Target="https://ccpatioapp.com/index.php?module=items/info&amp;path=25-775" TargetMode="External"/><Relationship Id="rId967" Type="http://schemas.openxmlformats.org/officeDocument/2006/relationships/hyperlink" Target="https://ccpatioapp.com/index.php?module=items/info&amp;path=25-775" TargetMode="External"/><Relationship Id="rId966" Type="http://schemas.openxmlformats.org/officeDocument/2006/relationships/hyperlink" Target="https://ccpatioapp.com/index.php?module=items/info&amp;path=25-774" TargetMode="External"/><Relationship Id="rId961" Type="http://schemas.openxmlformats.org/officeDocument/2006/relationships/hyperlink" Target="https://ccpatioapp.com/index.php?module=items/info&amp;path=25-148" TargetMode="External"/><Relationship Id="rId1550" Type="http://schemas.openxmlformats.org/officeDocument/2006/relationships/hyperlink" Target="https://ccpatioapp.com/index.php?module=items/info&amp;path=25-424" TargetMode="External"/><Relationship Id="rId960" Type="http://schemas.openxmlformats.org/officeDocument/2006/relationships/hyperlink" Target="https://ccpatioapp.com/index.php?module=items/info&amp;path=25-148" TargetMode="External"/><Relationship Id="rId1551" Type="http://schemas.openxmlformats.org/officeDocument/2006/relationships/hyperlink" Target="https://ccpatioapp.com/index.php?module=items/info&amp;path=25-424" TargetMode="External"/><Relationship Id="rId1552" Type="http://schemas.openxmlformats.org/officeDocument/2006/relationships/hyperlink" Target="https://ccpatioapp.com/index.php?module=items/info&amp;path=25-456" TargetMode="External"/><Relationship Id="rId1553" Type="http://schemas.openxmlformats.org/officeDocument/2006/relationships/hyperlink" Target="https://ccpatioapp.com/index.php?module=items/info&amp;path=29-44&amp;action=download_attachment&amp;preview=1&amp;file=MTY3MDI3NTU3Nl9TVEVQSEFOSUVfQ0hJQ0sucGRm&amp;token=k1wNkQAHeH" TargetMode="External"/><Relationship Id="rId1543" Type="http://schemas.openxmlformats.org/officeDocument/2006/relationships/hyperlink" Target="https://ccpatioapp.com/index.php?module=items/info&amp;path=25-369" TargetMode="External"/><Relationship Id="rId1544" Type="http://schemas.openxmlformats.org/officeDocument/2006/relationships/hyperlink" Target="https://ccpatioapp.com/index.php?module=items/info&amp;path=25-400" TargetMode="External"/><Relationship Id="rId1545" Type="http://schemas.openxmlformats.org/officeDocument/2006/relationships/hyperlink" Target="https://ccpatioapp.com/index.php?module=items/info&amp;path=25-400" TargetMode="External"/><Relationship Id="rId1546" Type="http://schemas.openxmlformats.org/officeDocument/2006/relationships/hyperlink" Target="https://ccpatioapp.com/index.php?module=items/info&amp;path=25-402" TargetMode="External"/><Relationship Id="rId1547" Type="http://schemas.openxmlformats.org/officeDocument/2006/relationships/hyperlink" Target="https://ccpatioapp.com/index.php?module=items/info&amp;path=25-402" TargetMode="External"/><Relationship Id="rId1548" Type="http://schemas.openxmlformats.org/officeDocument/2006/relationships/hyperlink" Target="https://ccpatioapp.com/index.php?module=items/info&amp;path=25-418" TargetMode="External"/><Relationship Id="rId1549" Type="http://schemas.openxmlformats.org/officeDocument/2006/relationships/hyperlink" Target="https://ccpatioapp.com/index.php?module=items/info&amp;path=25-418" TargetMode="External"/><Relationship Id="rId959" Type="http://schemas.openxmlformats.org/officeDocument/2006/relationships/hyperlink" Target="https://ccpatioapp.com/index.php?module=items/info&amp;path=25-257" TargetMode="External"/><Relationship Id="rId954" Type="http://schemas.openxmlformats.org/officeDocument/2006/relationships/hyperlink" Target="https://ccpatioapp.com/index.php?module=items/info&amp;path=25-771" TargetMode="External"/><Relationship Id="rId953" Type="http://schemas.openxmlformats.org/officeDocument/2006/relationships/hyperlink" Target="https://ccpatioapp.com/index.php?module=items/info&amp;path=25-770" TargetMode="External"/><Relationship Id="rId952" Type="http://schemas.openxmlformats.org/officeDocument/2006/relationships/hyperlink" Target="https://ccpatioapp.com/index.php?module=items/info&amp;path=25-770" TargetMode="External"/><Relationship Id="rId951" Type="http://schemas.openxmlformats.org/officeDocument/2006/relationships/hyperlink" Target="https://ccpatioapp.com/index.php?module=items/info&amp;path=25-769" TargetMode="External"/><Relationship Id="rId958" Type="http://schemas.openxmlformats.org/officeDocument/2006/relationships/hyperlink" Target="https://ccpatioapp.com/index.php?module=items/info&amp;path=25-257" TargetMode="External"/><Relationship Id="rId957" Type="http://schemas.openxmlformats.org/officeDocument/2006/relationships/hyperlink" Target="https://ccpatioapp.com/index.php?module=items/info&amp;path=25-772" TargetMode="External"/><Relationship Id="rId956" Type="http://schemas.openxmlformats.org/officeDocument/2006/relationships/hyperlink" Target="https://ccpatioapp.com/index.php?module=items/info&amp;path=25-772" TargetMode="External"/><Relationship Id="rId955" Type="http://schemas.openxmlformats.org/officeDocument/2006/relationships/hyperlink" Target="https://ccpatioapp.com/index.php?module=items/info&amp;path=25-771" TargetMode="External"/><Relationship Id="rId950" Type="http://schemas.openxmlformats.org/officeDocument/2006/relationships/hyperlink" Target="https://ccpatioapp.com/index.php?module=items/info&amp;path=25-769" TargetMode="External"/><Relationship Id="rId1540" Type="http://schemas.openxmlformats.org/officeDocument/2006/relationships/hyperlink" Target="https://ccpatioapp.com/index.php?module=items/info&amp;path=25-360" TargetMode="External"/><Relationship Id="rId1541" Type="http://schemas.openxmlformats.org/officeDocument/2006/relationships/hyperlink" Target="https://ccpatioapp.com/index.php?module=items/info&amp;path=25-361" TargetMode="External"/><Relationship Id="rId1542" Type="http://schemas.openxmlformats.org/officeDocument/2006/relationships/hyperlink" Target="https://ccpatioapp.com/index.php?module=items/info&amp;path=25-369" TargetMode="External"/><Relationship Id="rId590" Type="http://schemas.openxmlformats.org/officeDocument/2006/relationships/hyperlink" Target="https://ccpatioapp.com/index.php?module=items/info&amp;path=25-578" TargetMode="External"/><Relationship Id="rId107" Type="http://schemas.openxmlformats.org/officeDocument/2006/relationships/hyperlink" Target="https://ccpatioapp.com/index.php?module=items/info&amp;path=25-382" TargetMode="External"/><Relationship Id="rId106" Type="http://schemas.openxmlformats.org/officeDocument/2006/relationships/hyperlink" Target="https://ccpatioapp.com/index.php?module=items/info&amp;path=25-381" TargetMode="External"/><Relationship Id="rId105" Type="http://schemas.openxmlformats.org/officeDocument/2006/relationships/hyperlink" Target="https://ccpatioapp.com/index.php?module=items/info&amp;path=25-381" TargetMode="External"/><Relationship Id="rId589" Type="http://schemas.openxmlformats.org/officeDocument/2006/relationships/hyperlink" Target="https://ccpatioapp.com/index.php?module=items/info&amp;path=25-577" TargetMode="External"/><Relationship Id="rId104" Type="http://schemas.openxmlformats.org/officeDocument/2006/relationships/hyperlink" Target="https://ccpatioapp.com/index.php?module=items/info&amp;path=25-380" TargetMode="External"/><Relationship Id="rId588" Type="http://schemas.openxmlformats.org/officeDocument/2006/relationships/hyperlink" Target="https://ccpatioapp.com/index.php?module=items/info&amp;path=25-463" TargetMode="External"/><Relationship Id="rId109" Type="http://schemas.openxmlformats.org/officeDocument/2006/relationships/hyperlink" Target="https://ccpatioapp.com/index.php?module=items/info&amp;path=25-383" TargetMode="External"/><Relationship Id="rId1170" Type="http://schemas.openxmlformats.org/officeDocument/2006/relationships/hyperlink" Target="https://ccpatioapp.com/index.php?module=items/info&amp;path=25-443" TargetMode="External"/><Relationship Id="rId108" Type="http://schemas.openxmlformats.org/officeDocument/2006/relationships/hyperlink" Target="https://ccpatioapp.com/index.php?module=items/info&amp;path=25-382" TargetMode="External"/><Relationship Id="rId1171" Type="http://schemas.openxmlformats.org/officeDocument/2006/relationships/hyperlink" Target="https://ccpatioapp.com/index.php?module=items/info&amp;path=25-443" TargetMode="External"/><Relationship Id="rId583" Type="http://schemas.openxmlformats.org/officeDocument/2006/relationships/hyperlink" Target="https://ccpatioapp.com/index.php?module=items/info&amp;path=25-521" TargetMode="External"/><Relationship Id="rId1172" Type="http://schemas.openxmlformats.org/officeDocument/2006/relationships/hyperlink" Target="https://ccpatioapp.com/index.php?module=items/info&amp;path=25-420" TargetMode="External"/><Relationship Id="rId582" Type="http://schemas.openxmlformats.org/officeDocument/2006/relationships/hyperlink" Target="https://ccpatioapp.com/index.php?module=items/info&amp;path=25-563" TargetMode="External"/><Relationship Id="rId1173" Type="http://schemas.openxmlformats.org/officeDocument/2006/relationships/hyperlink" Target="https://ccpatioapp.com/index.php?module=items/info&amp;path=25-420" TargetMode="External"/><Relationship Id="rId581" Type="http://schemas.openxmlformats.org/officeDocument/2006/relationships/hyperlink" Target="https://ccpatioapp.com/index.php?module=items/info&amp;path=25-46" TargetMode="External"/><Relationship Id="rId1174" Type="http://schemas.openxmlformats.org/officeDocument/2006/relationships/hyperlink" Target="https://ccpatioapp.com/index.php?module=items/info&amp;path=25-818" TargetMode="External"/><Relationship Id="rId580" Type="http://schemas.openxmlformats.org/officeDocument/2006/relationships/hyperlink" Target="https://ccpatioapp.com/index.php?module=items/info&amp;path=25-549" TargetMode="External"/><Relationship Id="rId1175" Type="http://schemas.openxmlformats.org/officeDocument/2006/relationships/hyperlink" Target="https://ccpatioapp.com/index.php?module=items/info&amp;path=25-818" TargetMode="External"/><Relationship Id="rId103" Type="http://schemas.openxmlformats.org/officeDocument/2006/relationships/hyperlink" Target="https://ccpatioapp.com/index.php?module=items/info&amp;path=25-380" TargetMode="External"/><Relationship Id="rId587" Type="http://schemas.openxmlformats.org/officeDocument/2006/relationships/hyperlink" Target="https://ccpatioapp.com/index.php?module=items/info&amp;path=25-449" TargetMode="External"/><Relationship Id="rId1176" Type="http://schemas.openxmlformats.org/officeDocument/2006/relationships/hyperlink" Target="https://ccpatioapp.com/index.php?module=items/info&amp;path=25-645" TargetMode="External"/><Relationship Id="rId102" Type="http://schemas.openxmlformats.org/officeDocument/2006/relationships/hyperlink" Target="https://ccpatioapp.com/index.php?module=items/info&amp;path=25-379" TargetMode="External"/><Relationship Id="rId586" Type="http://schemas.openxmlformats.org/officeDocument/2006/relationships/hyperlink" Target="https://ccpatioapp.com/index.php?module=items/info&amp;path=25-576" TargetMode="External"/><Relationship Id="rId1177" Type="http://schemas.openxmlformats.org/officeDocument/2006/relationships/hyperlink" Target="https://ccpatioapp.com/index.php?module=items/info&amp;path=25-645" TargetMode="External"/><Relationship Id="rId101" Type="http://schemas.openxmlformats.org/officeDocument/2006/relationships/hyperlink" Target="https://ccpatioapp.com/index.php?module=items/info&amp;path=25-379" TargetMode="External"/><Relationship Id="rId585" Type="http://schemas.openxmlformats.org/officeDocument/2006/relationships/hyperlink" Target="https://ccpatioapp.com/index.php?module=items/info&amp;path=25-71" TargetMode="External"/><Relationship Id="rId1178" Type="http://schemas.openxmlformats.org/officeDocument/2006/relationships/hyperlink" Target="https://ccpatioapp.com/index.php?module=items/info&amp;path=25-819" TargetMode="External"/><Relationship Id="rId100" Type="http://schemas.openxmlformats.org/officeDocument/2006/relationships/hyperlink" Target="https://ccpatioapp.com/index.php?module=items/info&amp;path=25-378" TargetMode="External"/><Relationship Id="rId584" Type="http://schemas.openxmlformats.org/officeDocument/2006/relationships/hyperlink" Target="https://ccpatioapp.com/index.php?module=items/info&amp;path=25-575" TargetMode="External"/><Relationship Id="rId1179" Type="http://schemas.openxmlformats.org/officeDocument/2006/relationships/hyperlink" Target="https://ccpatioapp.com/index.php?module=items/info&amp;path=25-819" TargetMode="External"/><Relationship Id="rId1169" Type="http://schemas.openxmlformats.org/officeDocument/2006/relationships/hyperlink" Target="https://ccpatioapp.com/index.php?module=items/info&amp;path=25-738" TargetMode="External"/><Relationship Id="rId579" Type="http://schemas.openxmlformats.org/officeDocument/2006/relationships/hyperlink" Target="https://ccpatioapp.com/index.php?module=items/info&amp;path=25-210" TargetMode="External"/><Relationship Id="rId578" Type="http://schemas.openxmlformats.org/officeDocument/2006/relationships/hyperlink" Target="https://ccpatioapp.com/index.php?module=items/info&amp;path=25-158" TargetMode="External"/><Relationship Id="rId577" Type="http://schemas.openxmlformats.org/officeDocument/2006/relationships/hyperlink" Target="https://ccpatioapp.com/index.php?module=items/info&amp;path=25-574" TargetMode="External"/><Relationship Id="rId1160" Type="http://schemas.openxmlformats.org/officeDocument/2006/relationships/hyperlink" Target="https://ccpatioapp.com/index.php?module=items/info&amp;path=25-220" TargetMode="External"/><Relationship Id="rId572" Type="http://schemas.openxmlformats.org/officeDocument/2006/relationships/hyperlink" Target="https://ccpatioapp.com/index.php?module=items/info&amp;path=25-570" TargetMode="External"/><Relationship Id="rId1161" Type="http://schemas.openxmlformats.org/officeDocument/2006/relationships/hyperlink" Target="https://ccpatioapp.com/index.php?module=items/info&amp;path=25-220" TargetMode="External"/><Relationship Id="rId571" Type="http://schemas.openxmlformats.org/officeDocument/2006/relationships/hyperlink" Target="https://ccpatioapp.com/index.php?module=items/info&amp;path=25-569" TargetMode="External"/><Relationship Id="rId1162" Type="http://schemas.openxmlformats.org/officeDocument/2006/relationships/hyperlink" Target="https://ccpatioapp.com/index.php?module=items/info&amp;path=25-816" TargetMode="External"/><Relationship Id="rId570" Type="http://schemas.openxmlformats.org/officeDocument/2006/relationships/hyperlink" Target="https://ccpatioapp.com/index.php?module=items/info&amp;path=25-568" TargetMode="External"/><Relationship Id="rId1163" Type="http://schemas.openxmlformats.org/officeDocument/2006/relationships/hyperlink" Target="https://ccpatioapp.com/index.php?module=items/info&amp;path=25-816" TargetMode="External"/><Relationship Id="rId1164" Type="http://schemas.openxmlformats.org/officeDocument/2006/relationships/hyperlink" Target="https://ccpatioapp.com/index.php?module=items/info&amp;path=25-817" TargetMode="External"/><Relationship Id="rId576" Type="http://schemas.openxmlformats.org/officeDocument/2006/relationships/hyperlink" Target="https://ccpatioapp.com/index.php?module=items/info&amp;path=25-573" TargetMode="External"/><Relationship Id="rId1165" Type="http://schemas.openxmlformats.org/officeDocument/2006/relationships/hyperlink" Target="https://ccpatioapp.com/index.php?module=items/info&amp;path=25-817" TargetMode="External"/><Relationship Id="rId575" Type="http://schemas.openxmlformats.org/officeDocument/2006/relationships/hyperlink" Target="https://ccpatioapp.com/index.php?module=items/info&amp;path=25-572" TargetMode="External"/><Relationship Id="rId1166" Type="http://schemas.openxmlformats.org/officeDocument/2006/relationships/hyperlink" Target="https://ccpatioapp.com/index.php?module=items/info&amp;path=25-199" TargetMode="External"/><Relationship Id="rId574" Type="http://schemas.openxmlformats.org/officeDocument/2006/relationships/hyperlink" Target="https://ccpatioapp.com/index.php?module=items/info&amp;path=25-571" TargetMode="External"/><Relationship Id="rId1167" Type="http://schemas.openxmlformats.org/officeDocument/2006/relationships/hyperlink" Target="https://ccpatioapp.com/index.php?module=items/info&amp;path=25-199" TargetMode="External"/><Relationship Id="rId573" Type="http://schemas.openxmlformats.org/officeDocument/2006/relationships/hyperlink" Target="https://ccpatioapp.com/index.php?module=items/info&amp;path=25-104" TargetMode="External"/><Relationship Id="rId1168" Type="http://schemas.openxmlformats.org/officeDocument/2006/relationships/hyperlink" Target="https://ccpatioapp.com/index.php?module=items/info&amp;path=25-738" TargetMode="External"/><Relationship Id="rId129" Type="http://schemas.openxmlformats.org/officeDocument/2006/relationships/hyperlink" Target="https://ccpatioapp.com/index.php?module=items/info&amp;path=25-392" TargetMode="External"/><Relationship Id="rId128" Type="http://schemas.openxmlformats.org/officeDocument/2006/relationships/hyperlink" Target="https://ccpatioapp.com/index.php?module=items/info&amp;path=25-391" TargetMode="External"/><Relationship Id="rId127" Type="http://schemas.openxmlformats.org/officeDocument/2006/relationships/hyperlink" Target="https://ccpatioapp.com/index.php?module=items/info&amp;path=25-391" TargetMode="External"/><Relationship Id="rId126" Type="http://schemas.openxmlformats.org/officeDocument/2006/relationships/hyperlink" Target="https://ccpatioapp.com/index.php?module=items/info&amp;path=25-390" TargetMode="External"/><Relationship Id="rId1190" Type="http://schemas.openxmlformats.org/officeDocument/2006/relationships/hyperlink" Target="https://ccpatioapp.com/index.php?module=items/info&amp;path=25-824" TargetMode="External"/><Relationship Id="rId1191" Type="http://schemas.openxmlformats.org/officeDocument/2006/relationships/hyperlink" Target="https://ccpatioapp.com/index.php?module=items/info&amp;path=25-824" TargetMode="External"/><Relationship Id="rId1192" Type="http://schemas.openxmlformats.org/officeDocument/2006/relationships/hyperlink" Target="https://ccpatioapp.com/index.php?module=items/info&amp;path=25-825" TargetMode="External"/><Relationship Id="rId1193" Type="http://schemas.openxmlformats.org/officeDocument/2006/relationships/hyperlink" Target="https://ccpatioapp.com/index.php?module=items/info&amp;path=25-825" TargetMode="External"/><Relationship Id="rId121" Type="http://schemas.openxmlformats.org/officeDocument/2006/relationships/hyperlink" Target="https://ccpatioapp.com/index.php?module=items/info&amp;path=25-389" TargetMode="External"/><Relationship Id="rId1194" Type="http://schemas.openxmlformats.org/officeDocument/2006/relationships/hyperlink" Target="https://ccpatioapp.com/index.php?module=items/info&amp;path=25-826" TargetMode="External"/><Relationship Id="rId120" Type="http://schemas.openxmlformats.org/officeDocument/2006/relationships/hyperlink" Target="https://ccpatioapp.com/index.php?module=items/info&amp;path=25-388" TargetMode="External"/><Relationship Id="rId1195" Type="http://schemas.openxmlformats.org/officeDocument/2006/relationships/hyperlink" Target="https://ccpatioapp.com/index.php?module=items/info&amp;path=25-826" TargetMode="External"/><Relationship Id="rId1196" Type="http://schemas.openxmlformats.org/officeDocument/2006/relationships/hyperlink" Target="https://ccpatioapp.com/index.php?module=items/info&amp;path=25-751" TargetMode="External"/><Relationship Id="rId1197" Type="http://schemas.openxmlformats.org/officeDocument/2006/relationships/hyperlink" Target="https://ccpatioapp.com/index.php?module=items/info&amp;path=25-751" TargetMode="External"/><Relationship Id="rId125" Type="http://schemas.openxmlformats.org/officeDocument/2006/relationships/hyperlink" Target="https://ccpatioapp.com/index.php?module=items/info&amp;path=25-390" TargetMode="External"/><Relationship Id="rId1198" Type="http://schemas.openxmlformats.org/officeDocument/2006/relationships/hyperlink" Target="https://ccpatioapp.com/index.php?module=items/info&amp;path=25-94" TargetMode="External"/><Relationship Id="rId124" Type="http://schemas.openxmlformats.org/officeDocument/2006/relationships/hyperlink" Target="https://ccpatioapp.com/index.php?module=items/info&amp;path=25-319" TargetMode="External"/><Relationship Id="rId1199" Type="http://schemas.openxmlformats.org/officeDocument/2006/relationships/hyperlink" Target="https://ccpatioapp.com/index.php?module=items/info&amp;path=25-94" TargetMode="External"/><Relationship Id="rId123" Type="http://schemas.openxmlformats.org/officeDocument/2006/relationships/hyperlink" Target="https://ccpatioapp.com/index.php?module=items/info&amp;path=25-319" TargetMode="External"/><Relationship Id="rId122" Type="http://schemas.openxmlformats.org/officeDocument/2006/relationships/hyperlink" Target="https://ccpatioapp.com/index.php?module=items/info&amp;path=25-389" TargetMode="External"/><Relationship Id="rId118" Type="http://schemas.openxmlformats.org/officeDocument/2006/relationships/hyperlink" Target="https://ccpatioapp.com/index.php?module=items/info&amp;path=25-387" TargetMode="External"/><Relationship Id="rId117" Type="http://schemas.openxmlformats.org/officeDocument/2006/relationships/hyperlink" Target="https://ccpatioapp.com/index.php?module=items/info&amp;path=25-387" TargetMode="External"/><Relationship Id="rId116" Type="http://schemas.openxmlformats.org/officeDocument/2006/relationships/hyperlink" Target="https://ccpatioapp.com/index.php?module=items/info&amp;path=25-386" TargetMode="External"/><Relationship Id="rId115" Type="http://schemas.openxmlformats.org/officeDocument/2006/relationships/hyperlink" Target="https://ccpatioapp.com/index.php?module=items/info&amp;path=25-386" TargetMode="External"/><Relationship Id="rId599" Type="http://schemas.openxmlformats.org/officeDocument/2006/relationships/hyperlink" Target="https://ccpatioapp.com/index.php?module=items/info&amp;path=25-234" TargetMode="External"/><Relationship Id="rId1180" Type="http://schemas.openxmlformats.org/officeDocument/2006/relationships/hyperlink" Target="https://ccpatioapp.com/index.php?module=items/info&amp;path=25-820" TargetMode="External"/><Relationship Id="rId1181" Type="http://schemas.openxmlformats.org/officeDocument/2006/relationships/hyperlink" Target="https://ccpatioapp.com/index.php?module=items/info&amp;path=25-820" TargetMode="External"/><Relationship Id="rId119" Type="http://schemas.openxmlformats.org/officeDocument/2006/relationships/hyperlink" Target="https://ccpatioapp.com/index.php?module=items/info&amp;path=25-388" TargetMode="External"/><Relationship Id="rId1182" Type="http://schemas.openxmlformats.org/officeDocument/2006/relationships/hyperlink" Target="https://ccpatioapp.com/index.php?module=items/info&amp;path=25-821" TargetMode="External"/><Relationship Id="rId110" Type="http://schemas.openxmlformats.org/officeDocument/2006/relationships/hyperlink" Target="https://ccpatioapp.com/index.php?module=items/info&amp;path=25-383" TargetMode="External"/><Relationship Id="rId594" Type="http://schemas.openxmlformats.org/officeDocument/2006/relationships/hyperlink" Target="https://ccpatioapp.com/index.php?module=items/info&amp;path=25-582" TargetMode="External"/><Relationship Id="rId1183" Type="http://schemas.openxmlformats.org/officeDocument/2006/relationships/hyperlink" Target="https://ccpatioapp.com/index.php?module=items/info&amp;path=25-821" TargetMode="External"/><Relationship Id="rId593" Type="http://schemas.openxmlformats.org/officeDocument/2006/relationships/hyperlink" Target="https://ccpatioapp.com/index.php?module=items/info&amp;path=25-581" TargetMode="External"/><Relationship Id="rId1184" Type="http://schemas.openxmlformats.org/officeDocument/2006/relationships/hyperlink" Target="https://ccpatioapp.com/index.php?module=items/info&amp;path=25-822" TargetMode="External"/><Relationship Id="rId592" Type="http://schemas.openxmlformats.org/officeDocument/2006/relationships/hyperlink" Target="https://ccpatioapp.com/index.php?module=items/info&amp;path=25-580" TargetMode="External"/><Relationship Id="rId1185" Type="http://schemas.openxmlformats.org/officeDocument/2006/relationships/hyperlink" Target="https://ccpatioapp.com/index.php?module=items/info&amp;path=25-822" TargetMode="External"/><Relationship Id="rId591" Type="http://schemas.openxmlformats.org/officeDocument/2006/relationships/hyperlink" Target="https://ccpatioapp.com/index.php?module=items/info&amp;path=25-579" TargetMode="External"/><Relationship Id="rId1186" Type="http://schemas.openxmlformats.org/officeDocument/2006/relationships/hyperlink" Target="https://ccpatioapp.com/index.php?module=items/info&amp;path=25-823" TargetMode="External"/><Relationship Id="rId114" Type="http://schemas.openxmlformats.org/officeDocument/2006/relationships/hyperlink" Target="https://ccpatioapp.com/index.php?module=items/info&amp;path=25-385" TargetMode="External"/><Relationship Id="rId598" Type="http://schemas.openxmlformats.org/officeDocument/2006/relationships/hyperlink" Target="https://ccpatioapp.com/index.php?module=items/info&amp;path=25-586" TargetMode="External"/><Relationship Id="rId1187" Type="http://schemas.openxmlformats.org/officeDocument/2006/relationships/hyperlink" Target="https://ccpatioapp.com/index.php?module=items/info&amp;path=25-823" TargetMode="External"/><Relationship Id="rId113" Type="http://schemas.openxmlformats.org/officeDocument/2006/relationships/hyperlink" Target="https://ccpatioapp.com/index.php?module=items/info&amp;path=25-385" TargetMode="External"/><Relationship Id="rId597" Type="http://schemas.openxmlformats.org/officeDocument/2006/relationships/hyperlink" Target="https://ccpatioapp.com/index.php?module=items/info&amp;path=25-584" TargetMode="External"/><Relationship Id="rId1188" Type="http://schemas.openxmlformats.org/officeDocument/2006/relationships/hyperlink" Target="https://ccpatioapp.com/index.php?module=items/info&amp;path=25-701" TargetMode="External"/><Relationship Id="rId112" Type="http://schemas.openxmlformats.org/officeDocument/2006/relationships/hyperlink" Target="https://ccpatioapp.com/index.php?module=items/info&amp;path=25-384" TargetMode="External"/><Relationship Id="rId596" Type="http://schemas.openxmlformats.org/officeDocument/2006/relationships/hyperlink" Target="https://ccpatioapp.com/index.php?module=items/info&amp;path=25-583" TargetMode="External"/><Relationship Id="rId1189" Type="http://schemas.openxmlformats.org/officeDocument/2006/relationships/hyperlink" Target="https://ccpatioapp.com/index.php?module=items/info&amp;path=25-701" TargetMode="External"/><Relationship Id="rId111" Type="http://schemas.openxmlformats.org/officeDocument/2006/relationships/hyperlink" Target="https://ccpatioapp.com/index.php?module=items/info&amp;path=25-384" TargetMode="External"/><Relationship Id="rId595" Type="http://schemas.openxmlformats.org/officeDocument/2006/relationships/hyperlink" Target="https://ccpatioapp.com/index.php?module=items/info&amp;path=25-104" TargetMode="External"/><Relationship Id="rId1136" Type="http://schemas.openxmlformats.org/officeDocument/2006/relationships/hyperlink" Target="https://ccpatioapp.com/index.php?module=items/info&amp;path=25-812" TargetMode="External"/><Relationship Id="rId1137" Type="http://schemas.openxmlformats.org/officeDocument/2006/relationships/hyperlink" Target="https://ccpatioapp.com/index.php?module=items/info&amp;path=25-812" TargetMode="External"/><Relationship Id="rId1138" Type="http://schemas.openxmlformats.org/officeDocument/2006/relationships/hyperlink" Target="https://ccpatioapp.com/index.php?module=items/info&amp;path=25-672" TargetMode="External"/><Relationship Id="rId1139" Type="http://schemas.openxmlformats.org/officeDocument/2006/relationships/hyperlink" Target="https://ccpatioapp.com/index.php?module=items/info&amp;path=25-672" TargetMode="External"/><Relationship Id="rId547" Type="http://schemas.openxmlformats.org/officeDocument/2006/relationships/hyperlink" Target="https://ccpatioapp.com/index.php?module=items/info&amp;path=25-531" TargetMode="External"/><Relationship Id="rId546" Type="http://schemas.openxmlformats.org/officeDocument/2006/relationships/hyperlink" Target="https://ccpatioapp.com/index.php?module=items/info&amp;path=25-188" TargetMode="External"/><Relationship Id="rId545" Type="http://schemas.openxmlformats.org/officeDocument/2006/relationships/hyperlink" Target="https://ccpatioapp.com/index.php?module=items/info&amp;path=25-557" TargetMode="External"/><Relationship Id="rId544" Type="http://schemas.openxmlformats.org/officeDocument/2006/relationships/hyperlink" Target="https://ccpatioapp.com/index.php?module=items/info&amp;path=25-557" TargetMode="External"/><Relationship Id="rId549" Type="http://schemas.openxmlformats.org/officeDocument/2006/relationships/hyperlink" Target="https://ccpatioapp.com/index.php?module=items/info&amp;path=25-559" TargetMode="External"/><Relationship Id="rId548" Type="http://schemas.openxmlformats.org/officeDocument/2006/relationships/hyperlink" Target="https://ccpatioapp.com/index.php?module=items/info&amp;path=25-531" TargetMode="External"/><Relationship Id="rId1130" Type="http://schemas.openxmlformats.org/officeDocument/2006/relationships/hyperlink" Target="https://ccpatioapp.com/index.php?module=items/info&amp;path=25-810" TargetMode="External"/><Relationship Id="rId1131" Type="http://schemas.openxmlformats.org/officeDocument/2006/relationships/hyperlink" Target="https://ccpatioapp.com/index.php?module=items/info&amp;path=25-810" TargetMode="External"/><Relationship Id="rId543" Type="http://schemas.openxmlformats.org/officeDocument/2006/relationships/hyperlink" Target="https://ccpatioapp.com/index.php?module=items/info&amp;path=25-512" TargetMode="External"/><Relationship Id="rId1132" Type="http://schemas.openxmlformats.org/officeDocument/2006/relationships/hyperlink" Target="https://ccpatioapp.com/index.php?module=items/info&amp;path=25-811" TargetMode="External"/><Relationship Id="rId542" Type="http://schemas.openxmlformats.org/officeDocument/2006/relationships/hyperlink" Target="https://ccpatioapp.com/index.php?module=items/info&amp;path=25-512" TargetMode="External"/><Relationship Id="rId1133" Type="http://schemas.openxmlformats.org/officeDocument/2006/relationships/hyperlink" Target="https://ccpatioapp.com/index.php?module=items/info&amp;path=25-811" TargetMode="External"/><Relationship Id="rId541" Type="http://schemas.openxmlformats.org/officeDocument/2006/relationships/hyperlink" Target="https://ccpatioapp.com/index.php?module=items/info&amp;path=25-556" TargetMode="External"/><Relationship Id="rId1134" Type="http://schemas.openxmlformats.org/officeDocument/2006/relationships/hyperlink" Target="https://ccpatioapp.com/index.php?module=items/info&amp;path=25-787" TargetMode="External"/><Relationship Id="rId540" Type="http://schemas.openxmlformats.org/officeDocument/2006/relationships/hyperlink" Target="https://ccpatioapp.com/index.php?module=items/info&amp;path=25-556" TargetMode="External"/><Relationship Id="rId1135" Type="http://schemas.openxmlformats.org/officeDocument/2006/relationships/hyperlink" Target="https://ccpatioapp.com/index.php?module=items/info&amp;path=25-787" TargetMode="External"/><Relationship Id="rId1125" Type="http://schemas.openxmlformats.org/officeDocument/2006/relationships/hyperlink" Target="https://ccpatioapp.com/index.php?module=items/info&amp;path=25-199" TargetMode="External"/><Relationship Id="rId1126" Type="http://schemas.openxmlformats.org/officeDocument/2006/relationships/hyperlink" Target="https://ccpatioapp.com/index.php?module=items/info&amp;path=25-651" TargetMode="External"/><Relationship Id="rId1127" Type="http://schemas.openxmlformats.org/officeDocument/2006/relationships/hyperlink" Target="https://ccpatioapp.com/index.php?module=items/info&amp;path=25-651" TargetMode="External"/><Relationship Id="rId1128" Type="http://schemas.openxmlformats.org/officeDocument/2006/relationships/hyperlink" Target="https://ccpatioapp.com/index.php?module=items/info&amp;path=25-810" TargetMode="External"/><Relationship Id="rId1129" Type="http://schemas.openxmlformats.org/officeDocument/2006/relationships/hyperlink" Target="https://ccpatioapp.com/index.php?module=items/info&amp;path=25-810" TargetMode="External"/><Relationship Id="rId536" Type="http://schemas.openxmlformats.org/officeDocument/2006/relationships/hyperlink" Target="https://ccpatioapp.com/index.php?module=items/info&amp;path=25-530" TargetMode="External"/><Relationship Id="rId535" Type="http://schemas.openxmlformats.org/officeDocument/2006/relationships/hyperlink" Target="https://ccpatioapp.com/index.php?module=items/info&amp;path=25-395" TargetMode="External"/><Relationship Id="rId534" Type="http://schemas.openxmlformats.org/officeDocument/2006/relationships/hyperlink" Target="https://ccpatioapp.com/index.php?module=items/info&amp;path=25-395" TargetMode="External"/><Relationship Id="rId533" Type="http://schemas.openxmlformats.org/officeDocument/2006/relationships/hyperlink" Target="https://ccpatioapp.com/index.php?module=items/info&amp;path=25-554" TargetMode="External"/><Relationship Id="rId539" Type="http://schemas.openxmlformats.org/officeDocument/2006/relationships/hyperlink" Target="https://ccpatioapp.com/index.php?module=items/info&amp;path=25-555" TargetMode="External"/><Relationship Id="rId538" Type="http://schemas.openxmlformats.org/officeDocument/2006/relationships/hyperlink" Target="https://ccpatioapp.com/index.php?module=items/info&amp;path=25-555" TargetMode="External"/><Relationship Id="rId537" Type="http://schemas.openxmlformats.org/officeDocument/2006/relationships/hyperlink" Target="https://ccpatioapp.com/index.php?module=items/info&amp;path=25-530" TargetMode="External"/><Relationship Id="rId1120" Type="http://schemas.openxmlformats.org/officeDocument/2006/relationships/hyperlink" Target="https://ccpatioapp.com/index.php?module=items/info&amp;path=25-686" TargetMode="External"/><Relationship Id="rId532" Type="http://schemas.openxmlformats.org/officeDocument/2006/relationships/hyperlink" Target="https://ccpatioapp.com/index.php?module=items/info&amp;path=25-554" TargetMode="External"/><Relationship Id="rId1121" Type="http://schemas.openxmlformats.org/officeDocument/2006/relationships/hyperlink" Target="https://ccpatioapp.com/index.php?module=items/info&amp;path=25-686" TargetMode="External"/><Relationship Id="rId531" Type="http://schemas.openxmlformats.org/officeDocument/2006/relationships/hyperlink" Target="https://ccpatioapp.com/index.php?module=items/info&amp;path=25-553" TargetMode="External"/><Relationship Id="rId1122" Type="http://schemas.openxmlformats.org/officeDocument/2006/relationships/hyperlink" Target="https://ccpatioapp.com/index.php?module=items/info&amp;path=25-367" TargetMode="External"/><Relationship Id="rId530" Type="http://schemas.openxmlformats.org/officeDocument/2006/relationships/hyperlink" Target="https://ccpatioapp.com/index.php?module=items/info&amp;path=25-553" TargetMode="External"/><Relationship Id="rId1123" Type="http://schemas.openxmlformats.org/officeDocument/2006/relationships/hyperlink" Target="https://ccpatioapp.com/index.php?module=items/info&amp;path=25-367" TargetMode="External"/><Relationship Id="rId1124" Type="http://schemas.openxmlformats.org/officeDocument/2006/relationships/hyperlink" Target="https://ccpatioapp.com/index.php?module=items/info&amp;path=25-199" TargetMode="External"/><Relationship Id="rId1158" Type="http://schemas.openxmlformats.org/officeDocument/2006/relationships/hyperlink" Target="https://ccpatioapp.com/index.php?module=items/info&amp;path=25-551" TargetMode="External"/><Relationship Id="rId1159" Type="http://schemas.openxmlformats.org/officeDocument/2006/relationships/hyperlink" Target="https://ccpatioapp.com/index.php?module=items/info&amp;path=25-551" TargetMode="External"/><Relationship Id="rId569" Type="http://schemas.openxmlformats.org/officeDocument/2006/relationships/hyperlink" Target="https://ccpatioapp.com/index.php?module=items/info&amp;path=25-420" TargetMode="External"/><Relationship Id="rId568" Type="http://schemas.openxmlformats.org/officeDocument/2006/relationships/hyperlink" Target="https://ccpatioapp.com/index.php?module=items/info&amp;path=25-567" TargetMode="External"/><Relationship Id="rId567" Type="http://schemas.openxmlformats.org/officeDocument/2006/relationships/hyperlink" Target="https://ccpatioapp.com/index.php?module=items/info&amp;path=25-566" TargetMode="External"/><Relationship Id="rId566" Type="http://schemas.openxmlformats.org/officeDocument/2006/relationships/hyperlink" Target="https://ccpatioapp.com/index.php?module=items/info&amp;path=25-410" TargetMode="External"/><Relationship Id="rId561" Type="http://schemas.openxmlformats.org/officeDocument/2006/relationships/hyperlink" Target="https://ccpatioapp.com/index.php?module=items/info&amp;path=25-353" TargetMode="External"/><Relationship Id="rId1150" Type="http://schemas.openxmlformats.org/officeDocument/2006/relationships/hyperlink" Target="https://ccpatioapp.com/index.php?module=items/info&amp;path=25-82" TargetMode="External"/><Relationship Id="rId560" Type="http://schemas.openxmlformats.org/officeDocument/2006/relationships/hyperlink" Target="https://ccpatioapp.com/index.php?module=items/info&amp;path=25-563" TargetMode="External"/><Relationship Id="rId1151" Type="http://schemas.openxmlformats.org/officeDocument/2006/relationships/hyperlink" Target="https://ccpatioapp.com/index.php?module=items/info&amp;path=25-82" TargetMode="External"/><Relationship Id="rId1152" Type="http://schemas.openxmlformats.org/officeDocument/2006/relationships/hyperlink" Target="https://ccpatioapp.com/index.php?module=items/info&amp;path=25-793" TargetMode="External"/><Relationship Id="rId1153" Type="http://schemas.openxmlformats.org/officeDocument/2006/relationships/hyperlink" Target="https://ccpatioapp.com/index.php?module=items/info&amp;path=25-793" TargetMode="External"/><Relationship Id="rId565" Type="http://schemas.openxmlformats.org/officeDocument/2006/relationships/hyperlink" Target="https://ccpatioapp.com/index.php?module=items/info&amp;path=25-565" TargetMode="External"/><Relationship Id="rId1154" Type="http://schemas.openxmlformats.org/officeDocument/2006/relationships/hyperlink" Target="https://ccpatioapp.com/index.php?module=items/info&amp;path=25-653" TargetMode="External"/><Relationship Id="rId564" Type="http://schemas.openxmlformats.org/officeDocument/2006/relationships/hyperlink" Target="https://ccpatioapp.com/index.php?module=items/info&amp;path=25-467" TargetMode="External"/><Relationship Id="rId1155" Type="http://schemas.openxmlformats.org/officeDocument/2006/relationships/hyperlink" Target="https://ccpatioapp.com/index.php?module=items/info&amp;path=25-653" TargetMode="External"/><Relationship Id="rId563" Type="http://schemas.openxmlformats.org/officeDocument/2006/relationships/hyperlink" Target="https://ccpatioapp.com/index.php?module=items/info&amp;path=25-564" TargetMode="External"/><Relationship Id="rId1156" Type="http://schemas.openxmlformats.org/officeDocument/2006/relationships/hyperlink" Target="https://ccpatioapp.com/index.php?module=items/info&amp;path=25-815" TargetMode="External"/><Relationship Id="rId562" Type="http://schemas.openxmlformats.org/officeDocument/2006/relationships/hyperlink" Target="https://ccpatioapp.com/index.php?module=items/info&amp;path=25-233" TargetMode="External"/><Relationship Id="rId1157" Type="http://schemas.openxmlformats.org/officeDocument/2006/relationships/hyperlink" Target="https://ccpatioapp.com/index.php?module=items/info&amp;path=25-815" TargetMode="External"/><Relationship Id="rId1147" Type="http://schemas.openxmlformats.org/officeDocument/2006/relationships/hyperlink" Target="https://ccpatioapp.com/index.php?module=items/info&amp;path=25-199" TargetMode="External"/><Relationship Id="rId1148" Type="http://schemas.openxmlformats.org/officeDocument/2006/relationships/hyperlink" Target="https://ccpatioapp.com/index.php?module=items/info&amp;path=25-785" TargetMode="External"/><Relationship Id="rId1149" Type="http://schemas.openxmlformats.org/officeDocument/2006/relationships/hyperlink" Target="https://ccpatioapp.com/index.php?module=items/info&amp;path=25-785" TargetMode="External"/><Relationship Id="rId558" Type="http://schemas.openxmlformats.org/officeDocument/2006/relationships/hyperlink" Target="https://ccpatioapp.com/index.php?module=items/info&amp;path=25-562" TargetMode="External"/><Relationship Id="rId557" Type="http://schemas.openxmlformats.org/officeDocument/2006/relationships/hyperlink" Target="https://ccpatioapp.com/index.php?module=items/info&amp;path=25-561" TargetMode="External"/><Relationship Id="rId556" Type="http://schemas.openxmlformats.org/officeDocument/2006/relationships/hyperlink" Target="https://ccpatioapp.com/index.php?module=items/info&amp;path=25-560" TargetMode="External"/><Relationship Id="rId555" Type="http://schemas.openxmlformats.org/officeDocument/2006/relationships/hyperlink" Target="https://ccpatioapp.com/index.php?module=items/info&amp;path=25-451" TargetMode="External"/><Relationship Id="rId559" Type="http://schemas.openxmlformats.org/officeDocument/2006/relationships/hyperlink" Target="https://ccpatioapp.com/index.php?module=items/info&amp;path=25-544" TargetMode="External"/><Relationship Id="rId550" Type="http://schemas.openxmlformats.org/officeDocument/2006/relationships/hyperlink" Target="https://ccpatioapp.com/index.php?module=items/info&amp;path=25-559" TargetMode="External"/><Relationship Id="rId1140" Type="http://schemas.openxmlformats.org/officeDocument/2006/relationships/hyperlink" Target="https://ccpatioapp.com/index.php?module=items/info&amp;path=25-662" TargetMode="External"/><Relationship Id="rId1141" Type="http://schemas.openxmlformats.org/officeDocument/2006/relationships/hyperlink" Target="https://ccpatioapp.com/index.php?module=items/info&amp;path=25-662" TargetMode="External"/><Relationship Id="rId1142" Type="http://schemas.openxmlformats.org/officeDocument/2006/relationships/hyperlink" Target="https://ccpatioapp.com/index.php?module=items/info&amp;path=25-813" TargetMode="External"/><Relationship Id="rId554" Type="http://schemas.openxmlformats.org/officeDocument/2006/relationships/hyperlink" Target="https://ccpatioapp.com/index.php?module=items/info&amp;path=25-209" TargetMode="External"/><Relationship Id="rId1143" Type="http://schemas.openxmlformats.org/officeDocument/2006/relationships/hyperlink" Target="https://ccpatioapp.com/index.php?module=items/info&amp;path=25-813" TargetMode="External"/><Relationship Id="rId553" Type="http://schemas.openxmlformats.org/officeDocument/2006/relationships/hyperlink" Target="https://ccpatioapp.com/index.php?module=items/info&amp;path=25-209" TargetMode="External"/><Relationship Id="rId1144" Type="http://schemas.openxmlformats.org/officeDocument/2006/relationships/hyperlink" Target="https://ccpatioapp.com/index.php?module=items/info&amp;path=25-814" TargetMode="External"/><Relationship Id="rId552" Type="http://schemas.openxmlformats.org/officeDocument/2006/relationships/hyperlink" Target="https://ccpatioapp.com/index.php?module=items/info&amp;path=25-416" TargetMode="External"/><Relationship Id="rId1145" Type="http://schemas.openxmlformats.org/officeDocument/2006/relationships/hyperlink" Target="https://ccpatioapp.com/index.php?module=items/info&amp;path=25-814" TargetMode="External"/><Relationship Id="rId551" Type="http://schemas.openxmlformats.org/officeDocument/2006/relationships/hyperlink" Target="https://ccpatioapp.com/index.php?module=items/info&amp;path=25-416" TargetMode="External"/><Relationship Id="rId1146" Type="http://schemas.openxmlformats.org/officeDocument/2006/relationships/hyperlink" Target="https://ccpatioapp.com/index.php?module=items/info&amp;path=25-199" TargetMode="External"/><Relationship Id="rId495" Type="http://schemas.openxmlformats.org/officeDocument/2006/relationships/hyperlink" Target="https://ccpatioapp.com/index.php?module=items/info&amp;path=25-467" TargetMode="External"/><Relationship Id="rId494" Type="http://schemas.openxmlformats.org/officeDocument/2006/relationships/hyperlink" Target="https://ccpatioapp.com/index.php?module=items/info&amp;path=25-540" TargetMode="External"/><Relationship Id="rId493" Type="http://schemas.openxmlformats.org/officeDocument/2006/relationships/hyperlink" Target="https://ccpatioapp.com/index.php?module=items/info&amp;path=25-540" TargetMode="External"/><Relationship Id="rId492" Type="http://schemas.openxmlformats.org/officeDocument/2006/relationships/hyperlink" Target="https://ccpatioapp.com/index.php?module=items/info&amp;path=25-462" TargetMode="External"/><Relationship Id="rId499" Type="http://schemas.openxmlformats.org/officeDocument/2006/relationships/hyperlink" Target="https://ccpatioapp.com/index.php?module=items/info&amp;path=25-229" TargetMode="External"/><Relationship Id="rId498" Type="http://schemas.openxmlformats.org/officeDocument/2006/relationships/hyperlink" Target="https://ccpatioapp.com/index.php?module=items/info&amp;path=25-541" TargetMode="External"/><Relationship Id="rId497" Type="http://schemas.openxmlformats.org/officeDocument/2006/relationships/hyperlink" Target="https://ccpatioapp.com/index.php?module=items/info&amp;path=25-541" TargetMode="External"/><Relationship Id="rId496" Type="http://schemas.openxmlformats.org/officeDocument/2006/relationships/hyperlink" Target="https://ccpatioapp.com/index.php?module=items/info&amp;path=25-467" TargetMode="External"/><Relationship Id="rId907" Type="http://schemas.openxmlformats.org/officeDocument/2006/relationships/hyperlink" Target="https://ccpatioapp.com/index.php?module=items/info&amp;path=25-586" TargetMode="External"/><Relationship Id="rId906" Type="http://schemas.openxmlformats.org/officeDocument/2006/relationships/hyperlink" Target="https://ccpatioapp.com/index.php?module=items/info&amp;path=25-660" TargetMode="External"/><Relationship Id="rId905" Type="http://schemas.openxmlformats.org/officeDocument/2006/relationships/hyperlink" Target="https://ccpatioapp.com/index.php?module=items/info&amp;path=25-660" TargetMode="External"/><Relationship Id="rId904" Type="http://schemas.openxmlformats.org/officeDocument/2006/relationships/hyperlink" Target="https://ccpatioapp.com/index.php?module=items/info&amp;path=25-758" TargetMode="External"/><Relationship Id="rId909" Type="http://schemas.openxmlformats.org/officeDocument/2006/relationships/hyperlink" Target="https://ccpatioapp.com/index.php?module=items/info&amp;path=25-724" TargetMode="External"/><Relationship Id="rId908" Type="http://schemas.openxmlformats.org/officeDocument/2006/relationships/hyperlink" Target="https://ccpatioapp.com/index.php?module=items/info&amp;path=25-586" TargetMode="External"/><Relationship Id="rId903" Type="http://schemas.openxmlformats.org/officeDocument/2006/relationships/hyperlink" Target="https://ccpatioapp.com/index.php?module=items/info&amp;path=25-758" TargetMode="External"/><Relationship Id="rId902" Type="http://schemas.openxmlformats.org/officeDocument/2006/relationships/hyperlink" Target="https://ccpatioapp.com/index.php?module=items/info&amp;path=25-145" TargetMode="External"/><Relationship Id="rId901" Type="http://schemas.openxmlformats.org/officeDocument/2006/relationships/hyperlink" Target="https://ccpatioapp.com/index.php?module=items/info&amp;path=25-145" TargetMode="External"/><Relationship Id="rId900" Type="http://schemas.openxmlformats.org/officeDocument/2006/relationships/hyperlink" Target="https://ccpatioapp.com/index.php?module=items/info&amp;path=25-23" TargetMode="External"/><Relationship Id="rId929" Type="http://schemas.openxmlformats.org/officeDocument/2006/relationships/hyperlink" Target="https://ccpatioapp.com/index.php?module=items/info&amp;path=25-392" TargetMode="External"/><Relationship Id="rId928" Type="http://schemas.openxmlformats.org/officeDocument/2006/relationships/hyperlink" Target="https://ccpatioapp.com/index.php?module=items/info&amp;path=25-392" TargetMode="External"/><Relationship Id="rId927" Type="http://schemas.openxmlformats.org/officeDocument/2006/relationships/hyperlink" Target="https://ccpatioapp.com/index.php?module=items/info&amp;path=25-420" TargetMode="External"/><Relationship Id="rId926" Type="http://schemas.openxmlformats.org/officeDocument/2006/relationships/hyperlink" Target="https://ccpatioapp.com/index.php?module=items/info&amp;path=25-420" TargetMode="External"/><Relationship Id="rId921" Type="http://schemas.openxmlformats.org/officeDocument/2006/relationships/hyperlink" Target="https://ccpatioapp.com/index.php?module=items/info&amp;path=25-761" TargetMode="External"/><Relationship Id="rId920" Type="http://schemas.openxmlformats.org/officeDocument/2006/relationships/hyperlink" Target="https://ccpatioapp.com/index.php?module=items/info&amp;path=25-761" TargetMode="External"/><Relationship Id="rId925" Type="http://schemas.openxmlformats.org/officeDocument/2006/relationships/hyperlink" Target="https://ccpatioapp.com/index.php?module=items/info&amp;path=25-763" TargetMode="External"/><Relationship Id="rId924" Type="http://schemas.openxmlformats.org/officeDocument/2006/relationships/hyperlink" Target="https://ccpatioapp.com/index.php?module=items/info&amp;path=25-763" TargetMode="External"/><Relationship Id="rId923" Type="http://schemas.openxmlformats.org/officeDocument/2006/relationships/hyperlink" Target="https://ccpatioapp.com/index.php?module=items/info&amp;path=25-762" TargetMode="External"/><Relationship Id="rId922" Type="http://schemas.openxmlformats.org/officeDocument/2006/relationships/hyperlink" Target="https://ccpatioapp.com/index.php?module=items/info&amp;path=25-762" TargetMode="External"/><Relationship Id="rId918" Type="http://schemas.openxmlformats.org/officeDocument/2006/relationships/hyperlink" Target="https://ccpatioapp.com/index.php?module=items/info&amp;path=25-703" TargetMode="External"/><Relationship Id="rId917" Type="http://schemas.openxmlformats.org/officeDocument/2006/relationships/hyperlink" Target="https://ccpatioapp.com/index.php?module=items/info&amp;path=25-703" TargetMode="External"/><Relationship Id="rId916" Type="http://schemas.openxmlformats.org/officeDocument/2006/relationships/hyperlink" Target="https://ccpatioapp.com/index.php?module=items/info&amp;path=25-760" TargetMode="External"/><Relationship Id="rId915" Type="http://schemas.openxmlformats.org/officeDocument/2006/relationships/hyperlink" Target="https://ccpatioapp.com/index.php?module=items/info&amp;path=25-760" TargetMode="External"/><Relationship Id="rId919" Type="http://schemas.openxmlformats.org/officeDocument/2006/relationships/hyperlink" Target="https://ccpatioapp.com/index.php?module=items/info&amp;path=21-883&amp;redirect_to=subentity&amp;gotopage%5b411%5d=1" TargetMode="External"/><Relationship Id="rId910" Type="http://schemas.openxmlformats.org/officeDocument/2006/relationships/hyperlink" Target="https://ccpatioapp.com/index.php?module=items/info&amp;path=25-724" TargetMode="External"/><Relationship Id="rId914" Type="http://schemas.openxmlformats.org/officeDocument/2006/relationships/hyperlink" Target="https://ccpatioapp.com/index.php?module=items/info&amp;path=25-759" TargetMode="External"/><Relationship Id="rId913" Type="http://schemas.openxmlformats.org/officeDocument/2006/relationships/hyperlink" Target="https://ccpatioapp.com/index.php?module=items/info&amp;path=25-759" TargetMode="External"/><Relationship Id="rId912" Type="http://schemas.openxmlformats.org/officeDocument/2006/relationships/hyperlink" Target="https://ccpatioapp.com/index.php?module=items/info&amp;path=25-622" TargetMode="External"/><Relationship Id="rId911" Type="http://schemas.openxmlformats.org/officeDocument/2006/relationships/hyperlink" Target="https://ccpatioapp.com/index.php?module=items/info&amp;path=25-622" TargetMode="External"/><Relationship Id="rId1213" Type="http://schemas.openxmlformats.org/officeDocument/2006/relationships/hyperlink" Target="https://ccpatioapp.com/index.php?module=items/info&amp;path=25-790" TargetMode="External"/><Relationship Id="rId1214" Type="http://schemas.openxmlformats.org/officeDocument/2006/relationships/hyperlink" Target="https://ccpatioapp.com/index.php?module=items/info&amp;path=25-430" TargetMode="External"/><Relationship Id="rId1215" Type="http://schemas.openxmlformats.org/officeDocument/2006/relationships/hyperlink" Target="https://ccpatioapp.com/index.php?module=items/info&amp;path=25-430" TargetMode="External"/><Relationship Id="rId1216" Type="http://schemas.openxmlformats.org/officeDocument/2006/relationships/hyperlink" Target="https://ccpatioapp.com/index.php?module=items/info&amp;path=25-828" TargetMode="External"/><Relationship Id="rId1217" Type="http://schemas.openxmlformats.org/officeDocument/2006/relationships/hyperlink" Target="https://ccpatioapp.com/index.php?module=items/info&amp;path=25-828" TargetMode="External"/><Relationship Id="rId1218" Type="http://schemas.openxmlformats.org/officeDocument/2006/relationships/hyperlink" Target="https://ccpatioapp.com/index.php?module=items/info&amp;path=25-358" TargetMode="External"/><Relationship Id="rId1219" Type="http://schemas.openxmlformats.org/officeDocument/2006/relationships/hyperlink" Target="https://ccpatioapp.com/index.php?module=items/info&amp;path=25-358" TargetMode="External"/><Relationship Id="rId866" Type="http://schemas.openxmlformats.org/officeDocument/2006/relationships/hyperlink" Target="https://ccpatioapp.com/index.php?module=items/info&amp;path=25-367" TargetMode="External"/><Relationship Id="rId865" Type="http://schemas.openxmlformats.org/officeDocument/2006/relationships/hyperlink" Target="https://ccpatioapp.com/index.php?module=items/info&amp;path=25-747" TargetMode="External"/><Relationship Id="rId864" Type="http://schemas.openxmlformats.org/officeDocument/2006/relationships/hyperlink" Target="https://ccpatioapp.com/index.php?module=items/info&amp;path=25-747" TargetMode="External"/><Relationship Id="rId863" Type="http://schemas.openxmlformats.org/officeDocument/2006/relationships/hyperlink" Target="https://ccpatioapp.com/index.php?module=items/info&amp;path=25-534" TargetMode="External"/><Relationship Id="rId869" Type="http://schemas.openxmlformats.org/officeDocument/2006/relationships/hyperlink" Target="https://ccpatioapp.com/index.php?module=items/info&amp;path=25-697" TargetMode="External"/><Relationship Id="rId868" Type="http://schemas.openxmlformats.org/officeDocument/2006/relationships/hyperlink" Target="https://ccpatioapp.com/index.php?module=items/info&amp;path=25-697" TargetMode="External"/><Relationship Id="rId867" Type="http://schemas.openxmlformats.org/officeDocument/2006/relationships/hyperlink" Target="https://ccpatioapp.com/index.php?module=items/info&amp;path=25-367" TargetMode="External"/><Relationship Id="rId862" Type="http://schemas.openxmlformats.org/officeDocument/2006/relationships/hyperlink" Target="https://ccpatioapp.com/index.php?module=items/info&amp;path=25-534" TargetMode="External"/><Relationship Id="rId861" Type="http://schemas.openxmlformats.org/officeDocument/2006/relationships/hyperlink" Target="https://ccpatioapp.com/index.php?module=items/info&amp;path=25-746" TargetMode="External"/><Relationship Id="rId1210" Type="http://schemas.openxmlformats.org/officeDocument/2006/relationships/hyperlink" Target="https://ccpatioapp.com/index.php?module=items/info&amp;path=25-798" TargetMode="External"/><Relationship Id="rId860" Type="http://schemas.openxmlformats.org/officeDocument/2006/relationships/hyperlink" Target="https://ccpatioapp.com/index.php?module=items/info&amp;path=25-746" TargetMode="External"/><Relationship Id="rId1211" Type="http://schemas.openxmlformats.org/officeDocument/2006/relationships/hyperlink" Target="https://ccpatioapp.com/index.php?module=items/info&amp;path=25-798" TargetMode="External"/><Relationship Id="rId1212" Type="http://schemas.openxmlformats.org/officeDocument/2006/relationships/hyperlink" Target="https://ccpatioapp.com/index.php?module=items/info&amp;path=25-790" TargetMode="External"/><Relationship Id="rId1202" Type="http://schemas.openxmlformats.org/officeDocument/2006/relationships/hyperlink" Target="https://ccpatioapp.com/index.php?module=items/info&amp;path=25-461" TargetMode="External"/><Relationship Id="rId1203" Type="http://schemas.openxmlformats.org/officeDocument/2006/relationships/hyperlink" Target="https://ccpatioapp.com/index.php?module=items/info&amp;path=25-461" TargetMode="External"/><Relationship Id="rId1204" Type="http://schemas.openxmlformats.org/officeDocument/2006/relationships/hyperlink" Target="https://ccpatioapp.com/index.php?module=items/info&amp;path=25-97" TargetMode="External"/><Relationship Id="rId1205" Type="http://schemas.openxmlformats.org/officeDocument/2006/relationships/hyperlink" Target="https://ccpatioapp.com/index.php?module=items/info&amp;path=25-97" TargetMode="External"/><Relationship Id="rId1206" Type="http://schemas.openxmlformats.org/officeDocument/2006/relationships/hyperlink" Target="https://ccpatioapp.com/index.php?module=items/info&amp;path=25-827" TargetMode="External"/><Relationship Id="rId1207" Type="http://schemas.openxmlformats.org/officeDocument/2006/relationships/hyperlink" Target="https://ccpatioapp.com/index.php?module=items/info&amp;path=25-827" TargetMode="External"/><Relationship Id="rId1208" Type="http://schemas.openxmlformats.org/officeDocument/2006/relationships/hyperlink" Target="https://ccpatioapp.com/index.php?module=items/info&amp;path=25-767" TargetMode="External"/><Relationship Id="rId1209" Type="http://schemas.openxmlformats.org/officeDocument/2006/relationships/hyperlink" Target="https://ccpatioapp.com/index.php?module=items/info&amp;path=25-767" TargetMode="External"/><Relationship Id="rId855" Type="http://schemas.openxmlformats.org/officeDocument/2006/relationships/hyperlink" Target="https://ccpatioapp.com/index.php?module=items/info&amp;path=25-462" TargetMode="External"/><Relationship Id="rId854" Type="http://schemas.openxmlformats.org/officeDocument/2006/relationships/hyperlink" Target="https://ccpatioapp.com/index.php?module=items/info&amp;path=25-462" TargetMode="External"/><Relationship Id="rId853" Type="http://schemas.openxmlformats.org/officeDocument/2006/relationships/hyperlink" Target="https://ccpatioapp.com/index.php?module=items/info&amp;path=25-601" TargetMode="External"/><Relationship Id="rId852" Type="http://schemas.openxmlformats.org/officeDocument/2006/relationships/hyperlink" Target="https://ccpatioapp.com/index.php?module=items/info&amp;path=25-743" TargetMode="External"/><Relationship Id="rId859" Type="http://schemas.openxmlformats.org/officeDocument/2006/relationships/hyperlink" Target="https://ccpatioapp.com/index.php?module=items/info&amp;path=25-745" TargetMode="External"/><Relationship Id="rId858" Type="http://schemas.openxmlformats.org/officeDocument/2006/relationships/hyperlink" Target="https://ccpatioapp.com/index.php?module=items/info&amp;path=25-745" TargetMode="External"/><Relationship Id="rId857" Type="http://schemas.openxmlformats.org/officeDocument/2006/relationships/hyperlink" Target="https://ccpatioapp.com/index.php?module=items/info&amp;path=25-744" TargetMode="External"/><Relationship Id="rId856" Type="http://schemas.openxmlformats.org/officeDocument/2006/relationships/hyperlink" Target="https://ccpatioapp.com/index.php?module=items/info&amp;path=25-744" TargetMode="External"/><Relationship Id="rId851" Type="http://schemas.openxmlformats.org/officeDocument/2006/relationships/hyperlink" Target="https://ccpatioapp.com/index.php?module=items/info&amp;path=25-701" TargetMode="External"/><Relationship Id="rId850" Type="http://schemas.openxmlformats.org/officeDocument/2006/relationships/hyperlink" Target="https://ccpatioapp.com/index.php?module=items/info&amp;path=25-742" TargetMode="External"/><Relationship Id="rId1200" Type="http://schemas.openxmlformats.org/officeDocument/2006/relationships/hyperlink" Target="https://ccpatioapp.com/index.php?module=items/info&amp;path=25-794" TargetMode="External"/><Relationship Id="rId1201" Type="http://schemas.openxmlformats.org/officeDocument/2006/relationships/hyperlink" Target="https://ccpatioapp.com/index.php?module=items/info&amp;path=25-794" TargetMode="External"/><Relationship Id="rId1235" Type="http://schemas.openxmlformats.org/officeDocument/2006/relationships/hyperlink" Target="https://ccpatioapp.com/index.php?module=items/info&amp;path=25-830" TargetMode="External"/><Relationship Id="rId1236" Type="http://schemas.openxmlformats.org/officeDocument/2006/relationships/hyperlink" Target="https://ccpatioapp.com/index.php?module=items/info&amp;path=25-831" TargetMode="External"/><Relationship Id="rId1237" Type="http://schemas.openxmlformats.org/officeDocument/2006/relationships/hyperlink" Target="https://ccpatioapp.com/index.php?module=items/info&amp;path=25-831" TargetMode="External"/><Relationship Id="rId1238" Type="http://schemas.openxmlformats.org/officeDocument/2006/relationships/hyperlink" Target="https://ccpatioapp.com/index.php?module=items/info&amp;path=25-534" TargetMode="External"/><Relationship Id="rId1239" Type="http://schemas.openxmlformats.org/officeDocument/2006/relationships/hyperlink" Target="https://ccpatioapp.com/index.php?module=items/info&amp;path=25-534" TargetMode="External"/><Relationship Id="rId409" Type="http://schemas.openxmlformats.org/officeDocument/2006/relationships/hyperlink" Target="https://ccpatioapp.com/index.php?module=items/info&amp;path=25-108" TargetMode="External"/><Relationship Id="rId404" Type="http://schemas.openxmlformats.org/officeDocument/2006/relationships/hyperlink" Target="https://ccpatioapp.com/index.php?module=items/info&amp;path=25-511" TargetMode="External"/><Relationship Id="rId888" Type="http://schemas.openxmlformats.org/officeDocument/2006/relationships/hyperlink" Target="https://ccpatioapp.com/index.php?module=items/info&amp;path=25-176" TargetMode="External"/><Relationship Id="rId403" Type="http://schemas.openxmlformats.org/officeDocument/2006/relationships/hyperlink" Target="https://ccpatioapp.com/index.php?module=items/info&amp;path=25-492" TargetMode="External"/><Relationship Id="rId887" Type="http://schemas.openxmlformats.org/officeDocument/2006/relationships/hyperlink" Target="https://ccpatioapp.com/index.php?module=items/info&amp;path=25-674" TargetMode="External"/><Relationship Id="rId402" Type="http://schemas.openxmlformats.org/officeDocument/2006/relationships/hyperlink" Target="https://ccpatioapp.com/index.php?module=items/info&amp;path=25-492" TargetMode="External"/><Relationship Id="rId886" Type="http://schemas.openxmlformats.org/officeDocument/2006/relationships/hyperlink" Target="https://ccpatioapp.com/index.php?module=items/info&amp;path=25-674" TargetMode="External"/><Relationship Id="rId401" Type="http://schemas.openxmlformats.org/officeDocument/2006/relationships/hyperlink" Target="https://ccpatioapp.com/index.php?module=items/info&amp;path=25-429" TargetMode="External"/><Relationship Id="rId885" Type="http://schemas.openxmlformats.org/officeDocument/2006/relationships/hyperlink" Target="https://ccpatioapp.com/index.php?module=items/info&amp;path=25-540" TargetMode="External"/><Relationship Id="rId408" Type="http://schemas.openxmlformats.org/officeDocument/2006/relationships/hyperlink" Target="https://ccpatioapp.com/index.php?module=items/info&amp;path=25-108" TargetMode="External"/><Relationship Id="rId407" Type="http://schemas.openxmlformats.org/officeDocument/2006/relationships/hyperlink" Target="https://ccpatioapp.com/index.php?module=items/info&amp;path=25-512" TargetMode="External"/><Relationship Id="rId406" Type="http://schemas.openxmlformats.org/officeDocument/2006/relationships/hyperlink" Target="https://ccpatioapp.com/index.php?module=items/info&amp;path=25-512" TargetMode="External"/><Relationship Id="rId405" Type="http://schemas.openxmlformats.org/officeDocument/2006/relationships/hyperlink" Target="https://ccpatioapp.com/index.php?module=items/info&amp;path=25-511" TargetMode="External"/><Relationship Id="rId889" Type="http://schemas.openxmlformats.org/officeDocument/2006/relationships/hyperlink" Target="https://ccpatioapp.com/index.php?module=items/info&amp;path=25-176" TargetMode="External"/><Relationship Id="rId880" Type="http://schemas.openxmlformats.org/officeDocument/2006/relationships/hyperlink" Target="https://ccpatioapp.com/index.php?module=items/info&amp;path=25-752" TargetMode="External"/><Relationship Id="rId1230" Type="http://schemas.openxmlformats.org/officeDocument/2006/relationships/hyperlink" Target="https://ccpatioapp.com/index.php?module=items/info&amp;path=25-344" TargetMode="External"/><Relationship Id="rId400" Type="http://schemas.openxmlformats.org/officeDocument/2006/relationships/hyperlink" Target="https://ccpatioapp.com/index.php?module=items/info&amp;path=25-429" TargetMode="External"/><Relationship Id="rId884" Type="http://schemas.openxmlformats.org/officeDocument/2006/relationships/hyperlink" Target="https://ccpatioapp.com/index.php?module=items/info&amp;path=25-540" TargetMode="External"/><Relationship Id="rId1231" Type="http://schemas.openxmlformats.org/officeDocument/2006/relationships/hyperlink" Target="https://ccpatioapp.com/index.php?module=items/info&amp;path=25-344" TargetMode="External"/><Relationship Id="rId883" Type="http://schemas.openxmlformats.org/officeDocument/2006/relationships/hyperlink" Target="https://ccpatioapp.com/index.php?module=items/info&amp;path=25-753" TargetMode="External"/><Relationship Id="rId1232" Type="http://schemas.openxmlformats.org/officeDocument/2006/relationships/hyperlink" Target="https://ccpatioapp.com/index.php?module=items/info&amp;path=25-104" TargetMode="External"/><Relationship Id="rId882" Type="http://schemas.openxmlformats.org/officeDocument/2006/relationships/hyperlink" Target="https://ccpatioapp.com/index.php?module=items/info&amp;path=25-753" TargetMode="External"/><Relationship Id="rId1233" Type="http://schemas.openxmlformats.org/officeDocument/2006/relationships/hyperlink" Target="https://ccpatioapp.com/index.php?module=items/info&amp;path=25-104" TargetMode="External"/><Relationship Id="rId881" Type="http://schemas.openxmlformats.org/officeDocument/2006/relationships/hyperlink" Target="https://ccpatioapp.com/index.php?module=items/info&amp;path=25-752" TargetMode="External"/><Relationship Id="rId1234" Type="http://schemas.openxmlformats.org/officeDocument/2006/relationships/hyperlink" Target="https://ccpatioapp.com/index.php?module=items/info&amp;path=25-830" TargetMode="External"/><Relationship Id="rId1224" Type="http://schemas.openxmlformats.org/officeDocument/2006/relationships/hyperlink" Target="https://ccpatioapp.com/index.php?module=items/info&amp;path=25-463" TargetMode="External"/><Relationship Id="rId1225" Type="http://schemas.openxmlformats.org/officeDocument/2006/relationships/hyperlink" Target="https://ccpatioapp.com/index.php?module=items/info&amp;path=25-463" TargetMode="External"/><Relationship Id="rId1226" Type="http://schemas.openxmlformats.org/officeDocument/2006/relationships/hyperlink" Target="https://ccpatioapp.com/index.php?module=items/info&amp;path=25-796" TargetMode="External"/><Relationship Id="rId1227" Type="http://schemas.openxmlformats.org/officeDocument/2006/relationships/hyperlink" Target="https://ccpatioapp.com/index.php?module=items/info&amp;path=25-796" TargetMode="External"/><Relationship Id="rId1228" Type="http://schemas.openxmlformats.org/officeDocument/2006/relationships/hyperlink" Target="https://ccpatioapp.com/index.php?module=items/info&amp;path=25-594" TargetMode="External"/><Relationship Id="rId1229" Type="http://schemas.openxmlformats.org/officeDocument/2006/relationships/hyperlink" Target="https://ccpatioapp.com/index.php?module=items/info&amp;path=25-594" TargetMode="External"/><Relationship Id="rId877" Type="http://schemas.openxmlformats.org/officeDocument/2006/relationships/hyperlink" Target="https://ccpatioapp.com/index.php?module=items/info&amp;path=25-750" TargetMode="External"/><Relationship Id="rId876" Type="http://schemas.openxmlformats.org/officeDocument/2006/relationships/hyperlink" Target="https://ccpatioapp.com/index.php?module=items/info&amp;path=25-750" TargetMode="External"/><Relationship Id="rId875" Type="http://schemas.openxmlformats.org/officeDocument/2006/relationships/hyperlink" Target="https://ccpatioapp.com/index.php?module=items/info&amp;path=25-749" TargetMode="External"/><Relationship Id="rId874" Type="http://schemas.openxmlformats.org/officeDocument/2006/relationships/hyperlink" Target="https://ccpatioapp.com/index.php?module=items/info&amp;path=25-749" TargetMode="External"/><Relationship Id="rId879" Type="http://schemas.openxmlformats.org/officeDocument/2006/relationships/hyperlink" Target="https://ccpatioapp.com/index.php?module=items/info&amp;path=25-751" TargetMode="External"/><Relationship Id="rId878" Type="http://schemas.openxmlformats.org/officeDocument/2006/relationships/hyperlink" Target="https://ccpatioapp.com/index.php?module=items/info&amp;path=25-751" TargetMode="External"/><Relationship Id="rId873" Type="http://schemas.openxmlformats.org/officeDocument/2006/relationships/hyperlink" Target="https://ccpatioapp.com/index.php?module=items/info&amp;path=25-590" TargetMode="External"/><Relationship Id="rId1220" Type="http://schemas.openxmlformats.org/officeDocument/2006/relationships/hyperlink" Target="https://ccpatioapp.com/index.php?module=items/info&amp;path=25-584" TargetMode="External"/><Relationship Id="rId872" Type="http://schemas.openxmlformats.org/officeDocument/2006/relationships/hyperlink" Target="https://ccpatioapp.com/index.php?module=items/info&amp;path=25-590" TargetMode="External"/><Relationship Id="rId1221" Type="http://schemas.openxmlformats.org/officeDocument/2006/relationships/hyperlink" Target="https://ccpatioapp.com/index.php?module=items/info&amp;path=25-584" TargetMode="External"/><Relationship Id="rId871" Type="http://schemas.openxmlformats.org/officeDocument/2006/relationships/hyperlink" Target="https://ccpatioapp.com/index.php?module=items/info&amp;path=25-748" TargetMode="External"/><Relationship Id="rId1222" Type="http://schemas.openxmlformats.org/officeDocument/2006/relationships/hyperlink" Target="https://ccpatioapp.com/index.php?module=items/info&amp;path=25-829" TargetMode="External"/><Relationship Id="rId870" Type="http://schemas.openxmlformats.org/officeDocument/2006/relationships/hyperlink" Target="https://ccpatioapp.com/index.php?module=items/info&amp;path=25-748" TargetMode="External"/><Relationship Id="rId1223" Type="http://schemas.openxmlformats.org/officeDocument/2006/relationships/hyperlink" Target="https://ccpatioapp.com/index.php?module=items/info&amp;path=25-829" TargetMode="External"/><Relationship Id="rId829" Type="http://schemas.openxmlformats.org/officeDocument/2006/relationships/hyperlink" Target="https://ccpatioapp.com/index.php?module=items/info&amp;path=25-683" TargetMode="External"/><Relationship Id="rId828" Type="http://schemas.openxmlformats.org/officeDocument/2006/relationships/hyperlink" Target="https://ccpatioapp.com/index.php?module=items/info&amp;path=25-734" TargetMode="External"/><Relationship Id="rId827" Type="http://schemas.openxmlformats.org/officeDocument/2006/relationships/hyperlink" Target="https://ccpatioapp.com/index.php?module=items/info&amp;path=25-734" TargetMode="External"/><Relationship Id="rId822" Type="http://schemas.openxmlformats.org/officeDocument/2006/relationships/hyperlink" Target="https://ccpatioapp.com/index.php?module=items/info&amp;path=25-708" TargetMode="External"/><Relationship Id="rId821" Type="http://schemas.openxmlformats.org/officeDocument/2006/relationships/hyperlink" Target="https://ccpatioapp.com/index.php?module=items/info&amp;path=25-708" TargetMode="External"/><Relationship Id="rId820" Type="http://schemas.openxmlformats.org/officeDocument/2006/relationships/hyperlink" Target="https://ccpatioapp.com/index.php?module=items/info&amp;path=25-732" TargetMode="External"/><Relationship Id="rId826" Type="http://schemas.openxmlformats.org/officeDocument/2006/relationships/hyperlink" Target="https://ccpatioapp.com/index.php?module=items/info&amp;path=25-627" TargetMode="External"/><Relationship Id="rId825" Type="http://schemas.openxmlformats.org/officeDocument/2006/relationships/hyperlink" Target="https://ccpatioapp.com/index.php?module=items/info&amp;path=25-627" TargetMode="External"/><Relationship Id="rId824" Type="http://schemas.openxmlformats.org/officeDocument/2006/relationships/hyperlink" Target="https://ccpatioapp.com/index.php?module=items/info&amp;path=25-733" TargetMode="External"/><Relationship Id="rId823" Type="http://schemas.openxmlformats.org/officeDocument/2006/relationships/hyperlink" Target="https://ccpatioapp.com/index.php?module=items/info&amp;path=25-733" TargetMode="External"/><Relationship Id="rId819" Type="http://schemas.openxmlformats.org/officeDocument/2006/relationships/hyperlink" Target="https://ccpatioapp.com/index.php?module=items/info&amp;path=25-732" TargetMode="External"/><Relationship Id="rId818" Type="http://schemas.openxmlformats.org/officeDocument/2006/relationships/hyperlink" Target="https://ccpatioapp.com/index.php?module=items/info&amp;path=25-731" TargetMode="External"/><Relationship Id="rId817" Type="http://schemas.openxmlformats.org/officeDocument/2006/relationships/hyperlink" Target="https://ccpatioapp.com/index.php?module=items/info&amp;path=25-731" TargetMode="External"/><Relationship Id="rId816" Type="http://schemas.openxmlformats.org/officeDocument/2006/relationships/hyperlink" Target="https://ccpatioapp.com/index.php?module=items/info&amp;path=25-730" TargetMode="External"/><Relationship Id="rId811" Type="http://schemas.openxmlformats.org/officeDocument/2006/relationships/hyperlink" Target="https://ccpatioapp.com/index.php?module=items/info&amp;path=25-728" TargetMode="External"/><Relationship Id="rId810" Type="http://schemas.openxmlformats.org/officeDocument/2006/relationships/hyperlink" Target="https://ccpatioapp.com/index.php?module=items/info&amp;path=25-691" TargetMode="External"/><Relationship Id="rId815" Type="http://schemas.openxmlformats.org/officeDocument/2006/relationships/hyperlink" Target="https://ccpatioapp.com/index.php?module=items/info&amp;path=25-730" TargetMode="External"/><Relationship Id="rId814" Type="http://schemas.openxmlformats.org/officeDocument/2006/relationships/hyperlink" Target="https://ccpatioapp.com/index.php?module=items/info&amp;path=25-729" TargetMode="External"/><Relationship Id="rId813" Type="http://schemas.openxmlformats.org/officeDocument/2006/relationships/hyperlink" Target="https://ccpatioapp.com/index.php?module=items/info&amp;path=25-729" TargetMode="External"/><Relationship Id="rId812" Type="http://schemas.openxmlformats.org/officeDocument/2006/relationships/hyperlink" Target="https://ccpatioapp.com/index.php?module=items/info&amp;path=25-728" TargetMode="External"/><Relationship Id="rId849" Type="http://schemas.openxmlformats.org/officeDocument/2006/relationships/hyperlink" Target="https://ccpatioapp.com/index.php?module=items/info&amp;path=25-741" TargetMode="External"/><Relationship Id="rId844" Type="http://schemas.openxmlformats.org/officeDocument/2006/relationships/hyperlink" Target="https://ccpatioapp.com/index.php?module=items/info&amp;path=25-610" TargetMode="External"/><Relationship Id="rId843" Type="http://schemas.openxmlformats.org/officeDocument/2006/relationships/hyperlink" Target="https://ccpatioapp.com/index.php?module=items/info&amp;path=25-718" TargetMode="External"/><Relationship Id="rId842" Type="http://schemas.openxmlformats.org/officeDocument/2006/relationships/hyperlink" Target="https://ccpatioapp.com/index.php?module=items/info&amp;path=25-704" TargetMode="External"/><Relationship Id="rId841" Type="http://schemas.openxmlformats.org/officeDocument/2006/relationships/hyperlink" Target="https://ccpatioapp.com/index.php?module=items/info&amp;path=25-704" TargetMode="External"/><Relationship Id="rId848" Type="http://schemas.openxmlformats.org/officeDocument/2006/relationships/hyperlink" Target="https://ccpatioapp.com/index.php?module=items/info&amp;path=25-741" TargetMode="External"/><Relationship Id="rId847" Type="http://schemas.openxmlformats.org/officeDocument/2006/relationships/hyperlink" Target="https://ccpatioapp.com/index.php?module=items/info&amp;path=25-740" TargetMode="External"/><Relationship Id="rId846" Type="http://schemas.openxmlformats.org/officeDocument/2006/relationships/hyperlink" Target="https://ccpatioapp.com/index.php?module=items/info&amp;path=25-740" TargetMode="External"/><Relationship Id="rId845" Type="http://schemas.openxmlformats.org/officeDocument/2006/relationships/hyperlink" Target="https://ccpatioapp.com/index.php?module=items/info&amp;path=25-610" TargetMode="External"/><Relationship Id="rId840" Type="http://schemas.openxmlformats.org/officeDocument/2006/relationships/hyperlink" Target="https://ccpatioapp.com/index.php?module=items/info&amp;path=25-739" TargetMode="External"/><Relationship Id="rId839" Type="http://schemas.openxmlformats.org/officeDocument/2006/relationships/hyperlink" Target="https://ccpatioapp.com/index.php?module=items/info&amp;path=25-739" TargetMode="External"/><Relationship Id="rId838" Type="http://schemas.openxmlformats.org/officeDocument/2006/relationships/hyperlink" Target="https://ccpatioapp.com/index.php?module=items/info&amp;path=25-738" TargetMode="External"/><Relationship Id="rId833" Type="http://schemas.openxmlformats.org/officeDocument/2006/relationships/hyperlink" Target="https://ccpatioapp.com/index.php?module=items/info&amp;path=25-736" TargetMode="External"/><Relationship Id="rId832" Type="http://schemas.openxmlformats.org/officeDocument/2006/relationships/hyperlink" Target="https://ccpatioapp.com/index.php?module=items/info&amp;path=25-735" TargetMode="External"/><Relationship Id="rId831" Type="http://schemas.openxmlformats.org/officeDocument/2006/relationships/hyperlink" Target="https://ccpatioapp.com/index.php?module=items/info&amp;path=25-735" TargetMode="External"/><Relationship Id="rId830" Type="http://schemas.openxmlformats.org/officeDocument/2006/relationships/hyperlink" Target="https://ccpatioapp.com/index.php?module=items/info&amp;path=25-683" TargetMode="External"/><Relationship Id="rId837" Type="http://schemas.openxmlformats.org/officeDocument/2006/relationships/hyperlink" Target="https://ccpatioapp.com/index.php?module=items/info&amp;path=25-738" TargetMode="External"/><Relationship Id="rId836" Type="http://schemas.openxmlformats.org/officeDocument/2006/relationships/hyperlink" Target="https://ccpatioapp.com/index.php?module=items/info&amp;path=25-737" TargetMode="External"/><Relationship Id="rId835" Type="http://schemas.openxmlformats.org/officeDocument/2006/relationships/hyperlink" Target="https://ccpatioapp.com/index.php?module=items/info&amp;path=25-737" TargetMode="External"/><Relationship Id="rId834" Type="http://schemas.openxmlformats.org/officeDocument/2006/relationships/hyperlink" Target="https://ccpatioapp.com/index.php?module=items/info&amp;path=25-736" TargetMode="External"/><Relationship Id="rId469" Type="http://schemas.openxmlformats.org/officeDocument/2006/relationships/hyperlink" Target="https://ccpatioapp.com/index.php?module=items/info&amp;path=25-516" TargetMode="External"/><Relationship Id="rId468" Type="http://schemas.openxmlformats.org/officeDocument/2006/relationships/hyperlink" Target="https://ccpatioapp.com/index.php?module=items/info&amp;path=25-534" TargetMode="External"/><Relationship Id="rId467" Type="http://schemas.openxmlformats.org/officeDocument/2006/relationships/hyperlink" Target="https://ccpatioapp.com/index.php?module=items/info&amp;path=25-534" TargetMode="External"/><Relationship Id="rId1290" Type="http://schemas.openxmlformats.org/officeDocument/2006/relationships/hyperlink" Target="https://ccpatioapp.com/index.php?module=items/info&amp;path=25-839" TargetMode="External"/><Relationship Id="rId1291" Type="http://schemas.openxmlformats.org/officeDocument/2006/relationships/hyperlink" Target="https://ccpatioapp.com/index.php?module=items/info&amp;path=25-839" TargetMode="External"/><Relationship Id="rId1292" Type="http://schemas.openxmlformats.org/officeDocument/2006/relationships/hyperlink" Target="https://ccpatioapp.com/index.php?module=items/info&amp;path=25-840" TargetMode="External"/><Relationship Id="rId462" Type="http://schemas.openxmlformats.org/officeDocument/2006/relationships/hyperlink" Target="https://ccpatioapp.com/index.php?module=items/info&amp;path=25-530" TargetMode="External"/><Relationship Id="rId1293" Type="http://schemas.openxmlformats.org/officeDocument/2006/relationships/hyperlink" Target="https://ccpatioapp.com/index.php?module=items/info&amp;path=25-840" TargetMode="External"/><Relationship Id="rId461" Type="http://schemas.openxmlformats.org/officeDocument/2006/relationships/hyperlink" Target="https://ccpatioapp.com/index.php?module=items/info&amp;path=25-530" TargetMode="External"/><Relationship Id="rId1294" Type="http://schemas.openxmlformats.org/officeDocument/2006/relationships/hyperlink" Target="https://ccpatioapp.com/index.php?module=items/info&amp;path=25-841" TargetMode="External"/><Relationship Id="rId460" Type="http://schemas.openxmlformats.org/officeDocument/2006/relationships/hyperlink" Target="https://ccpatioapp.com/index.php?module=items/info&amp;path=25-527" TargetMode="External"/><Relationship Id="rId1295" Type="http://schemas.openxmlformats.org/officeDocument/2006/relationships/hyperlink" Target="https://ccpatioapp.com/index.php?module=items/info&amp;path=25-841" TargetMode="External"/><Relationship Id="rId1296" Type="http://schemas.openxmlformats.org/officeDocument/2006/relationships/hyperlink" Target="https://ccpatioapp.com/index.php?module=items/info&amp;path=25-837" TargetMode="External"/><Relationship Id="rId466" Type="http://schemas.openxmlformats.org/officeDocument/2006/relationships/hyperlink" Target="https://ccpatioapp.com/index.php?module=items/info&amp;path=25-533" TargetMode="External"/><Relationship Id="rId1297" Type="http://schemas.openxmlformats.org/officeDocument/2006/relationships/hyperlink" Target="https://ccpatioapp.com/index.php?module=items/info&amp;path=25-837" TargetMode="External"/><Relationship Id="rId465" Type="http://schemas.openxmlformats.org/officeDocument/2006/relationships/hyperlink" Target="https://ccpatioapp.com/index.php?module=items/info&amp;path=25-533" TargetMode="External"/><Relationship Id="rId1298" Type="http://schemas.openxmlformats.org/officeDocument/2006/relationships/hyperlink" Target="https://ccpatioapp.com/index.php?module=items/info&amp;path=25-842" TargetMode="External"/><Relationship Id="rId464" Type="http://schemas.openxmlformats.org/officeDocument/2006/relationships/hyperlink" Target="https://ccpatioapp.com/index.php?module=items/info&amp;path=25-531" TargetMode="External"/><Relationship Id="rId1299" Type="http://schemas.openxmlformats.org/officeDocument/2006/relationships/hyperlink" Target="https://ccpatioapp.com/index.php?module=items/info&amp;path=25-842" TargetMode="External"/><Relationship Id="rId463" Type="http://schemas.openxmlformats.org/officeDocument/2006/relationships/hyperlink" Target="https://ccpatioapp.com/index.php?module=items/info&amp;path=25-531" TargetMode="External"/><Relationship Id="rId459" Type="http://schemas.openxmlformats.org/officeDocument/2006/relationships/hyperlink" Target="https://ccpatioapp.com/index.php?module=items/info&amp;path=25-527" TargetMode="External"/><Relationship Id="rId458" Type="http://schemas.openxmlformats.org/officeDocument/2006/relationships/hyperlink" Target="https://ccpatioapp.com/index.php?module=items/info&amp;path=25-395" TargetMode="External"/><Relationship Id="rId457" Type="http://schemas.openxmlformats.org/officeDocument/2006/relationships/hyperlink" Target="https://ccpatioapp.com/index.php?module=items/info&amp;path=25-395" TargetMode="External"/><Relationship Id="rId456" Type="http://schemas.openxmlformats.org/officeDocument/2006/relationships/hyperlink" Target="https://ccpatioapp.com/index.php?module=items/info&amp;path=25-526" TargetMode="External"/><Relationship Id="rId1280" Type="http://schemas.openxmlformats.org/officeDocument/2006/relationships/hyperlink" Target="https://ccpatioapp.com/index.php?module=items/info&amp;path=25-462" TargetMode="External"/><Relationship Id="rId1281" Type="http://schemas.openxmlformats.org/officeDocument/2006/relationships/hyperlink" Target="https://ccpatioapp.com/index.php?module=items/info&amp;path=25-462" TargetMode="External"/><Relationship Id="rId451" Type="http://schemas.openxmlformats.org/officeDocument/2006/relationships/hyperlink" Target="https://ccpatioapp.com/index.php?module=items/info&amp;path=25-440" TargetMode="External"/><Relationship Id="rId1282" Type="http://schemas.openxmlformats.org/officeDocument/2006/relationships/hyperlink" Target="https://ccpatioapp.com/index.php?module=items/info&amp;path=25-145" TargetMode="External"/><Relationship Id="rId450" Type="http://schemas.openxmlformats.org/officeDocument/2006/relationships/hyperlink" Target="https://ccpatioapp.com/index.php?module=items/info&amp;path=21-514&amp;redirect_to=subentity&amp;gotopage%5b380%5d=1" TargetMode="External"/><Relationship Id="rId1283" Type="http://schemas.openxmlformats.org/officeDocument/2006/relationships/hyperlink" Target="https://ccpatioapp.com/index.php?module=items/info&amp;path=25-145" TargetMode="External"/><Relationship Id="rId1284" Type="http://schemas.openxmlformats.org/officeDocument/2006/relationships/hyperlink" Target="https://ccpatioapp.com/index.php?module=items/info&amp;path=25-837" TargetMode="External"/><Relationship Id="rId1285" Type="http://schemas.openxmlformats.org/officeDocument/2006/relationships/hyperlink" Target="https://ccpatioapp.com/index.php?module=items/info&amp;path=25-837" TargetMode="External"/><Relationship Id="rId455" Type="http://schemas.openxmlformats.org/officeDocument/2006/relationships/hyperlink" Target="https://ccpatioapp.com/index.php?module=items/info&amp;path=25-526" TargetMode="External"/><Relationship Id="rId1286" Type="http://schemas.openxmlformats.org/officeDocument/2006/relationships/hyperlink" Target="https://ccpatioapp.com/index.php?module=items/info&amp;path=25-653" TargetMode="External"/><Relationship Id="rId454" Type="http://schemas.openxmlformats.org/officeDocument/2006/relationships/hyperlink" Target="https://ccpatioapp.com/index.php?module=items/info&amp;path=25-525" TargetMode="External"/><Relationship Id="rId1287" Type="http://schemas.openxmlformats.org/officeDocument/2006/relationships/hyperlink" Target="https://ccpatioapp.com/index.php?module=items/info&amp;path=25-653" TargetMode="External"/><Relationship Id="rId453" Type="http://schemas.openxmlformats.org/officeDocument/2006/relationships/hyperlink" Target="https://ccpatioapp.com/index.php?module=items/info&amp;path=25-525" TargetMode="External"/><Relationship Id="rId1288" Type="http://schemas.openxmlformats.org/officeDocument/2006/relationships/hyperlink" Target="https://ccpatioapp.com/index.php?module=items/info&amp;path=25-838" TargetMode="External"/><Relationship Id="rId452" Type="http://schemas.openxmlformats.org/officeDocument/2006/relationships/hyperlink" Target="https://ccpatioapp.com/index.php?module=items/info&amp;path=25-440" TargetMode="External"/><Relationship Id="rId1289" Type="http://schemas.openxmlformats.org/officeDocument/2006/relationships/hyperlink" Target="https://ccpatioapp.com/index.php?module=items/info&amp;path=25-838" TargetMode="External"/><Relationship Id="rId491" Type="http://schemas.openxmlformats.org/officeDocument/2006/relationships/hyperlink" Target="https://ccpatioapp.com/index.php?module=items/info&amp;path=25-462" TargetMode="External"/><Relationship Id="rId490" Type="http://schemas.openxmlformats.org/officeDocument/2006/relationships/hyperlink" Target="https://ccpatioapp.com/index.php?module=items/info&amp;path=25-539" TargetMode="External"/><Relationship Id="rId489" Type="http://schemas.openxmlformats.org/officeDocument/2006/relationships/hyperlink" Target="https://ccpatioapp.com/index.php?module=items/info&amp;path=25-539" TargetMode="External"/><Relationship Id="rId484" Type="http://schemas.openxmlformats.org/officeDocument/2006/relationships/hyperlink" Target="https://ccpatioapp.com/index.php?module=items/info&amp;path=25-537" TargetMode="External"/><Relationship Id="rId483" Type="http://schemas.openxmlformats.org/officeDocument/2006/relationships/hyperlink" Target="https://ccpatioapp.com/index.php?module=items/info&amp;path=25-536" TargetMode="External"/><Relationship Id="rId482" Type="http://schemas.openxmlformats.org/officeDocument/2006/relationships/hyperlink" Target="https://ccpatioapp.com/index.php?module=items/info&amp;path=25-486" TargetMode="External"/><Relationship Id="rId481" Type="http://schemas.openxmlformats.org/officeDocument/2006/relationships/hyperlink" Target="https://ccpatioapp.com/index.php?module=items/info&amp;path=25-486" TargetMode="External"/><Relationship Id="rId488" Type="http://schemas.openxmlformats.org/officeDocument/2006/relationships/hyperlink" Target="https://ccpatioapp.com/index.php?module=items/info&amp;path=25-538" TargetMode="External"/><Relationship Id="rId487" Type="http://schemas.openxmlformats.org/officeDocument/2006/relationships/hyperlink" Target="https://ccpatioapp.com/index.php?module=items/info&amp;path=25-538" TargetMode="External"/><Relationship Id="rId486" Type="http://schemas.openxmlformats.org/officeDocument/2006/relationships/hyperlink" Target="https://ccpatioapp.com/index.php?module=items/info&amp;path=25-513" TargetMode="External"/><Relationship Id="rId485" Type="http://schemas.openxmlformats.org/officeDocument/2006/relationships/hyperlink" Target="https://ccpatioapp.com/index.php?module=items/info&amp;path=25-513" TargetMode="External"/><Relationship Id="rId480" Type="http://schemas.openxmlformats.org/officeDocument/2006/relationships/hyperlink" Target="https://ccpatioapp.com/index.php?module=items/info&amp;path=25-420" TargetMode="External"/><Relationship Id="rId479" Type="http://schemas.openxmlformats.org/officeDocument/2006/relationships/hyperlink" Target="https://ccpatioapp.com/index.php?module=items/info&amp;path=25-420" TargetMode="External"/><Relationship Id="rId478" Type="http://schemas.openxmlformats.org/officeDocument/2006/relationships/hyperlink" Target="https://ccpatioapp.com/index.php?module=items/info&amp;path=25-488" TargetMode="External"/><Relationship Id="rId473" Type="http://schemas.openxmlformats.org/officeDocument/2006/relationships/hyperlink" Target="https://ccpatioapp.com/index.php?module=items/info&amp;path=25-43" TargetMode="External"/><Relationship Id="rId472" Type="http://schemas.openxmlformats.org/officeDocument/2006/relationships/hyperlink" Target="https://ccpatioapp.com/index.php?module=items/info&amp;path=25-490" TargetMode="External"/><Relationship Id="rId471" Type="http://schemas.openxmlformats.org/officeDocument/2006/relationships/hyperlink" Target="https://ccpatioapp.com/index.php?module=items/info&amp;path=25-490" TargetMode="External"/><Relationship Id="rId470" Type="http://schemas.openxmlformats.org/officeDocument/2006/relationships/hyperlink" Target="https://ccpatioapp.com/index.php?module=items/info&amp;path=25-516" TargetMode="External"/><Relationship Id="rId477" Type="http://schemas.openxmlformats.org/officeDocument/2006/relationships/hyperlink" Target="https://ccpatioapp.com/index.php?module=items/info&amp;path=25-488" TargetMode="External"/><Relationship Id="rId476" Type="http://schemas.openxmlformats.org/officeDocument/2006/relationships/hyperlink" Target="https://ccpatioapp.com/index.php?module=items/info&amp;path=25-320" TargetMode="External"/><Relationship Id="rId475" Type="http://schemas.openxmlformats.org/officeDocument/2006/relationships/hyperlink" Target="https://ccpatioapp.com/index.php?module=items/info&amp;path=25-320" TargetMode="External"/><Relationship Id="rId474" Type="http://schemas.openxmlformats.org/officeDocument/2006/relationships/hyperlink" Target="https://ccpatioapp.com/index.php?module=items/info&amp;path=25-43" TargetMode="External"/><Relationship Id="rId1257" Type="http://schemas.openxmlformats.org/officeDocument/2006/relationships/hyperlink" Target="https://ccpatioapp.com/index.php?module=items/info&amp;path=25-151" TargetMode="External"/><Relationship Id="rId1258" Type="http://schemas.openxmlformats.org/officeDocument/2006/relationships/hyperlink" Target="https://ccpatioapp.com/index.php?module=items/info&amp;path=25-240" TargetMode="External"/><Relationship Id="rId1259" Type="http://schemas.openxmlformats.org/officeDocument/2006/relationships/hyperlink" Target="https://ccpatioapp.com/index.php?module=items/info&amp;path=25-240" TargetMode="External"/><Relationship Id="rId426" Type="http://schemas.openxmlformats.org/officeDocument/2006/relationships/hyperlink" Target="https://ccpatioapp.com/index.php?module=items/info&amp;path=25-439" TargetMode="External"/><Relationship Id="rId425" Type="http://schemas.openxmlformats.org/officeDocument/2006/relationships/hyperlink" Target="https://ccpatioapp.com/index.php?module=items/info&amp;path=25-517" TargetMode="External"/><Relationship Id="rId424" Type="http://schemas.openxmlformats.org/officeDocument/2006/relationships/hyperlink" Target="https://ccpatioapp.com/index.php?module=items/info&amp;path=25-517" TargetMode="External"/><Relationship Id="rId423" Type="http://schemas.openxmlformats.org/officeDocument/2006/relationships/hyperlink" Target="https://ccpatioapp.com/index.php?module=items/info&amp;path=25-43" TargetMode="External"/><Relationship Id="rId429" Type="http://schemas.openxmlformats.org/officeDocument/2006/relationships/hyperlink" Target="https://ccpatioapp.com/index.php?module=items/info&amp;path=25-492" TargetMode="External"/><Relationship Id="rId428" Type="http://schemas.openxmlformats.org/officeDocument/2006/relationships/hyperlink" Target="https://ccpatioapp.com/index.php?module=items/info&amp;path=25-492" TargetMode="External"/><Relationship Id="rId427" Type="http://schemas.openxmlformats.org/officeDocument/2006/relationships/hyperlink" Target="https://ccpatioapp.com/index.php?module=items/info&amp;path=25-439" TargetMode="External"/><Relationship Id="rId1250" Type="http://schemas.openxmlformats.org/officeDocument/2006/relationships/hyperlink" Target="https://ccpatioapp.com/index.php?module=items/info&amp;path=25-810" TargetMode="External"/><Relationship Id="rId1251" Type="http://schemas.openxmlformats.org/officeDocument/2006/relationships/hyperlink" Target="https://ccpatioapp.com/index.php?module=items/info&amp;path=25-810" TargetMode="External"/><Relationship Id="rId1252" Type="http://schemas.openxmlformats.org/officeDocument/2006/relationships/hyperlink" Target="https://ccpatioapp.com/index.php?module=items/info&amp;path=25-633" TargetMode="External"/><Relationship Id="rId422" Type="http://schemas.openxmlformats.org/officeDocument/2006/relationships/hyperlink" Target="https://ccpatioapp.com/index.php?module=items/info&amp;path=25-43" TargetMode="External"/><Relationship Id="rId1253" Type="http://schemas.openxmlformats.org/officeDocument/2006/relationships/hyperlink" Target="https://ccpatioapp.com/index.php?module=items/info&amp;path=25-633" TargetMode="External"/><Relationship Id="rId421" Type="http://schemas.openxmlformats.org/officeDocument/2006/relationships/hyperlink" Target="https://ccpatioapp.com/index.php?module=items/info&amp;path=25-108" TargetMode="External"/><Relationship Id="rId1254" Type="http://schemas.openxmlformats.org/officeDocument/2006/relationships/hyperlink" Target="https://ccpatioapp.com/index.php?module=items/info&amp;path=25-536" TargetMode="External"/><Relationship Id="rId420" Type="http://schemas.openxmlformats.org/officeDocument/2006/relationships/hyperlink" Target="https://ccpatioapp.com/index.php?module=items/info&amp;path=25-108" TargetMode="External"/><Relationship Id="rId1255" Type="http://schemas.openxmlformats.org/officeDocument/2006/relationships/hyperlink" Target="https://ccpatioapp.com/index.php?module=items/info&amp;path=25-536" TargetMode="External"/><Relationship Id="rId1256" Type="http://schemas.openxmlformats.org/officeDocument/2006/relationships/hyperlink" Target="https://ccpatioapp.com/index.php?module=items/info&amp;path=25-151" TargetMode="External"/><Relationship Id="rId1246" Type="http://schemas.openxmlformats.org/officeDocument/2006/relationships/hyperlink" Target="https://ccpatioapp.com/index.php?module=items/info&amp;path=25-145" TargetMode="External"/><Relationship Id="rId1247" Type="http://schemas.openxmlformats.org/officeDocument/2006/relationships/hyperlink" Target="https://ccpatioapp.com/index.php?module=items/info&amp;path=25-145" TargetMode="External"/><Relationship Id="rId1248" Type="http://schemas.openxmlformats.org/officeDocument/2006/relationships/hyperlink" Target="https://ccpatioapp.com/index.php?module=items/info&amp;path=25-809" TargetMode="External"/><Relationship Id="rId1249" Type="http://schemas.openxmlformats.org/officeDocument/2006/relationships/hyperlink" Target="https://ccpatioapp.com/index.php?module=items/info&amp;path=25-809" TargetMode="External"/><Relationship Id="rId415" Type="http://schemas.openxmlformats.org/officeDocument/2006/relationships/hyperlink" Target="https://ccpatioapp.com/index.php?module=items/info&amp;path=25-471" TargetMode="External"/><Relationship Id="rId899" Type="http://schemas.openxmlformats.org/officeDocument/2006/relationships/hyperlink" Target="https://ccpatioapp.com/index.php?module=items/info&amp;path=25-23" TargetMode="External"/><Relationship Id="rId414" Type="http://schemas.openxmlformats.org/officeDocument/2006/relationships/hyperlink" Target="https://ccpatioapp.com/index.php?module=items/info&amp;path=25-471" TargetMode="External"/><Relationship Id="rId898" Type="http://schemas.openxmlformats.org/officeDocument/2006/relationships/hyperlink" Target="https://ccpatioapp.com/index.php?module=items/info&amp;path=25-748" TargetMode="External"/><Relationship Id="rId413" Type="http://schemas.openxmlformats.org/officeDocument/2006/relationships/hyperlink" Target="https://ccpatioapp.com/index.php?module=items/info&amp;path=25-514" TargetMode="External"/><Relationship Id="rId897" Type="http://schemas.openxmlformats.org/officeDocument/2006/relationships/hyperlink" Target="https://ccpatioapp.com/index.php?module=items/info&amp;path=25-757" TargetMode="External"/><Relationship Id="rId412" Type="http://schemas.openxmlformats.org/officeDocument/2006/relationships/hyperlink" Target="https://ccpatioapp.com/index.php?module=items/info&amp;path=25-514" TargetMode="External"/><Relationship Id="rId896" Type="http://schemas.openxmlformats.org/officeDocument/2006/relationships/hyperlink" Target="https://ccpatioapp.com/index.php?module=items/info&amp;path=25-756" TargetMode="External"/><Relationship Id="rId419" Type="http://schemas.openxmlformats.org/officeDocument/2006/relationships/hyperlink" Target="https://ccpatioapp.com/index.php?module=items/info&amp;path=25-516" TargetMode="External"/><Relationship Id="rId418" Type="http://schemas.openxmlformats.org/officeDocument/2006/relationships/hyperlink" Target="https://ccpatioapp.com/index.php?module=items/info&amp;path=25-516" TargetMode="External"/><Relationship Id="rId417" Type="http://schemas.openxmlformats.org/officeDocument/2006/relationships/hyperlink" Target="https://ccpatioapp.com/index.php?module=items/info&amp;path=25-515" TargetMode="External"/><Relationship Id="rId416" Type="http://schemas.openxmlformats.org/officeDocument/2006/relationships/hyperlink" Target="https://ccpatioapp.com/index.php?module=items/info&amp;path=25-515" TargetMode="External"/><Relationship Id="rId891" Type="http://schemas.openxmlformats.org/officeDocument/2006/relationships/hyperlink" Target="https://ccpatioapp.com/index.php?module=items/info&amp;path=25-754" TargetMode="External"/><Relationship Id="rId890" Type="http://schemas.openxmlformats.org/officeDocument/2006/relationships/hyperlink" Target="https://ccpatioapp.com/index.php?module=items/info&amp;path=25-754" TargetMode="External"/><Relationship Id="rId1240" Type="http://schemas.openxmlformats.org/officeDocument/2006/relationships/hyperlink" Target="https://ccpatioapp.com/index.php?module=items/info&amp;path=25-763" TargetMode="External"/><Relationship Id="rId1241" Type="http://schemas.openxmlformats.org/officeDocument/2006/relationships/hyperlink" Target="https://ccpatioapp.com/index.php?module=items/info&amp;path=25-763" TargetMode="External"/><Relationship Id="rId411" Type="http://schemas.openxmlformats.org/officeDocument/2006/relationships/hyperlink" Target="https://ccpatioapp.com/index.php?module=items/info&amp;path=25-513" TargetMode="External"/><Relationship Id="rId895" Type="http://schemas.openxmlformats.org/officeDocument/2006/relationships/hyperlink" Target="https://ccpatioapp.com/index.php?module=items/info&amp;path=25-756" TargetMode="External"/><Relationship Id="rId1242" Type="http://schemas.openxmlformats.org/officeDocument/2006/relationships/hyperlink" Target="https://ccpatioapp.com/index.php?module=items/info&amp;path=25-463" TargetMode="External"/><Relationship Id="rId410" Type="http://schemas.openxmlformats.org/officeDocument/2006/relationships/hyperlink" Target="https://ccpatioapp.com/index.php?module=items/info&amp;path=25-513" TargetMode="External"/><Relationship Id="rId894" Type="http://schemas.openxmlformats.org/officeDocument/2006/relationships/hyperlink" Target="https://ccpatioapp.com/index.php?module=items/info&amp;path=25-755" TargetMode="External"/><Relationship Id="rId1243" Type="http://schemas.openxmlformats.org/officeDocument/2006/relationships/hyperlink" Target="https://ccpatioapp.com/index.php?module=items/info&amp;path=25-463" TargetMode="External"/><Relationship Id="rId893" Type="http://schemas.openxmlformats.org/officeDocument/2006/relationships/hyperlink" Target="https://ccpatioapp.com/index.php?module=items/info&amp;path=25-605" TargetMode="External"/><Relationship Id="rId1244" Type="http://schemas.openxmlformats.org/officeDocument/2006/relationships/hyperlink" Target="https://ccpatioapp.com/index.php?module=items/info&amp;path=25-832" TargetMode="External"/><Relationship Id="rId892" Type="http://schemas.openxmlformats.org/officeDocument/2006/relationships/hyperlink" Target="https://ccpatioapp.com/index.php?module=items/info&amp;path=25-605" TargetMode="External"/><Relationship Id="rId1245" Type="http://schemas.openxmlformats.org/officeDocument/2006/relationships/hyperlink" Target="https://ccpatioapp.com/index.php?module=items/info&amp;path=25-832" TargetMode="External"/><Relationship Id="rId1279" Type="http://schemas.openxmlformats.org/officeDocument/2006/relationships/hyperlink" Target="https://ccpatioapp.com/index.php?module=items/info&amp;path=25-807" TargetMode="External"/><Relationship Id="rId448" Type="http://schemas.openxmlformats.org/officeDocument/2006/relationships/hyperlink" Target="https://ccpatioapp.com/index.php?module=items/info&amp;path=25-187" TargetMode="External"/><Relationship Id="rId447" Type="http://schemas.openxmlformats.org/officeDocument/2006/relationships/hyperlink" Target="https://ccpatioapp.com/index.php?module=items/info&amp;path=25-524" TargetMode="External"/><Relationship Id="rId446" Type="http://schemas.openxmlformats.org/officeDocument/2006/relationships/hyperlink" Target="https://ccpatioapp.com/index.php?module=items/info&amp;path=25-524" TargetMode="External"/><Relationship Id="rId445" Type="http://schemas.openxmlformats.org/officeDocument/2006/relationships/hyperlink" Target="https://ccpatioapp.com/index.php?module=items/info&amp;path=25-523" TargetMode="External"/><Relationship Id="rId449" Type="http://schemas.openxmlformats.org/officeDocument/2006/relationships/hyperlink" Target="https://ccpatioapp.com/index.php?module=items/info&amp;path=25-187" TargetMode="External"/><Relationship Id="rId1270" Type="http://schemas.openxmlformats.org/officeDocument/2006/relationships/hyperlink" Target="https://ccpatioapp.com/index.php?module=items/info&amp;path=25-796" TargetMode="External"/><Relationship Id="rId440" Type="http://schemas.openxmlformats.org/officeDocument/2006/relationships/hyperlink" Target="https://ccpatioapp.com/index.php?module=items/info&amp;path=25-521" TargetMode="External"/><Relationship Id="rId1271" Type="http://schemas.openxmlformats.org/officeDocument/2006/relationships/hyperlink" Target="https://ccpatioapp.com/index.php?module=items/info&amp;path=25-796" TargetMode="External"/><Relationship Id="rId1272" Type="http://schemas.openxmlformats.org/officeDocument/2006/relationships/hyperlink" Target="https://ccpatioapp.com/index.php?module=items/info&amp;path=25-834" TargetMode="External"/><Relationship Id="rId1273" Type="http://schemas.openxmlformats.org/officeDocument/2006/relationships/hyperlink" Target="https://ccpatioapp.com/index.php?module=items/info&amp;path=25-834" TargetMode="External"/><Relationship Id="rId1274" Type="http://schemas.openxmlformats.org/officeDocument/2006/relationships/hyperlink" Target="https://ccpatioapp.com/index.php?module=items/info&amp;path=25-835" TargetMode="External"/><Relationship Id="rId444" Type="http://schemas.openxmlformats.org/officeDocument/2006/relationships/hyperlink" Target="https://ccpatioapp.com/index.php?module=items/info&amp;path=25-523" TargetMode="External"/><Relationship Id="rId1275" Type="http://schemas.openxmlformats.org/officeDocument/2006/relationships/hyperlink" Target="https://ccpatioapp.com/index.php?module=items/info&amp;path=25-835" TargetMode="External"/><Relationship Id="rId443" Type="http://schemas.openxmlformats.org/officeDocument/2006/relationships/hyperlink" Target="https://ccpatioapp.com/index.php?module=items/info&amp;path=25-522" TargetMode="External"/><Relationship Id="rId1276" Type="http://schemas.openxmlformats.org/officeDocument/2006/relationships/hyperlink" Target="https://ccpatioapp.com/index.php?module=items/info&amp;path=25-836" TargetMode="External"/><Relationship Id="rId442" Type="http://schemas.openxmlformats.org/officeDocument/2006/relationships/hyperlink" Target="https://ccpatioapp.com/index.php?module=items/info&amp;path=25-522" TargetMode="External"/><Relationship Id="rId1277" Type="http://schemas.openxmlformats.org/officeDocument/2006/relationships/hyperlink" Target="https://ccpatioapp.com/index.php?module=items/info&amp;path=25-836" TargetMode="External"/><Relationship Id="rId441" Type="http://schemas.openxmlformats.org/officeDocument/2006/relationships/hyperlink" Target="https://ccpatioapp.com/index.php?module=items/info&amp;path=25-521" TargetMode="External"/><Relationship Id="rId1278" Type="http://schemas.openxmlformats.org/officeDocument/2006/relationships/hyperlink" Target="https://ccpatioapp.com/index.php?module=items/info&amp;path=25-807" TargetMode="External"/><Relationship Id="rId1268" Type="http://schemas.openxmlformats.org/officeDocument/2006/relationships/hyperlink" Target="https://ccpatioapp.com/index.php?module=items/info&amp;path=25-39" TargetMode="External"/><Relationship Id="rId1269" Type="http://schemas.openxmlformats.org/officeDocument/2006/relationships/hyperlink" Target="https://ccpatioapp.com/index.php?module=items/info&amp;path=25-39" TargetMode="External"/><Relationship Id="rId437" Type="http://schemas.openxmlformats.org/officeDocument/2006/relationships/hyperlink" Target="https://ccpatioapp.com/index.php?module=items/info&amp;path=25-520" TargetMode="External"/><Relationship Id="rId436" Type="http://schemas.openxmlformats.org/officeDocument/2006/relationships/hyperlink" Target="https://ccpatioapp.com/index.php?module=items/info&amp;path=25-520" TargetMode="External"/><Relationship Id="rId435" Type="http://schemas.openxmlformats.org/officeDocument/2006/relationships/hyperlink" Target="https://ccpatioapp.com/index.php?module=items/info&amp;path=25-475" TargetMode="External"/><Relationship Id="rId434" Type="http://schemas.openxmlformats.org/officeDocument/2006/relationships/hyperlink" Target="https://ccpatioapp.com/index.php?module=items/info&amp;path=25-475" TargetMode="External"/><Relationship Id="rId439" Type="http://schemas.openxmlformats.org/officeDocument/2006/relationships/hyperlink" Target="https://ccpatioapp.com/index.php?module=items/info&amp;path=25-229" TargetMode="External"/><Relationship Id="rId438" Type="http://schemas.openxmlformats.org/officeDocument/2006/relationships/hyperlink" Target="https://ccpatioapp.com/index.php?module=items/info&amp;path=25-229" TargetMode="External"/><Relationship Id="rId1260" Type="http://schemas.openxmlformats.org/officeDocument/2006/relationships/hyperlink" Target="https://ccpatioapp.com/index.php?module=items/info&amp;path=25-70" TargetMode="External"/><Relationship Id="rId1261" Type="http://schemas.openxmlformats.org/officeDocument/2006/relationships/hyperlink" Target="https://ccpatioapp.com/index.php?module=items/info&amp;path=25-70" TargetMode="External"/><Relationship Id="rId1262" Type="http://schemas.openxmlformats.org/officeDocument/2006/relationships/hyperlink" Target="https://ccpatioapp.com/index.php?module=items/info&amp;path=25-449" TargetMode="External"/><Relationship Id="rId1263" Type="http://schemas.openxmlformats.org/officeDocument/2006/relationships/hyperlink" Target="https://ccpatioapp.com/index.php?module=items/info&amp;path=25-449" TargetMode="External"/><Relationship Id="rId433" Type="http://schemas.openxmlformats.org/officeDocument/2006/relationships/hyperlink" Target="https://ccpatioapp.com/index.php?module=items/info&amp;path=25-519" TargetMode="External"/><Relationship Id="rId1264" Type="http://schemas.openxmlformats.org/officeDocument/2006/relationships/hyperlink" Target="https://ccpatioapp.com/index.php?module=items/info&amp;path=25-833" TargetMode="External"/><Relationship Id="rId432" Type="http://schemas.openxmlformats.org/officeDocument/2006/relationships/hyperlink" Target="https://ccpatioapp.com/index.php?module=items/info&amp;path=25-519" TargetMode="External"/><Relationship Id="rId1265" Type="http://schemas.openxmlformats.org/officeDocument/2006/relationships/hyperlink" Target="https://ccpatioapp.com/index.php?module=items/info&amp;path=25-833" TargetMode="External"/><Relationship Id="rId431" Type="http://schemas.openxmlformats.org/officeDocument/2006/relationships/hyperlink" Target="https://ccpatioapp.com/index.php?module=items/info&amp;path=25-518" TargetMode="External"/><Relationship Id="rId1266" Type="http://schemas.openxmlformats.org/officeDocument/2006/relationships/hyperlink" Target="https://ccpatioapp.com/index.php?module=items/info&amp;path=25-515" TargetMode="External"/><Relationship Id="rId430" Type="http://schemas.openxmlformats.org/officeDocument/2006/relationships/hyperlink" Target="https://ccpatioapp.com/index.php?module=items/info&amp;path=25-518" TargetMode="External"/><Relationship Id="rId1267" Type="http://schemas.openxmlformats.org/officeDocument/2006/relationships/hyperlink" Target="https://ccpatioapp.com/index.php?module=items/info&amp;path=25-51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92" Type="http://schemas.openxmlformats.org/officeDocument/2006/relationships/hyperlink" Target="https://ccpatioapp.com/index.php?module=items/info&amp;path=25-260" TargetMode="External"/><Relationship Id="rId391" Type="http://schemas.openxmlformats.org/officeDocument/2006/relationships/hyperlink" Target="https://ccpatioapp.com/index.php?module=items/info&amp;path=21-215&amp;redirect_to=subentity&amp;gotopage%5b383%5d=1" TargetMode="External"/><Relationship Id="rId390" Type="http://schemas.openxmlformats.org/officeDocument/2006/relationships/hyperlink" Target="https://ccpatioapp.com/index.php?module=items/info&amp;path=25-259" TargetMode="External"/><Relationship Id="rId1" Type="http://schemas.openxmlformats.org/officeDocument/2006/relationships/hyperlink" Target="https://ccpatioapp.com/index.php?module=items/info&amp;path=21-7&amp;redirect_to=subentity&amp;gotopage%5b383%5d=1" TargetMode="External"/><Relationship Id="rId2" Type="http://schemas.openxmlformats.org/officeDocument/2006/relationships/hyperlink" Target="https://ccpatioapp.com/index.php?module=items/info&amp;path=25-7" TargetMode="External"/><Relationship Id="rId3" Type="http://schemas.openxmlformats.org/officeDocument/2006/relationships/hyperlink" Target="https://ccpatioapp.com/index.php?module=items/info&amp;path=21-9&amp;redirect_to=subentity&amp;gotopage%5b383%5d=1" TargetMode="External"/><Relationship Id="rId4" Type="http://schemas.openxmlformats.org/officeDocument/2006/relationships/hyperlink" Target="https://ccpatioapp.com/index.php?module=items/info&amp;path=25-8" TargetMode="External"/><Relationship Id="rId9" Type="http://schemas.openxmlformats.org/officeDocument/2006/relationships/hyperlink" Target="https://ccpatioapp.com/index.php?module=items/info&amp;path=21-13&amp;redirect_to=subentity&amp;gotopage%5b383%5d=1" TargetMode="External"/><Relationship Id="rId385" Type="http://schemas.openxmlformats.org/officeDocument/2006/relationships/hyperlink" Target="https://ccpatioapp.com/index.php?module=items/info&amp;path=21-212&amp;redirect_to=subentity&amp;gotopage%5b383%5d=1" TargetMode="External"/><Relationship Id="rId384" Type="http://schemas.openxmlformats.org/officeDocument/2006/relationships/hyperlink" Target="https://ccpatioapp.com/index.php?module=items/info&amp;path=25-255" TargetMode="External"/><Relationship Id="rId383" Type="http://schemas.openxmlformats.org/officeDocument/2006/relationships/hyperlink" Target="https://ccpatioapp.com/index.php?module=items/info&amp;path=21-211&amp;redirect_to=subentity&amp;gotopage%5b383%5d=1" TargetMode="External"/><Relationship Id="rId382" Type="http://schemas.openxmlformats.org/officeDocument/2006/relationships/hyperlink" Target="https://ccpatioapp.com/index.php?module=items/info&amp;path=25-254" TargetMode="External"/><Relationship Id="rId5" Type="http://schemas.openxmlformats.org/officeDocument/2006/relationships/hyperlink" Target="https://ccpatioapp.com/index.php?module=items/info&amp;path=21-11&amp;redirect_to=subentity&amp;gotopage%5b383%5d=1" TargetMode="External"/><Relationship Id="rId389" Type="http://schemas.openxmlformats.org/officeDocument/2006/relationships/hyperlink" Target="https://ccpatioapp.com/index.php?module=items/info&amp;path=21-214&amp;redirect_to=subentity&amp;gotopage%5b383%5d=1" TargetMode="External"/><Relationship Id="rId6" Type="http://schemas.openxmlformats.org/officeDocument/2006/relationships/hyperlink" Target="https://ccpatioapp.com/index.php?module=items/info&amp;path=25-10" TargetMode="External"/><Relationship Id="rId388" Type="http://schemas.openxmlformats.org/officeDocument/2006/relationships/hyperlink" Target="https://ccpatioapp.com/index.php?module=items/info&amp;path=25-258" TargetMode="External"/><Relationship Id="rId7" Type="http://schemas.openxmlformats.org/officeDocument/2006/relationships/hyperlink" Target="https://ccpatioapp.com/index.php?module=items/info&amp;path=21-12&amp;redirect_to=subentity&amp;gotopage%5b383%5d=1" TargetMode="External"/><Relationship Id="rId387" Type="http://schemas.openxmlformats.org/officeDocument/2006/relationships/hyperlink" Target="https://ccpatioapp.com/index.php?module=items/info&amp;path=21-213&amp;redirect_to=subentity&amp;gotopage%5b383%5d=1" TargetMode="External"/><Relationship Id="rId8" Type="http://schemas.openxmlformats.org/officeDocument/2006/relationships/hyperlink" Target="https://ccpatioapp.com/index.php?module=items/info&amp;path=25-11" TargetMode="External"/><Relationship Id="rId386" Type="http://schemas.openxmlformats.org/officeDocument/2006/relationships/hyperlink" Target="https://ccpatioapp.com/index.php?module=items/info&amp;path=25-257" TargetMode="External"/><Relationship Id="rId381" Type="http://schemas.openxmlformats.org/officeDocument/2006/relationships/hyperlink" Target="https://ccpatioapp.com/index.php?module=items/info&amp;path=21-210&amp;redirect_to=subentity&amp;gotopage%5b383%5d=1" TargetMode="External"/><Relationship Id="rId380" Type="http://schemas.openxmlformats.org/officeDocument/2006/relationships/hyperlink" Target="https://ccpatioapp.com/index.php?module=items/info&amp;path=25-252" TargetMode="External"/><Relationship Id="rId379" Type="http://schemas.openxmlformats.org/officeDocument/2006/relationships/hyperlink" Target="https://ccpatioapp.com/index.php?module=items/info&amp;path=21-209&amp;redirect_to=subentity&amp;gotopage%5b383%5d=1" TargetMode="External"/><Relationship Id="rId374" Type="http://schemas.openxmlformats.org/officeDocument/2006/relationships/hyperlink" Target="https://ccpatioapp.com/index.php?module=items/info&amp;path=25-248" TargetMode="External"/><Relationship Id="rId373" Type="http://schemas.openxmlformats.org/officeDocument/2006/relationships/hyperlink" Target="https://ccpatioapp.com/index.php?module=items/info&amp;path=21-206&amp;redirect_to=subentity&amp;gotopage%5b383%5d=1" TargetMode="External"/><Relationship Id="rId372" Type="http://schemas.openxmlformats.org/officeDocument/2006/relationships/hyperlink" Target="https://ccpatioapp.com/index.php?module=items/info&amp;path=25-247" TargetMode="External"/><Relationship Id="rId371" Type="http://schemas.openxmlformats.org/officeDocument/2006/relationships/hyperlink" Target="https://ccpatioapp.com/index.php?module=items/info&amp;path=21-205&amp;redirect_to=subentity&amp;gotopage%5b383%5d=1" TargetMode="External"/><Relationship Id="rId378" Type="http://schemas.openxmlformats.org/officeDocument/2006/relationships/hyperlink" Target="https://ccpatioapp.com/index.php?module=items/info&amp;path=25-325" TargetMode="External"/><Relationship Id="rId377" Type="http://schemas.openxmlformats.org/officeDocument/2006/relationships/hyperlink" Target="https://ccpatioapp.com/index.php?module=items/info&amp;path=21-282&amp;redirect_to=subentity&amp;gotopage%5b383%5d=1" TargetMode="External"/><Relationship Id="rId376" Type="http://schemas.openxmlformats.org/officeDocument/2006/relationships/hyperlink" Target="https://ccpatioapp.com/index.php?module=items/info&amp;path=25-249" TargetMode="External"/><Relationship Id="rId375" Type="http://schemas.openxmlformats.org/officeDocument/2006/relationships/hyperlink" Target="https://ccpatioapp.com/index.php?module=items/info&amp;path=21-207&amp;redirect_to=subentity&amp;gotopage%5b383%5d=1" TargetMode="External"/><Relationship Id="rId396" Type="http://schemas.openxmlformats.org/officeDocument/2006/relationships/hyperlink" Target="https://ccpatioapp.com/index.php?module=items/info&amp;path=25-262" TargetMode="External"/><Relationship Id="rId395" Type="http://schemas.openxmlformats.org/officeDocument/2006/relationships/hyperlink" Target="https://ccpatioapp.com/index.php?module=items/info&amp;path=21-217&amp;redirect_to=subentity&amp;gotopage%5b383%5d=1" TargetMode="External"/><Relationship Id="rId394" Type="http://schemas.openxmlformats.org/officeDocument/2006/relationships/hyperlink" Target="https://ccpatioapp.com/index.php?module=items/info&amp;path=25-261" TargetMode="External"/><Relationship Id="rId393" Type="http://schemas.openxmlformats.org/officeDocument/2006/relationships/hyperlink" Target="https://ccpatioapp.com/index.php?module=items/info&amp;path=21-216&amp;redirect_to=subentity&amp;gotopage%5b383%5d=1" TargetMode="External"/><Relationship Id="rId399" Type="http://schemas.openxmlformats.org/officeDocument/2006/relationships/hyperlink" Target="https://ccpatioapp.com/index.php?module=items/info&amp;path=21-219&amp;redirect_to=subentity&amp;gotopage%5b383%5d=1" TargetMode="External"/><Relationship Id="rId398" Type="http://schemas.openxmlformats.org/officeDocument/2006/relationships/hyperlink" Target="https://ccpatioapp.com/index.php?module=items/info&amp;path=25-263" TargetMode="External"/><Relationship Id="rId397" Type="http://schemas.openxmlformats.org/officeDocument/2006/relationships/hyperlink" Target="https://ccpatioapp.com/index.php?module=items/info&amp;path=21-218&amp;redirect_to=subentity&amp;gotopage%5b383%5d=1" TargetMode="External"/><Relationship Id="rId40" Type="http://schemas.openxmlformats.org/officeDocument/2006/relationships/hyperlink" Target="https://ccpatioapp.com/index.php?module=items/info&amp;path=25-30" TargetMode="External"/><Relationship Id="rId42" Type="http://schemas.openxmlformats.org/officeDocument/2006/relationships/hyperlink" Target="https://ccpatioapp.com/index.php?module=items/info&amp;path=25-32" TargetMode="External"/><Relationship Id="rId41" Type="http://schemas.openxmlformats.org/officeDocument/2006/relationships/hyperlink" Target="https://ccpatioapp.com/index.php?module=items/info&amp;path=21-33&amp;redirect_to=subentity&amp;gotopage%5b383%5d=1" TargetMode="External"/><Relationship Id="rId44" Type="http://schemas.openxmlformats.org/officeDocument/2006/relationships/hyperlink" Target="https://ccpatioapp.com/index.php?module=items/info&amp;path=25-33" TargetMode="External"/><Relationship Id="rId43" Type="http://schemas.openxmlformats.org/officeDocument/2006/relationships/hyperlink" Target="https://ccpatioapp.com/index.php?module=items/info&amp;path=21-34&amp;redirect_to=subentity&amp;gotopage%5b383%5d=1" TargetMode="External"/><Relationship Id="rId46" Type="http://schemas.openxmlformats.org/officeDocument/2006/relationships/hyperlink" Target="https://ccpatioapp.com/index.php?module=items/info&amp;path=25-35" TargetMode="External"/><Relationship Id="rId45" Type="http://schemas.openxmlformats.org/officeDocument/2006/relationships/hyperlink" Target="https://ccpatioapp.com/index.php?module=items/info&amp;path=21-36&amp;redirect_to=subentity&amp;gotopage%5b383%5d=1" TargetMode="External"/><Relationship Id="rId48" Type="http://schemas.openxmlformats.org/officeDocument/2006/relationships/hyperlink" Target="https://ccpatioapp.com/index.php?module=items/info&amp;path=25-36" TargetMode="External"/><Relationship Id="rId47" Type="http://schemas.openxmlformats.org/officeDocument/2006/relationships/hyperlink" Target="https://ccpatioapp.com/index.php?module=items/info&amp;path=21-37&amp;redirect_to=subentity&amp;gotopage%5b383%5d=1" TargetMode="External"/><Relationship Id="rId49" Type="http://schemas.openxmlformats.org/officeDocument/2006/relationships/hyperlink" Target="https://ccpatioapp.com/index.php?module=items/info&amp;path=21-38&amp;redirect_to=subentity&amp;gotopage%5b383%5d=1" TargetMode="External"/><Relationship Id="rId31" Type="http://schemas.openxmlformats.org/officeDocument/2006/relationships/hyperlink" Target="https://ccpatioapp.com/index.php?module=items/info&amp;path=21-26&amp;redirect_to=subentity&amp;gotopage%5b383%5d=1" TargetMode="External"/><Relationship Id="rId30" Type="http://schemas.openxmlformats.org/officeDocument/2006/relationships/hyperlink" Target="https://ccpatioapp.com/index.php?module=items/info&amp;path=25-24" TargetMode="External"/><Relationship Id="rId33" Type="http://schemas.openxmlformats.org/officeDocument/2006/relationships/hyperlink" Target="https://ccpatioapp.com/index.php?module=items/info&amp;path=21-27&amp;redirect_to=subentity&amp;gotopage%5b383%5d=1" TargetMode="External"/><Relationship Id="rId32" Type="http://schemas.openxmlformats.org/officeDocument/2006/relationships/hyperlink" Target="https://ccpatioapp.com/index.php?module=items/info&amp;path=25-25" TargetMode="External"/><Relationship Id="rId35" Type="http://schemas.openxmlformats.org/officeDocument/2006/relationships/hyperlink" Target="https://ccpatioapp.com/index.php?module=items/info&amp;path=21-28&amp;redirect_to=subentity&amp;gotopage%5b383%5d=1" TargetMode="External"/><Relationship Id="rId34" Type="http://schemas.openxmlformats.org/officeDocument/2006/relationships/hyperlink" Target="https://ccpatioapp.com/index.php?module=items/info&amp;path=25-26" TargetMode="External"/><Relationship Id="rId37" Type="http://schemas.openxmlformats.org/officeDocument/2006/relationships/hyperlink" Target="https://ccpatioapp.com/index.php?module=items/info&amp;path=21-30&amp;redirect_to=subentity&amp;gotopage%5b383%5d=1" TargetMode="External"/><Relationship Id="rId36" Type="http://schemas.openxmlformats.org/officeDocument/2006/relationships/hyperlink" Target="https://ccpatioapp.com/index.php?module=items/info&amp;path=25-27" TargetMode="External"/><Relationship Id="rId39" Type="http://schemas.openxmlformats.org/officeDocument/2006/relationships/hyperlink" Target="https://ccpatioapp.com/index.php?module=items/info&amp;path=21-31&amp;redirect_to=subentity&amp;gotopage%5b383%5d=1" TargetMode="External"/><Relationship Id="rId38" Type="http://schemas.openxmlformats.org/officeDocument/2006/relationships/hyperlink" Target="https://ccpatioapp.com/index.php?module=items/info&amp;path=25-29" TargetMode="External"/><Relationship Id="rId20" Type="http://schemas.openxmlformats.org/officeDocument/2006/relationships/hyperlink" Target="https://ccpatioapp.com/index.php?module=items/info&amp;path=25-19" TargetMode="External"/><Relationship Id="rId22" Type="http://schemas.openxmlformats.org/officeDocument/2006/relationships/hyperlink" Target="https://ccpatioapp.com/index.php?module=items/info&amp;path=25-20" TargetMode="External"/><Relationship Id="rId21" Type="http://schemas.openxmlformats.org/officeDocument/2006/relationships/hyperlink" Target="https://ccpatioapp.com/index.php?module=items/info&amp;path=21-21&amp;redirect_to=subentity&amp;gotopage%5b383%5d=1" TargetMode="External"/><Relationship Id="rId24" Type="http://schemas.openxmlformats.org/officeDocument/2006/relationships/hyperlink" Target="https://ccpatioapp.com/index.php?module=items/info&amp;path=25-21" TargetMode="External"/><Relationship Id="rId23" Type="http://schemas.openxmlformats.org/officeDocument/2006/relationships/hyperlink" Target="https://ccpatioapp.com/index.php?module=items/info&amp;path=21-22&amp;redirect_to=subentity&amp;gotopage%5b383%5d=1" TargetMode="External"/><Relationship Id="rId26" Type="http://schemas.openxmlformats.org/officeDocument/2006/relationships/hyperlink" Target="https://ccpatioapp.com/index.php?module=items/info&amp;path=25-22" TargetMode="External"/><Relationship Id="rId25" Type="http://schemas.openxmlformats.org/officeDocument/2006/relationships/hyperlink" Target="https://ccpatioapp.com/index.php?module=items/info&amp;path=21-23&amp;redirect_to=subentity&amp;gotopage%5b383%5d=1" TargetMode="External"/><Relationship Id="rId28" Type="http://schemas.openxmlformats.org/officeDocument/2006/relationships/hyperlink" Target="https://ccpatioapp.com/index.php?module=items/info&amp;path=25-23" TargetMode="External"/><Relationship Id="rId27" Type="http://schemas.openxmlformats.org/officeDocument/2006/relationships/hyperlink" Target="https://ccpatioapp.com/index.php?module=items/info&amp;path=21-24&amp;redirect_to=subentity&amp;gotopage%5b383%5d=1" TargetMode="External"/><Relationship Id="rId29" Type="http://schemas.openxmlformats.org/officeDocument/2006/relationships/hyperlink" Target="https://ccpatioapp.com/index.php?module=items/info&amp;path=21-25&amp;redirect_to=subentity&amp;gotopage%5b383%5d=1" TargetMode="External"/><Relationship Id="rId11" Type="http://schemas.openxmlformats.org/officeDocument/2006/relationships/hyperlink" Target="https://ccpatioapp.com/index.php?module=items/info&amp;path=21-14&amp;redirect_to=subentity&amp;gotopage%5b383%5d=1" TargetMode="External"/><Relationship Id="rId10" Type="http://schemas.openxmlformats.org/officeDocument/2006/relationships/hyperlink" Target="https://ccpatioapp.com/index.php?module=items/info&amp;path=25-12" TargetMode="External"/><Relationship Id="rId13" Type="http://schemas.openxmlformats.org/officeDocument/2006/relationships/hyperlink" Target="https://ccpatioapp.com/index.php?module=items/info&amp;path=21-16&amp;redirect_to=subentity&amp;gotopage%5b383%5d=1" TargetMode="External"/><Relationship Id="rId12" Type="http://schemas.openxmlformats.org/officeDocument/2006/relationships/hyperlink" Target="https://ccpatioapp.com/index.php?module=items/info&amp;path=25-13" TargetMode="External"/><Relationship Id="rId15" Type="http://schemas.openxmlformats.org/officeDocument/2006/relationships/hyperlink" Target="https://ccpatioapp.com/index.php?module=items/info&amp;path=21-17&amp;redirect_to=subentity&amp;gotopage%5b383%5d=1" TargetMode="External"/><Relationship Id="rId14" Type="http://schemas.openxmlformats.org/officeDocument/2006/relationships/hyperlink" Target="https://ccpatioapp.com/index.php?module=items/info&amp;path=25-15" TargetMode="External"/><Relationship Id="rId17" Type="http://schemas.openxmlformats.org/officeDocument/2006/relationships/hyperlink" Target="https://ccpatioapp.com/index.php?module=items/info&amp;path=21-18&amp;redirect_to=subentity&amp;gotopage%5b383%5d=1" TargetMode="External"/><Relationship Id="rId16" Type="http://schemas.openxmlformats.org/officeDocument/2006/relationships/hyperlink" Target="https://ccpatioapp.com/index.php?module=items/info&amp;path=25-16" TargetMode="External"/><Relationship Id="rId19" Type="http://schemas.openxmlformats.org/officeDocument/2006/relationships/hyperlink" Target="https://ccpatioapp.com/index.php?module=items/info&amp;path=21-20&amp;redirect_to=subentity&amp;gotopage%5b383%5d=1" TargetMode="External"/><Relationship Id="rId18" Type="http://schemas.openxmlformats.org/officeDocument/2006/relationships/hyperlink" Target="https://ccpatioapp.com/index.php?module=items/info&amp;path=25-17" TargetMode="External"/><Relationship Id="rId84" Type="http://schemas.openxmlformats.org/officeDocument/2006/relationships/hyperlink" Target="https://ccpatioapp.com/index.php?module=items/info&amp;path=25-62" TargetMode="External"/><Relationship Id="rId83" Type="http://schemas.openxmlformats.org/officeDocument/2006/relationships/hyperlink" Target="https://ccpatioapp.com/index.php?module=items/info&amp;path=21-58&amp;redirect_to=subentity&amp;gotopage%5b383%5d=1" TargetMode="External"/><Relationship Id="rId86" Type="http://schemas.openxmlformats.org/officeDocument/2006/relationships/hyperlink" Target="https://ccpatioapp.com/index.php?module=items/info&amp;path=25-63" TargetMode="External"/><Relationship Id="rId85" Type="http://schemas.openxmlformats.org/officeDocument/2006/relationships/hyperlink" Target="https://ccpatioapp.com/index.php?module=items/info&amp;path=21-59&amp;redirect_to=subentity&amp;gotopage%5b383%5d=1" TargetMode="External"/><Relationship Id="rId88" Type="http://schemas.openxmlformats.org/officeDocument/2006/relationships/hyperlink" Target="https://ccpatioapp.com/index.php?module=items/info&amp;path=25-64" TargetMode="External"/><Relationship Id="rId87" Type="http://schemas.openxmlformats.org/officeDocument/2006/relationships/hyperlink" Target="https://ccpatioapp.com/index.php?module=items/info&amp;path=21-60&amp;redirect_to=subentity&amp;gotopage%5b383%5d=1" TargetMode="External"/><Relationship Id="rId89" Type="http://schemas.openxmlformats.org/officeDocument/2006/relationships/hyperlink" Target="https://ccpatioapp.com/index.php?module=items/info&amp;path=21-61&amp;redirect_to=subentity&amp;gotopage%5b383%5d=1" TargetMode="External"/><Relationship Id="rId80" Type="http://schemas.openxmlformats.org/officeDocument/2006/relationships/hyperlink" Target="https://ccpatioapp.com/index.php?module=items/info&amp;path=25-60" TargetMode="External"/><Relationship Id="rId82" Type="http://schemas.openxmlformats.org/officeDocument/2006/relationships/hyperlink" Target="https://ccpatioapp.com/index.php?module=items/info&amp;path=25-61" TargetMode="External"/><Relationship Id="rId81" Type="http://schemas.openxmlformats.org/officeDocument/2006/relationships/hyperlink" Target="https://ccpatioapp.com/index.php?module=items/info&amp;path=21-57&amp;redirect_to=subentity&amp;gotopage%5b383%5d=1" TargetMode="External"/><Relationship Id="rId73" Type="http://schemas.openxmlformats.org/officeDocument/2006/relationships/hyperlink" Target="https://ccpatioapp.com/index.php?module=items/info&amp;path=21-52&amp;redirect_to=subentity&amp;gotopage%5b383%5d=1" TargetMode="External"/><Relationship Id="rId72" Type="http://schemas.openxmlformats.org/officeDocument/2006/relationships/hyperlink" Target="https://ccpatioapp.com/index.php?module=items/info&amp;path=25-50" TargetMode="External"/><Relationship Id="rId75" Type="http://schemas.openxmlformats.org/officeDocument/2006/relationships/hyperlink" Target="https://ccpatioapp.com/index.php?module=items/info&amp;path=21-53&amp;redirect_to=subentity&amp;gotopage%5b383%5d=1" TargetMode="External"/><Relationship Id="rId74" Type="http://schemas.openxmlformats.org/officeDocument/2006/relationships/hyperlink" Target="https://ccpatioapp.com/index.php?module=items/info&amp;path=25-58" TargetMode="External"/><Relationship Id="rId77" Type="http://schemas.openxmlformats.org/officeDocument/2006/relationships/hyperlink" Target="https://ccpatioapp.com/index.php?module=items/info&amp;path=21-54&amp;redirect_to=subentity&amp;gotopage%5b383%5d=1" TargetMode="External"/><Relationship Id="rId76" Type="http://schemas.openxmlformats.org/officeDocument/2006/relationships/hyperlink" Target="https://ccpatioapp.com/index.php?module=items/info&amp;path=25-15" TargetMode="External"/><Relationship Id="rId79" Type="http://schemas.openxmlformats.org/officeDocument/2006/relationships/hyperlink" Target="https://ccpatioapp.com/index.php?module=items/info&amp;path=21-55&amp;redirect_to=subentity&amp;gotopage%5b383%5d=1" TargetMode="External"/><Relationship Id="rId78" Type="http://schemas.openxmlformats.org/officeDocument/2006/relationships/hyperlink" Target="https://ccpatioapp.com/index.php?module=items/info&amp;path=25-59" TargetMode="External"/><Relationship Id="rId71" Type="http://schemas.openxmlformats.org/officeDocument/2006/relationships/hyperlink" Target="https://ccpatioapp.com/index.php?module=items/info&amp;path=21-51&amp;redirect_to=subentity&amp;gotopage%5b383%5d=1" TargetMode="External"/><Relationship Id="rId70" Type="http://schemas.openxmlformats.org/officeDocument/2006/relationships/hyperlink" Target="https://ccpatioapp.com/index.php?module=items/info&amp;path=25-47" TargetMode="External"/><Relationship Id="rId62" Type="http://schemas.openxmlformats.org/officeDocument/2006/relationships/hyperlink" Target="https://ccpatioapp.com/index.php?module=items/info&amp;path=25-43" TargetMode="External"/><Relationship Id="rId61" Type="http://schemas.openxmlformats.org/officeDocument/2006/relationships/hyperlink" Target="https://ccpatioapp.com/index.php?module=items/info&amp;path=21-44&amp;redirect_to=subentity&amp;gotopage%5b383%5d=1" TargetMode="External"/><Relationship Id="rId64" Type="http://schemas.openxmlformats.org/officeDocument/2006/relationships/hyperlink" Target="https://ccpatioapp.com/index.php?module=items/info&amp;path=25-44" TargetMode="External"/><Relationship Id="rId63" Type="http://schemas.openxmlformats.org/officeDocument/2006/relationships/hyperlink" Target="https://ccpatioapp.com/index.php?module=items/info&amp;path=21-45&amp;redirect_to=subentity&amp;gotopage%5b383%5d=1" TargetMode="External"/><Relationship Id="rId66" Type="http://schemas.openxmlformats.org/officeDocument/2006/relationships/hyperlink" Target="https://ccpatioapp.com/index.php?module=items/info&amp;path=25-45" TargetMode="External"/><Relationship Id="rId65" Type="http://schemas.openxmlformats.org/officeDocument/2006/relationships/hyperlink" Target="https://ccpatioapp.com/index.php?module=items/info&amp;path=21-46&amp;redirect_to=subentity&amp;gotopage%5b383%5d=1" TargetMode="External"/><Relationship Id="rId68" Type="http://schemas.openxmlformats.org/officeDocument/2006/relationships/hyperlink" Target="https://ccpatioapp.com/index.php?module=items/info&amp;path=25-46" TargetMode="External"/><Relationship Id="rId67" Type="http://schemas.openxmlformats.org/officeDocument/2006/relationships/hyperlink" Target="https://ccpatioapp.com/index.php?module=items/info&amp;path=21-47&amp;redirect_to=subentity&amp;gotopage%5b383%5d=1" TargetMode="External"/><Relationship Id="rId60" Type="http://schemas.openxmlformats.org/officeDocument/2006/relationships/hyperlink" Target="https://ccpatioapp.com/index.php?module=items/info&amp;path=25-42" TargetMode="External"/><Relationship Id="rId69" Type="http://schemas.openxmlformats.org/officeDocument/2006/relationships/hyperlink" Target="https://ccpatioapp.com/index.php?module=items/info&amp;path=21-48&amp;redirect_to=subentity&amp;gotopage%5b383%5d=1" TargetMode="External"/><Relationship Id="rId51" Type="http://schemas.openxmlformats.org/officeDocument/2006/relationships/hyperlink" Target="https://ccpatioapp.com/index.php?module=items/info&amp;path=21-39&amp;redirect_to=subentity&amp;gotopage%5b383%5d=1" TargetMode="External"/><Relationship Id="rId50" Type="http://schemas.openxmlformats.org/officeDocument/2006/relationships/hyperlink" Target="https://ccpatioapp.com/index.php?module=items/info&amp;path=25-37" TargetMode="External"/><Relationship Id="rId53" Type="http://schemas.openxmlformats.org/officeDocument/2006/relationships/hyperlink" Target="https://ccpatioapp.com/index.php?module=items/info&amp;path=21-40&amp;redirect_to=subentity&amp;gotopage%5b383%5d=1" TargetMode="External"/><Relationship Id="rId52" Type="http://schemas.openxmlformats.org/officeDocument/2006/relationships/hyperlink" Target="https://ccpatioapp.com/index.php?module=items/info&amp;path=25-38" TargetMode="External"/><Relationship Id="rId55" Type="http://schemas.openxmlformats.org/officeDocument/2006/relationships/hyperlink" Target="https://ccpatioapp.com/index.php?module=items/info&amp;path=21-41&amp;redirect_to=subentity&amp;gotopage%5b383%5d=1" TargetMode="External"/><Relationship Id="rId54" Type="http://schemas.openxmlformats.org/officeDocument/2006/relationships/hyperlink" Target="https://ccpatioapp.com/index.php?module=items/info&amp;path=25-39" TargetMode="External"/><Relationship Id="rId57" Type="http://schemas.openxmlformats.org/officeDocument/2006/relationships/hyperlink" Target="https://ccpatioapp.com/index.php?module=items/info&amp;path=21-42&amp;redirect_to=subentity&amp;gotopage%5b383%5d=1" TargetMode="External"/><Relationship Id="rId56" Type="http://schemas.openxmlformats.org/officeDocument/2006/relationships/hyperlink" Target="https://ccpatioapp.com/index.php?module=items/info&amp;path=25-40" TargetMode="External"/><Relationship Id="rId59" Type="http://schemas.openxmlformats.org/officeDocument/2006/relationships/hyperlink" Target="https://ccpatioapp.com/index.php?module=items/info&amp;path=21-43&amp;redirect_to=subentity&amp;gotopage%5b383%5d=1" TargetMode="External"/><Relationship Id="rId58" Type="http://schemas.openxmlformats.org/officeDocument/2006/relationships/hyperlink" Target="https://ccpatioapp.com/index.php?module=items/info&amp;path=25-41" TargetMode="External"/><Relationship Id="rId349" Type="http://schemas.openxmlformats.org/officeDocument/2006/relationships/hyperlink" Target="https://ccpatioapp.com/index.php?module=items/info&amp;path=21-194&amp;redirect_to=subentity&amp;gotopage%5b383%5d=1" TargetMode="External"/><Relationship Id="rId348" Type="http://schemas.openxmlformats.org/officeDocument/2006/relationships/hyperlink" Target="https://ccpatioapp.com/index.php?module=items/info&amp;path=25-305" TargetMode="External"/><Relationship Id="rId347" Type="http://schemas.openxmlformats.org/officeDocument/2006/relationships/hyperlink" Target="https://ccpatioapp.com/index.php?module=items/info&amp;path=21-262&amp;redirect_to=subentity&amp;gotopage%5b383%5d=1" TargetMode="External"/><Relationship Id="rId346" Type="http://schemas.openxmlformats.org/officeDocument/2006/relationships/hyperlink" Target="https://ccpatioapp.com/index.php?module=items/info&amp;path=25-231" TargetMode="External"/><Relationship Id="rId341" Type="http://schemas.openxmlformats.org/officeDocument/2006/relationships/hyperlink" Target="https://ccpatioapp.com/index.php?module=items/info&amp;path=21-190&amp;redirect_to=subentity&amp;gotopage%5b383%5d=1" TargetMode="External"/><Relationship Id="rId340" Type="http://schemas.openxmlformats.org/officeDocument/2006/relationships/hyperlink" Target="https://ccpatioapp.com/index.php?module=items/info&amp;path=25-228" TargetMode="External"/><Relationship Id="rId345" Type="http://schemas.openxmlformats.org/officeDocument/2006/relationships/hyperlink" Target="https://ccpatioapp.com/index.php?module=items/info&amp;path=21-192&amp;redirect_to=subentity&amp;gotopage%5b383%5d=1" TargetMode="External"/><Relationship Id="rId344" Type="http://schemas.openxmlformats.org/officeDocument/2006/relationships/hyperlink" Target="https://ccpatioapp.com/index.php?module=items/info&amp;path=25-230" TargetMode="External"/><Relationship Id="rId343" Type="http://schemas.openxmlformats.org/officeDocument/2006/relationships/hyperlink" Target="https://ccpatioapp.com/index.php?module=items/info&amp;path=21-191&amp;redirect_to=subentity&amp;gotopage%5b383%5d=1" TargetMode="External"/><Relationship Id="rId342" Type="http://schemas.openxmlformats.org/officeDocument/2006/relationships/hyperlink" Target="https://ccpatioapp.com/index.php?module=items/info&amp;path=25-229" TargetMode="External"/><Relationship Id="rId338" Type="http://schemas.openxmlformats.org/officeDocument/2006/relationships/hyperlink" Target="https://ccpatioapp.com/index.php?module=items/info&amp;path=25-227" TargetMode="External"/><Relationship Id="rId337" Type="http://schemas.openxmlformats.org/officeDocument/2006/relationships/hyperlink" Target="https://ccpatioapp.com/index.php?module=items/info&amp;path=21-188&amp;redirect_to=subentity&amp;gotopage%5b383%5d=1" TargetMode="External"/><Relationship Id="rId336" Type="http://schemas.openxmlformats.org/officeDocument/2006/relationships/hyperlink" Target="https://ccpatioapp.com/index.php?module=items/info&amp;path=25-226" TargetMode="External"/><Relationship Id="rId335" Type="http://schemas.openxmlformats.org/officeDocument/2006/relationships/hyperlink" Target="https://ccpatioapp.com/index.php?module=items/info&amp;path=21-187&amp;redirect_to=subentity&amp;gotopage%5b383%5d=1" TargetMode="External"/><Relationship Id="rId339" Type="http://schemas.openxmlformats.org/officeDocument/2006/relationships/hyperlink" Target="https://ccpatioapp.com/index.php?module=items/info&amp;path=21-189&amp;redirect_to=subentity&amp;gotopage%5b383%5d=1" TargetMode="External"/><Relationship Id="rId330" Type="http://schemas.openxmlformats.org/officeDocument/2006/relationships/hyperlink" Target="https://ccpatioapp.com/index.php?module=items/info&amp;path=25-223" TargetMode="External"/><Relationship Id="rId334" Type="http://schemas.openxmlformats.org/officeDocument/2006/relationships/hyperlink" Target="https://ccpatioapp.com/index.php?module=items/info&amp;path=25-225" TargetMode="External"/><Relationship Id="rId333" Type="http://schemas.openxmlformats.org/officeDocument/2006/relationships/hyperlink" Target="https://ccpatioapp.com/index.php?module=items/info&amp;path=21-186&amp;redirect_to=subentity&amp;gotopage%5b383%5d=1" TargetMode="External"/><Relationship Id="rId332" Type="http://schemas.openxmlformats.org/officeDocument/2006/relationships/hyperlink" Target="https://ccpatioapp.com/index.php?module=items/info&amp;path=25-224" TargetMode="External"/><Relationship Id="rId331" Type="http://schemas.openxmlformats.org/officeDocument/2006/relationships/hyperlink" Target="https://ccpatioapp.com/index.php?module=items/info&amp;path=21-185&amp;redirect_to=subentity&amp;gotopage%5b383%5d=1" TargetMode="External"/><Relationship Id="rId370" Type="http://schemas.openxmlformats.org/officeDocument/2006/relationships/hyperlink" Target="https://ccpatioapp.com/index.php?module=items/info&amp;path=25-242" TargetMode="External"/><Relationship Id="rId369" Type="http://schemas.openxmlformats.org/officeDocument/2006/relationships/hyperlink" Target="https://ccpatioapp.com/index.php?module=items/info&amp;path=21-204&amp;redirect_to=subentity&amp;gotopage%5b383%5d=1" TargetMode="External"/><Relationship Id="rId368" Type="http://schemas.openxmlformats.org/officeDocument/2006/relationships/hyperlink" Target="https://ccpatioapp.com/index.php?module=items/info&amp;path=25-127" TargetMode="External"/><Relationship Id="rId363" Type="http://schemas.openxmlformats.org/officeDocument/2006/relationships/hyperlink" Target="https://ccpatioapp.com/index.php?module=items/info&amp;path=21-201&amp;redirect_to=subentity&amp;gotopage%5b383%5d=1" TargetMode="External"/><Relationship Id="rId362" Type="http://schemas.openxmlformats.org/officeDocument/2006/relationships/hyperlink" Target="https://ccpatioapp.com/index.php?module=items/info&amp;path=25-239" TargetMode="External"/><Relationship Id="rId361" Type="http://schemas.openxmlformats.org/officeDocument/2006/relationships/hyperlink" Target="https://ccpatioapp.com/index.php?module=items/info&amp;path=21-200&amp;redirect_to=subentity&amp;gotopage%5b383%5d=1" TargetMode="External"/><Relationship Id="rId360" Type="http://schemas.openxmlformats.org/officeDocument/2006/relationships/hyperlink" Target="https://ccpatioapp.com/index.php?module=items/info&amp;path=25-238" TargetMode="External"/><Relationship Id="rId367" Type="http://schemas.openxmlformats.org/officeDocument/2006/relationships/hyperlink" Target="https://ccpatioapp.com/index.php?module=items/info&amp;path=21-203&amp;redirect_to=subentity&amp;gotopage%5b383%5d=1" TargetMode="External"/><Relationship Id="rId366" Type="http://schemas.openxmlformats.org/officeDocument/2006/relationships/hyperlink" Target="https://ccpatioapp.com/index.php?module=items/info&amp;path=25-241" TargetMode="External"/><Relationship Id="rId365" Type="http://schemas.openxmlformats.org/officeDocument/2006/relationships/hyperlink" Target="https://ccpatioapp.com/index.php?module=items/info&amp;path=21-202&amp;redirect_to=subentity&amp;gotopage%5b383%5d=1" TargetMode="External"/><Relationship Id="rId364" Type="http://schemas.openxmlformats.org/officeDocument/2006/relationships/hyperlink" Target="https://ccpatioapp.com/index.php?module=items/info&amp;path=25-240" TargetMode="External"/><Relationship Id="rId95" Type="http://schemas.openxmlformats.org/officeDocument/2006/relationships/hyperlink" Target="https://ccpatioapp.com/index.php?module=items/info&amp;path=21-64&amp;redirect_to=subentity&amp;gotopage%5b383%5d=1" TargetMode="External"/><Relationship Id="rId94" Type="http://schemas.openxmlformats.org/officeDocument/2006/relationships/hyperlink" Target="https://ccpatioapp.com/index.php?module=items/info&amp;path=25-67" TargetMode="External"/><Relationship Id="rId97" Type="http://schemas.openxmlformats.org/officeDocument/2006/relationships/hyperlink" Target="https://ccpatioapp.com/index.php?module=items/info&amp;path=21-65&amp;redirect_to=subentity&amp;gotopage%5b383%5d=1" TargetMode="External"/><Relationship Id="rId96" Type="http://schemas.openxmlformats.org/officeDocument/2006/relationships/hyperlink" Target="https://ccpatioapp.com/index.php?module=items/info&amp;path=25-71" TargetMode="External"/><Relationship Id="rId99" Type="http://schemas.openxmlformats.org/officeDocument/2006/relationships/hyperlink" Target="https://ccpatioapp.com/index.php?module=items/info&amp;path=21-66&amp;redirect_to=subentity&amp;gotopage%5b383%5d=1" TargetMode="External"/><Relationship Id="rId98" Type="http://schemas.openxmlformats.org/officeDocument/2006/relationships/hyperlink" Target="https://ccpatioapp.com/index.php?module=items/info&amp;path=25-72" TargetMode="External"/><Relationship Id="rId91" Type="http://schemas.openxmlformats.org/officeDocument/2006/relationships/hyperlink" Target="https://ccpatioapp.com/index.php?module=items/info&amp;path=21-62&amp;redirect_to=subentity&amp;gotopage%5b383%5d=1" TargetMode="External"/><Relationship Id="rId90" Type="http://schemas.openxmlformats.org/officeDocument/2006/relationships/hyperlink" Target="https://ccpatioapp.com/index.php?module=items/info&amp;path=25-65" TargetMode="External"/><Relationship Id="rId93" Type="http://schemas.openxmlformats.org/officeDocument/2006/relationships/hyperlink" Target="https://ccpatioapp.com/index.php?module=items/info&amp;path=21-63&amp;redirect_to=subentity&amp;gotopage%5b383%5d=1" TargetMode="External"/><Relationship Id="rId92" Type="http://schemas.openxmlformats.org/officeDocument/2006/relationships/hyperlink" Target="https://ccpatioapp.com/index.php?module=items/info&amp;path=25-66" TargetMode="External"/><Relationship Id="rId359" Type="http://schemas.openxmlformats.org/officeDocument/2006/relationships/hyperlink" Target="https://ccpatioapp.com/index.php?module=items/info&amp;path=21-199&amp;redirect_to=subentity&amp;gotopage%5b383%5d=1" TargetMode="External"/><Relationship Id="rId358" Type="http://schemas.openxmlformats.org/officeDocument/2006/relationships/hyperlink" Target="https://ccpatioapp.com/index.php?module=items/info&amp;path=25-237" TargetMode="External"/><Relationship Id="rId357" Type="http://schemas.openxmlformats.org/officeDocument/2006/relationships/hyperlink" Target="https://ccpatioapp.com/index.php?module=items/info&amp;path=21-198&amp;redirect_to=subentity&amp;gotopage%5b383%5d=1" TargetMode="External"/><Relationship Id="rId352" Type="http://schemas.openxmlformats.org/officeDocument/2006/relationships/hyperlink" Target="https://ccpatioapp.com/index.php?module=items/info&amp;path=25-323" TargetMode="External"/><Relationship Id="rId351" Type="http://schemas.openxmlformats.org/officeDocument/2006/relationships/hyperlink" Target="https://ccpatioapp.com/index.php?module=items/info&amp;path=21-280&amp;redirect_to=subentity&amp;gotopage%5b383%5d=1" TargetMode="External"/><Relationship Id="rId350" Type="http://schemas.openxmlformats.org/officeDocument/2006/relationships/hyperlink" Target="https://ccpatioapp.com/index.php?module=items/info&amp;path=25-233" TargetMode="External"/><Relationship Id="rId356" Type="http://schemas.openxmlformats.org/officeDocument/2006/relationships/hyperlink" Target="https://ccpatioapp.com/index.php?module=items/info&amp;path=25-236" TargetMode="External"/><Relationship Id="rId355" Type="http://schemas.openxmlformats.org/officeDocument/2006/relationships/hyperlink" Target="https://ccpatioapp.com/index.php?module=items/info&amp;path=21-197&amp;redirect_to=subentity&amp;gotopage%5b383%5d=1" TargetMode="External"/><Relationship Id="rId354" Type="http://schemas.openxmlformats.org/officeDocument/2006/relationships/hyperlink" Target="https://ccpatioapp.com/index.php?module=items/info&amp;path=25-235" TargetMode="External"/><Relationship Id="rId353" Type="http://schemas.openxmlformats.org/officeDocument/2006/relationships/hyperlink" Target="https://ccpatioapp.com/index.php?module=items/info&amp;path=21-196&amp;redirect_to=subentity&amp;gotopage%5b383%5d=1" TargetMode="External"/><Relationship Id="rId305" Type="http://schemas.openxmlformats.org/officeDocument/2006/relationships/hyperlink" Target="https://ccpatioapp.com/index.php?module=items/info&amp;path=21-172&amp;redirect_to=subentity&amp;gotopage%5b383%5d=1" TargetMode="External"/><Relationship Id="rId304" Type="http://schemas.openxmlformats.org/officeDocument/2006/relationships/hyperlink" Target="https://ccpatioapp.com/index.php?module=items/info&amp;path=25-213" TargetMode="External"/><Relationship Id="rId303" Type="http://schemas.openxmlformats.org/officeDocument/2006/relationships/hyperlink" Target="https://ccpatioapp.com/index.php?module=items/info&amp;path=21-171&amp;redirect_to=subentity&amp;gotopage%5b383%5d=1" TargetMode="External"/><Relationship Id="rId302" Type="http://schemas.openxmlformats.org/officeDocument/2006/relationships/hyperlink" Target="https://ccpatioapp.com/index.php?module=items/info&amp;path=25-212" TargetMode="External"/><Relationship Id="rId309" Type="http://schemas.openxmlformats.org/officeDocument/2006/relationships/hyperlink" Target="https://ccpatioapp.com/index.php?module=items/info&amp;path=21-174&amp;redirect_to=subentity&amp;gotopage%5b383%5d=1" TargetMode="External"/><Relationship Id="rId308" Type="http://schemas.openxmlformats.org/officeDocument/2006/relationships/hyperlink" Target="https://ccpatioapp.com/index.php?module=items/info&amp;path=25-71" TargetMode="External"/><Relationship Id="rId307" Type="http://schemas.openxmlformats.org/officeDocument/2006/relationships/hyperlink" Target="https://ccpatioapp.com/index.php?module=items/info&amp;path=21-173&amp;redirect_to=subentity&amp;gotopage%5b383%5d=1" TargetMode="External"/><Relationship Id="rId306" Type="http://schemas.openxmlformats.org/officeDocument/2006/relationships/hyperlink" Target="https://ccpatioapp.com/index.php?module=items/info&amp;path=25-214" TargetMode="External"/><Relationship Id="rId301" Type="http://schemas.openxmlformats.org/officeDocument/2006/relationships/hyperlink" Target="https://ccpatioapp.com/index.php?module=items/info&amp;path=21-170&amp;redirect_to=subentity&amp;gotopage%5b383%5d=1" TargetMode="External"/><Relationship Id="rId300" Type="http://schemas.openxmlformats.org/officeDocument/2006/relationships/hyperlink" Target="https://ccpatioapp.com/index.php?module=items/info&amp;path=25-211" TargetMode="External"/><Relationship Id="rId327" Type="http://schemas.openxmlformats.org/officeDocument/2006/relationships/hyperlink" Target="https://ccpatioapp.com/index.php?module=items/info&amp;path=21-183&amp;redirect_to=subentity&amp;gotopage%5b383%5d=1" TargetMode="External"/><Relationship Id="rId326" Type="http://schemas.openxmlformats.org/officeDocument/2006/relationships/hyperlink" Target="https://ccpatioapp.com/index.php?module=items/info&amp;path=25-221" TargetMode="External"/><Relationship Id="rId325" Type="http://schemas.openxmlformats.org/officeDocument/2006/relationships/hyperlink" Target="https://ccpatioapp.com/index.php?module=items/info&amp;path=21-182&amp;redirect_to=subentity&amp;gotopage%5b383%5d=1" TargetMode="External"/><Relationship Id="rId324" Type="http://schemas.openxmlformats.org/officeDocument/2006/relationships/hyperlink" Target="https://ccpatioapp.com/index.php?module=items/info&amp;path=25-176" TargetMode="External"/><Relationship Id="rId329" Type="http://schemas.openxmlformats.org/officeDocument/2006/relationships/hyperlink" Target="https://ccpatioapp.com/index.php?module=items/info&amp;path=21-184&amp;redirect_to=subentity&amp;gotopage%5b383%5d=1" TargetMode="External"/><Relationship Id="rId328" Type="http://schemas.openxmlformats.org/officeDocument/2006/relationships/hyperlink" Target="https://ccpatioapp.com/index.php?module=items/info&amp;path=25-222" TargetMode="External"/><Relationship Id="rId323" Type="http://schemas.openxmlformats.org/officeDocument/2006/relationships/hyperlink" Target="https://ccpatioapp.com/index.php?module=items/info&amp;path=21-181&amp;redirect_to=subentity&amp;gotopage%5b383%5d=1" TargetMode="External"/><Relationship Id="rId322" Type="http://schemas.openxmlformats.org/officeDocument/2006/relationships/hyperlink" Target="https://ccpatioapp.com/index.php?module=items/info&amp;path=25-220" TargetMode="External"/><Relationship Id="rId321" Type="http://schemas.openxmlformats.org/officeDocument/2006/relationships/hyperlink" Target="https://ccpatioapp.com/index.php?module=items/info&amp;path=21-180&amp;redirect_to=subentity&amp;gotopage%5b383%5d=1" TargetMode="External"/><Relationship Id="rId320" Type="http://schemas.openxmlformats.org/officeDocument/2006/relationships/hyperlink" Target="https://ccpatioapp.com/index.php?module=items/info&amp;path=25-165" TargetMode="External"/><Relationship Id="rId316" Type="http://schemas.openxmlformats.org/officeDocument/2006/relationships/hyperlink" Target="https://ccpatioapp.com/index.php?module=items/info&amp;path=25-218" TargetMode="External"/><Relationship Id="rId315" Type="http://schemas.openxmlformats.org/officeDocument/2006/relationships/hyperlink" Target="https://ccpatioapp.com/index.php?module=items/info&amp;path=21-177&amp;redirect_to=subentity&amp;gotopage%5b383%5d=1" TargetMode="External"/><Relationship Id="rId314" Type="http://schemas.openxmlformats.org/officeDocument/2006/relationships/hyperlink" Target="https://ccpatioapp.com/index.php?module=items/info&amp;path=25-217" TargetMode="External"/><Relationship Id="rId313" Type="http://schemas.openxmlformats.org/officeDocument/2006/relationships/hyperlink" Target="https://ccpatioapp.com/index.php?module=items/info&amp;path=21-176&amp;redirect_to=subentity&amp;gotopage%5b383%5d=1" TargetMode="External"/><Relationship Id="rId319" Type="http://schemas.openxmlformats.org/officeDocument/2006/relationships/hyperlink" Target="https://ccpatioapp.com/index.php?module=items/info&amp;path=21-179&amp;redirect_to=subentity&amp;gotopage%5b383%5d=1" TargetMode="External"/><Relationship Id="rId318" Type="http://schemas.openxmlformats.org/officeDocument/2006/relationships/hyperlink" Target="https://ccpatioapp.com/index.php?module=items/info&amp;path=25-219" TargetMode="External"/><Relationship Id="rId317" Type="http://schemas.openxmlformats.org/officeDocument/2006/relationships/hyperlink" Target="https://ccpatioapp.com/index.php?module=items/info&amp;path=21-178&amp;redirect_to=subentity&amp;gotopage%5b383%5d=1" TargetMode="External"/><Relationship Id="rId312" Type="http://schemas.openxmlformats.org/officeDocument/2006/relationships/hyperlink" Target="https://ccpatioapp.com/index.php?module=items/info&amp;path=25-216" TargetMode="External"/><Relationship Id="rId311" Type="http://schemas.openxmlformats.org/officeDocument/2006/relationships/hyperlink" Target="https://ccpatioapp.com/index.php?module=items/info&amp;path=21-175&amp;redirect_to=subentity&amp;gotopage%5b383%5d=1" TargetMode="External"/><Relationship Id="rId310" Type="http://schemas.openxmlformats.org/officeDocument/2006/relationships/hyperlink" Target="https://ccpatioapp.com/index.php?module=items/info&amp;path=25-215" TargetMode="External"/><Relationship Id="rId297" Type="http://schemas.openxmlformats.org/officeDocument/2006/relationships/hyperlink" Target="https://ccpatioapp.com/index.php?module=items/info&amp;path=21-168&amp;redirect_to=subentity&amp;gotopage%5b383%5d=1" TargetMode="External"/><Relationship Id="rId296" Type="http://schemas.openxmlformats.org/officeDocument/2006/relationships/hyperlink" Target="https://ccpatioapp.com/index.php?module=items/info&amp;path=25-209" TargetMode="External"/><Relationship Id="rId295" Type="http://schemas.openxmlformats.org/officeDocument/2006/relationships/hyperlink" Target="https://ccpatioapp.com/index.php?module=items/info&amp;path=21-167&amp;redirect_to=subentity&amp;gotopage%5b383%5d=1" TargetMode="External"/><Relationship Id="rId294" Type="http://schemas.openxmlformats.org/officeDocument/2006/relationships/hyperlink" Target="https://ccpatioapp.com/index.php?module=items/info&amp;path=25-208" TargetMode="External"/><Relationship Id="rId299" Type="http://schemas.openxmlformats.org/officeDocument/2006/relationships/hyperlink" Target="https://ccpatioapp.com/index.php?module=items/info&amp;path=21-169&amp;redirect_to=subentity&amp;gotopage%5b383%5d=1" TargetMode="External"/><Relationship Id="rId298" Type="http://schemas.openxmlformats.org/officeDocument/2006/relationships/hyperlink" Target="https://ccpatioapp.com/index.php?module=items/info&amp;path=25-210" TargetMode="External"/><Relationship Id="rId271" Type="http://schemas.openxmlformats.org/officeDocument/2006/relationships/hyperlink" Target="https://ccpatioapp.com/index.php?module=items/info&amp;path=21-155&amp;redirect_to=subentity&amp;gotopage%5b383%5d=1" TargetMode="External"/><Relationship Id="rId270" Type="http://schemas.openxmlformats.org/officeDocument/2006/relationships/hyperlink" Target="https://ccpatioapp.com/index.php?module=items/info&amp;path=25-196" TargetMode="External"/><Relationship Id="rId269" Type="http://schemas.openxmlformats.org/officeDocument/2006/relationships/hyperlink" Target="https://ccpatioapp.com/index.php?module=items/info&amp;path=21-154&amp;redirect_to=subentity&amp;gotopage%5b383%5d=1" TargetMode="External"/><Relationship Id="rId264" Type="http://schemas.openxmlformats.org/officeDocument/2006/relationships/hyperlink" Target="https://ccpatioapp.com/index.php?module=items/info&amp;path=25-193" TargetMode="External"/><Relationship Id="rId263" Type="http://schemas.openxmlformats.org/officeDocument/2006/relationships/hyperlink" Target="https://ccpatioapp.com/index.php?module=items/info&amp;path=21-151&amp;redirect_to=subentity&amp;gotopage%5b383%5d=1" TargetMode="External"/><Relationship Id="rId262" Type="http://schemas.openxmlformats.org/officeDocument/2006/relationships/hyperlink" Target="https://ccpatioapp.com/index.php?module=items/info&amp;path=25-192" TargetMode="External"/><Relationship Id="rId261" Type="http://schemas.openxmlformats.org/officeDocument/2006/relationships/hyperlink" Target="https://ccpatioapp.com/index.php?module=items/info&amp;path=21-150&amp;redirect_to=subentity&amp;gotopage%5b383%5d=1" TargetMode="External"/><Relationship Id="rId268" Type="http://schemas.openxmlformats.org/officeDocument/2006/relationships/hyperlink" Target="https://ccpatioapp.com/index.php?module=items/info&amp;path=25-195" TargetMode="External"/><Relationship Id="rId267" Type="http://schemas.openxmlformats.org/officeDocument/2006/relationships/hyperlink" Target="https://ccpatioapp.com/index.php?module=items/info&amp;path=21-153&amp;redirect_to=subentity&amp;gotopage%5b383%5d=1" TargetMode="External"/><Relationship Id="rId266" Type="http://schemas.openxmlformats.org/officeDocument/2006/relationships/hyperlink" Target="https://ccpatioapp.com/index.php?module=items/info&amp;path=25-194" TargetMode="External"/><Relationship Id="rId265" Type="http://schemas.openxmlformats.org/officeDocument/2006/relationships/hyperlink" Target="https://ccpatioapp.com/index.php?module=items/info&amp;path=21-152&amp;redirect_to=subentity&amp;gotopage%5b383%5d=1" TargetMode="External"/><Relationship Id="rId260" Type="http://schemas.openxmlformats.org/officeDocument/2006/relationships/hyperlink" Target="https://ccpatioapp.com/index.php?module=items/info&amp;path=25-191" TargetMode="External"/><Relationship Id="rId259" Type="http://schemas.openxmlformats.org/officeDocument/2006/relationships/hyperlink" Target="https://ccpatioapp.com/index.php?module=items/info&amp;path=21-149&amp;redirect_to=subentity&amp;gotopage%5b383%5d=1" TargetMode="External"/><Relationship Id="rId258" Type="http://schemas.openxmlformats.org/officeDocument/2006/relationships/hyperlink" Target="https://ccpatioapp.com/index.php?module=items/info&amp;path=25-190" TargetMode="External"/><Relationship Id="rId253" Type="http://schemas.openxmlformats.org/officeDocument/2006/relationships/hyperlink" Target="https://ccpatioapp.com/index.php?module=items/info&amp;path=21-146&amp;redirect_to=subentity&amp;gotopage%5b383%5d=1" TargetMode="External"/><Relationship Id="rId252" Type="http://schemas.openxmlformats.org/officeDocument/2006/relationships/hyperlink" Target="https://ccpatioapp.com/index.php?module=items/info&amp;path=25-187" TargetMode="External"/><Relationship Id="rId251" Type="http://schemas.openxmlformats.org/officeDocument/2006/relationships/hyperlink" Target="https://ccpatioapp.com/index.php?module=items/info&amp;path=21-145&amp;redirect_to=subentity&amp;gotopage%5b383%5d=1" TargetMode="External"/><Relationship Id="rId250" Type="http://schemas.openxmlformats.org/officeDocument/2006/relationships/hyperlink" Target="https://ccpatioapp.com/index.php?module=items/info&amp;path=25-186" TargetMode="External"/><Relationship Id="rId257" Type="http://schemas.openxmlformats.org/officeDocument/2006/relationships/hyperlink" Target="https://ccpatioapp.com/index.php?module=items/info&amp;path=21-148&amp;redirect_to=subentity&amp;gotopage%5b383%5d=1" TargetMode="External"/><Relationship Id="rId256" Type="http://schemas.openxmlformats.org/officeDocument/2006/relationships/hyperlink" Target="https://ccpatioapp.com/index.php?module=items/info&amp;path=25-189" TargetMode="External"/><Relationship Id="rId255" Type="http://schemas.openxmlformats.org/officeDocument/2006/relationships/hyperlink" Target="https://ccpatioapp.com/index.php?module=items/info&amp;path=21-147&amp;redirect_to=subentity&amp;gotopage%5b383%5d=1" TargetMode="External"/><Relationship Id="rId254" Type="http://schemas.openxmlformats.org/officeDocument/2006/relationships/hyperlink" Target="https://ccpatioapp.com/index.php?module=items/info&amp;path=25-188" TargetMode="External"/><Relationship Id="rId293" Type="http://schemas.openxmlformats.org/officeDocument/2006/relationships/hyperlink" Target="https://ccpatioapp.com/index.php?module=items/info&amp;path=21-166&amp;redirect_to=subentity&amp;gotopage%5b383%5d=1" TargetMode="External"/><Relationship Id="rId292" Type="http://schemas.openxmlformats.org/officeDocument/2006/relationships/hyperlink" Target="https://ccpatioapp.com/index.php?module=items/info&amp;path=25-207" TargetMode="External"/><Relationship Id="rId291" Type="http://schemas.openxmlformats.org/officeDocument/2006/relationships/hyperlink" Target="https://ccpatioapp.com/index.php?module=items/info&amp;path=21-165&amp;redirect_to=subentity&amp;gotopage%5b383%5d=1" TargetMode="External"/><Relationship Id="rId290" Type="http://schemas.openxmlformats.org/officeDocument/2006/relationships/hyperlink" Target="https://ccpatioapp.com/index.php?module=items/info&amp;path=25-206" TargetMode="External"/><Relationship Id="rId286" Type="http://schemas.openxmlformats.org/officeDocument/2006/relationships/hyperlink" Target="https://ccpatioapp.com/index.php?module=items/info&amp;path=25-43" TargetMode="External"/><Relationship Id="rId285" Type="http://schemas.openxmlformats.org/officeDocument/2006/relationships/hyperlink" Target="https://ccpatioapp.com/index.php?module=items/info&amp;path=21-162&amp;redirect_to=subentity&amp;gotopage%5b383%5d=1" TargetMode="External"/><Relationship Id="rId284" Type="http://schemas.openxmlformats.org/officeDocument/2006/relationships/hyperlink" Target="https://ccpatioapp.com/index.php?module=items/info&amp;path=25-204" TargetMode="External"/><Relationship Id="rId283" Type="http://schemas.openxmlformats.org/officeDocument/2006/relationships/hyperlink" Target="https://ccpatioapp.com/index.php?module=items/info&amp;path=21-161&amp;redirect_to=subentity&amp;gotopage%5b383%5d=1" TargetMode="External"/><Relationship Id="rId289" Type="http://schemas.openxmlformats.org/officeDocument/2006/relationships/hyperlink" Target="https://ccpatioapp.com/index.php?module=items/info&amp;path=21-164&amp;redirect_to=subentity&amp;gotopage%5b383%5d=1" TargetMode="External"/><Relationship Id="rId288" Type="http://schemas.openxmlformats.org/officeDocument/2006/relationships/hyperlink" Target="https://ccpatioapp.com/index.php?module=items/info&amp;path=25-205" TargetMode="External"/><Relationship Id="rId287" Type="http://schemas.openxmlformats.org/officeDocument/2006/relationships/hyperlink" Target="https://ccpatioapp.com/index.php?module=items/info&amp;path=21-163&amp;redirect_to=subentity&amp;gotopage%5b383%5d=1" TargetMode="External"/><Relationship Id="rId282" Type="http://schemas.openxmlformats.org/officeDocument/2006/relationships/hyperlink" Target="https://ccpatioapp.com/index.php?module=items/info&amp;path=25-203" TargetMode="External"/><Relationship Id="rId281" Type="http://schemas.openxmlformats.org/officeDocument/2006/relationships/hyperlink" Target="https://ccpatioapp.com/index.php?module=items/info&amp;path=21-160&amp;redirect_to=subentity&amp;gotopage%5b383%5d=1" TargetMode="External"/><Relationship Id="rId280" Type="http://schemas.openxmlformats.org/officeDocument/2006/relationships/hyperlink" Target="https://ccpatioapp.com/index.php?module=items/info&amp;path=25-202" TargetMode="External"/><Relationship Id="rId275" Type="http://schemas.openxmlformats.org/officeDocument/2006/relationships/hyperlink" Target="https://ccpatioapp.com/index.php?module=items/info&amp;path=21-157&amp;redirect_to=subentity&amp;gotopage%5b383%5d=1" TargetMode="External"/><Relationship Id="rId274" Type="http://schemas.openxmlformats.org/officeDocument/2006/relationships/hyperlink" Target="https://ccpatioapp.com/index.php?module=items/info&amp;path=25-198" TargetMode="External"/><Relationship Id="rId273" Type="http://schemas.openxmlformats.org/officeDocument/2006/relationships/hyperlink" Target="https://ccpatioapp.com/index.php?module=items/info&amp;path=21-156&amp;redirect_to=subentity&amp;gotopage%5b383%5d=1" TargetMode="External"/><Relationship Id="rId272" Type="http://schemas.openxmlformats.org/officeDocument/2006/relationships/hyperlink" Target="https://ccpatioapp.com/index.php?module=items/info&amp;path=25-197" TargetMode="External"/><Relationship Id="rId279" Type="http://schemas.openxmlformats.org/officeDocument/2006/relationships/hyperlink" Target="https://ccpatioapp.com/index.php?module=items/info&amp;path=21-159&amp;redirect_to=subentity&amp;gotopage%5b383%5d=1" TargetMode="External"/><Relationship Id="rId278" Type="http://schemas.openxmlformats.org/officeDocument/2006/relationships/hyperlink" Target="https://ccpatioapp.com/index.php?module=items/info&amp;path=25-200" TargetMode="External"/><Relationship Id="rId277" Type="http://schemas.openxmlformats.org/officeDocument/2006/relationships/hyperlink" Target="https://ccpatioapp.com/index.php?module=items/info&amp;path=21-158&amp;redirect_to=subentity&amp;gotopage%5b383%5d=1" TargetMode="External"/><Relationship Id="rId276" Type="http://schemas.openxmlformats.org/officeDocument/2006/relationships/hyperlink" Target="https://ccpatioapp.com/index.php?module=items/info&amp;path=25-199" TargetMode="External"/><Relationship Id="rId228" Type="http://schemas.openxmlformats.org/officeDocument/2006/relationships/hyperlink" Target="https://ccpatioapp.com/index.php?module=items/info&amp;path=25-172" TargetMode="External"/><Relationship Id="rId227" Type="http://schemas.openxmlformats.org/officeDocument/2006/relationships/hyperlink" Target="https://ccpatioapp.com/index.php?module=items/info&amp;path=21-132&amp;redirect_to=subentity&amp;gotopage%5b383%5d=1" TargetMode="External"/><Relationship Id="rId226" Type="http://schemas.openxmlformats.org/officeDocument/2006/relationships/hyperlink" Target="https://ccpatioapp.com/index.php?module=items/info&amp;path=25-171" TargetMode="External"/><Relationship Id="rId225" Type="http://schemas.openxmlformats.org/officeDocument/2006/relationships/hyperlink" Target="https://ccpatioapp.com/index.php?module=items/info&amp;path=21-131&amp;redirect_to=subentity&amp;gotopage%5b383%5d=1" TargetMode="External"/><Relationship Id="rId229" Type="http://schemas.openxmlformats.org/officeDocument/2006/relationships/hyperlink" Target="https://ccpatioapp.com/index.php?module=items/info&amp;path=21-133&amp;redirect_to=subentity&amp;gotopage%5b383%5d=1" TargetMode="External"/><Relationship Id="rId220" Type="http://schemas.openxmlformats.org/officeDocument/2006/relationships/hyperlink" Target="https://ccpatioapp.com/index.php?module=items/info&amp;path=25-167" TargetMode="External"/><Relationship Id="rId224" Type="http://schemas.openxmlformats.org/officeDocument/2006/relationships/hyperlink" Target="https://ccpatioapp.com/index.php?module=items/info&amp;path=25-169" TargetMode="External"/><Relationship Id="rId223" Type="http://schemas.openxmlformats.org/officeDocument/2006/relationships/hyperlink" Target="https://ccpatioapp.com/index.php?module=items/info&amp;path=21-130&amp;redirect_to=subentity&amp;gotopage%5b383%5d=1" TargetMode="External"/><Relationship Id="rId222" Type="http://schemas.openxmlformats.org/officeDocument/2006/relationships/hyperlink" Target="https://ccpatioapp.com/index.php?module=items/info&amp;path=25-168" TargetMode="External"/><Relationship Id="rId221" Type="http://schemas.openxmlformats.org/officeDocument/2006/relationships/hyperlink" Target="https://ccpatioapp.com/index.php?module=items/info&amp;path=21-129&amp;redirect_to=subentity&amp;gotopage%5b383%5d=1" TargetMode="External"/><Relationship Id="rId217" Type="http://schemas.openxmlformats.org/officeDocument/2006/relationships/hyperlink" Target="https://ccpatioapp.com/index.php?module=items/info&amp;path=21-127&amp;redirect_to=subentity&amp;gotopage%5b383%5d=1" TargetMode="External"/><Relationship Id="rId216" Type="http://schemas.openxmlformats.org/officeDocument/2006/relationships/hyperlink" Target="https://ccpatioapp.com/index.php?module=items/info&amp;path=25-165" TargetMode="External"/><Relationship Id="rId215" Type="http://schemas.openxmlformats.org/officeDocument/2006/relationships/hyperlink" Target="https://ccpatioapp.com/index.php?module=items/info&amp;path=21-126&amp;redirect_to=subentity&amp;gotopage%5b383%5d=1" TargetMode="External"/><Relationship Id="rId214" Type="http://schemas.openxmlformats.org/officeDocument/2006/relationships/hyperlink" Target="https://ccpatioapp.com/index.php?module=items/info&amp;path=25-164" TargetMode="External"/><Relationship Id="rId219" Type="http://schemas.openxmlformats.org/officeDocument/2006/relationships/hyperlink" Target="https://ccpatioapp.com/index.php?module=items/info&amp;path=21-128&amp;redirect_to=subentity&amp;gotopage%5b383%5d=1" TargetMode="External"/><Relationship Id="rId218" Type="http://schemas.openxmlformats.org/officeDocument/2006/relationships/hyperlink" Target="https://ccpatioapp.com/index.php?module=items/info&amp;path=25-166" TargetMode="External"/><Relationship Id="rId213" Type="http://schemas.openxmlformats.org/officeDocument/2006/relationships/hyperlink" Target="https://ccpatioapp.com/index.php?module=items/info&amp;path=21-125&amp;redirect_to=subentity&amp;gotopage%5b383%5d=1" TargetMode="External"/><Relationship Id="rId212" Type="http://schemas.openxmlformats.org/officeDocument/2006/relationships/hyperlink" Target="https://ccpatioapp.com/index.php?module=items/info&amp;path=25-163" TargetMode="External"/><Relationship Id="rId211" Type="http://schemas.openxmlformats.org/officeDocument/2006/relationships/hyperlink" Target="https://ccpatioapp.com/index.php?module=items/info&amp;path=21-124&amp;redirect_to=subentity&amp;gotopage%5b383%5d=1" TargetMode="External"/><Relationship Id="rId210" Type="http://schemas.openxmlformats.org/officeDocument/2006/relationships/hyperlink" Target="https://ccpatioapp.com/index.php?module=items/info&amp;path=25-158" TargetMode="External"/><Relationship Id="rId249" Type="http://schemas.openxmlformats.org/officeDocument/2006/relationships/hyperlink" Target="https://ccpatioapp.com/index.php?module=items/info&amp;path=21-144&amp;redirect_to=subentity&amp;gotopage%5b383%5d=1" TargetMode="External"/><Relationship Id="rId248" Type="http://schemas.openxmlformats.org/officeDocument/2006/relationships/hyperlink" Target="https://ccpatioapp.com/index.php?module=items/info&amp;path=25-185" TargetMode="External"/><Relationship Id="rId247" Type="http://schemas.openxmlformats.org/officeDocument/2006/relationships/hyperlink" Target="https://ccpatioapp.com/index.php?module=items/info&amp;path=21-143&amp;redirect_to=subentity&amp;gotopage%5b383%5d=1" TargetMode="External"/><Relationship Id="rId242" Type="http://schemas.openxmlformats.org/officeDocument/2006/relationships/hyperlink" Target="https://ccpatioapp.com/index.php?module=items/info&amp;path=25-180" TargetMode="External"/><Relationship Id="rId241" Type="http://schemas.openxmlformats.org/officeDocument/2006/relationships/hyperlink" Target="https://ccpatioapp.com/index.php?module=items/info&amp;path=21-139&amp;redirect_to=subentity&amp;gotopage%5b383%5d=1" TargetMode="External"/><Relationship Id="rId240" Type="http://schemas.openxmlformats.org/officeDocument/2006/relationships/hyperlink" Target="https://ccpatioapp.com/index.php?module=items/info&amp;path=25-179" TargetMode="External"/><Relationship Id="rId246" Type="http://schemas.openxmlformats.org/officeDocument/2006/relationships/hyperlink" Target="https://ccpatioapp.com/index.php?module=items/info&amp;path=25-182" TargetMode="External"/><Relationship Id="rId245" Type="http://schemas.openxmlformats.org/officeDocument/2006/relationships/hyperlink" Target="https://ccpatioapp.com/index.php?module=items/info&amp;path=21-141&amp;redirect_to=subentity&amp;gotopage%5b383%5d=1" TargetMode="External"/><Relationship Id="rId244" Type="http://schemas.openxmlformats.org/officeDocument/2006/relationships/hyperlink" Target="https://ccpatioapp.com/index.php?module=items/info&amp;path=25-181" TargetMode="External"/><Relationship Id="rId243" Type="http://schemas.openxmlformats.org/officeDocument/2006/relationships/hyperlink" Target="https://ccpatioapp.com/index.php?module=items/info&amp;path=21-140&amp;redirect_to=subentity&amp;gotopage%5b383%5d=1" TargetMode="External"/><Relationship Id="rId239" Type="http://schemas.openxmlformats.org/officeDocument/2006/relationships/hyperlink" Target="https://ccpatioapp.com/index.php?module=items/info&amp;path=21-138&amp;redirect_to=subentity&amp;gotopage%5b383%5d=1" TargetMode="External"/><Relationship Id="rId238" Type="http://schemas.openxmlformats.org/officeDocument/2006/relationships/hyperlink" Target="https://ccpatioapp.com/index.php?module=items/info&amp;path=25-178" TargetMode="External"/><Relationship Id="rId237" Type="http://schemas.openxmlformats.org/officeDocument/2006/relationships/hyperlink" Target="https://ccpatioapp.com/index.php?module=items/info&amp;path=21-137&amp;redirect_to=subentity&amp;gotopage%5b383%5d=1" TargetMode="External"/><Relationship Id="rId236" Type="http://schemas.openxmlformats.org/officeDocument/2006/relationships/hyperlink" Target="https://ccpatioapp.com/index.php?module=items/info&amp;path=25-177" TargetMode="External"/><Relationship Id="rId231" Type="http://schemas.openxmlformats.org/officeDocument/2006/relationships/hyperlink" Target="https://ccpatioapp.com/index.php?module=items/info&amp;path=21-134&amp;redirect_to=subentity&amp;gotopage%5b383%5d=1" TargetMode="External"/><Relationship Id="rId230" Type="http://schemas.openxmlformats.org/officeDocument/2006/relationships/hyperlink" Target="https://ccpatioapp.com/index.php?module=items/info&amp;path=25-174" TargetMode="External"/><Relationship Id="rId235" Type="http://schemas.openxmlformats.org/officeDocument/2006/relationships/hyperlink" Target="https://ccpatioapp.com/index.php?module=items/info&amp;path=21-136&amp;redirect_to=subentity&amp;gotopage%5b383%5d=1" TargetMode="External"/><Relationship Id="rId234" Type="http://schemas.openxmlformats.org/officeDocument/2006/relationships/hyperlink" Target="https://ccpatioapp.com/index.php?module=items/info&amp;path=25-176" TargetMode="External"/><Relationship Id="rId233" Type="http://schemas.openxmlformats.org/officeDocument/2006/relationships/hyperlink" Target="https://ccpatioapp.com/index.php?module=items/info&amp;path=21-135&amp;redirect_to=subentity&amp;gotopage%5b383%5d=1" TargetMode="External"/><Relationship Id="rId232" Type="http://schemas.openxmlformats.org/officeDocument/2006/relationships/hyperlink" Target="https://ccpatioapp.com/index.php?module=items/info&amp;path=25-175" TargetMode="External"/><Relationship Id="rId206" Type="http://schemas.openxmlformats.org/officeDocument/2006/relationships/hyperlink" Target="https://ccpatioapp.com/index.php?module=items/info&amp;path=25-156" TargetMode="External"/><Relationship Id="rId205" Type="http://schemas.openxmlformats.org/officeDocument/2006/relationships/hyperlink" Target="https://ccpatioapp.com/index.php?module=items/info&amp;path=21-120&amp;redirect_to=subentity&amp;gotopage%5b383%5d=1" TargetMode="External"/><Relationship Id="rId204" Type="http://schemas.openxmlformats.org/officeDocument/2006/relationships/hyperlink" Target="https://ccpatioapp.com/index.php?module=items/info&amp;path=25-155" TargetMode="External"/><Relationship Id="rId203" Type="http://schemas.openxmlformats.org/officeDocument/2006/relationships/hyperlink" Target="https://ccpatioapp.com/index.php?module=items/info&amp;path=21-119&amp;redirect_to=subentity&amp;gotopage%5b383%5d=1" TargetMode="External"/><Relationship Id="rId209" Type="http://schemas.openxmlformats.org/officeDocument/2006/relationships/hyperlink" Target="https://ccpatioapp.com/index.php?module=items/info&amp;path=21-122&amp;redirect_to=subentity&amp;gotopage%5b383%5d=1" TargetMode="External"/><Relationship Id="rId208" Type="http://schemas.openxmlformats.org/officeDocument/2006/relationships/hyperlink" Target="https://ccpatioapp.com/index.php?module=items/info&amp;path=25-157" TargetMode="External"/><Relationship Id="rId207" Type="http://schemas.openxmlformats.org/officeDocument/2006/relationships/hyperlink" Target="https://ccpatioapp.com/index.php?module=items/info&amp;path=21-121&amp;redirect_to=subentity&amp;gotopage%5b383%5d=1" TargetMode="External"/><Relationship Id="rId202" Type="http://schemas.openxmlformats.org/officeDocument/2006/relationships/hyperlink" Target="https://ccpatioapp.com/index.php?module=items/info&amp;path=25-154" TargetMode="External"/><Relationship Id="rId201" Type="http://schemas.openxmlformats.org/officeDocument/2006/relationships/hyperlink" Target="https://ccpatioapp.com/index.php?module=items/info&amp;path=21-118&amp;redirect_to=subentity&amp;gotopage%5b383%5d=1" TargetMode="External"/><Relationship Id="rId200" Type="http://schemas.openxmlformats.org/officeDocument/2006/relationships/hyperlink" Target="https://ccpatioapp.com/index.php?module=items/info&amp;path=25-153" TargetMode="External"/><Relationship Id="rId190" Type="http://schemas.openxmlformats.org/officeDocument/2006/relationships/hyperlink" Target="https://ccpatioapp.com/index.php?module=items/info&amp;path=25-148" TargetMode="External"/><Relationship Id="rId194" Type="http://schemas.openxmlformats.org/officeDocument/2006/relationships/hyperlink" Target="https://ccpatioapp.com/index.php?module=items/info&amp;path=25-150" TargetMode="External"/><Relationship Id="rId193" Type="http://schemas.openxmlformats.org/officeDocument/2006/relationships/hyperlink" Target="https://ccpatioapp.com/index.php?module=items/info&amp;path=21-114&amp;redirect_to=subentity&amp;gotopage%5b383%5d=1" TargetMode="External"/><Relationship Id="rId192" Type="http://schemas.openxmlformats.org/officeDocument/2006/relationships/hyperlink" Target="https://ccpatioapp.com/index.php?module=items/info&amp;path=25-149" TargetMode="External"/><Relationship Id="rId191" Type="http://schemas.openxmlformats.org/officeDocument/2006/relationships/hyperlink" Target="https://ccpatioapp.com/index.php?module=items/info&amp;path=21-113&amp;redirect_to=subentity&amp;gotopage%5b383%5d=1" TargetMode="External"/><Relationship Id="rId187" Type="http://schemas.openxmlformats.org/officeDocument/2006/relationships/hyperlink" Target="https://ccpatioapp.com/index.php?module=items/info&amp;path=21-111&amp;redirect_to=subentity&amp;gotopage%5b383%5d=1" TargetMode="External"/><Relationship Id="rId186" Type="http://schemas.openxmlformats.org/officeDocument/2006/relationships/hyperlink" Target="https://ccpatioapp.com/index.php?module=items/info&amp;path=25-146" TargetMode="External"/><Relationship Id="rId185" Type="http://schemas.openxmlformats.org/officeDocument/2006/relationships/hyperlink" Target="https://ccpatioapp.com/index.php?module=items/info&amp;path=21-110&amp;redirect_to=subentity&amp;gotopage%5b383%5d=1" TargetMode="External"/><Relationship Id="rId184" Type="http://schemas.openxmlformats.org/officeDocument/2006/relationships/hyperlink" Target="https://ccpatioapp.com/index.php?module=items/info&amp;path=25-145" TargetMode="External"/><Relationship Id="rId189" Type="http://schemas.openxmlformats.org/officeDocument/2006/relationships/hyperlink" Target="https://ccpatioapp.com/index.php?module=items/info&amp;path=21-112&amp;redirect_to=subentity&amp;gotopage%5b383%5d=1" TargetMode="External"/><Relationship Id="rId188" Type="http://schemas.openxmlformats.org/officeDocument/2006/relationships/hyperlink" Target="https://ccpatioapp.com/index.php?module=items/info&amp;path=25-147" TargetMode="External"/><Relationship Id="rId183" Type="http://schemas.openxmlformats.org/officeDocument/2006/relationships/hyperlink" Target="https://ccpatioapp.com/index.php?module=items/info&amp;path=21-109&amp;redirect_to=subentity&amp;gotopage%5b383%5d=1" TargetMode="External"/><Relationship Id="rId182" Type="http://schemas.openxmlformats.org/officeDocument/2006/relationships/hyperlink" Target="https://ccpatioapp.com/index.php?module=items/info&amp;path=25-144" TargetMode="External"/><Relationship Id="rId181" Type="http://schemas.openxmlformats.org/officeDocument/2006/relationships/hyperlink" Target="https://ccpatioapp.com/index.php?module=items/info&amp;path=21-108&amp;redirect_to=subentity&amp;gotopage%5b383%5d=1" TargetMode="External"/><Relationship Id="rId180" Type="http://schemas.openxmlformats.org/officeDocument/2006/relationships/hyperlink" Target="https://ccpatioapp.com/index.php?module=items/info&amp;path=25-143" TargetMode="External"/><Relationship Id="rId176" Type="http://schemas.openxmlformats.org/officeDocument/2006/relationships/hyperlink" Target="https://ccpatioapp.com/index.php?module=items/info&amp;path=25-141" TargetMode="External"/><Relationship Id="rId175" Type="http://schemas.openxmlformats.org/officeDocument/2006/relationships/hyperlink" Target="https://ccpatioapp.com/index.php?module=items/info&amp;path=21-105&amp;redirect_to=subentity&amp;gotopage%5b383%5d=1" TargetMode="External"/><Relationship Id="rId174" Type="http://schemas.openxmlformats.org/officeDocument/2006/relationships/hyperlink" Target="https://ccpatioapp.com/index.php?module=items/info&amp;path=25-139" TargetMode="External"/><Relationship Id="rId173" Type="http://schemas.openxmlformats.org/officeDocument/2006/relationships/hyperlink" Target="https://ccpatioapp.com/index.php?module=items/info&amp;path=21-104&amp;redirect_to=subentity&amp;gotopage%5b383%5d=1" TargetMode="External"/><Relationship Id="rId179" Type="http://schemas.openxmlformats.org/officeDocument/2006/relationships/hyperlink" Target="https://ccpatioapp.com/index.php?module=items/info&amp;path=21-107&amp;redirect_to=subentity&amp;gotopage%5b383%5d=1" TargetMode="External"/><Relationship Id="rId178" Type="http://schemas.openxmlformats.org/officeDocument/2006/relationships/hyperlink" Target="https://ccpatioapp.com/index.php?module=items/info&amp;path=25-142" TargetMode="External"/><Relationship Id="rId177" Type="http://schemas.openxmlformats.org/officeDocument/2006/relationships/hyperlink" Target="https://ccpatioapp.com/index.php?module=items/info&amp;path=21-106&amp;redirect_to=subentity&amp;gotopage%5b383%5d=1" TargetMode="External"/><Relationship Id="rId198" Type="http://schemas.openxmlformats.org/officeDocument/2006/relationships/hyperlink" Target="https://ccpatioapp.com/index.php?module=items/info&amp;path=25-152" TargetMode="External"/><Relationship Id="rId197" Type="http://schemas.openxmlformats.org/officeDocument/2006/relationships/hyperlink" Target="https://ccpatioapp.com/index.php?module=items/info&amp;path=21-116&amp;redirect_to=subentity&amp;gotopage%5b383%5d=1" TargetMode="External"/><Relationship Id="rId196" Type="http://schemas.openxmlformats.org/officeDocument/2006/relationships/hyperlink" Target="https://ccpatioapp.com/index.php?module=items/info&amp;path=25-151" TargetMode="External"/><Relationship Id="rId195" Type="http://schemas.openxmlformats.org/officeDocument/2006/relationships/hyperlink" Target="https://ccpatioapp.com/index.php?module=items/info&amp;path=21-115&amp;redirect_to=subentity&amp;gotopage%5b383%5d=1" TargetMode="External"/><Relationship Id="rId199" Type="http://schemas.openxmlformats.org/officeDocument/2006/relationships/hyperlink" Target="https://ccpatioapp.com/index.php?module=items/info&amp;path=21-117&amp;redirect_to=subentity&amp;gotopage%5b383%5d=1" TargetMode="External"/><Relationship Id="rId150" Type="http://schemas.openxmlformats.org/officeDocument/2006/relationships/hyperlink" Target="https://ccpatioapp.com/index.php?module=items/info&amp;path=25-127" TargetMode="External"/><Relationship Id="rId149" Type="http://schemas.openxmlformats.org/officeDocument/2006/relationships/hyperlink" Target="https://ccpatioapp.com/index.php?module=items/info&amp;path=21-92&amp;redirect_to=subentity&amp;gotopage%5b383%5d=1" TargetMode="External"/><Relationship Id="rId148" Type="http://schemas.openxmlformats.org/officeDocument/2006/relationships/hyperlink" Target="https://ccpatioapp.com/index.php?module=items/info&amp;path=25-126" TargetMode="External"/><Relationship Id="rId143" Type="http://schemas.openxmlformats.org/officeDocument/2006/relationships/hyperlink" Target="https://ccpatioapp.com/index.php?module=items/info&amp;path=21-89&amp;redirect_to=subentity&amp;gotopage%5b383%5d=1" TargetMode="External"/><Relationship Id="rId142" Type="http://schemas.openxmlformats.org/officeDocument/2006/relationships/hyperlink" Target="https://ccpatioapp.com/index.php?module=items/info&amp;path=25-123" TargetMode="External"/><Relationship Id="rId141" Type="http://schemas.openxmlformats.org/officeDocument/2006/relationships/hyperlink" Target="https://ccpatioapp.com/index.php?module=items/info&amp;path=21-88&amp;redirect_to=subentity&amp;gotopage%5b383%5d=1" TargetMode="External"/><Relationship Id="rId140" Type="http://schemas.openxmlformats.org/officeDocument/2006/relationships/hyperlink" Target="https://ccpatioapp.com/index.php?module=items/info&amp;path=25-122" TargetMode="External"/><Relationship Id="rId147" Type="http://schemas.openxmlformats.org/officeDocument/2006/relationships/hyperlink" Target="https://ccpatioapp.com/index.php?module=items/info&amp;path=21-91&amp;redirect_to=subentity&amp;gotopage%5b383%5d=1" TargetMode="External"/><Relationship Id="rId146" Type="http://schemas.openxmlformats.org/officeDocument/2006/relationships/hyperlink" Target="https://ccpatioapp.com/index.php?module=items/info&amp;path=25-125" TargetMode="External"/><Relationship Id="rId145" Type="http://schemas.openxmlformats.org/officeDocument/2006/relationships/hyperlink" Target="https://ccpatioapp.com/index.php?module=items/info&amp;path=21-90&amp;redirect_to=subentity&amp;gotopage%5b383%5d=1" TargetMode="External"/><Relationship Id="rId144" Type="http://schemas.openxmlformats.org/officeDocument/2006/relationships/hyperlink" Target="https://ccpatioapp.com/index.php?module=items/info&amp;path=25-124" TargetMode="External"/><Relationship Id="rId139" Type="http://schemas.openxmlformats.org/officeDocument/2006/relationships/hyperlink" Target="https://ccpatioapp.com/index.php?module=items/info&amp;path=21-87&amp;redirect_to=subentity&amp;gotopage%5b383%5d=1" TargetMode="External"/><Relationship Id="rId138" Type="http://schemas.openxmlformats.org/officeDocument/2006/relationships/hyperlink" Target="https://ccpatioapp.com/index.php?module=items/info&amp;path=25-121" TargetMode="External"/><Relationship Id="rId137" Type="http://schemas.openxmlformats.org/officeDocument/2006/relationships/hyperlink" Target="https://ccpatioapp.com/index.php?module=items/info&amp;path=21-86&amp;redirect_to=subentity&amp;gotopage%5b383%5d=1" TargetMode="External"/><Relationship Id="rId132" Type="http://schemas.openxmlformats.org/officeDocument/2006/relationships/hyperlink" Target="https://ccpatioapp.com/index.php?module=items/info&amp;path=25-120" TargetMode="External"/><Relationship Id="rId131" Type="http://schemas.openxmlformats.org/officeDocument/2006/relationships/hyperlink" Target="https://ccpatioapp.com/index.php?module=items/info&amp;path=21-83&amp;redirect_to=subentity&amp;gotopage%5b383%5d=1" TargetMode="External"/><Relationship Id="rId130" Type="http://schemas.openxmlformats.org/officeDocument/2006/relationships/hyperlink" Target="https://ccpatioapp.com/index.php?module=items/info&amp;path=25-119" TargetMode="External"/><Relationship Id="rId136" Type="http://schemas.openxmlformats.org/officeDocument/2006/relationships/hyperlink" Target="https://ccpatioapp.com/index.php?module=items/info&amp;path=25-59" TargetMode="External"/><Relationship Id="rId135" Type="http://schemas.openxmlformats.org/officeDocument/2006/relationships/hyperlink" Target="https://ccpatioapp.com/index.php?module=items/info&amp;path=21-85&amp;redirect_to=subentity&amp;gotopage%5b383%5d=1" TargetMode="External"/><Relationship Id="rId134" Type="http://schemas.openxmlformats.org/officeDocument/2006/relationships/hyperlink" Target="https://ccpatioapp.com/index.php?module=items/info&amp;path=25-67" TargetMode="External"/><Relationship Id="rId133" Type="http://schemas.openxmlformats.org/officeDocument/2006/relationships/hyperlink" Target="https://ccpatioapp.com/index.php?module=items/info&amp;path=21-84&amp;redirect_to=subentity&amp;gotopage%5b383%5d=1" TargetMode="External"/><Relationship Id="rId172" Type="http://schemas.openxmlformats.org/officeDocument/2006/relationships/hyperlink" Target="https://ccpatioapp.com/index.php?module=items/info&amp;path=25-138" TargetMode="External"/><Relationship Id="rId171" Type="http://schemas.openxmlformats.org/officeDocument/2006/relationships/hyperlink" Target="https://ccpatioapp.com/index.php?module=items/info&amp;path=21-103&amp;redirect_to=subentity&amp;gotopage%5b383%5d=1" TargetMode="External"/><Relationship Id="rId170" Type="http://schemas.openxmlformats.org/officeDocument/2006/relationships/hyperlink" Target="https://ccpatioapp.com/index.php?module=items/info&amp;path=25-137" TargetMode="External"/><Relationship Id="rId165" Type="http://schemas.openxmlformats.org/officeDocument/2006/relationships/hyperlink" Target="https://ccpatioapp.com/index.php?module=items/info&amp;path=21-100&amp;redirect_to=subentity&amp;gotopage%5b383%5d=1" TargetMode="External"/><Relationship Id="rId164" Type="http://schemas.openxmlformats.org/officeDocument/2006/relationships/hyperlink" Target="https://ccpatioapp.com/index.php?module=items/info&amp;path=25-134" TargetMode="External"/><Relationship Id="rId163" Type="http://schemas.openxmlformats.org/officeDocument/2006/relationships/hyperlink" Target="https://ccpatioapp.com/index.php?module=items/info&amp;path=21-99&amp;redirect_to=subentity&amp;gotopage%5b383%5d=1" TargetMode="External"/><Relationship Id="rId162" Type="http://schemas.openxmlformats.org/officeDocument/2006/relationships/hyperlink" Target="https://ccpatioapp.com/index.php?module=items/info&amp;path=25-133" TargetMode="External"/><Relationship Id="rId169" Type="http://schemas.openxmlformats.org/officeDocument/2006/relationships/hyperlink" Target="https://ccpatioapp.com/index.php?module=items/info&amp;path=21-102&amp;redirect_to=subentity&amp;gotopage%5b383%5d=1" TargetMode="External"/><Relationship Id="rId168" Type="http://schemas.openxmlformats.org/officeDocument/2006/relationships/hyperlink" Target="https://ccpatioapp.com/index.php?module=items/info&amp;path=25-136" TargetMode="External"/><Relationship Id="rId167" Type="http://schemas.openxmlformats.org/officeDocument/2006/relationships/hyperlink" Target="https://ccpatioapp.com/index.php?module=items/info&amp;path=21-101&amp;redirect_to=subentity&amp;gotopage%5b383%5d=1" TargetMode="External"/><Relationship Id="rId166" Type="http://schemas.openxmlformats.org/officeDocument/2006/relationships/hyperlink" Target="https://ccpatioapp.com/index.php?module=items/info&amp;path=25-135" TargetMode="External"/><Relationship Id="rId161" Type="http://schemas.openxmlformats.org/officeDocument/2006/relationships/hyperlink" Target="https://ccpatioapp.com/index.php?module=items/info&amp;path=21-98&amp;redirect_to=subentity&amp;gotopage%5b383%5d=1" TargetMode="External"/><Relationship Id="rId160" Type="http://schemas.openxmlformats.org/officeDocument/2006/relationships/hyperlink" Target="https://ccpatioapp.com/index.php?module=items/info&amp;path=25-132" TargetMode="External"/><Relationship Id="rId159" Type="http://schemas.openxmlformats.org/officeDocument/2006/relationships/hyperlink" Target="https://ccpatioapp.com/index.php?module=items/info&amp;path=21-97&amp;redirect_to=subentity&amp;gotopage%5b383%5d=1" TargetMode="External"/><Relationship Id="rId154" Type="http://schemas.openxmlformats.org/officeDocument/2006/relationships/hyperlink" Target="https://ccpatioapp.com/index.php?module=items/info&amp;path=25-129" TargetMode="External"/><Relationship Id="rId153" Type="http://schemas.openxmlformats.org/officeDocument/2006/relationships/hyperlink" Target="https://ccpatioapp.com/index.php?module=items/info&amp;path=21-94&amp;redirect_to=subentity&amp;gotopage%5b383%5d=1" TargetMode="External"/><Relationship Id="rId152" Type="http://schemas.openxmlformats.org/officeDocument/2006/relationships/hyperlink" Target="https://ccpatioapp.com/index.php?module=items/info&amp;path=25-128" TargetMode="External"/><Relationship Id="rId151" Type="http://schemas.openxmlformats.org/officeDocument/2006/relationships/hyperlink" Target="https://ccpatioapp.com/index.php?module=items/info&amp;path=21-93&amp;redirect_to=subentity&amp;gotopage%5b383%5d=1" TargetMode="External"/><Relationship Id="rId158" Type="http://schemas.openxmlformats.org/officeDocument/2006/relationships/hyperlink" Target="https://ccpatioapp.com/index.php?module=items/info&amp;path=25-131" TargetMode="External"/><Relationship Id="rId157" Type="http://schemas.openxmlformats.org/officeDocument/2006/relationships/hyperlink" Target="https://ccpatioapp.com/index.php?module=items/info&amp;path=21-96&amp;redirect_to=subentity&amp;gotopage%5b383%5d=1" TargetMode="External"/><Relationship Id="rId156" Type="http://schemas.openxmlformats.org/officeDocument/2006/relationships/hyperlink" Target="https://ccpatioapp.com/index.php?module=items/info&amp;path=25-130" TargetMode="External"/><Relationship Id="rId155" Type="http://schemas.openxmlformats.org/officeDocument/2006/relationships/hyperlink" Target="https://ccpatioapp.com/index.php?module=items/info&amp;path=21-95&amp;redirect_to=subentity&amp;gotopage%5b383%5d=1" TargetMode="External"/><Relationship Id="rId509" Type="http://schemas.openxmlformats.org/officeDocument/2006/relationships/hyperlink" Target="https://ccpatioapp.com/index.php?module=items/info&amp;path=21-275&amp;redirect_to=subentity&amp;gotopage%5b383%5d=1" TargetMode="External"/><Relationship Id="rId508" Type="http://schemas.openxmlformats.org/officeDocument/2006/relationships/hyperlink" Target="https://ccpatioapp.com/index.php?module=items/info&amp;path=25-318" TargetMode="External"/><Relationship Id="rId503" Type="http://schemas.openxmlformats.org/officeDocument/2006/relationships/hyperlink" Target="https://ccpatioapp.com/index.php?module=items/info&amp;path=21-193&amp;redirect_to=subentity&amp;gotopage%5b383%5d=1" TargetMode="External"/><Relationship Id="rId502" Type="http://schemas.openxmlformats.org/officeDocument/2006/relationships/hyperlink" Target="https://ccpatioapp.com/index.php?module=items/info&amp;path=25-312" TargetMode="External"/><Relationship Id="rId501" Type="http://schemas.openxmlformats.org/officeDocument/2006/relationships/hyperlink" Target="https://ccpatioapp.com/index.php?module=items/info&amp;path=21-268&amp;redirect_to=subentity&amp;gotopage%5b383%5d=1" TargetMode="External"/><Relationship Id="rId500" Type="http://schemas.openxmlformats.org/officeDocument/2006/relationships/hyperlink" Target="https://ccpatioapp.com/index.php?module=items/info&amp;path=25-314" TargetMode="External"/><Relationship Id="rId507" Type="http://schemas.openxmlformats.org/officeDocument/2006/relationships/hyperlink" Target="https://ccpatioapp.com/index.php?module=items/info&amp;path=21-274&amp;redirect_to=subentity&amp;gotopage%5b383%5d=1" TargetMode="External"/><Relationship Id="rId506" Type="http://schemas.openxmlformats.org/officeDocument/2006/relationships/hyperlink" Target="https://ccpatioapp.com/index.php?module=items/info&amp;path=25-317" TargetMode="External"/><Relationship Id="rId505" Type="http://schemas.openxmlformats.org/officeDocument/2006/relationships/hyperlink" Target="https://ccpatioapp.com/index.php?module=items/info&amp;path=21-273&amp;redirect_to=subentity&amp;gotopage%5b383%5d=1" TargetMode="External"/><Relationship Id="rId504" Type="http://schemas.openxmlformats.org/officeDocument/2006/relationships/hyperlink" Target="https://ccpatioapp.com/index.php?module=items/info&amp;path=25-232" TargetMode="External"/><Relationship Id="rId525" Type="http://schemas.openxmlformats.org/officeDocument/2006/relationships/hyperlink" Target="https://ccpatioapp.com/index.php?module=items/info&amp;path=21-276&amp;redirect_to=subentity&amp;gotopage%5b383%5d=1" TargetMode="External"/><Relationship Id="rId524" Type="http://schemas.openxmlformats.org/officeDocument/2006/relationships/hyperlink" Target="https://ccpatioapp.com/index.php?module=items/info&amp;path=25-316" TargetMode="External"/><Relationship Id="rId523" Type="http://schemas.openxmlformats.org/officeDocument/2006/relationships/hyperlink" Target="https://ccpatioapp.com/index.php?module=items/info&amp;path=21-272&amp;redirect_to=subentity&amp;gotopage%5b383%5d=1" TargetMode="External"/><Relationship Id="rId522" Type="http://schemas.openxmlformats.org/officeDocument/2006/relationships/hyperlink" Target="https://ccpatioapp.com/index.php?module=items/info&amp;path=25-324" TargetMode="External"/><Relationship Id="rId529" Type="http://schemas.openxmlformats.org/officeDocument/2006/relationships/hyperlink" Target="https://ccpatioapp.com/index.php?module=items/info&amp;path=21-278&amp;redirect_to=subentity&amp;gotopage%5b383%5d=1" TargetMode="External"/><Relationship Id="rId528" Type="http://schemas.openxmlformats.org/officeDocument/2006/relationships/hyperlink" Target="https://ccpatioapp.com/index.php?module=items/info&amp;path=25-327" TargetMode="External"/><Relationship Id="rId527" Type="http://schemas.openxmlformats.org/officeDocument/2006/relationships/hyperlink" Target="https://ccpatioapp.com/index.php?module=items/info&amp;path=21-284&amp;redirect_to=subentity&amp;gotopage%5b383%5d=1" TargetMode="External"/><Relationship Id="rId526" Type="http://schemas.openxmlformats.org/officeDocument/2006/relationships/hyperlink" Target="https://ccpatioapp.com/index.php?module=items/info&amp;path=25-320" TargetMode="External"/><Relationship Id="rId521" Type="http://schemas.openxmlformats.org/officeDocument/2006/relationships/hyperlink" Target="https://ccpatioapp.com/index.php?module=items/info&amp;path=21-281&amp;redirect_to=subentity&amp;gotopage%5b383%5d=1" TargetMode="External"/><Relationship Id="rId520" Type="http://schemas.openxmlformats.org/officeDocument/2006/relationships/hyperlink" Target="https://ccpatioapp.com/index.php?module=items/info&amp;path=25-315" TargetMode="External"/><Relationship Id="rId519" Type="http://schemas.openxmlformats.org/officeDocument/2006/relationships/hyperlink" Target="https://ccpatioapp.com/index.php?module=items/info&amp;path=21-271&amp;redirect_to=subentity&amp;gotopage%5b383%5d=1" TargetMode="External"/><Relationship Id="rId514" Type="http://schemas.openxmlformats.org/officeDocument/2006/relationships/hyperlink" Target="https://ccpatioapp.com/index.php?module=items/info&amp;path=25-321" TargetMode="External"/><Relationship Id="rId513" Type="http://schemas.openxmlformats.org/officeDocument/2006/relationships/hyperlink" Target="https://ccpatioapp.com/index.php?module=items/info&amp;path=21-277&amp;redirect_to=subentity&amp;gotopage%5b383%5d=1" TargetMode="External"/><Relationship Id="rId512" Type="http://schemas.openxmlformats.org/officeDocument/2006/relationships/hyperlink" Target="https://ccpatioapp.com/index.php?module=items/info&amp;path=25-234" TargetMode="External"/><Relationship Id="rId511" Type="http://schemas.openxmlformats.org/officeDocument/2006/relationships/hyperlink" Target="https://ccpatioapp.com/index.php?module=items/info&amp;path=21-195&amp;redirect_to=subentity&amp;gotopage%5b383%5d=1" TargetMode="External"/><Relationship Id="rId518" Type="http://schemas.openxmlformats.org/officeDocument/2006/relationships/hyperlink" Target="https://ccpatioapp.com/index.php?module=items/info&amp;path=25-278" TargetMode="External"/><Relationship Id="rId517" Type="http://schemas.openxmlformats.org/officeDocument/2006/relationships/hyperlink" Target="https://ccpatioapp.com/index.php?module=items/info&amp;path=21-279&amp;redirect_to=subentity&amp;gotopage%5b383%5d=1" TargetMode="External"/><Relationship Id="rId516" Type="http://schemas.openxmlformats.org/officeDocument/2006/relationships/hyperlink" Target="https://ccpatioapp.com/index.php?module=items/info&amp;path=25-301" TargetMode="External"/><Relationship Id="rId515" Type="http://schemas.openxmlformats.org/officeDocument/2006/relationships/hyperlink" Target="https://ccpatioapp.com/index.php?module=items/info&amp;path=21-257&amp;redirect_to=subentity&amp;gotopage%5b383%5d=1" TargetMode="External"/><Relationship Id="rId510" Type="http://schemas.openxmlformats.org/officeDocument/2006/relationships/hyperlink" Target="https://ccpatioapp.com/index.php?module=items/info&amp;path=25-319" TargetMode="External"/><Relationship Id="rId590" Type="http://schemas.openxmlformats.org/officeDocument/2006/relationships/hyperlink" Target="https://ccpatioapp.com/index.php?module=items/info&amp;path=25-364" TargetMode="External"/><Relationship Id="rId107" Type="http://schemas.openxmlformats.org/officeDocument/2006/relationships/hyperlink" Target="https://ccpatioapp.com/index.php?module=items/info&amp;path=21-70&amp;redirect_to=subentity&amp;gotopage%5b383%5d=1" TargetMode="External"/><Relationship Id="rId106" Type="http://schemas.openxmlformats.org/officeDocument/2006/relationships/hyperlink" Target="https://ccpatioapp.com/index.php?module=items/info&amp;path=25-76" TargetMode="External"/><Relationship Id="rId105" Type="http://schemas.openxmlformats.org/officeDocument/2006/relationships/hyperlink" Target="https://ccpatioapp.com/index.php?module=items/info&amp;path=21-69&amp;redirect_to=subentity&amp;gotopage%5b383%5d=1" TargetMode="External"/><Relationship Id="rId589" Type="http://schemas.openxmlformats.org/officeDocument/2006/relationships/hyperlink" Target="https://ccpatioapp.com/index.php?module=items/info&amp;path=21-315&amp;redirect_to=subentity&amp;gotopage%5b383%5d=1" TargetMode="External"/><Relationship Id="rId104" Type="http://schemas.openxmlformats.org/officeDocument/2006/relationships/hyperlink" Target="https://ccpatioapp.com/index.php?module=items/info&amp;path=25-75" TargetMode="External"/><Relationship Id="rId588" Type="http://schemas.openxmlformats.org/officeDocument/2006/relationships/hyperlink" Target="https://ccpatioapp.com/index.php?module=items/info&amp;path=25-363" TargetMode="External"/><Relationship Id="rId109" Type="http://schemas.openxmlformats.org/officeDocument/2006/relationships/hyperlink" Target="https://ccpatioapp.com/index.php?module=items/info&amp;path=21-71&amp;redirect_to=subentity&amp;gotopage%5b383%5d=1" TargetMode="External"/><Relationship Id="rId108" Type="http://schemas.openxmlformats.org/officeDocument/2006/relationships/hyperlink" Target="https://ccpatioapp.com/index.php?module=items/info&amp;path=25-77" TargetMode="External"/><Relationship Id="rId583" Type="http://schemas.openxmlformats.org/officeDocument/2006/relationships/hyperlink" Target="https://ccpatioapp.com/index.php?module=items/info&amp;path=21-312&amp;redirect_to=subentity&amp;gotopage%5b383%5d=1" TargetMode="External"/><Relationship Id="rId582" Type="http://schemas.openxmlformats.org/officeDocument/2006/relationships/hyperlink" Target="https://ccpatioapp.com/index.php?module=items/info&amp;path=25-358" TargetMode="External"/><Relationship Id="rId581" Type="http://schemas.openxmlformats.org/officeDocument/2006/relationships/hyperlink" Target="https://ccpatioapp.com/index.php?module=items/info&amp;path=21-311&amp;redirect_to=subentity&amp;gotopage%5b383%5d=1" TargetMode="External"/><Relationship Id="rId580" Type="http://schemas.openxmlformats.org/officeDocument/2006/relationships/hyperlink" Target="https://ccpatioapp.com/index.php?module=items/info&amp;path=25-355" TargetMode="External"/><Relationship Id="rId103" Type="http://schemas.openxmlformats.org/officeDocument/2006/relationships/hyperlink" Target="https://ccpatioapp.com/index.php?module=items/info&amp;path=21-68&amp;redirect_to=subentity&amp;gotopage%5b383%5d=1" TargetMode="External"/><Relationship Id="rId587" Type="http://schemas.openxmlformats.org/officeDocument/2006/relationships/hyperlink" Target="https://ccpatioapp.com/index.php?module=items/info&amp;path=21-314&amp;redirect_to=subentity&amp;gotopage%5b383%5d=1" TargetMode="External"/><Relationship Id="rId102" Type="http://schemas.openxmlformats.org/officeDocument/2006/relationships/hyperlink" Target="https://ccpatioapp.com/index.php?module=items/info&amp;path=25-74" TargetMode="External"/><Relationship Id="rId586" Type="http://schemas.openxmlformats.org/officeDocument/2006/relationships/hyperlink" Target="https://ccpatioapp.com/index.php?module=items/info&amp;path=25-362" TargetMode="External"/><Relationship Id="rId101" Type="http://schemas.openxmlformats.org/officeDocument/2006/relationships/hyperlink" Target="https://ccpatioapp.com/index.php?module=items/info&amp;path=21-67&amp;redirect_to=subentity&amp;gotopage%5b383%5d=1" TargetMode="External"/><Relationship Id="rId585" Type="http://schemas.openxmlformats.org/officeDocument/2006/relationships/hyperlink" Target="https://ccpatioapp.com/index.php?module=items/info&amp;path=21-313&amp;redirect_to=subentity&amp;gotopage%5b383%5d=1" TargetMode="External"/><Relationship Id="rId100" Type="http://schemas.openxmlformats.org/officeDocument/2006/relationships/hyperlink" Target="https://ccpatioapp.com/index.php?module=items/info&amp;path=25-73" TargetMode="External"/><Relationship Id="rId584" Type="http://schemas.openxmlformats.org/officeDocument/2006/relationships/hyperlink" Target="https://ccpatioapp.com/index.php?module=items/info&amp;path=25-359" TargetMode="External"/><Relationship Id="rId579" Type="http://schemas.openxmlformats.org/officeDocument/2006/relationships/hyperlink" Target="https://ccpatioapp.com/index.php?module=items/info&amp;path=21-310&amp;redirect_to=subentity&amp;gotopage%5b383%5d=1" TargetMode="External"/><Relationship Id="rId578" Type="http://schemas.openxmlformats.org/officeDocument/2006/relationships/hyperlink" Target="https://ccpatioapp.com/index.php?module=items/info&amp;path=25-354" TargetMode="External"/><Relationship Id="rId577" Type="http://schemas.openxmlformats.org/officeDocument/2006/relationships/hyperlink" Target="https://ccpatioapp.com/index.php?module=items/info&amp;path=21-309&amp;redirect_to=subentity&amp;gotopage%5b383%5d=1" TargetMode="External"/><Relationship Id="rId572" Type="http://schemas.openxmlformats.org/officeDocument/2006/relationships/hyperlink" Target="https://ccpatioapp.com/index.php?module=items/info&amp;path=25-351" TargetMode="External"/><Relationship Id="rId571" Type="http://schemas.openxmlformats.org/officeDocument/2006/relationships/hyperlink" Target="https://ccpatioapp.com/index.php?module=items/info&amp;path=21-306&amp;redirect_to=subentity&amp;gotopage%5b383%5d=1" TargetMode="External"/><Relationship Id="rId570" Type="http://schemas.openxmlformats.org/officeDocument/2006/relationships/hyperlink" Target="https://ccpatioapp.com/index.php?module=items/info&amp;path=25-350" TargetMode="External"/><Relationship Id="rId576" Type="http://schemas.openxmlformats.org/officeDocument/2006/relationships/hyperlink" Target="https://ccpatioapp.com/index.php?module=items/info&amp;path=25-353" TargetMode="External"/><Relationship Id="rId575" Type="http://schemas.openxmlformats.org/officeDocument/2006/relationships/hyperlink" Target="https://ccpatioapp.com/index.php?module=items/info&amp;path=21-308&amp;redirect_to=subentity&amp;gotopage%5b383%5d=1" TargetMode="External"/><Relationship Id="rId574" Type="http://schemas.openxmlformats.org/officeDocument/2006/relationships/hyperlink" Target="https://ccpatioapp.com/index.php?module=items/info&amp;path=25-352" TargetMode="External"/><Relationship Id="rId573" Type="http://schemas.openxmlformats.org/officeDocument/2006/relationships/hyperlink" Target="https://ccpatioapp.com/index.php?module=items/info&amp;path=21-307&amp;redirect_to=subentity&amp;gotopage%5b383%5d=1" TargetMode="External"/><Relationship Id="rId129" Type="http://schemas.openxmlformats.org/officeDocument/2006/relationships/hyperlink" Target="https://ccpatioapp.com/index.php?module=items/info&amp;path=21-82&amp;redirect_to=subentity&amp;gotopage%5b383%5d=1" TargetMode="External"/><Relationship Id="rId128" Type="http://schemas.openxmlformats.org/officeDocument/2006/relationships/hyperlink" Target="https://ccpatioapp.com/index.php?module=items/info&amp;path=25-118" TargetMode="External"/><Relationship Id="rId127" Type="http://schemas.openxmlformats.org/officeDocument/2006/relationships/hyperlink" Target="https://ccpatioapp.com/index.php?module=items/info&amp;path=21-81&amp;redirect_to=subentity&amp;gotopage%5b383%5d=1" TargetMode="External"/><Relationship Id="rId126" Type="http://schemas.openxmlformats.org/officeDocument/2006/relationships/hyperlink" Target="https://ccpatioapp.com/index.php?module=items/info&amp;path=25-88" TargetMode="External"/><Relationship Id="rId121" Type="http://schemas.openxmlformats.org/officeDocument/2006/relationships/hyperlink" Target="https://ccpatioapp.com/index.php?module=items/info&amp;path=21-77&amp;redirect_to=subentity&amp;gotopage%5b383%5d=1" TargetMode="External"/><Relationship Id="rId120" Type="http://schemas.openxmlformats.org/officeDocument/2006/relationships/hyperlink" Target="https://ccpatioapp.com/index.php?module=items/info&amp;path=25-84" TargetMode="External"/><Relationship Id="rId125" Type="http://schemas.openxmlformats.org/officeDocument/2006/relationships/hyperlink" Target="https://ccpatioapp.com/index.php?module=items/info&amp;path=21-80&amp;redirect_to=subentity&amp;gotopage%5b383%5d=1" TargetMode="External"/><Relationship Id="rId124" Type="http://schemas.openxmlformats.org/officeDocument/2006/relationships/hyperlink" Target="https://ccpatioapp.com/index.php?module=items/info&amp;path=25-87" TargetMode="External"/><Relationship Id="rId123" Type="http://schemas.openxmlformats.org/officeDocument/2006/relationships/hyperlink" Target="https://ccpatioapp.com/index.php?module=items/info&amp;path=21-78&amp;redirect_to=subentity&amp;gotopage%5b383%5d=1" TargetMode="External"/><Relationship Id="rId122" Type="http://schemas.openxmlformats.org/officeDocument/2006/relationships/hyperlink" Target="https://ccpatioapp.com/index.php?module=items/info&amp;path=25-85" TargetMode="External"/><Relationship Id="rId118" Type="http://schemas.openxmlformats.org/officeDocument/2006/relationships/hyperlink" Target="https://ccpatioapp.com/index.php?module=items/info&amp;path=25-82" TargetMode="External"/><Relationship Id="rId117" Type="http://schemas.openxmlformats.org/officeDocument/2006/relationships/hyperlink" Target="https://ccpatioapp.com/index.php?module=items/info&amp;path=21-75&amp;redirect_to=subentity&amp;gotopage%5b383%5d=1" TargetMode="External"/><Relationship Id="rId116" Type="http://schemas.openxmlformats.org/officeDocument/2006/relationships/hyperlink" Target="https://ccpatioapp.com/index.php?module=items/info&amp;path=25-81" TargetMode="External"/><Relationship Id="rId115" Type="http://schemas.openxmlformats.org/officeDocument/2006/relationships/hyperlink" Target="https://ccpatioapp.com/index.php?module=items/info&amp;path=21-74&amp;redirect_to=subentity&amp;gotopage%5b383%5d=1" TargetMode="External"/><Relationship Id="rId119" Type="http://schemas.openxmlformats.org/officeDocument/2006/relationships/hyperlink" Target="https://ccpatioapp.com/index.php?module=items/info&amp;path=21-76&amp;redirect_to=subentity&amp;gotopage%5b383%5d=1" TargetMode="External"/><Relationship Id="rId110" Type="http://schemas.openxmlformats.org/officeDocument/2006/relationships/hyperlink" Target="https://ccpatioapp.com/index.php?module=items/info&amp;path=25-78" TargetMode="External"/><Relationship Id="rId594" Type="http://schemas.openxmlformats.org/officeDocument/2006/relationships/hyperlink" Target="https://ccpatioapp.com/index.php?module=items/info&amp;path=25-366" TargetMode="External"/><Relationship Id="rId593" Type="http://schemas.openxmlformats.org/officeDocument/2006/relationships/hyperlink" Target="https://ccpatioapp.com/index.php?module=items/info&amp;path=21-317&amp;redirect_to=subentity&amp;gotopage%5b383%5d=1" TargetMode="External"/><Relationship Id="rId592" Type="http://schemas.openxmlformats.org/officeDocument/2006/relationships/hyperlink" Target="https://ccpatioapp.com/index.php?module=items/info&amp;path=25-365" TargetMode="External"/><Relationship Id="rId591" Type="http://schemas.openxmlformats.org/officeDocument/2006/relationships/hyperlink" Target="https://ccpatioapp.com/index.php?module=items/info&amp;path=21-316&amp;redirect_to=subentity&amp;gotopage%5b383%5d=1" TargetMode="External"/><Relationship Id="rId114" Type="http://schemas.openxmlformats.org/officeDocument/2006/relationships/hyperlink" Target="https://ccpatioapp.com/index.php?module=items/info&amp;path=25-80" TargetMode="External"/><Relationship Id="rId113" Type="http://schemas.openxmlformats.org/officeDocument/2006/relationships/hyperlink" Target="https://ccpatioapp.com/index.php?module=items/info&amp;path=21-73&amp;redirect_to=subentity&amp;gotopage%5b383%5d=1" TargetMode="External"/><Relationship Id="rId112" Type="http://schemas.openxmlformats.org/officeDocument/2006/relationships/hyperlink" Target="https://ccpatioapp.com/index.php?module=items/info&amp;path=25-79" TargetMode="External"/><Relationship Id="rId111" Type="http://schemas.openxmlformats.org/officeDocument/2006/relationships/hyperlink" Target="https://ccpatioapp.com/index.php?module=items/info&amp;path=21-72&amp;redirect_to=subentity&amp;gotopage%5b383%5d=1" TargetMode="External"/><Relationship Id="rId595" Type="http://schemas.openxmlformats.org/officeDocument/2006/relationships/drawing" Target="../drawings/drawing8.xml"/><Relationship Id="rId547" Type="http://schemas.openxmlformats.org/officeDocument/2006/relationships/hyperlink" Target="https://ccpatioapp.com/index.php?module=items/info&amp;path=21-294&amp;redirect_to=subentity&amp;gotopage%5b383%5d=1" TargetMode="External"/><Relationship Id="rId546" Type="http://schemas.openxmlformats.org/officeDocument/2006/relationships/hyperlink" Target="https://ccpatioapp.com/index.php?module=items/info&amp;path=25-337" TargetMode="External"/><Relationship Id="rId545" Type="http://schemas.openxmlformats.org/officeDocument/2006/relationships/hyperlink" Target="https://ccpatioapp.com/index.php?module=items/info&amp;path=21-292&amp;redirect_to=subentity&amp;gotopage%5b383%5d=1" TargetMode="External"/><Relationship Id="rId544" Type="http://schemas.openxmlformats.org/officeDocument/2006/relationships/hyperlink" Target="https://ccpatioapp.com/index.php?module=items/info&amp;path=25-336" TargetMode="External"/><Relationship Id="rId549" Type="http://schemas.openxmlformats.org/officeDocument/2006/relationships/hyperlink" Target="https://ccpatioapp.com/index.php?module=items/info&amp;path=21-295&amp;redirect_to=subentity&amp;gotopage%5b383%5d=1" TargetMode="External"/><Relationship Id="rId548" Type="http://schemas.openxmlformats.org/officeDocument/2006/relationships/hyperlink" Target="https://ccpatioapp.com/index.php?module=items/info&amp;path=25-339" TargetMode="External"/><Relationship Id="rId543" Type="http://schemas.openxmlformats.org/officeDocument/2006/relationships/hyperlink" Target="https://ccpatioapp.com/index.php?module=items/info&amp;path=21-291&amp;redirect_to=subentity&amp;gotopage%5b383%5d=1" TargetMode="External"/><Relationship Id="rId542" Type="http://schemas.openxmlformats.org/officeDocument/2006/relationships/hyperlink" Target="https://ccpatioapp.com/index.php?module=items/info&amp;path=25-334" TargetMode="External"/><Relationship Id="rId541" Type="http://schemas.openxmlformats.org/officeDocument/2006/relationships/hyperlink" Target="https://ccpatioapp.com/index.php?module=items/info&amp;path=21-289&amp;redirect_to=subentity&amp;gotopage%5b383%5d=1" TargetMode="External"/><Relationship Id="rId540" Type="http://schemas.openxmlformats.org/officeDocument/2006/relationships/hyperlink" Target="https://ccpatioapp.com/index.php?module=items/info&amp;path=25-357" TargetMode="External"/><Relationship Id="rId536" Type="http://schemas.openxmlformats.org/officeDocument/2006/relationships/hyperlink" Target="https://ccpatioapp.com/index.php?module=items/info&amp;path=25-328" TargetMode="External"/><Relationship Id="rId535" Type="http://schemas.openxmlformats.org/officeDocument/2006/relationships/hyperlink" Target="https://ccpatioapp.com/index.php?module=items/info&amp;path=21-285&amp;redirect_to=subentity&amp;gotopage%5b383%5d=1" TargetMode="External"/><Relationship Id="rId534" Type="http://schemas.openxmlformats.org/officeDocument/2006/relationships/hyperlink" Target="https://ccpatioapp.com/index.php?module=items/info&amp;path=25-326" TargetMode="External"/><Relationship Id="rId533" Type="http://schemas.openxmlformats.org/officeDocument/2006/relationships/hyperlink" Target="https://ccpatioapp.com/index.php?module=items/info&amp;path=21-283&amp;redirect_to=subentity&amp;gotopage%5b383%5d=1" TargetMode="External"/><Relationship Id="rId539" Type="http://schemas.openxmlformats.org/officeDocument/2006/relationships/hyperlink" Target="https://ccpatioapp.com/index.php?module=items/info&amp;path=21-290&amp;redirect_to=subentity&amp;gotopage%5b383%5d=1" TargetMode="External"/><Relationship Id="rId538" Type="http://schemas.openxmlformats.org/officeDocument/2006/relationships/hyperlink" Target="https://ccpatioapp.com/index.php?module=items/info&amp;path=25-331" TargetMode="External"/><Relationship Id="rId537" Type="http://schemas.openxmlformats.org/officeDocument/2006/relationships/hyperlink" Target="https://ccpatioapp.com/index.php?module=items/info&amp;path=21-288&amp;redirect_to=subentity&amp;gotopage%5b383%5d=1" TargetMode="External"/><Relationship Id="rId532" Type="http://schemas.openxmlformats.org/officeDocument/2006/relationships/hyperlink" Target="https://ccpatioapp.com/index.php?module=items/info&amp;path=25-329" TargetMode="External"/><Relationship Id="rId531" Type="http://schemas.openxmlformats.org/officeDocument/2006/relationships/hyperlink" Target="https://ccpatioapp.com/index.php?module=items/info&amp;path=21-286&amp;redirect_to=subentity&amp;gotopage%5b383%5d=1" TargetMode="External"/><Relationship Id="rId530" Type="http://schemas.openxmlformats.org/officeDocument/2006/relationships/hyperlink" Target="https://ccpatioapp.com/index.php?module=items/info&amp;path=25-322" TargetMode="External"/><Relationship Id="rId569" Type="http://schemas.openxmlformats.org/officeDocument/2006/relationships/hyperlink" Target="https://ccpatioapp.com/index.php?module=items/info&amp;path=21-305&amp;redirect_to=subentity&amp;gotopage%5b383%5d=1" TargetMode="External"/><Relationship Id="rId568" Type="http://schemas.openxmlformats.org/officeDocument/2006/relationships/hyperlink" Target="https://ccpatioapp.com/index.php?module=items/info&amp;path=25-349" TargetMode="External"/><Relationship Id="rId567" Type="http://schemas.openxmlformats.org/officeDocument/2006/relationships/hyperlink" Target="https://ccpatioapp.com/index.php?module=items/info&amp;path=21-304&amp;redirect_to=subentity&amp;gotopage%5b383%5d=1" TargetMode="External"/><Relationship Id="rId566" Type="http://schemas.openxmlformats.org/officeDocument/2006/relationships/hyperlink" Target="https://ccpatioapp.com/index.php?module=items/info&amp;path=25-348" TargetMode="External"/><Relationship Id="rId561" Type="http://schemas.openxmlformats.org/officeDocument/2006/relationships/hyperlink" Target="https://ccpatioapp.com/index.php?module=items/info&amp;path=21-301&amp;redirect_to=subentity&amp;gotopage%5b383%5d=1" TargetMode="External"/><Relationship Id="rId560" Type="http://schemas.openxmlformats.org/officeDocument/2006/relationships/hyperlink" Target="https://ccpatioapp.com/index.php?module=items/info&amp;path=25-345" TargetMode="External"/><Relationship Id="rId565" Type="http://schemas.openxmlformats.org/officeDocument/2006/relationships/hyperlink" Target="https://ccpatioapp.com/index.php?module=items/info&amp;path=21-303&amp;redirect_to=subentity&amp;gotopage%5b383%5d=1" TargetMode="External"/><Relationship Id="rId564" Type="http://schemas.openxmlformats.org/officeDocument/2006/relationships/hyperlink" Target="https://ccpatioapp.com/index.php?module=items/info&amp;path=25-347" TargetMode="External"/><Relationship Id="rId563" Type="http://schemas.openxmlformats.org/officeDocument/2006/relationships/hyperlink" Target="https://ccpatioapp.com/index.php?module=items/info&amp;path=21-302&amp;redirect_to=subentity&amp;gotopage%5b383%5d=1" TargetMode="External"/><Relationship Id="rId562" Type="http://schemas.openxmlformats.org/officeDocument/2006/relationships/hyperlink" Target="https://ccpatioapp.com/index.php?module=items/info&amp;path=25-346" TargetMode="External"/><Relationship Id="rId558" Type="http://schemas.openxmlformats.org/officeDocument/2006/relationships/hyperlink" Target="https://ccpatioapp.com/index.php?module=items/info&amp;path=25-344" TargetMode="External"/><Relationship Id="rId557" Type="http://schemas.openxmlformats.org/officeDocument/2006/relationships/hyperlink" Target="https://ccpatioapp.com/index.php?module=items/info&amp;path=21-299&amp;redirect_to=subentity&amp;gotopage%5b383%5d=1" TargetMode="External"/><Relationship Id="rId556" Type="http://schemas.openxmlformats.org/officeDocument/2006/relationships/hyperlink" Target="https://ccpatioapp.com/index.php?module=items/info&amp;path=25-343" TargetMode="External"/><Relationship Id="rId555" Type="http://schemas.openxmlformats.org/officeDocument/2006/relationships/hyperlink" Target="https://ccpatioapp.com/index.php?module=items/info&amp;path=21-298&amp;redirect_to=subentity&amp;gotopage%5b383%5d=1" TargetMode="External"/><Relationship Id="rId559" Type="http://schemas.openxmlformats.org/officeDocument/2006/relationships/hyperlink" Target="https://ccpatioapp.com/index.php?module=items/info&amp;path=21-300&amp;redirect_to=subentity&amp;gotopage%5b383%5d=1" TargetMode="External"/><Relationship Id="rId550" Type="http://schemas.openxmlformats.org/officeDocument/2006/relationships/hyperlink" Target="https://ccpatioapp.com/index.php?module=items/info&amp;path=25-340" TargetMode="External"/><Relationship Id="rId554" Type="http://schemas.openxmlformats.org/officeDocument/2006/relationships/hyperlink" Target="https://ccpatioapp.com/index.php?module=items/info&amp;path=25-342" TargetMode="External"/><Relationship Id="rId553" Type="http://schemas.openxmlformats.org/officeDocument/2006/relationships/hyperlink" Target="https://ccpatioapp.com/index.php?module=items/info&amp;path=21-297&amp;redirect_to=subentity&amp;gotopage%5b383%5d=1" TargetMode="External"/><Relationship Id="rId552" Type="http://schemas.openxmlformats.org/officeDocument/2006/relationships/hyperlink" Target="https://ccpatioapp.com/index.php?module=items/info&amp;path=25-341" TargetMode="External"/><Relationship Id="rId551" Type="http://schemas.openxmlformats.org/officeDocument/2006/relationships/hyperlink" Target="https://ccpatioapp.com/index.php?module=items/info&amp;path=21-296&amp;redirect_to=subentity&amp;gotopage%5b383%5d=1" TargetMode="External"/><Relationship Id="rId495" Type="http://schemas.openxmlformats.org/officeDocument/2006/relationships/hyperlink" Target="https://ccpatioapp.com/index.php?module=items/info&amp;path=21-293&amp;redirect_to=subentity&amp;gotopage%5b383%5d=1" TargetMode="External"/><Relationship Id="rId494" Type="http://schemas.openxmlformats.org/officeDocument/2006/relationships/hyperlink" Target="https://ccpatioapp.com/index.php?module=items/info&amp;path=25-311" TargetMode="External"/><Relationship Id="rId493" Type="http://schemas.openxmlformats.org/officeDocument/2006/relationships/hyperlink" Target="https://ccpatioapp.com/index.php?module=items/info&amp;path=21-267&amp;redirect_to=subentity&amp;gotopage%5b383%5d=1" TargetMode="External"/><Relationship Id="rId492" Type="http://schemas.openxmlformats.org/officeDocument/2006/relationships/hyperlink" Target="https://ccpatioapp.com/index.php?module=items/info&amp;path=25-310" TargetMode="External"/><Relationship Id="rId499" Type="http://schemas.openxmlformats.org/officeDocument/2006/relationships/hyperlink" Target="https://ccpatioapp.com/index.php?module=items/info&amp;path=21-270&amp;redirect_to=subentity&amp;gotopage%5b383%5d=1" TargetMode="External"/><Relationship Id="rId498" Type="http://schemas.openxmlformats.org/officeDocument/2006/relationships/hyperlink" Target="https://ccpatioapp.com/index.php?module=items/info&amp;path=25-313" TargetMode="External"/><Relationship Id="rId497" Type="http://schemas.openxmlformats.org/officeDocument/2006/relationships/hyperlink" Target="https://ccpatioapp.com/index.php?module=items/info&amp;path=21-269&amp;redirect_to=subentity&amp;gotopage%5b383%5d=1" TargetMode="External"/><Relationship Id="rId496" Type="http://schemas.openxmlformats.org/officeDocument/2006/relationships/hyperlink" Target="https://ccpatioapp.com/index.php?module=items/info&amp;path=25-338" TargetMode="External"/><Relationship Id="rId409" Type="http://schemas.openxmlformats.org/officeDocument/2006/relationships/hyperlink" Target="https://ccpatioapp.com/index.php?module=items/info&amp;path=21-224&amp;redirect_to=subentity&amp;gotopage%5b383%5d=1" TargetMode="External"/><Relationship Id="rId404" Type="http://schemas.openxmlformats.org/officeDocument/2006/relationships/hyperlink" Target="https://ccpatioapp.com/index.php?module=items/info&amp;path=25-266" TargetMode="External"/><Relationship Id="rId403" Type="http://schemas.openxmlformats.org/officeDocument/2006/relationships/hyperlink" Target="https://ccpatioapp.com/index.php?module=items/info&amp;path=21-221&amp;redirect_to=subentity&amp;gotopage%5b383%5d=1" TargetMode="External"/><Relationship Id="rId402" Type="http://schemas.openxmlformats.org/officeDocument/2006/relationships/hyperlink" Target="https://ccpatioapp.com/index.php?module=items/info&amp;path=25-265" TargetMode="External"/><Relationship Id="rId401" Type="http://schemas.openxmlformats.org/officeDocument/2006/relationships/hyperlink" Target="https://ccpatioapp.com/index.php?module=items/info&amp;path=21-220&amp;redirect_to=subentity&amp;gotopage%5b383%5d=1" TargetMode="External"/><Relationship Id="rId408" Type="http://schemas.openxmlformats.org/officeDocument/2006/relationships/hyperlink" Target="https://ccpatioapp.com/index.php?module=items/info&amp;path=25-268" TargetMode="External"/><Relationship Id="rId407" Type="http://schemas.openxmlformats.org/officeDocument/2006/relationships/hyperlink" Target="https://ccpatioapp.com/index.php?module=items/info&amp;path=21-223&amp;redirect_to=subentity&amp;gotopage%5b383%5d=1" TargetMode="External"/><Relationship Id="rId406" Type="http://schemas.openxmlformats.org/officeDocument/2006/relationships/hyperlink" Target="https://ccpatioapp.com/index.php?module=items/info&amp;path=25-267" TargetMode="External"/><Relationship Id="rId405" Type="http://schemas.openxmlformats.org/officeDocument/2006/relationships/hyperlink" Target="https://ccpatioapp.com/index.php?module=items/info&amp;path=21-222&amp;redirect_to=subentity&amp;gotopage%5b383%5d=1" TargetMode="External"/><Relationship Id="rId400" Type="http://schemas.openxmlformats.org/officeDocument/2006/relationships/hyperlink" Target="https://ccpatioapp.com/index.php?module=items/info&amp;path=25-264" TargetMode="External"/><Relationship Id="rId469" Type="http://schemas.openxmlformats.org/officeDocument/2006/relationships/hyperlink" Target="https://ccpatioapp.com/index.php?module=items/info&amp;path=21-255&amp;redirect_to=subentity&amp;gotopage%5b383%5d=1" TargetMode="External"/><Relationship Id="rId468" Type="http://schemas.openxmlformats.org/officeDocument/2006/relationships/hyperlink" Target="https://ccpatioapp.com/index.php?module=items/info&amp;path=25-297" TargetMode="External"/><Relationship Id="rId467" Type="http://schemas.openxmlformats.org/officeDocument/2006/relationships/hyperlink" Target="https://ccpatioapp.com/index.php?module=items/info&amp;path=21-254&amp;redirect_to=subentity&amp;gotopage%5b383%5d=1" TargetMode="External"/><Relationship Id="rId462" Type="http://schemas.openxmlformats.org/officeDocument/2006/relationships/hyperlink" Target="https://ccpatioapp.com/index.php?module=items/info&amp;path=25-294" TargetMode="External"/><Relationship Id="rId461" Type="http://schemas.openxmlformats.org/officeDocument/2006/relationships/hyperlink" Target="https://ccpatioapp.com/index.php?module=items/info&amp;path=21-251&amp;redirect_to=subentity&amp;gotopage%5b383%5d=1" TargetMode="External"/><Relationship Id="rId460" Type="http://schemas.openxmlformats.org/officeDocument/2006/relationships/hyperlink" Target="https://ccpatioapp.com/index.php?module=items/info&amp;path=25-293" TargetMode="External"/><Relationship Id="rId466" Type="http://schemas.openxmlformats.org/officeDocument/2006/relationships/hyperlink" Target="https://ccpatioapp.com/index.php?module=items/info&amp;path=25-296" TargetMode="External"/><Relationship Id="rId465" Type="http://schemas.openxmlformats.org/officeDocument/2006/relationships/hyperlink" Target="https://ccpatioapp.com/index.php?module=items/info&amp;path=21-253&amp;redirect_to=subentity&amp;gotopage%5b383%5d=1" TargetMode="External"/><Relationship Id="rId464" Type="http://schemas.openxmlformats.org/officeDocument/2006/relationships/hyperlink" Target="https://ccpatioapp.com/index.php?module=items/info&amp;path=25-295" TargetMode="External"/><Relationship Id="rId463" Type="http://schemas.openxmlformats.org/officeDocument/2006/relationships/hyperlink" Target="https://ccpatioapp.com/index.php?module=items/info&amp;path=21-252&amp;redirect_to=subentity&amp;gotopage%5b383%5d=1" TargetMode="External"/><Relationship Id="rId459" Type="http://schemas.openxmlformats.org/officeDocument/2006/relationships/hyperlink" Target="https://ccpatioapp.com/index.php?module=items/info&amp;path=21-250&amp;redirect_to=subentity&amp;gotopage%5b383%5d=1" TargetMode="External"/><Relationship Id="rId458" Type="http://schemas.openxmlformats.org/officeDocument/2006/relationships/hyperlink" Target="https://ccpatioapp.com/index.php?module=items/info&amp;path=25-117" TargetMode="External"/><Relationship Id="rId457" Type="http://schemas.openxmlformats.org/officeDocument/2006/relationships/hyperlink" Target="https://ccpatioapp.com/index.php?module=items/info&amp;path=21-249&amp;redirect_to=subentity&amp;gotopage%5b383%5d=1" TargetMode="External"/><Relationship Id="rId456" Type="http://schemas.openxmlformats.org/officeDocument/2006/relationships/hyperlink" Target="https://ccpatioapp.com/index.php?module=items/info&amp;path=25-64" TargetMode="External"/><Relationship Id="rId451" Type="http://schemas.openxmlformats.org/officeDocument/2006/relationships/hyperlink" Target="https://ccpatioapp.com/index.php?module=items/info&amp;path=21-246&amp;redirect_to=subentity&amp;gotopage%5b383%5d=1" TargetMode="External"/><Relationship Id="rId450" Type="http://schemas.openxmlformats.org/officeDocument/2006/relationships/hyperlink" Target="https://ccpatioapp.com/index.php?module=items/info&amp;path=25-291" TargetMode="External"/><Relationship Id="rId455" Type="http://schemas.openxmlformats.org/officeDocument/2006/relationships/hyperlink" Target="https://ccpatioapp.com/index.php?module=items/info&amp;path=21-248&amp;redirect_to=subentity&amp;gotopage%5b383%5d=1" TargetMode="External"/><Relationship Id="rId454" Type="http://schemas.openxmlformats.org/officeDocument/2006/relationships/hyperlink" Target="https://ccpatioapp.com/index.php?module=items/info&amp;path=25-292" TargetMode="External"/><Relationship Id="rId453" Type="http://schemas.openxmlformats.org/officeDocument/2006/relationships/hyperlink" Target="https://ccpatioapp.com/index.php?module=items/info&amp;path=21-247&amp;redirect_to=subentity&amp;gotopage%5b383%5d=1" TargetMode="External"/><Relationship Id="rId452" Type="http://schemas.openxmlformats.org/officeDocument/2006/relationships/hyperlink" Target="https://ccpatioapp.com/index.php?module=items/info&amp;path=25-229" TargetMode="External"/><Relationship Id="rId491" Type="http://schemas.openxmlformats.org/officeDocument/2006/relationships/hyperlink" Target="https://ccpatioapp.com/index.php?module=items/info&amp;path=21-266&amp;redirect_to=subentity&amp;gotopage%5b383%5d=1" TargetMode="External"/><Relationship Id="rId490" Type="http://schemas.openxmlformats.org/officeDocument/2006/relationships/hyperlink" Target="https://ccpatioapp.com/index.php?module=items/info&amp;path=25-308" TargetMode="External"/><Relationship Id="rId489" Type="http://schemas.openxmlformats.org/officeDocument/2006/relationships/hyperlink" Target="https://ccpatioapp.com/index.php?module=items/info&amp;path=21-265&amp;redirect_to=subentity&amp;gotopage%5b383%5d=1" TargetMode="External"/><Relationship Id="rId484" Type="http://schemas.openxmlformats.org/officeDocument/2006/relationships/hyperlink" Target="https://ccpatioapp.com/index.php?module=items/info&amp;path=25-251" TargetMode="External"/><Relationship Id="rId483" Type="http://schemas.openxmlformats.org/officeDocument/2006/relationships/hyperlink" Target="https://ccpatioapp.com/index.php?module=items/info&amp;path=21-208&amp;redirect_to=subentity&amp;gotopage%5b383%5d=1" TargetMode="External"/><Relationship Id="rId482" Type="http://schemas.openxmlformats.org/officeDocument/2006/relationships/hyperlink" Target="https://ccpatioapp.com/index.php?module=items/info&amp;path=25-304" TargetMode="External"/><Relationship Id="rId481" Type="http://schemas.openxmlformats.org/officeDocument/2006/relationships/hyperlink" Target="https://ccpatioapp.com/index.php?module=items/info&amp;path=21-261&amp;redirect_to=subentity&amp;gotopage%5b383%5d=1" TargetMode="External"/><Relationship Id="rId488" Type="http://schemas.openxmlformats.org/officeDocument/2006/relationships/hyperlink" Target="https://ccpatioapp.com/index.php?module=items/info&amp;path=25-307" TargetMode="External"/><Relationship Id="rId487" Type="http://schemas.openxmlformats.org/officeDocument/2006/relationships/hyperlink" Target="https://ccpatioapp.com/index.php?module=items/info&amp;path=21-264&amp;redirect_to=subentity&amp;gotopage%5b383%5d=1" TargetMode="External"/><Relationship Id="rId486" Type="http://schemas.openxmlformats.org/officeDocument/2006/relationships/hyperlink" Target="https://ccpatioapp.com/index.php?module=items/info&amp;path=25-306" TargetMode="External"/><Relationship Id="rId485" Type="http://schemas.openxmlformats.org/officeDocument/2006/relationships/hyperlink" Target="https://ccpatioapp.com/index.php?module=items/info&amp;path=21-263&amp;redirect_to=subentity&amp;gotopage%5b383%5d=1" TargetMode="External"/><Relationship Id="rId480" Type="http://schemas.openxmlformats.org/officeDocument/2006/relationships/hyperlink" Target="https://ccpatioapp.com/index.php?module=items/info&amp;path=25-303" TargetMode="External"/><Relationship Id="rId479" Type="http://schemas.openxmlformats.org/officeDocument/2006/relationships/hyperlink" Target="https://ccpatioapp.com/index.php?module=items/info&amp;path=21-260&amp;redirect_to=subentity&amp;gotopage%5b383%5d=1" TargetMode="External"/><Relationship Id="rId478" Type="http://schemas.openxmlformats.org/officeDocument/2006/relationships/hyperlink" Target="https://ccpatioapp.com/index.php?module=items/info&amp;path=25-212" TargetMode="External"/><Relationship Id="rId473" Type="http://schemas.openxmlformats.org/officeDocument/2006/relationships/hyperlink" Target="https://ccpatioapp.com/index.php?module=items/info&amp;path=21-287&amp;redirect_to=subentity&amp;gotopage%5b383%5d=1" TargetMode="External"/><Relationship Id="rId472" Type="http://schemas.openxmlformats.org/officeDocument/2006/relationships/hyperlink" Target="https://ccpatioapp.com/index.php?module=items/info&amp;path=25-300" TargetMode="External"/><Relationship Id="rId471" Type="http://schemas.openxmlformats.org/officeDocument/2006/relationships/hyperlink" Target="https://ccpatioapp.com/index.php?module=items/info&amp;path=21-256&amp;redirect_to=subentity&amp;gotopage%5b383%5d=1" TargetMode="External"/><Relationship Id="rId470" Type="http://schemas.openxmlformats.org/officeDocument/2006/relationships/hyperlink" Target="https://ccpatioapp.com/index.php?module=items/info&amp;path=25-298" TargetMode="External"/><Relationship Id="rId477" Type="http://schemas.openxmlformats.org/officeDocument/2006/relationships/hyperlink" Target="https://ccpatioapp.com/index.php?module=items/info&amp;path=21-259&amp;redirect_to=subentity&amp;gotopage%5b383%5d=1" TargetMode="External"/><Relationship Id="rId476" Type="http://schemas.openxmlformats.org/officeDocument/2006/relationships/hyperlink" Target="https://ccpatioapp.com/index.php?module=items/info&amp;path=25-302" TargetMode="External"/><Relationship Id="rId475" Type="http://schemas.openxmlformats.org/officeDocument/2006/relationships/hyperlink" Target="https://ccpatioapp.com/index.php?module=items/info&amp;path=21-258&amp;redirect_to=subentity&amp;gotopage%5b383%5d=1" TargetMode="External"/><Relationship Id="rId474" Type="http://schemas.openxmlformats.org/officeDocument/2006/relationships/hyperlink" Target="https://ccpatioapp.com/index.php?module=items/info&amp;path=25-330" TargetMode="External"/><Relationship Id="rId426" Type="http://schemas.openxmlformats.org/officeDocument/2006/relationships/hyperlink" Target="https://ccpatioapp.com/index.php?module=items/info&amp;path=25-278" TargetMode="External"/><Relationship Id="rId425" Type="http://schemas.openxmlformats.org/officeDocument/2006/relationships/hyperlink" Target="https://ccpatioapp.com/index.php?module=items/info&amp;path=21-232&amp;redirect_to=subentity&amp;gotopage%5b383%5d=1" TargetMode="External"/><Relationship Id="rId424" Type="http://schemas.openxmlformats.org/officeDocument/2006/relationships/hyperlink" Target="https://ccpatioapp.com/index.php?module=items/info&amp;path=25-277" TargetMode="External"/><Relationship Id="rId423" Type="http://schemas.openxmlformats.org/officeDocument/2006/relationships/hyperlink" Target="https://ccpatioapp.com/index.php?module=items/info&amp;path=21-231&amp;redirect_to=subentity&amp;gotopage%5b383%5d=1" TargetMode="External"/><Relationship Id="rId429" Type="http://schemas.openxmlformats.org/officeDocument/2006/relationships/hyperlink" Target="https://ccpatioapp.com/index.php?module=items/info&amp;path=21-235&amp;redirect_to=subentity&amp;gotopage%5b383%5d=1" TargetMode="External"/><Relationship Id="rId428" Type="http://schemas.openxmlformats.org/officeDocument/2006/relationships/hyperlink" Target="https://ccpatioapp.com/index.php?module=items/info&amp;path=25-279" TargetMode="External"/><Relationship Id="rId427" Type="http://schemas.openxmlformats.org/officeDocument/2006/relationships/hyperlink" Target="https://ccpatioapp.com/index.php?module=items/info&amp;path=21-233&amp;redirect_to=subentity&amp;gotopage%5b383%5d=1" TargetMode="External"/><Relationship Id="rId422" Type="http://schemas.openxmlformats.org/officeDocument/2006/relationships/hyperlink" Target="https://ccpatioapp.com/index.php?module=items/info&amp;path=25-276" TargetMode="External"/><Relationship Id="rId421" Type="http://schemas.openxmlformats.org/officeDocument/2006/relationships/hyperlink" Target="https://ccpatioapp.com/index.php?module=items/info&amp;path=21-230&amp;redirect_to=subentity&amp;gotopage%5b383%5d=1" TargetMode="External"/><Relationship Id="rId420" Type="http://schemas.openxmlformats.org/officeDocument/2006/relationships/hyperlink" Target="https://ccpatioapp.com/index.php?module=items/info&amp;path=25-275" TargetMode="External"/><Relationship Id="rId415" Type="http://schemas.openxmlformats.org/officeDocument/2006/relationships/hyperlink" Target="https://ccpatioapp.com/index.php?module=items/info&amp;path=21-227&amp;redirect_to=subentity&amp;gotopage%5b383%5d=1" TargetMode="External"/><Relationship Id="rId414" Type="http://schemas.openxmlformats.org/officeDocument/2006/relationships/hyperlink" Target="https://ccpatioapp.com/index.php?module=items/info&amp;path=25-272" TargetMode="External"/><Relationship Id="rId413" Type="http://schemas.openxmlformats.org/officeDocument/2006/relationships/hyperlink" Target="https://ccpatioapp.com/index.php?module=items/info&amp;path=21-226&amp;redirect_to=subentity&amp;gotopage%5b383%5d=1" TargetMode="External"/><Relationship Id="rId412" Type="http://schemas.openxmlformats.org/officeDocument/2006/relationships/hyperlink" Target="https://ccpatioapp.com/index.php?module=items/info&amp;path=25-269" TargetMode="External"/><Relationship Id="rId419" Type="http://schemas.openxmlformats.org/officeDocument/2006/relationships/hyperlink" Target="https://ccpatioapp.com/index.php?module=items/info&amp;path=21-229&amp;redirect_to=subentity&amp;gotopage%5b383%5d=1" TargetMode="External"/><Relationship Id="rId418" Type="http://schemas.openxmlformats.org/officeDocument/2006/relationships/hyperlink" Target="https://ccpatioapp.com/index.php?module=items/info&amp;path=25-274" TargetMode="External"/><Relationship Id="rId417" Type="http://schemas.openxmlformats.org/officeDocument/2006/relationships/hyperlink" Target="https://ccpatioapp.com/index.php?module=items/info&amp;path=21-228&amp;redirect_to=subentity&amp;gotopage%5b383%5d=1" TargetMode="External"/><Relationship Id="rId416" Type="http://schemas.openxmlformats.org/officeDocument/2006/relationships/hyperlink" Target="https://ccpatioapp.com/index.php?module=items/info&amp;path=25-273" TargetMode="External"/><Relationship Id="rId411" Type="http://schemas.openxmlformats.org/officeDocument/2006/relationships/hyperlink" Target="https://ccpatioapp.com/index.php?module=items/info&amp;path=21-225&amp;redirect_to=subentity&amp;gotopage%5b383%5d=1" TargetMode="External"/><Relationship Id="rId410" Type="http://schemas.openxmlformats.org/officeDocument/2006/relationships/hyperlink" Target="https://ccpatioapp.com/index.php?module=items/info&amp;path=25-271" TargetMode="External"/><Relationship Id="rId448" Type="http://schemas.openxmlformats.org/officeDocument/2006/relationships/hyperlink" Target="https://ccpatioapp.com/index.php?module=items/info&amp;path=25-290" TargetMode="External"/><Relationship Id="rId447" Type="http://schemas.openxmlformats.org/officeDocument/2006/relationships/hyperlink" Target="https://ccpatioapp.com/index.php?module=items/info&amp;path=21-244&amp;redirect_to=subentity&amp;gotopage%5b383%5d=1" TargetMode="External"/><Relationship Id="rId446" Type="http://schemas.openxmlformats.org/officeDocument/2006/relationships/hyperlink" Target="https://ccpatioapp.com/index.php?module=items/info&amp;path=25-289" TargetMode="External"/><Relationship Id="rId445" Type="http://schemas.openxmlformats.org/officeDocument/2006/relationships/hyperlink" Target="https://ccpatioapp.com/index.php?module=items/info&amp;path=21-243&amp;redirect_to=subentity&amp;gotopage%5b383%5d=1" TargetMode="External"/><Relationship Id="rId449" Type="http://schemas.openxmlformats.org/officeDocument/2006/relationships/hyperlink" Target="https://ccpatioapp.com/index.php?module=items/info&amp;path=21-245&amp;redirect_to=subentity&amp;gotopage%5b383%5d=1" TargetMode="External"/><Relationship Id="rId440" Type="http://schemas.openxmlformats.org/officeDocument/2006/relationships/hyperlink" Target="https://ccpatioapp.com/index.php?module=items/info&amp;path=25-286" TargetMode="External"/><Relationship Id="rId444" Type="http://schemas.openxmlformats.org/officeDocument/2006/relationships/hyperlink" Target="https://ccpatioapp.com/index.php?module=items/info&amp;path=25-288" TargetMode="External"/><Relationship Id="rId443" Type="http://schemas.openxmlformats.org/officeDocument/2006/relationships/hyperlink" Target="https://ccpatioapp.com/index.php?module=items/info&amp;path=21-242&amp;redirect_to=subentity&amp;gotopage%5b383%5d=1" TargetMode="External"/><Relationship Id="rId442" Type="http://schemas.openxmlformats.org/officeDocument/2006/relationships/hyperlink" Target="https://ccpatioapp.com/index.php?module=items/info&amp;path=25-287" TargetMode="External"/><Relationship Id="rId441" Type="http://schemas.openxmlformats.org/officeDocument/2006/relationships/hyperlink" Target="https://ccpatioapp.com/index.php?module=items/info&amp;path=21-241&amp;redirect_to=subentity&amp;gotopage%5b383%5d=1" TargetMode="External"/><Relationship Id="rId437" Type="http://schemas.openxmlformats.org/officeDocument/2006/relationships/hyperlink" Target="https://ccpatioapp.com/index.php?module=items/info&amp;path=21-239&amp;redirect_to=subentity&amp;gotopage%5b383%5d=1" TargetMode="External"/><Relationship Id="rId436" Type="http://schemas.openxmlformats.org/officeDocument/2006/relationships/hyperlink" Target="https://ccpatioapp.com/index.php?module=items/info&amp;path=25-284" TargetMode="External"/><Relationship Id="rId435" Type="http://schemas.openxmlformats.org/officeDocument/2006/relationships/hyperlink" Target="https://ccpatioapp.com/index.php?module=items/info&amp;path=21-238&amp;redirect_to=subentity&amp;gotopage%5b383%5d=1" TargetMode="External"/><Relationship Id="rId434" Type="http://schemas.openxmlformats.org/officeDocument/2006/relationships/hyperlink" Target="https://ccpatioapp.com/index.php?module=items/info&amp;path=25-283" TargetMode="External"/><Relationship Id="rId439" Type="http://schemas.openxmlformats.org/officeDocument/2006/relationships/hyperlink" Target="https://ccpatioapp.com/index.php?module=items/info&amp;path=21-240&amp;redirect_to=subentity&amp;gotopage%5b383%5d=1" TargetMode="External"/><Relationship Id="rId438" Type="http://schemas.openxmlformats.org/officeDocument/2006/relationships/hyperlink" Target="https://ccpatioapp.com/index.php?module=items/info&amp;path=25-285" TargetMode="External"/><Relationship Id="rId433" Type="http://schemas.openxmlformats.org/officeDocument/2006/relationships/hyperlink" Target="https://ccpatioapp.com/index.php?module=items/info&amp;path=21-237&amp;redirect_to=subentity&amp;gotopage%5b383%5d=1" TargetMode="External"/><Relationship Id="rId432" Type="http://schemas.openxmlformats.org/officeDocument/2006/relationships/hyperlink" Target="https://ccpatioapp.com/index.php?module=items/info&amp;path=25-282" TargetMode="External"/><Relationship Id="rId431" Type="http://schemas.openxmlformats.org/officeDocument/2006/relationships/hyperlink" Target="https://ccpatioapp.com/index.php?module=items/info&amp;path=21-236&amp;redirect_to=subentity&amp;gotopage%5b383%5d=1" TargetMode="External"/><Relationship Id="rId430" Type="http://schemas.openxmlformats.org/officeDocument/2006/relationships/hyperlink" Target="https://ccpatioapp.com/index.php?module=items/info&amp;path=25-281" TargetMode="External"/></Relationships>
</file>

<file path=xl/worksheets/_rels/sheet9.xml.rels><?xml version="1.0" encoding="UTF-8" standalone="yes"?><Relationships xmlns="http://schemas.openxmlformats.org/package/2006/relationships"><Relationship Id="rId392" Type="http://schemas.openxmlformats.org/officeDocument/2006/relationships/hyperlink" Target="https://ccpatioapp.com/index.php?module=items/info&amp;path=25-388" TargetMode="External"/><Relationship Id="rId391" Type="http://schemas.openxmlformats.org/officeDocument/2006/relationships/hyperlink" Target="https://ccpatioapp.com/index.php?module=items/info&amp;path=25-505" TargetMode="External"/><Relationship Id="rId390" Type="http://schemas.openxmlformats.org/officeDocument/2006/relationships/hyperlink" Target="https://ccpatioapp.com/index.php?module=items/info&amp;path=25-503"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ccpatioapp.com/index.php?module=items/info&amp;path=25-232" TargetMode="External"/><Relationship Id="rId9" Type="http://schemas.openxmlformats.org/officeDocument/2006/relationships/hyperlink" Target="https://ccpatioapp.com/index.php?module=items/info&amp;path=25-251" TargetMode="External"/><Relationship Id="rId385" Type="http://schemas.openxmlformats.org/officeDocument/2006/relationships/hyperlink" Target="https://ccpatioapp.com/index.php?module=items/info&amp;path=25-420" TargetMode="External"/><Relationship Id="rId384" Type="http://schemas.openxmlformats.org/officeDocument/2006/relationships/hyperlink" Target="https://ccpatioapp.com/index.php?module=items/info&amp;path=25-501" TargetMode="External"/><Relationship Id="rId383" Type="http://schemas.openxmlformats.org/officeDocument/2006/relationships/hyperlink" Target="https://ccpatioapp.com/index.php?module=items/info&amp;path=25-501" TargetMode="External"/><Relationship Id="rId382" Type="http://schemas.openxmlformats.org/officeDocument/2006/relationships/hyperlink" Target="https://ccpatioapp.com/index.php?module=items/info&amp;path=25-500" TargetMode="External"/><Relationship Id="rId5" Type="http://schemas.openxmlformats.org/officeDocument/2006/relationships/hyperlink" Target="https://ccpatioapp.com/index.php?module=items/info&amp;path=25-232" TargetMode="External"/><Relationship Id="rId389" Type="http://schemas.openxmlformats.org/officeDocument/2006/relationships/hyperlink" Target="https://ccpatioapp.com/index.php?module=items/info&amp;path=25-503" TargetMode="External"/><Relationship Id="rId6" Type="http://schemas.openxmlformats.org/officeDocument/2006/relationships/hyperlink" Target="https://ccpatioapp.com/index.php?module=items/info&amp;path=25-234" TargetMode="External"/><Relationship Id="rId388" Type="http://schemas.openxmlformats.org/officeDocument/2006/relationships/hyperlink" Target="https://ccpatioapp.com/index.php?module=items/info&amp;path=25-502" TargetMode="External"/><Relationship Id="rId7" Type="http://schemas.openxmlformats.org/officeDocument/2006/relationships/hyperlink" Target="https://ccpatioapp.com/index.php?module=items/info&amp;path=25-234" TargetMode="External"/><Relationship Id="rId387" Type="http://schemas.openxmlformats.org/officeDocument/2006/relationships/hyperlink" Target="https://ccpatioapp.com/index.php?module=items/info&amp;path=25-502" TargetMode="External"/><Relationship Id="rId8" Type="http://schemas.openxmlformats.org/officeDocument/2006/relationships/hyperlink" Target="https://ccpatioapp.com/index.php?module=items/info&amp;path=25-251" TargetMode="External"/><Relationship Id="rId386" Type="http://schemas.openxmlformats.org/officeDocument/2006/relationships/hyperlink" Target="https://ccpatioapp.com/index.php?module=items/info&amp;path=25-420" TargetMode="External"/><Relationship Id="rId381" Type="http://schemas.openxmlformats.org/officeDocument/2006/relationships/hyperlink" Target="https://ccpatioapp.com/index.php?module=items/info&amp;path=25-500" TargetMode="External"/><Relationship Id="rId380" Type="http://schemas.openxmlformats.org/officeDocument/2006/relationships/hyperlink" Target="https://ccpatioapp.com/index.php?module=items/info&amp;path=25-483" TargetMode="External"/><Relationship Id="rId379" Type="http://schemas.openxmlformats.org/officeDocument/2006/relationships/hyperlink" Target="https://ccpatioapp.com/index.php?module=items/info&amp;path=25-483" TargetMode="External"/><Relationship Id="rId374" Type="http://schemas.openxmlformats.org/officeDocument/2006/relationships/hyperlink" Target="https://ccpatioapp.com/index.php?module=items/info&amp;path=25-496" TargetMode="External"/><Relationship Id="rId373" Type="http://schemas.openxmlformats.org/officeDocument/2006/relationships/hyperlink" Target="https://ccpatioapp.com/index.php?module=items/info&amp;path=25-496" TargetMode="External"/><Relationship Id="rId372" Type="http://schemas.openxmlformats.org/officeDocument/2006/relationships/hyperlink" Target="https://ccpatioapp.com/index.php?module=items/info&amp;path=25-495" TargetMode="External"/><Relationship Id="rId371" Type="http://schemas.openxmlformats.org/officeDocument/2006/relationships/hyperlink" Target="https://ccpatioapp.com/index.php?module=items/info&amp;path=25-495" TargetMode="External"/><Relationship Id="rId378" Type="http://schemas.openxmlformats.org/officeDocument/2006/relationships/hyperlink" Target="https://ccpatioapp.com/index.php?module=items/info&amp;path=25-420" TargetMode="External"/><Relationship Id="rId377" Type="http://schemas.openxmlformats.org/officeDocument/2006/relationships/hyperlink" Target="https://ccpatioapp.com/index.php?module=items/info&amp;path=25-420" TargetMode="External"/><Relationship Id="rId376" Type="http://schemas.openxmlformats.org/officeDocument/2006/relationships/hyperlink" Target="https://ccpatioapp.com/index.php?module=items/info&amp;path=25-497" TargetMode="External"/><Relationship Id="rId375" Type="http://schemas.openxmlformats.org/officeDocument/2006/relationships/hyperlink" Target="https://ccpatioapp.com/index.php?module=items/info&amp;path=25-497" TargetMode="External"/><Relationship Id="rId396" Type="http://schemas.openxmlformats.org/officeDocument/2006/relationships/hyperlink" Target="https://ccpatioapp.com/index.php?module=items/info&amp;path=25-506" TargetMode="External"/><Relationship Id="rId395" Type="http://schemas.openxmlformats.org/officeDocument/2006/relationships/hyperlink" Target="https://ccpatioapp.com/index.php?module=items/info&amp;path=25-261" TargetMode="External"/><Relationship Id="rId394" Type="http://schemas.openxmlformats.org/officeDocument/2006/relationships/hyperlink" Target="https://ccpatioapp.com/index.php?module=items/info&amp;path=25-261" TargetMode="External"/><Relationship Id="rId393" Type="http://schemas.openxmlformats.org/officeDocument/2006/relationships/hyperlink" Target="https://ccpatioapp.com/index.php?module=items/info&amp;path=25-388" TargetMode="External"/><Relationship Id="rId399" Type="http://schemas.openxmlformats.org/officeDocument/2006/relationships/hyperlink" Target="https://ccpatioapp.com/index.php?module=items/info&amp;path=25-507" TargetMode="External"/><Relationship Id="rId398" Type="http://schemas.openxmlformats.org/officeDocument/2006/relationships/hyperlink" Target="https://ccpatioapp.com/index.php?module=items/info&amp;path=25-507" TargetMode="External"/><Relationship Id="rId397" Type="http://schemas.openxmlformats.org/officeDocument/2006/relationships/hyperlink" Target="https://ccpatioapp.com/index.php?module=items/info&amp;path=25-506" TargetMode="External"/><Relationship Id="rId808" Type="http://schemas.openxmlformats.org/officeDocument/2006/relationships/hyperlink" Target="https://ccpatioapp.com/index.php?module=items/info&amp;path=25-396" TargetMode="External"/><Relationship Id="rId807" Type="http://schemas.openxmlformats.org/officeDocument/2006/relationships/hyperlink" Target="https://ccpatioapp.com/index.php?module=items/info&amp;path=25-396" TargetMode="External"/><Relationship Id="rId806" Type="http://schemas.openxmlformats.org/officeDocument/2006/relationships/hyperlink" Target="https://ccpatioapp.com/index.php?module=items/info&amp;path=25-684" TargetMode="External"/><Relationship Id="rId805" Type="http://schemas.openxmlformats.org/officeDocument/2006/relationships/hyperlink" Target="https://ccpatioapp.com/index.php?module=items/info&amp;path=25-684" TargetMode="External"/><Relationship Id="rId809" Type="http://schemas.openxmlformats.org/officeDocument/2006/relationships/hyperlink" Target="https://ccpatioapp.com/index.php?module=items/info&amp;path=25-659" TargetMode="External"/><Relationship Id="rId800" Type="http://schemas.openxmlformats.org/officeDocument/2006/relationships/hyperlink" Target="https://ccpatioapp.com/index.php?module=items/info&amp;path=25-420" TargetMode="External"/><Relationship Id="rId804" Type="http://schemas.openxmlformats.org/officeDocument/2006/relationships/hyperlink" Target="https://ccpatioapp.com/index.php?module=items/info&amp;path=25-727" TargetMode="External"/><Relationship Id="rId803" Type="http://schemas.openxmlformats.org/officeDocument/2006/relationships/hyperlink" Target="https://ccpatioapp.com/index.php?module=items/info&amp;path=25-727" TargetMode="External"/><Relationship Id="rId802" Type="http://schemas.openxmlformats.org/officeDocument/2006/relationships/hyperlink" Target="https://ccpatioapp.com/index.php?module=items/info&amp;path=25-344" TargetMode="External"/><Relationship Id="rId801" Type="http://schemas.openxmlformats.org/officeDocument/2006/relationships/hyperlink" Target="https://ccpatioapp.com/index.php?module=items/info&amp;path=25-344" TargetMode="External"/><Relationship Id="rId40" Type="http://schemas.openxmlformats.org/officeDocument/2006/relationships/hyperlink" Target="https://ccpatioapp.com/index.php?module=items/info&amp;path=25-342" TargetMode="External"/><Relationship Id="rId1334" Type="http://schemas.openxmlformats.org/officeDocument/2006/relationships/hyperlink" Target="https://ccpatioapp.com/index.php?module=items/info&amp;path=25-430" TargetMode="External"/><Relationship Id="rId1335" Type="http://schemas.openxmlformats.org/officeDocument/2006/relationships/hyperlink" Target="https://ccpatioapp.com/index.php?module=items/info&amp;path=25-430" TargetMode="External"/><Relationship Id="rId42" Type="http://schemas.openxmlformats.org/officeDocument/2006/relationships/hyperlink" Target="https://ccpatioapp.com/index.php?module=items/info&amp;path=25-343" TargetMode="External"/><Relationship Id="rId1336" Type="http://schemas.openxmlformats.org/officeDocument/2006/relationships/hyperlink" Target="https://ccpatioapp.com/index.php?module=items/info&amp;path=25-851" TargetMode="External"/><Relationship Id="rId41" Type="http://schemas.openxmlformats.org/officeDocument/2006/relationships/hyperlink" Target="https://ccpatioapp.com/index.php?module=items/info&amp;path=25-342" TargetMode="External"/><Relationship Id="rId1337" Type="http://schemas.openxmlformats.org/officeDocument/2006/relationships/hyperlink" Target="https://ccpatioapp.com/index.php?module=items/info&amp;path=25-851" TargetMode="External"/><Relationship Id="rId44" Type="http://schemas.openxmlformats.org/officeDocument/2006/relationships/hyperlink" Target="https://ccpatioapp.com/index.php?module=items/info&amp;path=25-344" TargetMode="External"/><Relationship Id="rId1338" Type="http://schemas.openxmlformats.org/officeDocument/2006/relationships/hyperlink" Target="https://ccpatioapp.com/index.php?module=items/info&amp;path=25-130" TargetMode="External"/><Relationship Id="rId43" Type="http://schemas.openxmlformats.org/officeDocument/2006/relationships/hyperlink" Target="https://ccpatioapp.com/index.php?module=items/info&amp;path=25-343" TargetMode="External"/><Relationship Id="rId1339" Type="http://schemas.openxmlformats.org/officeDocument/2006/relationships/hyperlink" Target="https://ccpatioapp.com/index.php?module=items/info&amp;path=25-130" TargetMode="External"/><Relationship Id="rId46" Type="http://schemas.openxmlformats.org/officeDocument/2006/relationships/hyperlink" Target="https://ccpatioapp.com/index.php?module=items/info&amp;path=25-345" TargetMode="External"/><Relationship Id="rId45" Type="http://schemas.openxmlformats.org/officeDocument/2006/relationships/hyperlink" Target="https://ccpatioapp.com/index.php?module=items/info&amp;path=25-344" TargetMode="External"/><Relationship Id="rId745" Type="http://schemas.openxmlformats.org/officeDocument/2006/relationships/hyperlink" Target="https://ccpatioapp.com/index.php?module=items/info&amp;path=25-23" TargetMode="External"/><Relationship Id="rId744" Type="http://schemas.openxmlformats.org/officeDocument/2006/relationships/hyperlink" Target="https://ccpatioapp.com/index.php?module=items/info&amp;path=25-655" TargetMode="External"/><Relationship Id="rId743" Type="http://schemas.openxmlformats.org/officeDocument/2006/relationships/hyperlink" Target="https://ccpatioapp.com/index.php?module=items/info&amp;path=25-420" TargetMode="External"/><Relationship Id="rId742" Type="http://schemas.openxmlformats.org/officeDocument/2006/relationships/hyperlink" Target="https://ccpatioapp.com/index.php?module=items/info&amp;path=25-690" TargetMode="External"/><Relationship Id="rId749" Type="http://schemas.openxmlformats.org/officeDocument/2006/relationships/hyperlink" Target="https://ccpatioapp.com/index.php?module=items/info&amp;path=25-693" TargetMode="External"/><Relationship Id="rId748" Type="http://schemas.openxmlformats.org/officeDocument/2006/relationships/hyperlink" Target="https://ccpatioapp.com/index.php?module=items/info&amp;path=25-692" TargetMode="External"/><Relationship Id="rId747" Type="http://schemas.openxmlformats.org/officeDocument/2006/relationships/hyperlink" Target="https://ccpatioapp.com/index.php?module=items/info&amp;path=25-691" TargetMode="External"/><Relationship Id="rId746" Type="http://schemas.openxmlformats.org/officeDocument/2006/relationships/hyperlink" Target="https://ccpatioapp.com/index.php?module=items/info&amp;path=25-667" TargetMode="External"/><Relationship Id="rId48" Type="http://schemas.openxmlformats.org/officeDocument/2006/relationships/hyperlink" Target="https://ccpatioapp.com/index.php?module=items/info&amp;path=25-346" TargetMode="External"/><Relationship Id="rId47" Type="http://schemas.openxmlformats.org/officeDocument/2006/relationships/hyperlink" Target="https://ccpatioapp.com/index.php?module=items/info&amp;path=25-345" TargetMode="External"/><Relationship Id="rId49" Type="http://schemas.openxmlformats.org/officeDocument/2006/relationships/hyperlink" Target="https://ccpatioapp.com/index.php?module=items/info&amp;path=25-346" TargetMode="External"/><Relationship Id="rId741" Type="http://schemas.openxmlformats.org/officeDocument/2006/relationships/hyperlink" Target="https://ccpatioapp.com/index.php?module=items/info&amp;path=25-516" TargetMode="External"/><Relationship Id="rId1330" Type="http://schemas.openxmlformats.org/officeDocument/2006/relationships/hyperlink" Target="https://ccpatioapp.com/index.php?module=items/info&amp;path=25-849" TargetMode="External"/><Relationship Id="rId740" Type="http://schemas.openxmlformats.org/officeDocument/2006/relationships/hyperlink" Target="https://ccpatioapp.com/index.php?module=items/info&amp;path=25-689" TargetMode="External"/><Relationship Id="rId1331" Type="http://schemas.openxmlformats.org/officeDocument/2006/relationships/hyperlink" Target="https://ccpatioapp.com/index.php?module=items/info&amp;path=25-849" TargetMode="External"/><Relationship Id="rId1332" Type="http://schemas.openxmlformats.org/officeDocument/2006/relationships/hyperlink" Target="https://ccpatioapp.com/index.php?module=items/info&amp;path=25-850" TargetMode="External"/><Relationship Id="rId1333" Type="http://schemas.openxmlformats.org/officeDocument/2006/relationships/hyperlink" Target="https://ccpatioapp.com/index.php?module=items/info&amp;path=25-850" TargetMode="External"/><Relationship Id="rId1323" Type="http://schemas.openxmlformats.org/officeDocument/2006/relationships/hyperlink" Target="https://ccpatioapp.com/index.php?module=items/info&amp;path=25-847" TargetMode="External"/><Relationship Id="rId1324" Type="http://schemas.openxmlformats.org/officeDocument/2006/relationships/hyperlink" Target="https://ccpatioapp.com/index.php?module=items/info&amp;path=25-848" TargetMode="External"/><Relationship Id="rId31" Type="http://schemas.openxmlformats.org/officeDocument/2006/relationships/hyperlink" Target="https://ccpatioapp.com/index.php?module=items/info&amp;path=25-336" TargetMode="External"/><Relationship Id="rId1325" Type="http://schemas.openxmlformats.org/officeDocument/2006/relationships/hyperlink" Target="https://ccpatioapp.com/index.php?module=items/info&amp;path=25-848" TargetMode="External"/><Relationship Id="rId30" Type="http://schemas.openxmlformats.org/officeDocument/2006/relationships/hyperlink" Target="https://ccpatioapp.com/index.php?module=items/info&amp;path=25-334" TargetMode="External"/><Relationship Id="rId1326" Type="http://schemas.openxmlformats.org/officeDocument/2006/relationships/hyperlink" Target="https://ccpatioapp.com/index.php?module=items/info&amp;path=25-849" TargetMode="External"/><Relationship Id="rId33" Type="http://schemas.openxmlformats.org/officeDocument/2006/relationships/hyperlink" Target="https://ccpatioapp.com/index.php?module=items/info&amp;path=25-337" TargetMode="External"/><Relationship Id="rId1327" Type="http://schemas.openxmlformats.org/officeDocument/2006/relationships/hyperlink" Target="https://ccpatioapp.com/index.php?module=items/info&amp;path=25-849" TargetMode="External"/><Relationship Id="rId32" Type="http://schemas.openxmlformats.org/officeDocument/2006/relationships/hyperlink" Target="https://ccpatioapp.com/index.php?module=items/info&amp;path=25-336" TargetMode="External"/><Relationship Id="rId1328" Type="http://schemas.openxmlformats.org/officeDocument/2006/relationships/hyperlink" Target="https://ccpatioapp.com/index.php?module=items/info&amp;path=25-32" TargetMode="External"/><Relationship Id="rId35" Type="http://schemas.openxmlformats.org/officeDocument/2006/relationships/hyperlink" Target="https://ccpatioapp.com/index.php?module=items/info&amp;path=25-338" TargetMode="External"/><Relationship Id="rId1329" Type="http://schemas.openxmlformats.org/officeDocument/2006/relationships/hyperlink" Target="https://ccpatioapp.com/index.php?module=items/info&amp;path=25-32" TargetMode="External"/><Relationship Id="rId34" Type="http://schemas.openxmlformats.org/officeDocument/2006/relationships/hyperlink" Target="https://ccpatioapp.com/index.php?module=items/info&amp;path=25-338" TargetMode="External"/><Relationship Id="rId739" Type="http://schemas.openxmlformats.org/officeDocument/2006/relationships/hyperlink" Target="https://ccpatioapp.com/index.php?module=items/info&amp;path=25-688" TargetMode="External"/><Relationship Id="rId734" Type="http://schemas.openxmlformats.org/officeDocument/2006/relationships/hyperlink" Target="https://ccpatioapp.com/index.php?module=items/info&amp;path=25-685" TargetMode="External"/><Relationship Id="rId733" Type="http://schemas.openxmlformats.org/officeDocument/2006/relationships/hyperlink" Target="https://ccpatioapp.com/index.php?module=items/info&amp;path=25-684" TargetMode="External"/><Relationship Id="rId732" Type="http://schemas.openxmlformats.org/officeDocument/2006/relationships/hyperlink" Target="https://ccpatioapp.com/index.php?module=items/info&amp;path=25-683" TargetMode="External"/><Relationship Id="rId731" Type="http://schemas.openxmlformats.org/officeDocument/2006/relationships/hyperlink" Target="https://ccpatioapp.com/index.php?module=items/info&amp;path=25-682" TargetMode="External"/><Relationship Id="rId738" Type="http://schemas.openxmlformats.org/officeDocument/2006/relationships/hyperlink" Target="https://ccpatioapp.com/index.php?module=items/info&amp;path=25-463" TargetMode="External"/><Relationship Id="rId737" Type="http://schemas.openxmlformats.org/officeDocument/2006/relationships/hyperlink" Target="https://ccpatioapp.com/index.php?module=items/info&amp;path=25-687" TargetMode="External"/><Relationship Id="rId736" Type="http://schemas.openxmlformats.org/officeDocument/2006/relationships/hyperlink" Target="https://ccpatioapp.com/index.php?module=items/info&amp;path=25-686" TargetMode="External"/><Relationship Id="rId735" Type="http://schemas.openxmlformats.org/officeDocument/2006/relationships/hyperlink" Target="https://ccpatioapp.com/index.php?module=items/info&amp;path=25-647" TargetMode="External"/><Relationship Id="rId37" Type="http://schemas.openxmlformats.org/officeDocument/2006/relationships/hyperlink" Target="https://ccpatioapp.com/index.php?module=items/info&amp;path=25-339" TargetMode="External"/><Relationship Id="rId36" Type="http://schemas.openxmlformats.org/officeDocument/2006/relationships/hyperlink" Target="https://ccpatioapp.com/index.php?module=items/info&amp;path=25-339" TargetMode="External"/><Relationship Id="rId39" Type="http://schemas.openxmlformats.org/officeDocument/2006/relationships/hyperlink" Target="https://ccpatioapp.com/index.php?module=items/info&amp;path=25-341" TargetMode="External"/><Relationship Id="rId38" Type="http://schemas.openxmlformats.org/officeDocument/2006/relationships/hyperlink" Target="https://ccpatioapp.com/index.php?module=items/info&amp;path=25-341" TargetMode="External"/><Relationship Id="rId730" Type="http://schemas.openxmlformats.org/officeDocument/2006/relationships/hyperlink" Target="https://ccpatioapp.com/index.php?module=items/info&amp;path=25-681" TargetMode="External"/><Relationship Id="rId1320" Type="http://schemas.openxmlformats.org/officeDocument/2006/relationships/hyperlink" Target="https://ccpatioapp.com/index.php?module=items/info&amp;path=25-123" TargetMode="External"/><Relationship Id="rId1321" Type="http://schemas.openxmlformats.org/officeDocument/2006/relationships/hyperlink" Target="https://ccpatioapp.com/index.php?module=items/info&amp;path=25-123" TargetMode="External"/><Relationship Id="rId1322" Type="http://schemas.openxmlformats.org/officeDocument/2006/relationships/hyperlink" Target="https://ccpatioapp.com/index.php?module=items/info&amp;path=25-847" TargetMode="External"/><Relationship Id="rId1356" Type="http://schemas.openxmlformats.org/officeDocument/2006/relationships/hyperlink" Target="https://ccpatioapp.com/index.php?module=items/info&amp;path=25-287" TargetMode="External"/><Relationship Id="rId1357" Type="http://schemas.openxmlformats.org/officeDocument/2006/relationships/hyperlink" Target="https://ccpatioapp.com/index.php?module=items/info&amp;path=25-287" TargetMode="External"/><Relationship Id="rId20" Type="http://schemas.openxmlformats.org/officeDocument/2006/relationships/hyperlink" Target="https://ccpatioapp.com/index.php?module=items/info&amp;path=25-322" TargetMode="External"/><Relationship Id="rId1358" Type="http://schemas.openxmlformats.org/officeDocument/2006/relationships/hyperlink" Target="https://ccpatioapp.com/index.php?module=items/info&amp;path=25-190" TargetMode="External"/><Relationship Id="rId1359" Type="http://schemas.openxmlformats.org/officeDocument/2006/relationships/hyperlink" Target="https://ccpatioapp.com/index.php?module=items/info&amp;path=25-190" TargetMode="External"/><Relationship Id="rId22" Type="http://schemas.openxmlformats.org/officeDocument/2006/relationships/hyperlink" Target="https://ccpatioapp.com/index.php?module=items/info&amp;path=25-325" TargetMode="External"/><Relationship Id="rId21" Type="http://schemas.openxmlformats.org/officeDocument/2006/relationships/hyperlink" Target="https://ccpatioapp.com/index.php?module=items/info&amp;path=25-322" TargetMode="External"/><Relationship Id="rId24" Type="http://schemas.openxmlformats.org/officeDocument/2006/relationships/hyperlink" Target="https://ccpatioapp.com/index.php?module=items/info&amp;path=25-326" TargetMode="External"/><Relationship Id="rId23" Type="http://schemas.openxmlformats.org/officeDocument/2006/relationships/hyperlink" Target="https://ccpatioapp.com/index.php?module=items/info&amp;path=25-326" TargetMode="External"/><Relationship Id="rId767" Type="http://schemas.openxmlformats.org/officeDocument/2006/relationships/hyperlink" Target="https://ccpatioapp.com/index.php?module=items/info&amp;path=25-707" TargetMode="External"/><Relationship Id="rId766" Type="http://schemas.openxmlformats.org/officeDocument/2006/relationships/hyperlink" Target="https://ccpatioapp.com/index.php?module=items/info&amp;path=25-706" TargetMode="External"/><Relationship Id="rId765" Type="http://schemas.openxmlformats.org/officeDocument/2006/relationships/hyperlink" Target="https://ccpatioapp.com/index.php?module=items/info&amp;path=25-705" TargetMode="External"/><Relationship Id="rId764" Type="http://schemas.openxmlformats.org/officeDocument/2006/relationships/hyperlink" Target="https://ccpatioapp.com/index.php?module=items/info&amp;path=25-704" TargetMode="External"/><Relationship Id="rId769" Type="http://schemas.openxmlformats.org/officeDocument/2006/relationships/hyperlink" Target="https://ccpatioapp.com/index.php?module=items/info&amp;path=25-709" TargetMode="External"/><Relationship Id="rId768" Type="http://schemas.openxmlformats.org/officeDocument/2006/relationships/hyperlink" Target="https://ccpatioapp.com/index.php?module=items/info&amp;path=25-708" TargetMode="External"/><Relationship Id="rId26" Type="http://schemas.openxmlformats.org/officeDocument/2006/relationships/hyperlink" Target="https://ccpatioapp.com/index.php?module=items/info&amp;path=25-328" TargetMode="External"/><Relationship Id="rId25" Type="http://schemas.openxmlformats.org/officeDocument/2006/relationships/hyperlink" Target="https://ccpatioapp.com/index.php?module=items/info&amp;path=25-328" TargetMode="External"/><Relationship Id="rId28" Type="http://schemas.openxmlformats.org/officeDocument/2006/relationships/hyperlink" Target="https://ccpatioapp.com/index.php?module=items/info&amp;path=25-331" TargetMode="External"/><Relationship Id="rId1350" Type="http://schemas.openxmlformats.org/officeDocument/2006/relationships/hyperlink" Target="https://ccpatioapp.com/index.php?module=items/info&amp;path=25-857" TargetMode="External"/><Relationship Id="rId27" Type="http://schemas.openxmlformats.org/officeDocument/2006/relationships/hyperlink" Target="https://ccpatioapp.com/index.php?module=items/info&amp;path=25-331" TargetMode="External"/><Relationship Id="rId1351" Type="http://schemas.openxmlformats.org/officeDocument/2006/relationships/hyperlink" Target="https://ccpatioapp.com/index.php?module=items/info&amp;path=25-857" TargetMode="External"/><Relationship Id="rId763" Type="http://schemas.openxmlformats.org/officeDocument/2006/relationships/hyperlink" Target="https://ccpatioapp.com/index.php?module=items/info&amp;path=25-598" TargetMode="External"/><Relationship Id="rId1352" Type="http://schemas.openxmlformats.org/officeDocument/2006/relationships/hyperlink" Target="https://ccpatioapp.com/index.php?module=items/info&amp;path=25-858" TargetMode="External"/><Relationship Id="rId29" Type="http://schemas.openxmlformats.org/officeDocument/2006/relationships/hyperlink" Target="https://ccpatioapp.com/index.php?module=items/info&amp;path=25-334" TargetMode="External"/><Relationship Id="rId762" Type="http://schemas.openxmlformats.org/officeDocument/2006/relationships/hyperlink" Target="https://ccpatioapp.com/index.php?module=items/info&amp;path=25-703" TargetMode="External"/><Relationship Id="rId1353" Type="http://schemas.openxmlformats.org/officeDocument/2006/relationships/hyperlink" Target="https://ccpatioapp.com/index.php?module=items/info&amp;path=25-858" TargetMode="External"/><Relationship Id="rId761" Type="http://schemas.openxmlformats.org/officeDocument/2006/relationships/hyperlink" Target="https://ccpatioapp.com/index.php?module=items/info&amp;path=25-684" TargetMode="External"/><Relationship Id="rId1354" Type="http://schemas.openxmlformats.org/officeDocument/2006/relationships/hyperlink" Target="https://ccpatioapp.com/index.php?module=items/info&amp;path=25-821" TargetMode="External"/><Relationship Id="rId760" Type="http://schemas.openxmlformats.org/officeDocument/2006/relationships/hyperlink" Target="https://ccpatioapp.com/index.php?module=items/info&amp;path=25-702" TargetMode="External"/><Relationship Id="rId1355" Type="http://schemas.openxmlformats.org/officeDocument/2006/relationships/hyperlink" Target="https://ccpatioapp.com/index.php?module=items/info&amp;path=25-821" TargetMode="External"/><Relationship Id="rId1345" Type="http://schemas.openxmlformats.org/officeDocument/2006/relationships/hyperlink" Target="https://ccpatioapp.com/index.php?module=items/info&amp;path=25-853" TargetMode="External"/><Relationship Id="rId1346" Type="http://schemas.openxmlformats.org/officeDocument/2006/relationships/hyperlink" Target="https://ccpatioapp.com/index.php?module=items/info&amp;path=25-854" TargetMode="External"/><Relationship Id="rId1347" Type="http://schemas.openxmlformats.org/officeDocument/2006/relationships/hyperlink" Target="https://ccpatioapp.com/index.php?module=items/info&amp;path=25-854" TargetMode="External"/><Relationship Id="rId1348" Type="http://schemas.openxmlformats.org/officeDocument/2006/relationships/hyperlink" Target="https://ccpatioapp.com/index.php?module=items/info&amp;path=25-855" TargetMode="External"/><Relationship Id="rId11" Type="http://schemas.openxmlformats.org/officeDocument/2006/relationships/hyperlink" Target="https://ccpatioapp.com/index.php?module=items/info&amp;path=25-301" TargetMode="External"/><Relationship Id="rId1349" Type="http://schemas.openxmlformats.org/officeDocument/2006/relationships/hyperlink" Target="https://ccpatioapp.com/index.php?module=items/info&amp;path=25-855" TargetMode="External"/><Relationship Id="rId10" Type="http://schemas.openxmlformats.org/officeDocument/2006/relationships/hyperlink" Target="https://ccpatioapp.com/index.php?module=items/info&amp;path=25-301" TargetMode="External"/><Relationship Id="rId13" Type="http://schemas.openxmlformats.org/officeDocument/2006/relationships/hyperlink" Target="https://ccpatioapp.com/index.php?module=items/info&amp;path=25-312" TargetMode="External"/><Relationship Id="rId12" Type="http://schemas.openxmlformats.org/officeDocument/2006/relationships/hyperlink" Target="https://ccpatioapp.com/index.php?module=items/info&amp;path=25-312" TargetMode="External"/><Relationship Id="rId756" Type="http://schemas.openxmlformats.org/officeDocument/2006/relationships/hyperlink" Target="https://ccpatioapp.com/index.php?module=items/info&amp;path=25-699" TargetMode="External"/><Relationship Id="rId755" Type="http://schemas.openxmlformats.org/officeDocument/2006/relationships/hyperlink" Target="https://ccpatioapp.com/index.php?module=items/info&amp;path=25-432" TargetMode="External"/><Relationship Id="rId754" Type="http://schemas.openxmlformats.org/officeDocument/2006/relationships/hyperlink" Target="https://ccpatioapp.com/index.php?module=items/info&amp;path=25-698" TargetMode="External"/><Relationship Id="rId753" Type="http://schemas.openxmlformats.org/officeDocument/2006/relationships/hyperlink" Target="https://ccpatioapp.com/index.php?module=items/info&amp;path=25-420" TargetMode="External"/><Relationship Id="rId759" Type="http://schemas.openxmlformats.org/officeDocument/2006/relationships/hyperlink" Target="https://ccpatioapp.com/index.php?module=items/info&amp;path=25-701" TargetMode="External"/><Relationship Id="rId758" Type="http://schemas.openxmlformats.org/officeDocument/2006/relationships/hyperlink" Target="https://ccpatioapp.com/index.php?module=items/info&amp;path=25-700" TargetMode="External"/><Relationship Id="rId757" Type="http://schemas.openxmlformats.org/officeDocument/2006/relationships/hyperlink" Target="https://ccpatioapp.com/index.php?module=items/info&amp;path=25-658" TargetMode="External"/><Relationship Id="rId15" Type="http://schemas.openxmlformats.org/officeDocument/2006/relationships/hyperlink" Target="https://ccpatioapp.com/index.php?module=items/info&amp;path=25-315" TargetMode="External"/><Relationship Id="rId14" Type="http://schemas.openxmlformats.org/officeDocument/2006/relationships/hyperlink" Target="https://ccpatioapp.com/index.php?module=items/info&amp;path=25-315" TargetMode="External"/><Relationship Id="rId17" Type="http://schemas.openxmlformats.org/officeDocument/2006/relationships/hyperlink" Target="https://ccpatioapp.com/index.php?module=items/info&amp;path=25-316" TargetMode="External"/><Relationship Id="rId16" Type="http://schemas.openxmlformats.org/officeDocument/2006/relationships/hyperlink" Target="https://ccpatioapp.com/index.php?module=items/info&amp;path=25-316" TargetMode="External"/><Relationship Id="rId1340" Type="http://schemas.openxmlformats.org/officeDocument/2006/relationships/hyperlink" Target="https://ccpatioapp.com/index.php?module=items/info&amp;path=25-493" TargetMode="External"/><Relationship Id="rId19" Type="http://schemas.openxmlformats.org/officeDocument/2006/relationships/hyperlink" Target="https://ccpatioapp.com/index.php?module=items/info&amp;path=25-320" TargetMode="External"/><Relationship Id="rId752" Type="http://schemas.openxmlformats.org/officeDocument/2006/relationships/hyperlink" Target="https://ccpatioapp.com/index.php?module=items/info&amp;path=25-697" TargetMode="External"/><Relationship Id="rId1341" Type="http://schemas.openxmlformats.org/officeDocument/2006/relationships/hyperlink" Target="https://ccpatioapp.com/index.php?module=items/info&amp;path=25-493" TargetMode="External"/><Relationship Id="rId18" Type="http://schemas.openxmlformats.org/officeDocument/2006/relationships/hyperlink" Target="https://ccpatioapp.com/index.php?module=items/info&amp;path=25-320" TargetMode="External"/><Relationship Id="rId751" Type="http://schemas.openxmlformats.org/officeDocument/2006/relationships/hyperlink" Target="https://ccpatioapp.com/index.php?module=items/info&amp;path=25-695" TargetMode="External"/><Relationship Id="rId1342" Type="http://schemas.openxmlformats.org/officeDocument/2006/relationships/hyperlink" Target="https://ccpatioapp.com/index.php?module=items/info&amp;path=25-852" TargetMode="External"/><Relationship Id="rId750" Type="http://schemas.openxmlformats.org/officeDocument/2006/relationships/hyperlink" Target="https://ccpatioapp.com/index.php?module=items/info&amp;path=25-694" TargetMode="External"/><Relationship Id="rId1343" Type="http://schemas.openxmlformats.org/officeDocument/2006/relationships/hyperlink" Target="https://ccpatioapp.com/index.php?module=items/info&amp;path=25-852" TargetMode="External"/><Relationship Id="rId1344" Type="http://schemas.openxmlformats.org/officeDocument/2006/relationships/hyperlink" Target="https://ccpatioapp.com/index.php?module=items/info&amp;path=25-853" TargetMode="External"/><Relationship Id="rId84" Type="http://schemas.openxmlformats.org/officeDocument/2006/relationships/hyperlink" Target="https://ccpatioapp.com/index.php?module=items/info&amp;path=25-368" TargetMode="External"/><Relationship Id="rId83" Type="http://schemas.openxmlformats.org/officeDocument/2006/relationships/hyperlink" Target="https://ccpatioapp.com/index.php?module=items/info&amp;path=25-368" TargetMode="External"/><Relationship Id="rId86" Type="http://schemas.openxmlformats.org/officeDocument/2006/relationships/hyperlink" Target="https://ccpatioapp.com/index.php?module=items/info&amp;path=25-370" TargetMode="External"/><Relationship Id="rId85" Type="http://schemas.openxmlformats.org/officeDocument/2006/relationships/hyperlink" Target="https://ccpatioapp.com/index.php?module=items/info&amp;path=25-370" TargetMode="External"/><Relationship Id="rId88" Type="http://schemas.openxmlformats.org/officeDocument/2006/relationships/hyperlink" Target="https://ccpatioapp.com/index.php?module=items/info&amp;path=25-371" TargetMode="External"/><Relationship Id="rId87" Type="http://schemas.openxmlformats.org/officeDocument/2006/relationships/hyperlink" Target="https://ccpatioapp.com/index.php?module=items/info&amp;path=25-371" TargetMode="External"/><Relationship Id="rId89" Type="http://schemas.openxmlformats.org/officeDocument/2006/relationships/hyperlink" Target="https://ccpatioapp.com/index.php?module=items/info&amp;path=25-372" TargetMode="External"/><Relationship Id="rId709" Type="http://schemas.openxmlformats.org/officeDocument/2006/relationships/hyperlink" Target="https://ccpatioapp.com/index.php?module=items/info&amp;path=25-668" TargetMode="External"/><Relationship Id="rId708" Type="http://schemas.openxmlformats.org/officeDocument/2006/relationships/hyperlink" Target="https://ccpatioapp.com/index.php?module=items/info&amp;path=25-414" TargetMode="External"/><Relationship Id="rId707" Type="http://schemas.openxmlformats.org/officeDocument/2006/relationships/hyperlink" Target="https://ccpatioapp.com/index.php?module=items/info&amp;path=25-666" TargetMode="External"/><Relationship Id="rId706" Type="http://schemas.openxmlformats.org/officeDocument/2006/relationships/hyperlink" Target="https://ccpatioapp.com/index.php?module=items/info&amp;path=25-559" TargetMode="External"/><Relationship Id="rId80" Type="http://schemas.openxmlformats.org/officeDocument/2006/relationships/hyperlink" Target="https://ccpatioapp.com/index.php?module=items/info&amp;path=25-366" TargetMode="External"/><Relationship Id="rId82" Type="http://schemas.openxmlformats.org/officeDocument/2006/relationships/hyperlink" Target="https://ccpatioapp.com/index.php?module=items/info&amp;path=25-367" TargetMode="External"/><Relationship Id="rId81" Type="http://schemas.openxmlformats.org/officeDocument/2006/relationships/hyperlink" Target="https://ccpatioapp.com/index.php?module=items/info&amp;path=25-367" TargetMode="External"/><Relationship Id="rId701" Type="http://schemas.openxmlformats.org/officeDocument/2006/relationships/hyperlink" Target="https://ccpatioapp.com/index.php?module=items/info&amp;path=25-646" TargetMode="External"/><Relationship Id="rId700" Type="http://schemas.openxmlformats.org/officeDocument/2006/relationships/hyperlink" Target="https://ccpatioapp.com/index.php?module=items/info&amp;path=25-665" TargetMode="External"/><Relationship Id="rId705" Type="http://schemas.openxmlformats.org/officeDocument/2006/relationships/hyperlink" Target="https://ccpatioapp.com/index.php?module=items/info&amp;path=25-488" TargetMode="External"/><Relationship Id="rId704" Type="http://schemas.openxmlformats.org/officeDocument/2006/relationships/hyperlink" Target="https://ccpatioapp.com/index.php?module=items/info&amp;path=25-667" TargetMode="External"/><Relationship Id="rId703" Type="http://schemas.openxmlformats.org/officeDocument/2006/relationships/hyperlink" Target="https://ccpatioapp.com/index.php?module=items/info&amp;path=25-666" TargetMode="External"/><Relationship Id="rId702" Type="http://schemas.openxmlformats.org/officeDocument/2006/relationships/hyperlink" Target="https://ccpatioapp.com/index.php?module=items/info&amp;path=25-421" TargetMode="External"/><Relationship Id="rId73" Type="http://schemas.openxmlformats.org/officeDocument/2006/relationships/hyperlink" Target="https://ccpatioapp.com/index.php?module=items/info&amp;path=25-363" TargetMode="External"/><Relationship Id="rId72" Type="http://schemas.openxmlformats.org/officeDocument/2006/relationships/hyperlink" Target="https://ccpatioapp.com/index.php?module=items/info&amp;path=25-362" TargetMode="External"/><Relationship Id="rId75" Type="http://schemas.openxmlformats.org/officeDocument/2006/relationships/hyperlink" Target="https://ccpatioapp.com/index.php?module=items/info&amp;path=25-364" TargetMode="External"/><Relationship Id="rId74" Type="http://schemas.openxmlformats.org/officeDocument/2006/relationships/hyperlink" Target="https://ccpatioapp.com/index.php?module=items/info&amp;path=25-363" TargetMode="External"/><Relationship Id="rId77" Type="http://schemas.openxmlformats.org/officeDocument/2006/relationships/hyperlink" Target="https://ccpatioapp.com/index.php?module=items/info&amp;path=25-365" TargetMode="External"/><Relationship Id="rId76" Type="http://schemas.openxmlformats.org/officeDocument/2006/relationships/hyperlink" Target="https://ccpatioapp.com/index.php?module=items/info&amp;path=25-364" TargetMode="External"/><Relationship Id="rId79" Type="http://schemas.openxmlformats.org/officeDocument/2006/relationships/hyperlink" Target="https://ccpatioapp.com/index.php?module=items/info&amp;path=25-366" TargetMode="External"/><Relationship Id="rId78" Type="http://schemas.openxmlformats.org/officeDocument/2006/relationships/hyperlink" Target="https://ccpatioapp.com/index.php?module=items/info&amp;path=25-365" TargetMode="External"/><Relationship Id="rId71" Type="http://schemas.openxmlformats.org/officeDocument/2006/relationships/hyperlink" Target="https://ccpatioapp.com/index.php?module=items/info&amp;path=25-362" TargetMode="External"/><Relationship Id="rId70" Type="http://schemas.openxmlformats.org/officeDocument/2006/relationships/hyperlink" Target="https://ccpatioapp.com/index.php?module=items/info&amp;path=25-359" TargetMode="External"/><Relationship Id="rId62" Type="http://schemas.openxmlformats.org/officeDocument/2006/relationships/hyperlink" Target="https://ccpatioapp.com/index.php?module=items/info&amp;path=25-353" TargetMode="External"/><Relationship Id="rId1312" Type="http://schemas.openxmlformats.org/officeDocument/2006/relationships/hyperlink" Target="https://ccpatioapp.com/index.php?module=items/info&amp;path=25-383" TargetMode="External"/><Relationship Id="rId61" Type="http://schemas.openxmlformats.org/officeDocument/2006/relationships/hyperlink" Target="https://ccpatioapp.com/index.php?module=items/info&amp;path=25-353" TargetMode="External"/><Relationship Id="rId1313" Type="http://schemas.openxmlformats.org/officeDocument/2006/relationships/hyperlink" Target="https://ccpatioapp.com/index.php?module=items/info&amp;path=25-383" TargetMode="External"/><Relationship Id="rId64" Type="http://schemas.openxmlformats.org/officeDocument/2006/relationships/hyperlink" Target="https://ccpatioapp.com/index.php?module=items/info&amp;path=25-354" TargetMode="External"/><Relationship Id="rId1314" Type="http://schemas.openxmlformats.org/officeDocument/2006/relationships/hyperlink" Target="https://ccpatioapp.com/index.php?module=items/info&amp;path=25-846" TargetMode="External"/><Relationship Id="rId63" Type="http://schemas.openxmlformats.org/officeDocument/2006/relationships/hyperlink" Target="https://ccpatioapp.com/index.php?module=items/info&amp;path=25-354" TargetMode="External"/><Relationship Id="rId1315" Type="http://schemas.openxmlformats.org/officeDocument/2006/relationships/hyperlink" Target="https://ccpatioapp.com/index.php?module=items/info&amp;path=25-846" TargetMode="External"/><Relationship Id="rId66" Type="http://schemas.openxmlformats.org/officeDocument/2006/relationships/hyperlink" Target="https://ccpatioapp.com/index.php?module=items/info&amp;path=25-355" TargetMode="External"/><Relationship Id="rId1316" Type="http://schemas.openxmlformats.org/officeDocument/2006/relationships/hyperlink" Target="https://ccpatioapp.com/index.php?module=items/info&amp;path=25-837" TargetMode="External"/><Relationship Id="rId65" Type="http://schemas.openxmlformats.org/officeDocument/2006/relationships/hyperlink" Target="https://ccpatioapp.com/index.php?module=items/info&amp;path=25-355" TargetMode="External"/><Relationship Id="rId1317" Type="http://schemas.openxmlformats.org/officeDocument/2006/relationships/hyperlink" Target="https://ccpatioapp.com/index.php?module=items/info&amp;path=25-837" TargetMode="External"/><Relationship Id="rId68" Type="http://schemas.openxmlformats.org/officeDocument/2006/relationships/hyperlink" Target="https://ccpatioapp.com/index.php?module=items/info&amp;path=25-358" TargetMode="External"/><Relationship Id="rId1318" Type="http://schemas.openxmlformats.org/officeDocument/2006/relationships/hyperlink" Target="https://ccpatioapp.com/index.php?module=items/info&amp;path=25-564" TargetMode="External"/><Relationship Id="rId67" Type="http://schemas.openxmlformats.org/officeDocument/2006/relationships/hyperlink" Target="https://ccpatioapp.com/index.php?module=items/info&amp;path=25-358" TargetMode="External"/><Relationship Id="rId1319" Type="http://schemas.openxmlformats.org/officeDocument/2006/relationships/hyperlink" Target="https://ccpatioapp.com/index.php?module=items/info&amp;path=25-564" TargetMode="External"/><Relationship Id="rId729" Type="http://schemas.openxmlformats.org/officeDocument/2006/relationships/hyperlink" Target="https://ccpatioapp.com/index.php?module=items/info&amp;path=25-328" TargetMode="External"/><Relationship Id="rId728" Type="http://schemas.openxmlformats.org/officeDocument/2006/relationships/hyperlink" Target="https://ccpatioapp.com/index.php?module=items/info&amp;path=25-613" TargetMode="External"/><Relationship Id="rId60" Type="http://schemas.openxmlformats.org/officeDocument/2006/relationships/hyperlink" Target="https://ccpatioapp.com/index.php?module=items/info&amp;path=25-352" TargetMode="External"/><Relationship Id="rId723" Type="http://schemas.openxmlformats.org/officeDocument/2006/relationships/hyperlink" Target="https://ccpatioapp.com/index.php?module=items/info&amp;path=25-564" TargetMode="External"/><Relationship Id="rId722" Type="http://schemas.openxmlformats.org/officeDocument/2006/relationships/hyperlink" Target="https://ccpatioapp.com/index.php?module=items/info&amp;path=25-677" TargetMode="External"/><Relationship Id="rId721" Type="http://schemas.openxmlformats.org/officeDocument/2006/relationships/hyperlink" Target="https://ccpatioapp.com/index.php?module=items/info&amp;path=25-676" TargetMode="External"/><Relationship Id="rId720" Type="http://schemas.openxmlformats.org/officeDocument/2006/relationships/hyperlink" Target="https://ccpatioapp.com/index.php?module=items/info&amp;path=25-586" TargetMode="External"/><Relationship Id="rId727" Type="http://schemas.openxmlformats.org/officeDocument/2006/relationships/hyperlink" Target="https://ccpatioapp.com/index.php?module=items/info&amp;path=25-680" TargetMode="External"/><Relationship Id="rId726" Type="http://schemas.openxmlformats.org/officeDocument/2006/relationships/hyperlink" Target="https://ccpatioapp.com/index.php?module=items/info&amp;path=25-537" TargetMode="External"/><Relationship Id="rId725" Type="http://schemas.openxmlformats.org/officeDocument/2006/relationships/hyperlink" Target="https://ccpatioapp.com/index.php?module=items/info&amp;path=25-679" TargetMode="External"/><Relationship Id="rId724" Type="http://schemas.openxmlformats.org/officeDocument/2006/relationships/hyperlink" Target="https://ccpatioapp.com/index.php?module=items/info&amp;path=25-388" TargetMode="External"/><Relationship Id="rId69" Type="http://schemas.openxmlformats.org/officeDocument/2006/relationships/hyperlink" Target="https://ccpatioapp.com/index.php?module=items/info&amp;path=25-359" TargetMode="External"/><Relationship Id="rId1310" Type="http://schemas.openxmlformats.org/officeDocument/2006/relationships/hyperlink" Target="https://ccpatioapp.com/index.php?module=items/info&amp;path=25-845" TargetMode="External"/><Relationship Id="rId1311" Type="http://schemas.openxmlformats.org/officeDocument/2006/relationships/hyperlink" Target="https://ccpatioapp.com/index.php?module=items/info&amp;path=25-845" TargetMode="External"/><Relationship Id="rId51" Type="http://schemas.openxmlformats.org/officeDocument/2006/relationships/hyperlink" Target="https://ccpatioapp.com/index.php?module=items/info&amp;path=25-347" TargetMode="External"/><Relationship Id="rId1301" Type="http://schemas.openxmlformats.org/officeDocument/2006/relationships/hyperlink" Target="https://ccpatioapp.com/index.php?module=items/info&amp;path=25-842" TargetMode="External"/><Relationship Id="rId50" Type="http://schemas.openxmlformats.org/officeDocument/2006/relationships/hyperlink" Target="https://ccpatioapp.com/index.php?module=items/info&amp;path=25-347" TargetMode="External"/><Relationship Id="rId1302" Type="http://schemas.openxmlformats.org/officeDocument/2006/relationships/hyperlink" Target="https://ccpatioapp.com/index.php?module=items/info&amp;path=25-843" TargetMode="External"/><Relationship Id="rId53" Type="http://schemas.openxmlformats.org/officeDocument/2006/relationships/hyperlink" Target="https://ccpatioapp.com/index.php?module=items/info&amp;path=25-348" TargetMode="External"/><Relationship Id="rId1303" Type="http://schemas.openxmlformats.org/officeDocument/2006/relationships/hyperlink" Target="https://ccpatioapp.com/index.php?module=items/info&amp;path=25-843" TargetMode="External"/><Relationship Id="rId52" Type="http://schemas.openxmlformats.org/officeDocument/2006/relationships/hyperlink" Target="https://ccpatioapp.com/index.php?module=items/info&amp;path=25-348" TargetMode="External"/><Relationship Id="rId1304" Type="http://schemas.openxmlformats.org/officeDocument/2006/relationships/hyperlink" Target="https://ccpatioapp.com/index.php?module=items/info&amp;path=25-804" TargetMode="External"/><Relationship Id="rId55" Type="http://schemas.openxmlformats.org/officeDocument/2006/relationships/hyperlink" Target="https://ccpatioapp.com/index.php?module=items/info&amp;path=25-350" TargetMode="External"/><Relationship Id="rId1305" Type="http://schemas.openxmlformats.org/officeDocument/2006/relationships/hyperlink" Target="https://ccpatioapp.com/index.php?module=items/info&amp;path=25-804" TargetMode="External"/><Relationship Id="rId54" Type="http://schemas.openxmlformats.org/officeDocument/2006/relationships/hyperlink" Target="https://ccpatioapp.com/index.php?module=items/info&amp;path=25-349" TargetMode="External"/><Relationship Id="rId1306" Type="http://schemas.openxmlformats.org/officeDocument/2006/relationships/hyperlink" Target="https://ccpatioapp.com/index.php?module=items/info&amp;path=25-843" TargetMode="External"/><Relationship Id="rId57" Type="http://schemas.openxmlformats.org/officeDocument/2006/relationships/hyperlink" Target="https://ccpatioapp.com/index.php?module=items/info&amp;path=25-351" TargetMode="External"/><Relationship Id="rId1307" Type="http://schemas.openxmlformats.org/officeDocument/2006/relationships/hyperlink" Target="https://ccpatioapp.com/index.php?module=items/info&amp;path=25-843" TargetMode="External"/><Relationship Id="rId56" Type="http://schemas.openxmlformats.org/officeDocument/2006/relationships/hyperlink" Target="https://ccpatioapp.com/index.php?module=items/info&amp;path=25-350" TargetMode="External"/><Relationship Id="rId1308" Type="http://schemas.openxmlformats.org/officeDocument/2006/relationships/hyperlink" Target="https://ccpatioapp.com/index.php?module=items/info&amp;path=25-844" TargetMode="External"/><Relationship Id="rId1309" Type="http://schemas.openxmlformats.org/officeDocument/2006/relationships/hyperlink" Target="https://ccpatioapp.com/index.php?module=items/info&amp;path=25-844" TargetMode="External"/><Relationship Id="rId719" Type="http://schemas.openxmlformats.org/officeDocument/2006/relationships/hyperlink" Target="https://ccpatioapp.com/index.php?module=items/info&amp;path=25-675" TargetMode="External"/><Relationship Id="rId718" Type="http://schemas.openxmlformats.org/officeDocument/2006/relationships/hyperlink" Target="https://ccpatioapp.com/index.php?module=items/info&amp;path=25-674" TargetMode="External"/><Relationship Id="rId717" Type="http://schemas.openxmlformats.org/officeDocument/2006/relationships/hyperlink" Target="https://ccpatioapp.com/index.php?module=items/info&amp;path=25-656" TargetMode="External"/><Relationship Id="rId712" Type="http://schemas.openxmlformats.org/officeDocument/2006/relationships/hyperlink" Target="https://ccpatioapp.com/index.php?module=items/info&amp;path=25-670" TargetMode="External"/><Relationship Id="rId711" Type="http://schemas.openxmlformats.org/officeDocument/2006/relationships/hyperlink" Target="https://ccpatioapp.com/index.php?module=items/info&amp;path=25-669" TargetMode="External"/><Relationship Id="rId710" Type="http://schemas.openxmlformats.org/officeDocument/2006/relationships/hyperlink" Target="https://ccpatioapp.com/index.php?module=items/info&amp;path=25-650" TargetMode="External"/><Relationship Id="rId716" Type="http://schemas.openxmlformats.org/officeDocument/2006/relationships/hyperlink" Target="https://ccpatioapp.com/index.php?module=items/info&amp;path=25-145" TargetMode="External"/><Relationship Id="rId715" Type="http://schemas.openxmlformats.org/officeDocument/2006/relationships/hyperlink" Target="https://ccpatioapp.com/index.php?module=items/info&amp;path=25-673" TargetMode="External"/><Relationship Id="rId714" Type="http://schemas.openxmlformats.org/officeDocument/2006/relationships/hyperlink" Target="https://ccpatioapp.com/index.php?module=items/info&amp;path=25-672" TargetMode="External"/><Relationship Id="rId713" Type="http://schemas.openxmlformats.org/officeDocument/2006/relationships/hyperlink" Target="https://ccpatioapp.com/index.php?module=items/info&amp;path=25-671" TargetMode="External"/><Relationship Id="rId59" Type="http://schemas.openxmlformats.org/officeDocument/2006/relationships/hyperlink" Target="https://ccpatioapp.com/index.php?module=items/info&amp;path=25-352" TargetMode="External"/><Relationship Id="rId58" Type="http://schemas.openxmlformats.org/officeDocument/2006/relationships/hyperlink" Target="https://ccpatioapp.com/index.php?module=items/info&amp;path=25-351" TargetMode="External"/><Relationship Id="rId1300" Type="http://schemas.openxmlformats.org/officeDocument/2006/relationships/hyperlink" Target="https://ccpatioapp.com/index.php?module=items/info&amp;path=25-842" TargetMode="External"/><Relationship Id="rId349" Type="http://schemas.openxmlformats.org/officeDocument/2006/relationships/hyperlink" Target="https://ccpatioapp.com/index.php?module=items/info&amp;path=25-452" TargetMode="External"/><Relationship Id="rId348" Type="http://schemas.openxmlformats.org/officeDocument/2006/relationships/hyperlink" Target="https://ccpatioapp.com/index.php?module=items/info&amp;path=25-452" TargetMode="External"/><Relationship Id="rId347" Type="http://schemas.openxmlformats.org/officeDocument/2006/relationships/hyperlink" Target="https://ccpatioapp.com/index.php?module=items/info&amp;path=25-420" TargetMode="External"/><Relationship Id="rId346" Type="http://schemas.openxmlformats.org/officeDocument/2006/relationships/hyperlink" Target="https://ccpatioapp.com/index.php?module=items/info&amp;path=25-420" TargetMode="External"/><Relationship Id="rId341" Type="http://schemas.openxmlformats.org/officeDocument/2006/relationships/hyperlink" Target="https://ccpatioapp.com/index.php?module=items/info&amp;path=25-482" TargetMode="External"/><Relationship Id="rId340" Type="http://schemas.openxmlformats.org/officeDocument/2006/relationships/hyperlink" Target="https://ccpatioapp.com/index.php?module=items/info&amp;path=25-482" TargetMode="External"/><Relationship Id="rId345" Type="http://schemas.openxmlformats.org/officeDocument/2006/relationships/hyperlink" Target="https://ccpatioapp.com/index.php?module=items/info&amp;path=25-484" TargetMode="External"/><Relationship Id="rId344" Type="http://schemas.openxmlformats.org/officeDocument/2006/relationships/hyperlink" Target="https://ccpatioapp.com/index.php?module=items/info&amp;path=25-484" TargetMode="External"/><Relationship Id="rId343" Type="http://schemas.openxmlformats.org/officeDocument/2006/relationships/hyperlink" Target="https://ccpatioapp.com/index.php?module=items/info&amp;path=25-483" TargetMode="External"/><Relationship Id="rId342" Type="http://schemas.openxmlformats.org/officeDocument/2006/relationships/hyperlink" Target="https://ccpatioapp.com/index.php?module=items/info&amp;path=25-483" TargetMode="External"/><Relationship Id="rId338" Type="http://schemas.openxmlformats.org/officeDocument/2006/relationships/hyperlink" Target="https://ccpatioapp.com/index.php?module=items/info&amp;path=25-458" TargetMode="External"/><Relationship Id="rId337" Type="http://schemas.openxmlformats.org/officeDocument/2006/relationships/hyperlink" Target="https://ccpatioapp.com/index.php?module=items/info&amp;path=25-122" TargetMode="External"/><Relationship Id="rId336" Type="http://schemas.openxmlformats.org/officeDocument/2006/relationships/hyperlink" Target="https://ccpatioapp.com/index.php?module=items/info&amp;path=25-122" TargetMode="External"/><Relationship Id="rId335" Type="http://schemas.openxmlformats.org/officeDocument/2006/relationships/hyperlink" Target="https://ccpatioapp.com/index.php?module=items/info&amp;path=25-481" TargetMode="External"/><Relationship Id="rId339" Type="http://schemas.openxmlformats.org/officeDocument/2006/relationships/hyperlink" Target="https://ccpatioapp.com/index.php?module=items/info&amp;path=25-458" TargetMode="External"/><Relationship Id="rId330" Type="http://schemas.openxmlformats.org/officeDocument/2006/relationships/hyperlink" Target="https://ccpatioapp.com/index.php?module=items/info&amp;path=25-479" TargetMode="External"/><Relationship Id="rId334" Type="http://schemas.openxmlformats.org/officeDocument/2006/relationships/hyperlink" Target="https://ccpatioapp.com/index.php?module=items/info&amp;path=25-481" TargetMode="External"/><Relationship Id="rId333" Type="http://schemas.openxmlformats.org/officeDocument/2006/relationships/hyperlink" Target="https://ccpatioapp.com/index.php?module=items/info&amp;path=25-480" TargetMode="External"/><Relationship Id="rId332" Type="http://schemas.openxmlformats.org/officeDocument/2006/relationships/hyperlink" Target="https://ccpatioapp.com/index.php?module=items/info&amp;path=25-460" TargetMode="External"/><Relationship Id="rId331" Type="http://schemas.openxmlformats.org/officeDocument/2006/relationships/hyperlink" Target="https://ccpatioapp.com/index.php?module=items/info&amp;path=25-460" TargetMode="External"/><Relationship Id="rId370" Type="http://schemas.openxmlformats.org/officeDocument/2006/relationships/hyperlink" Target="https://ccpatioapp.com/index.php?module=items/info&amp;path=25-416" TargetMode="External"/><Relationship Id="rId369" Type="http://schemas.openxmlformats.org/officeDocument/2006/relationships/hyperlink" Target="https://ccpatioapp.com/index.php?module=items/info&amp;path=25-416" TargetMode="External"/><Relationship Id="rId368" Type="http://schemas.openxmlformats.org/officeDocument/2006/relationships/hyperlink" Target="https://ccpatioapp.com/index.php?module=items/info&amp;path=21-471&amp;redirect_to=subentity&amp;gotopage%5b380%5d=1" TargetMode="External"/><Relationship Id="rId363" Type="http://schemas.openxmlformats.org/officeDocument/2006/relationships/hyperlink" Target="https://ccpatioapp.com/index.php?module=items/info&amp;path=25-491" TargetMode="External"/><Relationship Id="rId362" Type="http://schemas.openxmlformats.org/officeDocument/2006/relationships/hyperlink" Target="https://ccpatioapp.com/index.php?module=items/info&amp;path=25-490" TargetMode="External"/><Relationship Id="rId361" Type="http://schemas.openxmlformats.org/officeDocument/2006/relationships/hyperlink" Target="https://ccpatioapp.com/index.php?module=items/info&amp;path=25-490" TargetMode="External"/><Relationship Id="rId360" Type="http://schemas.openxmlformats.org/officeDocument/2006/relationships/hyperlink" Target="https://ccpatioapp.com/index.php?module=items/info&amp;path=25-206" TargetMode="External"/><Relationship Id="rId367" Type="http://schemas.openxmlformats.org/officeDocument/2006/relationships/hyperlink" Target="https://ccpatioapp.com/index.php?module=items/info&amp;path=25-493" TargetMode="External"/><Relationship Id="rId366" Type="http://schemas.openxmlformats.org/officeDocument/2006/relationships/hyperlink" Target="https://ccpatioapp.com/index.php?module=items/info&amp;path=25-493" TargetMode="External"/><Relationship Id="rId365" Type="http://schemas.openxmlformats.org/officeDocument/2006/relationships/hyperlink" Target="https://ccpatioapp.com/index.php?module=items/info&amp;path=21-469&amp;redirect_to=subentity&amp;gotopage%5b380%5d=1" TargetMode="External"/><Relationship Id="rId364" Type="http://schemas.openxmlformats.org/officeDocument/2006/relationships/hyperlink" Target="https://ccpatioapp.com/index.php?module=items/info&amp;path=25-491" TargetMode="External"/><Relationship Id="rId95" Type="http://schemas.openxmlformats.org/officeDocument/2006/relationships/hyperlink" Target="https://ccpatioapp.com/index.php?module=items/info&amp;path=25-375" TargetMode="External"/><Relationship Id="rId94" Type="http://schemas.openxmlformats.org/officeDocument/2006/relationships/hyperlink" Target="https://ccpatioapp.com/index.php?module=items/info&amp;path=25-374" TargetMode="External"/><Relationship Id="rId97" Type="http://schemas.openxmlformats.org/officeDocument/2006/relationships/hyperlink" Target="https://ccpatioapp.com/index.php?module=items/info&amp;path=25-376" TargetMode="External"/><Relationship Id="rId96" Type="http://schemas.openxmlformats.org/officeDocument/2006/relationships/hyperlink" Target="https://ccpatioapp.com/index.php?module=items/info&amp;path=25-375" TargetMode="External"/><Relationship Id="rId99" Type="http://schemas.openxmlformats.org/officeDocument/2006/relationships/hyperlink" Target="https://ccpatioapp.com/index.php?module=items/info&amp;path=25-377" TargetMode="External"/><Relationship Id="rId98" Type="http://schemas.openxmlformats.org/officeDocument/2006/relationships/hyperlink" Target="https://ccpatioapp.com/index.php?module=items/info&amp;path=25-376" TargetMode="External"/><Relationship Id="rId91" Type="http://schemas.openxmlformats.org/officeDocument/2006/relationships/hyperlink" Target="https://ccpatioapp.com/index.php?module=items/info&amp;path=25-365" TargetMode="External"/><Relationship Id="rId90" Type="http://schemas.openxmlformats.org/officeDocument/2006/relationships/hyperlink" Target="https://ccpatioapp.com/index.php?module=items/info&amp;path=25-372" TargetMode="External"/><Relationship Id="rId93" Type="http://schemas.openxmlformats.org/officeDocument/2006/relationships/hyperlink" Target="https://ccpatioapp.com/index.php?module=items/info&amp;path=25-374" TargetMode="External"/><Relationship Id="rId92" Type="http://schemas.openxmlformats.org/officeDocument/2006/relationships/hyperlink" Target="https://ccpatioapp.com/index.php?module=items/info&amp;path=25-373" TargetMode="External"/><Relationship Id="rId359" Type="http://schemas.openxmlformats.org/officeDocument/2006/relationships/hyperlink" Target="https://ccpatioapp.com/index.php?module=items/info&amp;path=25-206" TargetMode="External"/><Relationship Id="rId358" Type="http://schemas.openxmlformats.org/officeDocument/2006/relationships/hyperlink" Target="https://ccpatioapp.com/index.php?module=items/info&amp;path=25-489" TargetMode="External"/><Relationship Id="rId357" Type="http://schemas.openxmlformats.org/officeDocument/2006/relationships/hyperlink" Target="https://ccpatioapp.com/index.php?module=items/info&amp;path=25-489" TargetMode="External"/><Relationship Id="rId352" Type="http://schemas.openxmlformats.org/officeDocument/2006/relationships/hyperlink" Target="https://ccpatioapp.com/index.php?module=items/info&amp;path=25-420" TargetMode="External"/><Relationship Id="rId351" Type="http://schemas.openxmlformats.org/officeDocument/2006/relationships/hyperlink" Target="https://ccpatioapp.com/index.php?module=items/info&amp;path=25-420" TargetMode="External"/><Relationship Id="rId350" Type="http://schemas.openxmlformats.org/officeDocument/2006/relationships/hyperlink" Target="https://ccpatioapp.com/index.php?module=items/info&amp;path=25-486" TargetMode="External"/><Relationship Id="rId356" Type="http://schemas.openxmlformats.org/officeDocument/2006/relationships/hyperlink" Target="https://ccpatioapp.com/index.php?module=items/info&amp;path=25-488" TargetMode="External"/><Relationship Id="rId355" Type="http://schemas.openxmlformats.org/officeDocument/2006/relationships/hyperlink" Target="https://ccpatioapp.com/index.php?module=items/info&amp;path=25-488" TargetMode="External"/><Relationship Id="rId354" Type="http://schemas.openxmlformats.org/officeDocument/2006/relationships/hyperlink" Target="https://ccpatioapp.com/index.php?module=items/info&amp;path=25-487" TargetMode="External"/><Relationship Id="rId353" Type="http://schemas.openxmlformats.org/officeDocument/2006/relationships/hyperlink" Target="https://ccpatioapp.com/index.php?module=items/info&amp;path=25-487" TargetMode="External"/><Relationship Id="rId1378" Type="http://schemas.openxmlformats.org/officeDocument/2006/relationships/hyperlink" Target="https://ccpatioapp.com/index.php?module=items/info&amp;path=25-863" TargetMode="External"/><Relationship Id="rId1379" Type="http://schemas.openxmlformats.org/officeDocument/2006/relationships/hyperlink" Target="https://ccpatioapp.com/index.php?module=items/info&amp;path=25-863" TargetMode="External"/><Relationship Id="rId305" Type="http://schemas.openxmlformats.org/officeDocument/2006/relationships/hyperlink" Target="https://ccpatioapp.com/index.php?module=items/info&amp;path=25-421" TargetMode="External"/><Relationship Id="rId789" Type="http://schemas.openxmlformats.org/officeDocument/2006/relationships/hyperlink" Target="https://ccpatioapp.com/index.php?module=items/info&amp;path=25-720" TargetMode="External"/><Relationship Id="rId304" Type="http://schemas.openxmlformats.org/officeDocument/2006/relationships/hyperlink" Target="https://ccpatioapp.com/index.php?module=items/info&amp;path=21-437&amp;redirect_to=subentity&amp;gotopage%5b85%5d=1" TargetMode="External"/><Relationship Id="rId788" Type="http://schemas.openxmlformats.org/officeDocument/2006/relationships/hyperlink" Target="https://ccpatioapp.com/index.php?module=items/info&amp;path=25-719" TargetMode="External"/><Relationship Id="rId303" Type="http://schemas.openxmlformats.org/officeDocument/2006/relationships/hyperlink" Target="https://ccpatioapp.com/index.php?module=items/info&amp;path=25-451" TargetMode="External"/><Relationship Id="rId787" Type="http://schemas.openxmlformats.org/officeDocument/2006/relationships/hyperlink" Target="https://ccpatioapp.com/index.php?module=items/info&amp;path=25-718" TargetMode="External"/><Relationship Id="rId302" Type="http://schemas.openxmlformats.org/officeDocument/2006/relationships/hyperlink" Target="https://ccpatioapp.com/index.php?module=items/info&amp;path=25-451" TargetMode="External"/><Relationship Id="rId786" Type="http://schemas.openxmlformats.org/officeDocument/2006/relationships/hyperlink" Target="https://ccpatioapp.com/index.php?module=items/info&amp;path=25-676" TargetMode="External"/><Relationship Id="rId309" Type="http://schemas.openxmlformats.org/officeDocument/2006/relationships/hyperlink" Target="https://ccpatioapp.com/index.php?module=items/info&amp;path=25-472" TargetMode="External"/><Relationship Id="rId308" Type="http://schemas.openxmlformats.org/officeDocument/2006/relationships/hyperlink" Target="https://ccpatioapp.com/index.php?module=items/info&amp;path=25-472" TargetMode="External"/><Relationship Id="rId307" Type="http://schemas.openxmlformats.org/officeDocument/2006/relationships/hyperlink" Target="https://ccpatioapp.com/index.php?module=items/info&amp;path=25-471" TargetMode="External"/><Relationship Id="rId306" Type="http://schemas.openxmlformats.org/officeDocument/2006/relationships/hyperlink" Target="https://ccpatioapp.com/index.php?module=items/info&amp;path=25-471" TargetMode="External"/><Relationship Id="rId781" Type="http://schemas.openxmlformats.org/officeDocument/2006/relationships/hyperlink" Target="https://ccpatioapp.com/index.php?module=items/info&amp;path=25-716" TargetMode="External"/><Relationship Id="rId1370" Type="http://schemas.openxmlformats.org/officeDocument/2006/relationships/hyperlink" Target="https://ccpatioapp.com/index.php?module=items/info&amp;path=25-861" TargetMode="External"/><Relationship Id="rId780" Type="http://schemas.openxmlformats.org/officeDocument/2006/relationships/hyperlink" Target="https://ccpatioapp.com/index.php?module=items/info&amp;path=25-420" TargetMode="External"/><Relationship Id="rId1371" Type="http://schemas.openxmlformats.org/officeDocument/2006/relationships/hyperlink" Target="https://ccpatioapp.com/index.php?module=items/info&amp;path=25-861" TargetMode="External"/><Relationship Id="rId1372" Type="http://schemas.openxmlformats.org/officeDocument/2006/relationships/hyperlink" Target="https://ccpatioapp.com/index.php?module=items/info&amp;path=25-862" TargetMode="External"/><Relationship Id="rId1373" Type="http://schemas.openxmlformats.org/officeDocument/2006/relationships/hyperlink" Target="https://ccpatioapp.com/index.php?module=items/info&amp;path=25-862" TargetMode="External"/><Relationship Id="rId301" Type="http://schemas.openxmlformats.org/officeDocument/2006/relationships/hyperlink" Target="https://ccpatioapp.com/index.php?module=items/info&amp;path=25-470" TargetMode="External"/><Relationship Id="rId785" Type="http://schemas.openxmlformats.org/officeDocument/2006/relationships/hyperlink" Target="https://ccpatioapp.com/index.php?module=items/info&amp;path=25-146" TargetMode="External"/><Relationship Id="rId1374" Type="http://schemas.openxmlformats.org/officeDocument/2006/relationships/hyperlink" Target="https://ccpatioapp.com/index.php?module=items/info&amp;path=25-858" TargetMode="External"/><Relationship Id="rId300" Type="http://schemas.openxmlformats.org/officeDocument/2006/relationships/hyperlink" Target="https://ccpatioapp.com/index.php?module=items/info&amp;path=25-470" TargetMode="External"/><Relationship Id="rId784" Type="http://schemas.openxmlformats.org/officeDocument/2006/relationships/hyperlink" Target="https://ccpatioapp.com/index.php?module=items/info&amp;path=25-390" TargetMode="External"/><Relationship Id="rId1375" Type="http://schemas.openxmlformats.org/officeDocument/2006/relationships/hyperlink" Target="https://ccpatioapp.com/index.php?module=items/info&amp;path=25-858" TargetMode="External"/><Relationship Id="rId783" Type="http://schemas.openxmlformats.org/officeDocument/2006/relationships/hyperlink" Target="https://ccpatioapp.com/index.php?module=items/info&amp;path=25-717" TargetMode="External"/><Relationship Id="rId1376" Type="http://schemas.openxmlformats.org/officeDocument/2006/relationships/hyperlink" Target="https://ccpatioapp.com/index.php?module=items/info&amp;path=25-862" TargetMode="External"/><Relationship Id="rId782" Type="http://schemas.openxmlformats.org/officeDocument/2006/relationships/hyperlink" Target="https://ccpatioapp.com/index.php?module=items/info&amp;path=25-658" TargetMode="External"/><Relationship Id="rId1377" Type="http://schemas.openxmlformats.org/officeDocument/2006/relationships/hyperlink" Target="https://ccpatioapp.com/index.php?module=items/info&amp;path=25-862" TargetMode="External"/><Relationship Id="rId1367" Type="http://schemas.openxmlformats.org/officeDocument/2006/relationships/hyperlink" Target="https://ccpatioapp.com/index.php?module=items/info&amp;path=25-536" TargetMode="External"/><Relationship Id="rId1368" Type="http://schemas.openxmlformats.org/officeDocument/2006/relationships/hyperlink" Target="https://ccpatioapp.com/index.php?module=items/info&amp;path=25-441" TargetMode="External"/><Relationship Id="rId1369" Type="http://schemas.openxmlformats.org/officeDocument/2006/relationships/hyperlink" Target="https://ccpatioapp.com/index.php?module=items/info&amp;path=25-441" TargetMode="External"/><Relationship Id="rId778" Type="http://schemas.openxmlformats.org/officeDocument/2006/relationships/hyperlink" Target="https://ccpatioapp.com/index.php?module=items/info&amp;path=25-714" TargetMode="External"/><Relationship Id="rId777" Type="http://schemas.openxmlformats.org/officeDocument/2006/relationships/hyperlink" Target="https://ccpatioapp.com/index.php?module=items/info&amp;path=25-713" TargetMode="External"/><Relationship Id="rId776" Type="http://schemas.openxmlformats.org/officeDocument/2006/relationships/hyperlink" Target="https://ccpatioapp.com/index.php?module=items/info&amp;path=25-600" TargetMode="External"/><Relationship Id="rId775" Type="http://schemas.openxmlformats.org/officeDocument/2006/relationships/hyperlink" Target="https://ccpatioapp.com/index.php?module=items/info&amp;path=25-679" TargetMode="External"/><Relationship Id="rId779" Type="http://schemas.openxmlformats.org/officeDocument/2006/relationships/hyperlink" Target="https://ccpatioapp.com/index.php?module=items/info&amp;path=25-715" TargetMode="External"/><Relationship Id="rId770" Type="http://schemas.openxmlformats.org/officeDocument/2006/relationships/hyperlink" Target="https://ccpatioapp.com/index.php?module=items/info&amp;path=25-710" TargetMode="External"/><Relationship Id="rId1360" Type="http://schemas.openxmlformats.org/officeDocument/2006/relationships/hyperlink" Target="https://ccpatioapp.com/index.php?module=items/info&amp;path=25-859" TargetMode="External"/><Relationship Id="rId1361" Type="http://schemas.openxmlformats.org/officeDocument/2006/relationships/hyperlink" Target="https://ccpatioapp.com/index.php?module=items/info&amp;path=25-859" TargetMode="External"/><Relationship Id="rId1362" Type="http://schemas.openxmlformats.org/officeDocument/2006/relationships/hyperlink" Target="https://ccpatioapp.com/index.php?module=items/info&amp;path=25-860" TargetMode="External"/><Relationship Id="rId774" Type="http://schemas.openxmlformats.org/officeDocument/2006/relationships/hyperlink" Target="https://ccpatioapp.com/index.php?module=items/info&amp;path=25-712" TargetMode="External"/><Relationship Id="rId1363" Type="http://schemas.openxmlformats.org/officeDocument/2006/relationships/hyperlink" Target="https://ccpatioapp.com/index.php?module=items/info&amp;path=25-860" TargetMode="External"/><Relationship Id="rId773" Type="http://schemas.openxmlformats.org/officeDocument/2006/relationships/hyperlink" Target="https://ccpatioapp.com/index.php?module=items/info&amp;path=25-711" TargetMode="External"/><Relationship Id="rId1364" Type="http://schemas.openxmlformats.org/officeDocument/2006/relationships/hyperlink" Target="https://ccpatioapp.com/index.php?module=items/info&amp;path=25-791" TargetMode="External"/><Relationship Id="rId772" Type="http://schemas.openxmlformats.org/officeDocument/2006/relationships/hyperlink" Target="https://ccpatioapp.com/index.php?module=items/info&amp;path=25-660" TargetMode="External"/><Relationship Id="rId1365" Type="http://schemas.openxmlformats.org/officeDocument/2006/relationships/hyperlink" Target="https://ccpatioapp.com/index.php?module=items/info&amp;path=25-791" TargetMode="External"/><Relationship Id="rId771" Type="http://schemas.openxmlformats.org/officeDocument/2006/relationships/hyperlink" Target="https://ccpatioapp.com/index.php?module=items/info&amp;path=25-618" TargetMode="External"/><Relationship Id="rId1366" Type="http://schemas.openxmlformats.org/officeDocument/2006/relationships/hyperlink" Target="https://ccpatioapp.com/index.php?module=items/info&amp;path=25-536" TargetMode="External"/><Relationship Id="rId327" Type="http://schemas.openxmlformats.org/officeDocument/2006/relationships/hyperlink" Target="https://ccpatioapp.com/index.php?module=items/info&amp;path=25-353" TargetMode="External"/><Relationship Id="rId326" Type="http://schemas.openxmlformats.org/officeDocument/2006/relationships/hyperlink" Target="https://ccpatioapp.com/index.php?module=items/info&amp;path=25-353" TargetMode="External"/><Relationship Id="rId325" Type="http://schemas.openxmlformats.org/officeDocument/2006/relationships/hyperlink" Target="https://ccpatioapp.com/index.php?module=items/info&amp;path=25-478" TargetMode="External"/><Relationship Id="rId324" Type="http://schemas.openxmlformats.org/officeDocument/2006/relationships/hyperlink" Target="https://ccpatioapp.com/index.php?module=items/info&amp;path=25-478" TargetMode="External"/><Relationship Id="rId329" Type="http://schemas.openxmlformats.org/officeDocument/2006/relationships/hyperlink" Target="https://ccpatioapp.com/index.php?module=items/info&amp;path=25-397" TargetMode="External"/><Relationship Id="rId1390" Type="http://schemas.openxmlformats.org/officeDocument/2006/relationships/hyperlink" Target="https://ccpatioapp.com/index.php?module=items/info&amp;path=25-867" TargetMode="External"/><Relationship Id="rId328" Type="http://schemas.openxmlformats.org/officeDocument/2006/relationships/hyperlink" Target="https://ccpatioapp.com/index.php?module=items/info&amp;path=25-397" TargetMode="External"/><Relationship Id="rId1391" Type="http://schemas.openxmlformats.org/officeDocument/2006/relationships/hyperlink" Target="https://ccpatioapp.com/index.php?module=items/info&amp;path=25-867" TargetMode="External"/><Relationship Id="rId1392" Type="http://schemas.openxmlformats.org/officeDocument/2006/relationships/hyperlink" Target="https://ccpatioapp.com/index.php?module=items/info&amp;path=25-868" TargetMode="External"/><Relationship Id="rId1393" Type="http://schemas.openxmlformats.org/officeDocument/2006/relationships/hyperlink" Target="https://ccpatioapp.com/index.php?module=items/info&amp;path=25-868" TargetMode="External"/><Relationship Id="rId1394" Type="http://schemas.openxmlformats.org/officeDocument/2006/relationships/hyperlink" Target="https://ccpatioapp.com/index.php?module=items/info&amp;path=25-584" TargetMode="External"/><Relationship Id="rId1395" Type="http://schemas.openxmlformats.org/officeDocument/2006/relationships/hyperlink" Target="https://ccpatioapp.com/index.php?module=items/info&amp;path=25-584" TargetMode="External"/><Relationship Id="rId323" Type="http://schemas.openxmlformats.org/officeDocument/2006/relationships/hyperlink" Target="https://ccpatioapp.com/index.php?module=items/info&amp;path=25-330" TargetMode="External"/><Relationship Id="rId1396" Type="http://schemas.openxmlformats.org/officeDocument/2006/relationships/hyperlink" Target="https://ccpatioapp.com/index.php?module=items/info&amp;path=25-854" TargetMode="External"/><Relationship Id="rId322" Type="http://schemas.openxmlformats.org/officeDocument/2006/relationships/hyperlink" Target="https://ccpatioapp.com/index.php?module=items/info&amp;path=25-330" TargetMode="External"/><Relationship Id="rId1397" Type="http://schemas.openxmlformats.org/officeDocument/2006/relationships/hyperlink" Target="https://ccpatioapp.com/index.php?module=items/info&amp;path=25-854" TargetMode="External"/><Relationship Id="rId321" Type="http://schemas.openxmlformats.org/officeDocument/2006/relationships/hyperlink" Target="https://ccpatioapp.com/index.php?module=items/info&amp;path=25-477" TargetMode="External"/><Relationship Id="rId1398" Type="http://schemas.openxmlformats.org/officeDocument/2006/relationships/hyperlink" Target="https://ccpatioapp.com/index.php?module=items/info&amp;path=25-869" TargetMode="External"/><Relationship Id="rId320" Type="http://schemas.openxmlformats.org/officeDocument/2006/relationships/hyperlink" Target="https://ccpatioapp.com/index.php?module=items/info&amp;path=25-477" TargetMode="External"/><Relationship Id="rId1399" Type="http://schemas.openxmlformats.org/officeDocument/2006/relationships/hyperlink" Target="https://ccpatioapp.com/index.php?module=items/info&amp;path=25-869" TargetMode="External"/><Relationship Id="rId1389" Type="http://schemas.openxmlformats.org/officeDocument/2006/relationships/hyperlink" Target="https://ccpatioapp.com/index.php?module=items/info&amp;path=25-838" TargetMode="External"/><Relationship Id="rId316" Type="http://schemas.openxmlformats.org/officeDocument/2006/relationships/hyperlink" Target="https://ccpatioapp.com/index.php?module=items/info&amp;path=25-177" TargetMode="External"/><Relationship Id="rId315" Type="http://schemas.openxmlformats.org/officeDocument/2006/relationships/hyperlink" Target="https://ccpatioapp.com/index.php?module=items/info&amp;path=25-475" TargetMode="External"/><Relationship Id="rId799" Type="http://schemas.openxmlformats.org/officeDocument/2006/relationships/hyperlink" Target="https://ccpatioapp.com/index.php?module=items/info&amp;path=25-420" TargetMode="External"/><Relationship Id="rId314" Type="http://schemas.openxmlformats.org/officeDocument/2006/relationships/hyperlink" Target="https://ccpatioapp.com/index.php?module=items/info&amp;path=25-475" TargetMode="External"/><Relationship Id="rId798" Type="http://schemas.openxmlformats.org/officeDocument/2006/relationships/hyperlink" Target="https://ccpatioapp.com/index.php?module=items/info&amp;path=25-726" TargetMode="External"/><Relationship Id="rId313" Type="http://schemas.openxmlformats.org/officeDocument/2006/relationships/hyperlink" Target="https://ccpatioapp.com/index.php?module=items/info&amp;path=25-474" TargetMode="External"/><Relationship Id="rId797" Type="http://schemas.openxmlformats.org/officeDocument/2006/relationships/hyperlink" Target="https://ccpatioapp.com/index.php?module=items/info&amp;path=25-726" TargetMode="External"/><Relationship Id="rId319" Type="http://schemas.openxmlformats.org/officeDocument/2006/relationships/hyperlink" Target="https://ccpatioapp.com/index.php?module=items/info&amp;path=25-476" TargetMode="External"/><Relationship Id="rId318" Type="http://schemas.openxmlformats.org/officeDocument/2006/relationships/hyperlink" Target="https://ccpatioapp.com/index.php?module=items/info&amp;path=25-476" TargetMode="External"/><Relationship Id="rId317" Type="http://schemas.openxmlformats.org/officeDocument/2006/relationships/hyperlink" Target="https://ccpatioapp.com/index.php?module=items/info&amp;path=25-177" TargetMode="External"/><Relationship Id="rId1380" Type="http://schemas.openxmlformats.org/officeDocument/2006/relationships/hyperlink" Target="https://ccpatioapp.com/index.php?module=items/info&amp;path=25-864" TargetMode="External"/><Relationship Id="rId792" Type="http://schemas.openxmlformats.org/officeDocument/2006/relationships/hyperlink" Target="https://ccpatioapp.com/index.php?module=items/info&amp;path=25-723" TargetMode="External"/><Relationship Id="rId1381" Type="http://schemas.openxmlformats.org/officeDocument/2006/relationships/hyperlink" Target="https://ccpatioapp.com/index.php?module=items/info&amp;path=25-864" TargetMode="External"/><Relationship Id="rId791" Type="http://schemas.openxmlformats.org/officeDocument/2006/relationships/hyperlink" Target="https://ccpatioapp.com/index.php?module=items/info&amp;path=25-722" TargetMode="External"/><Relationship Id="rId1382" Type="http://schemas.openxmlformats.org/officeDocument/2006/relationships/hyperlink" Target="https://ccpatioapp.com/index.php?module=items/info&amp;path=25-865" TargetMode="External"/><Relationship Id="rId790" Type="http://schemas.openxmlformats.org/officeDocument/2006/relationships/hyperlink" Target="https://ccpatioapp.com/index.php?module=items/info&amp;path=25-721" TargetMode="External"/><Relationship Id="rId1383" Type="http://schemas.openxmlformats.org/officeDocument/2006/relationships/hyperlink" Target="https://ccpatioapp.com/index.php?module=items/info&amp;path=25-865" TargetMode="External"/><Relationship Id="rId1384" Type="http://schemas.openxmlformats.org/officeDocument/2006/relationships/hyperlink" Target="https://ccpatioapp.com/index.php?module=items/info&amp;path=25-839" TargetMode="External"/><Relationship Id="rId312" Type="http://schemas.openxmlformats.org/officeDocument/2006/relationships/hyperlink" Target="https://ccpatioapp.com/index.php?module=items/info&amp;path=25-474" TargetMode="External"/><Relationship Id="rId796" Type="http://schemas.openxmlformats.org/officeDocument/2006/relationships/hyperlink" Target="https://ccpatioapp.com/index.php?module=items/info&amp;path=25-725" TargetMode="External"/><Relationship Id="rId1385" Type="http://schemas.openxmlformats.org/officeDocument/2006/relationships/hyperlink" Target="https://ccpatioapp.com/index.php?module=items/info&amp;path=25-839" TargetMode="External"/><Relationship Id="rId311" Type="http://schemas.openxmlformats.org/officeDocument/2006/relationships/hyperlink" Target="https://ccpatioapp.com/index.php?module=items/info&amp;path=25-473" TargetMode="External"/><Relationship Id="rId795" Type="http://schemas.openxmlformats.org/officeDocument/2006/relationships/hyperlink" Target="https://ccpatioapp.com/index.php?module=items/info&amp;path=25-725" TargetMode="External"/><Relationship Id="rId1386" Type="http://schemas.openxmlformats.org/officeDocument/2006/relationships/hyperlink" Target="https://ccpatioapp.com/index.php?module=items/info&amp;path=25-866" TargetMode="External"/><Relationship Id="rId310" Type="http://schemas.openxmlformats.org/officeDocument/2006/relationships/hyperlink" Target="https://ccpatioapp.com/index.php?module=items/info&amp;path=25-473" TargetMode="External"/><Relationship Id="rId794" Type="http://schemas.openxmlformats.org/officeDocument/2006/relationships/hyperlink" Target="https://ccpatioapp.com/index.php?module=items/info&amp;path=25-724" TargetMode="External"/><Relationship Id="rId1387" Type="http://schemas.openxmlformats.org/officeDocument/2006/relationships/hyperlink" Target="https://ccpatioapp.com/index.php?module=items/info&amp;path=25-866" TargetMode="External"/><Relationship Id="rId793" Type="http://schemas.openxmlformats.org/officeDocument/2006/relationships/hyperlink" Target="https://ccpatioapp.com/index.php?module=items/info&amp;path=25-691" TargetMode="External"/><Relationship Id="rId1388" Type="http://schemas.openxmlformats.org/officeDocument/2006/relationships/hyperlink" Target="https://ccpatioapp.com/index.php?module=items/info&amp;path=25-838" TargetMode="External"/><Relationship Id="rId297" Type="http://schemas.openxmlformats.org/officeDocument/2006/relationships/hyperlink" Target="https://ccpatioapp.com/index.php?module=items/info&amp;path=25-406" TargetMode="External"/><Relationship Id="rId296" Type="http://schemas.openxmlformats.org/officeDocument/2006/relationships/hyperlink" Target="https://ccpatioapp.com/index.php?module=items/info&amp;path=25-406" TargetMode="External"/><Relationship Id="rId295" Type="http://schemas.openxmlformats.org/officeDocument/2006/relationships/hyperlink" Target="https://ccpatioapp.com/index.php?module=items/info&amp;path=25-468" TargetMode="External"/><Relationship Id="rId294" Type="http://schemas.openxmlformats.org/officeDocument/2006/relationships/hyperlink" Target="https://ccpatioapp.com/index.php?module=items/info&amp;path=25-468" TargetMode="External"/><Relationship Id="rId299" Type="http://schemas.openxmlformats.org/officeDocument/2006/relationships/hyperlink" Target="https://ccpatioapp.com/index.php?module=items/info&amp;path=25-469" TargetMode="External"/><Relationship Id="rId298" Type="http://schemas.openxmlformats.org/officeDocument/2006/relationships/hyperlink" Target="https://ccpatioapp.com/index.php?module=items/info&amp;path=25-469" TargetMode="External"/><Relationship Id="rId271" Type="http://schemas.openxmlformats.org/officeDocument/2006/relationships/hyperlink" Target="https://ccpatioapp.com/index.php?module=items/info&amp;path=25-459" TargetMode="External"/><Relationship Id="rId270" Type="http://schemas.openxmlformats.org/officeDocument/2006/relationships/hyperlink" Target="https://ccpatioapp.com/index.php?module=items/info&amp;path=25-459" TargetMode="External"/><Relationship Id="rId269" Type="http://schemas.openxmlformats.org/officeDocument/2006/relationships/hyperlink" Target="https://ccpatioapp.com/index.php?module=items/info&amp;path=25-435" TargetMode="External"/><Relationship Id="rId264" Type="http://schemas.openxmlformats.org/officeDocument/2006/relationships/hyperlink" Target="https://ccpatioapp.com/index.php?module=items/info&amp;path=25-457" TargetMode="External"/><Relationship Id="rId263" Type="http://schemas.openxmlformats.org/officeDocument/2006/relationships/hyperlink" Target="https://ccpatioapp.com/index.php?module=items/info&amp;path=25-455" TargetMode="External"/><Relationship Id="rId262" Type="http://schemas.openxmlformats.org/officeDocument/2006/relationships/hyperlink" Target="https://ccpatioapp.com/index.php?module=items/info&amp;path=25-455" TargetMode="External"/><Relationship Id="rId261" Type="http://schemas.openxmlformats.org/officeDocument/2006/relationships/hyperlink" Target="https://ccpatioapp.com/index.php?module=items/info&amp;path=25-454" TargetMode="External"/><Relationship Id="rId268" Type="http://schemas.openxmlformats.org/officeDocument/2006/relationships/hyperlink" Target="https://ccpatioapp.com/index.php?module=items/info&amp;path=25-435" TargetMode="External"/><Relationship Id="rId267" Type="http://schemas.openxmlformats.org/officeDocument/2006/relationships/hyperlink" Target="https://ccpatioapp.com/index.php?module=items/info&amp;path=25-458" TargetMode="External"/><Relationship Id="rId266" Type="http://schemas.openxmlformats.org/officeDocument/2006/relationships/hyperlink" Target="https://ccpatioapp.com/index.php?module=items/info&amp;path=25-458" TargetMode="External"/><Relationship Id="rId265" Type="http://schemas.openxmlformats.org/officeDocument/2006/relationships/hyperlink" Target="https://ccpatioapp.com/index.php?module=items/info&amp;path=25-457" TargetMode="External"/><Relationship Id="rId260" Type="http://schemas.openxmlformats.org/officeDocument/2006/relationships/hyperlink" Target="https://ccpatioapp.com/index.php?module=items/info&amp;path=25-454" TargetMode="External"/><Relationship Id="rId259" Type="http://schemas.openxmlformats.org/officeDocument/2006/relationships/hyperlink" Target="https://ccpatioapp.com/index.php?module=items/info&amp;path=25-453" TargetMode="External"/><Relationship Id="rId258" Type="http://schemas.openxmlformats.org/officeDocument/2006/relationships/hyperlink" Target="https://ccpatioapp.com/index.php?module=items/info&amp;path=25-453" TargetMode="External"/><Relationship Id="rId253" Type="http://schemas.openxmlformats.org/officeDocument/2006/relationships/hyperlink" Target="https://ccpatioapp.com/index.php?module=items/info&amp;path=25-450" TargetMode="External"/><Relationship Id="rId252" Type="http://schemas.openxmlformats.org/officeDocument/2006/relationships/hyperlink" Target="https://ccpatioapp.com/index.php?module=items/info&amp;path=25-450" TargetMode="External"/><Relationship Id="rId251" Type="http://schemas.openxmlformats.org/officeDocument/2006/relationships/hyperlink" Target="https://ccpatioapp.com/index.php?module=items/info&amp;path=25-449" TargetMode="External"/><Relationship Id="rId250" Type="http://schemas.openxmlformats.org/officeDocument/2006/relationships/hyperlink" Target="https://ccpatioapp.com/index.php?module=items/info&amp;path=25-449" TargetMode="External"/><Relationship Id="rId257" Type="http://schemas.openxmlformats.org/officeDocument/2006/relationships/hyperlink" Target="https://ccpatioapp.com/index.php?module=items/info&amp;path=25-452" TargetMode="External"/><Relationship Id="rId256" Type="http://schemas.openxmlformats.org/officeDocument/2006/relationships/hyperlink" Target="https://ccpatioapp.com/index.php?module=items/info&amp;path=25-452" TargetMode="External"/><Relationship Id="rId255" Type="http://schemas.openxmlformats.org/officeDocument/2006/relationships/hyperlink" Target="https://ccpatioapp.com/index.php?module=items/info&amp;path=25-451" TargetMode="External"/><Relationship Id="rId254" Type="http://schemas.openxmlformats.org/officeDocument/2006/relationships/hyperlink" Target="https://ccpatioapp.com/index.php?module=items/info&amp;path=25-451" TargetMode="External"/><Relationship Id="rId293" Type="http://schemas.openxmlformats.org/officeDocument/2006/relationships/hyperlink" Target="https://ccpatioapp.com/index.php?module=items/info&amp;path=25-237" TargetMode="External"/><Relationship Id="rId292" Type="http://schemas.openxmlformats.org/officeDocument/2006/relationships/hyperlink" Target="https://ccpatioapp.com/index.php?module=items/info&amp;path=25-237" TargetMode="External"/><Relationship Id="rId291" Type="http://schemas.openxmlformats.org/officeDocument/2006/relationships/hyperlink" Target="https://ccpatioapp.com/index.php?module=items/info&amp;path=25-467" TargetMode="External"/><Relationship Id="rId290" Type="http://schemas.openxmlformats.org/officeDocument/2006/relationships/hyperlink" Target="https://ccpatioapp.com/index.php?module=items/info&amp;path=25-467" TargetMode="External"/><Relationship Id="rId286" Type="http://schemas.openxmlformats.org/officeDocument/2006/relationships/hyperlink" Target="https://ccpatioapp.com/index.php?module=items/info&amp;path=25-452" TargetMode="External"/><Relationship Id="rId285" Type="http://schemas.openxmlformats.org/officeDocument/2006/relationships/hyperlink" Target="https://ccpatioapp.com/index.php?module=items/info&amp;path=25-254" TargetMode="External"/><Relationship Id="rId284" Type="http://schemas.openxmlformats.org/officeDocument/2006/relationships/hyperlink" Target="https://ccpatioapp.com/index.php?module=items/info&amp;path=25-254" TargetMode="External"/><Relationship Id="rId283" Type="http://schemas.openxmlformats.org/officeDocument/2006/relationships/hyperlink" Target="https://ccpatioapp.com/index.php?module=items/info&amp;path=25-359" TargetMode="External"/><Relationship Id="rId289" Type="http://schemas.openxmlformats.org/officeDocument/2006/relationships/hyperlink" Target="https://ccpatioapp.com/index.php?module=items/info&amp;path=25-466" TargetMode="External"/><Relationship Id="rId288" Type="http://schemas.openxmlformats.org/officeDocument/2006/relationships/hyperlink" Target="https://ccpatioapp.com/index.php?module=items/info&amp;path=25-466" TargetMode="External"/><Relationship Id="rId287" Type="http://schemas.openxmlformats.org/officeDocument/2006/relationships/hyperlink" Target="https://ccpatioapp.com/index.php?module=items/info&amp;path=25-452" TargetMode="External"/><Relationship Id="rId282" Type="http://schemas.openxmlformats.org/officeDocument/2006/relationships/hyperlink" Target="https://ccpatioapp.com/index.php?module=items/info&amp;path=25-359" TargetMode="External"/><Relationship Id="rId281" Type="http://schemas.openxmlformats.org/officeDocument/2006/relationships/hyperlink" Target="https://ccpatioapp.com/index.php?module=items/info&amp;path=25-463" TargetMode="External"/><Relationship Id="rId280" Type="http://schemas.openxmlformats.org/officeDocument/2006/relationships/hyperlink" Target="https://ccpatioapp.com/index.php?module=items/info&amp;path=25-463" TargetMode="External"/><Relationship Id="rId275" Type="http://schemas.openxmlformats.org/officeDocument/2006/relationships/hyperlink" Target="https://ccpatioapp.com/index.php?module=items/info&amp;path=25-461" TargetMode="External"/><Relationship Id="rId274" Type="http://schemas.openxmlformats.org/officeDocument/2006/relationships/hyperlink" Target="https://ccpatioapp.com/index.php?module=items/info&amp;path=25-461" TargetMode="External"/><Relationship Id="rId273" Type="http://schemas.openxmlformats.org/officeDocument/2006/relationships/hyperlink" Target="https://ccpatioapp.com/index.php?module=items/info&amp;path=25-460" TargetMode="External"/><Relationship Id="rId272" Type="http://schemas.openxmlformats.org/officeDocument/2006/relationships/hyperlink" Target="https://ccpatioapp.com/index.php?module=items/info&amp;path=25-460" TargetMode="External"/><Relationship Id="rId279" Type="http://schemas.openxmlformats.org/officeDocument/2006/relationships/hyperlink" Target="https://ccpatioapp.com/index.php?module=items/info&amp;path=25-463" TargetMode="External"/><Relationship Id="rId278" Type="http://schemas.openxmlformats.org/officeDocument/2006/relationships/hyperlink" Target="https://ccpatioapp.com/index.php?module=items/info&amp;path=25-463" TargetMode="External"/><Relationship Id="rId277" Type="http://schemas.openxmlformats.org/officeDocument/2006/relationships/hyperlink" Target="https://ccpatioapp.com/index.php?module=items/info&amp;path=25-462" TargetMode="External"/><Relationship Id="rId276" Type="http://schemas.openxmlformats.org/officeDocument/2006/relationships/hyperlink" Target="https://ccpatioapp.com/index.php?module=items/info&amp;path=25-462" TargetMode="External"/><Relationship Id="rId1455" Type="http://schemas.openxmlformats.org/officeDocument/2006/relationships/hyperlink" Target="https://ccpatioapp.com/index.php?module=items/info&amp;path=25-889" TargetMode="External"/><Relationship Id="rId1456" Type="http://schemas.openxmlformats.org/officeDocument/2006/relationships/hyperlink" Target="https://ccpatioapp.com/index.php?module=items/info&amp;path=25-890" TargetMode="External"/><Relationship Id="rId1457" Type="http://schemas.openxmlformats.org/officeDocument/2006/relationships/hyperlink" Target="https://ccpatioapp.com/index.php?module=items/info&amp;path=25-890" TargetMode="External"/><Relationship Id="rId1458" Type="http://schemas.openxmlformats.org/officeDocument/2006/relationships/hyperlink" Target="https://ccpatioapp.com/index.php?module=items/info&amp;path=25-729" TargetMode="External"/><Relationship Id="rId1459" Type="http://schemas.openxmlformats.org/officeDocument/2006/relationships/hyperlink" Target="https://ccpatioapp.com/index.php?module=items/info&amp;path=25-729" TargetMode="External"/><Relationship Id="rId629" Type="http://schemas.openxmlformats.org/officeDocument/2006/relationships/hyperlink" Target="https://ccpatioapp.com/index.php?module=items/info&amp;path=25-17" TargetMode="External"/><Relationship Id="rId624" Type="http://schemas.openxmlformats.org/officeDocument/2006/relationships/hyperlink" Target="https://ccpatioapp.com/index.php?module=items/info&amp;path=25-336" TargetMode="External"/><Relationship Id="rId623" Type="http://schemas.openxmlformats.org/officeDocument/2006/relationships/hyperlink" Target="https://ccpatioapp.com/index.php?module=items/info&amp;path=25-420" TargetMode="External"/><Relationship Id="rId622" Type="http://schemas.openxmlformats.org/officeDocument/2006/relationships/hyperlink" Target="https://ccpatioapp.com/index.php?module=items/info&amp;path=25-602" TargetMode="External"/><Relationship Id="rId621" Type="http://schemas.openxmlformats.org/officeDocument/2006/relationships/hyperlink" Target="https://ccpatioapp.com/index.php?module=items/info&amp;path=25-566" TargetMode="External"/><Relationship Id="rId628" Type="http://schemas.openxmlformats.org/officeDocument/2006/relationships/hyperlink" Target="https://ccpatioapp.com/index.php?module=items/info&amp;path=25-530" TargetMode="External"/><Relationship Id="rId627" Type="http://schemas.openxmlformats.org/officeDocument/2006/relationships/hyperlink" Target="https://ccpatioapp.com/index.php?module=items/info&amp;path=25-606" TargetMode="External"/><Relationship Id="rId626" Type="http://schemas.openxmlformats.org/officeDocument/2006/relationships/hyperlink" Target="https://ccpatioapp.com/index.php?module=items/info&amp;path=25-572" TargetMode="External"/><Relationship Id="rId625" Type="http://schemas.openxmlformats.org/officeDocument/2006/relationships/hyperlink" Target="https://ccpatioapp.com/index.php?module=items/info&amp;path=25-605" TargetMode="External"/><Relationship Id="rId1450" Type="http://schemas.openxmlformats.org/officeDocument/2006/relationships/hyperlink" Target="https://ccpatioapp.com/index.php?module=items/info&amp;path=25-540" TargetMode="External"/><Relationship Id="rId620" Type="http://schemas.openxmlformats.org/officeDocument/2006/relationships/hyperlink" Target="https://ccpatioapp.com/index.php?module=items/info&amp;path=25-601" TargetMode="External"/><Relationship Id="rId1451" Type="http://schemas.openxmlformats.org/officeDocument/2006/relationships/hyperlink" Target="https://ccpatioapp.com/index.php?module=items/info&amp;path=25-540" TargetMode="External"/><Relationship Id="rId1452" Type="http://schemas.openxmlformats.org/officeDocument/2006/relationships/hyperlink" Target="https://ccpatioapp.com/index.php?module=items/info&amp;path=25-888" TargetMode="External"/><Relationship Id="rId1453" Type="http://schemas.openxmlformats.org/officeDocument/2006/relationships/hyperlink" Target="https://ccpatioapp.com/index.php?module=items/info&amp;path=25-888" TargetMode="External"/><Relationship Id="rId1454" Type="http://schemas.openxmlformats.org/officeDocument/2006/relationships/hyperlink" Target="https://ccpatioapp.com/index.php?module=items/info&amp;path=25-889" TargetMode="External"/><Relationship Id="rId1444" Type="http://schemas.openxmlformats.org/officeDocument/2006/relationships/hyperlink" Target="https://ccpatioapp.com/index.php?module=items/info&amp;path=25-134" TargetMode="External"/><Relationship Id="rId1445" Type="http://schemas.openxmlformats.org/officeDocument/2006/relationships/hyperlink" Target="https://ccpatioapp.com/index.php?module=items/info&amp;path=25-134" TargetMode="External"/><Relationship Id="rId1446" Type="http://schemas.openxmlformats.org/officeDocument/2006/relationships/hyperlink" Target="https://ccpatioapp.com/index.php?module=items/info&amp;path=25-303" TargetMode="External"/><Relationship Id="rId1447" Type="http://schemas.openxmlformats.org/officeDocument/2006/relationships/hyperlink" Target="https://ccpatioapp.com/index.php?module=items/info&amp;path=25-303" TargetMode="External"/><Relationship Id="rId1448" Type="http://schemas.openxmlformats.org/officeDocument/2006/relationships/hyperlink" Target="https://ccpatioapp.com/index.php?module=items/info&amp;path=25-846" TargetMode="External"/><Relationship Id="rId1449" Type="http://schemas.openxmlformats.org/officeDocument/2006/relationships/hyperlink" Target="https://ccpatioapp.com/index.php?module=items/info&amp;path=25-846" TargetMode="External"/><Relationship Id="rId619" Type="http://schemas.openxmlformats.org/officeDocument/2006/relationships/hyperlink" Target="https://ccpatioapp.com/index.php?module=items/info&amp;path=25-600" TargetMode="External"/><Relationship Id="rId618" Type="http://schemas.openxmlformats.org/officeDocument/2006/relationships/hyperlink" Target="https://ccpatioapp.com/index.php?module=items/info&amp;path=25-598" TargetMode="External"/><Relationship Id="rId613" Type="http://schemas.openxmlformats.org/officeDocument/2006/relationships/hyperlink" Target="https://ccpatioapp.com/index.php?module=items/info&amp;path=25-594" TargetMode="External"/><Relationship Id="rId612" Type="http://schemas.openxmlformats.org/officeDocument/2006/relationships/hyperlink" Target="https://ccpatioapp.com/index.php?module=items/info&amp;path=25-593" TargetMode="External"/><Relationship Id="rId611" Type="http://schemas.openxmlformats.org/officeDocument/2006/relationships/hyperlink" Target="https://ccpatioapp.com/index.php?module=items/info&amp;path=25-592" TargetMode="External"/><Relationship Id="rId610" Type="http://schemas.openxmlformats.org/officeDocument/2006/relationships/hyperlink" Target="https://ccpatioapp.com/index.php?module=items/info&amp;path=25-591" TargetMode="External"/><Relationship Id="rId617" Type="http://schemas.openxmlformats.org/officeDocument/2006/relationships/hyperlink" Target="https://ccpatioapp.com/index.php?module=items/info&amp;path=25-597" TargetMode="External"/><Relationship Id="rId616" Type="http://schemas.openxmlformats.org/officeDocument/2006/relationships/hyperlink" Target="https://ccpatioapp.com/index.php?module=items/info&amp;path=25-596" TargetMode="External"/><Relationship Id="rId615" Type="http://schemas.openxmlformats.org/officeDocument/2006/relationships/hyperlink" Target="https://ccpatioapp.com/index.php?module=items/info&amp;path=25-595" TargetMode="External"/><Relationship Id="rId614" Type="http://schemas.openxmlformats.org/officeDocument/2006/relationships/hyperlink" Target="https://ccpatioapp.com/index.php?module=items/info&amp;path=25-420" TargetMode="External"/><Relationship Id="rId1440" Type="http://schemas.openxmlformats.org/officeDocument/2006/relationships/hyperlink" Target="https://ccpatioapp.com/index.php?module=items/info&amp;path=25-886" TargetMode="External"/><Relationship Id="rId1441" Type="http://schemas.openxmlformats.org/officeDocument/2006/relationships/hyperlink" Target="https://ccpatioapp.com/index.php?module=items/info&amp;path=25-886" TargetMode="External"/><Relationship Id="rId1442" Type="http://schemas.openxmlformats.org/officeDocument/2006/relationships/hyperlink" Target="https://ccpatioapp.com/index.php?module=items/info&amp;path=25-887" TargetMode="External"/><Relationship Id="rId1443" Type="http://schemas.openxmlformats.org/officeDocument/2006/relationships/hyperlink" Target="https://ccpatioapp.com/index.php?module=items/info&amp;path=25-887" TargetMode="External"/><Relationship Id="rId1477" Type="http://schemas.openxmlformats.org/officeDocument/2006/relationships/hyperlink" Target="https://ccpatioapp.com/index.php?module=items/info&amp;path=25-896" TargetMode="External"/><Relationship Id="rId1478" Type="http://schemas.openxmlformats.org/officeDocument/2006/relationships/hyperlink" Target="https://ccpatioapp.com/index.php?module=items/info&amp;path=25-897" TargetMode="External"/><Relationship Id="rId1479" Type="http://schemas.openxmlformats.org/officeDocument/2006/relationships/hyperlink" Target="https://ccpatioapp.com/index.php?module=items/info&amp;path=25-897" TargetMode="External"/><Relationship Id="rId646" Type="http://schemas.openxmlformats.org/officeDocument/2006/relationships/hyperlink" Target="https://ccpatioapp.com/index.php?module=items/info&amp;path=25-618" TargetMode="External"/><Relationship Id="rId645" Type="http://schemas.openxmlformats.org/officeDocument/2006/relationships/hyperlink" Target="https://ccpatioapp.com/index.php?module=items/info&amp;path=25-617" TargetMode="External"/><Relationship Id="rId644" Type="http://schemas.openxmlformats.org/officeDocument/2006/relationships/hyperlink" Target="https://ccpatioapp.com/index.php?module=items/info&amp;path=25-493" TargetMode="External"/><Relationship Id="rId643" Type="http://schemas.openxmlformats.org/officeDocument/2006/relationships/hyperlink" Target="https://ccpatioapp.com/index.php?module=items/info&amp;path=25-616" TargetMode="External"/><Relationship Id="rId649" Type="http://schemas.openxmlformats.org/officeDocument/2006/relationships/hyperlink" Target="https://ccpatioapp.com/index.php?module=items/info&amp;path=25-79" TargetMode="External"/><Relationship Id="rId648" Type="http://schemas.openxmlformats.org/officeDocument/2006/relationships/hyperlink" Target="https://ccpatioapp.com/index.php?module=items/info&amp;path=25-619" TargetMode="External"/><Relationship Id="rId647" Type="http://schemas.openxmlformats.org/officeDocument/2006/relationships/hyperlink" Target="https://ccpatioapp.com/index.php?module=items/info&amp;path=25-620" TargetMode="External"/><Relationship Id="rId1470" Type="http://schemas.openxmlformats.org/officeDocument/2006/relationships/hyperlink" Target="https://ccpatioapp.com/index.php?module=items/info&amp;path=25-456" TargetMode="External"/><Relationship Id="rId1471" Type="http://schemas.openxmlformats.org/officeDocument/2006/relationships/hyperlink" Target="https://ccpatioapp.com/index.php?module=items/info&amp;path=25-456" TargetMode="External"/><Relationship Id="rId1472" Type="http://schemas.openxmlformats.org/officeDocument/2006/relationships/hyperlink" Target="https://ccpatioapp.com/index.php?module=items/info&amp;path=25-893" TargetMode="External"/><Relationship Id="rId642" Type="http://schemas.openxmlformats.org/officeDocument/2006/relationships/hyperlink" Target="https://ccpatioapp.com/index.php?module=items/info&amp;path=25-615" TargetMode="External"/><Relationship Id="rId1473" Type="http://schemas.openxmlformats.org/officeDocument/2006/relationships/hyperlink" Target="https://ccpatioapp.com/index.php?module=items/info&amp;path=25-893" TargetMode="External"/><Relationship Id="rId641" Type="http://schemas.openxmlformats.org/officeDocument/2006/relationships/hyperlink" Target="https://ccpatioapp.com/index.php?module=items/info&amp;path=25-614" TargetMode="External"/><Relationship Id="rId1474" Type="http://schemas.openxmlformats.org/officeDocument/2006/relationships/hyperlink" Target="https://ccpatioapp.com/index.php?module=items/info&amp;path=25-895" TargetMode="External"/><Relationship Id="rId640" Type="http://schemas.openxmlformats.org/officeDocument/2006/relationships/hyperlink" Target="https://ccpatioapp.com/index.php?module=items/info&amp;path=25-613" TargetMode="External"/><Relationship Id="rId1475" Type="http://schemas.openxmlformats.org/officeDocument/2006/relationships/hyperlink" Target="https://ccpatioapp.com/index.php?module=items/info&amp;path=25-895" TargetMode="External"/><Relationship Id="rId1476" Type="http://schemas.openxmlformats.org/officeDocument/2006/relationships/hyperlink" Target="https://ccpatioapp.com/index.php?module=items/info&amp;path=25-896" TargetMode="External"/><Relationship Id="rId1466" Type="http://schemas.openxmlformats.org/officeDocument/2006/relationships/hyperlink" Target="https://ccpatioapp.com/index.php?module=items/info&amp;path=25-892" TargetMode="External"/><Relationship Id="rId1467" Type="http://schemas.openxmlformats.org/officeDocument/2006/relationships/hyperlink" Target="https://ccpatioapp.com/index.php?module=items/info&amp;path=25-892" TargetMode="External"/><Relationship Id="rId1468" Type="http://schemas.openxmlformats.org/officeDocument/2006/relationships/hyperlink" Target="https://ccpatioapp.com/index.php?module=items/info&amp;path=25-882" TargetMode="External"/><Relationship Id="rId1469" Type="http://schemas.openxmlformats.org/officeDocument/2006/relationships/hyperlink" Target="https://ccpatioapp.com/index.php?module=items/info&amp;path=25-882" TargetMode="External"/><Relationship Id="rId635" Type="http://schemas.openxmlformats.org/officeDocument/2006/relationships/hyperlink" Target="https://ccpatioapp.com/index.php?module=items/info&amp;path=25-391" TargetMode="External"/><Relationship Id="rId634" Type="http://schemas.openxmlformats.org/officeDocument/2006/relationships/hyperlink" Target="https://ccpatioapp.com/index.php?module=items/info&amp;path=25-609" TargetMode="External"/><Relationship Id="rId633" Type="http://schemas.openxmlformats.org/officeDocument/2006/relationships/hyperlink" Target="https://ccpatioapp.com/index.php?module=items/info&amp;path=25-608" TargetMode="External"/><Relationship Id="rId632" Type="http://schemas.openxmlformats.org/officeDocument/2006/relationships/hyperlink" Target="https://ccpatioapp.com/index.php?module=items/info&amp;path=25-607" TargetMode="External"/><Relationship Id="rId639" Type="http://schemas.openxmlformats.org/officeDocument/2006/relationships/hyperlink" Target="https://ccpatioapp.com/index.php?module=items/info&amp;path=25-488" TargetMode="External"/><Relationship Id="rId638" Type="http://schemas.openxmlformats.org/officeDocument/2006/relationships/hyperlink" Target="https://ccpatioapp.com/index.php?module=items/info&amp;path=25-612" TargetMode="External"/><Relationship Id="rId637" Type="http://schemas.openxmlformats.org/officeDocument/2006/relationships/hyperlink" Target="https://ccpatioapp.com/index.php?module=items/info&amp;path=25-611" TargetMode="External"/><Relationship Id="rId636" Type="http://schemas.openxmlformats.org/officeDocument/2006/relationships/hyperlink" Target="https://ccpatioapp.com/index.php?module=items/info&amp;path=25-610" TargetMode="External"/><Relationship Id="rId1460" Type="http://schemas.openxmlformats.org/officeDocument/2006/relationships/hyperlink" Target="https://ccpatioapp.com/index.php?module=items/info&amp;path=25-559" TargetMode="External"/><Relationship Id="rId1461" Type="http://schemas.openxmlformats.org/officeDocument/2006/relationships/hyperlink" Target="https://ccpatioapp.com/index.php?module=items/info&amp;path=25-559" TargetMode="External"/><Relationship Id="rId631" Type="http://schemas.openxmlformats.org/officeDocument/2006/relationships/hyperlink" Target="https://ccpatioapp.com/index.php?module=items/info&amp;path=25-122" TargetMode="External"/><Relationship Id="rId1462" Type="http://schemas.openxmlformats.org/officeDocument/2006/relationships/hyperlink" Target="https://ccpatioapp.com/index.php?module=items/info&amp;path=25-891" TargetMode="External"/><Relationship Id="rId630" Type="http://schemas.openxmlformats.org/officeDocument/2006/relationships/hyperlink" Target="https://ccpatioapp.com/index.php?module=items/info&amp;path=25-84" TargetMode="External"/><Relationship Id="rId1463" Type="http://schemas.openxmlformats.org/officeDocument/2006/relationships/hyperlink" Target="https://ccpatioapp.com/index.php?module=items/info&amp;path=25-891" TargetMode="External"/><Relationship Id="rId1464" Type="http://schemas.openxmlformats.org/officeDocument/2006/relationships/hyperlink" Target="https://ccpatioapp.com/index.php?module=items/info&amp;path=25-51" TargetMode="External"/><Relationship Id="rId1465" Type="http://schemas.openxmlformats.org/officeDocument/2006/relationships/hyperlink" Target="https://ccpatioapp.com/index.php?module=items/info&amp;path=25-51" TargetMode="External"/><Relationship Id="rId1411" Type="http://schemas.openxmlformats.org/officeDocument/2006/relationships/hyperlink" Target="https://ccpatioapp.com/index.php?module=items/info&amp;path=25-840" TargetMode="External"/><Relationship Id="rId1412" Type="http://schemas.openxmlformats.org/officeDocument/2006/relationships/hyperlink" Target="https://ccpatioapp.com/index.php?module=items/info&amp;path=25-875" TargetMode="External"/><Relationship Id="rId1413" Type="http://schemas.openxmlformats.org/officeDocument/2006/relationships/hyperlink" Target="https://ccpatioapp.com/index.php?module=items/info&amp;path=25-875" TargetMode="External"/><Relationship Id="rId1414" Type="http://schemas.openxmlformats.org/officeDocument/2006/relationships/hyperlink" Target="https://ccpatioapp.com/index.php?module=items/info&amp;path=25-876" TargetMode="External"/><Relationship Id="rId1415" Type="http://schemas.openxmlformats.org/officeDocument/2006/relationships/hyperlink" Target="https://ccpatioapp.com/index.php?module=items/info&amp;path=25-876" TargetMode="External"/><Relationship Id="rId1416" Type="http://schemas.openxmlformats.org/officeDocument/2006/relationships/hyperlink" Target="https://ccpatioapp.com/index.php?module=items/info&amp;path=25-356" TargetMode="External"/><Relationship Id="rId1417" Type="http://schemas.openxmlformats.org/officeDocument/2006/relationships/hyperlink" Target="https://ccpatioapp.com/index.php?module=items/info&amp;path=25-356" TargetMode="External"/><Relationship Id="rId1418" Type="http://schemas.openxmlformats.org/officeDocument/2006/relationships/hyperlink" Target="https://ccpatioapp.com/index.php?module=items/info&amp;path=25-877" TargetMode="External"/><Relationship Id="rId1419" Type="http://schemas.openxmlformats.org/officeDocument/2006/relationships/hyperlink" Target="https://ccpatioapp.com/index.php?module=items/info&amp;path=25-877" TargetMode="External"/><Relationship Id="rId1410" Type="http://schemas.openxmlformats.org/officeDocument/2006/relationships/hyperlink" Target="https://ccpatioapp.com/index.php?module=items/info&amp;path=25-840" TargetMode="External"/><Relationship Id="rId1400" Type="http://schemas.openxmlformats.org/officeDocument/2006/relationships/hyperlink" Target="https://ccpatioapp.com/index.php?module=items/info&amp;path=25-870" TargetMode="External"/><Relationship Id="rId1401" Type="http://schemas.openxmlformats.org/officeDocument/2006/relationships/hyperlink" Target="https://ccpatioapp.com/index.php?module=items/info&amp;path=25-870" TargetMode="External"/><Relationship Id="rId1402" Type="http://schemas.openxmlformats.org/officeDocument/2006/relationships/hyperlink" Target="https://ccpatioapp.com/index.php?module=items/info&amp;path=25-871" TargetMode="External"/><Relationship Id="rId1403" Type="http://schemas.openxmlformats.org/officeDocument/2006/relationships/hyperlink" Target="https://ccpatioapp.com/index.php?module=items/info&amp;path=25-871" TargetMode="External"/><Relationship Id="rId1404" Type="http://schemas.openxmlformats.org/officeDocument/2006/relationships/hyperlink" Target="https://ccpatioapp.com/index.php?module=items/info&amp;path=25-872" TargetMode="External"/><Relationship Id="rId1405" Type="http://schemas.openxmlformats.org/officeDocument/2006/relationships/hyperlink" Target="https://ccpatioapp.com/index.php?module=items/info&amp;path=25-872" TargetMode="External"/><Relationship Id="rId1406" Type="http://schemas.openxmlformats.org/officeDocument/2006/relationships/hyperlink" Target="https://ccpatioapp.com/index.php?module=items/info&amp;path=25-873" TargetMode="External"/><Relationship Id="rId1407" Type="http://schemas.openxmlformats.org/officeDocument/2006/relationships/hyperlink" Target="https://ccpatioapp.com/index.php?module=items/info&amp;path=25-873" TargetMode="External"/><Relationship Id="rId1408" Type="http://schemas.openxmlformats.org/officeDocument/2006/relationships/hyperlink" Target="https://ccpatioapp.com/index.php?module=items/info&amp;path=25-870" TargetMode="External"/><Relationship Id="rId1409" Type="http://schemas.openxmlformats.org/officeDocument/2006/relationships/hyperlink" Target="https://ccpatioapp.com/index.php?module=items/info&amp;path=25-870" TargetMode="External"/><Relationship Id="rId1433" Type="http://schemas.openxmlformats.org/officeDocument/2006/relationships/hyperlink" Target="https://ccpatioapp.com/index.php?module=items/info&amp;path=25-882" TargetMode="External"/><Relationship Id="rId1434" Type="http://schemas.openxmlformats.org/officeDocument/2006/relationships/hyperlink" Target="https://ccpatioapp.com/index.php?module=items/info&amp;path=25-883" TargetMode="External"/><Relationship Id="rId1435" Type="http://schemas.openxmlformats.org/officeDocument/2006/relationships/hyperlink" Target="https://ccpatioapp.com/index.php?module=items/info&amp;path=25-883" TargetMode="External"/><Relationship Id="rId1436" Type="http://schemas.openxmlformats.org/officeDocument/2006/relationships/hyperlink" Target="https://ccpatioapp.com/index.php?module=items/info&amp;path=25-884" TargetMode="External"/><Relationship Id="rId1437" Type="http://schemas.openxmlformats.org/officeDocument/2006/relationships/hyperlink" Target="https://ccpatioapp.com/index.php?module=items/info&amp;path=25-884" TargetMode="External"/><Relationship Id="rId1438" Type="http://schemas.openxmlformats.org/officeDocument/2006/relationships/hyperlink" Target="https://ccpatioapp.com/index.php?module=items/info&amp;path=25-885" TargetMode="External"/><Relationship Id="rId1439" Type="http://schemas.openxmlformats.org/officeDocument/2006/relationships/hyperlink" Target="https://ccpatioapp.com/index.php?module=items/info&amp;path=25-885" TargetMode="External"/><Relationship Id="rId609" Type="http://schemas.openxmlformats.org/officeDocument/2006/relationships/hyperlink" Target="https://ccpatioapp.com/index.php?module=items/info&amp;path=25-589" TargetMode="External"/><Relationship Id="rId608" Type="http://schemas.openxmlformats.org/officeDocument/2006/relationships/hyperlink" Target="https://ccpatioapp.com/index.php?module=items/info&amp;path=25-66" TargetMode="External"/><Relationship Id="rId607" Type="http://schemas.openxmlformats.org/officeDocument/2006/relationships/hyperlink" Target="https://ccpatioapp.com/index.php?module=items/info&amp;path=25-588" TargetMode="External"/><Relationship Id="rId602" Type="http://schemas.openxmlformats.org/officeDocument/2006/relationships/hyperlink" Target="https://ccpatioapp.com/index.php?module=items/info&amp;path=25-313" TargetMode="External"/><Relationship Id="rId601" Type="http://schemas.openxmlformats.org/officeDocument/2006/relationships/hyperlink" Target="https://ccpatioapp.com/index.php?module=items/info&amp;path=25-234" TargetMode="External"/><Relationship Id="rId600" Type="http://schemas.openxmlformats.org/officeDocument/2006/relationships/hyperlink" Target="https://ccpatioapp.com/index.php?module=items/info&amp;path=25-586" TargetMode="External"/><Relationship Id="rId606" Type="http://schemas.openxmlformats.org/officeDocument/2006/relationships/hyperlink" Target="https://ccpatioapp.com/index.php?module=items/info&amp;path=25-588" TargetMode="External"/><Relationship Id="rId605" Type="http://schemas.openxmlformats.org/officeDocument/2006/relationships/hyperlink" Target="https://ccpatioapp.com/index.php?module=items/info&amp;path=25-387" TargetMode="External"/><Relationship Id="rId604" Type="http://schemas.openxmlformats.org/officeDocument/2006/relationships/hyperlink" Target="https://ccpatioapp.com/index.php?module=items/info&amp;path=25-312" TargetMode="External"/><Relationship Id="rId603" Type="http://schemas.openxmlformats.org/officeDocument/2006/relationships/hyperlink" Target="https://ccpatioapp.com/index.php?module=items/info&amp;path=25-268" TargetMode="External"/><Relationship Id="rId1430" Type="http://schemas.openxmlformats.org/officeDocument/2006/relationships/hyperlink" Target="https://ccpatioapp.com/index.php?module=items/info&amp;path=25-881" TargetMode="External"/><Relationship Id="rId1431" Type="http://schemas.openxmlformats.org/officeDocument/2006/relationships/hyperlink" Target="https://ccpatioapp.com/index.php?module=items/info&amp;path=25-881" TargetMode="External"/><Relationship Id="rId1432" Type="http://schemas.openxmlformats.org/officeDocument/2006/relationships/hyperlink" Target="https://ccpatioapp.com/index.php?module=items/info&amp;path=25-882" TargetMode="External"/><Relationship Id="rId1422" Type="http://schemas.openxmlformats.org/officeDocument/2006/relationships/hyperlink" Target="https://ccpatioapp.com/index.php?module=items/info&amp;path=25-878" TargetMode="External"/><Relationship Id="rId1423" Type="http://schemas.openxmlformats.org/officeDocument/2006/relationships/hyperlink" Target="https://ccpatioapp.com/index.php?module=items/info&amp;path=25-878" TargetMode="External"/><Relationship Id="rId1424" Type="http://schemas.openxmlformats.org/officeDocument/2006/relationships/hyperlink" Target="https://ccpatioapp.com/index.php?module=items/info&amp;path=25-879" TargetMode="External"/><Relationship Id="rId1425" Type="http://schemas.openxmlformats.org/officeDocument/2006/relationships/hyperlink" Target="https://ccpatioapp.com/index.php?module=items/info&amp;path=25-879" TargetMode="External"/><Relationship Id="rId1426" Type="http://schemas.openxmlformats.org/officeDocument/2006/relationships/hyperlink" Target="https://ccpatioapp.com/index.php?module=items/info&amp;path=25-840" TargetMode="External"/><Relationship Id="rId1427" Type="http://schemas.openxmlformats.org/officeDocument/2006/relationships/hyperlink" Target="https://ccpatioapp.com/index.php?module=items/info&amp;path=25-840" TargetMode="External"/><Relationship Id="rId1428" Type="http://schemas.openxmlformats.org/officeDocument/2006/relationships/hyperlink" Target="https://ccpatioapp.com/index.php?module=items/info&amp;path=25-880" TargetMode="External"/><Relationship Id="rId1429" Type="http://schemas.openxmlformats.org/officeDocument/2006/relationships/hyperlink" Target="https://ccpatioapp.com/index.php?module=items/info&amp;path=25-880" TargetMode="External"/><Relationship Id="rId1420" Type="http://schemas.openxmlformats.org/officeDocument/2006/relationships/hyperlink" Target="https://ccpatioapp.com/index.php?module=items/info&amp;path=25-774" TargetMode="External"/><Relationship Id="rId1421" Type="http://schemas.openxmlformats.org/officeDocument/2006/relationships/hyperlink" Target="https://ccpatioapp.com/index.php?module=items/info&amp;path=25-774" TargetMode="External"/><Relationship Id="rId1059" Type="http://schemas.openxmlformats.org/officeDocument/2006/relationships/hyperlink" Target="https://ccpatioapp.com/index.php?module=items/info&amp;path=25-776" TargetMode="External"/><Relationship Id="rId228" Type="http://schemas.openxmlformats.org/officeDocument/2006/relationships/hyperlink" Target="https://ccpatioapp.com/index.php?module=items/info&amp;path=25-439" TargetMode="External"/><Relationship Id="rId227" Type="http://schemas.openxmlformats.org/officeDocument/2006/relationships/hyperlink" Target="https://ccpatioapp.com/index.php?module=items/info&amp;path=25-438" TargetMode="External"/><Relationship Id="rId226" Type="http://schemas.openxmlformats.org/officeDocument/2006/relationships/hyperlink" Target="https://ccpatioapp.com/index.php?module=items/info&amp;path=25-438" TargetMode="External"/><Relationship Id="rId225" Type="http://schemas.openxmlformats.org/officeDocument/2006/relationships/hyperlink" Target="https://ccpatioapp.com/index.php?module=items/info&amp;path=25-437" TargetMode="External"/><Relationship Id="rId229" Type="http://schemas.openxmlformats.org/officeDocument/2006/relationships/hyperlink" Target="https://ccpatioapp.com/index.php?module=items/info&amp;path=25-439" TargetMode="External"/><Relationship Id="rId1050" Type="http://schemas.openxmlformats.org/officeDocument/2006/relationships/hyperlink" Target="https://ccpatioapp.com/index.php?module=items/info&amp;path=25-700" TargetMode="External"/><Relationship Id="rId220" Type="http://schemas.openxmlformats.org/officeDocument/2006/relationships/hyperlink" Target="https://ccpatioapp.com/index.php?module=items/info&amp;path=25-435" TargetMode="External"/><Relationship Id="rId1051" Type="http://schemas.openxmlformats.org/officeDocument/2006/relationships/hyperlink" Target="https://ccpatioapp.com/index.php?module=items/info&amp;path=25-793" TargetMode="External"/><Relationship Id="rId1052" Type="http://schemas.openxmlformats.org/officeDocument/2006/relationships/hyperlink" Target="https://ccpatioapp.com/index.php?module=items/info&amp;path=25-793" TargetMode="External"/><Relationship Id="rId1053" Type="http://schemas.openxmlformats.org/officeDocument/2006/relationships/hyperlink" Target="https://ccpatioapp.com/index.php?module=items/info&amp;path=25-794" TargetMode="External"/><Relationship Id="rId1054" Type="http://schemas.openxmlformats.org/officeDocument/2006/relationships/hyperlink" Target="https://ccpatioapp.com/index.php?module=items/info&amp;path=25-794" TargetMode="External"/><Relationship Id="rId224" Type="http://schemas.openxmlformats.org/officeDocument/2006/relationships/hyperlink" Target="https://ccpatioapp.com/index.php?module=items/info&amp;path=25-437" TargetMode="External"/><Relationship Id="rId1055" Type="http://schemas.openxmlformats.org/officeDocument/2006/relationships/hyperlink" Target="https://ccpatioapp.com/index.php?module=items/info&amp;path=25-268" TargetMode="External"/><Relationship Id="rId223" Type="http://schemas.openxmlformats.org/officeDocument/2006/relationships/hyperlink" Target="https://ccpatioapp.com/index.php?module=items/info&amp;path=25-436" TargetMode="External"/><Relationship Id="rId1056" Type="http://schemas.openxmlformats.org/officeDocument/2006/relationships/hyperlink" Target="https://ccpatioapp.com/index.php?module=items/info&amp;path=25-268" TargetMode="External"/><Relationship Id="rId222" Type="http://schemas.openxmlformats.org/officeDocument/2006/relationships/hyperlink" Target="https://ccpatioapp.com/index.php?module=items/info&amp;path=25-436" TargetMode="External"/><Relationship Id="rId1057" Type="http://schemas.openxmlformats.org/officeDocument/2006/relationships/hyperlink" Target="https://ccpatioapp.com/index.php?module=items/info&amp;path=25-795" TargetMode="External"/><Relationship Id="rId221" Type="http://schemas.openxmlformats.org/officeDocument/2006/relationships/hyperlink" Target="https://ccpatioapp.com/index.php?module=items/info&amp;path=25-435" TargetMode="External"/><Relationship Id="rId1058" Type="http://schemas.openxmlformats.org/officeDocument/2006/relationships/hyperlink" Target="https://ccpatioapp.com/index.php?module=items/info&amp;path=25-795" TargetMode="External"/><Relationship Id="rId1048" Type="http://schemas.openxmlformats.org/officeDocument/2006/relationships/hyperlink" Target="https://ccpatioapp.com/index.php?module=items/info&amp;path=25-760" TargetMode="External"/><Relationship Id="rId1049" Type="http://schemas.openxmlformats.org/officeDocument/2006/relationships/hyperlink" Target="https://ccpatioapp.com/index.php?module=items/info&amp;path=25-700" TargetMode="External"/><Relationship Id="rId217" Type="http://schemas.openxmlformats.org/officeDocument/2006/relationships/hyperlink" Target="https://ccpatioapp.com/index.php?module=items/info&amp;path=25-165" TargetMode="External"/><Relationship Id="rId216" Type="http://schemas.openxmlformats.org/officeDocument/2006/relationships/hyperlink" Target="https://ccpatioapp.com/index.php?module=items/info&amp;path=25-432" TargetMode="External"/><Relationship Id="rId215" Type="http://schemas.openxmlformats.org/officeDocument/2006/relationships/hyperlink" Target="https://ccpatioapp.com/index.php?module=items/info&amp;path=25-432" TargetMode="External"/><Relationship Id="rId699" Type="http://schemas.openxmlformats.org/officeDocument/2006/relationships/hyperlink" Target="https://ccpatioapp.com/index.php?module=items/info&amp;path=25-664" TargetMode="External"/><Relationship Id="rId214" Type="http://schemas.openxmlformats.org/officeDocument/2006/relationships/hyperlink" Target="https://ccpatioapp.com/index.php?module=items/info&amp;path=25-431" TargetMode="External"/><Relationship Id="rId698" Type="http://schemas.openxmlformats.org/officeDocument/2006/relationships/hyperlink" Target="https://ccpatioapp.com/index.php?module=items/info&amp;path=25-663" TargetMode="External"/><Relationship Id="rId219" Type="http://schemas.openxmlformats.org/officeDocument/2006/relationships/hyperlink" Target="https://ccpatioapp.com/index.php?module=items/info&amp;path=25-434" TargetMode="External"/><Relationship Id="rId218" Type="http://schemas.openxmlformats.org/officeDocument/2006/relationships/hyperlink" Target="https://ccpatioapp.com/index.php?module=items/info&amp;path=25-165" TargetMode="External"/><Relationship Id="rId693" Type="http://schemas.openxmlformats.org/officeDocument/2006/relationships/hyperlink" Target="https://ccpatioapp.com/index.php?module=items/info&amp;path=25-659" TargetMode="External"/><Relationship Id="rId1040" Type="http://schemas.openxmlformats.org/officeDocument/2006/relationships/hyperlink" Target="https://ccpatioapp.com/index.php?module=items/info&amp;path=25-82" TargetMode="External"/><Relationship Id="rId692" Type="http://schemas.openxmlformats.org/officeDocument/2006/relationships/hyperlink" Target="https://ccpatioapp.com/index.php?module=items/info&amp;path=25-658" TargetMode="External"/><Relationship Id="rId1041" Type="http://schemas.openxmlformats.org/officeDocument/2006/relationships/hyperlink" Target="https://ccpatioapp.com/index.php?module=items/info&amp;path=25-790" TargetMode="External"/><Relationship Id="rId691" Type="http://schemas.openxmlformats.org/officeDocument/2006/relationships/hyperlink" Target="https://ccpatioapp.com/index.php?module=items/info&amp;path=25-657" TargetMode="External"/><Relationship Id="rId1042" Type="http://schemas.openxmlformats.org/officeDocument/2006/relationships/hyperlink" Target="https://ccpatioapp.com/index.php?module=items/info&amp;path=25-790" TargetMode="External"/><Relationship Id="rId690" Type="http://schemas.openxmlformats.org/officeDocument/2006/relationships/hyperlink" Target="https://ccpatioapp.com/index.php?module=items/info&amp;path=25-656" TargetMode="External"/><Relationship Id="rId1043" Type="http://schemas.openxmlformats.org/officeDocument/2006/relationships/hyperlink" Target="https://ccpatioapp.com/index.php?module=items/info&amp;path=25-791" TargetMode="External"/><Relationship Id="rId213" Type="http://schemas.openxmlformats.org/officeDocument/2006/relationships/hyperlink" Target="https://ccpatioapp.com/index.php?module=items/info&amp;path=25-431" TargetMode="External"/><Relationship Id="rId697" Type="http://schemas.openxmlformats.org/officeDocument/2006/relationships/hyperlink" Target="https://ccpatioapp.com/index.php?module=items/info&amp;path=25-662" TargetMode="External"/><Relationship Id="rId1044" Type="http://schemas.openxmlformats.org/officeDocument/2006/relationships/hyperlink" Target="https://ccpatioapp.com/index.php?module=items/info&amp;path=25-791" TargetMode="External"/><Relationship Id="rId212" Type="http://schemas.openxmlformats.org/officeDocument/2006/relationships/hyperlink" Target="https://ccpatioapp.com/index.php?module=items/info&amp;path=25-358" TargetMode="External"/><Relationship Id="rId696" Type="http://schemas.openxmlformats.org/officeDocument/2006/relationships/hyperlink" Target="https://ccpatioapp.com/index.php?module=items/info&amp;path=25-661" TargetMode="External"/><Relationship Id="rId1045" Type="http://schemas.openxmlformats.org/officeDocument/2006/relationships/hyperlink" Target="https://ccpatioapp.com/index.php?module=items/info&amp;path=25-792" TargetMode="External"/><Relationship Id="rId211" Type="http://schemas.openxmlformats.org/officeDocument/2006/relationships/hyperlink" Target="https://ccpatioapp.com/index.php?module=items/info&amp;path=25-358" TargetMode="External"/><Relationship Id="rId695" Type="http://schemas.openxmlformats.org/officeDocument/2006/relationships/hyperlink" Target="https://ccpatioapp.com/index.php?module=items/info&amp;path=25-660" TargetMode="External"/><Relationship Id="rId1046" Type="http://schemas.openxmlformats.org/officeDocument/2006/relationships/hyperlink" Target="https://ccpatioapp.com/index.php?module=items/info&amp;path=25-792" TargetMode="External"/><Relationship Id="rId210" Type="http://schemas.openxmlformats.org/officeDocument/2006/relationships/hyperlink" Target="https://ccpatioapp.com/index.php?module=items/info&amp;path=25-413" TargetMode="External"/><Relationship Id="rId694" Type="http://schemas.openxmlformats.org/officeDocument/2006/relationships/hyperlink" Target="https://ccpatioapp.com/index.php?module=items/info&amp;path=25-537" TargetMode="External"/><Relationship Id="rId1047" Type="http://schemas.openxmlformats.org/officeDocument/2006/relationships/hyperlink" Target="https://ccpatioapp.com/index.php?module=items/info&amp;path=25-760" TargetMode="External"/><Relationship Id="rId249" Type="http://schemas.openxmlformats.org/officeDocument/2006/relationships/hyperlink" Target="https://ccpatioapp.com/index.php?module=items/info&amp;path=25-448" TargetMode="External"/><Relationship Id="rId248" Type="http://schemas.openxmlformats.org/officeDocument/2006/relationships/hyperlink" Target="https://ccpatioapp.com/index.php?module=items/info&amp;path=25-448" TargetMode="External"/><Relationship Id="rId247" Type="http://schemas.openxmlformats.org/officeDocument/2006/relationships/hyperlink" Target="https://ccpatioapp.com/index.php?module=items/info&amp;path=25-447" TargetMode="External"/><Relationship Id="rId1070" Type="http://schemas.openxmlformats.org/officeDocument/2006/relationships/hyperlink" Target="https://ccpatioapp.com/index.php?module=items/info&amp;path=25-199" TargetMode="External"/><Relationship Id="rId1071" Type="http://schemas.openxmlformats.org/officeDocument/2006/relationships/hyperlink" Target="https://ccpatioapp.com/index.php?module=items/info&amp;path=25-685" TargetMode="External"/><Relationship Id="rId1072" Type="http://schemas.openxmlformats.org/officeDocument/2006/relationships/hyperlink" Target="https://ccpatioapp.com/index.php?module=items/info&amp;path=25-685" TargetMode="External"/><Relationship Id="rId242" Type="http://schemas.openxmlformats.org/officeDocument/2006/relationships/hyperlink" Target="https://ccpatioapp.com/index.php?module=items/info&amp;path=25-445" TargetMode="External"/><Relationship Id="rId1073" Type="http://schemas.openxmlformats.org/officeDocument/2006/relationships/hyperlink" Target="https://ccpatioapp.com/index.php?module=items/info&amp;path=25-794" TargetMode="External"/><Relationship Id="rId241" Type="http://schemas.openxmlformats.org/officeDocument/2006/relationships/hyperlink" Target="https://ccpatioapp.com/index.php?module=items/info&amp;path=25-444" TargetMode="External"/><Relationship Id="rId1074" Type="http://schemas.openxmlformats.org/officeDocument/2006/relationships/hyperlink" Target="https://ccpatioapp.com/index.php?module=items/info&amp;path=25-794" TargetMode="External"/><Relationship Id="rId240" Type="http://schemas.openxmlformats.org/officeDocument/2006/relationships/hyperlink" Target="https://ccpatioapp.com/index.php?module=items/info&amp;path=25-443" TargetMode="External"/><Relationship Id="rId1075" Type="http://schemas.openxmlformats.org/officeDocument/2006/relationships/hyperlink" Target="https://ccpatioapp.com/index.php?module=items/info&amp;path=25-711" TargetMode="External"/><Relationship Id="rId1076" Type="http://schemas.openxmlformats.org/officeDocument/2006/relationships/hyperlink" Target="https://ccpatioapp.com/index.php?module=items/info&amp;path=25-711" TargetMode="External"/><Relationship Id="rId246" Type="http://schemas.openxmlformats.org/officeDocument/2006/relationships/hyperlink" Target="https://ccpatioapp.com/index.php?module=items/info&amp;path=25-447" TargetMode="External"/><Relationship Id="rId1077" Type="http://schemas.openxmlformats.org/officeDocument/2006/relationships/hyperlink" Target="https://ccpatioapp.com/index.php?module=items/info&amp;path=25-798" TargetMode="External"/><Relationship Id="rId245" Type="http://schemas.openxmlformats.org/officeDocument/2006/relationships/hyperlink" Target="https://ccpatioapp.com/index.php?module=items/info&amp;path=25-446" TargetMode="External"/><Relationship Id="rId1078" Type="http://schemas.openxmlformats.org/officeDocument/2006/relationships/hyperlink" Target="https://ccpatioapp.com/index.php?module=items/info&amp;path=25-798" TargetMode="External"/><Relationship Id="rId244" Type="http://schemas.openxmlformats.org/officeDocument/2006/relationships/hyperlink" Target="https://ccpatioapp.com/index.php?module=items/info&amp;path=25-446" TargetMode="External"/><Relationship Id="rId1079" Type="http://schemas.openxmlformats.org/officeDocument/2006/relationships/hyperlink" Target="https://ccpatioapp.com/index.php?module=items/info&amp;path=25-199" TargetMode="External"/><Relationship Id="rId243" Type="http://schemas.openxmlformats.org/officeDocument/2006/relationships/hyperlink" Target="https://ccpatioapp.com/index.php?module=items/info&amp;path=25-445" TargetMode="External"/><Relationship Id="rId239" Type="http://schemas.openxmlformats.org/officeDocument/2006/relationships/hyperlink" Target="https://ccpatioapp.com/index.php?module=items/info&amp;path=25-430" TargetMode="External"/><Relationship Id="rId238" Type="http://schemas.openxmlformats.org/officeDocument/2006/relationships/hyperlink" Target="https://ccpatioapp.com/index.php?module=items/info&amp;path=25-430" TargetMode="External"/><Relationship Id="rId237" Type="http://schemas.openxmlformats.org/officeDocument/2006/relationships/hyperlink" Target="https://ccpatioapp.com/index.php?module=items/info&amp;path=25-237" TargetMode="External"/><Relationship Id="rId236" Type="http://schemas.openxmlformats.org/officeDocument/2006/relationships/hyperlink" Target="https://ccpatioapp.com/index.php?module=items/info&amp;path=25-237" TargetMode="External"/><Relationship Id="rId1060" Type="http://schemas.openxmlformats.org/officeDocument/2006/relationships/hyperlink" Target="https://ccpatioapp.com/index.php?module=items/info&amp;path=25-776" TargetMode="External"/><Relationship Id="rId1061" Type="http://schemas.openxmlformats.org/officeDocument/2006/relationships/hyperlink" Target="https://ccpatioapp.com/index.php?module=items/info&amp;path=25-796" TargetMode="External"/><Relationship Id="rId231" Type="http://schemas.openxmlformats.org/officeDocument/2006/relationships/hyperlink" Target="https://ccpatioapp.com/index.php?module=items/info&amp;path=25-440" TargetMode="External"/><Relationship Id="rId1062" Type="http://schemas.openxmlformats.org/officeDocument/2006/relationships/hyperlink" Target="https://ccpatioapp.com/index.php?module=items/info&amp;path=25-796" TargetMode="External"/><Relationship Id="rId230" Type="http://schemas.openxmlformats.org/officeDocument/2006/relationships/hyperlink" Target="https://ccpatioapp.com/index.php?module=items/info&amp;path=25-440" TargetMode="External"/><Relationship Id="rId1063" Type="http://schemas.openxmlformats.org/officeDocument/2006/relationships/hyperlink" Target="https://ccpatioapp.com/index.php?module=items/info&amp;path=25-797" TargetMode="External"/><Relationship Id="rId1064" Type="http://schemas.openxmlformats.org/officeDocument/2006/relationships/hyperlink" Target="https://ccpatioapp.com/index.php?module=items/info&amp;path=25-797" TargetMode="External"/><Relationship Id="rId1065" Type="http://schemas.openxmlformats.org/officeDocument/2006/relationships/hyperlink" Target="https://ccpatioapp.com/index.php?module=items/info&amp;path=25-319" TargetMode="External"/><Relationship Id="rId235" Type="http://schemas.openxmlformats.org/officeDocument/2006/relationships/hyperlink" Target="https://ccpatioapp.com/index.php?module=items/info&amp;path=25-442" TargetMode="External"/><Relationship Id="rId1066" Type="http://schemas.openxmlformats.org/officeDocument/2006/relationships/hyperlink" Target="https://ccpatioapp.com/index.php?module=items/info&amp;path=25-319" TargetMode="External"/><Relationship Id="rId234" Type="http://schemas.openxmlformats.org/officeDocument/2006/relationships/hyperlink" Target="https://ccpatioapp.com/index.php?module=items/info&amp;path=25-442" TargetMode="External"/><Relationship Id="rId1067" Type="http://schemas.openxmlformats.org/officeDocument/2006/relationships/hyperlink" Target="https://ccpatioapp.com/index.php?module=items/info&amp;path=25-490" TargetMode="External"/><Relationship Id="rId233" Type="http://schemas.openxmlformats.org/officeDocument/2006/relationships/hyperlink" Target="https://ccpatioapp.com/index.php?module=items/info&amp;path=25-441" TargetMode="External"/><Relationship Id="rId1068" Type="http://schemas.openxmlformats.org/officeDocument/2006/relationships/hyperlink" Target="https://ccpatioapp.com/index.php?module=items/info&amp;path=25-490" TargetMode="External"/><Relationship Id="rId232" Type="http://schemas.openxmlformats.org/officeDocument/2006/relationships/hyperlink" Target="https://ccpatioapp.com/index.php?module=items/info&amp;path=25-441" TargetMode="External"/><Relationship Id="rId1069" Type="http://schemas.openxmlformats.org/officeDocument/2006/relationships/hyperlink" Target="https://ccpatioapp.com/index.php?module=items/info&amp;path=25-199" TargetMode="External"/><Relationship Id="rId1015" Type="http://schemas.openxmlformats.org/officeDocument/2006/relationships/hyperlink" Target="https://ccpatioapp.com/index.php?module=items/info&amp;path=25-23" TargetMode="External"/><Relationship Id="rId1499" Type="http://schemas.openxmlformats.org/officeDocument/2006/relationships/hyperlink" Target="https://ccpatioapp.com/index.php?module=items/info&amp;path=25-905" TargetMode="External"/><Relationship Id="rId1016" Type="http://schemas.openxmlformats.org/officeDocument/2006/relationships/hyperlink" Target="https://ccpatioapp.com/index.php?module=items/info&amp;path=25-23" TargetMode="External"/><Relationship Id="rId1017" Type="http://schemas.openxmlformats.org/officeDocument/2006/relationships/hyperlink" Target="https://ccpatioapp.com/index.php?module=items/info&amp;path=25-391" TargetMode="External"/><Relationship Id="rId1018" Type="http://schemas.openxmlformats.org/officeDocument/2006/relationships/hyperlink" Target="https://ccpatioapp.com/index.php?module=items/info&amp;path=25-391" TargetMode="External"/><Relationship Id="rId1019" Type="http://schemas.openxmlformats.org/officeDocument/2006/relationships/hyperlink" Target="https://ccpatioapp.com/index.php?module=items/info&amp;path=25-490" TargetMode="External"/><Relationship Id="rId668" Type="http://schemas.openxmlformats.org/officeDocument/2006/relationships/hyperlink" Target="https://ccpatioapp.com/index.php?module=items/info&amp;path=25-637" TargetMode="External"/><Relationship Id="rId667" Type="http://schemas.openxmlformats.org/officeDocument/2006/relationships/hyperlink" Target="https://ccpatioapp.com/index.php?module=items/info&amp;path=25-636" TargetMode="External"/><Relationship Id="rId666" Type="http://schemas.openxmlformats.org/officeDocument/2006/relationships/hyperlink" Target="https://ccpatioapp.com/index.php?module=items/info&amp;path=25-395" TargetMode="External"/><Relationship Id="rId665" Type="http://schemas.openxmlformats.org/officeDocument/2006/relationships/hyperlink" Target="https://ccpatioapp.com/index.php?module=items/info&amp;path=25-389" TargetMode="External"/><Relationship Id="rId669" Type="http://schemas.openxmlformats.org/officeDocument/2006/relationships/hyperlink" Target="https://ccpatioapp.com/index.php?module=items/info&amp;path=25-638" TargetMode="External"/><Relationship Id="rId1490" Type="http://schemas.openxmlformats.org/officeDocument/2006/relationships/hyperlink" Target="https://ccpatioapp.com/index.php?module=items/info&amp;path=25-902" TargetMode="External"/><Relationship Id="rId660" Type="http://schemas.openxmlformats.org/officeDocument/2006/relationships/hyperlink" Target="https://ccpatioapp.com/index.php?module=items/info&amp;path=25-237" TargetMode="External"/><Relationship Id="rId1491" Type="http://schemas.openxmlformats.org/officeDocument/2006/relationships/hyperlink" Target="https://ccpatioapp.com/index.php?module=items/info&amp;path=25-902" TargetMode="External"/><Relationship Id="rId1492" Type="http://schemas.openxmlformats.org/officeDocument/2006/relationships/hyperlink" Target="https://ccpatioapp.com/index.php?module=items/info&amp;path=25-903" TargetMode="External"/><Relationship Id="rId1493" Type="http://schemas.openxmlformats.org/officeDocument/2006/relationships/hyperlink" Target="https://ccpatioapp.com/index.php?module=items/info&amp;path=25-903" TargetMode="External"/><Relationship Id="rId1010" Type="http://schemas.openxmlformats.org/officeDocument/2006/relationships/hyperlink" Target="https://ccpatioapp.com/index.php?module=items/info&amp;path=25-356" TargetMode="External"/><Relationship Id="rId1494" Type="http://schemas.openxmlformats.org/officeDocument/2006/relationships/hyperlink" Target="https://ccpatioapp.com/index.php?module=items/info&amp;path=25-904" TargetMode="External"/><Relationship Id="rId664" Type="http://schemas.openxmlformats.org/officeDocument/2006/relationships/hyperlink" Target="https://ccpatioapp.com/index.php?module=items/info&amp;path=25-635" TargetMode="External"/><Relationship Id="rId1011" Type="http://schemas.openxmlformats.org/officeDocument/2006/relationships/hyperlink" Target="https://ccpatioapp.com/index.php?module=items/info&amp;path=25-603" TargetMode="External"/><Relationship Id="rId1495" Type="http://schemas.openxmlformats.org/officeDocument/2006/relationships/hyperlink" Target="https://ccpatioapp.com/index.php?module=items/info&amp;path=25-904" TargetMode="External"/><Relationship Id="rId663" Type="http://schemas.openxmlformats.org/officeDocument/2006/relationships/hyperlink" Target="https://ccpatioapp.com/index.php?module=items/info&amp;path=25-633" TargetMode="External"/><Relationship Id="rId1012" Type="http://schemas.openxmlformats.org/officeDocument/2006/relationships/hyperlink" Target="https://ccpatioapp.com/index.php?module=items/info&amp;path=25-603" TargetMode="External"/><Relationship Id="rId1496" Type="http://schemas.openxmlformats.org/officeDocument/2006/relationships/hyperlink" Target="https://ccpatioapp.com/index.php?module=items/info&amp;path=25-673" TargetMode="External"/><Relationship Id="rId662" Type="http://schemas.openxmlformats.org/officeDocument/2006/relationships/hyperlink" Target="https://ccpatioapp.com/index.php?module=items/info&amp;path=25-632" TargetMode="External"/><Relationship Id="rId1013" Type="http://schemas.openxmlformats.org/officeDocument/2006/relationships/hyperlink" Target="https://ccpatioapp.com/index.php?module=items/info&amp;path=25-763" TargetMode="External"/><Relationship Id="rId1497" Type="http://schemas.openxmlformats.org/officeDocument/2006/relationships/hyperlink" Target="https://ccpatioapp.com/index.php?module=items/info&amp;path=25-673" TargetMode="External"/><Relationship Id="rId661" Type="http://schemas.openxmlformats.org/officeDocument/2006/relationships/hyperlink" Target="https://ccpatioapp.com/index.php?module=items/info&amp;path=25-631" TargetMode="External"/><Relationship Id="rId1014" Type="http://schemas.openxmlformats.org/officeDocument/2006/relationships/hyperlink" Target="https://ccpatioapp.com/index.php?module=items/info&amp;path=25-763" TargetMode="External"/><Relationship Id="rId1498" Type="http://schemas.openxmlformats.org/officeDocument/2006/relationships/hyperlink" Target="https://ccpatioapp.com/index.php?module=items/info&amp;path=25-905" TargetMode="External"/><Relationship Id="rId1004" Type="http://schemas.openxmlformats.org/officeDocument/2006/relationships/hyperlink" Target="https://ccpatioapp.com/index.php?module=items/info&amp;path=25-653" TargetMode="External"/><Relationship Id="rId1488" Type="http://schemas.openxmlformats.org/officeDocument/2006/relationships/hyperlink" Target="https://ccpatioapp.com/index.php?module=items/info&amp;path=25-901" TargetMode="External"/><Relationship Id="rId1005" Type="http://schemas.openxmlformats.org/officeDocument/2006/relationships/hyperlink" Target="https://ccpatioapp.com/index.php?module=items/info&amp;path=25-784" TargetMode="External"/><Relationship Id="rId1489" Type="http://schemas.openxmlformats.org/officeDocument/2006/relationships/hyperlink" Target="https://ccpatioapp.com/index.php?module=items/info&amp;path=25-901" TargetMode="External"/><Relationship Id="rId1006" Type="http://schemas.openxmlformats.org/officeDocument/2006/relationships/hyperlink" Target="https://ccpatioapp.com/index.php?module=items/info&amp;path=25-784" TargetMode="External"/><Relationship Id="rId1007" Type="http://schemas.openxmlformats.org/officeDocument/2006/relationships/hyperlink" Target="https://ccpatioapp.com/index.php?module=items/info&amp;path=25-700" TargetMode="External"/><Relationship Id="rId1008" Type="http://schemas.openxmlformats.org/officeDocument/2006/relationships/hyperlink" Target="https://ccpatioapp.com/index.php?module=items/info&amp;path=25-700" TargetMode="External"/><Relationship Id="rId1009" Type="http://schemas.openxmlformats.org/officeDocument/2006/relationships/hyperlink" Target="https://ccpatioapp.com/index.php?module=items/info&amp;path=25-356" TargetMode="External"/><Relationship Id="rId657" Type="http://schemas.openxmlformats.org/officeDocument/2006/relationships/hyperlink" Target="https://ccpatioapp.com/index.php?module=items/info&amp;path=25-628" TargetMode="External"/><Relationship Id="rId656" Type="http://schemas.openxmlformats.org/officeDocument/2006/relationships/hyperlink" Target="https://ccpatioapp.com/index.php?module=items/info&amp;path=25-627" TargetMode="External"/><Relationship Id="rId655" Type="http://schemas.openxmlformats.org/officeDocument/2006/relationships/hyperlink" Target="https://ccpatioapp.com/index.php?module=items/info&amp;path=25-626" TargetMode="External"/><Relationship Id="rId654" Type="http://schemas.openxmlformats.org/officeDocument/2006/relationships/hyperlink" Target="https://ccpatioapp.com/index.php?module=items/info&amp;path=25-625" TargetMode="External"/><Relationship Id="rId659" Type="http://schemas.openxmlformats.org/officeDocument/2006/relationships/hyperlink" Target="https://ccpatioapp.com/index.php?module=items/info&amp;path=25-630" TargetMode="External"/><Relationship Id="rId658" Type="http://schemas.openxmlformats.org/officeDocument/2006/relationships/hyperlink" Target="https://ccpatioapp.com/index.php?module=items/info&amp;path=25-629" TargetMode="External"/><Relationship Id="rId1480" Type="http://schemas.openxmlformats.org/officeDocument/2006/relationships/hyperlink" Target="https://ccpatioapp.com/index.php?module=items/info&amp;path=25-898" TargetMode="External"/><Relationship Id="rId1481" Type="http://schemas.openxmlformats.org/officeDocument/2006/relationships/hyperlink" Target="https://ccpatioapp.com/index.php?module=items/info&amp;path=25-898" TargetMode="External"/><Relationship Id="rId1482" Type="http://schemas.openxmlformats.org/officeDocument/2006/relationships/hyperlink" Target="https://ccpatioapp.com/index.php?module=items/info&amp;path=25-899" TargetMode="External"/><Relationship Id="rId1483" Type="http://schemas.openxmlformats.org/officeDocument/2006/relationships/hyperlink" Target="https://ccpatioapp.com/index.php?module=items/info&amp;path=25-899" TargetMode="External"/><Relationship Id="rId653" Type="http://schemas.openxmlformats.org/officeDocument/2006/relationships/hyperlink" Target="https://ccpatioapp.com/index.php?module=items/info&amp;path=25-600" TargetMode="External"/><Relationship Id="rId1000" Type="http://schemas.openxmlformats.org/officeDocument/2006/relationships/hyperlink" Target="https://ccpatioapp.com/index.php?module=items/info&amp;path=25-782" TargetMode="External"/><Relationship Id="rId1484" Type="http://schemas.openxmlformats.org/officeDocument/2006/relationships/hyperlink" Target="https://ccpatioapp.com/index.php?module=items/info&amp;path=25-900" TargetMode="External"/><Relationship Id="rId652" Type="http://schemas.openxmlformats.org/officeDocument/2006/relationships/hyperlink" Target="https://ccpatioapp.com/index.php?module=items/info&amp;path=25-624" TargetMode="External"/><Relationship Id="rId1001" Type="http://schemas.openxmlformats.org/officeDocument/2006/relationships/hyperlink" Target="https://ccpatioapp.com/index.php?module=items/info&amp;path=25-783" TargetMode="External"/><Relationship Id="rId1485" Type="http://schemas.openxmlformats.org/officeDocument/2006/relationships/hyperlink" Target="https://ccpatioapp.com/index.php?module=items/info&amp;path=25-900" TargetMode="External"/><Relationship Id="rId651" Type="http://schemas.openxmlformats.org/officeDocument/2006/relationships/hyperlink" Target="https://ccpatioapp.com/index.php?module=items/info&amp;path=25-353" TargetMode="External"/><Relationship Id="rId1002" Type="http://schemas.openxmlformats.org/officeDocument/2006/relationships/hyperlink" Target="https://ccpatioapp.com/index.php?module=items/info&amp;path=25-783" TargetMode="External"/><Relationship Id="rId1486" Type="http://schemas.openxmlformats.org/officeDocument/2006/relationships/hyperlink" Target="https://ccpatioapp.com/index.php?module=items/info&amp;path=25-842" TargetMode="External"/><Relationship Id="rId650" Type="http://schemas.openxmlformats.org/officeDocument/2006/relationships/hyperlink" Target="https://ccpatioapp.com/index.php?module=items/info&amp;path=25-145" TargetMode="External"/><Relationship Id="rId1003" Type="http://schemas.openxmlformats.org/officeDocument/2006/relationships/hyperlink" Target="https://ccpatioapp.com/index.php?module=items/info&amp;path=25-653" TargetMode="External"/><Relationship Id="rId1487" Type="http://schemas.openxmlformats.org/officeDocument/2006/relationships/hyperlink" Target="https://ccpatioapp.com/index.php?module=items/info&amp;path=25-842" TargetMode="External"/><Relationship Id="rId1037" Type="http://schemas.openxmlformats.org/officeDocument/2006/relationships/hyperlink" Target="https://ccpatioapp.com/index.php?module=items/info&amp;path=25-701" TargetMode="External"/><Relationship Id="rId1038" Type="http://schemas.openxmlformats.org/officeDocument/2006/relationships/hyperlink" Target="https://ccpatioapp.com/index.php?module=items/info&amp;path=25-701" TargetMode="External"/><Relationship Id="rId1039" Type="http://schemas.openxmlformats.org/officeDocument/2006/relationships/hyperlink" Target="https://ccpatioapp.com/index.php?module=items/info&amp;path=25-82" TargetMode="External"/><Relationship Id="rId206" Type="http://schemas.openxmlformats.org/officeDocument/2006/relationships/hyperlink" Target="https://ccpatioapp.com/index.php?module=items/info&amp;path=25-429" TargetMode="External"/><Relationship Id="rId205" Type="http://schemas.openxmlformats.org/officeDocument/2006/relationships/hyperlink" Target="https://ccpatioapp.com/index.php?module=items/info&amp;path=25-429" TargetMode="External"/><Relationship Id="rId689" Type="http://schemas.openxmlformats.org/officeDocument/2006/relationships/hyperlink" Target="https://ccpatioapp.com/index.php?module=items/info&amp;path=25-655" TargetMode="External"/><Relationship Id="rId204" Type="http://schemas.openxmlformats.org/officeDocument/2006/relationships/hyperlink" Target="https://ccpatioapp.com/index.php?module=items/info&amp;path=25-147" TargetMode="External"/><Relationship Id="rId688" Type="http://schemas.openxmlformats.org/officeDocument/2006/relationships/hyperlink" Target="https://ccpatioapp.com/index.php?module=items/info&amp;path=25-654" TargetMode="External"/><Relationship Id="rId203" Type="http://schemas.openxmlformats.org/officeDocument/2006/relationships/hyperlink" Target="https://ccpatioapp.com/index.php?module=items/info&amp;path=25-147" TargetMode="External"/><Relationship Id="rId687" Type="http://schemas.openxmlformats.org/officeDocument/2006/relationships/hyperlink" Target="https://ccpatioapp.com/index.php?module=items/info&amp;path=25-653" TargetMode="External"/><Relationship Id="rId209" Type="http://schemas.openxmlformats.org/officeDocument/2006/relationships/hyperlink" Target="https://ccpatioapp.com/index.php?module=items/info&amp;path=25-413" TargetMode="External"/><Relationship Id="rId208" Type="http://schemas.openxmlformats.org/officeDocument/2006/relationships/hyperlink" Target="https://ccpatioapp.com/index.php?module=items/info&amp;path=25-430" TargetMode="External"/><Relationship Id="rId207" Type="http://schemas.openxmlformats.org/officeDocument/2006/relationships/hyperlink" Target="https://ccpatioapp.com/index.php?module=items/info&amp;path=25-430" TargetMode="External"/><Relationship Id="rId682" Type="http://schemas.openxmlformats.org/officeDocument/2006/relationships/hyperlink" Target="https://ccpatioapp.com/index.php?module=items/info&amp;path=25-650" TargetMode="External"/><Relationship Id="rId681" Type="http://schemas.openxmlformats.org/officeDocument/2006/relationships/hyperlink" Target="https://ccpatioapp.com/index.php?module=items/info&amp;path=25-649" TargetMode="External"/><Relationship Id="rId1030" Type="http://schemas.openxmlformats.org/officeDocument/2006/relationships/hyperlink" Target="https://ccpatioapp.com/index.php?module=items/info&amp;path=25-787" TargetMode="External"/><Relationship Id="rId680" Type="http://schemas.openxmlformats.org/officeDocument/2006/relationships/hyperlink" Target="https://ccpatioapp.com/index.php?module=items/info&amp;path=25-648" TargetMode="External"/><Relationship Id="rId1031" Type="http://schemas.openxmlformats.org/officeDocument/2006/relationships/hyperlink" Target="https://ccpatioapp.com/index.php?module=items/info&amp;path=25-788" TargetMode="External"/><Relationship Id="rId1032" Type="http://schemas.openxmlformats.org/officeDocument/2006/relationships/hyperlink" Target="https://ccpatioapp.com/index.php?module=items/info&amp;path=25-788" TargetMode="External"/><Relationship Id="rId202" Type="http://schemas.openxmlformats.org/officeDocument/2006/relationships/hyperlink" Target="https://ccpatioapp.com/index.php?module=items/info&amp;path=25-428" TargetMode="External"/><Relationship Id="rId686" Type="http://schemas.openxmlformats.org/officeDocument/2006/relationships/hyperlink" Target="https://ccpatioapp.com/index.php?module=items/info&amp;path=25-652" TargetMode="External"/><Relationship Id="rId1033" Type="http://schemas.openxmlformats.org/officeDocument/2006/relationships/hyperlink" Target="https://ccpatioapp.com/index.php?module=items/info&amp;path=25-789" TargetMode="External"/><Relationship Id="rId201" Type="http://schemas.openxmlformats.org/officeDocument/2006/relationships/hyperlink" Target="https://ccpatioapp.com/index.php?module=items/info&amp;path=25-220" TargetMode="External"/><Relationship Id="rId685" Type="http://schemas.openxmlformats.org/officeDocument/2006/relationships/hyperlink" Target="https://ccpatioapp.com/index.php?module=items/info&amp;path=25-600" TargetMode="External"/><Relationship Id="rId1034" Type="http://schemas.openxmlformats.org/officeDocument/2006/relationships/hyperlink" Target="https://ccpatioapp.com/index.php?module=items/info&amp;path=25-789" TargetMode="External"/><Relationship Id="rId200" Type="http://schemas.openxmlformats.org/officeDocument/2006/relationships/hyperlink" Target="https://ccpatioapp.com/index.php?module=items/info&amp;path=25-220" TargetMode="External"/><Relationship Id="rId684" Type="http://schemas.openxmlformats.org/officeDocument/2006/relationships/hyperlink" Target="https://ccpatioapp.com/index.php?module=items/info&amp;path=25-651" TargetMode="External"/><Relationship Id="rId1035" Type="http://schemas.openxmlformats.org/officeDocument/2006/relationships/hyperlink" Target="https://ccpatioapp.com/index.php?module=items/info&amp;path=25-693" TargetMode="External"/><Relationship Id="rId683" Type="http://schemas.openxmlformats.org/officeDocument/2006/relationships/hyperlink" Target="https://ccpatioapp.com/index.php?module=items/info&amp;path=25-592" TargetMode="External"/><Relationship Id="rId1036" Type="http://schemas.openxmlformats.org/officeDocument/2006/relationships/hyperlink" Target="https://ccpatioapp.com/index.php?module=items/info&amp;path=25-693" TargetMode="External"/><Relationship Id="rId1026" Type="http://schemas.openxmlformats.org/officeDocument/2006/relationships/hyperlink" Target="https://ccpatioapp.com/index.php?module=items/info&amp;path=25-785" TargetMode="External"/><Relationship Id="rId1027" Type="http://schemas.openxmlformats.org/officeDocument/2006/relationships/hyperlink" Target="https://ccpatioapp.com/index.php?module=items/info&amp;path=25-786" TargetMode="External"/><Relationship Id="rId1028" Type="http://schemas.openxmlformats.org/officeDocument/2006/relationships/hyperlink" Target="https://ccpatioapp.com/index.php?module=items/info&amp;path=25-786" TargetMode="External"/><Relationship Id="rId1029" Type="http://schemas.openxmlformats.org/officeDocument/2006/relationships/hyperlink" Target="https://ccpatioapp.com/index.php?module=items/info&amp;path=25-787" TargetMode="External"/><Relationship Id="rId679" Type="http://schemas.openxmlformats.org/officeDocument/2006/relationships/hyperlink" Target="https://ccpatioapp.com/index.php?module=items/info&amp;path=25-647" TargetMode="External"/><Relationship Id="rId678" Type="http://schemas.openxmlformats.org/officeDocument/2006/relationships/hyperlink" Target="https://ccpatioapp.com/index.php?module=items/info&amp;path=25-646" TargetMode="External"/><Relationship Id="rId677" Type="http://schemas.openxmlformats.org/officeDocument/2006/relationships/hyperlink" Target="https://ccpatioapp.com/index.php?module=items/info&amp;path=25-645" TargetMode="External"/><Relationship Id="rId676" Type="http://schemas.openxmlformats.org/officeDocument/2006/relationships/hyperlink" Target="https://ccpatioapp.com/index.php?module=items/info&amp;path=25-572" TargetMode="External"/><Relationship Id="rId671" Type="http://schemas.openxmlformats.org/officeDocument/2006/relationships/hyperlink" Target="https://ccpatioapp.com/index.php?module=items/info&amp;path=25-640" TargetMode="External"/><Relationship Id="rId670" Type="http://schemas.openxmlformats.org/officeDocument/2006/relationships/hyperlink" Target="https://ccpatioapp.com/index.php?module=items/info&amp;path=25-639" TargetMode="External"/><Relationship Id="rId1020" Type="http://schemas.openxmlformats.org/officeDocument/2006/relationships/hyperlink" Target="https://ccpatioapp.com/index.php?module=items/info&amp;path=25-490" TargetMode="External"/><Relationship Id="rId1021" Type="http://schemas.openxmlformats.org/officeDocument/2006/relationships/hyperlink" Target="https://ccpatioapp.com/index.php?module=items/info&amp;path=25-416" TargetMode="External"/><Relationship Id="rId675" Type="http://schemas.openxmlformats.org/officeDocument/2006/relationships/hyperlink" Target="https://ccpatioapp.com/index.php?module=items/info&amp;path=25-145" TargetMode="External"/><Relationship Id="rId1022" Type="http://schemas.openxmlformats.org/officeDocument/2006/relationships/hyperlink" Target="https://ccpatioapp.com/index.php?module=items/info&amp;path=25-416" TargetMode="External"/><Relationship Id="rId674" Type="http://schemas.openxmlformats.org/officeDocument/2006/relationships/hyperlink" Target="https://ccpatioapp.com/index.php?module=items/info&amp;path=25-264" TargetMode="External"/><Relationship Id="rId1023" Type="http://schemas.openxmlformats.org/officeDocument/2006/relationships/hyperlink" Target="https://ccpatioapp.com/index.php?module=items/info&amp;path=25-104" TargetMode="External"/><Relationship Id="rId673" Type="http://schemas.openxmlformats.org/officeDocument/2006/relationships/hyperlink" Target="https://ccpatioapp.com/index.php?module=items/info&amp;path=25-615" TargetMode="External"/><Relationship Id="rId1024" Type="http://schemas.openxmlformats.org/officeDocument/2006/relationships/hyperlink" Target="https://ccpatioapp.com/index.php?module=items/info&amp;path=25-104" TargetMode="External"/><Relationship Id="rId672" Type="http://schemas.openxmlformats.org/officeDocument/2006/relationships/hyperlink" Target="https://ccpatioapp.com/index.php?module=items/info&amp;path=25-642" TargetMode="External"/><Relationship Id="rId1025" Type="http://schemas.openxmlformats.org/officeDocument/2006/relationships/hyperlink" Target="https://ccpatioapp.com/index.php?module=items/info&amp;path=25-785" TargetMode="External"/><Relationship Id="rId190" Type="http://schemas.openxmlformats.org/officeDocument/2006/relationships/hyperlink" Target="https://ccpatioapp.com/index.php?module=items/info&amp;path=25-422" TargetMode="External"/><Relationship Id="rId194" Type="http://schemas.openxmlformats.org/officeDocument/2006/relationships/hyperlink" Target="https://ccpatioapp.com/index.php?module=items/info&amp;path=25-425" TargetMode="External"/><Relationship Id="rId193" Type="http://schemas.openxmlformats.org/officeDocument/2006/relationships/hyperlink" Target="https://ccpatioapp.com/index.php?module=items/info&amp;path=25-423" TargetMode="External"/><Relationship Id="rId192" Type="http://schemas.openxmlformats.org/officeDocument/2006/relationships/hyperlink" Target="https://ccpatioapp.com/index.php?module=items/info&amp;path=25-423" TargetMode="External"/><Relationship Id="rId191" Type="http://schemas.openxmlformats.org/officeDocument/2006/relationships/hyperlink" Target="https://ccpatioapp.com/index.php?module=items/info&amp;path=25-422" TargetMode="External"/><Relationship Id="rId187" Type="http://schemas.openxmlformats.org/officeDocument/2006/relationships/hyperlink" Target="https://ccpatioapp.com/index.php?module=items/info&amp;path=25-419" TargetMode="External"/><Relationship Id="rId186" Type="http://schemas.openxmlformats.org/officeDocument/2006/relationships/hyperlink" Target="https://ccpatioapp.com/index.php?module=items/info&amp;path=25-419" TargetMode="External"/><Relationship Id="rId185" Type="http://schemas.openxmlformats.org/officeDocument/2006/relationships/hyperlink" Target="https://ccpatioapp.com/index.php?module=items/info&amp;path=25-417" TargetMode="External"/><Relationship Id="rId184" Type="http://schemas.openxmlformats.org/officeDocument/2006/relationships/hyperlink" Target="https://ccpatioapp.com/index.php?module=items/info&amp;path=25-417" TargetMode="External"/><Relationship Id="rId189" Type="http://schemas.openxmlformats.org/officeDocument/2006/relationships/hyperlink" Target="https://ccpatioapp.com/index.php?module=items/info&amp;path=25-421" TargetMode="External"/><Relationship Id="rId188" Type="http://schemas.openxmlformats.org/officeDocument/2006/relationships/hyperlink" Target="https://ccpatioapp.com/index.php?module=items/info&amp;path=25-421" TargetMode="External"/><Relationship Id="rId183" Type="http://schemas.openxmlformats.org/officeDocument/2006/relationships/hyperlink" Target="https://ccpatioapp.com/index.php?module=items/info&amp;path=25-416" TargetMode="External"/><Relationship Id="rId182" Type="http://schemas.openxmlformats.org/officeDocument/2006/relationships/hyperlink" Target="https://ccpatioapp.com/index.php?module=items/info&amp;path=25-416" TargetMode="External"/><Relationship Id="rId181" Type="http://schemas.openxmlformats.org/officeDocument/2006/relationships/hyperlink" Target="https://ccpatioapp.com/index.php?module=items/info&amp;path=25-415" TargetMode="External"/><Relationship Id="rId180" Type="http://schemas.openxmlformats.org/officeDocument/2006/relationships/hyperlink" Target="https://ccpatioapp.com/index.php?module=items/info&amp;path=25-415" TargetMode="External"/><Relationship Id="rId176" Type="http://schemas.openxmlformats.org/officeDocument/2006/relationships/hyperlink" Target="https://ccpatioapp.com/index.php?module=items/info&amp;path=25-413" TargetMode="External"/><Relationship Id="rId175" Type="http://schemas.openxmlformats.org/officeDocument/2006/relationships/hyperlink" Target="https://ccpatioapp.com/index.php?module=items/info&amp;path=25-412" TargetMode="External"/><Relationship Id="rId174" Type="http://schemas.openxmlformats.org/officeDocument/2006/relationships/hyperlink" Target="https://ccpatioapp.com/index.php?module=items/info&amp;path=25-412" TargetMode="External"/><Relationship Id="rId173" Type="http://schemas.openxmlformats.org/officeDocument/2006/relationships/hyperlink" Target="https://ccpatioapp.com/index.php?module=items/info&amp;path=25-411" TargetMode="External"/><Relationship Id="rId179" Type="http://schemas.openxmlformats.org/officeDocument/2006/relationships/hyperlink" Target="https://ccpatioapp.com/index.php?module=items/info&amp;path=25-414" TargetMode="External"/><Relationship Id="rId178" Type="http://schemas.openxmlformats.org/officeDocument/2006/relationships/hyperlink" Target="https://ccpatioapp.com/index.php?module=items/info&amp;path=25-414" TargetMode="External"/><Relationship Id="rId177" Type="http://schemas.openxmlformats.org/officeDocument/2006/relationships/hyperlink" Target="https://ccpatioapp.com/index.php?module=items/info&amp;path=25-413" TargetMode="External"/><Relationship Id="rId198" Type="http://schemas.openxmlformats.org/officeDocument/2006/relationships/hyperlink" Target="https://ccpatioapp.com/index.php?module=items/info&amp;path=25-427" TargetMode="External"/><Relationship Id="rId197" Type="http://schemas.openxmlformats.org/officeDocument/2006/relationships/hyperlink" Target="https://ccpatioapp.com/index.php?module=items/info&amp;path=25-426" TargetMode="External"/><Relationship Id="rId196" Type="http://schemas.openxmlformats.org/officeDocument/2006/relationships/hyperlink" Target="https://ccpatioapp.com/index.php?module=items/info&amp;path=25-426" TargetMode="External"/><Relationship Id="rId195" Type="http://schemas.openxmlformats.org/officeDocument/2006/relationships/hyperlink" Target="https://ccpatioapp.com/index.php?module=items/info&amp;path=25-346" TargetMode="External"/><Relationship Id="rId199" Type="http://schemas.openxmlformats.org/officeDocument/2006/relationships/hyperlink" Target="https://ccpatioapp.com/index.php?module=items/info&amp;path=25-427" TargetMode="External"/><Relationship Id="rId150" Type="http://schemas.openxmlformats.org/officeDocument/2006/relationships/hyperlink" Target="https://ccpatioapp.com/index.php?module=items/info&amp;path=25-398" TargetMode="External"/><Relationship Id="rId149" Type="http://schemas.openxmlformats.org/officeDocument/2006/relationships/hyperlink" Target="https://ccpatioapp.com/index.php?module=items/info&amp;path=25-398" TargetMode="External"/><Relationship Id="rId148" Type="http://schemas.openxmlformats.org/officeDocument/2006/relationships/hyperlink" Target="https://ccpatioapp.com/index.php?module=items/info&amp;path=25-396" TargetMode="External"/><Relationship Id="rId1090" Type="http://schemas.openxmlformats.org/officeDocument/2006/relationships/hyperlink" Target="https://ccpatioapp.com/index.php?module=items/info&amp;path=25-801" TargetMode="External"/><Relationship Id="rId1091" Type="http://schemas.openxmlformats.org/officeDocument/2006/relationships/hyperlink" Target="https://ccpatioapp.com/index.php?module=items/info&amp;path=25-802" TargetMode="External"/><Relationship Id="rId1092" Type="http://schemas.openxmlformats.org/officeDocument/2006/relationships/hyperlink" Target="https://ccpatioapp.com/index.php?module=items/info&amp;path=25-802" TargetMode="External"/><Relationship Id="rId1093" Type="http://schemas.openxmlformats.org/officeDocument/2006/relationships/hyperlink" Target="https://ccpatioapp.com/index.php?module=items/info&amp;path=25-803" TargetMode="External"/><Relationship Id="rId1094" Type="http://schemas.openxmlformats.org/officeDocument/2006/relationships/hyperlink" Target="https://ccpatioapp.com/index.php?module=items/info&amp;path=25-803" TargetMode="External"/><Relationship Id="rId143" Type="http://schemas.openxmlformats.org/officeDocument/2006/relationships/hyperlink" Target="https://ccpatioapp.com/index.php?module=items/info&amp;path=25-395" TargetMode="External"/><Relationship Id="rId1095" Type="http://schemas.openxmlformats.org/officeDocument/2006/relationships/hyperlink" Target="https://ccpatioapp.com/index.php?module=items/info&amp;path=25-336" TargetMode="External"/><Relationship Id="rId142" Type="http://schemas.openxmlformats.org/officeDocument/2006/relationships/hyperlink" Target="https://ccpatioapp.com/index.php?module=items/info&amp;path=25-40" TargetMode="External"/><Relationship Id="rId1096" Type="http://schemas.openxmlformats.org/officeDocument/2006/relationships/hyperlink" Target="https://ccpatioapp.com/index.php?module=items/info&amp;path=25-336" TargetMode="External"/><Relationship Id="rId141" Type="http://schemas.openxmlformats.org/officeDocument/2006/relationships/hyperlink" Target="https://ccpatioapp.com/index.php?module=items/info&amp;path=25-40" TargetMode="External"/><Relationship Id="rId1097" Type="http://schemas.openxmlformats.org/officeDocument/2006/relationships/hyperlink" Target="https://ccpatioapp.com/index.php?module=items/info&amp;path=25-804" TargetMode="External"/><Relationship Id="rId140" Type="http://schemas.openxmlformats.org/officeDocument/2006/relationships/hyperlink" Target="https://ccpatioapp.com/index.php?module=items/info&amp;path=25-394" TargetMode="External"/><Relationship Id="rId1098" Type="http://schemas.openxmlformats.org/officeDocument/2006/relationships/hyperlink" Target="https://ccpatioapp.com/index.php?module=items/info&amp;path=25-804" TargetMode="External"/><Relationship Id="rId147" Type="http://schemas.openxmlformats.org/officeDocument/2006/relationships/hyperlink" Target="https://ccpatioapp.com/index.php?module=items/info&amp;path=25-396" TargetMode="External"/><Relationship Id="rId1099" Type="http://schemas.openxmlformats.org/officeDocument/2006/relationships/hyperlink" Target="https://ccpatioapp.com/index.php?module=items/info&amp;path=25-805" TargetMode="External"/><Relationship Id="rId146" Type="http://schemas.openxmlformats.org/officeDocument/2006/relationships/hyperlink" Target="https://ccpatioapp.com/index.php?module=items/info&amp;path=25-397" TargetMode="External"/><Relationship Id="rId145" Type="http://schemas.openxmlformats.org/officeDocument/2006/relationships/hyperlink" Target="https://ccpatioapp.com/index.php?module=items/info&amp;path=25-397" TargetMode="External"/><Relationship Id="rId144" Type="http://schemas.openxmlformats.org/officeDocument/2006/relationships/hyperlink" Target="https://ccpatioapp.com/index.php?module=items/info&amp;path=25-395" TargetMode="External"/><Relationship Id="rId139" Type="http://schemas.openxmlformats.org/officeDocument/2006/relationships/hyperlink" Target="https://ccpatioapp.com/index.php?module=items/info&amp;path=25-394" TargetMode="External"/><Relationship Id="rId138" Type="http://schemas.openxmlformats.org/officeDocument/2006/relationships/hyperlink" Target="https://ccpatioapp.com/index.php?module=items/info&amp;path=25-268" TargetMode="External"/><Relationship Id="rId137" Type="http://schemas.openxmlformats.org/officeDocument/2006/relationships/hyperlink" Target="https://ccpatioapp.com/index.php?module=items/info&amp;path=25-268" TargetMode="External"/><Relationship Id="rId1080" Type="http://schemas.openxmlformats.org/officeDocument/2006/relationships/hyperlink" Target="https://ccpatioapp.com/index.php?module=items/info&amp;path=25-199" TargetMode="External"/><Relationship Id="rId1081" Type="http://schemas.openxmlformats.org/officeDocument/2006/relationships/hyperlink" Target="https://ccpatioapp.com/index.php?module=items/info&amp;path=25-251" TargetMode="External"/><Relationship Id="rId1082" Type="http://schemas.openxmlformats.org/officeDocument/2006/relationships/hyperlink" Target="https://ccpatioapp.com/index.php?module=items/info&amp;path=25-251" TargetMode="External"/><Relationship Id="rId1083" Type="http://schemas.openxmlformats.org/officeDocument/2006/relationships/hyperlink" Target="https://ccpatioapp.com/index.php?module=items/info&amp;path=25-799" TargetMode="External"/><Relationship Id="rId132" Type="http://schemas.openxmlformats.org/officeDocument/2006/relationships/hyperlink" Target="https://ccpatioapp.com/index.php?module=items/info&amp;path=25-392" TargetMode="External"/><Relationship Id="rId1084" Type="http://schemas.openxmlformats.org/officeDocument/2006/relationships/hyperlink" Target="https://ccpatioapp.com/index.php?module=items/info&amp;path=25-799" TargetMode="External"/><Relationship Id="rId131" Type="http://schemas.openxmlformats.org/officeDocument/2006/relationships/hyperlink" Target="https://ccpatioapp.com/index.php?module=items/info&amp;path=25-392" TargetMode="External"/><Relationship Id="rId1085" Type="http://schemas.openxmlformats.org/officeDocument/2006/relationships/hyperlink" Target="https://ccpatioapp.com/index.php?module=items/info&amp;path=25-800" TargetMode="External"/><Relationship Id="rId130" Type="http://schemas.openxmlformats.org/officeDocument/2006/relationships/hyperlink" Target="https://ccpatioapp.com/index.php?module=items/info&amp;path=25-391" TargetMode="External"/><Relationship Id="rId1086" Type="http://schemas.openxmlformats.org/officeDocument/2006/relationships/hyperlink" Target="https://ccpatioapp.com/index.php?module=items/info&amp;path=25-800" TargetMode="External"/><Relationship Id="rId1087" Type="http://schemas.openxmlformats.org/officeDocument/2006/relationships/hyperlink" Target="https://ccpatioapp.com/index.php?module=items/info&amp;path=25-216" TargetMode="External"/><Relationship Id="rId136" Type="http://schemas.openxmlformats.org/officeDocument/2006/relationships/hyperlink" Target="https://ccpatioapp.com/index.php?module=items/info&amp;path=25-338" TargetMode="External"/><Relationship Id="rId1088" Type="http://schemas.openxmlformats.org/officeDocument/2006/relationships/hyperlink" Target="https://ccpatioapp.com/index.php?module=items/info&amp;path=25-216" TargetMode="External"/><Relationship Id="rId135" Type="http://schemas.openxmlformats.org/officeDocument/2006/relationships/hyperlink" Target="https://ccpatioapp.com/index.php?module=items/info&amp;path=25-338" TargetMode="External"/><Relationship Id="rId1089" Type="http://schemas.openxmlformats.org/officeDocument/2006/relationships/hyperlink" Target="https://ccpatioapp.com/index.php?module=items/info&amp;path=25-801" TargetMode="External"/><Relationship Id="rId134" Type="http://schemas.openxmlformats.org/officeDocument/2006/relationships/hyperlink" Target="https://ccpatioapp.com/index.php?module=items/info&amp;path=25-393" TargetMode="External"/><Relationship Id="rId133" Type="http://schemas.openxmlformats.org/officeDocument/2006/relationships/hyperlink" Target="https://ccpatioapp.com/index.php?module=items/info&amp;path=25-393" TargetMode="External"/><Relationship Id="rId172" Type="http://schemas.openxmlformats.org/officeDocument/2006/relationships/hyperlink" Target="https://ccpatioapp.com/index.php?module=items/info&amp;path=25-411" TargetMode="External"/><Relationship Id="rId171" Type="http://schemas.openxmlformats.org/officeDocument/2006/relationships/hyperlink" Target="https://ccpatioapp.com/index.php?module=items/info&amp;path=25-410" TargetMode="External"/><Relationship Id="rId170" Type="http://schemas.openxmlformats.org/officeDocument/2006/relationships/hyperlink" Target="https://ccpatioapp.com/index.php?module=items/info&amp;path=25-410" TargetMode="External"/><Relationship Id="rId165" Type="http://schemas.openxmlformats.org/officeDocument/2006/relationships/hyperlink" Target="https://ccpatioapp.com/index.php?module=items/info&amp;path=25-409" TargetMode="External"/><Relationship Id="rId164" Type="http://schemas.openxmlformats.org/officeDocument/2006/relationships/hyperlink" Target="https://ccpatioapp.com/index.php?module=items/info&amp;path=25-408" TargetMode="External"/><Relationship Id="rId163" Type="http://schemas.openxmlformats.org/officeDocument/2006/relationships/hyperlink" Target="https://ccpatioapp.com/index.php?module=items/info&amp;path=25-408" TargetMode="External"/><Relationship Id="rId162" Type="http://schemas.openxmlformats.org/officeDocument/2006/relationships/hyperlink" Target="https://ccpatioapp.com/index.php?module=items/info&amp;path=25-407" TargetMode="External"/><Relationship Id="rId169" Type="http://schemas.openxmlformats.org/officeDocument/2006/relationships/hyperlink" Target="https://ccpatioapp.com/index.php?module=items/info&amp;path=25-236" TargetMode="External"/><Relationship Id="rId168" Type="http://schemas.openxmlformats.org/officeDocument/2006/relationships/hyperlink" Target="https://ccpatioapp.com/index.php?module=items/info&amp;path=25-236" TargetMode="External"/><Relationship Id="rId167" Type="http://schemas.openxmlformats.org/officeDocument/2006/relationships/hyperlink" Target="https://ccpatioapp.com/index.php?module=items/info&amp;path=25-23" TargetMode="External"/><Relationship Id="rId166" Type="http://schemas.openxmlformats.org/officeDocument/2006/relationships/hyperlink" Target="https://ccpatioapp.com/index.php?module=items/info&amp;path=25-23" TargetMode="External"/><Relationship Id="rId161" Type="http://schemas.openxmlformats.org/officeDocument/2006/relationships/hyperlink" Target="https://ccpatioapp.com/index.php?module=items/info&amp;path=25-407" TargetMode="External"/><Relationship Id="rId160" Type="http://schemas.openxmlformats.org/officeDocument/2006/relationships/hyperlink" Target="https://ccpatioapp.com/index.php?module=items/info&amp;path=25-406" TargetMode="External"/><Relationship Id="rId159" Type="http://schemas.openxmlformats.org/officeDocument/2006/relationships/hyperlink" Target="https://ccpatioapp.com/index.php?module=items/info&amp;path=25-406" TargetMode="External"/><Relationship Id="rId154" Type="http://schemas.openxmlformats.org/officeDocument/2006/relationships/hyperlink" Target="https://ccpatioapp.com/index.php?module=items/info&amp;path=25-403" TargetMode="External"/><Relationship Id="rId153" Type="http://schemas.openxmlformats.org/officeDocument/2006/relationships/hyperlink" Target="https://ccpatioapp.com/index.php?module=items/info&amp;path=25-401" TargetMode="External"/><Relationship Id="rId152" Type="http://schemas.openxmlformats.org/officeDocument/2006/relationships/hyperlink" Target="https://ccpatioapp.com/index.php?module=items/info&amp;path=25-399" TargetMode="External"/><Relationship Id="rId151" Type="http://schemas.openxmlformats.org/officeDocument/2006/relationships/hyperlink" Target="https://ccpatioapp.com/index.php?module=items/info&amp;path=25-399" TargetMode="External"/><Relationship Id="rId158" Type="http://schemas.openxmlformats.org/officeDocument/2006/relationships/hyperlink" Target="https://ccpatioapp.com/index.php?module=items/info&amp;path=25-405" TargetMode="External"/><Relationship Id="rId157" Type="http://schemas.openxmlformats.org/officeDocument/2006/relationships/hyperlink" Target="https://ccpatioapp.com/index.php?module=items/info&amp;path=25-405" TargetMode="External"/><Relationship Id="rId156" Type="http://schemas.openxmlformats.org/officeDocument/2006/relationships/hyperlink" Target="https://ccpatioapp.com/index.php?module=items/info&amp;path=25-404" TargetMode="External"/><Relationship Id="rId155" Type="http://schemas.openxmlformats.org/officeDocument/2006/relationships/hyperlink" Target="https://ccpatioapp.com/index.php?module=items/info&amp;path=25-404" TargetMode="External"/><Relationship Id="rId1510" Type="http://schemas.openxmlformats.org/officeDocument/2006/relationships/hyperlink" Target="https://ccpatioapp.com/index.php?module=items/info&amp;path=25-910" TargetMode="External"/><Relationship Id="rId1511" Type="http://schemas.openxmlformats.org/officeDocument/2006/relationships/hyperlink" Target="https://ccpatioapp.com/index.php?module=items/info&amp;path=25-910" TargetMode="External"/><Relationship Id="rId1512" Type="http://schemas.openxmlformats.org/officeDocument/2006/relationships/hyperlink" Target="https://ccpatioapp.com/index.php?module=items/info&amp;path=25-911" TargetMode="External"/><Relationship Id="rId1513" Type="http://schemas.openxmlformats.org/officeDocument/2006/relationships/hyperlink" Target="https://ccpatioapp.com/index.php?module=items/info&amp;path=25-911" TargetMode="External"/><Relationship Id="rId1514" Type="http://schemas.openxmlformats.org/officeDocument/2006/relationships/hyperlink" Target="https://ccpatioapp.com/index.php?module=items/info&amp;path=25-199" TargetMode="External"/><Relationship Id="rId1515" Type="http://schemas.openxmlformats.org/officeDocument/2006/relationships/hyperlink" Target="https://ccpatioapp.com/index.php?module=items/info&amp;path=25-199" TargetMode="External"/><Relationship Id="rId1516" Type="http://schemas.openxmlformats.org/officeDocument/2006/relationships/hyperlink" Target="https://ccpatioapp.com/index.php?module=items/info&amp;path=25-912" TargetMode="External"/><Relationship Id="rId1517" Type="http://schemas.openxmlformats.org/officeDocument/2006/relationships/hyperlink" Target="https://ccpatioapp.com/index.php?module=items/info&amp;path=25-912" TargetMode="External"/><Relationship Id="rId1518" Type="http://schemas.openxmlformats.org/officeDocument/2006/relationships/hyperlink" Target="https://ccpatioapp.com/index.php?module=items/info&amp;path=25-913" TargetMode="External"/><Relationship Id="rId1519" Type="http://schemas.openxmlformats.org/officeDocument/2006/relationships/hyperlink" Target="https://ccpatioapp.com/index.php?module=items/info&amp;path=25-913" TargetMode="External"/><Relationship Id="rId1500" Type="http://schemas.openxmlformats.org/officeDocument/2006/relationships/hyperlink" Target="https://ccpatioapp.com/index.php?module=items/info&amp;path=25-906" TargetMode="External"/><Relationship Id="rId1501" Type="http://schemas.openxmlformats.org/officeDocument/2006/relationships/hyperlink" Target="https://ccpatioapp.com/index.php?module=items/info&amp;path=25-906" TargetMode="External"/><Relationship Id="rId1502" Type="http://schemas.openxmlformats.org/officeDocument/2006/relationships/hyperlink" Target="https://ccpatioapp.com/index.php?module=items/info&amp;path=25-907" TargetMode="External"/><Relationship Id="rId1503" Type="http://schemas.openxmlformats.org/officeDocument/2006/relationships/hyperlink" Target="https://ccpatioapp.com/index.php?module=items/info&amp;path=25-907" TargetMode="External"/><Relationship Id="rId1504" Type="http://schemas.openxmlformats.org/officeDocument/2006/relationships/hyperlink" Target="https://ccpatioapp.com/index.php?module=items/info&amp;path=25-908" TargetMode="External"/><Relationship Id="rId1505" Type="http://schemas.openxmlformats.org/officeDocument/2006/relationships/hyperlink" Target="https://ccpatioapp.com/index.php?module=items/info&amp;path=25-908" TargetMode="External"/><Relationship Id="rId1506" Type="http://schemas.openxmlformats.org/officeDocument/2006/relationships/hyperlink" Target="https://ccpatioapp.com/index.php?module=items/info&amp;path=25-909" TargetMode="External"/><Relationship Id="rId1507" Type="http://schemas.openxmlformats.org/officeDocument/2006/relationships/hyperlink" Target="https://ccpatioapp.com/index.php?module=items/info&amp;path=25-909" TargetMode="External"/><Relationship Id="rId1508" Type="http://schemas.openxmlformats.org/officeDocument/2006/relationships/hyperlink" Target="https://ccpatioapp.com/index.php?module=items/info&amp;path=25-712" TargetMode="External"/><Relationship Id="rId1509" Type="http://schemas.openxmlformats.org/officeDocument/2006/relationships/hyperlink" Target="https://ccpatioapp.com/index.php?module=items/info&amp;path=25-712" TargetMode="External"/><Relationship Id="rId1576" Type="http://schemas.openxmlformats.org/officeDocument/2006/relationships/hyperlink" Target="https://ccpatioapp.com/index.php?module=items/info&amp;path=25-862" TargetMode="External"/><Relationship Id="rId1577" Type="http://schemas.openxmlformats.org/officeDocument/2006/relationships/hyperlink" Target="https://ccpatioapp.com/index.php?module=items/info&amp;path=25-902" TargetMode="External"/><Relationship Id="rId1578" Type="http://schemas.openxmlformats.org/officeDocument/2006/relationships/hyperlink" Target="https://ccpatioapp.com/index.php?module=items/info&amp;path=25-251" TargetMode="External"/><Relationship Id="rId1579" Type="http://schemas.openxmlformats.org/officeDocument/2006/relationships/hyperlink" Target="https://ccpatioapp.com/index.php?module=items/info&amp;path=25-251" TargetMode="External"/><Relationship Id="rId509" Type="http://schemas.openxmlformats.org/officeDocument/2006/relationships/hyperlink" Target="https://ccpatioapp.com/index.php?module=items/info&amp;path=25-544" TargetMode="External"/><Relationship Id="rId508" Type="http://schemas.openxmlformats.org/officeDocument/2006/relationships/hyperlink" Target="https://ccpatioapp.com/index.php?module=items/info&amp;path=25-544" TargetMode="External"/><Relationship Id="rId503" Type="http://schemas.openxmlformats.org/officeDocument/2006/relationships/hyperlink" Target="https://ccpatioapp.com/index.php?module=items/info&amp;path=25-515" TargetMode="External"/><Relationship Id="rId987" Type="http://schemas.openxmlformats.org/officeDocument/2006/relationships/hyperlink" Target="https://ccpatioapp.com/index.php?module=items/info&amp;path=25-780" TargetMode="External"/><Relationship Id="rId502" Type="http://schemas.openxmlformats.org/officeDocument/2006/relationships/hyperlink" Target="https://ccpatioapp.com/index.php?module=items/info&amp;path=25-229" TargetMode="External"/><Relationship Id="rId986" Type="http://schemas.openxmlformats.org/officeDocument/2006/relationships/hyperlink" Target="https://ccpatioapp.com/index.php?module=items/info&amp;path=25-760" TargetMode="External"/><Relationship Id="rId501" Type="http://schemas.openxmlformats.org/officeDocument/2006/relationships/hyperlink" Target="https://ccpatioapp.com/index.php?module=items/info&amp;path=25-229" TargetMode="External"/><Relationship Id="rId985" Type="http://schemas.openxmlformats.org/officeDocument/2006/relationships/hyperlink" Target="https://ccpatioapp.com/index.php?module=items/info&amp;path=25-760" TargetMode="External"/><Relationship Id="rId500" Type="http://schemas.openxmlformats.org/officeDocument/2006/relationships/hyperlink" Target="https://ccpatioapp.com/index.php?module=items/info&amp;path=25-541" TargetMode="External"/><Relationship Id="rId984" Type="http://schemas.openxmlformats.org/officeDocument/2006/relationships/hyperlink" Target="https://ccpatioapp.com/index.php?module=items/info&amp;path=25-670" TargetMode="External"/><Relationship Id="rId507" Type="http://schemas.openxmlformats.org/officeDocument/2006/relationships/hyperlink" Target="https://ccpatioapp.com/index.php?module=items/info&amp;path=25-543" TargetMode="External"/><Relationship Id="rId506" Type="http://schemas.openxmlformats.org/officeDocument/2006/relationships/hyperlink" Target="https://ccpatioapp.com/index.php?module=items/info&amp;path=25-542" TargetMode="External"/><Relationship Id="rId505" Type="http://schemas.openxmlformats.org/officeDocument/2006/relationships/hyperlink" Target="https://ccpatioapp.com/index.php?module=items/info&amp;path=25-542" TargetMode="External"/><Relationship Id="rId989" Type="http://schemas.openxmlformats.org/officeDocument/2006/relationships/hyperlink" Target="https://ccpatioapp.com/index.php?module=items/info&amp;path=25-437" TargetMode="External"/><Relationship Id="rId504" Type="http://schemas.openxmlformats.org/officeDocument/2006/relationships/hyperlink" Target="https://ccpatioapp.com/index.php?module=items/info&amp;path=25-515" TargetMode="External"/><Relationship Id="rId988" Type="http://schemas.openxmlformats.org/officeDocument/2006/relationships/hyperlink" Target="https://ccpatioapp.com/index.php?module=items/info&amp;path=25-780" TargetMode="External"/><Relationship Id="rId1570" Type="http://schemas.openxmlformats.org/officeDocument/2006/relationships/hyperlink" Target="https://msgsndr-private.storage.googleapis.com/location/5N8TZzI6eW96vKo0ffED/custom-Field/iNkjPcIREeZfNM5lYMzP/266b9b80-411f-4ab7-b434-8506f64420d6.pdf" TargetMode="External"/><Relationship Id="rId1571" Type="http://schemas.openxmlformats.org/officeDocument/2006/relationships/hyperlink" Target="https://msgsndr-private.storage.googleapis.com/location/5N8TZzI6eW96vKo0ffED/custom-Field/iNkjPcIREeZfNM5lYMzP/520c88d8-04a9-4689-8307-4a78c8f96b4c.pdf" TargetMode="External"/><Relationship Id="rId983" Type="http://schemas.openxmlformats.org/officeDocument/2006/relationships/hyperlink" Target="https://ccpatioapp.com/index.php?module=items/info&amp;path=25-670" TargetMode="External"/><Relationship Id="rId1572" Type="http://schemas.openxmlformats.org/officeDocument/2006/relationships/hyperlink" Target="https://ccpatioapp.com/index.php?module=items/info&amp;path=25-855" TargetMode="External"/><Relationship Id="rId982" Type="http://schemas.openxmlformats.org/officeDocument/2006/relationships/hyperlink" Target="https://ccpatioapp.com/index.php?module=items/info&amp;path=25-779" TargetMode="External"/><Relationship Id="rId1573" Type="http://schemas.openxmlformats.org/officeDocument/2006/relationships/hyperlink" Target="https://ccpatioapp.com/index.php?module=items/info&amp;path=25-855" TargetMode="External"/><Relationship Id="rId981" Type="http://schemas.openxmlformats.org/officeDocument/2006/relationships/hyperlink" Target="https://ccpatioapp.com/index.php?module=items/info&amp;path=25-779" TargetMode="External"/><Relationship Id="rId1574" Type="http://schemas.openxmlformats.org/officeDocument/2006/relationships/hyperlink" Target="https://ccpatioapp.com/index.php?module=items/info&amp;path=25-855" TargetMode="External"/><Relationship Id="rId980" Type="http://schemas.openxmlformats.org/officeDocument/2006/relationships/hyperlink" Target="https://ccpatioapp.com/index.php?module=items/info&amp;path=25-638" TargetMode="External"/><Relationship Id="rId1575" Type="http://schemas.openxmlformats.org/officeDocument/2006/relationships/hyperlink" Target="https://ccpatioapp.com/index.php?module=items/info&amp;path=25-862" TargetMode="External"/><Relationship Id="rId1565" Type="http://schemas.openxmlformats.org/officeDocument/2006/relationships/hyperlink" Target="https://msgsndr-private.storage.googleapis.com/location/5N8TZzI6eW96vKo0ffED/custom-Field/z1eDUbk6RofLLZ9TsdiF/1bbbc107-6730-449c-88c7-e51f80d2407e.pdf" TargetMode="External"/><Relationship Id="rId1566" Type="http://schemas.openxmlformats.org/officeDocument/2006/relationships/hyperlink" Target="https://msgsndr-private.storage.googleapis.com/location/5N8TZzI6eW96vKo0ffED/custom-Field/z1eDUbk6RofLLZ9TsdiF/1300b387-7ad3-48ac-8bb6-6effb91b88ed.pdf" TargetMode="External"/><Relationship Id="rId1567" Type="http://schemas.openxmlformats.org/officeDocument/2006/relationships/hyperlink" Target="https://msgsndr-private.storage.googleapis.com/location/5N8TZzI6eW96vKo0ffED/custom-Field/z1eDUbk6RofLLZ9TsdiF/856b1cb7-89e8-4f9a-b183-9ea76ad88430.pdf" TargetMode="External"/><Relationship Id="rId1568" Type="http://schemas.openxmlformats.org/officeDocument/2006/relationships/hyperlink" Target="https://msgsndr-private.storage.googleapis.com/location/5N8TZzI6eW96vKo0ffED/custom-Field/z1eDUbk6RofLLZ9TsdiF/9aac1f8f-9179-4f42-b1a3-d682cfe381ca.pdf" TargetMode="External"/><Relationship Id="rId1569" Type="http://schemas.openxmlformats.org/officeDocument/2006/relationships/hyperlink" Target="https://msgsndr-private.storage.googleapis.com/location/5N8TZzI6eW96vKo0ffED/custom-Field/iNkjPcIREeZfNM5lYMzP/90ced6b4-83ed-4966-b764-c40b3ed3a53a.pdf" TargetMode="External"/><Relationship Id="rId976" Type="http://schemas.openxmlformats.org/officeDocument/2006/relationships/hyperlink" Target="https://ccpatioapp.com/index.php?module=items/info&amp;path=25-777" TargetMode="External"/><Relationship Id="rId975" Type="http://schemas.openxmlformats.org/officeDocument/2006/relationships/hyperlink" Target="https://ccpatioapp.com/index.php?module=items/info&amp;path=25-777" TargetMode="External"/><Relationship Id="rId974" Type="http://schemas.openxmlformats.org/officeDocument/2006/relationships/hyperlink" Target="https://ccpatioapp.com/index.php?module=items/info&amp;path=25-187" TargetMode="External"/><Relationship Id="rId973" Type="http://schemas.openxmlformats.org/officeDocument/2006/relationships/hyperlink" Target="https://ccpatioapp.com/index.php?module=items/info&amp;path=25-187" TargetMode="External"/><Relationship Id="rId979" Type="http://schemas.openxmlformats.org/officeDocument/2006/relationships/hyperlink" Target="https://ccpatioapp.com/index.php?module=items/info&amp;path=25-638" TargetMode="External"/><Relationship Id="rId978" Type="http://schemas.openxmlformats.org/officeDocument/2006/relationships/hyperlink" Target="https://ccpatioapp.com/index.php?module=items/info&amp;path=25-778" TargetMode="External"/><Relationship Id="rId977" Type="http://schemas.openxmlformats.org/officeDocument/2006/relationships/hyperlink" Target="https://ccpatioapp.com/index.php?module=items/info&amp;path=25-778" TargetMode="External"/><Relationship Id="rId1560" Type="http://schemas.openxmlformats.org/officeDocument/2006/relationships/hyperlink" Target="https://msgsndr-private.storage.googleapis.com/location/5N8TZzI6eW96vKo0ffED/custom-Field/z1eDUbk6RofLLZ9TsdiF/059124c2-b1ee-4a06-a5f4-13fe56baa0cc.pdf" TargetMode="External"/><Relationship Id="rId972" Type="http://schemas.openxmlformats.org/officeDocument/2006/relationships/hyperlink" Target="https://ccpatioapp.com/index.php?module=items/info&amp;path=25-776" TargetMode="External"/><Relationship Id="rId1561" Type="http://schemas.openxmlformats.org/officeDocument/2006/relationships/hyperlink" Target="https://msgsndr-private.storage.googleapis.com/location/5N8TZzI6eW96vKo0ffED/custom-Field/z1eDUbk6RofLLZ9TsdiF/2b497305-b785-4a31-a471-5cf2754153ce.pdf" TargetMode="External"/><Relationship Id="rId971" Type="http://schemas.openxmlformats.org/officeDocument/2006/relationships/hyperlink" Target="https://ccpatioapp.com/index.php?module=items/info&amp;path=25-776" TargetMode="External"/><Relationship Id="rId1562" Type="http://schemas.openxmlformats.org/officeDocument/2006/relationships/hyperlink" Target="https://msgsndr-private.storage.googleapis.com/location/5N8TZzI6eW96vKo0ffED/custom-Field/z1eDUbk6RofLLZ9TsdiF/1baf5aa4-e0ec-42d0-81e6-3bf672716d19.pdf" TargetMode="External"/><Relationship Id="rId970" Type="http://schemas.openxmlformats.org/officeDocument/2006/relationships/hyperlink" Target="https://ccpatioapp.com/index.php?module=items/info&amp;path=25-775" TargetMode="External"/><Relationship Id="rId1563" Type="http://schemas.openxmlformats.org/officeDocument/2006/relationships/hyperlink" Target="https://msgsndr-private.storage.googleapis.com/location/5N8TZzI6eW96vKo0ffED/custom-Field/z1eDUbk6RofLLZ9TsdiF/7d0a1477-daa9-4687-9cb4-e452dc62ba03.pdf" TargetMode="External"/><Relationship Id="rId1564" Type="http://schemas.openxmlformats.org/officeDocument/2006/relationships/hyperlink" Target="https://msgsndr-private.storage.googleapis.com/location/5N8TZzI6eW96vKo0ffED/custom-Field/z1eDUbk6RofLLZ9TsdiF/5dab4578-4b44-471a-95e3-9ba2dc93550e.pdf" TargetMode="External"/><Relationship Id="rId1114" Type="http://schemas.openxmlformats.org/officeDocument/2006/relationships/hyperlink" Target="https://ccpatioapp.com/index.php?module=items/info&amp;path=25-216" TargetMode="External"/><Relationship Id="rId1598" Type="http://schemas.openxmlformats.org/officeDocument/2006/relationships/hyperlink" Target="https://ccpatioapp.com/index.php?module=items/info&amp;path=25-418" TargetMode="External"/><Relationship Id="rId1115" Type="http://schemas.openxmlformats.org/officeDocument/2006/relationships/hyperlink" Target="https://ccpatioapp.com/index.php?module=items/info&amp;path=25-216" TargetMode="External"/><Relationship Id="rId1599" Type="http://schemas.openxmlformats.org/officeDocument/2006/relationships/hyperlink" Target="https://ccpatioapp.com/index.php?module=items/info&amp;path=25-424" TargetMode="External"/><Relationship Id="rId1116" Type="http://schemas.openxmlformats.org/officeDocument/2006/relationships/hyperlink" Target="https://ccpatioapp.com/index.php?module=items/info&amp;path=25-760" TargetMode="External"/><Relationship Id="rId1117" Type="http://schemas.openxmlformats.org/officeDocument/2006/relationships/hyperlink" Target="https://ccpatioapp.com/index.php?module=items/info&amp;path=25-760" TargetMode="External"/><Relationship Id="rId1118" Type="http://schemas.openxmlformats.org/officeDocument/2006/relationships/hyperlink" Target="https://ccpatioapp.com/index.php?module=items/info&amp;path=25-420" TargetMode="External"/><Relationship Id="rId1119" Type="http://schemas.openxmlformats.org/officeDocument/2006/relationships/hyperlink" Target="https://ccpatioapp.com/index.php?module=items/info&amp;path=25-420" TargetMode="External"/><Relationship Id="rId525" Type="http://schemas.openxmlformats.org/officeDocument/2006/relationships/hyperlink" Target="https://ccpatioapp.com/index.php?module=items/info&amp;path=25-550" TargetMode="External"/><Relationship Id="rId524" Type="http://schemas.openxmlformats.org/officeDocument/2006/relationships/hyperlink" Target="https://ccpatioapp.com/index.php?module=items/info&amp;path=25-550" TargetMode="External"/><Relationship Id="rId523" Type="http://schemas.openxmlformats.org/officeDocument/2006/relationships/hyperlink" Target="https://ccpatioapp.com/index.php?module=items/info&amp;path=25-549" TargetMode="External"/><Relationship Id="rId522" Type="http://schemas.openxmlformats.org/officeDocument/2006/relationships/hyperlink" Target="https://ccpatioapp.com/index.php?module=items/info&amp;path=25-549" TargetMode="External"/><Relationship Id="rId529" Type="http://schemas.openxmlformats.org/officeDocument/2006/relationships/hyperlink" Target="https://ccpatioapp.com/index.php?module=items/info&amp;path=25-367" TargetMode="External"/><Relationship Id="rId528" Type="http://schemas.openxmlformats.org/officeDocument/2006/relationships/hyperlink" Target="https://ccpatioapp.com/index.php?module=items/info&amp;path=25-367" TargetMode="External"/><Relationship Id="rId527" Type="http://schemas.openxmlformats.org/officeDocument/2006/relationships/hyperlink" Target="https://ccpatioapp.com/index.php?module=items/info&amp;path=25-551" TargetMode="External"/><Relationship Id="rId526" Type="http://schemas.openxmlformats.org/officeDocument/2006/relationships/hyperlink" Target="https://ccpatioapp.com/index.php?module=items/info&amp;path=25-551" TargetMode="External"/><Relationship Id="rId1590" Type="http://schemas.openxmlformats.org/officeDocument/2006/relationships/hyperlink" Target="https://ccpatioapp.com/index.php?module=items/info&amp;path=25-361" TargetMode="External"/><Relationship Id="rId1591" Type="http://schemas.openxmlformats.org/officeDocument/2006/relationships/hyperlink" Target="https://ccpatioapp.com/index.php?module=items/info&amp;path=25-369" TargetMode="External"/><Relationship Id="rId1592" Type="http://schemas.openxmlformats.org/officeDocument/2006/relationships/hyperlink" Target="https://ccpatioapp.com/index.php?module=items/info&amp;path=25-369" TargetMode="External"/><Relationship Id="rId1593" Type="http://schemas.openxmlformats.org/officeDocument/2006/relationships/hyperlink" Target="https://ccpatioapp.com/index.php?module=items/info&amp;path=25-400" TargetMode="External"/><Relationship Id="rId521" Type="http://schemas.openxmlformats.org/officeDocument/2006/relationships/hyperlink" Target="https://ccpatioapp.com/index.php?module=items/info&amp;path=25-548" TargetMode="External"/><Relationship Id="rId1110" Type="http://schemas.openxmlformats.org/officeDocument/2006/relationships/hyperlink" Target="https://ccpatioapp.com/index.php?module=items/info&amp;path=25-711" TargetMode="External"/><Relationship Id="rId1594" Type="http://schemas.openxmlformats.org/officeDocument/2006/relationships/hyperlink" Target="https://ccpatioapp.com/index.php?module=items/info&amp;path=25-400" TargetMode="External"/><Relationship Id="rId520" Type="http://schemas.openxmlformats.org/officeDocument/2006/relationships/hyperlink" Target="https://ccpatioapp.com/index.php?module=items/info&amp;path=25-548" TargetMode="External"/><Relationship Id="rId1111" Type="http://schemas.openxmlformats.org/officeDocument/2006/relationships/hyperlink" Target="https://ccpatioapp.com/index.php?module=items/info&amp;path=25-711" TargetMode="External"/><Relationship Id="rId1595" Type="http://schemas.openxmlformats.org/officeDocument/2006/relationships/hyperlink" Target="https://ccpatioapp.com/index.php?module=items/info&amp;path=25-402" TargetMode="External"/><Relationship Id="rId1112" Type="http://schemas.openxmlformats.org/officeDocument/2006/relationships/hyperlink" Target="https://ccpatioapp.com/index.php?module=items/info&amp;path=25-809" TargetMode="External"/><Relationship Id="rId1596" Type="http://schemas.openxmlformats.org/officeDocument/2006/relationships/hyperlink" Target="https://ccpatioapp.com/index.php?module=items/info&amp;path=25-402" TargetMode="External"/><Relationship Id="rId1113" Type="http://schemas.openxmlformats.org/officeDocument/2006/relationships/hyperlink" Target="https://ccpatioapp.com/index.php?module=items/info&amp;path=25-809" TargetMode="External"/><Relationship Id="rId1597" Type="http://schemas.openxmlformats.org/officeDocument/2006/relationships/hyperlink" Target="https://ccpatioapp.com/index.php?module=items/info&amp;path=25-418" TargetMode="External"/><Relationship Id="rId1103" Type="http://schemas.openxmlformats.org/officeDocument/2006/relationships/hyperlink" Target="https://ccpatioapp.com/index.php?module=items/info&amp;path=25-791" TargetMode="External"/><Relationship Id="rId1587" Type="http://schemas.openxmlformats.org/officeDocument/2006/relationships/hyperlink" Target="https://ccpatioapp.com/index.php?module=items/info&amp;path=25-356" TargetMode="External"/><Relationship Id="rId1104" Type="http://schemas.openxmlformats.org/officeDocument/2006/relationships/hyperlink" Target="https://ccpatioapp.com/index.php?module=items/info&amp;path=25-791" TargetMode="External"/><Relationship Id="rId1588" Type="http://schemas.openxmlformats.org/officeDocument/2006/relationships/hyperlink" Target="https://ccpatioapp.com/index.php?module=items/info&amp;path=25-360" TargetMode="External"/><Relationship Id="rId1105" Type="http://schemas.openxmlformats.org/officeDocument/2006/relationships/hyperlink" Target="https://ccpatioapp.com/index.php?module=items/info&amp;path=25-807" TargetMode="External"/><Relationship Id="rId1589" Type="http://schemas.openxmlformats.org/officeDocument/2006/relationships/hyperlink" Target="https://ccpatioapp.com/index.php?module=items/info&amp;path=25-360" TargetMode="External"/><Relationship Id="rId1106" Type="http://schemas.openxmlformats.org/officeDocument/2006/relationships/hyperlink" Target="https://ccpatioapp.com/index.php?module=items/info&amp;path=25-807" TargetMode="External"/><Relationship Id="rId1107" Type="http://schemas.openxmlformats.org/officeDocument/2006/relationships/hyperlink" Target="https://ccpatioapp.com/index.php?module=items/info&amp;path=21-976&amp;redirect_to=subentity&amp;gotopage%5b411%5d=1" TargetMode="External"/><Relationship Id="rId1108" Type="http://schemas.openxmlformats.org/officeDocument/2006/relationships/hyperlink" Target="https://ccpatioapp.com/index.php?module=items/info&amp;path=25-653" TargetMode="External"/><Relationship Id="rId1109" Type="http://schemas.openxmlformats.org/officeDocument/2006/relationships/hyperlink" Target="https://ccpatioapp.com/index.php?module=items/info&amp;path=25-653" TargetMode="External"/><Relationship Id="rId519" Type="http://schemas.openxmlformats.org/officeDocument/2006/relationships/hyperlink" Target="https://ccpatioapp.com/index.php?module=items/info&amp;path=25-513" TargetMode="External"/><Relationship Id="rId514" Type="http://schemas.openxmlformats.org/officeDocument/2006/relationships/hyperlink" Target="https://ccpatioapp.com/index.php?module=items/info&amp;path=25-547" TargetMode="External"/><Relationship Id="rId998" Type="http://schemas.openxmlformats.org/officeDocument/2006/relationships/hyperlink" Target="https://ccpatioapp.com/index.php?module=items/info&amp;path=25-575" TargetMode="External"/><Relationship Id="rId513" Type="http://schemas.openxmlformats.org/officeDocument/2006/relationships/hyperlink" Target="https://ccpatioapp.com/index.php?module=items/info&amp;path=25-546" TargetMode="External"/><Relationship Id="rId997" Type="http://schemas.openxmlformats.org/officeDocument/2006/relationships/hyperlink" Target="https://ccpatioapp.com/index.php?module=items/info&amp;path=25-575" TargetMode="External"/><Relationship Id="rId512" Type="http://schemas.openxmlformats.org/officeDocument/2006/relationships/hyperlink" Target="https://ccpatioapp.com/index.php?module=items/info&amp;path=25-546" TargetMode="External"/><Relationship Id="rId996" Type="http://schemas.openxmlformats.org/officeDocument/2006/relationships/hyperlink" Target="https://ccpatioapp.com/index.php?module=items/info&amp;path=25-781" TargetMode="External"/><Relationship Id="rId511" Type="http://schemas.openxmlformats.org/officeDocument/2006/relationships/hyperlink" Target="https://ccpatioapp.com/index.php?module=items/info&amp;path=25-545" TargetMode="External"/><Relationship Id="rId995" Type="http://schemas.openxmlformats.org/officeDocument/2006/relationships/hyperlink" Target="https://ccpatioapp.com/index.php?module=items/info&amp;path=25-781" TargetMode="External"/><Relationship Id="rId518" Type="http://schemas.openxmlformats.org/officeDocument/2006/relationships/hyperlink" Target="https://ccpatioapp.com/index.php?module=items/info&amp;path=25-513" TargetMode="External"/><Relationship Id="rId517" Type="http://schemas.openxmlformats.org/officeDocument/2006/relationships/hyperlink" Target="https://ccpatioapp.com/index.php?module=items/info&amp;path=25-233" TargetMode="External"/><Relationship Id="rId516" Type="http://schemas.openxmlformats.org/officeDocument/2006/relationships/hyperlink" Target="https://ccpatioapp.com/index.php?module=items/info&amp;path=25-233" TargetMode="External"/><Relationship Id="rId515" Type="http://schemas.openxmlformats.org/officeDocument/2006/relationships/hyperlink" Target="https://ccpatioapp.com/index.php?module=items/info&amp;path=25-547" TargetMode="External"/><Relationship Id="rId999" Type="http://schemas.openxmlformats.org/officeDocument/2006/relationships/hyperlink" Target="https://ccpatioapp.com/index.php?module=items/info&amp;path=25-782" TargetMode="External"/><Relationship Id="rId990" Type="http://schemas.openxmlformats.org/officeDocument/2006/relationships/hyperlink" Target="https://ccpatioapp.com/index.php?module=items/info&amp;path=25-437" TargetMode="External"/><Relationship Id="rId1580" Type="http://schemas.openxmlformats.org/officeDocument/2006/relationships/hyperlink" Target="https://ccpatioapp.com/index.php?module=items/info&amp;path=25-309" TargetMode="External"/><Relationship Id="rId1581" Type="http://schemas.openxmlformats.org/officeDocument/2006/relationships/hyperlink" Target="https://ccpatioapp.com/index.php?module=items/info&amp;path=25-53" TargetMode="External"/><Relationship Id="rId1582" Type="http://schemas.openxmlformats.org/officeDocument/2006/relationships/hyperlink" Target="https://ccpatioapp.com/index.php?module=items/info&amp;path=25-332" TargetMode="External"/><Relationship Id="rId510" Type="http://schemas.openxmlformats.org/officeDocument/2006/relationships/hyperlink" Target="https://ccpatioapp.com/index.php?module=items/info&amp;path=25-545" TargetMode="External"/><Relationship Id="rId994" Type="http://schemas.openxmlformats.org/officeDocument/2006/relationships/hyperlink" Target="https://ccpatioapp.com/index.php?module=items/info&amp;path=25-496" TargetMode="External"/><Relationship Id="rId1583" Type="http://schemas.openxmlformats.org/officeDocument/2006/relationships/hyperlink" Target="https://ccpatioapp.com/index.php?module=items/info&amp;path=25-332" TargetMode="External"/><Relationship Id="rId993" Type="http://schemas.openxmlformats.org/officeDocument/2006/relationships/hyperlink" Target="https://ccpatioapp.com/index.php?module=items/info&amp;path=25-496" TargetMode="External"/><Relationship Id="rId1100" Type="http://schemas.openxmlformats.org/officeDocument/2006/relationships/hyperlink" Target="https://ccpatioapp.com/index.php?module=items/info&amp;path=25-805" TargetMode="External"/><Relationship Id="rId1584" Type="http://schemas.openxmlformats.org/officeDocument/2006/relationships/hyperlink" Target="https://ccpatioapp.com/index.php?module=items/info&amp;path=25-335" TargetMode="External"/><Relationship Id="rId992" Type="http://schemas.openxmlformats.org/officeDocument/2006/relationships/hyperlink" Target="https://ccpatioapp.com/index.php?module=items/info&amp;path=25-323" TargetMode="External"/><Relationship Id="rId1101" Type="http://schemas.openxmlformats.org/officeDocument/2006/relationships/hyperlink" Target="https://ccpatioapp.com/index.php?module=items/info&amp;path=25-806" TargetMode="External"/><Relationship Id="rId1585" Type="http://schemas.openxmlformats.org/officeDocument/2006/relationships/hyperlink" Target="https://ccpatioapp.com/index.php?module=items/info&amp;path=25-335" TargetMode="External"/><Relationship Id="rId991" Type="http://schemas.openxmlformats.org/officeDocument/2006/relationships/hyperlink" Target="https://ccpatioapp.com/index.php?module=items/info&amp;path=25-323" TargetMode="External"/><Relationship Id="rId1102" Type="http://schemas.openxmlformats.org/officeDocument/2006/relationships/hyperlink" Target="https://ccpatioapp.com/index.php?module=items/info&amp;path=25-806" TargetMode="External"/><Relationship Id="rId1586" Type="http://schemas.openxmlformats.org/officeDocument/2006/relationships/hyperlink" Target="https://ccpatioapp.com/index.php?module=items/info&amp;path=25-356" TargetMode="External"/><Relationship Id="rId1532" Type="http://schemas.openxmlformats.org/officeDocument/2006/relationships/hyperlink" Target="https://ccpatioapp.com/index.php?module=items/info&amp;path=25-875" TargetMode="External"/><Relationship Id="rId1533" Type="http://schemas.openxmlformats.org/officeDocument/2006/relationships/hyperlink" Target="https://msgsndr-private.storage.googleapis.com/location/5N8TZzI6eW96vKo0ffED/custom-Field/z1eDUbk6RofLLZ9TsdiF/8d2823fd-3a98-4182-abef-89b5e68264e9.pdf" TargetMode="External"/><Relationship Id="rId1534" Type="http://schemas.openxmlformats.org/officeDocument/2006/relationships/hyperlink" Target="https://msgsndr-private.storage.googleapis.com/location/5N8TZzI6eW96vKo0ffED/custom-Field/z1eDUbk6RofLLZ9TsdiF/252a494b-1ce4-4059-b168-f8cf38b81722.pdf" TargetMode="External"/><Relationship Id="rId1535" Type="http://schemas.openxmlformats.org/officeDocument/2006/relationships/hyperlink" Target="https://msgsndr-private.storage.googleapis.com/location/5N8TZzI6eW96vKo0ffED/custom-Field/z1eDUbk6RofLLZ9TsdiF/6b01934b-5196-4bac-b370-b3b2b7e60428.pdf" TargetMode="External"/><Relationship Id="rId1536" Type="http://schemas.openxmlformats.org/officeDocument/2006/relationships/hyperlink" Target="https://msgsndr-private.storage.googleapis.com/location/5N8TZzI6eW96vKo0ffED/custom-Field/z1eDUbk6RofLLZ9TsdiF/2bc4c671-0472-4ab7-b32a-334be6177589.pdf" TargetMode="External"/><Relationship Id="rId1537" Type="http://schemas.openxmlformats.org/officeDocument/2006/relationships/hyperlink" Target="https://msgsndr-private.storage.googleapis.com/location/5N8TZzI6eW96vKo0ffED/custom-Field/z1eDUbk6RofLLZ9TsdiF/fb1773b7-e9ee-494e-8832-41549a4b249e.jpg" TargetMode="External"/><Relationship Id="rId1538" Type="http://schemas.openxmlformats.org/officeDocument/2006/relationships/hyperlink" Target="https://msgsndr-private.storage.googleapis.com/location/5N8TZzI6eW96vKo0ffED/custom-Field/z1eDUbk6RofLLZ9TsdiF/76b4a2cf-dbdf-4113-9998-75c4eca0c8ea.pdf" TargetMode="External"/><Relationship Id="rId1539" Type="http://schemas.openxmlformats.org/officeDocument/2006/relationships/hyperlink" Target="https://msgsndr-private.storage.googleapis.com/location/5N8TZzI6eW96vKo0ffED/custom-Field/z1eDUbk6RofLLZ9TsdiF/7e670af7-ce8d-4a4b-982f-3018272246a5.pdf" TargetMode="External"/><Relationship Id="rId949" Type="http://schemas.openxmlformats.org/officeDocument/2006/relationships/hyperlink" Target="https://ccpatioapp.com/index.php?module=items/info&amp;path=25-40" TargetMode="External"/><Relationship Id="rId948" Type="http://schemas.openxmlformats.org/officeDocument/2006/relationships/hyperlink" Target="https://ccpatioapp.com/index.php?module=items/info&amp;path=25-40" TargetMode="External"/><Relationship Id="rId943" Type="http://schemas.openxmlformats.org/officeDocument/2006/relationships/hyperlink" Target="https://ccpatioapp.com/index.php?module=items/info&amp;path=25-463" TargetMode="External"/><Relationship Id="rId942" Type="http://schemas.openxmlformats.org/officeDocument/2006/relationships/hyperlink" Target="https://ccpatioapp.com/index.php?module=items/info&amp;path=25-463" TargetMode="External"/><Relationship Id="rId941" Type="http://schemas.openxmlformats.org/officeDocument/2006/relationships/hyperlink" Target="https://ccpatioapp.com/index.php?module=items/info&amp;path=25-387" TargetMode="External"/><Relationship Id="rId940" Type="http://schemas.openxmlformats.org/officeDocument/2006/relationships/hyperlink" Target="https://ccpatioapp.com/index.php?module=items/info&amp;path=25-387" TargetMode="External"/><Relationship Id="rId947" Type="http://schemas.openxmlformats.org/officeDocument/2006/relationships/hyperlink" Target="https://ccpatioapp.com/index.php?module=items/info&amp;path=25-768" TargetMode="External"/><Relationship Id="rId946" Type="http://schemas.openxmlformats.org/officeDocument/2006/relationships/hyperlink" Target="https://ccpatioapp.com/index.php?module=items/info&amp;path=25-768" TargetMode="External"/><Relationship Id="rId945" Type="http://schemas.openxmlformats.org/officeDocument/2006/relationships/hyperlink" Target="https://ccpatioapp.com/index.php?module=items/info&amp;path=25-767" TargetMode="External"/><Relationship Id="rId944" Type="http://schemas.openxmlformats.org/officeDocument/2006/relationships/hyperlink" Target="https://ccpatioapp.com/index.php?module=items/info&amp;path=25-767" TargetMode="External"/><Relationship Id="rId1530" Type="http://schemas.openxmlformats.org/officeDocument/2006/relationships/hyperlink" Target="https://ccpatioapp.com/index.php?module=items/info&amp;path=25-919" TargetMode="External"/><Relationship Id="rId1531" Type="http://schemas.openxmlformats.org/officeDocument/2006/relationships/hyperlink" Target="https://ccpatioapp.com/index.php?module=items/info&amp;path=25-919" TargetMode="External"/><Relationship Id="rId1521" Type="http://schemas.openxmlformats.org/officeDocument/2006/relationships/hyperlink" Target="https://ccpatioapp.com/index.php?module=items/info&amp;path=25-914" TargetMode="External"/><Relationship Id="rId1522" Type="http://schemas.openxmlformats.org/officeDocument/2006/relationships/hyperlink" Target="https://ccpatioapp.com/index.php?module=items/info&amp;path=25-915" TargetMode="External"/><Relationship Id="rId1523" Type="http://schemas.openxmlformats.org/officeDocument/2006/relationships/hyperlink" Target="https://ccpatioapp.com/index.php?module=items/info&amp;path=25-915" TargetMode="External"/><Relationship Id="rId1524" Type="http://schemas.openxmlformats.org/officeDocument/2006/relationships/hyperlink" Target="https://ccpatioapp.com/index.php?module=items/info&amp;path=25-916" TargetMode="External"/><Relationship Id="rId1525" Type="http://schemas.openxmlformats.org/officeDocument/2006/relationships/hyperlink" Target="https://ccpatioapp.com/index.php?module=items/info&amp;path=25-916" TargetMode="External"/><Relationship Id="rId1526" Type="http://schemas.openxmlformats.org/officeDocument/2006/relationships/hyperlink" Target="https://ccpatioapp.com/index.php?module=items/info&amp;path=25-917" TargetMode="External"/><Relationship Id="rId1527" Type="http://schemas.openxmlformats.org/officeDocument/2006/relationships/hyperlink" Target="https://ccpatioapp.com/index.php?module=items/info&amp;path=25-917" TargetMode="External"/><Relationship Id="rId1528" Type="http://schemas.openxmlformats.org/officeDocument/2006/relationships/hyperlink" Target="https://ccpatioapp.com/index.php?module=items/info&amp;path=25-918" TargetMode="External"/><Relationship Id="rId1529" Type="http://schemas.openxmlformats.org/officeDocument/2006/relationships/hyperlink" Target="https://ccpatioapp.com/index.php?module=items/info&amp;path=25-918" TargetMode="External"/><Relationship Id="rId939" Type="http://schemas.openxmlformats.org/officeDocument/2006/relationships/hyperlink" Target="https://ccpatioapp.com/index.php?module=items/info&amp;path=25-766" TargetMode="External"/><Relationship Id="rId938" Type="http://schemas.openxmlformats.org/officeDocument/2006/relationships/hyperlink" Target="https://ccpatioapp.com/index.php?module=items/info&amp;path=25-766" TargetMode="External"/><Relationship Id="rId937" Type="http://schemas.openxmlformats.org/officeDocument/2006/relationships/hyperlink" Target="https://ccpatioapp.com/index.php?module=items/info&amp;path=25-493" TargetMode="External"/><Relationship Id="rId932" Type="http://schemas.openxmlformats.org/officeDocument/2006/relationships/hyperlink" Target="https://ccpatioapp.com/index.php?module=items/info&amp;path=25-457" TargetMode="External"/><Relationship Id="rId931" Type="http://schemas.openxmlformats.org/officeDocument/2006/relationships/hyperlink" Target="https://ccpatioapp.com/index.php?module=items/info&amp;path=25-392" TargetMode="External"/><Relationship Id="rId930" Type="http://schemas.openxmlformats.org/officeDocument/2006/relationships/hyperlink" Target="https://ccpatioapp.com/index.php?module=items/info&amp;path=25-392" TargetMode="External"/><Relationship Id="rId936" Type="http://schemas.openxmlformats.org/officeDocument/2006/relationships/hyperlink" Target="https://ccpatioapp.com/index.php?module=items/info&amp;path=25-493" TargetMode="External"/><Relationship Id="rId935" Type="http://schemas.openxmlformats.org/officeDocument/2006/relationships/hyperlink" Target="https://ccpatioapp.com/index.php?module=items/info&amp;path=25-765" TargetMode="External"/><Relationship Id="rId934" Type="http://schemas.openxmlformats.org/officeDocument/2006/relationships/hyperlink" Target="https://ccpatioapp.com/index.php?module=items/info&amp;path=25-765" TargetMode="External"/><Relationship Id="rId933" Type="http://schemas.openxmlformats.org/officeDocument/2006/relationships/hyperlink" Target="https://ccpatioapp.com/index.php?module=items/info&amp;path=25-457" TargetMode="External"/><Relationship Id="rId1520" Type="http://schemas.openxmlformats.org/officeDocument/2006/relationships/hyperlink" Target="https://ccpatioapp.com/index.php?module=items/info&amp;path=25-914" TargetMode="External"/><Relationship Id="rId1554" Type="http://schemas.openxmlformats.org/officeDocument/2006/relationships/hyperlink" Target="https://msgsndr-private.storage.googleapis.com/location/5N8TZzI6eW96vKo0ffED/custom-Field/z1eDUbk6RofLLZ9TsdiF/b9593513-282c-467e-94d4-d62b809d9646.pdf" TargetMode="External"/><Relationship Id="rId1555" Type="http://schemas.openxmlformats.org/officeDocument/2006/relationships/hyperlink" Target="https://msgsndr-private.storage.googleapis.com/location/5N8TZzI6eW96vKo0ffED/custom-Field/iNkjPcIREeZfNM5lYMzP/d4c598a4-4fba-4afd-9c4a-1e3c4d7f749c.pdf" TargetMode="External"/><Relationship Id="rId1556" Type="http://schemas.openxmlformats.org/officeDocument/2006/relationships/hyperlink" Target="https://msgsndr-private.storage.googleapis.com/location/5N8TZzI6eW96vKo0ffED/custom-Field/z1eDUbk6RofLLZ9TsdiF/8cc72eb4-1972-4bf1-b9c7-a6f4557300f8.pdf" TargetMode="External"/><Relationship Id="rId1557" Type="http://schemas.openxmlformats.org/officeDocument/2006/relationships/hyperlink" Target="https://msgsndr-private.storage.googleapis.com/location/5N8TZzI6eW96vKo0ffED/custom-Field/z1eDUbk6RofLLZ9TsdiF/a773219b-a02a-46d4-b517-13090bd47c32.pdf" TargetMode="External"/><Relationship Id="rId1558" Type="http://schemas.openxmlformats.org/officeDocument/2006/relationships/hyperlink" Target="https://msgsndr-private.storage.googleapis.com/location/5N8TZzI6eW96vKo0ffED/custom-Field/iNkjPcIREeZfNM5lYMzP/7f78bc4c-56cc-4f09-ab0e-ea6c11c2cba7.pdf" TargetMode="External"/><Relationship Id="rId1559" Type="http://schemas.openxmlformats.org/officeDocument/2006/relationships/hyperlink" Target="https://msgsndr-private.storage.googleapis.com/location/5N8TZzI6eW96vKo0ffED/custom-Field/z1eDUbk6RofLLZ9TsdiF/83dd7259-6e41-47e5-9486-7de3148f2cf2.pdf" TargetMode="External"/><Relationship Id="rId965" Type="http://schemas.openxmlformats.org/officeDocument/2006/relationships/hyperlink" Target="https://ccpatioapp.com/index.php?module=items/info&amp;path=25-700" TargetMode="External"/><Relationship Id="rId964" Type="http://schemas.openxmlformats.org/officeDocument/2006/relationships/hyperlink" Target="https://ccpatioapp.com/index.php?module=items/info&amp;path=25-148" TargetMode="External"/><Relationship Id="rId963" Type="http://schemas.openxmlformats.org/officeDocument/2006/relationships/hyperlink" Target="https://ccpatioapp.com/index.php?module=items/info&amp;path=25-148" TargetMode="External"/><Relationship Id="rId962" Type="http://schemas.openxmlformats.org/officeDocument/2006/relationships/hyperlink" Target="https://ccpatioapp.com/index.php?module=items/info&amp;path=25-148" TargetMode="External"/><Relationship Id="rId969" Type="http://schemas.openxmlformats.org/officeDocument/2006/relationships/hyperlink" Target="https://ccpatioapp.com/index.php?module=items/info&amp;path=25-775" TargetMode="External"/><Relationship Id="rId968" Type="http://schemas.openxmlformats.org/officeDocument/2006/relationships/hyperlink" Target="https://ccpatioapp.com/index.php?module=items/info&amp;path=25-774" TargetMode="External"/><Relationship Id="rId967" Type="http://schemas.openxmlformats.org/officeDocument/2006/relationships/hyperlink" Target="https://ccpatioapp.com/index.php?module=items/info&amp;path=25-774" TargetMode="External"/><Relationship Id="rId966" Type="http://schemas.openxmlformats.org/officeDocument/2006/relationships/hyperlink" Target="https://ccpatioapp.com/index.php?module=items/info&amp;path=25-700" TargetMode="External"/><Relationship Id="rId961" Type="http://schemas.openxmlformats.org/officeDocument/2006/relationships/hyperlink" Target="https://ccpatioapp.com/index.php?module=items/info&amp;path=25-257" TargetMode="External"/><Relationship Id="rId1550" Type="http://schemas.openxmlformats.org/officeDocument/2006/relationships/hyperlink" Target="https://msgsndr-private.storage.googleapis.com/location/5N8TZzI6eW96vKo0ffED/custom-Field/iNkjPcIREeZfNM5lYMzP/4672ed02-5478-44f3-b94f-f38ae737dfd4.pdf" TargetMode="External"/><Relationship Id="rId960" Type="http://schemas.openxmlformats.org/officeDocument/2006/relationships/hyperlink" Target="https://ccpatioapp.com/index.php?module=items/info&amp;path=25-257" TargetMode="External"/><Relationship Id="rId1551" Type="http://schemas.openxmlformats.org/officeDocument/2006/relationships/hyperlink" Target="https://msgsndr-private.storage.googleapis.com/location/5N8TZzI6eW96vKo0ffED/custom-Field/z1eDUbk6RofLLZ9TsdiF/12997651-0d34-4a68-8829-64f530202e4d.pdf" TargetMode="External"/><Relationship Id="rId1552" Type="http://schemas.openxmlformats.org/officeDocument/2006/relationships/hyperlink" Target="https://msgsndr-private.storage.googleapis.com/location/5N8TZzI6eW96vKo0ffED/custom-Field/iNkjPcIREeZfNM5lYMzP/570593f2-5ac5-4c7b-927a-ddf182d77ee0.pdf" TargetMode="External"/><Relationship Id="rId1553" Type="http://schemas.openxmlformats.org/officeDocument/2006/relationships/hyperlink" Target="https://msgsndr-private.storage.googleapis.com/location/5N8TZzI6eW96vKo0ffED/custom-Field/z1eDUbk6RofLLZ9TsdiF/a7de7523-3309-4827-a120-c61fa4ac64c0.pdf" TargetMode="External"/><Relationship Id="rId1543" Type="http://schemas.openxmlformats.org/officeDocument/2006/relationships/hyperlink" Target="https://msgsndr-private.storage.googleapis.com/location/5N8TZzI6eW96vKo0ffED/custom-Field/z1eDUbk6RofLLZ9TsdiF/b60ce6da-fdc0-4328-823e-3cfa913b006d.pdf" TargetMode="External"/><Relationship Id="rId1544" Type="http://schemas.openxmlformats.org/officeDocument/2006/relationships/hyperlink" Target="https://msgsndr-private.storage.googleapis.com/location/5N8TZzI6eW96vKo0ffED/custom-Field/z1eDUbk6RofLLZ9TsdiF/835ec858-6cf8-4fdc-957d-54dd4994736e.pdf" TargetMode="External"/><Relationship Id="rId1545" Type="http://schemas.openxmlformats.org/officeDocument/2006/relationships/hyperlink" Target="https://msgsndr-private.storage.googleapis.com/location/5N8TZzI6eW96vKo0ffED/custom-Field/Dk6VaVl6DAWBCRZtGDnM/a2478b05-ced1-47c1-9a6a-85a64fc11073.pdf" TargetMode="External"/><Relationship Id="rId1546" Type="http://schemas.openxmlformats.org/officeDocument/2006/relationships/hyperlink" Target="https://msgsndr-private.storage.googleapis.com/location/5N8TZzI6eW96vKo0ffED/custom-Field/z1eDUbk6RofLLZ9TsdiF/e917b6a1-a946-47fc-a93d-a781093bcffb.pdf" TargetMode="External"/><Relationship Id="rId1547" Type="http://schemas.openxmlformats.org/officeDocument/2006/relationships/hyperlink" Target="https://msgsndr-private.storage.googleapis.com/location/5N8TZzI6eW96vKo0ffED/custom-Field/z1eDUbk6RofLLZ9TsdiF/237f49a6-e25c-42de-909d-7ff068460d88.pdf" TargetMode="External"/><Relationship Id="rId1548" Type="http://schemas.openxmlformats.org/officeDocument/2006/relationships/hyperlink" Target="https://msgsndr-private.storage.googleapis.com/location/5N8TZzI6eW96vKo0ffED/custom-Field/z1eDUbk6RofLLZ9TsdiF/a4defba1-7d4b-4d20-8c6f-ae18bc5123a7.pdf" TargetMode="External"/><Relationship Id="rId1549" Type="http://schemas.openxmlformats.org/officeDocument/2006/relationships/hyperlink" Target="https://msgsndr-private.storage.googleapis.com/location/5N8TZzI6eW96vKo0ffED/custom-Field/z1eDUbk6RofLLZ9TsdiF/f920ae44-c917-4164-b6b3-777ca209714d.pdf" TargetMode="External"/><Relationship Id="rId959" Type="http://schemas.openxmlformats.org/officeDocument/2006/relationships/hyperlink" Target="https://ccpatioapp.com/index.php?module=items/info&amp;path=25-772" TargetMode="External"/><Relationship Id="rId954" Type="http://schemas.openxmlformats.org/officeDocument/2006/relationships/hyperlink" Target="https://ccpatioapp.com/index.php?module=items/info&amp;path=25-770" TargetMode="External"/><Relationship Id="rId953" Type="http://schemas.openxmlformats.org/officeDocument/2006/relationships/hyperlink" Target="https://ccpatioapp.com/index.php?module=items/info&amp;path=25-769" TargetMode="External"/><Relationship Id="rId952" Type="http://schemas.openxmlformats.org/officeDocument/2006/relationships/hyperlink" Target="https://ccpatioapp.com/index.php?module=items/info&amp;path=25-769" TargetMode="External"/><Relationship Id="rId951" Type="http://schemas.openxmlformats.org/officeDocument/2006/relationships/hyperlink" Target="https://ccpatioapp.com/index.php?module=items/info&amp;path=25-119" TargetMode="External"/><Relationship Id="rId958" Type="http://schemas.openxmlformats.org/officeDocument/2006/relationships/hyperlink" Target="https://ccpatioapp.com/index.php?module=items/info&amp;path=25-772" TargetMode="External"/><Relationship Id="rId957" Type="http://schemas.openxmlformats.org/officeDocument/2006/relationships/hyperlink" Target="https://ccpatioapp.com/index.php?module=items/info&amp;path=25-771" TargetMode="External"/><Relationship Id="rId956" Type="http://schemas.openxmlformats.org/officeDocument/2006/relationships/hyperlink" Target="https://ccpatioapp.com/index.php?module=items/info&amp;path=25-771" TargetMode="External"/><Relationship Id="rId955" Type="http://schemas.openxmlformats.org/officeDocument/2006/relationships/hyperlink" Target="https://ccpatioapp.com/index.php?module=items/info&amp;path=25-770" TargetMode="External"/><Relationship Id="rId950" Type="http://schemas.openxmlformats.org/officeDocument/2006/relationships/hyperlink" Target="https://ccpatioapp.com/index.php?module=items/info&amp;path=25-119" TargetMode="External"/><Relationship Id="rId1540" Type="http://schemas.openxmlformats.org/officeDocument/2006/relationships/hyperlink" Target="https://msgsndr-private.storage.googleapis.com/location/5N8TZzI6eW96vKo0ffED/custom-Field/z1eDUbk6RofLLZ9TsdiF/973853db-d03f-4538-b3ad-c5b46f00c2d1.pdf" TargetMode="External"/><Relationship Id="rId1541" Type="http://schemas.openxmlformats.org/officeDocument/2006/relationships/hyperlink" Target="https://msgsndr-private.storage.googleapis.com/location/5N8TZzI6eW96vKo0ffED/custom-Field/z1eDUbk6RofLLZ9TsdiF/b894e55d-8ee2-41fa-b368-088f3197550f.pdf" TargetMode="External"/><Relationship Id="rId1542" Type="http://schemas.openxmlformats.org/officeDocument/2006/relationships/hyperlink" Target="https://msgsndr-private.storage.googleapis.com/location/5N8TZzI6eW96vKo0ffED/custom-Field/z1eDUbk6RofLLZ9TsdiF/73a872c6-68ef-4279-9361-598152eb3e08.pdf" TargetMode="External"/><Relationship Id="rId590" Type="http://schemas.openxmlformats.org/officeDocument/2006/relationships/hyperlink" Target="https://ccpatioapp.com/index.php?module=items/info&amp;path=25-463" TargetMode="External"/><Relationship Id="rId107" Type="http://schemas.openxmlformats.org/officeDocument/2006/relationships/hyperlink" Target="https://ccpatioapp.com/index.php?module=items/info&amp;path=25-381" TargetMode="External"/><Relationship Id="rId106" Type="http://schemas.openxmlformats.org/officeDocument/2006/relationships/hyperlink" Target="https://ccpatioapp.com/index.php?module=items/info&amp;path=25-380" TargetMode="External"/><Relationship Id="rId105" Type="http://schemas.openxmlformats.org/officeDocument/2006/relationships/hyperlink" Target="https://ccpatioapp.com/index.php?module=items/info&amp;path=25-380" TargetMode="External"/><Relationship Id="rId589" Type="http://schemas.openxmlformats.org/officeDocument/2006/relationships/hyperlink" Target="https://ccpatioapp.com/index.php?module=items/info&amp;path=25-449" TargetMode="External"/><Relationship Id="rId104" Type="http://schemas.openxmlformats.org/officeDocument/2006/relationships/hyperlink" Target="https://ccpatioapp.com/index.php?module=items/info&amp;path=25-379" TargetMode="External"/><Relationship Id="rId588" Type="http://schemas.openxmlformats.org/officeDocument/2006/relationships/hyperlink" Target="https://ccpatioapp.com/index.php?module=items/info&amp;path=25-576" TargetMode="External"/><Relationship Id="rId109" Type="http://schemas.openxmlformats.org/officeDocument/2006/relationships/hyperlink" Target="https://ccpatioapp.com/index.php?module=items/info&amp;path=25-382" TargetMode="External"/><Relationship Id="rId1170" Type="http://schemas.openxmlformats.org/officeDocument/2006/relationships/hyperlink" Target="https://ccpatioapp.com/index.php?module=items/info&amp;path=25-738" TargetMode="External"/><Relationship Id="rId108" Type="http://schemas.openxmlformats.org/officeDocument/2006/relationships/hyperlink" Target="https://ccpatioapp.com/index.php?module=items/info&amp;path=25-381" TargetMode="External"/><Relationship Id="rId1171" Type="http://schemas.openxmlformats.org/officeDocument/2006/relationships/hyperlink" Target="https://ccpatioapp.com/index.php?module=items/info&amp;path=25-738" TargetMode="External"/><Relationship Id="rId583" Type="http://schemas.openxmlformats.org/officeDocument/2006/relationships/hyperlink" Target="https://ccpatioapp.com/index.php?module=items/info&amp;path=25-46" TargetMode="External"/><Relationship Id="rId1172" Type="http://schemas.openxmlformats.org/officeDocument/2006/relationships/hyperlink" Target="https://ccpatioapp.com/index.php?module=items/info&amp;path=25-443" TargetMode="External"/><Relationship Id="rId582" Type="http://schemas.openxmlformats.org/officeDocument/2006/relationships/hyperlink" Target="https://ccpatioapp.com/index.php?module=items/info&amp;path=25-549" TargetMode="External"/><Relationship Id="rId1173" Type="http://schemas.openxmlformats.org/officeDocument/2006/relationships/hyperlink" Target="https://ccpatioapp.com/index.php?module=items/info&amp;path=25-443" TargetMode="External"/><Relationship Id="rId581" Type="http://schemas.openxmlformats.org/officeDocument/2006/relationships/hyperlink" Target="https://ccpatioapp.com/index.php?module=items/info&amp;path=25-210" TargetMode="External"/><Relationship Id="rId1174" Type="http://schemas.openxmlformats.org/officeDocument/2006/relationships/hyperlink" Target="https://ccpatioapp.com/index.php?module=items/info&amp;path=25-420" TargetMode="External"/><Relationship Id="rId580" Type="http://schemas.openxmlformats.org/officeDocument/2006/relationships/hyperlink" Target="https://ccpatioapp.com/index.php?module=items/info&amp;path=25-158" TargetMode="External"/><Relationship Id="rId1175" Type="http://schemas.openxmlformats.org/officeDocument/2006/relationships/hyperlink" Target="https://ccpatioapp.com/index.php?module=items/info&amp;path=25-420" TargetMode="External"/><Relationship Id="rId103" Type="http://schemas.openxmlformats.org/officeDocument/2006/relationships/hyperlink" Target="https://ccpatioapp.com/index.php?module=items/info&amp;path=25-379" TargetMode="External"/><Relationship Id="rId587" Type="http://schemas.openxmlformats.org/officeDocument/2006/relationships/hyperlink" Target="https://ccpatioapp.com/index.php?module=items/info&amp;path=25-71" TargetMode="External"/><Relationship Id="rId1176" Type="http://schemas.openxmlformats.org/officeDocument/2006/relationships/hyperlink" Target="https://ccpatioapp.com/index.php?module=items/info&amp;path=25-818" TargetMode="External"/><Relationship Id="rId102" Type="http://schemas.openxmlformats.org/officeDocument/2006/relationships/hyperlink" Target="https://ccpatioapp.com/index.php?module=items/info&amp;path=25-378" TargetMode="External"/><Relationship Id="rId586" Type="http://schemas.openxmlformats.org/officeDocument/2006/relationships/hyperlink" Target="https://ccpatioapp.com/index.php?module=items/info&amp;path=25-575" TargetMode="External"/><Relationship Id="rId1177" Type="http://schemas.openxmlformats.org/officeDocument/2006/relationships/hyperlink" Target="https://ccpatioapp.com/index.php?module=items/info&amp;path=25-818" TargetMode="External"/><Relationship Id="rId101" Type="http://schemas.openxmlformats.org/officeDocument/2006/relationships/hyperlink" Target="https://ccpatioapp.com/index.php?module=items/info&amp;path=25-378" TargetMode="External"/><Relationship Id="rId585" Type="http://schemas.openxmlformats.org/officeDocument/2006/relationships/hyperlink" Target="https://ccpatioapp.com/index.php?module=items/info&amp;path=25-521" TargetMode="External"/><Relationship Id="rId1178" Type="http://schemas.openxmlformats.org/officeDocument/2006/relationships/hyperlink" Target="https://ccpatioapp.com/index.php?module=items/info&amp;path=25-645" TargetMode="External"/><Relationship Id="rId100" Type="http://schemas.openxmlformats.org/officeDocument/2006/relationships/hyperlink" Target="https://ccpatioapp.com/index.php?module=items/info&amp;path=25-377" TargetMode="External"/><Relationship Id="rId584" Type="http://schemas.openxmlformats.org/officeDocument/2006/relationships/hyperlink" Target="https://ccpatioapp.com/index.php?module=items/info&amp;path=25-563" TargetMode="External"/><Relationship Id="rId1179" Type="http://schemas.openxmlformats.org/officeDocument/2006/relationships/hyperlink" Target="https://ccpatioapp.com/index.php?module=items/info&amp;path=25-645" TargetMode="External"/><Relationship Id="rId1169" Type="http://schemas.openxmlformats.org/officeDocument/2006/relationships/hyperlink" Target="https://ccpatioapp.com/index.php?module=items/info&amp;path=25-199" TargetMode="External"/><Relationship Id="rId579" Type="http://schemas.openxmlformats.org/officeDocument/2006/relationships/hyperlink" Target="https://ccpatioapp.com/index.php?module=items/info&amp;path=25-574" TargetMode="External"/><Relationship Id="rId578" Type="http://schemas.openxmlformats.org/officeDocument/2006/relationships/hyperlink" Target="https://ccpatioapp.com/index.php?module=items/info&amp;path=25-573" TargetMode="External"/><Relationship Id="rId577" Type="http://schemas.openxmlformats.org/officeDocument/2006/relationships/hyperlink" Target="https://ccpatioapp.com/index.php?module=items/info&amp;path=25-572" TargetMode="External"/><Relationship Id="rId1160" Type="http://schemas.openxmlformats.org/officeDocument/2006/relationships/hyperlink" Target="https://ccpatioapp.com/index.php?module=items/info&amp;path=25-551" TargetMode="External"/><Relationship Id="rId572" Type="http://schemas.openxmlformats.org/officeDocument/2006/relationships/hyperlink" Target="https://ccpatioapp.com/index.php?module=items/info&amp;path=25-568" TargetMode="External"/><Relationship Id="rId1161" Type="http://schemas.openxmlformats.org/officeDocument/2006/relationships/hyperlink" Target="https://ccpatioapp.com/index.php?module=items/info&amp;path=25-551" TargetMode="External"/><Relationship Id="rId571" Type="http://schemas.openxmlformats.org/officeDocument/2006/relationships/hyperlink" Target="https://ccpatioapp.com/index.php?module=items/info&amp;path=25-420" TargetMode="External"/><Relationship Id="rId1162" Type="http://schemas.openxmlformats.org/officeDocument/2006/relationships/hyperlink" Target="https://ccpatioapp.com/index.php?module=items/info&amp;path=25-220" TargetMode="External"/><Relationship Id="rId570" Type="http://schemas.openxmlformats.org/officeDocument/2006/relationships/hyperlink" Target="https://ccpatioapp.com/index.php?module=items/info&amp;path=25-567" TargetMode="External"/><Relationship Id="rId1163" Type="http://schemas.openxmlformats.org/officeDocument/2006/relationships/hyperlink" Target="https://ccpatioapp.com/index.php?module=items/info&amp;path=25-220" TargetMode="External"/><Relationship Id="rId1164" Type="http://schemas.openxmlformats.org/officeDocument/2006/relationships/hyperlink" Target="https://ccpatioapp.com/index.php?module=items/info&amp;path=25-816" TargetMode="External"/><Relationship Id="rId576" Type="http://schemas.openxmlformats.org/officeDocument/2006/relationships/hyperlink" Target="https://ccpatioapp.com/index.php?module=items/info&amp;path=25-571" TargetMode="External"/><Relationship Id="rId1165" Type="http://schemas.openxmlformats.org/officeDocument/2006/relationships/hyperlink" Target="https://ccpatioapp.com/index.php?module=items/info&amp;path=25-816" TargetMode="External"/><Relationship Id="rId575" Type="http://schemas.openxmlformats.org/officeDocument/2006/relationships/hyperlink" Target="https://ccpatioapp.com/index.php?module=items/info&amp;path=25-104" TargetMode="External"/><Relationship Id="rId1166" Type="http://schemas.openxmlformats.org/officeDocument/2006/relationships/hyperlink" Target="https://ccpatioapp.com/index.php?module=items/info&amp;path=25-817" TargetMode="External"/><Relationship Id="rId574" Type="http://schemas.openxmlformats.org/officeDocument/2006/relationships/hyperlink" Target="https://ccpatioapp.com/index.php?module=items/info&amp;path=25-570" TargetMode="External"/><Relationship Id="rId1167" Type="http://schemas.openxmlformats.org/officeDocument/2006/relationships/hyperlink" Target="https://ccpatioapp.com/index.php?module=items/info&amp;path=25-817" TargetMode="External"/><Relationship Id="rId573" Type="http://schemas.openxmlformats.org/officeDocument/2006/relationships/hyperlink" Target="https://ccpatioapp.com/index.php?module=items/info&amp;path=25-569" TargetMode="External"/><Relationship Id="rId1168" Type="http://schemas.openxmlformats.org/officeDocument/2006/relationships/hyperlink" Target="https://ccpatioapp.com/index.php?module=items/info&amp;path=25-199" TargetMode="External"/><Relationship Id="rId129" Type="http://schemas.openxmlformats.org/officeDocument/2006/relationships/hyperlink" Target="https://ccpatioapp.com/index.php?module=items/info&amp;path=25-391" TargetMode="External"/><Relationship Id="rId128" Type="http://schemas.openxmlformats.org/officeDocument/2006/relationships/hyperlink" Target="https://ccpatioapp.com/index.php?module=items/info&amp;path=25-390" TargetMode="External"/><Relationship Id="rId127" Type="http://schemas.openxmlformats.org/officeDocument/2006/relationships/hyperlink" Target="https://ccpatioapp.com/index.php?module=items/info&amp;path=25-390" TargetMode="External"/><Relationship Id="rId126" Type="http://schemas.openxmlformats.org/officeDocument/2006/relationships/hyperlink" Target="https://ccpatioapp.com/index.php?module=items/info&amp;path=25-319" TargetMode="External"/><Relationship Id="rId1190" Type="http://schemas.openxmlformats.org/officeDocument/2006/relationships/hyperlink" Target="https://ccpatioapp.com/index.php?module=items/info&amp;path=25-701" TargetMode="External"/><Relationship Id="rId1191" Type="http://schemas.openxmlformats.org/officeDocument/2006/relationships/hyperlink" Target="https://ccpatioapp.com/index.php?module=items/info&amp;path=25-701" TargetMode="External"/><Relationship Id="rId1192" Type="http://schemas.openxmlformats.org/officeDocument/2006/relationships/hyperlink" Target="https://ccpatioapp.com/index.php?module=items/info&amp;path=25-824" TargetMode="External"/><Relationship Id="rId1193" Type="http://schemas.openxmlformats.org/officeDocument/2006/relationships/hyperlink" Target="https://ccpatioapp.com/index.php?module=items/info&amp;path=25-824" TargetMode="External"/><Relationship Id="rId121" Type="http://schemas.openxmlformats.org/officeDocument/2006/relationships/hyperlink" Target="https://ccpatioapp.com/index.php?module=items/info&amp;path=25-388" TargetMode="External"/><Relationship Id="rId1194" Type="http://schemas.openxmlformats.org/officeDocument/2006/relationships/hyperlink" Target="https://ccpatioapp.com/index.php?module=items/info&amp;path=25-825" TargetMode="External"/><Relationship Id="rId120" Type="http://schemas.openxmlformats.org/officeDocument/2006/relationships/hyperlink" Target="https://ccpatioapp.com/index.php?module=items/info&amp;path=25-387" TargetMode="External"/><Relationship Id="rId1195" Type="http://schemas.openxmlformats.org/officeDocument/2006/relationships/hyperlink" Target="https://ccpatioapp.com/index.php?module=items/info&amp;path=25-825" TargetMode="External"/><Relationship Id="rId1196" Type="http://schemas.openxmlformats.org/officeDocument/2006/relationships/hyperlink" Target="https://ccpatioapp.com/index.php?module=items/info&amp;path=25-826" TargetMode="External"/><Relationship Id="rId1197" Type="http://schemas.openxmlformats.org/officeDocument/2006/relationships/hyperlink" Target="https://ccpatioapp.com/index.php?module=items/info&amp;path=25-826" TargetMode="External"/><Relationship Id="rId125" Type="http://schemas.openxmlformats.org/officeDocument/2006/relationships/hyperlink" Target="https://ccpatioapp.com/index.php?module=items/info&amp;path=25-319" TargetMode="External"/><Relationship Id="rId1198" Type="http://schemas.openxmlformats.org/officeDocument/2006/relationships/hyperlink" Target="https://ccpatioapp.com/index.php?module=items/info&amp;path=25-751" TargetMode="External"/><Relationship Id="rId124" Type="http://schemas.openxmlformats.org/officeDocument/2006/relationships/hyperlink" Target="https://ccpatioapp.com/index.php?module=items/info&amp;path=25-389" TargetMode="External"/><Relationship Id="rId1199" Type="http://schemas.openxmlformats.org/officeDocument/2006/relationships/hyperlink" Target="https://ccpatioapp.com/index.php?module=items/info&amp;path=25-751" TargetMode="External"/><Relationship Id="rId123" Type="http://schemas.openxmlformats.org/officeDocument/2006/relationships/hyperlink" Target="https://ccpatioapp.com/index.php?module=items/info&amp;path=25-389" TargetMode="External"/><Relationship Id="rId122" Type="http://schemas.openxmlformats.org/officeDocument/2006/relationships/hyperlink" Target="https://ccpatioapp.com/index.php?module=items/info&amp;path=25-388" TargetMode="External"/><Relationship Id="rId118" Type="http://schemas.openxmlformats.org/officeDocument/2006/relationships/hyperlink" Target="https://ccpatioapp.com/index.php?module=items/info&amp;path=25-386" TargetMode="External"/><Relationship Id="rId117" Type="http://schemas.openxmlformats.org/officeDocument/2006/relationships/hyperlink" Target="https://ccpatioapp.com/index.php?module=items/info&amp;path=25-386" TargetMode="External"/><Relationship Id="rId116" Type="http://schemas.openxmlformats.org/officeDocument/2006/relationships/hyperlink" Target="https://ccpatioapp.com/index.php?module=items/info&amp;path=25-385" TargetMode="External"/><Relationship Id="rId115" Type="http://schemas.openxmlformats.org/officeDocument/2006/relationships/hyperlink" Target="https://ccpatioapp.com/index.php?module=items/info&amp;path=25-385" TargetMode="External"/><Relationship Id="rId599" Type="http://schemas.openxmlformats.org/officeDocument/2006/relationships/hyperlink" Target="https://ccpatioapp.com/index.php?module=items/info&amp;path=25-584" TargetMode="External"/><Relationship Id="rId1180" Type="http://schemas.openxmlformats.org/officeDocument/2006/relationships/hyperlink" Target="https://ccpatioapp.com/index.php?module=items/info&amp;path=25-819" TargetMode="External"/><Relationship Id="rId1181" Type="http://schemas.openxmlformats.org/officeDocument/2006/relationships/hyperlink" Target="https://ccpatioapp.com/index.php?module=items/info&amp;path=25-819" TargetMode="External"/><Relationship Id="rId119" Type="http://schemas.openxmlformats.org/officeDocument/2006/relationships/hyperlink" Target="https://ccpatioapp.com/index.php?module=items/info&amp;path=25-387" TargetMode="External"/><Relationship Id="rId1182" Type="http://schemas.openxmlformats.org/officeDocument/2006/relationships/hyperlink" Target="https://ccpatioapp.com/index.php?module=items/info&amp;path=25-820" TargetMode="External"/><Relationship Id="rId110" Type="http://schemas.openxmlformats.org/officeDocument/2006/relationships/hyperlink" Target="https://ccpatioapp.com/index.php?module=items/info&amp;path=25-382" TargetMode="External"/><Relationship Id="rId594" Type="http://schemas.openxmlformats.org/officeDocument/2006/relationships/hyperlink" Target="https://ccpatioapp.com/index.php?module=items/info&amp;path=25-580" TargetMode="External"/><Relationship Id="rId1183" Type="http://schemas.openxmlformats.org/officeDocument/2006/relationships/hyperlink" Target="https://ccpatioapp.com/index.php?module=items/info&amp;path=25-820" TargetMode="External"/><Relationship Id="rId593" Type="http://schemas.openxmlformats.org/officeDocument/2006/relationships/hyperlink" Target="https://ccpatioapp.com/index.php?module=items/info&amp;path=25-579" TargetMode="External"/><Relationship Id="rId1184" Type="http://schemas.openxmlformats.org/officeDocument/2006/relationships/hyperlink" Target="https://ccpatioapp.com/index.php?module=items/info&amp;path=25-821" TargetMode="External"/><Relationship Id="rId592" Type="http://schemas.openxmlformats.org/officeDocument/2006/relationships/hyperlink" Target="https://ccpatioapp.com/index.php?module=items/info&amp;path=25-578" TargetMode="External"/><Relationship Id="rId1185" Type="http://schemas.openxmlformats.org/officeDocument/2006/relationships/hyperlink" Target="https://ccpatioapp.com/index.php?module=items/info&amp;path=25-821" TargetMode="External"/><Relationship Id="rId591" Type="http://schemas.openxmlformats.org/officeDocument/2006/relationships/hyperlink" Target="https://ccpatioapp.com/index.php?module=items/info&amp;path=25-577" TargetMode="External"/><Relationship Id="rId1186" Type="http://schemas.openxmlformats.org/officeDocument/2006/relationships/hyperlink" Target="https://ccpatioapp.com/index.php?module=items/info&amp;path=25-822" TargetMode="External"/><Relationship Id="rId114" Type="http://schemas.openxmlformats.org/officeDocument/2006/relationships/hyperlink" Target="https://ccpatioapp.com/index.php?module=items/info&amp;path=25-384" TargetMode="External"/><Relationship Id="rId598" Type="http://schemas.openxmlformats.org/officeDocument/2006/relationships/hyperlink" Target="https://ccpatioapp.com/index.php?module=items/info&amp;path=25-583" TargetMode="External"/><Relationship Id="rId1187" Type="http://schemas.openxmlformats.org/officeDocument/2006/relationships/hyperlink" Target="https://ccpatioapp.com/index.php?module=items/info&amp;path=25-822" TargetMode="External"/><Relationship Id="rId113" Type="http://schemas.openxmlformats.org/officeDocument/2006/relationships/hyperlink" Target="https://ccpatioapp.com/index.php?module=items/info&amp;path=25-384" TargetMode="External"/><Relationship Id="rId597" Type="http://schemas.openxmlformats.org/officeDocument/2006/relationships/hyperlink" Target="https://ccpatioapp.com/index.php?module=items/info&amp;path=25-104" TargetMode="External"/><Relationship Id="rId1188" Type="http://schemas.openxmlformats.org/officeDocument/2006/relationships/hyperlink" Target="https://ccpatioapp.com/index.php?module=items/info&amp;path=25-823" TargetMode="External"/><Relationship Id="rId112" Type="http://schemas.openxmlformats.org/officeDocument/2006/relationships/hyperlink" Target="https://ccpatioapp.com/index.php?module=items/info&amp;path=25-383" TargetMode="External"/><Relationship Id="rId596" Type="http://schemas.openxmlformats.org/officeDocument/2006/relationships/hyperlink" Target="https://ccpatioapp.com/index.php?module=items/info&amp;path=25-582" TargetMode="External"/><Relationship Id="rId1189" Type="http://schemas.openxmlformats.org/officeDocument/2006/relationships/hyperlink" Target="https://ccpatioapp.com/index.php?module=items/info&amp;path=25-823" TargetMode="External"/><Relationship Id="rId111" Type="http://schemas.openxmlformats.org/officeDocument/2006/relationships/hyperlink" Target="https://ccpatioapp.com/index.php?module=items/info&amp;path=25-383" TargetMode="External"/><Relationship Id="rId595" Type="http://schemas.openxmlformats.org/officeDocument/2006/relationships/hyperlink" Target="https://ccpatioapp.com/index.php?module=items/info&amp;path=25-581" TargetMode="External"/><Relationship Id="rId1136" Type="http://schemas.openxmlformats.org/officeDocument/2006/relationships/hyperlink" Target="https://ccpatioapp.com/index.php?module=items/info&amp;path=25-787" TargetMode="External"/><Relationship Id="rId1137" Type="http://schemas.openxmlformats.org/officeDocument/2006/relationships/hyperlink" Target="https://ccpatioapp.com/index.php?module=items/info&amp;path=25-787" TargetMode="External"/><Relationship Id="rId1138" Type="http://schemas.openxmlformats.org/officeDocument/2006/relationships/hyperlink" Target="https://ccpatioapp.com/index.php?module=items/info&amp;path=25-812" TargetMode="External"/><Relationship Id="rId1139" Type="http://schemas.openxmlformats.org/officeDocument/2006/relationships/hyperlink" Target="https://ccpatioapp.com/index.php?module=items/info&amp;path=25-812" TargetMode="External"/><Relationship Id="rId547" Type="http://schemas.openxmlformats.org/officeDocument/2006/relationships/hyperlink" Target="https://ccpatioapp.com/index.php?module=items/info&amp;path=25-557" TargetMode="External"/><Relationship Id="rId546" Type="http://schemas.openxmlformats.org/officeDocument/2006/relationships/hyperlink" Target="https://ccpatioapp.com/index.php?module=items/info&amp;path=25-557" TargetMode="External"/><Relationship Id="rId545" Type="http://schemas.openxmlformats.org/officeDocument/2006/relationships/hyperlink" Target="https://ccpatioapp.com/index.php?module=items/info&amp;path=25-512" TargetMode="External"/><Relationship Id="rId544" Type="http://schemas.openxmlformats.org/officeDocument/2006/relationships/hyperlink" Target="https://ccpatioapp.com/index.php?module=items/info&amp;path=25-512" TargetMode="External"/><Relationship Id="rId549" Type="http://schemas.openxmlformats.org/officeDocument/2006/relationships/hyperlink" Target="https://ccpatioapp.com/index.php?module=items/info&amp;path=25-531" TargetMode="External"/><Relationship Id="rId548" Type="http://schemas.openxmlformats.org/officeDocument/2006/relationships/hyperlink" Target="https://ccpatioapp.com/index.php?module=items/info&amp;path=25-188" TargetMode="External"/><Relationship Id="rId1130" Type="http://schemas.openxmlformats.org/officeDocument/2006/relationships/hyperlink" Target="https://ccpatioapp.com/index.php?module=items/info&amp;path=25-810" TargetMode="External"/><Relationship Id="rId1131" Type="http://schemas.openxmlformats.org/officeDocument/2006/relationships/hyperlink" Target="https://ccpatioapp.com/index.php?module=items/info&amp;path=25-810" TargetMode="External"/><Relationship Id="rId543" Type="http://schemas.openxmlformats.org/officeDocument/2006/relationships/hyperlink" Target="https://ccpatioapp.com/index.php?module=items/info&amp;path=25-556" TargetMode="External"/><Relationship Id="rId1132" Type="http://schemas.openxmlformats.org/officeDocument/2006/relationships/hyperlink" Target="https://ccpatioapp.com/index.php?module=items/info&amp;path=25-810" TargetMode="External"/><Relationship Id="rId542" Type="http://schemas.openxmlformats.org/officeDocument/2006/relationships/hyperlink" Target="https://ccpatioapp.com/index.php?module=items/info&amp;path=25-556" TargetMode="External"/><Relationship Id="rId1133" Type="http://schemas.openxmlformats.org/officeDocument/2006/relationships/hyperlink" Target="https://ccpatioapp.com/index.php?module=items/info&amp;path=25-810" TargetMode="External"/><Relationship Id="rId541" Type="http://schemas.openxmlformats.org/officeDocument/2006/relationships/hyperlink" Target="https://ccpatioapp.com/index.php?module=items/info&amp;path=25-555" TargetMode="External"/><Relationship Id="rId1134" Type="http://schemas.openxmlformats.org/officeDocument/2006/relationships/hyperlink" Target="https://ccpatioapp.com/index.php?module=items/info&amp;path=25-811" TargetMode="External"/><Relationship Id="rId540" Type="http://schemas.openxmlformats.org/officeDocument/2006/relationships/hyperlink" Target="https://ccpatioapp.com/index.php?module=items/info&amp;path=25-555" TargetMode="External"/><Relationship Id="rId1135" Type="http://schemas.openxmlformats.org/officeDocument/2006/relationships/hyperlink" Target="https://ccpatioapp.com/index.php?module=items/info&amp;path=25-811" TargetMode="External"/><Relationship Id="rId1125" Type="http://schemas.openxmlformats.org/officeDocument/2006/relationships/hyperlink" Target="https://ccpatioapp.com/index.php?module=items/info&amp;path=25-367" TargetMode="External"/><Relationship Id="rId1126" Type="http://schemas.openxmlformats.org/officeDocument/2006/relationships/hyperlink" Target="https://ccpatioapp.com/index.php?module=items/info&amp;path=25-199" TargetMode="External"/><Relationship Id="rId1127" Type="http://schemas.openxmlformats.org/officeDocument/2006/relationships/hyperlink" Target="https://ccpatioapp.com/index.php?module=items/info&amp;path=25-199" TargetMode="External"/><Relationship Id="rId1128" Type="http://schemas.openxmlformats.org/officeDocument/2006/relationships/hyperlink" Target="https://ccpatioapp.com/index.php?module=items/info&amp;path=25-651" TargetMode="External"/><Relationship Id="rId1129" Type="http://schemas.openxmlformats.org/officeDocument/2006/relationships/hyperlink" Target="https://ccpatioapp.com/index.php?module=items/info&amp;path=25-651" TargetMode="External"/><Relationship Id="rId536" Type="http://schemas.openxmlformats.org/officeDocument/2006/relationships/hyperlink" Target="https://ccpatioapp.com/index.php?module=items/info&amp;path=25-395" TargetMode="External"/><Relationship Id="rId535" Type="http://schemas.openxmlformats.org/officeDocument/2006/relationships/hyperlink" Target="https://ccpatioapp.com/index.php?module=items/info&amp;path=25-554" TargetMode="External"/><Relationship Id="rId534" Type="http://schemas.openxmlformats.org/officeDocument/2006/relationships/hyperlink" Target="https://ccpatioapp.com/index.php?module=items/info&amp;path=25-554" TargetMode="External"/><Relationship Id="rId533" Type="http://schemas.openxmlformats.org/officeDocument/2006/relationships/hyperlink" Target="https://ccpatioapp.com/index.php?module=items/info&amp;path=25-553" TargetMode="External"/><Relationship Id="rId539" Type="http://schemas.openxmlformats.org/officeDocument/2006/relationships/hyperlink" Target="https://ccpatioapp.com/index.php?module=items/info&amp;path=25-530" TargetMode="External"/><Relationship Id="rId538" Type="http://schemas.openxmlformats.org/officeDocument/2006/relationships/hyperlink" Target="https://ccpatioapp.com/index.php?module=items/info&amp;path=25-530" TargetMode="External"/><Relationship Id="rId537" Type="http://schemas.openxmlformats.org/officeDocument/2006/relationships/hyperlink" Target="https://ccpatioapp.com/index.php?module=items/info&amp;path=25-395" TargetMode="External"/><Relationship Id="rId1120" Type="http://schemas.openxmlformats.org/officeDocument/2006/relationships/hyperlink" Target="https://ccpatioapp.com/index.php?module=items/info&amp;path=25-676" TargetMode="External"/><Relationship Id="rId532" Type="http://schemas.openxmlformats.org/officeDocument/2006/relationships/hyperlink" Target="https://ccpatioapp.com/index.php?module=items/info&amp;path=25-553" TargetMode="External"/><Relationship Id="rId1121" Type="http://schemas.openxmlformats.org/officeDocument/2006/relationships/hyperlink" Target="https://ccpatioapp.com/index.php?module=items/info&amp;path=25-676" TargetMode="External"/><Relationship Id="rId531" Type="http://schemas.openxmlformats.org/officeDocument/2006/relationships/hyperlink" Target="https://ccpatioapp.com/index.php?module=items/info&amp;path=25-552" TargetMode="External"/><Relationship Id="rId1122" Type="http://schemas.openxmlformats.org/officeDocument/2006/relationships/hyperlink" Target="https://ccpatioapp.com/index.php?module=items/info&amp;path=25-686" TargetMode="External"/><Relationship Id="rId530" Type="http://schemas.openxmlformats.org/officeDocument/2006/relationships/hyperlink" Target="https://ccpatioapp.com/index.php?module=items/info&amp;path=25-552" TargetMode="External"/><Relationship Id="rId1123" Type="http://schemas.openxmlformats.org/officeDocument/2006/relationships/hyperlink" Target="https://ccpatioapp.com/index.php?module=items/info&amp;path=25-686" TargetMode="External"/><Relationship Id="rId1124" Type="http://schemas.openxmlformats.org/officeDocument/2006/relationships/hyperlink" Target="https://ccpatioapp.com/index.php?module=items/info&amp;path=25-367" TargetMode="External"/><Relationship Id="rId1158" Type="http://schemas.openxmlformats.org/officeDocument/2006/relationships/hyperlink" Target="https://ccpatioapp.com/index.php?module=items/info&amp;path=25-815" TargetMode="External"/><Relationship Id="rId1159" Type="http://schemas.openxmlformats.org/officeDocument/2006/relationships/hyperlink" Target="https://ccpatioapp.com/index.php?module=items/info&amp;path=25-815" TargetMode="External"/><Relationship Id="rId569" Type="http://schemas.openxmlformats.org/officeDocument/2006/relationships/hyperlink" Target="https://ccpatioapp.com/index.php?module=items/info&amp;path=25-566" TargetMode="External"/><Relationship Id="rId568" Type="http://schemas.openxmlformats.org/officeDocument/2006/relationships/hyperlink" Target="https://ccpatioapp.com/index.php?module=items/info&amp;path=25-410" TargetMode="External"/><Relationship Id="rId567" Type="http://schemas.openxmlformats.org/officeDocument/2006/relationships/hyperlink" Target="https://ccpatioapp.com/index.php?module=items/info&amp;path=25-565" TargetMode="External"/><Relationship Id="rId566" Type="http://schemas.openxmlformats.org/officeDocument/2006/relationships/hyperlink" Target="https://ccpatioapp.com/index.php?module=items/info&amp;path=25-467" TargetMode="External"/><Relationship Id="rId561" Type="http://schemas.openxmlformats.org/officeDocument/2006/relationships/hyperlink" Target="https://ccpatioapp.com/index.php?module=items/info&amp;path=25-544" TargetMode="External"/><Relationship Id="rId1150" Type="http://schemas.openxmlformats.org/officeDocument/2006/relationships/hyperlink" Target="https://ccpatioapp.com/index.php?module=items/info&amp;path=25-785" TargetMode="External"/><Relationship Id="rId560" Type="http://schemas.openxmlformats.org/officeDocument/2006/relationships/hyperlink" Target="https://ccpatioapp.com/index.php?module=items/info&amp;path=25-562" TargetMode="External"/><Relationship Id="rId1151" Type="http://schemas.openxmlformats.org/officeDocument/2006/relationships/hyperlink" Target="https://ccpatioapp.com/index.php?module=items/info&amp;path=25-785" TargetMode="External"/><Relationship Id="rId1152" Type="http://schemas.openxmlformats.org/officeDocument/2006/relationships/hyperlink" Target="https://ccpatioapp.com/index.php?module=items/info&amp;path=25-82" TargetMode="External"/><Relationship Id="rId1153" Type="http://schemas.openxmlformats.org/officeDocument/2006/relationships/hyperlink" Target="https://ccpatioapp.com/index.php?module=items/info&amp;path=25-82" TargetMode="External"/><Relationship Id="rId565" Type="http://schemas.openxmlformats.org/officeDocument/2006/relationships/hyperlink" Target="https://ccpatioapp.com/index.php?module=items/info&amp;path=25-564" TargetMode="External"/><Relationship Id="rId1154" Type="http://schemas.openxmlformats.org/officeDocument/2006/relationships/hyperlink" Target="https://ccpatioapp.com/index.php?module=items/info&amp;path=25-793" TargetMode="External"/><Relationship Id="rId564" Type="http://schemas.openxmlformats.org/officeDocument/2006/relationships/hyperlink" Target="https://ccpatioapp.com/index.php?module=items/info&amp;path=25-233" TargetMode="External"/><Relationship Id="rId1155" Type="http://schemas.openxmlformats.org/officeDocument/2006/relationships/hyperlink" Target="https://ccpatioapp.com/index.php?module=items/info&amp;path=25-793" TargetMode="External"/><Relationship Id="rId563" Type="http://schemas.openxmlformats.org/officeDocument/2006/relationships/hyperlink" Target="https://ccpatioapp.com/index.php?module=items/info&amp;path=25-353" TargetMode="External"/><Relationship Id="rId1156" Type="http://schemas.openxmlformats.org/officeDocument/2006/relationships/hyperlink" Target="https://ccpatioapp.com/index.php?module=items/info&amp;path=25-653" TargetMode="External"/><Relationship Id="rId562" Type="http://schemas.openxmlformats.org/officeDocument/2006/relationships/hyperlink" Target="https://ccpatioapp.com/index.php?module=items/info&amp;path=25-563" TargetMode="External"/><Relationship Id="rId1157" Type="http://schemas.openxmlformats.org/officeDocument/2006/relationships/hyperlink" Target="https://ccpatioapp.com/index.php?module=items/info&amp;path=25-653" TargetMode="External"/><Relationship Id="rId1147" Type="http://schemas.openxmlformats.org/officeDocument/2006/relationships/hyperlink" Target="https://ccpatioapp.com/index.php?module=items/info&amp;path=25-814" TargetMode="External"/><Relationship Id="rId1148" Type="http://schemas.openxmlformats.org/officeDocument/2006/relationships/hyperlink" Target="https://ccpatioapp.com/index.php?module=items/info&amp;path=25-199" TargetMode="External"/><Relationship Id="rId1149" Type="http://schemas.openxmlformats.org/officeDocument/2006/relationships/hyperlink" Target="https://ccpatioapp.com/index.php?module=items/info&amp;path=25-199" TargetMode="External"/><Relationship Id="rId558" Type="http://schemas.openxmlformats.org/officeDocument/2006/relationships/hyperlink" Target="https://ccpatioapp.com/index.php?module=items/info&amp;path=25-560" TargetMode="External"/><Relationship Id="rId557" Type="http://schemas.openxmlformats.org/officeDocument/2006/relationships/hyperlink" Target="https://ccpatioapp.com/index.php?module=items/info&amp;path=25-451" TargetMode="External"/><Relationship Id="rId556" Type="http://schemas.openxmlformats.org/officeDocument/2006/relationships/hyperlink" Target="https://ccpatioapp.com/index.php?module=items/info&amp;path=25-209" TargetMode="External"/><Relationship Id="rId555" Type="http://schemas.openxmlformats.org/officeDocument/2006/relationships/hyperlink" Target="https://ccpatioapp.com/index.php?module=items/info&amp;path=25-209" TargetMode="External"/><Relationship Id="rId559" Type="http://schemas.openxmlformats.org/officeDocument/2006/relationships/hyperlink" Target="https://ccpatioapp.com/index.php?module=items/info&amp;path=25-561" TargetMode="External"/><Relationship Id="rId550" Type="http://schemas.openxmlformats.org/officeDocument/2006/relationships/hyperlink" Target="https://ccpatioapp.com/index.php?module=items/info&amp;path=25-531" TargetMode="External"/><Relationship Id="rId1140" Type="http://schemas.openxmlformats.org/officeDocument/2006/relationships/hyperlink" Target="https://ccpatioapp.com/index.php?module=items/info&amp;path=25-672" TargetMode="External"/><Relationship Id="rId1141" Type="http://schemas.openxmlformats.org/officeDocument/2006/relationships/hyperlink" Target="https://ccpatioapp.com/index.php?module=items/info&amp;path=25-672" TargetMode="External"/><Relationship Id="rId1142" Type="http://schemas.openxmlformats.org/officeDocument/2006/relationships/hyperlink" Target="https://ccpatioapp.com/index.php?module=items/info&amp;path=25-662" TargetMode="External"/><Relationship Id="rId554" Type="http://schemas.openxmlformats.org/officeDocument/2006/relationships/hyperlink" Target="https://ccpatioapp.com/index.php?module=items/info&amp;path=25-416" TargetMode="External"/><Relationship Id="rId1143" Type="http://schemas.openxmlformats.org/officeDocument/2006/relationships/hyperlink" Target="https://ccpatioapp.com/index.php?module=items/info&amp;path=25-662" TargetMode="External"/><Relationship Id="rId553" Type="http://schemas.openxmlformats.org/officeDocument/2006/relationships/hyperlink" Target="https://ccpatioapp.com/index.php?module=items/info&amp;path=25-416" TargetMode="External"/><Relationship Id="rId1144" Type="http://schemas.openxmlformats.org/officeDocument/2006/relationships/hyperlink" Target="https://ccpatioapp.com/index.php?module=items/info&amp;path=25-813" TargetMode="External"/><Relationship Id="rId552" Type="http://schemas.openxmlformats.org/officeDocument/2006/relationships/hyperlink" Target="https://ccpatioapp.com/index.php?module=items/info&amp;path=25-559" TargetMode="External"/><Relationship Id="rId1145" Type="http://schemas.openxmlformats.org/officeDocument/2006/relationships/hyperlink" Target="https://ccpatioapp.com/index.php?module=items/info&amp;path=25-813" TargetMode="External"/><Relationship Id="rId551" Type="http://schemas.openxmlformats.org/officeDocument/2006/relationships/hyperlink" Target="https://ccpatioapp.com/index.php?module=items/info&amp;path=25-559" TargetMode="External"/><Relationship Id="rId1146" Type="http://schemas.openxmlformats.org/officeDocument/2006/relationships/hyperlink" Target="https://ccpatioapp.com/index.php?module=items/info&amp;path=25-814" TargetMode="External"/><Relationship Id="rId495" Type="http://schemas.openxmlformats.org/officeDocument/2006/relationships/hyperlink" Target="https://ccpatioapp.com/index.php?module=items/info&amp;path=25-540" TargetMode="External"/><Relationship Id="rId494" Type="http://schemas.openxmlformats.org/officeDocument/2006/relationships/hyperlink" Target="https://ccpatioapp.com/index.php?module=items/info&amp;path=25-462" TargetMode="External"/><Relationship Id="rId493" Type="http://schemas.openxmlformats.org/officeDocument/2006/relationships/hyperlink" Target="https://ccpatioapp.com/index.php?module=items/info&amp;path=25-462" TargetMode="External"/><Relationship Id="rId492" Type="http://schemas.openxmlformats.org/officeDocument/2006/relationships/hyperlink" Target="https://ccpatioapp.com/index.php?module=items/info&amp;path=25-539" TargetMode="External"/><Relationship Id="rId499" Type="http://schemas.openxmlformats.org/officeDocument/2006/relationships/hyperlink" Target="https://ccpatioapp.com/index.php?module=items/info&amp;path=25-541" TargetMode="External"/><Relationship Id="rId498" Type="http://schemas.openxmlformats.org/officeDocument/2006/relationships/hyperlink" Target="https://ccpatioapp.com/index.php?module=items/info&amp;path=25-467" TargetMode="External"/><Relationship Id="rId497" Type="http://schemas.openxmlformats.org/officeDocument/2006/relationships/hyperlink" Target="https://ccpatioapp.com/index.php?module=items/info&amp;path=25-467" TargetMode="External"/><Relationship Id="rId496" Type="http://schemas.openxmlformats.org/officeDocument/2006/relationships/hyperlink" Target="https://ccpatioapp.com/index.php?module=items/info&amp;path=25-540" TargetMode="External"/><Relationship Id="rId1610" Type="http://schemas.openxmlformats.org/officeDocument/2006/relationships/hyperlink" Target="https://ccpatioapp.com/index.php?module=items/info&amp;path=25-499" TargetMode="External"/><Relationship Id="rId1611" Type="http://schemas.openxmlformats.org/officeDocument/2006/relationships/hyperlink" Target="https://ccpatioapp.com/index.php?module=items/info&amp;path=25-529" TargetMode="External"/><Relationship Id="rId1612" Type="http://schemas.openxmlformats.org/officeDocument/2006/relationships/hyperlink" Target="https://ccpatioapp.com/index.php?module=items/info&amp;path=25-532" TargetMode="External"/><Relationship Id="rId1613" Type="http://schemas.openxmlformats.org/officeDocument/2006/relationships/hyperlink" Target="https://ccpatioapp.com/index.php?module=items/info&amp;path=25-535" TargetMode="External"/><Relationship Id="rId1614" Type="http://schemas.openxmlformats.org/officeDocument/2006/relationships/hyperlink" Target="https://ccpatioapp.com/index.php?module=items/info&amp;path=25-535" TargetMode="External"/><Relationship Id="rId1615" Type="http://schemas.openxmlformats.org/officeDocument/2006/relationships/hyperlink" Target="https://ccpatioapp.com/index.php?module=items/info&amp;path=25-558" TargetMode="External"/><Relationship Id="rId1616" Type="http://schemas.openxmlformats.org/officeDocument/2006/relationships/hyperlink" Target="https://ccpatioapp.com/index.php?module=items/info&amp;path=25-322" TargetMode="External"/><Relationship Id="rId907" Type="http://schemas.openxmlformats.org/officeDocument/2006/relationships/hyperlink" Target="https://ccpatioapp.com/index.php?module=items/info&amp;path=25-660" TargetMode="External"/><Relationship Id="rId1617" Type="http://schemas.openxmlformats.org/officeDocument/2006/relationships/hyperlink" Target="https://ccpatioapp.com/index.php?module=items/info&amp;path=25-322" TargetMode="External"/><Relationship Id="rId906" Type="http://schemas.openxmlformats.org/officeDocument/2006/relationships/hyperlink" Target="https://ccpatioapp.com/index.php?module=items/info&amp;path=25-758" TargetMode="External"/><Relationship Id="rId1618" Type="http://schemas.openxmlformats.org/officeDocument/2006/relationships/hyperlink" Target="https://ccpatioapp.com/index.php?module=items/info&amp;path=25-670" TargetMode="External"/><Relationship Id="rId905" Type="http://schemas.openxmlformats.org/officeDocument/2006/relationships/hyperlink" Target="https://ccpatioapp.com/index.php?module=items/info&amp;path=25-758" TargetMode="External"/><Relationship Id="rId1619" Type="http://schemas.openxmlformats.org/officeDocument/2006/relationships/hyperlink" Target="https://ccpatioapp.com/index.php?module=items/info&amp;path=25-670" TargetMode="External"/><Relationship Id="rId904" Type="http://schemas.openxmlformats.org/officeDocument/2006/relationships/hyperlink" Target="https://ccpatioapp.com/index.php?module=items/info&amp;path=25-145" TargetMode="External"/><Relationship Id="rId909" Type="http://schemas.openxmlformats.org/officeDocument/2006/relationships/hyperlink" Target="https://ccpatioapp.com/index.php?module=items/info&amp;path=25-586" TargetMode="External"/><Relationship Id="rId908" Type="http://schemas.openxmlformats.org/officeDocument/2006/relationships/hyperlink" Target="https://ccpatioapp.com/index.php?module=items/info&amp;path=25-660" TargetMode="External"/><Relationship Id="rId903" Type="http://schemas.openxmlformats.org/officeDocument/2006/relationships/hyperlink" Target="https://ccpatioapp.com/index.php?module=items/info&amp;path=25-145" TargetMode="External"/><Relationship Id="rId902" Type="http://schemas.openxmlformats.org/officeDocument/2006/relationships/hyperlink" Target="https://ccpatioapp.com/index.php?module=items/info&amp;path=25-23" TargetMode="External"/><Relationship Id="rId901" Type="http://schemas.openxmlformats.org/officeDocument/2006/relationships/hyperlink" Target="https://ccpatioapp.com/index.php?module=items/info&amp;path=25-23" TargetMode="External"/><Relationship Id="rId900" Type="http://schemas.openxmlformats.org/officeDocument/2006/relationships/hyperlink" Target="https://ccpatioapp.com/index.php?module=items/info&amp;path=25-748" TargetMode="External"/><Relationship Id="rId1600" Type="http://schemas.openxmlformats.org/officeDocument/2006/relationships/hyperlink" Target="https://ccpatioapp.com/index.php?module=items/info&amp;path=25-424" TargetMode="External"/><Relationship Id="rId1601" Type="http://schemas.openxmlformats.org/officeDocument/2006/relationships/hyperlink" Target="https://ccpatioapp.com/index.php?module=items/info&amp;path=25-456" TargetMode="External"/><Relationship Id="rId1602" Type="http://schemas.openxmlformats.org/officeDocument/2006/relationships/hyperlink" Target="https://ccpatioapp.com/index.php?module=items/info&amp;path=29-44&amp;action=download_attachment&amp;preview=1&amp;file=MTY3MDI3NTU3Nl9TVEVQSEFOSUVfQ0hJQ0sucGRm&amp;token=k1wNkQAHeH" TargetMode="External"/><Relationship Id="rId1603" Type="http://schemas.openxmlformats.org/officeDocument/2006/relationships/hyperlink" Target="https://ccpatioapp.com/index.php?module=items/info&amp;path=25-465" TargetMode="External"/><Relationship Id="rId1604" Type="http://schemas.openxmlformats.org/officeDocument/2006/relationships/hyperlink" Target="https://ccpatioapp.com/index.php?module=items/info&amp;path=25-465" TargetMode="External"/><Relationship Id="rId1605" Type="http://schemas.openxmlformats.org/officeDocument/2006/relationships/hyperlink" Target="https://ccpatioapp.com/index.php?module=items/info&amp;path=25-485" TargetMode="External"/><Relationship Id="rId1606" Type="http://schemas.openxmlformats.org/officeDocument/2006/relationships/hyperlink" Target="https://ccpatioapp.com/index.php?module=items/info&amp;path=25-498" TargetMode="External"/><Relationship Id="rId1607" Type="http://schemas.openxmlformats.org/officeDocument/2006/relationships/hyperlink" Target="https://ccpatioapp.com/index.php?module=items/info&amp;path=25-504" TargetMode="External"/><Relationship Id="rId1608" Type="http://schemas.openxmlformats.org/officeDocument/2006/relationships/hyperlink" Target="https://ccpatioapp.com/index.php?module=items/info&amp;path=25-509" TargetMode="External"/><Relationship Id="rId1609" Type="http://schemas.openxmlformats.org/officeDocument/2006/relationships/hyperlink" Target="https://ccpatioapp.com/index.php?module=items/info&amp;path=25-510" TargetMode="External"/><Relationship Id="rId1631" Type="http://schemas.openxmlformats.org/officeDocument/2006/relationships/hyperlink" Target="https://msgsndr-private.storage.googleapis.com/location/5N8TZzI6eW96vKo0ffED/custom-Field/z1eDUbk6RofLLZ9TsdiF/d41584fd-733f-4bf1-827e-77d22b05249b.pdf" TargetMode="External"/><Relationship Id="rId1632" Type="http://schemas.openxmlformats.org/officeDocument/2006/relationships/drawing" Target="../drawings/drawing9.xml"/><Relationship Id="rId1633" Type="http://schemas.openxmlformats.org/officeDocument/2006/relationships/vmlDrawing" Target="../drawings/vmlDrawing3.vml"/><Relationship Id="rId929" Type="http://schemas.openxmlformats.org/officeDocument/2006/relationships/hyperlink" Target="https://ccpatioapp.com/index.php?module=items/info&amp;path=25-420" TargetMode="External"/><Relationship Id="rId928" Type="http://schemas.openxmlformats.org/officeDocument/2006/relationships/hyperlink" Target="https://ccpatioapp.com/index.php?module=items/info&amp;path=25-420" TargetMode="External"/><Relationship Id="rId927" Type="http://schemas.openxmlformats.org/officeDocument/2006/relationships/hyperlink" Target="https://ccpatioapp.com/index.php?module=items/info&amp;path=25-763" TargetMode="External"/><Relationship Id="rId926" Type="http://schemas.openxmlformats.org/officeDocument/2006/relationships/hyperlink" Target="https://ccpatioapp.com/index.php?module=items/info&amp;path=25-763" TargetMode="External"/><Relationship Id="rId921" Type="http://schemas.openxmlformats.org/officeDocument/2006/relationships/hyperlink" Target="https://ccpatioapp.com/index.php?module=items/info&amp;path=21-883&amp;redirect_to=subentity&amp;gotopage%5b411%5d=1" TargetMode="External"/><Relationship Id="rId920" Type="http://schemas.openxmlformats.org/officeDocument/2006/relationships/hyperlink" Target="https://ccpatioapp.com/index.php?module=items/info&amp;path=25-703" TargetMode="External"/><Relationship Id="rId925" Type="http://schemas.openxmlformats.org/officeDocument/2006/relationships/hyperlink" Target="https://ccpatioapp.com/index.php?module=items/info&amp;path=25-762" TargetMode="External"/><Relationship Id="rId924" Type="http://schemas.openxmlformats.org/officeDocument/2006/relationships/hyperlink" Target="https://ccpatioapp.com/index.php?module=items/info&amp;path=25-762" TargetMode="External"/><Relationship Id="rId923" Type="http://schemas.openxmlformats.org/officeDocument/2006/relationships/hyperlink" Target="https://ccpatioapp.com/index.php?module=items/info&amp;path=25-761" TargetMode="External"/><Relationship Id="rId922" Type="http://schemas.openxmlformats.org/officeDocument/2006/relationships/hyperlink" Target="https://ccpatioapp.com/index.php?module=items/info&amp;path=25-761" TargetMode="External"/><Relationship Id="rId1630" Type="http://schemas.openxmlformats.org/officeDocument/2006/relationships/hyperlink" Target="https://msgsndr-private.storage.googleapis.com/location/5N8TZzI6eW96vKo0ffED/custom-Field/z1eDUbk6RofLLZ9TsdiF/d9f6213e-8495-4a7c-ac67-f5e0d1380912.pdf" TargetMode="External"/><Relationship Id="rId1620" Type="http://schemas.openxmlformats.org/officeDocument/2006/relationships/hyperlink" Target="https://ccpatioapp.com/index.php?module=items/info&amp;path=25-709" TargetMode="External"/><Relationship Id="rId1621" Type="http://schemas.openxmlformats.org/officeDocument/2006/relationships/hyperlink" Target="https://ccpatioapp.com/index.php?module=items/info&amp;path=25-145" TargetMode="External"/><Relationship Id="rId1622" Type="http://schemas.openxmlformats.org/officeDocument/2006/relationships/hyperlink" Target="https://ccpatioapp.com/index.php?module=items/info&amp;path=25-145" TargetMode="External"/><Relationship Id="rId1623" Type="http://schemas.openxmlformats.org/officeDocument/2006/relationships/hyperlink" Target="https://ccpatioapp.com/index.php?module=items/info&amp;path=25-420" TargetMode="External"/><Relationship Id="rId1624" Type="http://schemas.openxmlformats.org/officeDocument/2006/relationships/hyperlink" Target="https://msgsndr-private.storage.googleapis.com/location/5N8TZzI6eW96vKo0ffED/custom-Field/z1eDUbk6RofLLZ9TsdiF/7f9c1799-c53d-4f48-b53a-b67d2d4ca0a8.pdf" TargetMode="External"/><Relationship Id="rId1625" Type="http://schemas.openxmlformats.org/officeDocument/2006/relationships/hyperlink" Target="https://msgsndr-private.storage.googleapis.com/location/5N8TZzI6eW96vKo0ffED/custom-Field/z1eDUbk6RofLLZ9TsdiF/b0cbf0da-3dd8-4911-92f7-acb65e17d33e.pdf" TargetMode="External"/><Relationship Id="rId1626" Type="http://schemas.openxmlformats.org/officeDocument/2006/relationships/hyperlink" Target="https://msgsndr-private.storage.googleapis.com/location/5N8TZzI6eW96vKo0ffED/custom-Field/z1eDUbk6RofLLZ9TsdiF/b4de705f-1419-45fb-a89a-364448f5f927.pdf" TargetMode="External"/><Relationship Id="rId1627" Type="http://schemas.openxmlformats.org/officeDocument/2006/relationships/hyperlink" Target="https://msgsndr-private.storage.googleapis.com/location/5N8TZzI6eW96vKo0ffED/custom-Field/iNkjPcIREeZfNM5lYMzP/6f56a02b-b476-4445-8372-17f9e550e7c4.pdf" TargetMode="External"/><Relationship Id="rId918" Type="http://schemas.openxmlformats.org/officeDocument/2006/relationships/hyperlink" Target="https://ccpatioapp.com/index.php?module=items/info&amp;path=25-760" TargetMode="External"/><Relationship Id="rId1628" Type="http://schemas.openxmlformats.org/officeDocument/2006/relationships/hyperlink" Target="https://msgsndr-private.storage.googleapis.com/location/5N8TZzI6eW96vKo0ffED/custom-Field/iNkjPcIREeZfNM5lYMzP/0f9631a5-736f-4ea6-81d9-d5adae10b351.pdf" TargetMode="External"/><Relationship Id="rId917" Type="http://schemas.openxmlformats.org/officeDocument/2006/relationships/hyperlink" Target="https://ccpatioapp.com/index.php?module=items/info&amp;path=25-760" TargetMode="External"/><Relationship Id="rId1629" Type="http://schemas.openxmlformats.org/officeDocument/2006/relationships/hyperlink" Target="https://msgsndr-private.storage.googleapis.com/location/5N8TZzI6eW96vKo0ffED/custom-Field/R2W2xZH9a71K1LR27dYG/f4f94358-0756-40d8-ba16-67809800508c.jpeg" TargetMode="External"/><Relationship Id="rId916" Type="http://schemas.openxmlformats.org/officeDocument/2006/relationships/hyperlink" Target="https://ccpatioapp.com/index.php?module=items/info&amp;path=25-759" TargetMode="External"/><Relationship Id="rId915" Type="http://schemas.openxmlformats.org/officeDocument/2006/relationships/hyperlink" Target="https://ccpatioapp.com/index.php?module=items/info&amp;path=25-759" TargetMode="External"/><Relationship Id="rId919" Type="http://schemas.openxmlformats.org/officeDocument/2006/relationships/hyperlink" Target="https://ccpatioapp.com/index.php?module=items/info&amp;path=25-703" TargetMode="External"/><Relationship Id="rId910" Type="http://schemas.openxmlformats.org/officeDocument/2006/relationships/hyperlink" Target="https://ccpatioapp.com/index.php?module=items/info&amp;path=25-586" TargetMode="External"/><Relationship Id="rId914" Type="http://schemas.openxmlformats.org/officeDocument/2006/relationships/hyperlink" Target="https://ccpatioapp.com/index.php?module=items/info&amp;path=25-622" TargetMode="External"/><Relationship Id="rId913" Type="http://schemas.openxmlformats.org/officeDocument/2006/relationships/hyperlink" Target="https://ccpatioapp.com/index.php?module=items/info&amp;path=25-622" TargetMode="External"/><Relationship Id="rId912" Type="http://schemas.openxmlformats.org/officeDocument/2006/relationships/hyperlink" Target="https://ccpatioapp.com/index.php?module=items/info&amp;path=25-724" TargetMode="External"/><Relationship Id="rId911" Type="http://schemas.openxmlformats.org/officeDocument/2006/relationships/hyperlink" Target="https://ccpatioapp.com/index.php?module=items/info&amp;path=25-724" TargetMode="External"/><Relationship Id="rId1213" Type="http://schemas.openxmlformats.org/officeDocument/2006/relationships/hyperlink" Target="https://ccpatioapp.com/index.php?module=items/info&amp;path=25-798" TargetMode="External"/><Relationship Id="rId1214" Type="http://schemas.openxmlformats.org/officeDocument/2006/relationships/hyperlink" Target="https://ccpatioapp.com/index.php?module=items/info&amp;path=25-790" TargetMode="External"/><Relationship Id="rId1215" Type="http://schemas.openxmlformats.org/officeDocument/2006/relationships/hyperlink" Target="https://ccpatioapp.com/index.php?module=items/info&amp;path=25-790" TargetMode="External"/><Relationship Id="rId1216" Type="http://schemas.openxmlformats.org/officeDocument/2006/relationships/hyperlink" Target="https://ccpatioapp.com/index.php?module=items/info&amp;path=25-430" TargetMode="External"/><Relationship Id="rId1217" Type="http://schemas.openxmlformats.org/officeDocument/2006/relationships/hyperlink" Target="https://ccpatioapp.com/index.php?module=items/info&amp;path=25-430" TargetMode="External"/><Relationship Id="rId1218" Type="http://schemas.openxmlformats.org/officeDocument/2006/relationships/hyperlink" Target="https://ccpatioapp.com/index.php?module=items/info&amp;path=25-828" TargetMode="External"/><Relationship Id="rId1219" Type="http://schemas.openxmlformats.org/officeDocument/2006/relationships/hyperlink" Target="https://ccpatioapp.com/index.php?module=items/info&amp;path=25-828" TargetMode="External"/><Relationship Id="rId866" Type="http://schemas.openxmlformats.org/officeDocument/2006/relationships/hyperlink" Target="https://ccpatioapp.com/index.php?module=items/info&amp;path=25-747" TargetMode="External"/><Relationship Id="rId865" Type="http://schemas.openxmlformats.org/officeDocument/2006/relationships/hyperlink" Target="https://ccpatioapp.com/index.php?module=items/info&amp;path=25-534" TargetMode="External"/><Relationship Id="rId864" Type="http://schemas.openxmlformats.org/officeDocument/2006/relationships/hyperlink" Target="https://ccpatioapp.com/index.php?module=items/info&amp;path=25-534" TargetMode="External"/><Relationship Id="rId863" Type="http://schemas.openxmlformats.org/officeDocument/2006/relationships/hyperlink" Target="https://ccpatioapp.com/index.php?module=items/info&amp;path=25-746" TargetMode="External"/><Relationship Id="rId869" Type="http://schemas.openxmlformats.org/officeDocument/2006/relationships/hyperlink" Target="https://ccpatioapp.com/index.php?module=items/info&amp;path=25-367" TargetMode="External"/><Relationship Id="rId868" Type="http://schemas.openxmlformats.org/officeDocument/2006/relationships/hyperlink" Target="https://ccpatioapp.com/index.php?module=items/info&amp;path=25-367" TargetMode="External"/><Relationship Id="rId867" Type="http://schemas.openxmlformats.org/officeDocument/2006/relationships/hyperlink" Target="https://ccpatioapp.com/index.php?module=items/info&amp;path=25-747" TargetMode="External"/><Relationship Id="rId862" Type="http://schemas.openxmlformats.org/officeDocument/2006/relationships/hyperlink" Target="https://ccpatioapp.com/index.php?module=items/info&amp;path=25-746" TargetMode="External"/><Relationship Id="rId861" Type="http://schemas.openxmlformats.org/officeDocument/2006/relationships/hyperlink" Target="https://ccpatioapp.com/index.php?module=items/info&amp;path=25-745" TargetMode="External"/><Relationship Id="rId1210" Type="http://schemas.openxmlformats.org/officeDocument/2006/relationships/hyperlink" Target="https://ccpatioapp.com/index.php?module=items/info&amp;path=25-767" TargetMode="External"/><Relationship Id="rId860" Type="http://schemas.openxmlformats.org/officeDocument/2006/relationships/hyperlink" Target="https://ccpatioapp.com/index.php?module=items/info&amp;path=25-745" TargetMode="External"/><Relationship Id="rId1211" Type="http://schemas.openxmlformats.org/officeDocument/2006/relationships/hyperlink" Target="https://ccpatioapp.com/index.php?module=items/info&amp;path=25-767" TargetMode="External"/><Relationship Id="rId1212" Type="http://schemas.openxmlformats.org/officeDocument/2006/relationships/hyperlink" Target="https://ccpatioapp.com/index.php?module=items/info&amp;path=25-798" TargetMode="External"/><Relationship Id="rId1202" Type="http://schemas.openxmlformats.org/officeDocument/2006/relationships/hyperlink" Target="https://ccpatioapp.com/index.php?module=items/info&amp;path=25-794" TargetMode="External"/><Relationship Id="rId1203" Type="http://schemas.openxmlformats.org/officeDocument/2006/relationships/hyperlink" Target="https://ccpatioapp.com/index.php?module=items/info&amp;path=25-794" TargetMode="External"/><Relationship Id="rId1204" Type="http://schemas.openxmlformats.org/officeDocument/2006/relationships/hyperlink" Target="https://ccpatioapp.com/index.php?module=items/info&amp;path=25-461" TargetMode="External"/><Relationship Id="rId1205" Type="http://schemas.openxmlformats.org/officeDocument/2006/relationships/hyperlink" Target="https://ccpatioapp.com/index.php?module=items/info&amp;path=25-461" TargetMode="External"/><Relationship Id="rId1206" Type="http://schemas.openxmlformats.org/officeDocument/2006/relationships/hyperlink" Target="https://ccpatioapp.com/index.php?module=items/info&amp;path=25-97" TargetMode="External"/><Relationship Id="rId1207" Type="http://schemas.openxmlformats.org/officeDocument/2006/relationships/hyperlink" Target="https://ccpatioapp.com/index.php?module=items/info&amp;path=25-97" TargetMode="External"/><Relationship Id="rId1208" Type="http://schemas.openxmlformats.org/officeDocument/2006/relationships/hyperlink" Target="https://ccpatioapp.com/index.php?module=items/info&amp;path=25-827" TargetMode="External"/><Relationship Id="rId1209" Type="http://schemas.openxmlformats.org/officeDocument/2006/relationships/hyperlink" Target="https://ccpatioapp.com/index.php?module=items/info&amp;path=25-827" TargetMode="External"/><Relationship Id="rId855" Type="http://schemas.openxmlformats.org/officeDocument/2006/relationships/hyperlink" Target="https://ccpatioapp.com/index.php?module=items/info&amp;path=25-601" TargetMode="External"/><Relationship Id="rId854" Type="http://schemas.openxmlformats.org/officeDocument/2006/relationships/hyperlink" Target="https://ccpatioapp.com/index.php?module=items/info&amp;path=25-743" TargetMode="External"/><Relationship Id="rId853" Type="http://schemas.openxmlformats.org/officeDocument/2006/relationships/hyperlink" Target="https://ccpatioapp.com/index.php?module=items/info&amp;path=25-701" TargetMode="External"/><Relationship Id="rId852" Type="http://schemas.openxmlformats.org/officeDocument/2006/relationships/hyperlink" Target="https://ccpatioapp.com/index.php?module=items/info&amp;path=25-742" TargetMode="External"/><Relationship Id="rId859" Type="http://schemas.openxmlformats.org/officeDocument/2006/relationships/hyperlink" Target="https://ccpatioapp.com/index.php?module=items/info&amp;path=25-744" TargetMode="External"/><Relationship Id="rId858" Type="http://schemas.openxmlformats.org/officeDocument/2006/relationships/hyperlink" Target="https://ccpatioapp.com/index.php?module=items/info&amp;path=25-744" TargetMode="External"/><Relationship Id="rId857" Type="http://schemas.openxmlformats.org/officeDocument/2006/relationships/hyperlink" Target="https://ccpatioapp.com/index.php?module=items/info&amp;path=25-462" TargetMode="External"/><Relationship Id="rId856" Type="http://schemas.openxmlformats.org/officeDocument/2006/relationships/hyperlink" Target="https://ccpatioapp.com/index.php?module=items/info&amp;path=25-462" TargetMode="External"/><Relationship Id="rId851" Type="http://schemas.openxmlformats.org/officeDocument/2006/relationships/hyperlink" Target="https://ccpatioapp.com/index.php?module=items/info&amp;path=25-741" TargetMode="External"/><Relationship Id="rId850" Type="http://schemas.openxmlformats.org/officeDocument/2006/relationships/hyperlink" Target="https://ccpatioapp.com/index.php?module=items/info&amp;path=25-741" TargetMode="External"/><Relationship Id="rId1200" Type="http://schemas.openxmlformats.org/officeDocument/2006/relationships/hyperlink" Target="https://ccpatioapp.com/index.php?module=items/info&amp;path=25-94" TargetMode="External"/><Relationship Id="rId1201" Type="http://schemas.openxmlformats.org/officeDocument/2006/relationships/hyperlink" Target="https://ccpatioapp.com/index.php?module=items/info&amp;path=25-94" TargetMode="External"/><Relationship Id="rId1235" Type="http://schemas.openxmlformats.org/officeDocument/2006/relationships/hyperlink" Target="https://ccpatioapp.com/index.php?module=items/info&amp;path=25-104" TargetMode="External"/><Relationship Id="rId1236" Type="http://schemas.openxmlformats.org/officeDocument/2006/relationships/hyperlink" Target="https://ccpatioapp.com/index.php?module=items/info&amp;path=25-830" TargetMode="External"/><Relationship Id="rId1237" Type="http://schemas.openxmlformats.org/officeDocument/2006/relationships/hyperlink" Target="https://ccpatioapp.com/index.php?module=items/info&amp;path=25-830" TargetMode="External"/><Relationship Id="rId1238" Type="http://schemas.openxmlformats.org/officeDocument/2006/relationships/hyperlink" Target="https://ccpatioapp.com/index.php?module=items/info&amp;path=25-831" TargetMode="External"/><Relationship Id="rId1239" Type="http://schemas.openxmlformats.org/officeDocument/2006/relationships/hyperlink" Target="https://ccpatioapp.com/index.php?module=items/info&amp;path=25-831" TargetMode="External"/><Relationship Id="rId409" Type="http://schemas.openxmlformats.org/officeDocument/2006/relationships/hyperlink" Target="https://ccpatioapp.com/index.php?module=items/info&amp;path=25-512" TargetMode="External"/><Relationship Id="rId404" Type="http://schemas.openxmlformats.org/officeDocument/2006/relationships/hyperlink" Target="https://ccpatioapp.com/index.php?module=items/info&amp;path=25-492" TargetMode="External"/><Relationship Id="rId888" Type="http://schemas.openxmlformats.org/officeDocument/2006/relationships/hyperlink" Target="https://ccpatioapp.com/index.php?module=items/info&amp;path=25-674" TargetMode="External"/><Relationship Id="rId403" Type="http://schemas.openxmlformats.org/officeDocument/2006/relationships/hyperlink" Target="https://ccpatioapp.com/index.php?module=items/info&amp;path=25-429" TargetMode="External"/><Relationship Id="rId887" Type="http://schemas.openxmlformats.org/officeDocument/2006/relationships/hyperlink" Target="https://ccpatioapp.com/index.php?module=items/info&amp;path=25-540" TargetMode="External"/><Relationship Id="rId402" Type="http://schemas.openxmlformats.org/officeDocument/2006/relationships/hyperlink" Target="https://ccpatioapp.com/index.php?module=items/info&amp;path=25-429" TargetMode="External"/><Relationship Id="rId886" Type="http://schemas.openxmlformats.org/officeDocument/2006/relationships/hyperlink" Target="https://ccpatioapp.com/index.php?module=items/info&amp;path=25-540" TargetMode="External"/><Relationship Id="rId401" Type="http://schemas.openxmlformats.org/officeDocument/2006/relationships/hyperlink" Target="https://ccpatioapp.com/index.php?module=items/info&amp;path=25-508" TargetMode="External"/><Relationship Id="rId885" Type="http://schemas.openxmlformats.org/officeDocument/2006/relationships/hyperlink" Target="https://ccpatioapp.com/index.php?module=items/info&amp;path=25-753" TargetMode="External"/><Relationship Id="rId408" Type="http://schemas.openxmlformats.org/officeDocument/2006/relationships/hyperlink" Target="https://ccpatioapp.com/index.php?module=items/info&amp;path=25-512" TargetMode="External"/><Relationship Id="rId407" Type="http://schemas.openxmlformats.org/officeDocument/2006/relationships/hyperlink" Target="https://ccpatioapp.com/index.php?module=items/info&amp;path=25-511" TargetMode="External"/><Relationship Id="rId406" Type="http://schemas.openxmlformats.org/officeDocument/2006/relationships/hyperlink" Target="https://ccpatioapp.com/index.php?module=items/info&amp;path=25-511" TargetMode="External"/><Relationship Id="rId405" Type="http://schemas.openxmlformats.org/officeDocument/2006/relationships/hyperlink" Target="https://ccpatioapp.com/index.php?module=items/info&amp;path=25-492" TargetMode="External"/><Relationship Id="rId889" Type="http://schemas.openxmlformats.org/officeDocument/2006/relationships/hyperlink" Target="https://ccpatioapp.com/index.php?module=items/info&amp;path=25-674" TargetMode="External"/><Relationship Id="rId880" Type="http://schemas.openxmlformats.org/officeDocument/2006/relationships/hyperlink" Target="https://ccpatioapp.com/index.php?module=items/info&amp;path=25-751" TargetMode="External"/><Relationship Id="rId1230" Type="http://schemas.openxmlformats.org/officeDocument/2006/relationships/hyperlink" Target="https://ccpatioapp.com/index.php?module=items/info&amp;path=25-594" TargetMode="External"/><Relationship Id="rId400" Type="http://schemas.openxmlformats.org/officeDocument/2006/relationships/hyperlink" Target="https://ccpatioapp.com/index.php?module=items/info&amp;path=25-508" TargetMode="External"/><Relationship Id="rId884" Type="http://schemas.openxmlformats.org/officeDocument/2006/relationships/hyperlink" Target="https://ccpatioapp.com/index.php?module=items/info&amp;path=25-753" TargetMode="External"/><Relationship Id="rId1231" Type="http://schemas.openxmlformats.org/officeDocument/2006/relationships/hyperlink" Target="https://ccpatioapp.com/index.php?module=items/info&amp;path=25-594" TargetMode="External"/><Relationship Id="rId883" Type="http://schemas.openxmlformats.org/officeDocument/2006/relationships/hyperlink" Target="https://ccpatioapp.com/index.php?module=items/info&amp;path=25-752" TargetMode="External"/><Relationship Id="rId1232" Type="http://schemas.openxmlformats.org/officeDocument/2006/relationships/hyperlink" Target="https://ccpatioapp.com/index.php?module=items/info&amp;path=25-344" TargetMode="External"/><Relationship Id="rId882" Type="http://schemas.openxmlformats.org/officeDocument/2006/relationships/hyperlink" Target="https://ccpatioapp.com/index.php?module=items/info&amp;path=25-752" TargetMode="External"/><Relationship Id="rId1233" Type="http://schemas.openxmlformats.org/officeDocument/2006/relationships/hyperlink" Target="https://ccpatioapp.com/index.php?module=items/info&amp;path=25-344" TargetMode="External"/><Relationship Id="rId881" Type="http://schemas.openxmlformats.org/officeDocument/2006/relationships/hyperlink" Target="https://ccpatioapp.com/index.php?module=items/info&amp;path=25-751" TargetMode="External"/><Relationship Id="rId1234" Type="http://schemas.openxmlformats.org/officeDocument/2006/relationships/hyperlink" Target="https://ccpatioapp.com/index.php?module=items/info&amp;path=25-104" TargetMode="External"/><Relationship Id="rId1224" Type="http://schemas.openxmlformats.org/officeDocument/2006/relationships/hyperlink" Target="https://ccpatioapp.com/index.php?module=items/info&amp;path=25-829" TargetMode="External"/><Relationship Id="rId1225" Type="http://schemas.openxmlformats.org/officeDocument/2006/relationships/hyperlink" Target="https://ccpatioapp.com/index.php?module=items/info&amp;path=25-829" TargetMode="External"/><Relationship Id="rId1226" Type="http://schemas.openxmlformats.org/officeDocument/2006/relationships/hyperlink" Target="https://ccpatioapp.com/index.php?module=items/info&amp;path=25-463" TargetMode="External"/><Relationship Id="rId1227" Type="http://schemas.openxmlformats.org/officeDocument/2006/relationships/hyperlink" Target="https://ccpatioapp.com/index.php?module=items/info&amp;path=25-463" TargetMode="External"/><Relationship Id="rId1228" Type="http://schemas.openxmlformats.org/officeDocument/2006/relationships/hyperlink" Target="https://ccpatioapp.com/index.php?module=items/info&amp;path=25-796" TargetMode="External"/><Relationship Id="rId1229" Type="http://schemas.openxmlformats.org/officeDocument/2006/relationships/hyperlink" Target="https://ccpatioapp.com/index.php?module=items/info&amp;path=25-796" TargetMode="External"/><Relationship Id="rId877" Type="http://schemas.openxmlformats.org/officeDocument/2006/relationships/hyperlink" Target="https://ccpatioapp.com/index.php?module=items/info&amp;path=25-749" TargetMode="External"/><Relationship Id="rId876" Type="http://schemas.openxmlformats.org/officeDocument/2006/relationships/hyperlink" Target="https://ccpatioapp.com/index.php?module=items/info&amp;path=25-749" TargetMode="External"/><Relationship Id="rId875" Type="http://schemas.openxmlformats.org/officeDocument/2006/relationships/hyperlink" Target="https://ccpatioapp.com/index.php?module=items/info&amp;path=25-590" TargetMode="External"/><Relationship Id="rId874" Type="http://schemas.openxmlformats.org/officeDocument/2006/relationships/hyperlink" Target="https://ccpatioapp.com/index.php?module=items/info&amp;path=25-590" TargetMode="External"/><Relationship Id="rId879" Type="http://schemas.openxmlformats.org/officeDocument/2006/relationships/hyperlink" Target="https://ccpatioapp.com/index.php?module=items/info&amp;path=25-750" TargetMode="External"/><Relationship Id="rId878" Type="http://schemas.openxmlformats.org/officeDocument/2006/relationships/hyperlink" Target="https://ccpatioapp.com/index.php?module=items/info&amp;path=25-750" TargetMode="External"/><Relationship Id="rId873" Type="http://schemas.openxmlformats.org/officeDocument/2006/relationships/hyperlink" Target="https://ccpatioapp.com/index.php?module=items/info&amp;path=25-748" TargetMode="External"/><Relationship Id="rId1220" Type="http://schemas.openxmlformats.org/officeDocument/2006/relationships/hyperlink" Target="https://ccpatioapp.com/index.php?module=items/info&amp;path=25-358" TargetMode="External"/><Relationship Id="rId872" Type="http://schemas.openxmlformats.org/officeDocument/2006/relationships/hyperlink" Target="https://ccpatioapp.com/index.php?module=items/info&amp;path=25-748" TargetMode="External"/><Relationship Id="rId1221" Type="http://schemas.openxmlformats.org/officeDocument/2006/relationships/hyperlink" Target="https://ccpatioapp.com/index.php?module=items/info&amp;path=25-358" TargetMode="External"/><Relationship Id="rId871" Type="http://schemas.openxmlformats.org/officeDocument/2006/relationships/hyperlink" Target="https://ccpatioapp.com/index.php?module=items/info&amp;path=25-697" TargetMode="External"/><Relationship Id="rId1222" Type="http://schemas.openxmlformats.org/officeDocument/2006/relationships/hyperlink" Target="https://ccpatioapp.com/index.php?module=items/info&amp;path=25-584" TargetMode="External"/><Relationship Id="rId870" Type="http://schemas.openxmlformats.org/officeDocument/2006/relationships/hyperlink" Target="https://ccpatioapp.com/index.php?module=items/info&amp;path=25-697" TargetMode="External"/><Relationship Id="rId1223" Type="http://schemas.openxmlformats.org/officeDocument/2006/relationships/hyperlink" Target="https://ccpatioapp.com/index.php?module=items/info&amp;path=25-584" TargetMode="External"/><Relationship Id="rId829" Type="http://schemas.openxmlformats.org/officeDocument/2006/relationships/hyperlink" Target="https://ccpatioapp.com/index.php?module=items/info&amp;path=25-734" TargetMode="External"/><Relationship Id="rId828" Type="http://schemas.openxmlformats.org/officeDocument/2006/relationships/hyperlink" Target="https://ccpatioapp.com/index.php?module=items/info&amp;path=25-627" TargetMode="External"/><Relationship Id="rId827" Type="http://schemas.openxmlformats.org/officeDocument/2006/relationships/hyperlink" Target="https://ccpatioapp.com/index.php?module=items/info&amp;path=25-627" TargetMode="External"/><Relationship Id="rId822" Type="http://schemas.openxmlformats.org/officeDocument/2006/relationships/hyperlink" Target="https://ccpatioapp.com/index.php?module=items/info&amp;path=25-732" TargetMode="External"/><Relationship Id="rId821" Type="http://schemas.openxmlformats.org/officeDocument/2006/relationships/hyperlink" Target="https://ccpatioapp.com/index.php?module=items/info&amp;path=25-732" TargetMode="External"/><Relationship Id="rId820" Type="http://schemas.openxmlformats.org/officeDocument/2006/relationships/hyperlink" Target="https://ccpatioapp.com/index.php?module=items/info&amp;path=25-731" TargetMode="External"/><Relationship Id="rId826" Type="http://schemas.openxmlformats.org/officeDocument/2006/relationships/hyperlink" Target="https://ccpatioapp.com/index.php?module=items/info&amp;path=25-733" TargetMode="External"/><Relationship Id="rId825" Type="http://schemas.openxmlformats.org/officeDocument/2006/relationships/hyperlink" Target="https://ccpatioapp.com/index.php?module=items/info&amp;path=25-733" TargetMode="External"/><Relationship Id="rId824" Type="http://schemas.openxmlformats.org/officeDocument/2006/relationships/hyperlink" Target="https://ccpatioapp.com/index.php?module=items/info&amp;path=25-708" TargetMode="External"/><Relationship Id="rId823" Type="http://schemas.openxmlformats.org/officeDocument/2006/relationships/hyperlink" Target="https://ccpatioapp.com/index.php?module=items/info&amp;path=25-708" TargetMode="External"/><Relationship Id="rId819" Type="http://schemas.openxmlformats.org/officeDocument/2006/relationships/hyperlink" Target="https://ccpatioapp.com/index.php?module=items/info&amp;path=25-731" TargetMode="External"/><Relationship Id="rId818" Type="http://schemas.openxmlformats.org/officeDocument/2006/relationships/hyperlink" Target="https://ccpatioapp.com/index.php?module=items/info&amp;path=25-730" TargetMode="External"/><Relationship Id="rId817" Type="http://schemas.openxmlformats.org/officeDocument/2006/relationships/hyperlink" Target="https://ccpatioapp.com/index.php?module=items/info&amp;path=25-730" TargetMode="External"/><Relationship Id="rId816" Type="http://schemas.openxmlformats.org/officeDocument/2006/relationships/hyperlink" Target="https://ccpatioapp.com/index.php?module=items/info&amp;path=25-729" TargetMode="External"/><Relationship Id="rId811" Type="http://schemas.openxmlformats.org/officeDocument/2006/relationships/hyperlink" Target="https://ccpatioapp.com/index.php?module=items/info&amp;path=25-691" TargetMode="External"/><Relationship Id="rId810" Type="http://schemas.openxmlformats.org/officeDocument/2006/relationships/hyperlink" Target="https://ccpatioapp.com/index.php?module=items/info&amp;path=25-659" TargetMode="External"/><Relationship Id="rId815" Type="http://schemas.openxmlformats.org/officeDocument/2006/relationships/hyperlink" Target="https://ccpatioapp.com/index.php?module=items/info&amp;path=25-729" TargetMode="External"/><Relationship Id="rId814" Type="http://schemas.openxmlformats.org/officeDocument/2006/relationships/hyperlink" Target="https://ccpatioapp.com/index.php?module=items/info&amp;path=25-728" TargetMode="External"/><Relationship Id="rId813" Type="http://schemas.openxmlformats.org/officeDocument/2006/relationships/hyperlink" Target="https://ccpatioapp.com/index.php?module=items/info&amp;path=25-728" TargetMode="External"/><Relationship Id="rId812" Type="http://schemas.openxmlformats.org/officeDocument/2006/relationships/hyperlink" Target="https://ccpatioapp.com/index.php?module=items/info&amp;path=25-691" TargetMode="External"/><Relationship Id="rId849" Type="http://schemas.openxmlformats.org/officeDocument/2006/relationships/hyperlink" Target="https://ccpatioapp.com/index.php?module=items/info&amp;path=25-740" TargetMode="External"/><Relationship Id="rId844" Type="http://schemas.openxmlformats.org/officeDocument/2006/relationships/hyperlink" Target="https://ccpatioapp.com/index.php?module=items/info&amp;path=25-704" TargetMode="External"/><Relationship Id="rId843" Type="http://schemas.openxmlformats.org/officeDocument/2006/relationships/hyperlink" Target="https://ccpatioapp.com/index.php?module=items/info&amp;path=25-704" TargetMode="External"/><Relationship Id="rId842" Type="http://schemas.openxmlformats.org/officeDocument/2006/relationships/hyperlink" Target="https://ccpatioapp.com/index.php?module=items/info&amp;path=25-739" TargetMode="External"/><Relationship Id="rId841" Type="http://schemas.openxmlformats.org/officeDocument/2006/relationships/hyperlink" Target="https://ccpatioapp.com/index.php?module=items/info&amp;path=25-739" TargetMode="External"/><Relationship Id="rId848" Type="http://schemas.openxmlformats.org/officeDocument/2006/relationships/hyperlink" Target="https://ccpatioapp.com/index.php?module=items/info&amp;path=25-740" TargetMode="External"/><Relationship Id="rId847" Type="http://schemas.openxmlformats.org/officeDocument/2006/relationships/hyperlink" Target="https://ccpatioapp.com/index.php?module=items/info&amp;path=25-610" TargetMode="External"/><Relationship Id="rId846" Type="http://schemas.openxmlformats.org/officeDocument/2006/relationships/hyperlink" Target="https://ccpatioapp.com/index.php?module=items/info&amp;path=25-610" TargetMode="External"/><Relationship Id="rId845" Type="http://schemas.openxmlformats.org/officeDocument/2006/relationships/hyperlink" Target="https://ccpatioapp.com/index.php?module=items/info&amp;path=25-718" TargetMode="External"/><Relationship Id="rId840" Type="http://schemas.openxmlformats.org/officeDocument/2006/relationships/hyperlink" Target="https://ccpatioapp.com/index.php?module=items/info&amp;path=25-738" TargetMode="External"/><Relationship Id="rId839" Type="http://schemas.openxmlformats.org/officeDocument/2006/relationships/hyperlink" Target="https://ccpatioapp.com/index.php?module=items/info&amp;path=25-738" TargetMode="External"/><Relationship Id="rId838" Type="http://schemas.openxmlformats.org/officeDocument/2006/relationships/hyperlink" Target="https://ccpatioapp.com/index.php?module=items/info&amp;path=25-737" TargetMode="External"/><Relationship Id="rId833" Type="http://schemas.openxmlformats.org/officeDocument/2006/relationships/hyperlink" Target="https://ccpatioapp.com/index.php?module=items/info&amp;path=25-735" TargetMode="External"/><Relationship Id="rId832" Type="http://schemas.openxmlformats.org/officeDocument/2006/relationships/hyperlink" Target="https://ccpatioapp.com/index.php?module=items/info&amp;path=25-683" TargetMode="External"/><Relationship Id="rId831" Type="http://schemas.openxmlformats.org/officeDocument/2006/relationships/hyperlink" Target="https://ccpatioapp.com/index.php?module=items/info&amp;path=25-683" TargetMode="External"/><Relationship Id="rId830" Type="http://schemas.openxmlformats.org/officeDocument/2006/relationships/hyperlink" Target="https://ccpatioapp.com/index.php?module=items/info&amp;path=25-734" TargetMode="External"/><Relationship Id="rId837" Type="http://schemas.openxmlformats.org/officeDocument/2006/relationships/hyperlink" Target="https://ccpatioapp.com/index.php?module=items/info&amp;path=25-737" TargetMode="External"/><Relationship Id="rId836" Type="http://schemas.openxmlformats.org/officeDocument/2006/relationships/hyperlink" Target="https://ccpatioapp.com/index.php?module=items/info&amp;path=25-736" TargetMode="External"/><Relationship Id="rId835" Type="http://schemas.openxmlformats.org/officeDocument/2006/relationships/hyperlink" Target="https://ccpatioapp.com/index.php?module=items/info&amp;path=25-736" TargetMode="External"/><Relationship Id="rId834" Type="http://schemas.openxmlformats.org/officeDocument/2006/relationships/hyperlink" Target="https://ccpatioapp.com/index.php?module=items/info&amp;path=25-735" TargetMode="External"/><Relationship Id="rId469" Type="http://schemas.openxmlformats.org/officeDocument/2006/relationships/hyperlink" Target="https://ccpatioapp.com/index.php?module=items/info&amp;path=25-534" TargetMode="External"/><Relationship Id="rId468" Type="http://schemas.openxmlformats.org/officeDocument/2006/relationships/hyperlink" Target="https://ccpatioapp.com/index.php?module=items/info&amp;path=25-533" TargetMode="External"/><Relationship Id="rId467" Type="http://schemas.openxmlformats.org/officeDocument/2006/relationships/hyperlink" Target="https://ccpatioapp.com/index.php?module=items/info&amp;path=25-533" TargetMode="External"/><Relationship Id="rId1290" Type="http://schemas.openxmlformats.org/officeDocument/2006/relationships/hyperlink" Target="https://ccpatioapp.com/index.php?module=items/info&amp;path=25-838" TargetMode="External"/><Relationship Id="rId1291" Type="http://schemas.openxmlformats.org/officeDocument/2006/relationships/hyperlink" Target="https://ccpatioapp.com/index.php?module=items/info&amp;path=25-838" TargetMode="External"/><Relationship Id="rId1292" Type="http://schemas.openxmlformats.org/officeDocument/2006/relationships/hyperlink" Target="https://ccpatioapp.com/index.php?module=items/info&amp;path=25-839" TargetMode="External"/><Relationship Id="rId462" Type="http://schemas.openxmlformats.org/officeDocument/2006/relationships/hyperlink" Target="https://ccpatioapp.com/index.php?module=items/info&amp;path=25-527" TargetMode="External"/><Relationship Id="rId1293" Type="http://schemas.openxmlformats.org/officeDocument/2006/relationships/hyperlink" Target="https://ccpatioapp.com/index.php?module=items/info&amp;path=25-839" TargetMode="External"/><Relationship Id="rId461" Type="http://schemas.openxmlformats.org/officeDocument/2006/relationships/hyperlink" Target="https://ccpatioapp.com/index.php?module=items/info&amp;path=25-527" TargetMode="External"/><Relationship Id="rId1294" Type="http://schemas.openxmlformats.org/officeDocument/2006/relationships/hyperlink" Target="https://ccpatioapp.com/index.php?module=items/info&amp;path=25-840" TargetMode="External"/><Relationship Id="rId460" Type="http://schemas.openxmlformats.org/officeDocument/2006/relationships/hyperlink" Target="https://ccpatioapp.com/index.php?module=items/info&amp;path=25-395" TargetMode="External"/><Relationship Id="rId1295" Type="http://schemas.openxmlformats.org/officeDocument/2006/relationships/hyperlink" Target="https://ccpatioapp.com/index.php?module=items/info&amp;path=25-840" TargetMode="External"/><Relationship Id="rId1296" Type="http://schemas.openxmlformats.org/officeDocument/2006/relationships/hyperlink" Target="https://ccpatioapp.com/index.php?module=items/info&amp;path=25-841" TargetMode="External"/><Relationship Id="rId466" Type="http://schemas.openxmlformats.org/officeDocument/2006/relationships/hyperlink" Target="https://ccpatioapp.com/index.php?module=items/info&amp;path=25-531" TargetMode="External"/><Relationship Id="rId1297" Type="http://schemas.openxmlformats.org/officeDocument/2006/relationships/hyperlink" Target="https://ccpatioapp.com/index.php?module=items/info&amp;path=25-841" TargetMode="External"/><Relationship Id="rId465" Type="http://schemas.openxmlformats.org/officeDocument/2006/relationships/hyperlink" Target="https://ccpatioapp.com/index.php?module=items/info&amp;path=25-531" TargetMode="External"/><Relationship Id="rId1298" Type="http://schemas.openxmlformats.org/officeDocument/2006/relationships/hyperlink" Target="https://ccpatioapp.com/index.php?module=items/info&amp;path=25-837" TargetMode="External"/><Relationship Id="rId464" Type="http://schemas.openxmlformats.org/officeDocument/2006/relationships/hyperlink" Target="https://ccpatioapp.com/index.php?module=items/info&amp;path=25-530" TargetMode="External"/><Relationship Id="rId1299" Type="http://schemas.openxmlformats.org/officeDocument/2006/relationships/hyperlink" Target="https://ccpatioapp.com/index.php?module=items/info&amp;path=25-837" TargetMode="External"/><Relationship Id="rId463" Type="http://schemas.openxmlformats.org/officeDocument/2006/relationships/hyperlink" Target="https://ccpatioapp.com/index.php?module=items/info&amp;path=25-530" TargetMode="External"/><Relationship Id="rId459" Type="http://schemas.openxmlformats.org/officeDocument/2006/relationships/hyperlink" Target="https://ccpatioapp.com/index.php?module=items/info&amp;path=25-395" TargetMode="External"/><Relationship Id="rId458" Type="http://schemas.openxmlformats.org/officeDocument/2006/relationships/hyperlink" Target="https://ccpatioapp.com/index.php?module=items/info&amp;path=25-526" TargetMode="External"/><Relationship Id="rId457" Type="http://schemas.openxmlformats.org/officeDocument/2006/relationships/hyperlink" Target="https://ccpatioapp.com/index.php?module=items/info&amp;path=25-526" TargetMode="External"/><Relationship Id="rId456" Type="http://schemas.openxmlformats.org/officeDocument/2006/relationships/hyperlink" Target="https://ccpatioapp.com/index.php?module=items/info&amp;path=25-525" TargetMode="External"/><Relationship Id="rId1280" Type="http://schemas.openxmlformats.org/officeDocument/2006/relationships/hyperlink" Target="https://ccpatioapp.com/index.php?module=items/info&amp;path=25-807" TargetMode="External"/><Relationship Id="rId1281" Type="http://schemas.openxmlformats.org/officeDocument/2006/relationships/hyperlink" Target="https://ccpatioapp.com/index.php?module=items/info&amp;path=25-807" TargetMode="External"/><Relationship Id="rId451" Type="http://schemas.openxmlformats.org/officeDocument/2006/relationships/hyperlink" Target="https://ccpatioapp.com/index.php?module=items/info&amp;path=25-187" TargetMode="External"/><Relationship Id="rId1282" Type="http://schemas.openxmlformats.org/officeDocument/2006/relationships/hyperlink" Target="https://ccpatioapp.com/index.php?module=items/info&amp;path=25-462" TargetMode="External"/><Relationship Id="rId450" Type="http://schemas.openxmlformats.org/officeDocument/2006/relationships/hyperlink" Target="https://ccpatioapp.com/index.php?module=items/info&amp;path=25-187" TargetMode="External"/><Relationship Id="rId1283" Type="http://schemas.openxmlformats.org/officeDocument/2006/relationships/hyperlink" Target="https://ccpatioapp.com/index.php?module=items/info&amp;path=25-462" TargetMode="External"/><Relationship Id="rId1284" Type="http://schemas.openxmlformats.org/officeDocument/2006/relationships/hyperlink" Target="https://ccpatioapp.com/index.php?module=items/info&amp;path=25-145" TargetMode="External"/><Relationship Id="rId1285" Type="http://schemas.openxmlformats.org/officeDocument/2006/relationships/hyperlink" Target="https://ccpatioapp.com/index.php?module=items/info&amp;path=25-145" TargetMode="External"/><Relationship Id="rId455" Type="http://schemas.openxmlformats.org/officeDocument/2006/relationships/hyperlink" Target="https://ccpatioapp.com/index.php?module=items/info&amp;path=25-525" TargetMode="External"/><Relationship Id="rId1286" Type="http://schemas.openxmlformats.org/officeDocument/2006/relationships/hyperlink" Target="https://ccpatioapp.com/index.php?module=items/info&amp;path=25-837" TargetMode="External"/><Relationship Id="rId454" Type="http://schemas.openxmlformats.org/officeDocument/2006/relationships/hyperlink" Target="https://ccpatioapp.com/index.php?module=items/info&amp;path=25-440" TargetMode="External"/><Relationship Id="rId1287" Type="http://schemas.openxmlformats.org/officeDocument/2006/relationships/hyperlink" Target="https://ccpatioapp.com/index.php?module=items/info&amp;path=25-837" TargetMode="External"/><Relationship Id="rId453" Type="http://schemas.openxmlformats.org/officeDocument/2006/relationships/hyperlink" Target="https://ccpatioapp.com/index.php?module=items/info&amp;path=25-440" TargetMode="External"/><Relationship Id="rId1288" Type="http://schemas.openxmlformats.org/officeDocument/2006/relationships/hyperlink" Target="https://ccpatioapp.com/index.php?module=items/info&amp;path=25-653" TargetMode="External"/><Relationship Id="rId452" Type="http://schemas.openxmlformats.org/officeDocument/2006/relationships/hyperlink" Target="https://ccpatioapp.com/index.php?module=items/info&amp;path=21-514&amp;redirect_to=subentity&amp;gotopage%5b380%5d=1" TargetMode="External"/><Relationship Id="rId1289" Type="http://schemas.openxmlformats.org/officeDocument/2006/relationships/hyperlink" Target="https://ccpatioapp.com/index.php?module=items/info&amp;path=25-653" TargetMode="External"/><Relationship Id="rId491" Type="http://schemas.openxmlformats.org/officeDocument/2006/relationships/hyperlink" Target="https://ccpatioapp.com/index.php?module=items/info&amp;path=25-539" TargetMode="External"/><Relationship Id="rId490" Type="http://schemas.openxmlformats.org/officeDocument/2006/relationships/hyperlink" Target="https://ccpatioapp.com/index.php?module=items/info&amp;path=25-538" TargetMode="External"/><Relationship Id="rId489" Type="http://schemas.openxmlformats.org/officeDocument/2006/relationships/hyperlink" Target="https://ccpatioapp.com/index.php?module=items/info&amp;path=25-538" TargetMode="External"/><Relationship Id="rId484" Type="http://schemas.openxmlformats.org/officeDocument/2006/relationships/hyperlink" Target="https://ccpatioapp.com/index.php?module=items/info&amp;path=25-486" TargetMode="External"/><Relationship Id="rId483" Type="http://schemas.openxmlformats.org/officeDocument/2006/relationships/hyperlink" Target="https://ccpatioapp.com/index.php?module=items/info&amp;path=25-486" TargetMode="External"/><Relationship Id="rId482" Type="http://schemas.openxmlformats.org/officeDocument/2006/relationships/hyperlink" Target="https://ccpatioapp.com/index.php?module=items/info&amp;path=25-420" TargetMode="External"/><Relationship Id="rId481" Type="http://schemas.openxmlformats.org/officeDocument/2006/relationships/hyperlink" Target="https://ccpatioapp.com/index.php?module=items/info&amp;path=25-420" TargetMode="External"/><Relationship Id="rId488" Type="http://schemas.openxmlformats.org/officeDocument/2006/relationships/hyperlink" Target="https://ccpatioapp.com/index.php?module=items/info&amp;path=25-513" TargetMode="External"/><Relationship Id="rId487" Type="http://schemas.openxmlformats.org/officeDocument/2006/relationships/hyperlink" Target="https://ccpatioapp.com/index.php?module=items/info&amp;path=25-513" TargetMode="External"/><Relationship Id="rId486" Type="http://schemas.openxmlformats.org/officeDocument/2006/relationships/hyperlink" Target="https://ccpatioapp.com/index.php?module=items/info&amp;path=25-537" TargetMode="External"/><Relationship Id="rId485" Type="http://schemas.openxmlformats.org/officeDocument/2006/relationships/hyperlink" Target="https://ccpatioapp.com/index.php?module=items/info&amp;path=25-536" TargetMode="External"/><Relationship Id="rId480" Type="http://schemas.openxmlformats.org/officeDocument/2006/relationships/hyperlink" Target="https://ccpatioapp.com/index.php?module=items/info&amp;path=25-488" TargetMode="External"/><Relationship Id="rId479" Type="http://schemas.openxmlformats.org/officeDocument/2006/relationships/hyperlink" Target="https://ccpatioapp.com/index.php?module=items/info&amp;path=25-488" TargetMode="External"/><Relationship Id="rId478" Type="http://schemas.openxmlformats.org/officeDocument/2006/relationships/hyperlink" Target="https://ccpatioapp.com/index.php?module=items/info&amp;path=25-320" TargetMode="External"/><Relationship Id="rId473" Type="http://schemas.openxmlformats.org/officeDocument/2006/relationships/hyperlink" Target="https://ccpatioapp.com/index.php?module=items/info&amp;path=25-490" TargetMode="External"/><Relationship Id="rId472" Type="http://schemas.openxmlformats.org/officeDocument/2006/relationships/hyperlink" Target="https://ccpatioapp.com/index.php?module=items/info&amp;path=25-516" TargetMode="External"/><Relationship Id="rId471" Type="http://schemas.openxmlformats.org/officeDocument/2006/relationships/hyperlink" Target="https://ccpatioapp.com/index.php?module=items/info&amp;path=25-516" TargetMode="External"/><Relationship Id="rId470" Type="http://schemas.openxmlformats.org/officeDocument/2006/relationships/hyperlink" Target="https://ccpatioapp.com/index.php?module=items/info&amp;path=25-534" TargetMode="External"/><Relationship Id="rId477" Type="http://schemas.openxmlformats.org/officeDocument/2006/relationships/hyperlink" Target="https://ccpatioapp.com/index.php?module=items/info&amp;path=25-320" TargetMode="External"/><Relationship Id="rId476" Type="http://schemas.openxmlformats.org/officeDocument/2006/relationships/hyperlink" Target="https://ccpatioapp.com/index.php?module=items/info&amp;path=25-43" TargetMode="External"/><Relationship Id="rId475" Type="http://schemas.openxmlformats.org/officeDocument/2006/relationships/hyperlink" Target="https://ccpatioapp.com/index.php?module=items/info&amp;path=25-43" TargetMode="External"/><Relationship Id="rId474" Type="http://schemas.openxmlformats.org/officeDocument/2006/relationships/hyperlink" Target="https://ccpatioapp.com/index.php?module=items/info&amp;path=25-490" TargetMode="External"/><Relationship Id="rId1257" Type="http://schemas.openxmlformats.org/officeDocument/2006/relationships/hyperlink" Target="https://ccpatioapp.com/index.php?module=items/info&amp;path=25-536" TargetMode="External"/><Relationship Id="rId1258" Type="http://schemas.openxmlformats.org/officeDocument/2006/relationships/hyperlink" Target="https://ccpatioapp.com/index.php?module=items/info&amp;path=25-151" TargetMode="External"/><Relationship Id="rId1259" Type="http://schemas.openxmlformats.org/officeDocument/2006/relationships/hyperlink" Target="https://ccpatioapp.com/index.php?module=items/info&amp;path=25-151" TargetMode="External"/><Relationship Id="rId426" Type="http://schemas.openxmlformats.org/officeDocument/2006/relationships/hyperlink" Target="https://ccpatioapp.com/index.php?module=items/info&amp;path=25-517" TargetMode="External"/><Relationship Id="rId425" Type="http://schemas.openxmlformats.org/officeDocument/2006/relationships/hyperlink" Target="https://ccpatioapp.com/index.php?module=items/info&amp;path=25-43" TargetMode="External"/><Relationship Id="rId424" Type="http://schemas.openxmlformats.org/officeDocument/2006/relationships/hyperlink" Target="https://ccpatioapp.com/index.php?module=items/info&amp;path=25-43" TargetMode="External"/><Relationship Id="rId423" Type="http://schemas.openxmlformats.org/officeDocument/2006/relationships/hyperlink" Target="https://ccpatioapp.com/index.php?module=items/info&amp;path=25-108" TargetMode="External"/><Relationship Id="rId429" Type="http://schemas.openxmlformats.org/officeDocument/2006/relationships/hyperlink" Target="https://ccpatioapp.com/index.php?module=items/info&amp;path=25-439" TargetMode="External"/><Relationship Id="rId428" Type="http://schemas.openxmlformats.org/officeDocument/2006/relationships/hyperlink" Target="https://ccpatioapp.com/index.php?module=items/info&amp;path=25-439" TargetMode="External"/><Relationship Id="rId427" Type="http://schemas.openxmlformats.org/officeDocument/2006/relationships/hyperlink" Target="https://ccpatioapp.com/index.php?module=items/info&amp;path=25-517" TargetMode="External"/><Relationship Id="rId1250" Type="http://schemas.openxmlformats.org/officeDocument/2006/relationships/hyperlink" Target="https://ccpatioapp.com/index.php?module=items/info&amp;path=25-809" TargetMode="External"/><Relationship Id="rId1251" Type="http://schemas.openxmlformats.org/officeDocument/2006/relationships/hyperlink" Target="https://ccpatioapp.com/index.php?module=items/info&amp;path=25-809" TargetMode="External"/><Relationship Id="rId1252" Type="http://schemas.openxmlformats.org/officeDocument/2006/relationships/hyperlink" Target="https://ccpatioapp.com/index.php?module=items/info&amp;path=25-810" TargetMode="External"/><Relationship Id="rId422" Type="http://schemas.openxmlformats.org/officeDocument/2006/relationships/hyperlink" Target="https://ccpatioapp.com/index.php?module=items/info&amp;path=25-108" TargetMode="External"/><Relationship Id="rId1253" Type="http://schemas.openxmlformats.org/officeDocument/2006/relationships/hyperlink" Target="https://ccpatioapp.com/index.php?module=items/info&amp;path=25-810" TargetMode="External"/><Relationship Id="rId421" Type="http://schemas.openxmlformats.org/officeDocument/2006/relationships/hyperlink" Target="https://ccpatioapp.com/index.php?module=items/info&amp;path=25-516" TargetMode="External"/><Relationship Id="rId1254" Type="http://schemas.openxmlformats.org/officeDocument/2006/relationships/hyperlink" Target="https://ccpatioapp.com/index.php?module=items/info&amp;path=25-633" TargetMode="External"/><Relationship Id="rId420" Type="http://schemas.openxmlformats.org/officeDocument/2006/relationships/hyperlink" Target="https://ccpatioapp.com/index.php?module=items/info&amp;path=25-516" TargetMode="External"/><Relationship Id="rId1255" Type="http://schemas.openxmlformats.org/officeDocument/2006/relationships/hyperlink" Target="https://ccpatioapp.com/index.php?module=items/info&amp;path=25-633" TargetMode="External"/><Relationship Id="rId1256" Type="http://schemas.openxmlformats.org/officeDocument/2006/relationships/hyperlink" Target="https://ccpatioapp.com/index.php?module=items/info&amp;path=25-536" TargetMode="External"/><Relationship Id="rId1246" Type="http://schemas.openxmlformats.org/officeDocument/2006/relationships/hyperlink" Target="https://ccpatioapp.com/index.php?module=items/info&amp;path=25-832" TargetMode="External"/><Relationship Id="rId1247" Type="http://schemas.openxmlformats.org/officeDocument/2006/relationships/hyperlink" Target="https://ccpatioapp.com/index.php?module=items/info&amp;path=25-832" TargetMode="External"/><Relationship Id="rId1248" Type="http://schemas.openxmlformats.org/officeDocument/2006/relationships/hyperlink" Target="https://ccpatioapp.com/index.php?module=items/info&amp;path=25-145" TargetMode="External"/><Relationship Id="rId1249" Type="http://schemas.openxmlformats.org/officeDocument/2006/relationships/hyperlink" Target="https://ccpatioapp.com/index.php?module=items/info&amp;path=25-145" TargetMode="External"/><Relationship Id="rId415" Type="http://schemas.openxmlformats.org/officeDocument/2006/relationships/hyperlink" Target="https://ccpatioapp.com/index.php?module=items/info&amp;path=25-514" TargetMode="External"/><Relationship Id="rId899" Type="http://schemas.openxmlformats.org/officeDocument/2006/relationships/hyperlink" Target="https://ccpatioapp.com/index.php?module=items/info&amp;path=25-757" TargetMode="External"/><Relationship Id="rId414" Type="http://schemas.openxmlformats.org/officeDocument/2006/relationships/hyperlink" Target="https://ccpatioapp.com/index.php?module=items/info&amp;path=25-514" TargetMode="External"/><Relationship Id="rId898" Type="http://schemas.openxmlformats.org/officeDocument/2006/relationships/hyperlink" Target="https://ccpatioapp.com/index.php?module=items/info&amp;path=25-756" TargetMode="External"/><Relationship Id="rId413" Type="http://schemas.openxmlformats.org/officeDocument/2006/relationships/hyperlink" Target="https://ccpatioapp.com/index.php?module=items/info&amp;path=25-513" TargetMode="External"/><Relationship Id="rId897" Type="http://schemas.openxmlformats.org/officeDocument/2006/relationships/hyperlink" Target="https://ccpatioapp.com/index.php?module=items/info&amp;path=25-756" TargetMode="External"/><Relationship Id="rId412" Type="http://schemas.openxmlformats.org/officeDocument/2006/relationships/hyperlink" Target="https://ccpatioapp.com/index.php?module=items/info&amp;path=25-513" TargetMode="External"/><Relationship Id="rId896" Type="http://schemas.openxmlformats.org/officeDocument/2006/relationships/hyperlink" Target="https://ccpatioapp.com/index.php?module=items/info&amp;path=25-755" TargetMode="External"/><Relationship Id="rId419" Type="http://schemas.openxmlformats.org/officeDocument/2006/relationships/hyperlink" Target="https://ccpatioapp.com/index.php?module=items/info&amp;path=25-515" TargetMode="External"/><Relationship Id="rId418" Type="http://schemas.openxmlformats.org/officeDocument/2006/relationships/hyperlink" Target="https://ccpatioapp.com/index.php?module=items/info&amp;path=25-515" TargetMode="External"/><Relationship Id="rId417" Type="http://schemas.openxmlformats.org/officeDocument/2006/relationships/hyperlink" Target="https://ccpatioapp.com/index.php?module=items/info&amp;path=25-471" TargetMode="External"/><Relationship Id="rId416" Type="http://schemas.openxmlformats.org/officeDocument/2006/relationships/hyperlink" Target="https://ccpatioapp.com/index.php?module=items/info&amp;path=25-471" TargetMode="External"/><Relationship Id="rId891" Type="http://schemas.openxmlformats.org/officeDocument/2006/relationships/hyperlink" Target="https://ccpatioapp.com/index.php?module=items/info&amp;path=25-176" TargetMode="External"/><Relationship Id="rId890" Type="http://schemas.openxmlformats.org/officeDocument/2006/relationships/hyperlink" Target="https://ccpatioapp.com/index.php?module=items/info&amp;path=25-176" TargetMode="External"/><Relationship Id="rId1240" Type="http://schemas.openxmlformats.org/officeDocument/2006/relationships/hyperlink" Target="https://ccpatioapp.com/index.php?module=items/info&amp;path=25-534" TargetMode="External"/><Relationship Id="rId1241" Type="http://schemas.openxmlformats.org/officeDocument/2006/relationships/hyperlink" Target="https://ccpatioapp.com/index.php?module=items/info&amp;path=25-534" TargetMode="External"/><Relationship Id="rId411" Type="http://schemas.openxmlformats.org/officeDocument/2006/relationships/hyperlink" Target="https://ccpatioapp.com/index.php?module=items/info&amp;path=25-108" TargetMode="External"/><Relationship Id="rId895" Type="http://schemas.openxmlformats.org/officeDocument/2006/relationships/hyperlink" Target="https://ccpatioapp.com/index.php?module=items/info&amp;path=25-605" TargetMode="External"/><Relationship Id="rId1242" Type="http://schemas.openxmlformats.org/officeDocument/2006/relationships/hyperlink" Target="https://ccpatioapp.com/index.php?module=items/info&amp;path=25-763" TargetMode="External"/><Relationship Id="rId410" Type="http://schemas.openxmlformats.org/officeDocument/2006/relationships/hyperlink" Target="https://ccpatioapp.com/index.php?module=items/info&amp;path=25-108" TargetMode="External"/><Relationship Id="rId894" Type="http://schemas.openxmlformats.org/officeDocument/2006/relationships/hyperlink" Target="https://ccpatioapp.com/index.php?module=items/info&amp;path=25-605" TargetMode="External"/><Relationship Id="rId1243" Type="http://schemas.openxmlformats.org/officeDocument/2006/relationships/hyperlink" Target="https://ccpatioapp.com/index.php?module=items/info&amp;path=25-763" TargetMode="External"/><Relationship Id="rId893" Type="http://schemas.openxmlformats.org/officeDocument/2006/relationships/hyperlink" Target="https://ccpatioapp.com/index.php?module=items/info&amp;path=25-754" TargetMode="External"/><Relationship Id="rId1244" Type="http://schemas.openxmlformats.org/officeDocument/2006/relationships/hyperlink" Target="https://ccpatioapp.com/index.php?module=items/info&amp;path=25-463" TargetMode="External"/><Relationship Id="rId892" Type="http://schemas.openxmlformats.org/officeDocument/2006/relationships/hyperlink" Target="https://ccpatioapp.com/index.php?module=items/info&amp;path=25-754" TargetMode="External"/><Relationship Id="rId1245" Type="http://schemas.openxmlformats.org/officeDocument/2006/relationships/hyperlink" Target="https://ccpatioapp.com/index.php?module=items/info&amp;path=25-463" TargetMode="External"/><Relationship Id="rId1279" Type="http://schemas.openxmlformats.org/officeDocument/2006/relationships/hyperlink" Target="https://ccpatioapp.com/index.php?module=items/info&amp;path=25-836" TargetMode="External"/><Relationship Id="rId448" Type="http://schemas.openxmlformats.org/officeDocument/2006/relationships/hyperlink" Target="https://ccpatioapp.com/index.php?module=items/info&amp;path=25-524" TargetMode="External"/><Relationship Id="rId447" Type="http://schemas.openxmlformats.org/officeDocument/2006/relationships/hyperlink" Target="https://ccpatioapp.com/index.php?module=items/info&amp;path=25-523" TargetMode="External"/><Relationship Id="rId446" Type="http://schemas.openxmlformats.org/officeDocument/2006/relationships/hyperlink" Target="https://ccpatioapp.com/index.php?module=items/info&amp;path=25-523" TargetMode="External"/><Relationship Id="rId445" Type="http://schemas.openxmlformats.org/officeDocument/2006/relationships/hyperlink" Target="https://ccpatioapp.com/index.php?module=items/info&amp;path=25-522" TargetMode="External"/><Relationship Id="rId449" Type="http://schemas.openxmlformats.org/officeDocument/2006/relationships/hyperlink" Target="https://ccpatioapp.com/index.php?module=items/info&amp;path=25-524" TargetMode="External"/><Relationship Id="rId1270" Type="http://schemas.openxmlformats.org/officeDocument/2006/relationships/hyperlink" Target="https://ccpatioapp.com/index.php?module=items/info&amp;path=25-39" TargetMode="External"/><Relationship Id="rId440" Type="http://schemas.openxmlformats.org/officeDocument/2006/relationships/hyperlink" Target="https://ccpatioapp.com/index.php?module=items/info&amp;path=25-229" TargetMode="External"/><Relationship Id="rId1271" Type="http://schemas.openxmlformats.org/officeDocument/2006/relationships/hyperlink" Target="https://ccpatioapp.com/index.php?module=items/info&amp;path=25-39" TargetMode="External"/><Relationship Id="rId1272" Type="http://schemas.openxmlformats.org/officeDocument/2006/relationships/hyperlink" Target="https://ccpatioapp.com/index.php?module=items/info&amp;path=25-796" TargetMode="External"/><Relationship Id="rId1273" Type="http://schemas.openxmlformats.org/officeDocument/2006/relationships/hyperlink" Target="https://ccpatioapp.com/index.php?module=items/info&amp;path=25-796" TargetMode="External"/><Relationship Id="rId1274" Type="http://schemas.openxmlformats.org/officeDocument/2006/relationships/hyperlink" Target="https://ccpatioapp.com/index.php?module=items/info&amp;path=25-834" TargetMode="External"/><Relationship Id="rId444" Type="http://schemas.openxmlformats.org/officeDocument/2006/relationships/hyperlink" Target="https://ccpatioapp.com/index.php?module=items/info&amp;path=25-522" TargetMode="External"/><Relationship Id="rId1275" Type="http://schemas.openxmlformats.org/officeDocument/2006/relationships/hyperlink" Target="https://ccpatioapp.com/index.php?module=items/info&amp;path=25-834" TargetMode="External"/><Relationship Id="rId443" Type="http://schemas.openxmlformats.org/officeDocument/2006/relationships/hyperlink" Target="https://ccpatioapp.com/index.php?module=items/info&amp;path=25-521" TargetMode="External"/><Relationship Id="rId1276" Type="http://schemas.openxmlformats.org/officeDocument/2006/relationships/hyperlink" Target="https://ccpatioapp.com/index.php?module=items/info&amp;path=25-835" TargetMode="External"/><Relationship Id="rId442" Type="http://schemas.openxmlformats.org/officeDocument/2006/relationships/hyperlink" Target="https://ccpatioapp.com/index.php?module=items/info&amp;path=25-521" TargetMode="External"/><Relationship Id="rId1277" Type="http://schemas.openxmlformats.org/officeDocument/2006/relationships/hyperlink" Target="https://ccpatioapp.com/index.php?module=items/info&amp;path=25-835" TargetMode="External"/><Relationship Id="rId441" Type="http://schemas.openxmlformats.org/officeDocument/2006/relationships/hyperlink" Target="https://ccpatioapp.com/index.php?module=items/info&amp;path=25-229" TargetMode="External"/><Relationship Id="rId1278" Type="http://schemas.openxmlformats.org/officeDocument/2006/relationships/hyperlink" Target="https://ccpatioapp.com/index.php?module=items/info&amp;path=25-836" TargetMode="External"/><Relationship Id="rId1268" Type="http://schemas.openxmlformats.org/officeDocument/2006/relationships/hyperlink" Target="https://ccpatioapp.com/index.php?module=items/info&amp;path=25-515" TargetMode="External"/><Relationship Id="rId1269" Type="http://schemas.openxmlformats.org/officeDocument/2006/relationships/hyperlink" Target="https://ccpatioapp.com/index.php?module=items/info&amp;path=25-515" TargetMode="External"/><Relationship Id="rId437" Type="http://schemas.openxmlformats.org/officeDocument/2006/relationships/hyperlink" Target="https://ccpatioapp.com/index.php?module=items/info&amp;path=25-475" TargetMode="External"/><Relationship Id="rId436" Type="http://schemas.openxmlformats.org/officeDocument/2006/relationships/hyperlink" Target="https://ccpatioapp.com/index.php?module=items/info&amp;path=25-475" TargetMode="External"/><Relationship Id="rId435" Type="http://schemas.openxmlformats.org/officeDocument/2006/relationships/hyperlink" Target="https://ccpatioapp.com/index.php?module=items/info&amp;path=25-519" TargetMode="External"/><Relationship Id="rId434" Type="http://schemas.openxmlformats.org/officeDocument/2006/relationships/hyperlink" Target="https://ccpatioapp.com/index.php?module=items/info&amp;path=25-519" TargetMode="External"/><Relationship Id="rId439" Type="http://schemas.openxmlformats.org/officeDocument/2006/relationships/hyperlink" Target="https://ccpatioapp.com/index.php?module=items/info&amp;path=25-520" TargetMode="External"/><Relationship Id="rId438" Type="http://schemas.openxmlformats.org/officeDocument/2006/relationships/hyperlink" Target="https://ccpatioapp.com/index.php?module=items/info&amp;path=25-520" TargetMode="External"/><Relationship Id="rId1260" Type="http://schemas.openxmlformats.org/officeDocument/2006/relationships/hyperlink" Target="https://ccpatioapp.com/index.php?module=items/info&amp;path=25-240" TargetMode="External"/><Relationship Id="rId1261" Type="http://schemas.openxmlformats.org/officeDocument/2006/relationships/hyperlink" Target="https://ccpatioapp.com/index.php?module=items/info&amp;path=25-240" TargetMode="External"/><Relationship Id="rId1262" Type="http://schemas.openxmlformats.org/officeDocument/2006/relationships/hyperlink" Target="https://ccpatioapp.com/index.php?module=items/info&amp;path=25-70" TargetMode="External"/><Relationship Id="rId1263" Type="http://schemas.openxmlformats.org/officeDocument/2006/relationships/hyperlink" Target="https://ccpatioapp.com/index.php?module=items/info&amp;path=25-70" TargetMode="External"/><Relationship Id="rId433" Type="http://schemas.openxmlformats.org/officeDocument/2006/relationships/hyperlink" Target="https://ccpatioapp.com/index.php?module=items/info&amp;path=25-518" TargetMode="External"/><Relationship Id="rId1264" Type="http://schemas.openxmlformats.org/officeDocument/2006/relationships/hyperlink" Target="https://ccpatioapp.com/index.php?module=items/info&amp;path=25-449" TargetMode="External"/><Relationship Id="rId432" Type="http://schemas.openxmlformats.org/officeDocument/2006/relationships/hyperlink" Target="https://ccpatioapp.com/index.php?module=items/info&amp;path=25-518" TargetMode="External"/><Relationship Id="rId1265" Type="http://schemas.openxmlformats.org/officeDocument/2006/relationships/hyperlink" Target="https://ccpatioapp.com/index.php?module=items/info&amp;path=25-449" TargetMode="External"/><Relationship Id="rId431" Type="http://schemas.openxmlformats.org/officeDocument/2006/relationships/hyperlink" Target="https://ccpatioapp.com/index.php?module=items/info&amp;path=25-492" TargetMode="External"/><Relationship Id="rId1266" Type="http://schemas.openxmlformats.org/officeDocument/2006/relationships/hyperlink" Target="https://ccpatioapp.com/index.php?module=items/info&amp;path=25-833" TargetMode="External"/><Relationship Id="rId430" Type="http://schemas.openxmlformats.org/officeDocument/2006/relationships/hyperlink" Target="https://ccpatioapp.com/index.php?module=items/info&amp;path=25-492" TargetMode="External"/><Relationship Id="rId1267" Type="http://schemas.openxmlformats.org/officeDocument/2006/relationships/hyperlink" Target="https://ccpatioapp.com/index.php?module=items/info&amp;path=25-833" TargetMode="External"/></Relationships>
</file>

<file path=xl/worksheets/_rels/sheet10.xml.rels><?xml version="1.0" encoding="UTF-8" standalone="yes"?><Relationships xmlns="http://schemas.openxmlformats.org/package/2006/relationships"><Relationship Id="rId392" Type="http://schemas.openxmlformats.org/officeDocument/2006/relationships/hyperlink" Target="https://ccpatioapp.com/index.php?module=items/info&amp;path=25-260" TargetMode="External"/><Relationship Id="rId391" Type="http://schemas.openxmlformats.org/officeDocument/2006/relationships/hyperlink" Target="https://ccpatioapp.com/index.php?module=items/info&amp;path=21-215&amp;redirect_to=subentity&amp;gotopage%5b383%5d=1" TargetMode="External"/><Relationship Id="rId390" Type="http://schemas.openxmlformats.org/officeDocument/2006/relationships/hyperlink" Target="https://ccpatioapp.com/index.php?module=items/info&amp;path=25-259" TargetMode="External"/><Relationship Id="rId1" Type="http://schemas.openxmlformats.org/officeDocument/2006/relationships/hyperlink" Target="https://ccpatioapp.com/index.php?module=items/info&amp;path=21-7&amp;redirect_to=subentity&amp;gotopage%5b383%5d=1" TargetMode="External"/><Relationship Id="rId2" Type="http://schemas.openxmlformats.org/officeDocument/2006/relationships/hyperlink" Target="https://ccpatioapp.com/index.php?module=items/info&amp;path=25-7" TargetMode="External"/><Relationship Id="rId3" Type="http://schemas.openxmlformats.org/officeDocument/2006/relationships/hyperlink" Target="https://ccpatioapp.com/index.php?module=items/info&amp;path=21-9&amp;redirect_to=subentity&amp;gotopage%5b383%5d=1" TargetMode="External"/><Relationship Id="rId4" Type="http://schemas.openxmlformats.org/officeDocument/2006/relationships/hyperlink" Target="https://ccpatioapp.com/index.php?module=items/info&amp;path=25-8" TargetMode="External"/><Relationship Id="rId9" Type="http://schemas.openxmlformats.org/officeDocument/2006/relationships/hyperlink" Target="https://ccpatioapp.com/index.php?module=items/info&amp;path=21-13&amp;redirect_to=subentity&amp;gotopage%5b383%5d=1" TargetMode="External"/><Relationship Id="rId385" Type="http://schemas.openxmlformats.org/officeDocument/2006/relationships/hyperlink" Target="https://ccpatioapp.com/index.php?module=items/info&amp;path=21-212&amp;redirect_to=subentity&amp;gotopage%5b383%5d=1" TargetMode="External"/><Relationship Id="rId384" Type="http://schemas.openxmlformats.org/officeDocument/2006/relationships/hyperlink" Target="https://ccpatioapp.com/index.php?module=items/info&amp;path=25-255" TargetMode="External"/><Relationship Id="rId383" Type="http://schemas.openxmlformats.org/officeDocument/2006/relationships/hyperlink" Target="https://ccpatioapp.com/index.php?module=items/info&amp;path=21-211&amp;redirect_to=subentity&amp;gotopage%5b383%5d=1" TargetMode="External"/><Relationship Id="rId382" Type="http://schemas.openxmlformats.org/officeDocument/2006/relationships/hyperlink" Target="https://ccpatioapp.com/index.php?module=items/info&amp;path=25-254" TargetMode="External"/><Relationship Id="rId5" Type="http://schemas.openxmlformats.org/officeDocument/2006/relationships/hyperlink" Target="https://ccpatioapp.com/index.php?module=items/info&amp;path=21-11&amp;redirect_to=subentity&amp;gotopage%5b383%5d=1" TargetMode="External"/><Relationship Id="rId389" Type="http://schemas.openxmlformats.org/officeDocument/2006/relationships/hyperlink" Target="https://ccpatioapp.com/index.php?module=items/info&amp;path=21-214&amp;redirect_to=subentity&amp;gotopage%5b383%5d=1" TargetMode="External"/><Relationship Id="rId6" Type="http://schemas.openxmlformats.org/officeDocument/2006/relationships/hyperlink" Target="https://ccpatioapp.com/index.php?module=items/info&amp;path=25-10" TargetMode="External"/><Relationship Id="rId388" Type="http://schemas.openxmlformats.org/officeDocument/2006/relationships/hyperlink" Target="https://ccpatioapp.com/index.php?module=items/info&amp;path=25-258" TargetMode="External"/><Relationship Id="rId7" Type="http://schemas.openxmlformats.org/officeDocument/2006/relationships/hyperlink" Target="https://ccpatioapp.com/index.php?module=items/info&amp;path=21-12&amp;redirect_to=subentity&amp;gotopage%5b383%5d=1" TargetMode="External"/><Relationship Id="rId387" Type="http://schemas.openxmlformats.org/officeDocument/2006/relationships/hyperlink" Target="https://ccpatioapp.com/index.php?module=items/info&amp;path=21-213&amp;redirect_to=subentity&amp;gotopage%5b383%5d=1" TargetMode="External"/><Relationship Id="rId8" Type="http://schemas.openxmlformats.org/officeDocument/2006/relationships/hyperlink" Target="https://ccpatioapp.com/index.php?module=items/info&amp;path=25-11" TargetMode="External"/><Relationship Id="rId386" Type="http://schemas.openxmlformats.org/officeDocument/2006/relationships/hyperlink" Target="https://ccpatioapp.com/index.php?module=items/info&amp;path=25-257" TargetMode="External"/><Relationship Id="rId381" Type="http://schemas.openxmlformats.org/officeDocument/2006/relationships/hyperlink" Target="https://ccpatioapp.com/index.php?module=items/info&amp;path=21-210&amp;redirect_to=subentity&amp;gotopage%5b383%5d=1" TargetMode="External"/><Relationship Id="rId380" Type="http://schemas.openxmlformats.org/officeDocument/2006/relationships/hyperlink" Target="https://ccpatioapp.com/index.php?module=items/info&amp;path=25-252" TargetMode="External"/><Relationship Id="rId379" Type="http://schemas.openxmlformats.org/officeDocument/2006/relationships/hyperlink" Target="https://ccpatioapp.com/index.php?module=items/info&amp;path=21-209&amp;redirect_to=subentity&amp;gotopage%5b383%5d=1" TargetMode="External"/><Relationship Id="rId374" Type="http://schemas.openxmlformats.org/officeDocument/2006/relationships/hyperlink" Target="https://ccpatioapp.com/index.php?module=items/info&amp;path=25-248" TargetMode="External"/><Relationship Id="rId373" Type="http://schemas.openxmlformats.org/officeDocument/2006/relationships/hyperlink" Target="https://ccpatioapp.com/index.php?module=items/info&amp;path=21-206&amp;redirect_to=subentity&amp;gotopage%5b383%5d=1" TargetMode="External"/><Relationship Id="rId372" Type="http://schemas.openxmlformats.org/officeDocument/2006/relationships/hyperlink" Target="https://ccpatioapp.com/index.php?module=items/info&amp;path=25-247" TargetMode="External"/><Relationship Id="rId371" Type="http://schemas.openxmlformats.org/officeDocument/2006/relationships/hyperlink" Target="https://ccpatioapp.com/index.php?module=items/info&amp;path=21-205&amp;redirect_to=subentity&amp;gotopage%5b383%5d=1" TargetMode="External"/><Relationship Id="rId378" Type="http://schemas.openxmlformats.org/officeDocument/2006/relationships/hyperlink" Target="https://ccpatioapp.com/index.php?module=items/info&amp;path=25-251" TargetMode="External"/><Relationship Id="rId377" Type="http://schemas.openxmlformats.org/officeDocument/2006/relationships/hyperlink" Target="https://ccpatioapp.com/index.php?module=items/info&amp;path=21-208&amp;redirect_to=subentity&amp;gotopage%5b383%5d=1" TargetMode="External"/><Relationship Id="rId376" Type="http://schemas.openxmlformats.org/officeDocument/2006/relationships/hyperlink" Target="https://ccpatioapp.com/index.php?module=items/info&amp;path=25-249" TargetMode="External"/><Relationship Id="rId375" Type="http://schemas.openxmlformats.org/officeDocument/2006/relationships/hyperlink" Target="https://ccpatioapp.com/index.php?module=items/info&amp;path=21-207&amp;redirect_to=subentity&amp;gotopage%5b383%5d=1" TargetMode="External"/><Relationship Id="rId396" Type="http://schemas.openxmlformats.org/officeDocument/2006/relationships/hyperlink" Target="https://ccpatioapp.com/index.php?module=items/info&amp;path=25-262" TargetMode="External"/><Relationship Id="rId395" Type="http://schemas.openxmlformats.org/officeDocument/2006/relationships/hyperlink" Target="https://ccpatioapp.com/index.php?module=items/info&amp;path=21-217&amp;redirect_to=subentity&amp;gotopage%5b383%5d=1" TargetMode="External"/><Relationship Id="rId394" Type="http://schemas.openxmlformats.org/officeDocument/2006/relationships/hyperlink" Target="https://ccpatioapp.com/index.php?module=items/info&amp;path=25-261" TargetMode="External"/><Relationship Id="rId393" Type="http://schemas.openxmlformats.org/officeDocument/2006/relationships/hyperlink" Target="https://ccpatioapp.com/index.php?module=items/info&amp;path=21-216&amp;redirect_to=subentity&amp;gotopage%5b383%5d=1" TargetMode="External"/><Relationship Id="rId399" Type="http://schemas.openxmlformats.org/officeDocument/2006/relationships/hyperlink" Target="https://ccpatioapp.com/index.php?module=items/info&amp;path=21-219&amp;redirect_to=subentity&amp;gotopage%5b383%5d=1" TargetMode="External"/><Relationship Id="rId398" Type="http://schemas.openxmlformats.org/officeDocument/2006/relationships/hyperlink" Target="https://ccpatioapp.com/index.php?module=items/info&amp;path=25-263" TargetMode="External"/><Relationship Id="rId397" Type="http://schemas.openxmlformats.org/officeDocument/2006/relationships/hyperlink" Target="https://ccpatioapp.com/index.php?module=items/info&amp;path=21-218&amp;redirect_to=subentity&amp;gotopage%5b383%5d=1" TargetMode="External"/><Relationship Id="rId40" Type="http://schemas.openxmlformats.org/officeDocument/2006/relationships/hyperlink" Target="https://ccpatioapp.com/index.php?module=items/info&amp;path=25-30" TargetMode="External"/><Relationship Id="rId42" Type="http://schemas.openxmlformats.org/officeDocument/2006/relationships/hyperlink" Target="https://ccpatioapp.com/index.php?module=items/info&amp;path=25-32" TargetMode="External"/><Relationship Id="rId41" Type="http://schemas.openxmlformats.org/officeDocument/2006/relationships/hyperlink" Target="https://ccpatioapp.com/index.php?module=items/info&amp;path=21-33&amp;redirect_to=subentity&amp;gotopage%5b383%5d=1" TargetMode="External"/><Relationship Id="rId44" Type="http://schemas.openxmlformats.org/officeDocument/2006/relationships/hyperlink" Target="https://ccpatioapp.com/index.php?module=items/info&amp;path=25-33" TargetMode="External"/><Relationship Id="rId43" Type="http://schemas.openxmlformats.org/officeDocument/2006/relationships/hyperlink" Target="https://ccpatioapp.com/index.php?module=items/info&amp;path=21-34&amp;redirect_to=subentity&amp;gotopage%5b383%5d=1" TargetMode="External"/><Relationship Id="rId46" Type="http://schemas.openxmlformats.org/officeDocument/2006/relationships/hyperlink" Target="https://ccpatioapp.com/index.php?module=items/info&amp;path=25-35" TargetMode="External"/><Relationship Id="rId45" Type="http://schemas.openxmlformats.org/officeDocument/2006/relationships/hyperlink" Target="https://ccpatioapp.com/index.php?module=items/info&amp;path=21-36&amp;redirect_to=subentity&amp;gotopage%5b383%5d=1" TargetMode="External"/><Relationship Id="rId48" Type="http://schemas.openxmlformats.org/officeDocument/2006/relationships/hyperlink" Target="https://ccpatioapp.com/index.php?module=items/info&amp;path=25-36" TargetMode="External"/><Relationship Id="rId47" Type="http://schemas.openxmlformats.org/officeDocument/2006/relationships/hyperlink" Target="https://ccpatioapp.com/index.php?module=items/info&amp;path=21-37&amp;redirect_to=subentity&amp;gotopage%5b383%5d=1" TargetMode="External"/><Relationship Id="rId49" Type="http://schemas.openxmlformats.org/officeDocument/2006/relationships/hyperlink" Target="https://ccpatioapp.com/index.php?module=items/info&amp;path=21-38&amp;redirect_to=subentity&amp;gotopage%5b383%5d=1" TargetMode="External"/><Relationship Id="rId31" Type="http://schemas.openxmlformats.org/officeDocument/2006/relationships/hyperlink" Target="https://ccpatioapp.com/index.php?module=items/info&amp;path=21-26&amp;redirect_to=subentity&amp;gotopage%5b383%5d=1" TargetMode="External"/><Relationship Id="rId30" Type="http://schemas.openxmlformats.org/officeDocument/2006/relationships/hyperlink" Target="https://ccpatioapp.com/index.php?module=items/info&amp;path=25-24" TargetMode="External"/><Relationship Id="rId33" Type="http://schemas.openxmlformats.org/officeDocument/2006/relationships/hyperlink" Target="https://ccpatioapp.com/index.php?module=items/info&amp;path=21-27&amp;redirect_to=subentity&amp;gotopage%5b383%5d=1" TargetMode="External"/><Relationship Id="rId32" Type="http://schemas.openxmlformats.org/officeDocument/2006/relationships/hyperlink" Target="https://ccpatioapp.com/index.php?module=items/info&amp;path=25-25" TargetMode="External"/><Relationship Id="rId35" Type="http://schemas.openxmlformats.org/officeDocument/2006/relationships/hyperlink" Target="https://ccpatioapp.com/index.php?module=items/info&amp;path=21-28&amp;redirect_to=subentity&amp;gotopage%5b383%5d=1" TargetMode="External"/><Relationship Id="rId34" Type="http://schemas.openxmlformats.org/officeDocument/2006/relationships/hyperlink" Target="https://ccpatioapp.com/index.php?module=items/info&amp;path=25-26" TargetMode="External"/><Relationship Id="rId37" Type="http://schemas.openxmlformats.org/officeDocument/2006/relationships/hyperlink" Target="https://ccpatioapp.com/index.php?module=items/info&amp;path=21-30&amp;redirect_to=subentity&amp;gotopage%5b383%5d=1" TargetMode="External"/><Relationship Id="rId36" Type="http://schemas.openxmlformats.org/officeDocument/2006/relationships/hyperlink" Target="https://ccpatioapp.com/index.php?module=items/info&amp;path=25-27" TargetMode="External"/><Relationship Id="rId39" Type="http://schemas.openxmlformats.org/officeDocument/2006/relationships/hyperlink" Target="https://ccpatioapp.com/index.php?module=items/info&amp;path=21-31&amp;redirect_to=subentity&amp;gotopage%5b383%5d=1" TargetMode="External"/><Relationship Id="rId38" Type="http://schemas.openxmlformats.org/officeDocument/2006/relationships/hyperlink" Target="https://ccpatioapp.com/index.php?module=items/info&amp;path=25-29" TargetMode="External"/><Relationship Id="rId20" Type="http://schemas.openxmlformats.org/officeDocument/2006/relationships/hyperlink" Target="https://ccpatioapp.com/index.php?module=items/info&amp;path=25-19" TargetMode="External"/><Relationship Id="rId22" Type="http://schemas.openxmlformats.org/officeDocument/2006/relationships/hyperlink" Target="https://ccpatioapp.com/index.php?module=items/info&amp;path=25-20" TargetMode="External"/><Relationship Id="rId21" Type="http://schemas.openxmlformats.org/officeDocument/2006/relationships/hyperlink" Target="https://ccpatioapp.com/index.php?module=items/info&amp;path=21-21&amp;redirect_to=subentity&amp;gotopage%5b383%5d=1" TargetMode="External"/><Relationship Id="rId24" Type="http://schemas.openxmlformats.org/officeDocument/2006/relationships/hyperlink" Target="https://ccpatioapp.com/index.php?module=items/info&amp;path=25-21" TargetMode="External"/><Relationship Id="rId23" Type="http://schemas.openxmlformats.org/officeDocument/2006/relationships/hyperlink" Target="https://ccpatioapp.com/index.php?module=items/info&amp;path=21-22&amp;redirect_to=subentity&amp;gotopage%5b383%5d=1" TargetMode="External"/><Relationship Id="rId26" Type="http://schemas.openxmlformats.org/officeDocument/2006/relationships/hyperlink" Target="https://ccpatioapp.com/index.php?module=items/info&amp;path=25-22" TargetMode="External"/><Relationship Id="rId25" Type="http://schemas.openxmlformats.org/officeDocument/2006/relationships/hyperlink" Target="https://ccpatioapp.com/index.php?module=items/info&amp;path=21-23&amp;redirect_to=subentity&amp;gotopage%5b383%5d=1" TargetMode="External"/><Relationship Id="rId28" Type="http://schemas.openxmlformats.org/officeDocument/2006/relationships/hyperlink" Target="https://ccpatioapp.com/index.php?module=items/info&amp;path=25-23" TargetMode="External"/><Relationship Id="rId27" Type="http://schemas.openxmlformats.org/officeDocument/2006/relationships/hyperlink" Target="https://ccpatioapp.com/index.php?module=items/info&amp;path=21-24&amp;redirect_to=subentity&amp;gotopage%5b383%5d=1" TargetMode="External"/><Relationship Id="rId29" Type="http://schemas.openxmlformats.org/officeDocument/2006/relationships/hyperlink" Target="https://ccpatioapp.com/index.php?module=items/info&amp;path=21-25&amp;redirect_to=subentity&amp;gotopage%5b383%5d=1" TargetMode="External"/><Relationship Id="rId11" Type="http://schemas.openxmlformats.org/officeDocument/2006/relationships/hyperlink" Target="https://ccpatioapp.com/index.php?module=items/info&amp;path=21-14&amp;redirect_to=subentity&amp;gotopage%5b383%5d=1" TargetMode="External"/><Relationship Id="rId10" Type="http://schemas.openxmlformats.org/officeDocument/2006/relationships/hyperlink" Target="https://ccpatioapp.com/index.php?module=items/info&amp;path=25-12" TargetMode="External"/><Relationship Id="rId13" Type="http://schemas.openxmlformats.org/officeDocument/2006/relationships/hyperlink" Target="https://ccpatioapp.com/index.php?module=items/info&amp;path=21-16&amp;redirect_to=subentity&amp;gotopage%5b383%5d=1" TargetMode="External"/><Relationship Id="rId12" Type="http://schemas.openxmlformats.org/officeDocument/2006/relationships/hyperlink" Target="https://ccpatioapp.com/index.php?module=items/info&amp;path=25-13" TargetMode="External"/><Relationship Id="rId15" Type="http://schemas.openxmlformats.org/officeDocument/2006/relationships/hyperlink" Target="https://ccpatioapp.com/index.php?module=items/info&amp;path=21-17&amp;redirect_to=subentity&amp;gotopage%5b383%5d=1" TargetMode="External"/><Relationship Id="rId14" Type="http://schemas.openxmlformats.org/officeDocument/2006/relationships/hyperlink" Target="https://ccpatioapp.com/index.php?module=items/info&amp;path=25-15" TargetMode="External"/><Relationship Id="rId17" Type="http://schemas.openxmlformats.org/officeDocument/2006/relationships/hyperlink" Target="https://ccpatioapp.com/index.php?module=items/info&amp;path=21-18&amp;redirect_to=subentity&amp;gotopage%5b383%5d=1" TargetMode="External"/><Relationship Id="rId16" Type="http://schemas.openxmlformats.org/officeDocument/2006/relationships/hyperlink" Target="https://ccpatioapp.com/index.php?module=items/info&amp;path=25-16" TargetMode="External"/><Relationship Id="rId19" Type="http://schemas.openxmlformats.org/officeDocument/2006/relationships/hyperlink" Target="https://ccpatioapp.com/index.php?module=items/info&amp;path=21-20&amp;redirect_to=subentity&amp;gotopage%5b383%5d=1" TargetMode="External"/><Relationship Id="rId18" Type="http://schemas.openxmlformats.org/officeDocument/2006/relationships/hyperlink" Target="https://ccpatioapp.com/index.php?module=items/info&amp;path=25-17" TargetMode="External"/><Relationship Id="rId84" Type="http://schemas.openxmlformats.org/officeDocument/2006/relationships/hyperlink" Target="https://ccpatioapp.com/index.php?module=items/info&amp;path=25-62" TargetMode="External"/><Relationship Id="rId83" Type="http://schemas.openxmlformats.org/officeDocument/2006/relationships/hyperlink" Target="https://ccpatioapp.com/index.php?module=items/info&amp;path=21-58&amp;redirect_to=subentity&amp;gotopage%5b383%5d=1" TargetMode="External"/><Relationship Id="rId86" Type="http://schemas.openxmlformats.org/officeDocument/2006/relationships/hyperlink" Target="https://ccpatioapp.com/index.php?module=items/info&amp;path=25-63" TargetMode="External"/><Relationship Id="rId85" Type="http://schemas.openxmlformats.org/officeDocument/2006/relationships/hyperlink" Target="https://ccpatioapp.com/index.php?module=items/info&amp;path=21-59&amp;redirect_to=subentity&amp;gotopage%5b383%5d=1" TargetMode="External"/><Relationship Id="rId88" Type="http://schemas.openxmlformats.org/officeDocument/2006/relationships/hyperlink" Target="https://ccpatioapp.com/index.php?module=items/info&amp;path=25-64" TargetMode="External"/><Relationship Id="rId87" Type="http://schemas.openxmlformats.org/officeDocument/2006/relationships/hyperlink" Target="https://ccpatioapp.com/index.php?module=items/info&amp;path=21-60&amp;redirect_to=subentity&amp;gotopage%5b383%5d=1" TargetMode="External"/><Relationship Id="rId89" Type="http://schemas.openxmlformats.org/officeDocument/2006/relationships/hyperlink" Target="https://ccpatioapp.com/index.php?module=items/info&amp;path=21-61&amp;redirect_to=subentity&amp;gotopage%5b383%5d=1" TargetMode="External"/><Relationship Id="rId80" Type="http://schemas.openxmlformats.org/officeDocument/2006/relationships/hyperlink" Target="https://ccpatioapp.com/index.php?module=items/info&amp;path=25-60" TargetMode="External"/><Relationship Id="rId82" Type="http://schemas.openxmlformats.org/officeDocument/2006/relationships/hyperlink" Target="https://ccpatioapp.com/index.php?module=items/info&amp;path=25-61" TargetMode="External"/><Relationship Id="rId81" Type="http://schemas.openxmlformats.org/officeDocument/2006/relationships/hyperlink" Target="https://ccpatioapp.com/index.php?module=items/info&amp;path=21-57&amp;redirect_to=subentity&amp;gotopage%5b383%5d=1" TargetMode="External"/><Relationship Id="rId73" Type="http://schemas.openxmlformats.org/officeDocument/2006/relationships/hyperlink" Target="https://ccpatioapp.com/index.php?module=items/info&amp;path=21-52&amp;redirect_to=subentity&amp;gotopage%5b383%5d=1" TargetMode="External"/><Relationship Id="rId72" Type="http://schemas.openxmlformats.org/officeDocument/2006/relationships/hyperlink" Target="https://ccpatioapp.com/index.php?module=items/info&amp;path=25-50" TargetMode="External"/><Relationship Id="rId75" Type="http://schemas.openxmlformats.org/officeDocument/2006/relationships/hyperlink" Target="https://ccpatioapp.com/index.php?module=items/info&amp;path=21-53&amp;redirect_to=subentity&amp;gotopage%5b383%5d=1" TargetMode="External"/><Relationship Id="rId74" Type="http://schemas.openxmlformats.org/officeDocument/2006/relationships/hyperlink" Target="https://ccpatioapp.com/index.php?module=items/info&amp;path=25-58" TargetMode="External"/><Relationship Id="rId77" Type="http://schemas.openxmlformats.org/officeDocument/2006/relationships/hyperlink" Target="https://ccpatioapp.com/index.php?module=items/info&amp;path=21-54&amp;redirect_to=subentity&amp;gotopage%5b383%5d=1" TargetMode="External"/><Relationship Id="rId76" Type="http://schemas.openxmlformats.org/officeDocument/2006/relationships/hyperlink" Target="https://ccpatioapp.com/index.php?module=items/info&amp;path=25-15" TargetMode="External"/><Relationship Id="rId79" Type="http://schemas.openxmlformats.org/officeDocument/2006/relationships/hyperlink" Target="https://ccpatioapp.com/index.php?module=items/info&amp;path=21-55&amp;redirect_to=subentity&amp;gotopage%5b383%5d=1" TargetMode="External"/><Relationship Id="rId78" Type="http://schemas.openxmlformats.org/officeDocument/2006/relationships/hyperlink" Target="https://ccpatioapp.com/index.php?module=items/info&amp;path=25-59" TargetMode="External"/><Relationship Id="rId71" Type="http://schemas.openxmlformats.org/officeDocument/2006/relationships/hyperlink" Target="https://ccpatioapp.com/index.php?module=items/info&amp;path=21-51&amp;redirect_to=subentity&amp;gotopage%5b383%5d=1" TargetMode="External"/><Relationship Id="rId70" Type="http://schemas.openxmlformats.org/officeDocument/2006/relationships/hyperlink" Target="https://ccpatioapp.com/index.php?module=items/info&amp;path=25-47" TargetMode="External"/><Relationship Id="rId62" Type="http://schemas.openxmlformats.org/officeDocument/2006/relationships/hyperlink" Target="https://ccpatioapp.com/index.php?module=items/info&amp;path=25-43" TargetMode="External"/><Relationship Id="rId61" Type="http://schemas.openxmlformats.org/officeDocument/2006/relationships/hyperlink" Target="https://ccpatioapp.com/index.php?module=items/info&amp;path=21-44&amp;redirect_to=subentity&amp;gotopage%5b383%5d=1" TargetMode="External"/><Relationship Id="rId64" Type="http://schemas.openxmlformats.org/officeDocument/2006/relationships/hyperlink" Target="https://ccpatioapp.com/index.php?module=items/info&amp;path=25-44" TargetMode="External"/><Relationship Id="rId63" Type="http://schemas.openxmlformats.org/officeDocument/2006/relationships/hyperlink" Target="https://ccpatioapp.com/index.php?module=items/info&amp;path=21-45&amp;redirect_to=subentity&amp;gotopage%5b383%5d=1" TargetMode="External"/><Relationship Id="rId66" Type="http://schemas.openxmlformats.org/officeDocument/2006/relationships/hyperlink" Target="https://ccpatioapp.com/index.php?module=items/info&amp;path=25-45" TargetMode="External"/><Relationship Id="rId65" Type="http://schemas.openxmlformats.org/officeDocument/2006/relationships/hyperlink" Target="https://ccpatioapp.com/index.php?module=items/info&amp;path=21-46&amp;redirect_to=subentity&amp;gotopage%5b383%5d=1" TargetMode="External"/><Relationship Id="rId68" Type="http://schemas.openxmlformats.org/officeDocument/2006/relationships/hyperlink" Target="https://ccpatioapp.com/index.php?module=items/info&amp;path=25-46" TargetMode="External"/><Relationship Id="rId67" Type="http://schemas.openxmlformats.org/officeDocument/2006/relationships/hyperlink" Target="https://ccpatioapp.com/index.php?module=items/info&amp;path=21-47&amp;redirect_to=subentity&amp;gotopage%5b383%5d=1" TargetMode="External"/><Relationship Id="rId60" Type="http://schemas.openxmlformats.org/officeDocument/2006/relationships/hyperlink" Target="https://ccpatioapp.com/index.php?module=items/info&amp;path=25-42" TargetMode="External"/><Relationship Id="rId69" Type="http://schemas.openxmlformats.org/officeDocument/2006/relationships/hyperlink" Target="https://ccpatioapp.com/index.php?module=items/info&amp;path=21-48&amp;redirect_to=subentity&amp;gotopage%5b383%5d=1" TargetMode="External"/><Relationship Id="rId51" Type="http://schemas.openxmlformats.org/officeDocument/2006/relationships/hyperlink" Target="https://ccpatioapp.com/index.php?module=items/info&amp;path=21-39&amp;redirect_to=subentity&amp;gotopage%5b383%5d=1" TargetMode="External"/><Relationship Id="rId50" Type="http://schemas.openxmlformats.org/officeDocument/2006/relationships/hyperlink" Target="https://ccpatioapp.com/index.php?module=items/info&amp;path=25-37" TargetMode="External"/><Relationship Id="rId53" Type="http://schemas.openxmlformats.org/officeDocument/2006/relationships/hyperlink" Target="https://ccpatioapp.com/index.php?module=items/info&amp;path=21-40&amp;redirect_to=subentity&amp;gotopage%5b383%5d=1" TargetMode="External"/><Relationship Id="rId52" Type="http://schemas.openxmlformats.org/officeDocument/2006/relationships/hyperlink" Target="https://ccpatioapp.com/index.php?module=items/info&amp;path=25-38" TargetMode="External"/><Relationship Id="rId55" Type="http://schemas.openxmlformats.org/officeDocument/2006/relationships/hyperlink" Target="https://ccpatioapp.com/index.php?module=items/info&amp;path=21-41&amp;redirect_to=subentity&amp;gotopage%5b383%5d=1" TargetMode="External"/><Relationship Id="rId54" Type="http://schemas.openxmlformats.org/officeDocument/2006/relationships/hyperlink" Target="https://ccpatioapp.com/index.php?module=items/info&amp;path=25-39" TargetMode="External"/><Relationship Id="rId57" Type="http://schemas.openxmlformats.org/officeDocument/2006/relationships/hyperlink" Target="https://ccpatioapp.com/index.php?module=items/info&amp;path=21-42&amp;redirect_to=subentity&amp;gotopage%5b383%5d=1" TargetMode="External"/><Relationship Id="rId56" Type="http://schemas.openxmlformats.org/officeDocument/2006/relationships/hyperlink" Target="https://ccpatioapp.com/index.php?module=items/info&amp;path=25-40" TargetMode="External"/><Relationship Id="rId59" Type="http://schemas.openxmlformats.org/officeDocument/2006/relationships/hyperlink" Target="https://ccpatioapp.com/index.php?module=items/info&amp;path=21-43&amp;redirect_to=subentity&amp;gotopage%5b383%5d=1" TargetMode="External"/><Relationship Id="rId58" Type="http://schemas.openxmlformats.org/officeDocument/2006/relationships/hyperlink" Target="https://ccpatioapp.com/index.php?module=items/info&amp;path=25-41" TargetMode="External"/><Relationship Id="rId349" Type="http://schemas.openxmlformats.org/officeDocument/2006/relationships/hyperlink" Target="https://ccpatioapp.com/index.php?module=items/info&amp;path=21-194&amp;redirect_to=subentity&amp;gotopage%5b383%5d=1" TargetMode="External"/><Relationship Id="rId348" Type="http://schemas.openxmlformats.org/officeDocument/2006/relationships/hyperlink" Target="https://ccpatioapp.com/index.php?module=items/info&amp;path=25-232" TargetMode="External"/><Relationship Id="rId347" Type="http://schemas.openxmlformats.org/officeDocument/2006/relationships/hyperlink" Target="https://ccpatioapp.com/index.php?module=items/info&amp;path=21-193&amp;redirect_to=subentity&amp;gotopage%5b383%5d=1" TargetMode="External"/><Relationship Id="rId346" Type="http://schemas.openxmlformats.org/officeDocument/2006/relationships/hyperlink" Target="https://ccpatioapp.com/index.php?module=items/info&amp;path=25-231" TargetMode="External"/><Relationship Id="rId341" Type="http://schemas.openxmlformats.org/officeDocument/2006/relationships/hyperlink" Target="https://ccpatioapp.com/index.php?module=items/info&amp;path=21-190&amp;redirect_to=subentity&amp;gotopage%5b383%5d=1" TargetMode="External"/><Relationship Id="rId340" Type="http://schemas.openxmlformats.org/officeDocument/2006/relationships/hyperlink" Target="https://ccpatioapp.com/index.php?module=items/info&amp;path=25-228" TargetMode="External"/><Relationship Id="rId345" Type="http://schemas.openxmlformats.org/officeDocument/2006/relationships/hyperlink" Target="https://ccpatioapp.com/index.php?module=items/info&amp;path=21-192&amp;redirect_to=subentity&amp;gotopage%5b383%5d=1" TargetMode="External"/><Relationship Id="rId344" Type="http://schemas.openxmlformats.org/officeDocument/2006/relationships/hyperlink" Target="https://ccpatioapp.com/index.php?module=items/info&amp;path=25-230" TargetMode="External"/><Relationship Id="rId343" Type="http://schemas.openxmlformats.org/officeDocument/2006/relationships/hyperlink" Target="https://ccpatioapp.com/index.php?module=items/info&amp;path=21-191&amp;redirect_to=subentity&amp;gotopage%5b383%5d=1" TargetMode="External"/><Relationship Id="rId342" Type="http://schemas.openxmlformats.org/officeDocument/2006/relationships/hyperlink" Target="https://ccpatioapp.com/index.php?module=items/info&amp;path=25-229" TargetMode="External"/><Relationship Id="rId338" Type="http://schemas.openxmlformats.org/officeDocument/2006/relationships/hyperlink" Target="https://ccpatioapp.com/index.php?module=items/info&amp;path=25-227" TargetMode="External"/><Relationship Id="rId337" Type="http://schemas.openxmlformats.org/officeDocument/2006/relationships/hyperlink" Target="https://ccpatioapp.com/index.php?module=items/info&amp;path=21-188&amp;redirect_to=subentity&amp;gotopage%5b383%5d=1" TargetMode="External"/><Relationship Id="rId336" Type="http://schemas.openxmlformats.org/officeDocument/2006/relationships/hyperlink" Target="https://ccpatioapp.com/index.php?module=items/info&amp;path=25-226" TargetMode="External"/><Relationship Id="rId335" Type="http://schemas.openxmlformats.org/officeDocument/2006/relationships/hyperlink" Target="https://ccpatioapp.com/index.php?module=items/info&amp;path=21-187&amp;redirect_to=subentity&amp;gotopage%5b383%5d=1" TargetMode="External"/><Relationship Id="rId339" Type="http://schemas.openxmlformats.org/officeDocument/2006/relationships/hyperlink" Target="https://ccpatioapp.com/index.php?module=items/info&amp;path=21-189&amp;redirect_to=subentity&amp;gotopage%5b383%5d=1" TargetMode="External"/><Relationship Id="rId330" Type="http://schemas.openxmlformats.org/officeDocument/2006/relationships/hyperlink" Target="https://ccpatioapp.com/index.php?module=items/info&amp;path=25-223" TargetMode="External"/><Relationship Id="rId334" Type="http://schemas.openxmlformats.org/officeDocument/2006/relationships/hyperlink" Target="https://ccpatioapp.com/index.php?module=items/info&amp;path=25-225" TargetMode="External"/><Relationship Id="rId333" Type="http://schemas.openxmlformats.org/officeDocument/2006/relationships/hyperlink" Target="https://ccpatioapp.com/index.php?module=items/info&amp;path=21-186&amp;redirect_to=subentity&amp;gotopage%5b383%5d=1" TargetMode="External"/><Relationship Id="rId332" Type="http://schemas.openxmlformats.org/officeDocument/2006/relationships/hyperlink" Target="https://ccpatioapp.com/index.php?module=items/info&amp;path=25-224" TargetMode="External"/><Relationship Id="rId331" Type="http://schemas.openxmlformats.org/officeDocument/2006/relationships/hyperlink" Target="https://ccpatioapp.com/index.php?module=items/info&amp;path=21-185&amp;redirect_to=subentity&amp;gotopage%5b383%5d=1" TargetMode="External"/><Relationship Id="rId370" Type="http://schemas.openxmlformats.org/officeDocument/2006/relationships/hyperlink" Target="https://ccpatioapp.com/index.php?module=items/info&amp;path=25-242" TargetMode="External"/><Relationship Id="rId369" Type="http://schemas.openxmlformats.org/officeDocument/2006/relationships/hyperlink" Target="https://ccpatioapp.com/index.php?module=items/info&amp;path=21-204&amp;redirect_to=subentity&amp;gotopage%5b383%5d=1" TargetMode="External"/><Relationship Id="rId368" Type="http://schemas.openxmlformats.org/officeDocument/2006/relationships/hyperlink" Target="https://ccpatioapp.com/index.php?module=items/info&amp;path=25-127" TargetMode="External"/><Relationship Id="rId363" Type="http://schemas.openxmlformats.org/officeDocument/2006/relationships/hyperlink" Target="https://ccpatioapp.com/index.php?module=items/info&amp;path=21-201&amp;redirect_to=subentity&amp;gotopage%5b383%5d=1" TargetMode="External"/><Relationship Id="rId362" Type="http://schemas.openxmlformats.org/officeDocument/2006/relationships/hyperlink" Target="https://ccpatioapp.com/index.php?module=items/info&amp;path=25-239" TargetMode="External"/><Relationship Id="rId361" Type="http://schemas.openxmlformats.org/officeDocument/2006/relationships/hyperlink" Target="https://ccpatioapp.com/index.php?module=items/info&amp;path=21-200&amp;redirect_to=subentity&amp;gotopage%5b383%5d=1" TargetMode="External"/><Relationship Id="rId360" Type="http://schemas.openxmlformats.org/officeDocument/2006/relationships/hyperlink" Target="https://ccpatioapp.com/index.php?module=items/info&amp;path=25-238" TargetMode="External"/><Relationship Id="rId367" Type="http://schemas.openxmlformats.org/officeDocument/2006/relationships/hyperlink" Target="https://ccpatioapp.com/index.php?module=items/info&amp;path=21-203&amp;redirect_to=subentity&amp;gotopage%5b383%5d=1" TargetMode="External"/><Relationship Id="rId366" Type="http://schemas.openxmlformats.org/officeDocument/2006/relationships/hyperlink" Target="https://ccpatioapp.com/index.php?module=items/info&amp;path=25-241" TargetMode="External"/><Relationship Id="rId365" Type="http://schemas.openxmlformats.org/officeDocument/2006/relationships/hyperlink" Target="https://ccpatioapp.com/index.php?module=items/info&amp;path=21-202&amp;redirect_to=subentity&amp;gotopage%5b383%5d=1" TargetMode="External"/><Relationship Id="rId364" Type="http://schemas.openxmlformats.org/officeDocument/2006/relationships/hyperlink" Target="https://ccpatioapp.com/index.php?module=items/info&amp;path=25-240" TargetMode="External"/><Relationship Id="rId95" Type="http://schemas.openxmlformats.org/officeDocument/2006/relationships/hyperlink" Target="https://ccpatioapp.com/index.php?module=items/info&amp;path=21-64&amp;redirect_to=subentity&amp;gotopage%5b383%5d=1" TargetMode="External"/><Relationship Id="rId94" Type="http://schemas.openxmlformats.org/officeDocument/2006/relationships/hyperlink" Target="https://ccpatioapp.com/index.php?module=items/info&amp;path=25-67" TargetMode="External"/><Relationship Id="rId97" Type="http://schemas.openxmlformats.org/officeDocument/2006/relationships/hyperlink" Target="https://ccpatioapp.com/index.php?module=items/info&amp;path=21-65&amp;redirect_to=subentity&amp;gotopage%5b383%5d=1" TargetMode="External"/><Relationship Id="rId96" Type="http://schemas.openxmlformats.org/officeDocument/2006/relationships/hyperlink" Target="https://ccpatioapp.com/index.php?module=items/info&amp;path=25-71" TargetMode="External"/><Relationship Id="rId99" Type="http://schemas.openxmlformats.org/officeDocument/2006/relationships/hyperlink" Target="https://ccpatioapp.com/index.php?module=items/info&amp;path=21-66&amp;redirect_to=subentity&amp;gotopage%5b383%5d=1" TargetMode="External"/><Relationship Id="rId98" Type="http://schemas.openxmlformats.org/officeDocument/2006/relationships/hyperlink" Target="https://ccpatioapp.com/index.php?module=items/info&amp;path=25-72" TargetMode="External"/><Relationship Id="rId91" Type="http://schemas.openxmlformats.org/officeDocument/2006/relationships/hyperlink" Target="https://ccpatioapp.com/index.php?module=items/info&amp;path=21-62&amp;redirect_to=subentity&amp;gotopage%5b383%5d=1" TargetMode="External"/><Relationship Id="rId90" Type="http://schemas.openxmlformats.org/officeDocument/2006/relationships/hyperlink" Target="https://ccpatioapp.com/index.php?module=items/info&amp;path=25-65" TargetMode="External"/><Relationship Id="rId93" Type="http://schemas.openxmlformats.org/officeDocument/2006/relationships/hyperlink" Target="https://ccpatioapp.com/index.php?module=items/info&amp;path=21-63&amp;redirect_to=subentity&amp;gotopage%5b383%5d=1" TargetMode="External"/><Relationship Id="rId92" Type="http://schemas.openxmlformats.org/officeDocument/2006/relationships/hyperlink" Target="https://ccpatioapp.com/index.php?module=items/info&amp;path=25-66" TargetMode="External"/><Relationship Id="rId359" Type="http://schemas.openxmlformats.org/officeDocument/2006/relationships/hyperlink" Target="https://ccpatioapp.com/index.php?module=items/info&amp;path=21-199&amp;redirect_to=subentity&amp;gotopage%5b383%5d=1" TargetMode="External"/><Relationship Id="rId358" Type="http://schemas.openxmlformats.org/officeDocument/2006/relationships/hyperlink" Target="https://ccpatioapp.com/index.php?module=items/info&amp;path=25-237" TargetMode="External"/><Relationship Id="rId357" Type="http://schemas.openxmlformats.org/officeDocument/2006/relationships/hyperlink" Target="https://ccpatioapp.com/index.php?module=items/info&amp;path=21-198&amp;redirect_to=subentity&amp;gotopage%5b383%5d=1" TargetMode="External"/><Relationship Id="rId352" Type="http://schemas.openxmlformats.org/officeDocument/2006/relationships/hyperlink" Target="https://ccpatioapp.com/index.php?module=items/info&amp;path=25-234" TargetMode="External"/><Relationship Id="rId351" Type="http://schemas.openxmlformats.org/officeDocument/2006/relationships/hyperlink" Target="https://ccpatioapp.com/index.php?module=items/info&amp;path=21-195&amp;redirect_to=subentity&amp;gotopage%5b383%5d=1" TargetMode="External"/><Relationship Id="rId350" Type="http://schemas.openxmlformats.org/officeDocument/2006/relationships/hyperlink" Target="https://ccpatioapp.com/index.php?module=items/info&amp;path=25-233" TargetMode="External"/><Relationship Id="rId356" Type="http://schemas.openxmlformats.org/officeDocument/2006/relationships/hyperlink" Target="https://ccpatioapp.com/index.php?module=items/info&amp;path=25-236" TargetMode="External"/><Relationship Id="rId355" Type="http://schemas.openxmlformats.org/officeDocument/2006/relationships/hyperlink" Target="https://ccpatioapp.com/index.php?module=items/info&amp;path=21-197&amp;redirect_to=subentity&amp;gotopage%5b383%5d=1" TargetMode="External"/><Relationship Id="rId354" Type="http://schemas.openxmlformats.org/officeDocument/2006/relationships/hyperlink" Target="https://ccpatioapp.com/index.php?module=items/info&amp;path=25-235" TargetMode="External"/><Relationship Id="rId353" Type="http://schemas.openxmlformats.org/officeDocument/2006/relationships/hyperlink" Target="https://ccpatioapp.com/index.php?module=items/info&amp;path=21-196&amp;redirect_to=subentity&amp;gotopage%5b383%5d=1" TargetMode="External"/><Relationship Id="rId305" Type="http://schemas.openxmlformats.org/officeDocument/2006/relationships/hyperlink" Target="https://ccpatioapp.com/index.php?module=items/info&amp;path=21-172&amp;redirect_to=subentity&amp;gotopage%5b383%5d=1" TargetMode="External"/><Relationship Id="rId304" Type="http://schemas.openxmlformats.org/officeDocument/2006/relationships/hyperlink" Target="https://ccpatioapp.com/index.php?module=items/info&amp;path=25-213" TargetMode="External"/><Relationship Id="rId303" Type="http://schemas.openxmlformats.org/officeDocument/2006/relationships/hyperlink" Target="https://ccpatioapp.com/index.php?module=items/info&amp;path=21-171&amp;redirect_to=subentity&amp;gotopage%5b383%5d=1" TargetMode="External"/><Relationship Id="rId302" Type="http://schemas.openxmlformats.org/officeDocument/2006/relationships/hyperlink" Target="https://ccpatioapp.com/index.php?module=items/info&amp;path=25-212" TargetMode="External"/><Relationship Id="rId309" Type="http://schemas.openxmlformats.org/officeDocument/2006/relationships/hyperlink" Target="https://ccpatioapp.com/index.php?module=items/info&amp;path=21-174&amp;redirect_to=subentity&amp;gotopage%5b383%5d=1" TargetMode="External"/><Relationship Id="rId308" Type="http://schemas.openxmlformats.org/officeDocument/2006/relationships/hyperlink" Target="https://ccpatioapp.com/index.php?module=items/info&amp;path=25-71" TargetMode="External"/><Relationship Id="rId307" Type="http://schemas.openxmlformats.org/officeDocument/2006/relationships/hyperlink" Target="https://ccpatioapp.com/index.php?module=items/info&amp;path=21-173&amp;redirect_to=subentity&amp;gotopage%5b383%5d=1" TargetMode="External"/><Relationship Id="rId306" Type="http://schemas.openxmlformats.org/officeDocument/2006/relationships/hyperlink" Target="https://ccpatioapp.com/index.php?module=items/info&amp;path=25-214" TargetMode="External"/><Relationship Id="rId301" Type="http://schemas.openxmlformats.org/officeDocument/2006/relationships/hyperlink" Target="https://ccpatioapp.com/index.php?module=items/info&amp;path=21-170&amp;redirect_to=subentity&amp;gotopage%5b383%5d=1" TargetMode="External"/><Relationship Id="rId300" Type="http://schemas.openxmlformats.org/officeDocument/2006/relationships/hyperlink" Target="https://ccpatioapp.com/index.php?module=items/info&amp;path=25-211" TargetMode="External"/><Relationship Id="rId327" Type="http://schemas.openxmlformats.org/officeDocument/2006/relationships/hyperlink" Target="https://ccpatioapp.com/index.php?module=items/info&amp;path=21-183&amp;redirect_to=subentity&amp;gotopage%5b383%5d=1" TargetMode="External"/><Relationship Id="rId326" Type="http://schemas.openxmlformats.org/officeDocument/2006/relationships/hyperlink" Target="https://ccpatioapp.com/index.php?module=items/info&amp;path=25-221" TargetMode="External"/><Relationship Id="rId325" Type="http://schemas.openxmlformats.org/officeDocument/2006/relationships/hyperlink" Target="https://ccpatioapp.com/index.php?module=items/info&amp;path=21-182&amp;redirect_to=subentity&amp;gotopage%5b383%5d=1" TargetMode="External"/><Relationship Id="rId324" Type="http://schemas.openxmlformats.org/officeDocument/2006/relationships/hyperlink" Target="https://ccpatioapp.com/index.php?module=items/info&amp;path=25-176" TargetMode="External"/><Relationship Id="rId329" Type="http://schemas.openxmlformats.org/officeDocument/2006/relationships/hyperlink" Target="https://ccpatioapp.com/index.php?module=items/info&amp;path=21-184&amp;redirect_to=subentity&amp;gotopage%5b383%5d=1" TargetMode="External"/><Relationship Id="rId328" Type="http://schemas.openxmlformats.org/officeDocument/2006/relationships/hyperlink" Target="https://ccpatioapp.com/index.php?module=items/info&amp;path=25-222" TargetMode="External"/><Relationship Id="rId323" Type="http://schemas.openxmlformats.org/officeDocument/2006/relationships/hyperlink" Target="https://ccpatioapp.com/index.php?module=items/info&amp;path=21-181&amp;redirect_to=subentity&amp;gotopage%5b383%5d=1" TargetMode="External"/><Relationship Id="rId322" Type="http://schemas.openxmlformats.org/officeDocument/2006/relationships/hyperlink" Target="https://ccpatioapp.com/index.php?module=items/info&amp;path=25-220" TargetMode="External"/><Relationship Id="rId321" Type="http://schemas.openxmlformats.org/officeDocument/2006/relationships/hyperlink" Target="https://ccpatioapp.com/index.php?module=items/info&amp;path=21-180&amp;redirect_to=subentity&amp;gotopage%5b383%5d=1" TargetMode="External"/><Relationship Id="rId320" Type="http://schemas.openxmlformats.org/officeDocument/2006/relationships/hyperlink" Target="https://ccpatioapp.com/index.php?module=items/info&amp;path=25-165" TargetMode="External"/><Relationship Id="rId316" Type="http://schemas.openxmlformats.org/officeDocument/2006/relationships/hyperlink" Target="https://ccpatioapp.com/index.php?module=items/info&amp;path=25-218" TargetMode="External"/><Relationship Id="rId315" Type="http://schemas.openxmlformats.org/officeDocument/2006/relationships/hyperlink" Target="https://ccpatioapp.com/index.php?module=items/info&amp;path=21-177&amp;redirect_to=subentity&amp;gotopage%5b383%5d=1" TargetMode="External"/><Relationship Id="rId314" Type="http://schemas.openxmlformats.org/officeDocument/2006/relationships/hyperlink" Target="https://ccpatioapp.com/index.php?module=items/info&amp;path=25-217" TargetMode="External"/><Relationship Id="rId313" Type="http://schemas.openxmlformats.org/officeDocument/2006/relationships/hyperlink" Target="https://ccpatioapp.com/index.php?module=items/info&amp;path=21-176&amp;redirect_to=subentity&amp;gotopage%5b383%5d=1" TargetMode="External"/><Relationship Id="rId319" Type="http://schemas.openxmlformats.org/officeDocument/2006/relationships/hyperlink" Target="https://ccpatioapp.com/index.php?module=items/info&amp;path=21-179&amp;redirect_to=subentity&amp;gotopage%5b383%5d=1" TargetMode="External"/><Relationship Id="rId318" Type="http://schemas.openxmlformats.org/officeDocument/2006/relationships/hyperlink" Target="https://ccpatioapp.com/index.php?module=items/info&amp;path=25-219" TargetMode="External"/><Relationship Id="rId317" Type="http://schemas.openxmlformats.org/officeDocument/2006/relationships/hyperlink" Target="https://ccpatioapp.com/index.php?module=items/info&amp;path=21-178&amp;redirect_to=subentity&amp;gotopage%5b383%5d=1" TargetMode="External"/><Relationship Id="rId312" Type="http://schemas.openxmlformats.org/officeDocument/2006/relationships/hyperlink" Target="https://ccpatioapp.com/index.php?module=items/info&amp;path=25-216" TargetMode="External"/><Relationship Id="rId311" Type="http://schemas.openxmlformats.org/officeDocument/2006/relationships/hyperlink" Target="https://ccpatioapp.com/index.php?module=items/info&amp;path=21-175&amp;redirect_to=subentity&amp;gotopage%5b383%5d=1" TargetMode="External"/><Relationship Id="rId310" Type="http://schemas.openxmlformats.org/officeDocument/2006/relationships/hyperlink" Target="https://ccpatioapp.com/index.php?module=items/info&amp;path=25-215" TargetMode="External"/><Relationship Id="rId297" Type="http://schemas.openxmlformats.org/officeDocument/2006/relationships/hyperlink" Target="https://ccpatioapp.com/index.php?module=items/info&amp;path=21-168&amp;redirect_to=subentity&amp;gotopage%5b383%5d=1" TargetMode="External"/><Relationship Id="rId296" Type="http://schemas.openxmlformats.org/officeDocument/2006/relationships/hyperlink" Target="https://ccpatioapp.com/index.php?module=items/info&amp;path=25-209" TargetMode="External"/><Relationship Id="rId295" Type="http://schemas.openxmlformats.org/officeDocument/2006/relationships/hyperlink" Target="https://ccpatioapp.com/index.php?module=items/info&amp;path=21-167&amp;redirect_to=subentity&amp;gotopage%5b383%5d=1" TargetMode="External"/><Relationship Id="rId294" Type="http://schemas.openxmlformats.org/officeDocument/2006/relationships/hyperlink" Target="https://ccpatioapp.com/index.php?module=items/info&amp;path=25-208" TargetMode="External"/><Relationship Id="rId299" Type="http://schemas.openxmlformats.org/officeDocument/2006/relationships/hyperlink" Target="https://ccpatioapp.com/index.php?module=items/info&amp;path=21-169&amp;redirect_to=subentity&amp;gotopage%5b383%5d=1" TargetMode="External"/><Relationship Id="rId298" Type="http://schemas.openxmlformats.org/officeDocument/2006/relationships/hyperlink" Target="https://ccpatioapp.com/index.php?module=items/info&amp;path=25-210" TargetMode="External"/><Relationship Id="rId271" Type="http://schemas.openxmlformats.org/officeDocument/2006/relationships/hyperlink" Target="https://ccpatioapp.com/index.php?module=items/info&amp;path=21-155&amp;redirect_to=subentity&amp;gotopage%5b383%5d=1" TargetMode="External"/><Relationship Id="rId270" Type="http://schemas.openxmlformats.org/officeDocument/2006/relationships/hyperlink" Target="https://ccpatioapp.com/index.php?module=items/info&amp;path=25-196" TargetMode="External"/><Relationship Id="rId269" Type="http://schemas.openxmlformats.org/officeDocument/2006/relationships/hyperlink" Target="https://ccpatioapp.com/index.php?module=items/info&amp;path=21-154&amp;redirect_to=subentity&amp;gotopage%5b383%5d=1" TargetMode="External"/><Relationship Id="rId264" Type="http://schemas.openxmlformats.org/officeDocument/2006/relationships/hyperlink" Target="https://ccpatioapp.com/index.php?module=items/info&amp;path=25-193" TargetMode="External"/><Relationship Id="rId263" Type="http://schemas.openxmlformats.org/officeDocument/2006/relationships/hyperlink" Target="https://ccpatioapp.com/index.php?module=items/info&amp;path=21-151&amp;redirect_to=subentity&amp;gotopage%5b383%5d=1" TargetMode="External"/><Relationship Id="rId262" Type="http://schemas.openxmlformats.org/officeDocument/2006/relationships/hyperlink" Target="https://ccpatioapp.com/index.php?module=items/info&amp;path=25-192" TargetMode="External"/><Relationship Id="rId261" Type="http://schemas.openxmlformats.org/officeDocument/2006/relationships/hyperlink" Target="https://ccpatioapp.com/index.php?module=items/info&amp;path=21-150&amp;redirect_to=subentity&amp;gotopage%5b383%5d=1" TargetMode="External"/><Relationship Id="rId268" Type="http://schemas.openxmlformats.org/officeDocument/2006/relationships/hyperlink" Target="https://ccpatioapp.com/index.php?module=items/info&amp;path=25-195" TargetMode="External"/><Relationship Id="rId267" Type="http://schemas.openxmlformats.org/officeDocument/2006/relationships/hyperlink" Target="https://ccpatioapp.com/index.php?module=items/info&amp;path=21-153&amp;redirect_to=subentity&amp;gotopage%5b383%5d=1" TargetMode="External"/><Relationship Id="rId266" Type="http://schemas.openxmlformats.org/officeDocument/2006/relationships/hyperlink" Target="https://ccpatioapp.com/index.php?module=items/info&amp;path=25-194" TargetMode="External"/><Relationship Id="rId265" Type="http://schemas.openxmlformats.org/officeDocument/2006/relationships/hyperlink" Target="https://ccpatioapp.com/index.php?module=items/info&amp;path=21-152&amp;redirect_to=subentity&amp;gotopage%5b383%5d=1" TargetMode="External"/><Relationship Id="rId260" Type="http://schemas.openxmlformats.org/officeDocument/2006/relationships/hyperlink" Target="https://ccpatioapp.com/index.php?module=items/info&amp;path=25-191" TargetMode="External"/><Relationship Id="rId259" Type="http://schemas.openxmlformats.org/officeDocument/2006/relationships/hyperlink" Target="https://ccpatioapp.com/index.php?module=items/info&amp;path=21-149&amp;redirect_to=subentity&amp;gotopage%5b383%5d=1" TargetMode="External"/><Relationship Id="rId258" Type="http://schemas.openxmlformats.org/officeDocument/2006/relationships/hyperlink" Target="https://ccpatioapp.com/index.php?module=items/info&amp;path=25-190" TargetMode="External"/><Relationship Id="rId253" Type="http://schemas.openxmlformats.org/officeDocument/2006/relationships/hyperlink" Target="https://ccpatioapp.com/index.php?module=items/info&amp;path=21-146&amp;redirect_to=subentity&amp;gotopage%5b383%5d=1" TargetMode="External"/><Relationship Id="rId252" Type="http://schemas.openxmlformats.org/officeDocument/2006/relationships/hyperlink" Target="https://ccpatioapp.com/index.php?module=items/info&amp;path=25-187" TargetMode="External"/><Relationship Id="rId251" Type="http://schemas.openxmlformats.org/officeDocument/2006/relationships/hyperlink" Target="https://ccpatioapp.com/index.php?module=items/info&amp;path=21-145&amp;redirect_to=subentity&amp;gotopage%5b383%5d=1" TargetMode="External"/><Relationship Id="rId250" Type="http://schemas.openxmlformats.org/officeDocument/2006/relationships/hyperlink" Target="https://ccpatioapp.com/index.php?module=items/info&amp;path=25-186" TargetMode="External"/><Relationship Id="rId257" Type="http://schemas.openxmlformats.org/officeDocument/2006/relationships/hyperlink" Target="https://ccpatioapp.com/index.php?module=items/info&amp;path=21-148&amp;redirect_to=subentity&amp;gotopage%5b383%5d=1" TargetMode="External"/><Relationship Id="rId256" Type="http://schemas.openxmlformats.org/officeDocument/2006/relationships/hyperlink" Target="https://ccpatioapp.com/index.php?module=items/info&amp;path=25-189" TargetMode="External"/><Relationship Id="rId255" Type="http://schemas.openxmlformats.org/officeDocument/2006/relationships/hyperlink" Target="https://ccpatioapp.com/index.php?module=items/info&amp;path=21-147&amp;redirect_to=subentity&amp;gotopage%5b383%5d=1" TargetMode="External"/><Relationship Id="rId254" Type="http://schemas.openxmlformats.org/officeDocument/2006/relationships/hyperlink" Target="https://ccpatioapp.com/index.php?module=items/info&amp;path=25-188" TargetMode="External"/><Relationship Id="rId293" Type="http://schemas.openxmlformats.org/officeDocument/2006/relationships/hyperlink" Target="https://ccpatioapp.com/index.php?module=items/info&amp;path=21-166&amp;redirect_to=subentity&amp;gotopage%5b383%5d=1" TargetMode="External"/><Relationship Id="rId292" Type="http://schemas.openxmlformats.org/officeDocument/2006/relationships/hyperlink" Target="https://ccpatioapp.com/index.php?module=items/info&amp;path=25-207" TargetMode="External"/><Relationship Id="rId291" Type="http://schemas.openxmlformats.org/officeDocument/2006/relationships/hyperlink" Target="https://ccpatioapp.com/index.php?module=items/info&amp;path=21-165&amp;redirect_to=subentity&amp;gotopage%5b383%5d=1" TargetMode="External"/><Relationship Id="rId290" Type="http://schemas.openxmlformats.org/officeDocument/2006/relationships/hyperlink" Target="https://ccpatioapp.com/index.php?module=items/info&amp;path=25-206" TargetMode="External"/><Relationship Id="rId286" Type="http://schemas.openxmlformats.org/officeDocument/2006/relationships/hyperlink" Target="https://ccpatioapp.com/index.php?module=items/info&amp;path=25-43" TargetMode="External"/><Relationship Id="rId285" Type="http://schemas.openxmlformats.org/officeDocument/2006/relationships/hyperlink" Target="https://ccpatioapp.com/index.php?module=items/info&amp;path=21-162&amp;redirect_to=subentity&amp;gotopage%5b383%5d=1" TargetMode="External"/><Relationship Id="rId284" Type="http://schemas.openxmlformats.org/officeDocument/2006/relationships/hyperlink" Target="https://ccpatioapp.com/index.php?module=items/info&amp;path=25-204" TargetMode="External"/><Relationship Id="rId283" Type="http://schemas.openxmlformats.org/officeDocument/2006/relationships/hyperlink" Target="https://ccpatioapp.com/index.php?module=items/info&amp;path=21-161&amp;redirect_to=subentity&amp;gotopage%5b383%5d=1" TargetMode="External"/><Relationship Id="rId289" Type="http://schemas.openxmlformats.org/officeDocument/2006/relationships/hyperlink" Target="https://ccpatioapp.com/index.php?module=items/info&amp;path=21-164&amp;redirect_to=subentity&amp;gotopage%5b383%5d=1" TargetMode="External"/><Relationship Id="rId288" Type="http://schemas.openxmlformats.org/officeDocument/2006/relationships/hyperlink" Target="https://ccpatioapp.com/index.php?module=items/info&amp;path=25-205" TargetMode="External"/><Relationship Id="rId287" Type="http://schemas.openxmlformats.org/officeDocument/2006/relationships/hyperlink" Target="https://ccpatioapp.com/index.php?module=items/info&amp;path=21-163&amp;redirect_to=subentity&amp;gotopage%5b383%5d=1" TargetMode="External"/><Relationship Id="rId282" Type="http://schemas.openxmlformats.org/officeDocument/2006/relationships/hyperlink" Target="https://ccpatioapp.com/index.php?module=items/info&amp;path=25-203" TargetMode="External"/><Relationship Id="rId281" Type="http://schemas.openxmlformats.org/officeDocument/2006/relationships/hyperlink" Target="https://ccpatioapp.com/index.php?module=items/info&amp;path=21-160&amp;redirect_to=subentity&amp;gotopage%5b383%5d=1" TargetMode="External"/><Relationship Id="rId280" Type="http://schemas.openxmlformats.org/officeDocument/2006/relationships/hyperlink" Target="https://ccpatioapp.com/index.php?module=items/info&amp;path=25-202" TargetMode="External"/><Relationship Id="rId275" Type="http://schemas.openxmlformats.org/officeDocument/2006/relationships/hyperlink" Target="https://ccpatioapp.com/index.php?module=items/info&amp;path=21-157&amp;redirect_to=subentity&amp;gotopage%5b383%5d=1" TargetMode="External"/><Relationship Id="rId274" Type="http://schemas.openxmlformats.org/officeDocument/2006/relationships/hyperlink" Target="https://ccpatioapp.com/index.php?module=items/info&amp;path=25-198" TargetMode="External"/><Relationship Id="rId273" Type="http://schemas.openxmlformats.org/officeDocument/2006/relationships/hyperlink" Target="https://ccpatioapp.com/index.php?module=items/info&amp;path=21-156&amp;redirect_to=subentity&amp;gotopage%5b383%5d=1" TargetMode="External"/><Relationship Id="rId272" Type="http://schemas.openxmlformats.org/officeDocument/2006/relationships/hyperlink" Target="https://ccpatioapp.com/index.php?module=items/info&amp;path=25-197" TargetMode="External"/><Relationship Id="rId279" Type="http://schemas.openxmlformats.org/officeDocument/2006/relationships/hyperlink" Target="https://ccpatioapp.com/index.php?module=items/info&amp;path=21-159&amp;redirect_to=subentity&amp;gotopage%5b383%5d=1" TargetMode="External"/><Relationship Id="rId278" Type="http://schemas.openxmlformats.org/officeDocument/2006/relationships/hyperlink" Target="https://ccpatioapp.com/index.php?module=items/info&amp;path=25-200" TargetMode="External"/><Relationship Id="rId277" Type="http://schemas.openxmlformats.org/officeDocument/2006/relationships/hyperlink" Target="https://ccpatioapp.com/index.php?module=items/info&amp;path=21-158&amp;redirect_to=subentity&amp;gotopage%5b383%5d=1" TargetMode="External"/><Relationship Id="rId276" Type="http://schemas.openxmlformats.org/officeDocument/2006/relationships/hyperlink" Target="https://ccpatioapp.com/index.php?module=items/info&amp;path=25-199" TargetMode="External"/><Relationship Id="rId602" Type="http://schemas.openxmlformats.org/officeDocument/2006/relationships/hyperlink" Target="https://ccpatioapp.com/index.php?module=items/info&amp;path=25-371" TargetMode="External"/><Relationship Id="rId601" Type="http://schemas.openxmlformats.org/officeDocument/2006/relationships/hyperlink" Target="https://ccpatioapp.com/index.php?module=items/info&amp;path=21-321&amp;redirect_to=subentity&amp;gotopage%5b383%5d=1" TargetMode="External"/><Relationship Id="rId600" Type="http://schemas.openxmlformats.org/officeDocument/2006/relationships/hyperlink" Target="https://ccpatioapp.com/index.php?module=items/info&amp;path=25-370" TargetMode="External"/><Relationship Id="rId605" Type="http://schemas.openxmlformats.org/officeDocument/2006/relationships/drawing" Target="../drawings/drawing10.xml"/><Relationship Id="rId604" Type="http://schemas.openxmlformats.org/officeDocument/2006/relationships/hyperlink" Target="https://ccpatioapp.com/index.php?module=items/info&amp;path=25-372" TargetMode="External"/><Relationship Id="rId603" Type="http://schemas.openxmlformats.org/officeDocument/2006/relationships/hyperlink" Target="https://ccpatioapp.com/index.php?module=items/info&amp;path=21-322&amp;redirect_to=subentity&amp;gotopage%5b383%5d=1" TargetMode="External"/><Relationship Id="rId228" Type="http://schemas.openxmlformats.org/officeDocument/2006/relationships/hyperlink" Target="https://ccpatioapp.com/index.php?module=items/info&amp;path=25-172" TargetMode="External"/><Relationship Id="rId227" Type="http://schemas.openxmlformats.org/officeDocument/2006/relationships/hyperlink" Target="https://ccpatioapp.com/index.php?module=items/info&amp;path=21-132&amp;redirect_to=subentity&amp;gotopage%5b383%5d=1" TargetMode="External"/><Relationship Id="rId226" Type="http://schemas.openxmlformats.org/officeDocument/2006/relationships/hyperlink" Target="https://ccpatioapp.com/index.php?module=items/info&amp;path=25-171" TargetMode="External"/><Relationship Id="rId225" Type="http://schemas.openxmlformats.org/officeDocument/2006/relationships/hyperlink" Target="https://ccpatioapp.com/index.php?module=items/info&amp;path=21-131&amp;redirect_to=subentity&amp;gotopage%5b383%5d=1" TargetMode="External"/><Relationship Id="rId229" Type="http://schemas.openxmlformats.org/officeDocument/2006/relationships/hyperlink" Target="https://ccpatioapp.com/index.php?module=items/info&amp;path=21-133&amp;redirect_to=subentity&amp;gotopage%5b383%5d=1" TargetMode="External"/><Relationship Id="rId220" Type="http://schemas.openxmlformats.org/officeDocument/2006/relationships/hyperlink" Target="https://ccpatioapp.com/index.php?module=items/info&amp;path=25-167" TargetMode="External"/><Relationship Id="rId224" Type="http://schemas.openxmlformats.org/officeDocument/2006/relationships/hyperlink" Target="https://ccpatioapp.com/index.php?module=items/info&amp;path=25-169" TargetMode="External"/><Relationship Id="rId223" Type="http://schemas.openxmlformats.org/officeDocument/2006/relationships/hyperlink" Target="https://ccpatioapp.com/index.php?module=items/info&amp;path=21-130&amp;redirect_to=subentity&amp;gotopage%5b383%5d=1" TargetMode="External"/><Relationship Id="rId222" Type="http://schemas.openxmlformats.org/officeDocument/2006/relationships/hyperlink" Target="https://ccpatioapp.com/index.php?module=items/info&amp;path=25-168" TargetMode="External"/><Relationship Id="rId221" Type="http://schemas.openxmlformats.org/officeDocument/2006/relationships/hyperlink" Target="https://ccpatioapp.com/index.php?module=items/info&amp;path=21-129&amp;redirect_to=subentity&amp;gotopage%5b383%5d=1" TargetMode="External"/><Relationship Id="rId217" Type="http://schemas.openxmlformats.org/officeDocument/2006/relationships/hyperlink" Target="https://ccpatioapp.com/index.php?module=items/info&amp;path=21-127&amp;redirect_to=subentity&amp;gotopage%5b383%5d=1" TargetMode="External"/><Relationship Id="rId216" Type="http://schemas.openxmlformats.org/officeDocument/2006/relationships/hyperlink" Target="https://ccpatioapp.com/index.php?module=items/info&amp;path=25-165" TargetMode="External"/><Relationship Id="rId215" Type="http://schemas.openxmlformats.org/officeDocument/2006/relationships/hyperlink" Target="https://ccpatioapp.com/index.php?module=items/info&amp;path=21-126&amp;redirect_to=subentity&amp;gotopage%5b383%5d=1" TargetMode="External"/><Relationship Id="rId214" Type="http://schemas.openxmlformats.org/officeDocument/2006/relationships/hyperlink" Target="https://ccpatioapp.com/index.php?module=items/info&amp;path=25-164" TargetMode="External"/><Relationship Id="rId219" Type="http://schemas.openxmlformats.org/officeDocument/2006/relationships/hyperlink" Target="https://ccpatioapp.com/index.php?module=items/info&amp;path=21-128&amp;redirect_to=subentity&amp;gotopage%5b383%5d=1" TargetMode="External"/><Relationship Id="rId218" Type="http://schemas.openxmlformats.org/officeDocument/2006/relationships/hyperlink" Target="https://ccpatioapp.com/index.php?module=items/info&amp;path=25-166" TargetMode="External"/><Relationship Id="rId213" Type="http://schemas.openxmlformats.org/officeDocument/2006/relationships/hyperlink" Target="https://ccpatioapp.com/index.php?module=items/info&amp;path=21-125&amp;redirect_to=subentity&amp;gotopage%5b383%5d=1" TargetMode="External"/><Relationship Id="rId212" Type="http://schemas.openxmlformats.org/officeDocument/2006/relationships/hyperlink" Target="https://ccpatioapp.com/index.php?module=items/info&amp;path=25-163" TargetMode="External"/><Relationship Id="rId211" Type="http://schemas.openxmlformats.org/officeDocument/2006/relationships/hyperlink" Target="https://ccpatioapp.com/index.php?module=items/info&amp;path=21-124&amp;redirect_to=subentity&amp;gotopage%5b383%5d=1" TargetMode="External"/><Relationship Id="rId210" Type="http://schemas.openxmlformats.org/officeDocument/2006/relationships/hyperlink" Target="https://ccpatioapp.com/index.php?module=items/info&amp;path=25-158" TargetMode="External"/><Relationship Id="rId249" Type="http://schemas.openxmlformats.org/officeDocument/2006/relationships/hyperlink" Target="https://ccpatioapp.com/index.php?module=items/info&amp;path=21-144&amp;redirect_to=subentity&amp;gotopage%5b383%5d=1" TargetMode="External"/><Relationship Id="rId248" Type="http://schemas.openxmlformats.org/officeDocument/2006/relationships/hyperlink" Target="https://ccpatioapp.com/index.php?module=items/info&amp;path=25-185" TargetMode="External"/><Relationship Id="rId247" Type="http://schemas.openxmlformats.org/officeDocument/2006/relationships/hyperlink" Target="https://ccpatioapp.com/index.php?module=items/info&amp;path=21-143&amp;redirect_to=subentity&amp;gotopage%5b383%5d=1" TargetMode="External"/><Relationship Id="rId242" Type="http://schemas.openxmlformats.org/officeDocument/2006/relationships/hyperlink" Target="https://ccpatioapp.com/index.php?module=items/info&amp;path=25-180" TargetMode="External"/><Relationship Id="rId241" Type="http://schemas.openxmlformats.org/officeDocument/2006/relationships/hyperlink" Target="https://ccpatioapp.com/index.php?module=items/info&amp;path=21-139&amp;redirect_to=subentity&amp;gotopage%5b383%5d=1" TargetMode="External"/><Relationship Id="rId240" Type="http://schemas.openxmlformats.org/officeDocument/2006/relationships/hyperlink" Target="https://ccpatioapp.com/index.php?module=items/info&amp;path=25-179" TargetMode="External"/><Relationship Id="rId246" Type="http://schemas.openxmlformats.org/officeDocument/2006/relationships/hyperlink" Target="https://ccpatioapp.com/index.php?module=items/info&amp;path=25-182" TargetMode="External"/><Relationship Id="rId245" Type="http://schemas.openxmlformats.org/officeDocument/2006/relationships/hyperlink" Target="https://ccpatioapp.com/index.php?module=items/info&amp;path=21-141&amp;redirect_to=subentity&amp;gotopage%5b383%5d=1" TargetMode="External"/><Relationship Id="rId244" Type="http://schemas.openxmlformats.org/officeDocument/2006/relationships/hyperlink" Target="https://ccpatioapp.com/index.php?module=items/info&amp;path=25-181" TargetMode="External"/><Relationship Id="rId243" Type="http://schemas.openxmlformats.org/officeDocument/2006/relationships/hyperlink" Target="https://ccpatioapp.com/index.php?module=items/info&amp;path=21-140&amp;redirect_to=subentity&amp;gotopage%5b383%5d=1" TargetMode="External"/><Relationship Id="rId239" Type="http://schemas.openxmlformats.org/officeDocument/2006/relationships/hyperlink" Target="https://ccpatioapp.com/index.php?module=items/info&amp;path=21-138&amp;redirect_to=subentity&amp;gotopage%5b383%5d=1" TargetMode="External"/><Relationship Id="rId238" Type="http://schemas.openxmlformats.org/officeDocument/2006/relationships/hyperlink" Target="https://ccpatioapp.com/index.php?module=items/info&amp;path=25-178" TargetMode="External"/><Relationship Id="rId237" Type="http://schemas.openxmlformats.org/officeDocument/2006/relationships/hyperlink" Target="https://ccpatioapp.com/index.php?module=items/info&amp;path=21-137&amp;redirect_to=subentity&amp;gotopage%5b383%5d=1" TargetMode="External"/><Relationship Id="rId236" Type="http://schemas.openxmlformats.org/officeDocument/2006/relationships/hyperlink" Target="https://ccpatioapp.com/index.php?module=items/info&amp;path=25-177" TargetMode="External"/><Relationship Id="rId231" Type="http://schemas.openxmlformats.org/officeDocument/2006/relationships/hyperlink" Target="https://ccpatioapp.com/index.php?module=items/info&amp;path=21-134&amp;redirect_to=subentity&amp;gotopage%5b383%5d=1" TargetMode="External"/><Relationship Id="rId230" Type="http://schemas.openxmlformats.org/officeDocument/2006/relationships/hyperlink" Target="https://ccpatioapp.com/index.php?module=items/info&amp;path=25-174" TargetMode="External"/><Relationship Id="rId235" Type="http://schemas.openxmlformats.org/officeDocument/2006/relationships/hyperlink" Target="https://ccpatioapp.com/index.php?module=items/info&amp;path=21-136&amp;redirect_to=subentity&amp;gotopage%5b383%5d=1" TargetMode="External"/><Relationship Id="rId234" Type="http://schemas.openxmlformats.org/officeDocument/2006/relationships/hyperlink" Target="https://ccpatioapp.com/index.php?module=items/info&amp;path=25-176" TargetMode="External"/><Relationship Id="rId233" Type="http://schemas.openxmlformats.org/officeDocument/2006/relationships/hyperlink" Target="https://ccpatioapp.com/index.php?module=items/info&amp;path=21-135&amp;redirect_to=subentity&amp;gotopage%5b383%5d=1" TargetMode="External"/><Relationship Id="rId232" Type="http://schemas.openxmlformats.org/officeDocument/2006/relationships/hyperlink" Target="https://ccpatioapp.com/index.php?module=items/info&amp;path=25-175" TargetMode="External"/><Relationship Id="rId206" Type="http://schemas.openxmlformats.org/officeDocument/2006/relationships/hyperlink" Target="https://ccpatioapp.com/index.php?module=items/info&amp;path=25-156" TargetMode="External"/><Relationship Id="rId205" Type="http://schemas.openxmlformats.org/officeDocument/2006/relationships/hyperlink" Target="https://ccpatioapp.com/index.php?module=items/info&amp;path=21-120&amp;redirect_to=subentity&amp;gotopage%5b383%5d=1" TargetMode="External"/><Relationship Id="rId204" Type="http://schemas.openxmlformats.org/officeDocument/2006/relationships/hyperlink" Target="https://ccpatioapp.com/index.php?module=items/info&amp;path=25-155" TargetMode="External"/><Relationship Id="rId203" Type="http://schemas.openxmlformats.org/officeDocument/2006/relationships/hyperlink" Target="https://ccpatioapp.com/index.php?module=items/info&amp;path=21-119&amp;redirect_to=subentity&amp;gotopage%5b383%5d=1" TargetMode="External"/><Relationship Id="rId209" Type="http://schemas.openxmlformats.org/officeDocument/2006/relationships/hyperlink" Target="https://ccpatioapp.com/index.php?module=items/info&amp;path=21-122&amp;redirect_to=subentity&amp;gotopage%5b383%5d=1" TargetMode="External"/><Relationship Id="rId208" Type="http://schemas.openxmlformats.org/officeDocument/2006/relationships/hyperlink" Target="https://ccpatioapp.com/index.php?module=items/info&amp;path=25-157" TargetMode="External"/><Relationship Id="rId207" Type="http://schemas.openxmlformats.org/officeDocument/2006/relationships/hyperlink" Target="https://ccpatioapp.com/index.php?module=items/info&amp;path=21-121&amp;redirect_to=subentity&amp;gotopage%5b383%5d=1" TargetMode="External"/><Relationship Id="rId202" Type="http://schemas.openxmlformats.org/officeDocument/2006/relationships/hyperlink" Target="https://ccpatioapp.com/index.php?module=items/info&amp;path=25-154" TargetMode="External"/><Relationship Id="rId201" Type="http://schemas.openxmlformats.org/officeDocument/2006/relationships/hyperlink" Target="https://ccpatioapp.com/index.php?module=items/info&amp;path=21-118&amp;redirect_to=subentity&amp;gotopage%5b383%5d=1" TargetMode="External"/><Relationship Id="rId200" Type="http://schemas.openxmlformats.org/officeDocument/2006/relationships/hyperlink" Target="https://ccpatioapp.com/index.php?module=items/info&amp;path=25-153" TargetMode="External"/><Relationship Id="rId190" Type="http://schemas.openxmlformats.org/officeDocument/2006/relationships/hyperlink" Target="https://ccpatioapp.com/index.php?module=items/info&amp;path=25-148" TargetMode="External"/><Relationship Id="rId194" Type="http://schemas.openxmlformats.org/officeDocument/2006/relationships/hyperlink" Target="https://ccpatioapp.com/index.php?module=items/info&amp;path=25-150" TargetMode="External"/><Relationship Id="rId193" Type="http://schemas.openxmlformats.org/officeDocument/2006/relationships/hyperlink" Target="https://ccpatioapp.com/index.php?module=items/info&amp;path=21-114&amp;redirect_to=subentity&amp;gotopage%5b383%5d=1" TargetMode="External"/><Relationship Id="rId192" Type="http://schemas.openxmlformats.org/officeDocument/2006/relationships/hyperlink" Target="https://ccpatioapp.com/index.php?module=items/info&amp;path=25-149" TargetMode="External"/><Relationship Id="rId191" Type="http://schemas.openxmlformats.org/officeDocument/2006/relationships/hyperlink" Target="https://ccpatioapp.com/index.php?module=items/info&amp;path=21-113&amp;redirect_to=subentity&amp;gotopage%5b383%5d=1" TargetMode="External"/><Relationship Id="rId187" Type="http://schemas.openxmlformats.org/officeDocument/2006/relationships/hyperlink" Target="https://ccpatioapp.com/index.php?module=items/info&amp;path=21-111&amp;redirect_to=subentity&amp;gotopage%5b383%5d=1" TargetMode="External"/><Relationship Id="rId186" Type="http://schemas.openxmlformats.org/officeDocument/2006/relationships/hyperlink" Target="https://ccpatioapp.com/index.php?module=items/info&amp;path=25-146" TargetMode="External"/><Relationship Id="rId185" Type="http://schemas.openxmlformats.org/officeDocument/2006/relationships/hyperlink" Target="https://ccpatioapp.com/index.php?module=items/info&amp;path=21-110&amp;redirect_to=subentity&amp;gotopage%5b383%5d=1" TargetMode="External"/><Relationship Id="rId184" Type="http://schemas.openxmlformats.org/officeDocument/2006/relationships/hyperlink" Target="https://ccpatioapp.com/index.php?module=items/info&amp;path=25-145" TargetMode="External"/><Relationship Id="rId189" Type="http://schemas.openxmlformats.org/officeDocument/2006/relationships/hyperlink" Target="https://ccpatioapp.com/index.php?module=items/info&amp;path=21-112&amp;redirect_to=subentity&amp;gotopage%5b383%5d=1" TargetMode="External"/><Relationship Id="rId188" Type="http://schemas.openxmlformats.org/officeDocument/2006/relationships/hyperlink" Target="https://ccpatioapp.com/index.php?module=items/info&amp;path=25-147" TargetMode="External"/><Relationship Id="rId183" Type="http://schemas.openxmlformats.org/officeDocument/2006/relationships/hyperlink" Target="https://ccpatioapp.com/index.php?module=items/info&amp;path=21-109&amp;redirect_to=subentity&amp;gotopage%5b383%5d=1" TargetMode="External"/><Relationship Id="rId182" Type="http://schemas.openxmlformats.org/officeDocument/2006/relationships/hyperlink" Target="https://ccpatioapp.com/index.php?module=items/info&amp;path=25-144" TargetMode="External"/><Relationship Id="rId181" Type="http://schemas.openxmlformats.org/officeDocument/2006/relationships/hyperlink" Target="https://ccpatioapp.com/index.php?module=items/info&amp;path=21-108&amp;redirect_to=subentity&amp;gotopage%5b383%5d=1" TargetMode="External"/><Relationship Id="rId180" Type="http://schemas.openxmlformats.org/officeDocument/2006/relationships/hyperlink" Target="https://ccpatioapp.com/index.php?module=items/info&amp;path=25-143" TargetMode="External"/><Relationship Id="rId176" Type="http://schemas.openxmlformats.org/officeDocument/2006/relationships/hyperlink" Target="https://ccpatioapp.com/index.php?module=items/info&amp;path=25-141" TargetMode="External"/><Relationship Id="rId175" Type="http://schemas.openxmlformats.org/officeDocument/2006/relationships/hyperlink" Target="https://ccpatioapp.com/index.php?module=items/info&amp;path=21-105&amp;redirect_to=subentity&amp;gotopage%5b383%5d=1" TargetMode="External"/><Relationship Id="rId174" Type="http://schemas.openxmlformats.org/officeDocument/2006/relationships/hyperlink" Target="https://ccpatioapp.com/index.php?module=items/info&amp;path=25-139" TargetMode="External"/><Relationship Id="rId173" Type="http://schemas.openxmlformats.org/officeDocument/2006/relationships/hyperlink" Target="https://ccpatioapp.com/index.php?module=items/info&amp;path=21-104&amp;redirect_to=subentity&amp;gotopage%5b383%5d=1" TargetMode="External"/><Relationship Id="rId179" Type="http://schemas.openxmlformats.org/officeDocument/2006/relationships/hyperlink" Target="https://ccpatioapp.com/index.php?module=items/info&amp;path=21-107&amp;redirect_to=subentity&amp;gotopage%5b383%5d=1" TargetMode="External"/><Relationship Id="rId178" Type="http://schemas.openxmlformats.org/officeDocument/2006/relationships/hyperlink" Target="https://ccpatioapp.com/index.php?module=items/info&amp;path=25-142" TargetMode="External"/><Relationship Id="rId177" Type="http://schemas.openxmlformats.org/officeDocument/2006/relationships/hyperlink" Target="https://ccpatioapp.com/index.php?module=items/info&amp;path=21-106&amp;redirect_to=subentity&amp;gotopage%5b383%5d=1" TargetMode="External"/><Relationship Id="rId198" Type="http://schemas.openxmlformats.org/officeDocument/2006/relationships/hyperlink" Target="https://ccpatioapp.com/index.php?module=items/info&amp;path=25-152" TargetMode="External"/><Relationship Id="rId197" Type="http://schemas.openxmlformats.org/officeDocument/2006/relationships/hyperlink" Target="https://ccpatioapp.com/index.php?module=items/info&amp;path=21-116&amp;redirect_to=subentity&amp;gotopage%5b383%5d=1" TargetMode="External"/><Relationship Id="rId196" Type="http://schemas.openxmlformats.org/officeDocument/2006/relationships/hyperlink" Target="https://ccpatioapp.com/index.php?module=items/info&amp;path=25-151" TargetMode="External"/><Relationship Id="rId195" Type="http://schemas.openxmlformats.org/officeDocument/2006/relationships/hyperlink" Target="https://ccpatioapp.com/index.php?module=items/info&amp;path=21-115&amp;redirect_to=subentity&amp;gotopage%5b383%5d=1" TargetMode="External"/><Relationship Id="rId199" Type="http://schemas.openxmlformats.org/officeDocument/2006/relationships/hyperlink" Target="https://ccpatioapp.com/index.php?module=items/info&amp;path=21-117&amp;redirect_to=subentity&amp;gotopage%5b383%5d=1" TargetMode="External"/><Relationship Id="rId150" Type="http://schemas.openxmlformats.org/officeDocument/2006/relationships/hyperlink" Target="https://ccpatioapp.com/index.php?module=items/info&amp;path=25-127" TargetMode="External"/><Relationship Id="rId149" Type="http://schemas.openxmlformats.org/officeDocument/2006/relationships/hyperlink" Target="https://ccpatioapp.com/index.php?module=items/info&amp;path=21-92&amp;redirect_to=subentity&amp;gotopage%5b383%5d=1" TargetMode="External"/><Relationship Id="rId148" Type="http://schemas.openxmlformats.org/officeDocument/2006/relationships/hyperlink" Target="https://ccpatioapp.com/index.php?module=items/info&amp;path=25-126" TargetMode="External"/><Relationship Id="rId143" Type="http://schemas.openxmlformats.org/officeDocument/2006/relationships/hyperlink" Target="https://ccpatioapp.com/index.php?module=items/info&amp;path=21-89&amp;redirect_to=subentity&amp;gotopage%5b383%5d=1" TargetMode="External"/><Relationship Id="rId142" Type="http://schemas.openxmlformats.org/officeDocument/2006/relationships/hyperlink" Target="https://ccpatioapp.com/index.php?module=items/info&amp;path=25-123" TargetMode="External"/><Relationship Id="rId141" Type="http://schemas.openxmlformats.org/officeDocument/2006/relationships/hyperlink" Target="https://ccpatioapp.com/index.php?module=items/info&amp;path=21-88&amp;redirect_to=subentity&amp;gotopage%5b383%5d=1" TargetMode="External"/><Relationship Id="rId140" Type="http://schemas.openxmlformats.org/officeDocument/2006/relationships/hyperlink" Target="https://ccpatioapp.com/index.php?module=items/info&amp;path=25-122" TargetMode="External"/><Relationship Id="rId147" Type="http://schemas.openxmlformats.org/officeDocument/2006/relationships/hyperlink" Target="https://ccpatioapp.com/index.php?module=items/info&amp;path=21-91&amp;redirect_to=subentity&amp;gotopage%5b383%5d=1" TargetMode="External"/><Relationship Id="rId146" Type="http://schemas.openxmlformats.org/officeDocument/2006/relationships/hyperlink" Target="https://ccpatioapp.com/index.php?module=items/info&amp;path=25-125" TargetMode="External"/><Relationship Id="rId145" Type="http://schemas.openxmlformats.org/officeDocument/2006/relationships/hyperlink" Target="https://ccpatioapp.com/index.php?module=items/info&amp;path=21-90&amp;redirect_to=subentity&amp;gotopage%5b383%5d=1" TargetMode="External"/><Relationship Id="rId144" Type="http://schemas.openxmlformats.org/officeDocument/2006/relationships/hyperlink" Target="https://ccpatioapp.com/index.php?module=items/info&amp;path=25-124" TargetMode="External"/><Relationship Id="rId139" Type="http://schemas.openxmlformats.org/officeDocument/2006/relationships/hyperlink" Target="https://ccpatioapp.com/index.php?module=items/info&amp;path=21-87&amp;redirect_to=subentity&amp;gotopage%5b383%5d=1" TargetMode="External"/><Relationship Id="rId138" Type="http://schemas.openxmlformats.org/officeDocument/2006/relationships/hyperlink" Target="https://ccpatioapp.com/index.php?module=items/info&amp;path=25-121" TargetMode="External"/><Relationship Id="rId137" Type="http://schemas.openxmlformats.org/officeDocument/2006/relationships/hyperlink" Target="https://ccpatioapp.com/index.php?module=items/info&amp;path=21-86&amp;redirect_to=subentity&amp;gotopage%5b383%5d=1" TargetMode="External"/><Relationship Id="rId132" Type="http://schemas.openxmlformats.org/officeDocument/2006/relationships/hyperlink" Target="https://ccpatioapp.com/index.php?module=items/info&amp;path=25-120" TargetMode="External"/><Relationship Id="rId131" Type="http://schemas.openxmlformats.org/officeDocument/2006/relationships/hyperlink" Target="https://ccpatioapp.com/index.php?module=items/info&amp;path=21-83&amp;redirect_to=subentity&amp;gotopage%5b383%5d=1" TargetMode="External"/><Relationship Id="rId130" Type="http://schemas.openxmlformats.org/officeDocument/2006/relationships/hyperlink" Target="https://ccpatioapp.com/index.php?module=items/info&amp;path=25-119" TargetMode="External"/><Relationship Id="rId136" Type="http://schemas.openxmlformats.org/officeDocument/2006/relationships/hyperlink" Target="https://ccpatioapp.com/index.php?module=items/info&amp;path=25-59" TargetMode="External"/><Relationship Id="rId135" Type="http://schemas.openxmlformats.org/officeDocument/2006/relationships/hyperlink" Target="https://ccpatioapp.com/index.php?module=items/info&amp;path=21-85&amp;redirect_to=subentity&amp;gotopage%5b383%5d=1" TargetMode="External"/><Relationship Id="rId134" Type="http://schemas.openxmlformats.org/officeDocument/2006/relationships/hyperlink" Target="https://ccpatioapp.com/index.php?module=items/info&amp;path=25-67" TargetMode="External"/><Relationship Id="rId133" Type="http://schemas.openxmlformats.org/officeDocument/2006/relationships/hyperlink" Target="https://ccpatioapp.com/index.php?module=items/info&amp;path=21-84&amp;redirect_to=subentity&amp;gotopage%5b383%5d=1" TargetMode="External"/><Relationship Id="rId172" Type="http://schemas.openxmlformats.org/officeDocument/2006/relationships/hyperlink" Target="https://ccpatioapp.com/index.php?module=items/info&amp;path=25-138" TargetMode="External"/><Relationship Id="rId171" Type="http://schemas.openxmlformats.org/officeDocument/2006/relationships/hyperlink" Target="https://ccpatioapp.com/index.php?module=items/info&amp;path=21-103&amp;redirect_to=subentity&amp;gotopage%5b383%5d=1" TargetMode="External"/><Relationship Id="rId170" Type="http://schemas.openxmlformats.org/officeDocument/2006/relationships/hyperlink" Target="https://ccpatioapp.com/index.php?module=items/info&amp;path=25-137" TargetMode="External"/><Relationship Id="rId165" Type="http://schemas.openxmlformats.org/officeDocument/2006/relationships/hyperlink" Target="https://ccpatioapp.com/index.php?module=items/info&amp;path=21-100&amp;redirect_to=subentity&amp;gotopage%5b383%5d=1" TargetMode="External"/><Relationship Id="rId164" Type="http://schemas.openxmlformats.org/officeDocument/2006/relationships/hyperlink" Target="https://ccpatioapp.com/index.php?module=items/info&amp;path=25-134" TargetMode="External"/><Relationship Id="rId163" Type="http://schemas.openxmlformats.org/officeDocument/2006/relationships/hyperlink" Target="https://ccpatioapp.com/index.php?module=items/info&amp;path=21-99&amp;redirect_to=subentity&amp;gotopage%5b383%5d=1" TargetMode="External"/><Relationship Id="rId162" Type="http://schemas.openxmlformats.org/officeDocument/2006/relationships/hyperlink" Target="https://ccpatioapp.com/index.php?module=items/info&amp;path=25-133" TargetMode="External"/><Relationship Id="rId169" Type="http://schemas.openxmlformats.org/officeDocument/2006/relationships/hyperlink" Target="https://ccpatioapp.com/index.php?module=items/info&amp;path=21-102&amp;redirect_to=subentity&amp;gotopage%5b383%5d=1" TargetMode="External"/><Relationship Id="rId168" Type="http://schemas.openxmlformats.org/officeDocument/2006/relationships/hyperlink" Target="https://ccpatioapp.com/index.php?module=items/info&amp;path=25-136" TargetMode="External"/><Relationship Id="rId167" Type="http://schemas.openxmlformats.org/officeDocument/2006/relationships/hyperlink" Target="https://ccpatioapp.com/index.php?module=items/info&amp;path=21-101&amp;redirect_to=subentity&amp;gotopage%5b383%5d=1" TargetMode="External"/><Relationship Id="rId166" Type="http://schemas.openxmlformats.org/officeDocument/2006/relationships/hyperlink" Target="https://ccpatioapp.com/index.php?module=items/info&amp;path=25-135" TargetMode="External"/><Relationship Id="rId161" Type="http://schemas.openxmlformats.org/officeDocument/2006/relationships/hyperlink" Target="https://ccpatioapp.com/index.php?module=items/info&amp;path=21-98&amp;redirect_to=subentity&amp;gotopage%5b383%5d=1" TargetMode="External"/><Relationship Id="rId160" Type="http://schemas.openxmlformats.org/officeDocument/2006/relationships/hyperlink" Target="https://ccpatioapp.com/index.php?module=items/info&amp;path=25-132" TargetMode="External"/><Relationship Id="rId159" Type="http://schemas.openxmlformats.org/officeDocument/2006/relationships/hyperlink" Target="https://ccpatioapp.com/index.php?module=items/info&amp;path=21-97&amp;redirect_to=subentity&amp;gotopage%5b383%5d=1" TargetMode="External"/><Relationship Id="rId154" Type="http://schemas.openxmlformats.org/officeDocument/2006/relationships/hyperlink" Target="https://ccpatioapp.com/index.php?module=items/info&amp;path=25-129" TargetMode="External"/><Relationship Id="rId153" Type="http://schemas.openxmlformats.org/officeDocument/2006/relationships/hyperlink" Target="https://ccpatioapp.com/index.php?module=items/info&amp;path=21-94&amp;redirect_to=subentity&amp;gotopage%5b383%5d=1" TargetMode="External"/><Relationship Id="rId152" Type="http://schemas.openxmlformats.org/officeDocument/2006/relationships/hyperlink" Target="https://ccpatioapp.com/index.php?module=items/info&amp;path=25-128" TargetMode="External"/><Relationship Id="rId151" Type="http://schemas.openxmlformats.org/officeDocument/2006/relationships/hyperlink" Target="https://ccpatioapp.com/index.php?module=items/info&amp;path=21-93&amp;redirect_to=subentity&amp;gotopage%5b383%5d=1" TargetMode="External"/><Relationship Id="rId158" Type="http://schemas.openxmlformats.org/officeDocument/2006/relationships/hyperlink" Target="https://ccpatioapp.com/index.php?module=items/info&amp;path=25-131" TargetMode="External"/><Relationship Id="rId157" Type="http://schemas.openxmlformats.org/officeDocument/2006/relationships/hyperlink" Target="https://ccpatioapp.com/index.php?module=items/info&amp;path=21-96&amp;redirect_to=subentity&amp;gotopage%5b383%5d=1" TargetMode="External"/><Relationship Id="rId156" Type="http://schemas.openxmlformats.org/officeDocument/2006/relationships/hyperlink" Target="https://ccpatioapp.com/index.php?module=items/info&amp;path=25-130" TargetMode="External"/><Relationship Id="rId155" Type="http://schemas.openxmlformats.org/officeDocument/2006/relationships/hyperlink" Target="https://ccpatioapp.com/index.php?module=items/info&amp;path=21-95&amp;redirect_to=subentity&amp;gotopage%5b383%5d=1" TargetMode="External"/><Relationship Id="rId509" Type="http://schemas.openxmlformats.org/officeDocument/2006/relationships/hyperlink" Target="https://ccpatioapp.com/index.php?module=items/info&amp;path=21-275&amp;redirect_to=subentity&amp;gotopage%5b383%5d=1" TargetMode="External"/><Relationship Id="rId508" Type="http://schemas.openxmlformats.org/officeDocument/2006/relationships/hyperlink" Target="https://ccpatioapp.com/index.php?module=items/info&amp;path=25-318" TargetMode="External"/><Relationship Id="rId503" Type="http://schemas.openxmlformats.org/officeDocument/2006/relationships/hyperlink" Target="https://ccpatioapp.com/index.php?module=items/info&amp;path=21-272&amp;redirect_to=subentity&amp;gotopage%5b383%5d=1" TargetMode="External"/><Relationship Id="rId502" Type="http://schemas.openxmlformats.org/officeDocument/2006/relationships/hyperlink" Target="https://ccpatioapp.com/index.php?module=items/info&amp;path=25-315" TargetMode="External"/><Relationship Id="rId501" Type="http://schemas.openxmlformats.org/officeDocument/2006/relationships/hyperlink" Target="https://ccpatioapp.com/index.php?module=items/info&amp;path=21-271&amp;redirect_to=subentity&amp;gotopage%5b383%5d=1" TargetMode="External"/><Relationship Id="rId500" Type="http://schemas.openxmlformats.org/officeDocument/2006/relationships/hyperlink" Target="https://ccpatioapp.com/index.php?module=items/info&amp;path=25-314" TargetMode="External"/><Relationship Id="rId507" Type="http://schemas.openxmlformats.org/officeDocument/2006/relationships/hyperlink" Target="https://ccpatioapp.com/index.php?module=items/info&amp;path=21-274&amp;redirect_to=subentity&amp;gotopage%5b383%5d=1" TargetMode="External"/><Relationship Id="rId506" Type="http://schemas.openxmlformats.org/officeDocument/2006/relationships/hyperlink" Target="https://ccpatioapp.com/index.php?module=items/info&amp;path=25-317" TargetMode="External"/><Relationship Id="rId505" Type="http://schemas.openxmlformats.org/officeDocument/2006/relationships/hyperlink" Target="https://ccpatioapp.com/index.php?module=items/info&amp;path=21-273&amp;redirect_to=subentity&amp;gotopage%5b383%5d=1" TargetMode="External"/><Relationship Id="rId504" Type="http://schemas.openxmlformats.org/officeDocument/2006/relationships/hyperlink" Target="https://ccpatioapp.com/index.php?module=items/info&amp;path=25-316" TargetMode="External"/><Relationship Id="rId525" Type="http://schemas.openxmlformats.org/officeDocument/2006/relationships/hyperlink" Target="https://ccpatioapp.com/index.php?module=items/info&amp;path=21-283&amp;redirect_to=subentity&amp;gotopage%5b383%5d=1" TargetMode="External"/><Relationship Id="rId524" Type="http://schemas.openxmlformats.org/officeDocument/2006/relationships/hyperlink" Target="https://ccpatioapp.com/index.php?module=items/info&amp;path=25-325" TargetMode="External"/><Relationship Id="rId523" Type="http://schemas.openxmlformats.org/officeDocument/2006/relationships/hyperlink" Target="https://ccpatioapp.com/index.php?module=items/info&amp;path=21-282&amp;redirect_to=subentity&amp;gotopage%5b383%5d=1" TargetMode="External"/><Relationship Id="rId522" Type="http://schemas.openxmlformats.org/officeDocument/2006/relationships/hyperlink" Target="https://ccpatioapp.com/index.php?module=items/info&amp;path=25-324" TargetMode="External"/><Relationship Id="rId529" Type="http://schemas.openxmlformats.org/officeDocument/2006/relationships/hyperlink" Target="https://ccpatioapp.com/index.php?module=items/info&amp;path=21-285&amp;redirect_to=subentity&amp;gotopage%5b383%5d=1" TargetMode="External"/><Relationship Id="rId528" Type="http://schemas.openxmlformats.org/officeDocument/2006/relationships/hyperlink" Target="https://ccpatioapp.com/index.php?module=items/info&amp;path=25-327" TargetMode="External"/><Relationship Id="rId527" Type="http://schemas.openxmlformats.org/officeDocument/2006/relationships/hyperlink" Target="https://ccpatioapp.com/index.php?module=items/info&amp;path=21-284&amp;redirect_to=subentity&amp;gotopage%5b383%5d=1" TargetMode="External"/><Relationship Id="rId526" Type="http://schemas.openxmlformats.org/officeDocument/2006/relationships/hyperlink" Target="https://ccpatioapp.com/index.php?module=items/info&amp;path=25-326" TargetMode="External"/><Relationship Id="rId521" Type="http://schemas.openxmlformats.org/officeDocument/2006/relationships/hyperlink" Target="https://ccpatioapp.com/index.php?module=items/info&amp;path=21-281&amp;redirect_to=subentity&amp;gotopage%5b383%5d=1" TargetMode="External"/><Relationship Id="rId520" Type="http://schemas.openxmlformats.org/officeDocument/2006/relationships/hyperlink" Target="https://ccpatioapp.com/index.php?module=items/info&amp;path=25-323" TargetMode="External"/><Relationship Id="rId519" Type="http://schemas.openxmlformats.org/officeDocument/2006/relationships/hyperlink" Target="https://ccpatioapp.com/index.php?module=items/info&amp;path=21-280&amp;redirect_to=subentity&amp;gotopage%5b383%5d=1" TargetMode="External"/><Relationship Id="rId514" Type="http://schemas.openxmlformats.org/officeDocument/2006/relationships/hyperlink" Target="https://ccpatioapp.com/index.php?module=items/info&amp;path=25-321" TargetMode="External"/><Relationship Id="rId513" Type="http://schemas.openxmlformats.org/officeDocument/2006/relationships/hyperlink" Target="https://ccpatioapp.com/index.php?module=items/info&amp;path=21-277&amp;redirect_to=subentity&amp;gotopage%5b383%5d=1" TargetMode="External"/><Relationship Id="rId512" Type="http://schemas.openxmlformats.org/officeDocument/2006/relationships/hyperlink" Target="https://ccpatioapp.com/index.php?module=items/info&amp;path=25-320" TargetMode="External"/><Relationship Id="rId511" Type="http://schemas.openxmlformats.org/officeDocument/2006/relationships/hyperlink" Target="https://ccpatioapp.com/index.php?module=items/info&amp;path=21-276&amp;redirect_to=subentity&amp;gotopage%5b383%5d=1" TargetMode="External"/><Relationship Id="rId518" Type="http://schemas.openxmlformats.org/officeDocument/2006/relationships/hyperlink" Target="https://ccpatioapp.com/index.php?module=items/info&amp;path=25-278" TargetMode="External"/><Relationship Id="rId517" Type="http://schemas.openxmlformats.org/officeDocument/2006/relationships/hyperlink" Target="https://ccpatioapp.com/index.php?module=items/info&amp;path=21-279&amp;redirect_to=subentity&amp;gotopage%5b383%5d=1" TargetMode="External"/><Relationship Id="rId516" Type="http://schemas.openxmlformats.org/officeDocument/2006/relationships/hyperlink" Target="https://ccpatioapp.com/index.php?module=items/info&amp;path=25-322" TargetMode="External"/><Relationship Id="rId515" Type="http://schemas.openxmlformats.org/officeDocument/2006/relationships/hyperlink" Target="https://ccpatioapp.com/index.php?module=items/info&amp;path=21-278&amp;redirect_to=subentity&amp;gotopage%5b383%5d=1" TargetMode="External"/><Relationship Id="rId510" Type="http://schemas.openxmlformats.org/officeDocument/2006/relationships/hyperlink" Target="https://ccpatioapp.com/index.php?module=items/info&amp;path=25-319" TargetMode="External"/><Relationship Id="rId590" Type="http://schemas.openxmlformats.org/officeDocument/2006/relationships/hyperlink" Target="https://ccpatioapp.com/index.php?module=items/info&amp;path=25-364" TargetMode="External"/><Relationship Id="rId107" Type="http://schemas.openxmlformats.org/officeDocument/2006/relationships/hyperlink" Target="https://ccpatioapp.com/index.php?module=items/info&amp;path=21-70&amp;redirect_to=subentity&amp;gotopage%5b383%5d=1" TargetMode="External"/><Relationship Id="rId106" Type="http://schemas.openxmlformats.org/officeDocument/2006/relationships/hyperlink" Target="https://ccpatioapp.com/index.php?module=items/info&amp;path=25-76" TargetMode="External"/><Relationship Id="rId105" Type="http://schemas.openxmlformats.org/officeDocument/2006/relationships/hyperlink" Target="https://ccpatioapp.com/index.php?module=items/info&amp;path=21-69&amp;redirect_to=subentity&amp;gotopage%5b383%5d=1" TargetMode="External"/><Relationship Id="rId589" Type="http://schemas.openxmlformats.org/officeDocument/2006/relationships/hyperlink" Target="https://ccpatioapp.com/index.php?module=items/info&amp;path=21-315&amp;redirect_to=subentity&amp;gotopage%5b383%5d=1" TargetMode="External"/><Relationship Id="rId104" Type="http://schemas.openxmlformats.org/officeDocument/2006/relationships/hyperlink" Target="https://ccpatioapp.com/index.php?module=items/info&amp;path=25-75" TargetMode="External"/><Relationship Id="rId588" Type="http://schemas.openxmlformats.org/officeDocument/2006/relationships/hyperlink" Target="https://ccpatioapp.com/index.php?module=items/info&amp;path=25-363" TargetMode="External"/><Relationship Id="rId109" Type="http://schemas.openxmlformats.org/officeDocument/2006/relationships/hyperlink" Target="https://ccpatioapp.com/index.php?module=items/info&amp;path=21-71&amp;redirect_to=subentity&amp;gotopage%5b383%5d=1" TargetMode="External"/><Relationship Id="rId108" Type="http://schemas.openxmlformats.org/officeDocument/2006/relationships/hyperlink" Target="https://ccpatioapp.com/index.php?module=items/info&amp;path=25-77" TargetMode="External"/><Relationship Id="rId583" Type="http://schemas.openxmlformats.org/officeDocument/2006/relationships/hyperlink" Target="https://ccpatioapp.com/index.php?module=items/info&amp;path=21-312&amp;redirect_to=subentity&amp;gotopage%5b383%5d=1" TargetMode="External"/><Relationship Id="rId582" Type="http://schemas.openxmlformats.org/officeDocument/2006/relationships/hyperlink" Target="https://ccpatioapp.com/index.php?module=items/info&amp;path=25-358" TargetMode="External"/><Relationship Id="rId581" Type="http://schemas.openxmlformats.org/officeDocument/2006/relationships/hyperlink" Target="https://ccpatioapp.com/index.php?module=items/info&amp;path=21-311&amp;redirect_to=subentity&amp;gotopage%5b383%5d=1" TargetMode="External"/><Relationship Id="rId580" Type="http://schemas.openxmlformats.org/officeDocument/2006/relationships/hyperlink" Target="https://ccpatioapp.com/index.php?module=items/info&amp;path=25-355" TargetMode="External"/><Relationship Id="rId103" Type="http://schemas.openxmlformats.org/officeDocument/2006/relationships/hyperlink" Target="https://ccpatioapp.com/index.php?module=items/info&amp;path=21-68&amp;redirect_to=subentity&amp;gotopage%5b383%5d=1" TargetMode="External"/><Relationship Id="rId587" Type="http://schemas.openxmlformats.org/officeDocument/2006/relationships/hyperlink" Target="https://ccpatioapp.com/index.php?module=items/info&amp;path=21-314&amp;redirect_to=subentity&amp;gotopage%5b383%5d=1" TargetMode="External"/><Relationship Id="rId102" Type="http://schemas.openxmlformats.org/officeDocument/2006/relationships/hyperlink" Target="https://ccpatioapp.com/index.php?module=items/info&amp;path=25-74" TargetMode="External"/><Relationship Id="rId586" Type="http://schemas.openxmlformats.org/officeDocument/2006/relationships/hyperlink" Target="https://ccpatioapp.com/index.php?module=items/info&amp;path=25-362" TargetMode="External"/><Relationship Id="rId101" Type="http://schemas.openxmlformats.org/officeDocument/2006/relationships/hyperlink" Target="https://ccpatioapp.com/index.php?module=items/info&amp;path=21-67&amp;redirect_to=subentity&amp;gotopage%5b383%5d=1" TargetMode="External"/><Relationship Id="rId585" Type="http://schemas.openxmlformats.org/officeDocument/2006/relationships/hyperlink" Target="https://ccpatioapp.com/index.php?module=items/info&amp;path=21-313&amp;redirect_to=subentity&amp;gotopage%5b383%5d=1" TargetMode="External"/><Relationship Id="rId100" Type="http://schemas.openxmlformats.org/officeDocument/2006/relationships/hyperlink" Target="https://ccpatioapp.com/index.php?module=items/info&amp;path=25-73" TargetMode="External"/><Relationship Id="rId584" Type="http://schemas.openxmlformats.org/officeDocument/2006/relationships/hyperlink" Target="https://ccpatioapp.com/index.php?module=items/info&amp;path=25-359" TargetMode="External"/><Relationship Id="rId579" Type="http://schemas.openxmlformats.org/officeDocument/2006/relationships/hyperlink" Target="https://ccpatioapp.com/index.php?module=items/info&amp;path=21-310&amp;redirect_to=subentity&amp;gotopage%5b383%5d=1" TargetMode="External"/><Relationship Id="rId578" Type="http://schemas.openxmlformats.org/officeDocument/2006/relationships/hyperlink" Target="https://ccpatioapp.com/index.php?module=items/info&amp;path=25-354" TargetMode="External"/><Relationship Id="rId577" Type="http://schemas.openxmlformats.org/officeDocument/2006/relationships/hyperlink" Target="https://ccpatioapp.com/index.php?module=items/info&amp;path=21-309&amp;redirect_to=subentity&amp;gotopage%5b383%5d=1" TargetMode="External"/><Relationship Id="rId572" Type="http://schemas.openxmlformats.org/officeDocument/2006/relationships/hyperlink" Target="https://ccpatioapp.com/index.php?module=items/info&amp;path=25-351" TargetMode="External"/><Relationship Id="rId571" Type="http://schemas.openxmlformats.org/officeDocument/2006/relationships/hyperlink" Target="https://ccpatioapp.com/index.php?module=items/info&amp;path=21-306&amp;redirect_to=subentity&amp;gotopage%5b383%5d=1" TargetMode="External"/><Relationship Id="rId570" Type="http://schemas.openxmlformats.org/officeDocument/2006/relationships/hyperlink" Target="https://ccpatioapp.com/index.php?module=items/info&amp;path=25-350" TargetMode="External"/><Relationship Id="rId576" Type="http://schemas.openxmlformats.org/officeDocument/2006/relationships/hyperlink" Target="https://ccpatioapp.com/index.php?module=items/info&amp;path=25-353" TargetMode="External"/><Relationship Id="rId575" Type="http://schemas.openxmlformats.org/officeDocument/2006/relationships/hyperlink" Target="https://ccpatioapp.com/index.php?module=items/info&amp;path=21-308&amp;redirect_to=subentity&amp;gotopage%5b383%5d=1" TargetMode="External"/><Relationship Id="rId574" Type="http://schemas.openxmlformats.org/officeDocument/2006/relationships/hyperlink" Target="https://ccpatioapp.com/index.php?module=items/info&amp;path=25-352" TargetMode="External"/><Relationship Id="rId573" Type="http://schemas.openxmlformats.org/officeDocument/2006/relationships/hyperlink" Target="https://ccpatioapp.com/index.php?module=items/info&amp;path=21-307&amp;redirect_to=subentity&amp;gotopage%5b383%5d=1" TargetMode="External"/><Relationship Id="rId129" Type="http://schemas.openxmlformats.org/officeDocument/2006/relationships/hyperlink" Target="https://ccpatioapp.com/index.php?module=items/info&amp;path=21-82&amp;redirect_to=subentity&amp;gotopage%5b383%5d=1" TargetMode="External"/><Relationship Id="rId128" Type="http://schemas.openxmlformats.org/officeDocument/2006/relationships/hyperlink" Target="https://ccpatioapp.com/index.php?module=items/info&amp;path=25-118" TargetMode="External"/><Relationship Id="rId127" Type="http://schemas.openxmlformats.org/officeDocument/2006/relationships/hyperlink" Target="https://ccpatioapp.com/index.php?module=items/info&amp;path=21-81&amp;redirect_to=subentity&amp;gotopage%5b383%5d=1" TargetMode="External"/><Relationship Id="rId126" Type="http://schemas.openxmlformats.org/officeDocument/2006/relationships/hyperlink" Target="https://ccpatioapp.com/index.php?module=items/info&amp;path=25-88" TargetMode="External"/><Relationship Id="rId121" Type="http://schemas.openxmlformats.org/officeDocument/2006/relationships/hyperlink" Target="https://ccpatioapp.com/index.php?module=items/info&amp;path=21-77&amp;redirect_to=subentity&amp;gotopage%5b383%5d=1" TargetMode="External"/><Relationship Id="rId120" Type="http://schemas.openxmlformats.org/officeDocument/2006/relationships/hyperlink" Target="https://ccpatioapp.com/index.php?module=items/info&amp;path=25-84" TargetMode="External"/><Relationship Id="rId125" Type="http://schemas.openxmlformats.org/officeDocument/2006/relationships/hyperlink" Target="https://ccpatioapp.com/index.php?module=items/info&amp;path=21-80&amp;redirect_to=subentity&amp;gotopage%5b383%5d=1" TargetMode="External"/><Relationship Id="rId124" Type="http://schemas.openxmlformats.org/officeDocument/2006/relationships/hyperlink" Target="https://ccpatioapp.com/index.php?module=items/info&amp;path=25-87" TargetMode="External"/><Relationship Id="rId123" Type="http://schemas.openxmlformats.org/officeDocument/2006/relationships/hyperlink" Target="https://ccpatioapp.com/index.php?module=items/info&amp;path=21-78&amp;redirect_to=subentity&amp;gotopage%5b383%5d=1" TargetMode="External"/><Relationship Id="rId122" Type="http://schemas.openxmlformats.org/officeDocument/2006/relationships/hyperlink" Target="https://ccpatioapp.com/index.php?module=items/info&amp;path=25-85" TargetMode="External"/><Relationship Id="rId118" Type="http://schemas.openxmlformats.org/officeDocument/2006/relationships/hyperlink" Target="https://ccpatioapp.com/index.php?module=items/info&amp;path=25-82" TargetMode="External"/><Relationship Id="rId117" Type="http://schemas.openxmlformats.org/officeDocument/2006/relationships/hyperlink" Target="https://ccpatioapp.com/index.php?module=items/info&amp;path=21-75&amp;redirect_to=subentity&amp;gotopage%5b383%5d=1" TargetMode="External"/><Relationship Id="rId116" Type="http://schemas.openxmlformats.org/officeDocument/2006/relationships/hyperlink" Target="https://ccpatioapp.com/index.php?module=items/info&amp;path=25-81" TargetMode="External"/><Relationship Id="rId115" Type="http://schemas.openxmlformats.org/officeDocument/2006/relationships/hyperlink" Target="https://ccpatioapp.com/index.php?module=items/info&amp;path=21-74&amp;redirect_to=subentity&amp;gotopage%5b383%5d=1" TargetMode="External"/><Relationship Id="rId599" Type="http://schemas.openxmlformats.org/officeDocument/2006/relationships/hyperlink" Target="https://ccpatioapp.com/index.php?module=items/info&amp;path=21-320&amp;redirect_to=subentity&amp;gotopage%5b383%5d=1" TargetMode="External"/><Relationship Id="rId119" Type="http://schemas.openxmlformats.org/officeDocument/2006/relationships/hyperlink" Target="https://ccpatioapp.com/index.php?module=items/info&amp;path=21-76&amp;redirect_to=subentity&amp;gotopage%5b383%5d=1" TargetMode="External"/><Relationship Id="rId110" Type="http://schemas.openxmlformats.org/officeDocument/2006/relationships/hyperlink" Target="https://ccpatioapp.com/index.php?module=items/info&amp;path=25-78" TargetMode="External"/><Relationship Id="rId594" Type="http://schemas.openxmlformats.org/officeDocument/2006/relationships/hyperlink" Target="https://ccpatioapp.com/index.php?module=items/info&amp;path=25-366" TargetMode="External"/><Relationship Id="rId593" Type="http://schemas.openxmlformats.org/officeDocument/2006/relationships/hyperlink" Target="https://ccpatioapp.com/index.php?module=items/info&amp;path=21-317&amp;redirect_to=subentity&amp;gotopage%5b383%5d=1" TargetMode="External"/><Relationship Id="rId592" Type="http://schemas.openxmlformats.org/officeDocument/2006/relationships/hyperlink" Target="https://ccpatioapp.com/index.php?module=items/info&amp;path=25-365" TargetMode="External"/><Relationship Id="rId591" Type="http://schemas.openxmlformats.org/officeDocument/2006/relationships/hyperlink" Target="https://ccpatioapp.com/index.php?module=items/info&amp;path=21-316&amp;redirect_to=subentity&amp;gotopage%5b383%5d=1" TargetMode="External"/><Relationship Id="rId114" Type="http://schemas.openxmlformats.org/officeDocument/2006/relationships/hyperlink" Target="https://ccpatioapp.com/index.php?module=items/info&amp;path=25-80" TargetMode="External"/><Relationship Id="rId598" Type="http://schemas.openxmlformats.org/officeDocument/2006/relationships/hyperlink" Target="https://ccpatioapp.com/index.php?module=items/info&amp;path=25-368" TargetMode="External"/><Relationship Id="rId113" Type="http://schemas.openxmlformats.org/officeDocument/2006/relationships/hyperlink" Target="https://ccpatioapp.com/index.php?module=items/info&amp;path=21-73&amp;redirect_to=subentity&amp;gotopage%5b383%5d=1" TargetMode="External"/><Relationship Id="rId597" Type="http://schemas.openxmlformats.org/officeDocument/2006/relationships/hyperlink" Target="https://ccpatioapp.com/index.php?module=items/info&amp;path=21-319&amp;redirect_to=subentity&amp;gotopage%5b383%5d=1" TargetMode="External"/><Relationship Id="rId112" Type="http://schemas.openxmlformats.org/officeDocument/2006/relationships/hyperlink" Target="https://ccpatioapp.com/index.php?module=items/info&amp;path=25-79" TargetMode="External"/><Relationship Id="rId596" Type="http://schemas.openxmlformats.org/officeDocument/2006/relationships/hyperlink" Target="https://ccpatioapp.com/index.php?module=items/info&amp;path=25-367" TargetMode="External"/><Relationship Id="rId111" Type="http://schemas.openxmlformats.org/officeDocument/2006/relationships/hyperlink" Target="https://ccpatioapp.com/index.php?module=items/info&amp;path=21-72&amp;redirect_to=subentity&amp;gotopage%5b383%5d=1" TargetMode="External"/><Relationship Id="rId595" Type="http://schemas.openxmlformats.org/officeDocument/2006/relationships/hyperlink" Target="https://ccpatioapp.com/index.php?module=items/info&amp;path=21-318&amp;redirect_to=subentity&amp;gotopage%5b383%5d=1" TargetMode="External"/><Relationship Id="rId547" Type="http://schemas.openxmlformats.org/officeDocument/2006/relationships/hyperlink" Target="https://ccpatioapp.com/index.php?module=items/info&amp;path=21-294&amp;redirect_to=subentity&amp;gotopage%5b383%5d=1" TargetMode="External"/><Relationship Id="rId546" Type="http://schemas.openxmlformats.org/officeDocument/2006/relationships/hyperlink" Target="https://ccpatioapp.com/index.php?module=items/info&amp;path=25-338" TargetMode="External"/><Relationship Id="rId545" Type="http://schemas.openxmlformats.org/officeDocument/2006/relationships/hyperlink" Target="https://ccpatioapp.com/index.php?module=items/info&amp;path=21-293&amp;redirect_to=subentity&amp;gotopage%5b383%5d=1" TargetMode="External"/><Relationship Id="rId544" Type="http://schemas.openxmlformats.org/officeDocument/2006/relationships/hyperlink" Target="https://ccpatioapp.com/index.php?module=items/info&amp;path=25-337" TargetMode="External"/><Relationship Id="rId549" Type="http://schemas.openxmlformats.org/officeDocument/2006/relationships/hyperlink" Target="https://ccpatioapp.com/index.php?module=items/info&amp;path=21-295&amp;redirect_to=subentity&amp;gotopage%5b383%5d=1" TargetMode="External"/><Relationship Id="rId548" Type="http://schemas.openxmlformats.org/officeDocument/2006/relationships/hyperlink" Target="https://ccpatioapp.com/index.php?module=items/info&amp;path=25-339" TargetMode="External"/><Relationship Id="rId543" Type="http://schemas.openxmlformats.org/officeDocument/2006/relationships/hyperlink" Target="https://ccpatioapp.com/index.php?module=items/info&amp;path=21-292&amp;redirect_to=subentity&amp;gotopage%5b383%5d=1" TargetMode="External"/><Relationship Id="rId542" Type="http://schemas.openxmlformats.org/officeDocument/2006/relationships/hyperlink" Target="https://ccpatioapp.com/index.php?module=items/info&amp;path=25-336" TargetMode="External"/><Relationship Id="rId541" Type="http://schemas.openxmlformats.org/officeDocument/2006/relationships/hyperlink" Target="https://ccpatioapp.com/index.php?module=items/info&amp;path=21-291&amp;redirect_to=subentity&amp;gotopage%5b383%5d=1" TargetMode="External"/><Relationship Id="rId540" Type="http://schemas.openxmlformats.org/officeDocument/2006/relationships/hyperlink" Target="https://ccpatioapp.com/index.php?module=items/info&amp;path=25-357" TargetMode="External"/><Relationship Id="rId536" Type="http://schemas.openxmlformats.org/officeDocument/2006/relationships/hyperlink" Target="https://ccpatioapp.com/index.php?module=items/info&amp;path=25-331" TargetMode="External"/><Relationship Id="rId535" Type="http://schemas.openxmlformats.org/officeDocument/2006/relationships/hyperlink" Target="https://ccpatioapp.com/index.php?module=items/info&amp;path=21-288&amp;redirect_to=subentity&amp;gotopage%5b383%5d=1" TargetMode="External"/><Relationship Id="rId534" Type="http://schemas.openxmlformats.org/officeDocument/2006/relationships/hyperlink" Target="https://ccpatioapp.com/index.php?module=items/info&amp;path=25-330" TargetMode="External"/><Relationship Id="rId533" Type="http://schemas.openxmlformats.org/officeDocument/2006/relationships/hyperlink" Target="https://ccpatioapp.com/index.php?module=items/info&amp;path=21-287&amp;redirect_to=subentity&amp;gotopage%5b383%5d=1" TargetMode="External"/><Relationship Id="rId539" Type="http://schemas.openxmlformats.org/officeDocument/2006/relationships/hyperlink" Target="https://ccpatioapp.com/index.php?module=items/info&amp;path=21-290&amp;redirect_to=subentity&amp;gotopage%5b383%5d=1" TargetMode="External"/><Relationship Id="rId538" Type="http://schemas.openxmlformats.org/officeDocument/2006/relationships/hyperlink" Target="https://ccpatioapp.com/index.php?module=items/info&amp;path=25-334" TargetMode="External"/><Relationship Id="rId537" Type="http://schemas.openxmlformats.org/officeDocument/2006/relationships/hyperlink" Target="https://ccpatioapp.com/index.php?module=items/info&amp;path=21-289&amp;redirect_to=subentity&amp;gotopage%5b383%5d=1" TargetMode="External"/><Relationship Id="rId532" Type="http://schemas.openxmlformats.org/officeDocument/2006/relationships/hyperlink" Target="https://ccpatioapp.com/index.php?module=items/info&amp;path=25-329" TargetMode="External"/><Relationship Id="rId531" Type="http://schemas.openxmlformats.org/officeDocument/2006/relationships/hyperlink" Target="https://ccpatioapp.com/index.php?module=items/info&amp;path=21-286&amp;redirect_to=subentity&amp;gotopage%5b383%5d=1" TargetMode="External"/><Relationship Id="rId530" Type="http://schemas.openxmlformats.org/officeDocument/2006/relationships/hyperlink" Target="https://ccpatioapp.com/index.php?module=items/info&amp;path=25-328" TargetMode="External"/><Relationship Id="rId569" Type="http://schemas.openxmlformats.org/officeDocument/2006/relationships/hyperlink" Target="https://ccpatioapp.com/index.php?module=items/info&amp;path=21-305&amp;redirect_to=subentity&amp;gotopage%5b383%5d=1" TargetMode="External"/><Relationship Id="rId568" Type="http://schemas.openxmlformats.org/officeDocument/2006/relationships/hyperlink" Target="https://ccpatioapp.com/index.php?module=items/info&amp;path=25-349" TargetMode="External"/><Relationship Id="rId567" Type="http://schemas.openxmlformats.org/officeDocument/2006/relationships/hyperlink" Target="https://ccpatioapp.com/index.php?module=items/info&amp;path=21-304&amp;redirect_to=subentity&amp;gotopage%5b383%5d=1" TargetMode="External"/><Relationship Id="rId566" Type="http://schemas.openxmlformats.org/officeDocument/2006/relationships/hyperlink" Target="https://ccpatioapp.com/index.php?module=items/info&amp;path=25-348" TargetMode="External"/><Relationship Id="rId561" Type="http://schemas.openxmlformats.org/officeDocument/2006/relationships/hyperlink" Target="https://ccpatioapp.com/index.php?module=items/info&amp;path=21-301&amp;redirect_to=subentity&amp;gotopage%5b383%5d=1" TargetMode="External"/><Relationship Id="rId560" Type="http://schemas.openxmlformats.org/officeDocument/2006/relationships/hyperlink" Target="https://ccpatioapp.com/index.php?module=items/info&amp;path=25-345" TargetMode="External"/><Relationship Id="rId565" Type="http://schemas.openxmlformats.org/officeDocument/2006/relationships/hyperlink" Target="https://ccpatioapp.com/index.php?module=items/info&amp;path=21-303&amp;redirect_to=subentity&amp;gotopage%5b383%5d=1" TargetMode="External"/><Relationship Id="rId564" Type="http://schemas.openxmlformats.org/officeDocument/2006/relationships/hyperlink" Target="https://ccpatioapp.com/index.php?module=items/info&amp;path=25-347" TargetMode="External"/><Relationship Id="rId563" Type="http://schemas.openxmlformats.org/officeDocument/2006/relationships/hyperlink" Target="https://ccpatioapp.com/index.php?module=items/info&amp;path=21-302&amp;redirect_to=subentity&amp;gotopage%5b383%5d=1" TargetMode="External"/><Relationship Id="rId562" Type="http://schemas.openxmlformats.org/officeDocument/2006/relationships/hyperlink" Target="https://ccpatioapp.com/index.php?module=items/info&amp;path=25-346" TargetMode="External"/><Relationship Id="rId558" Type="http://schemas.openxmlformats.org/officeDocument/2006/relationships/hyperlink" Target="https://ccpatioapp.com/index.php?module=items/info&amp;path=25-344" TargetMode="External"/><Relationship Id="rId557" Type="http://schemas.openxmlformats.org/officeDocument/2006/relationships/hyperlink" Target="https://ccpatioapp.com/index.php?module=items/info&amp;path=21-299&amp;redirect_to=subentity&amp;gotopage%5b383%5d=1" TargetMode="External"/><Relationship Id="rId556" Type="http://schemas.openxmlformats.org/officeDocument/2006/relationships/hyperlink" Target="https://ccpatioapp.com/index.php?module=items/info&amp;path=25-343" TargetMode="External"/><Relationship Id="rId555" Type="http://schemas.openxmlformats.org/officeDocument/2006/relationships/hyperlink" Target="https://ccpatioapp.com/index.php?module=items/info&amp;path=21-298&amp;redirect_to=subentity&amp;gotopage%5b383%5d=1" TargetMode="External"/><Relationship Id="rId559" Type="http://schemas.openxmlformats.org/officeDocument/2006/relationships/hyperlink" Target="https://ccpatioapp.com/index.php?module=items/info&amp;path=21-300&amp;redirect_to=subentity&amp;gotopage%5b383%5d=1" TargetMode="External"/><Relationship Id="rId550" Type="http://schemas.openxmlformats.org/officeDocument/2006/relationships/hyperlink" Target="https://ccpatioapp.com/index.php?module=items/info&amp;path=25-340" TargetMode="External"/><Relationship Id="rId554" Type="http://schemas.openxmlformats.org/officeDocument/2006/relationships/hyperlink" Target="https://ccpatioapp.com/index.php?module=items/info&amp;path=25-342" TargetMode="External"/><Relationship Id="rId553" Type="http://schemas.openxmlformats.org/officeDocument/2006/relationships/hyperlink" Target="https://ccpatioapp.com/index.php?module=items/info&amp;path=21-297&amp;redirect_to=subentity&amp;gotopage%5b383%5d=1" TargetMode="External"/><Relationship Id="rId552" Type="http://schemas.openxmlformats.org/officeDocument/2006/relationships/hyperlink" Target="https://ccpatioapp.com/index.php?module=items/info&amp;path=25-341" TargetMode="External"/><Relationship Id="rId551" Type="http://schemas.openxmlformats.org/officeDocument/2006/relationships/hyperlink" Target="https://ccpatioapp.com/index.php?module=items/info&amp;path=21-296&amp;redirect_to=subentity&amp;gotopage%5b383%5d=1" TargetMode="External"/><Relationship Id="rId495" Type="http://schemas.openxmlformats.org/officeDocument/2006/relationships/hyperlink" Target="https://ccpatioapp.com/index.php?module=items/info&amp;path=21-268&amp;redirect_to=subentity&amp;gotopage%5b383%5d=1" TargetMode="External"/><Relationship Id="rId494" Type="http://schemas.openxmlformats.org/officeDocument/2006/relationships/hyperlink" Target="https://ccpatioapp.com/index.php?module=items/info&amp;path=25-311" TargetMode="External"/><Relationship Id="rId493" Type="http://schemas.openxmlformats.org/officeDocument/2006/relationships/hyperlink" Target="https://ccpatioapp.com/index.php?module=items/info&amp;path=21-267&amp;redirect_to=subentity&amp;gotopage%5b383%5d=1" TargetMode="External"/><Relationship Id="rId492" Type="http://schemas.openxmlformats.org/officeDocument/2006/relationships/hyperlink" Target="https://ccpatioapp.com/index.php?module=items/info&amp;path=25-310" TargetMode="External"/><Relationship Id="rId499" Type="http://schemas.openxmlformats.org/officeDocument/2006/relationships/hyperlink" Target="https://ccpatioapp.com/index.php?module=items/info&amp;path=21-270&amp;redirect_to=subentity&amp;gotopage%5b383%5d=1" TargetMode="External"/><Relationship Id="rId498" Type="http://schemas.openxmlformats.org/officeDocument/2006/relationships/hyperlink" Target="https://ccpatioapp.com/index.php?module=items/info&amp;path=25-313" TargetMode="External"/><Relationship Id="rId497" Type="http://schemas.openxmlformats.org/officeDocument/2006/relationships/hyperlink" Target="https://ccpatioapp.com/index.php?module=items/info&amp;path=21-269&amp;redirect_to=subentity&amp;gotopage%5b383%5d=1" TargetMode="External"/><Relationship Id="rId496" Type="http://schemas.openxmlformats.org/officeDocument/2006/relationships/hyperlink" Target="https://ccpatioapp.com/index.php?module=items/info&amp;path=25-312" TargetMode="External"/><Relationship Id="rId409" Type="http://schemas.openxmlformats.org/officeDocument/2006/relationships/hyperlink" Target="https://ccpatioapp.com/index.php?module=items/info&amp;path=21-224&amp;redirect_to=subentity&amp;gotopage%5b383%5d=1" TargetMode="External"/><Relationship Id="rId404" Type="http://schemas.openxmlformats.org/officeDocument/2006/relationships/hyperlink" Target="https://ccpatioapp.com/index.php?module=items/info&amp;path=25-266" TargetMode="External"/><Relationship Id="rId403" Type="http://schemas.openxmlformats.org/officeDocument/2006/relationships/hyperlink" Target="https://ccpatioapp.com/index.php?module=items/info&amp;path=21-221&amp;redirect_to=subentity&amp;gotopage%5b383%5d=1" TargetMode="External"/><Relationship Id="rId402" Type="http://schemas.openxmlformats.org/officeDocument/2006/relationships/hyperlink" Target="https://ccpatioapp.com/index.php?module=items/info&amp;path=25-265" TargetMode="External"/><Relationship Id="rId401" Type="http://schemas.openxmlformats.org/officeDocument/2006/relationships/hyperlink" Target="https://ccpatioapp.com/index.php?module=items/info&amp;path=21-220&amp;redirect_to=subentity&amp;gotopage%5b383%5d=1" TargetMode="External"/><Relationship Id="rId408" Type="http://schemas.openxmlformats.org/officeDocument/2006/relationships/hyperlink" Target="https://ccpatioapp.com/index.php?module=items/info&amp;path=25-268" TargetMode="External"/><Relationship Id="rId407" Type="http://schemas.openxmlformats.org/officeDocument/2006/relationships/hyperlink" Target="https://ccpatioapp.com/index.php?module=items/info&amp;path=21-223&amp;redirect_to=subentity&amp;gotopage%5b383%5d=1" TargetMode="External"/><Relationship Id="rId406" Type="http://schemas.openxmlformats.org/officeDocument/2006/relationships/hyperlink" Target="https://ccpatioapp.com/index.php?module=items/info&amp;path=25-267" TargetMode="External"/><Relationship Id="rId405" Type="http://schemas.openxmlformats.org/officeDocument/2006/relationships/hyperlink" Target="https://ccpatioapp.com/index.php?module=items/info&amp;path=21-222&amp;redirect_to=subentity&amp;gotopage%5b383%5d=1" TargetMode="External"/><Relationship Id="rId400" Type="http://schemas.openxmlformats.org/officeDocument/2006/relationships/hyperlink" Target="https://ccpatioapp.com/index.php?module=items/info&amp;path=25-264" TargetMode="External"/><Relationship Id="rId469" Type="http://schemas.openxmlformats.org/officeDocument/2006/relationships/hyperlink" Target="https://ccpatioapp.com/index.php?module=items/info&amp;path=21-255&amp;redirect_to=subentity&amp;gotopage%5b383%5d=1" TargetMode="External"/><Relationship Id="rId468" Type="http://schemas.openxmlformats.org/officeDocument/2006/relationships/hyperlink" Target="https://ccpatioapp.com/index.php?module=items/info&amp;path=25-297" TargetMode="External"/><Relationship Id="rId467" Type="http://schemas.openxmlformats.org/officeDocument/2006/relationships/hyperlink" Target="https://ccpatioapp.com/index.php?module=items/info&amp;path=21-254&amp;redirect_to=subentity&amp;gotopage%5b383%5d=1" TargetMode="External"/><Relationship Id="rId462" Type="http://schemas.openxmlformats.org/officeDocument/2006/relationships/hyperlink" Target="https://ccpatioapp.com/index.php?module=items/info&amp;path=25-294" TargetMode="External"/><Relationship Id="rId461" Type="http://schemas.openxmlformats.org/officeDocument/2006/relationships/hyperlink" Target="https://ccpatioapp.com/index.php?module=items/info&amp;path=21-251&amp;redirect_to=subentity&amp;gotopage%5b383%5d=1" TargetMode="External"/><Relationship Id="rId460" Type="http://schemas.openxmlformats.org/officeDocument/2006/relationships/hyperlink" Target="https://ccpatioapp.com/index.php?module=items/info&amp;path=25-293" TargetMode="External"/><Relationship Id="rId466" Type="http://schemas.openxmlformats.org/officeDocument/2006/relationships/hyperlink" Target="https://ccpatioapp.com/index.php?module=items/info&amp;path=25-296" TargetMode="External"/><Relationship Id="rId465" Type="http://schemas.openxmlformats.org/officeDocument/2006/relationships/hyperlink" Target="https://ccpatioapp.com/index.php?module=items/info&amp;path=21-253&amp;redirect_to=subentity&amp;gotopage%5b383%5d=1" TargetMode="External"/><Relationship Id="rId464" Type="http://schemas.openxmlformats.org/officeDocument/2006/relationships/hyperlink" Target="https://ccpatioapp.com/index.php?module=items/info&amp;path=25-295" TargetMode="External"/><Relationship Id="rId463" Type="http://schemas.openxmlformats.org/officeDocument/2006/relationships/hyperlink" Target="https://ccpatioapp.com/index.php?module=items/info&amp;path=21-252&amp;redirect_to=subentity&amp;gotopage%5b383%5d=1" TargetMode="External"/><Relationship Id="rId459" Type="http://schemas.openxmlformats.org/officeDocument/2006/relationships/hyperlink" Target="https://ccpatioapp.com/index.php?module=items/info&amp;path=21-250&amp;redirect_to=subentity&amp;gotopage%5b383%5d=1" TargetMode="External"/><Relationship Id="rId458" Type="http://schemas.openxmlformats.org/officeDocument/2006/relationships/hyperlink" Target="https://ccpatioapp.com/index.php?module=items/info&amp;path=25-117" TargetMode="External"/><Relationship Id="rId457" Type="http://schemas.openxmlformats.org/officeDocument/2006/relationships/hyperlink" Target="https://ccpatioapp.com/index.php?module=items/info&amp;path=21-249&amp;redirect_to=subentity&amp;gotopage%5b383%5d=1" TargetMode="External"/><Relationship Id="rId456" Type="http://schemas.openxmlformats.org/officeDocument/2006/relationships/hyperlink" Target="https://ccpatioapp.com/index.php?module=items/info&amp;path=25-64" TargetMode="External"/><Relationship Id="rId451" Type="http://schemas.openxmlformats.org/officeDocument/2006/relationships/hyperlink" Target="https://ccpatioapp.com/index.php?module=items/info&amp;path=21-246&amp;redirect_to=subentity&amp;gotopage%5b383%5d=1" TargetMode="External"/><Relationship Id="rId450" Type="http://schemas.openxmlformats.org/officeDocument/2006/relationships/hyperlink" Target="https://ccpatioapp.com/index.php?module=items/info&amp;path=25-291" TargetMode="External"/><Relationship Id="rId455" Type="http://schemas.openxmlformats.org/officeDocument/2006/relationships/hyperlink" Target="https://ccpatioapp.com/index.php?module=items/info&amp;path=21-248&amp;redirect_to=subentity&amp;gotopage%5b383%5d=1" TargetMode="External"/><Relationship Id="rId454" Type="http://schemas.openxmlformats.org/officeDocument/2006/relationships/hyperlink" Target="https://ccpatioapp.com/index.php?module=items/info&amp;path=25-292" TargetMode="External"/><Relationship Id="rId453" Type="http://schemas.openxmlformats.org/officeDocument/2006/relationships/hyperlink" Target="https://ccpatioapp.com/index.php?module=items/info&amp;path=21-247&amp;redirect_to=subentity&amp;gotopage%5b383%5d=1" TargetMode="External"/><Relationship Id="rId452" Type="http://schemas.openxmlformats.org/officeDocument/2006/relationships/hyperlink" Target="https://ccpatioapp.com/index.php?module=items/info&amp;path=25-229" TargetMode="External"/><Relationship Id="rId491" Type="http://schemas.openxmlformats.org/officeDocument/2006/relationships/hyperlink" Target="https://ccpatioapp.com/index.php?module=items/info&amp;path=21-266&amp;redirect_to=subentity&amp;gotopage%5b383%5d=1" TargetMode="External"/><Relationship Id="rId490" Type="http://schemas.openxmlformats.org/officeDocument/2006/relationships/hyperlink" Target="https://ccpatioapp.com/index.php?module=items/info&amp;path=25-308" TargetMode="External"/><Relationship Id="rId489" Type="http://schemas.openxmlformats.org/officeDocument/2006/relationships/hyperlink" Target="https://ccpatioapp.com/index.php?module=items/info&amp;path=21-265&amp;redirect_to=subentity&amp;gotopage%5b383%5d=1" TargetMode="External"/><Relationship Id="rId484" Type="http://schemas.openxmlformats.org/officeDocument/2006/relationships/hyperlink" Target="https://ccpatioapp.com/index.php?module=items/info&amp;path=25-305" TargetMode="External"/><Relationship Id="rId483" Type="http://schemas.openxmlformats.org/officeDocument/2006/relationships/hyperlink" Target="https://ccpatioapp.com/index.php?module=items/info&amp;path=21-262&amp;redirect_to=subentity&amp;gotopage%5b383%5d=1" TargetMode="External"/><Relationship Id="rId482" Type="http://schemas.openxmlformats.org/officeDocument/2006/relationships/hyperlink" Target="https://ccpatioapp.com/index.php?module=items/info&amp;path=25-304" TargetMode="External"/><Relationship Id="rId481" Type="http://schemas.openxmlformats.org/officeDocument/2006/relationships/hyperlink" Target="https://ccpatioapp.com/index.php?module=items/info&amp;path=21-261&amp;redirect_to=subentity&amp;gotopage%5b383%5d=1" TargetMode="External"/><Relationship Id="rId488" Type="http://schemas.openxmlformats.org/officeDocument/2006/relationships/hyperlink" Target="https://ccpatioapp.com/index.php?module=items/info&amp;path=25-307" TargetMode="External"/><Relationship Id="rId487" Type="http://schemas.openxmlformats.org/officeDocument/2006/relationships/hyperlink" Target="https://ccpatioapp.com/index.php?module=items/info&amp;path=21-264&amp;redirect_to=subentity&amp;gotopage%5b383%5d=1" TargetMode="External"/><Relationship Id="rId486" Type="http://schemas.openxmlformats.org/officeDocument/2006/relationships/hyperlink" Target="https://ccpatioapp.com/index.php?module=items/info&amp;path=25-306" TargetMode="External"/><Relationship Id="rId485" Type="http://schemas.openxmlformats.org/officeDocument/2006/relationships/hyperlink" Target="https://ccpatioapp.com/index.php?module=items/info&amp;path=21-263&amp;redirect_to=subentity&amp;gotopage%5b383%5d=1" TargetMode="External"/><Relationship Id="rId480" Type="http://schemas.openxmlformats.org/officeDocument/2006/relationships/hyperlink" Target="https://ccpatioapp.com/index.php?module=items/info&amp;path=25-303" TargetMode="External"/><Relationship Id="rId479" Type="http://schemas.openxmlformats.org/officeDocument/2006/relationships/hyperlink" Target="https://ccpatioapp.com/index.php?module=items/info&amp;path=21-260&amp;redirect_to=subentity&amp;gotopage%5b383%5d=1" TargetMode="External"/><Relationship Id="rId478" Type="http://schemas.openxmlformats.org/officeDocument/2006/relationships/hyperlink" Target="https://ccpatioapp.com/index.php?module=items/info&amp;path=25-212" TargetMode="External"/><Relationship Id="rId473" Type="http://schemas.openxmlformats.org/officeDocument/2006/relationships/hyperlink" Target="https://ccpatioapp.com/index.php?module=items/info&amp;path=21-257&amp;redirect_to=subentity&amp;gotopage%5b383%5d=1" TargetMode="External"/><Relationship Id="rId472" Type="http://schemas.openxmlformats.org/officeDocument/2006/relationships/hyperlink" Target="https://ccpatioapp.com/index.php?module=items/info&amp;path=25-300" TargetMode="External"/><Relationship Id="rId471" Type="http://schemas.openxmlformats.org/officeDocument/2006/relationships/hyperlink" Target="https://ccpatioapp.com/index.php?module=items/info&amp;path=21-256&amp;redirect_to=subentity&amp;gotopage%5b383%5d=1" TargetMode="External"/><Relationship Id="rId470" Type="http://schemas.openxmlformats.org/officeDocument/2006/relationships/hyperlink" Target="https://ccpatioapp.com/index.php?module=items/info&amp;path=25-298" TargetMode="External"/><Relationship Id="rId477" Type="http://schemas.openxmlformats.org/officeDocument/2006/relationships/hyperlink" Target="https://ccpatioapp.com/index.php?module=items/info&amp;path=21-259&amp;redirect_to=subentity&amp;gotopage%5b383%5d=1" TargetMode="External"/><Relationship Id="rId476" Type="http://schemas.openxmlformats.org/officeDocument/2006/relationships/hyperlink" Target="https://ccpatioapp.com/index.php?module=items/info&amp;path=25-302" TargetMode="External"/><Relationship Id="rId475" Type="http://schemas.openxmlformats.org/officeDocument/2006/relationships/hyperlink" Target="https://ccpatioapp.com/index.php?module=items/info&amp;path=21-258&amp;redirect_to=subentity&amp;gotopage%5b383%5d=1" TargetMode="External"/><Relationship Id="rId474" Type="http://schemas.openxmlformats.org/officeDocument/2006/relationships/hyperlink" Target="https://ccpatioapp.com/index.php?module=items/info&amp;path=25-301" TargetMode="External"/><Relationship Id="rId426" Type="http://schemas.openxmlformats.org/officeDocument/2006/relationships/hyperlink" Target="https://ccpatioapp.com/index.php?module=items/info&amp;path=25-278" TargetMode="External"/><Relationship Id="rId425" Type="http://schemas.openxmlformats.org/officeDocument/2006/relationships/hyperlink" Target="https://ccpatioapp.com/index.php?module=items/info&amp;path=21-232&amp;redirect_to=subentity&amp;gotopage%5b383%5d=1" TargetMode="External"/><Relationship Id="rId424" Type="http://schemas.openxmlformats.org/officeDocument/2006/relationships/hyperlink" Target="https://ccpatioapp.com/index.php?module=items/info&amp;path=25-277" TargetMode="External"/><Relationship Id="rId423" Type="http://schemas.openxmlformats.org/officeDocument/2006/relationships/hyperlink" Target="https://ccpatioapp.com/index.php?module=items/info&amp;path=21-231&amp;redirect_to=subentity&amp;gotopage%5b383%5d=1" TargetMode="External"/><Relationship Id="rId429" Type="http://schemas.openxmlformats.org/officeDocument/2006/relationships/hyperlink" Target="https://ccpatioapp.com/index.php?module=items/info&amp;path=21-235&amp;redirect_to=subentity&amp;gotopage%5b383%5d=1" TargetMode="External"/><Relationship Id="rId428" Type="http://schemas.openxmlformats.org/officeDocument/2006/relationships/hyperlink" Target="https://ccpatioapp.com/index.php?module=items/info&amp;path=25-279" TargetMode="External"/><Relationship Id="rId427" Type="http://schemas.openxmlformats.org/officeDocument/2006/relationships/hyperlink" Target="https://ccpatioapp.com/index.php?module=items/info&amp;path=21-233&amp;redirect_to=subentity&amp;gotopage%5b383%5d=1" TargetMode="External"/><Relationship Id="rId422" Type="http://schemas.openxmlformats.org/officeDocument/2006/relationships/hyperlink" Target="https://ccpatioapp.com/index.php?module=items/info&amp;path=25-276" TargetMode="External"/><Relationship Id="rId421" Type="http://schemas.openxmlformats.org/officeDocument/2006/relationships/hyperlink" Target="https://ccpatioapp.com/index.php?module=items/info&amp;path=21-230&amp;redirect_to=subentity&amp;gotopage%5b383%5d=1" TargetMode="External"/><Relationship Id="rId420" Type="http://schemas.openxmlformats.org/officeDocument/2006/relationships/hyperlink" Target="https://ccpatioapp.com/index.php?module=items/info&amp;path=25-275" TargetMode="External"/><Relationship Id="rId415" Type="http://schemas.openxmlformats.org/officeDocument/2006/relationships/hyperlink" Target="https://ccpatioapp.com/index.php?module=items/info&amp;path=21-227&amp;redirect_to=subentity&amp;gotopage%5b383%5d=1" TargetMode="External"/><Relationship Id="rId414" Type="http://schemas.openxmlformats.org/officeDocument/2006/relationships/hyperlink" Target="https://ccpatioapp.com/index.php?module=items/info&amp;path=25-272" TargetMode="External"/><Relationship Id="rId413" Type="http://schemas.openxmlformats.org/officeDocument/2006/relationships/hyperlink" Target="https://ccpatioapp.com/index.php?module=items/info&amp;path=21-226&amp;redirect_to=subentity&amp;gotopage%5b383%5d=1" TargetMode="External"/><Relationship Id="rId412" Type="http://schemas.openxmlformats.org/officeDocument/2006/relationships/hyperlink" Target="https://ccpatioapp.com/index.php?module=items/info&amp;path=25-96" TargetMode="External"/><Relationship Id="rId419" Type="http://schemas.openxmlformats.org/officeDocument/2006/relationships/hyperlink" Target="https://ccpatioapp.com/index.php?module=items/info&amp;path=21-229&amp;redirect_to=subentity&amp;gotopage%5b383%5d=1" TargetMode="External"/><Relationship Id="rId418" Type="http://schemas.openxmlformats.org/officeDocument/2006/relationships/hyperlink" Target="https://ccpatioapp.com/index.php?module=items/info&amp;path=25-274" TargetMode="External"/><Relationship Id="rId417" Type="http://schemas.openxmlformats.org/officeDocument/2006/relationships/hyperlink" Target="https://ccpatioapp.com/index.php?module=items/info&amp;path=21-228&amp;redirect_to=subentity&amp;gotopage%5b383%5d=1" TargetMode="External"/><Relationship Id="rId416" Type="http://schemas.openxmlformats.org/officeDocument/2006/relationships/hyperlink" Target="https://ccpatioapp.com/index.php?module=items/info&amp;path=25-273" TargetMode="External"/><Relationship Id="rId411" Type="http://schemas.openxmlformats.org/officeDocument/2006/relationships/hyperlink" Target="https://ccpatioapp.com/index.php?module=items/info&amp;path=21-225&amp;redirect_to=subentity&amp;gotopage%5b383%5d=1" TargetMode="External"/><Relationship Id="rId410" Type="http://schemas.openxmlformats.org/officeDocument/2006/relationships/hyperlink" Target="https://ccpatioapp.com/index.php?module=items/info&amp;path=25-271" TargetMode="External"/><Relationship Id="rId448" Type="http://schemas.openxmlformats.org/officeDocument/2006/relationships/hyperlink" Target="https://ccpatioapp.com/index.php?module=items/info&amp;path=25-290" TargetMode="External"/><Relationship Id="rId447" Type="http://schemas.openxmlformats.org/officeDocument/2006/relationships/hyperlink" Target="https://ccpatioapp.com/index.php?module=items/info&amp;path=21-244&amp;redirect_to=subentity&amp;gotopage%5b383%5d=1" TargetMode="External"/><Relationship Id="rId446" Type="http://schemas.openxmlformats.org/officeDocument/2006/relationships/hyperlink" Target="https://ccpatioapp.com/index.php?module=items/info&amp;path=25-289" TargetMode="External"/><Relationship Id="rId445" Type="http://schemas.openxmlformats.org/officeDocument/2006/relationships/hyperlink" Target="https://ccpatioapp.com/index.php?module=items/info&amp;path=21-243&amp;redirect_to=subentity&amp;gotopage%5b383%5d=1" TargetMode="External"/><Relationship Id="rId449" Type="http://schemas.openxmlformats.org/officeDocument/2006/relationships/hyperlink" Target="https://ccpatioapp.com/index.php?module=items/info&amp;path=21-245&amp;redirect_to=subentity&amp;gotopage%5b383%5d=1" TargetMode="External"/><Relationship Id="rId440" Type="http://schemas.openxmlformats.org/officeDocument/2006/relationships/hyperlink" Target="https://ccpatioapp.com/index.php?module=items/info&amp;path=25-286" TargetMode="External"/><Relationship Id="rId444" Type="http://schemas.openxmlformats.org/officeDocument/2006/relationships/hyperlink" Target="https://ccpatioapp.com/index.php?module=items/info&amp;path=25-288" TargetMode="External"/><Relationship Id="rId443" Type="http://schemas.openxmlformats.org/officeDocument/2006/relationships/hyperlink" Target="https://ccpatioapp.com/index.php?module=items/info&amp;path=21-242&amp;redirect_to=subentity&amp;gotopage%5b383%5d=1" TargetMode="External"/><Relationship Id="rId442" Type="http://schemas.openxmlformats.org/officeDocument/2006/relationships/hyperlink" Target="https://ccpatioapp.com/index.php?module=items/info&amp;path=25-287" TargetMode="External"/><Relationship Id="rId441" Type="http://schemas.openxmlformats.org/officeDocument/2006/relationships/hyperlink" Target="https://ccpatioapp.com/index.php?module=items/info&amp;path=21-241&amp;redirect_to=subentity&amp;gotopage%5b383%5d=1" TargetMode="External"/><Relationship Id="rId437" Type="http://schemas.openxmlformats.org/officeDocument/2006/relationships/hyperlink" Target="https://ccpatioapp.com/index.php?module=items/info&amp;path=21-239&amp;redirect_to=subentity&amp;gotopage%5b383%5d=1" TargetMode="External"/><Relationship Id="rId436" Type="http://schemas.openxmlformats.org/officeDocument/2006/relationships/hyperlink" Target="https://ccpatioapp.com/index.php?module=items/info&amp;path=25-284" TargetMode="External"/><Relationship Id="rId435" Type="http://schemas.openxmlformats.org/officeDocument/2006/relationships/hyperlink" Target="https://ccpatioapp.com/index.php?module=items/info&amp;path=21-238&amp;redirect_to=subentity&amp;gotopage%5b383%5d=1" TargetMode="External"/><Relationship Id="rId434" Type="http://schemas.openxmlformats.org/officeDocument/2006/relationships/hyperlink" Target="https://ccpatioapp.com/index.php?module=items/info&amp;path=25-283" TargetMode="External"/><Relationship Id="rId439" Type="http://schemas.openxmlformats.org/officeDocument/2006/relationships/hyperlink" Target="https://ccpatioapp.com/index.php?module=items/info&amp;path=21-240&amp;redirect_to=subentity&amp;gotopage%5b383%5d=1" TargetMode="External"/><Relationship Id="rId438" Type="http://schemas.openxmlformats.org/officeDocument/2006/relationships/hyperlink" Target="https://ccpatioapp.com/index.php?module=items/info&amp;path=25-285" TargetMode="External"/><Relationship Id="rId433" Type="http://schemas.openxmlformats.org/officeDocument/2006/relationships/hyperlink" Target="https://ccpatioapp.com/index.php?module=items/info&amp;path=21-237&amp;redirect_to=subentity&amp;gotopage%5b383%5d=1" TargetMode="External"/><Relationship Id="rId432" Type="http://schemas.openxmlformats.org/officeDocument/2006/relationships/hyperlink" Target="https://ccpatioapp.com/index.php?module=items/info&amp;path=25-282" TargetMode="External"/><Relationship Id="rId431" Type="http://schemas.openxmlformats.org/officeDocument/2006/relationships/hyperlink" Target="https://ccpatioapp.com/index.php?module=items/info&amp;path=21-236&amp;redirect_to=subentity&amp;gotopage%5b383%5d=1" TargetMode="External"/><Relationship Id="rId430" Type="http://schemas.openxmlformats.org/officeDocument/2006/relationships/hyperlink" Target="https://ccpatioapp.com/index.php?module=items/info&amp;path=25-281"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4.43" defaultRowHeight="15.0"/>
  <cols>
    <col customWidth="1" min="1" max="1" width="13.57"/>
    <col customWidth="1" min="2" max="2" width="23.0"/>
    <col customWidth="1" min="3" max="3" width="32.29"/>
    <col customWidth="1" min="4" max="4" width="23.29"/>
    <col customWidth="1" min="5" max="5" width="16.57"/>
    <col customWidth="1" min="6" max="6" width="20.86"/>
    <col customWidth="1" min="7" max="7" width="21.71"/>
    <col customWidth="1" min="8" max="8" width="17.14"/>
    <col customWidth="1" min="9" max="9" width="15.29"/>
    <col customWidth="1" min="10" max="10" width="19.43"/>
    <col customWidth="1" min="11" max="11" width="17.71"/>
    <col customWidth="1" min="12" max="15" width="17.86"/>
    <col customWidth="1" min="16" max="16" width="19.14"/>
    <col customWidth="1" min="17" max="17" width="17.71"/>
    <col customWidth="1" min="18" max="18" width="16.43"/>
    <col customWidth="1" min="19" max="19" width="16.0"/>
    <col customWidth="1" min="20" max="20" width="17.14"/>
    <col customWidth="1" min="21" max="21" width="15.71"/>
    <col customWidth="1" min="22" max="22" width="13.71"/>
    <col customWidth="1" min="23" max="24" width="17.43"/>
    <col customWidth="1" min="25" max="27" width="19.86"/>
    <col customWidth="1" min="28" max="28" width="21.0"/>
    <col customWidth="1" min="29" max="30" width="106.0"/>
  </cols>
  <sheetData>
    <row r="1" ht="59.25" customHeight="1">
      <c r="A1" s="39" t="s">
        <v>127</v>
      </c>
      <c r="B1" s="39" t="s">
        <v>36</v>
      </c>
      <c r="C1" s="39" t="s">
        <v>38</v>
      </c>
      <c r="D1" s="39" t="s">
        <v>138</v>
      </c>
      <c r="E1" s="41" t="s">
        <v>140</v>
      </c>
      <c r="F1" s="42" t="s">
        <v>39</v>
      </c>
      <c r="G1" s="42" t="s">
        <v>7</v>
      </c>
      <c r="H1" s="39" t="s">
        <v>148</v>
      </c>
      <c r="I1" s="39" t="s">
        <v>152</v>
      </c>
      <c r="J1" s="44" t="s">
        <v>155</v>
      </c>
      <c r="K1" s="46" t="s">
        <v>157</v>
      </c>
      <c r="L1" s="46" t="s">
        <v>160</v>
      </c>
      <c r="M1" s="46" t="s">
        <v>42</v>
      </c>
      <c r="N1" s="46" t="s">
        <v>44</v>
      </c>
      <c r="O1" s="46" t="s">
        <v>46</v>
      </c>
      <c r="P1" s="46" t="s">
        <v>47</v>
      </c>
      <c r="Q1" s="39" t="s">
        <v>48</v>
      </c>
      <c r="R1" s="39" t="s">
        <v>50</v>
      </c>
      <c r="S1" s="39" t="s">
        <v>51</v>
      </c>
      <c r="T1" s="39" t="s">
        <v>168</v>
      </c>
      <c r="U1" s="39" t="s">
        <v>170</v>
      </c>
      <c r="V1" s="39" t="s">
        <v>53</v>
      </c>
      <c r="W1" s="39" t="s">
        <v>173</v>
      </c>
      <c r="X1" s="39" t="s">
        <v>175</v>
      </c>
      <c r="Y1" s="39" t="s">
        <v>10</v>
      </c>
      <c r="Z1" s="39" t="s">
        <v>178</v>
      </c>
      <c r="AA1" s="46" t="s">
        <v>181</v>
      </c>
      <c r="AB1" s="46" t="s">
        <v>13</v>
      </c>
      <c r="AC1" s="39" t="s">
        <v>17</v>
      </c>
      <c r="AD1" s="39" t="s">
        <v>188</v>
      </c>
    </row>
    <row r="2" ht="33.75" hidden="1" customHeight="1">
      <c r="A2" s="52">
        <v>1572.0</v>
      </c>
      <c r="B2" s="53" t="s">
        <v>54</v>
      </c>
      <c r="C2" s="54" t="s">
        <v>55</v>
      </c>
      <c r="D2" s="55" t="s">
        <v>197</v>
      </c>
      <c r="E2" s="57"/>
      <c r="F2" s="58">
        <v>46203.0</v>
      </c>
      <c r="G2" s="60">
        <v>46204.0</v>
      </c>
      <c r="H2" s="61" t="s">
        <v>220</v>
      </c>
      <c r="I2" s="62"/>
      <c r="J2" s="63" t="s">
        <v>57</v>
      </c>
      <c r="K2" s="64" t="s">
        <v>57</v>
      </c>
      <c r="L2" s="64" t="s">
        <v>57</v>
      </c>
      <c r="M2" s="65" t="s">
        <v>57</v>
      </c>
      <c r="N2" s="65" t="s">
        <v>57</v>
      </c>
      <c r="O2" s="65" t="s">
        <v>57</v>
      </c>
      <c r="P2" s="65" t="s">
        <v>57</v>
      </c>
      <c r="Q2" s="65" t="s">
        <v>58</v>
      </c>
      <c r="R2" s="65" t="s">
        <v>58</v>
      </c>
      <c r="S2" s="67">
        <v>4.0</v>
      </c>
      <c r="T2" s="67"/>
      <c r="U2" s="67">
        <v>1.0</v>
      </c>
      <c r="V2" s="68"/>
      <c r="W2" s="70"/>
      <c r="X2" s="70"/>
      <c r="Y2" s="64" t="s">
        <v>66</v>
      </c>
      <c r="Z2" s="64" t="s">
        <v>66</v>
      </c>
      <c r="AA2" s="64" t="s">
        <v>66</v>
      </c>
      <c r="AB2" s="64" t="s">
        <v>66</v>
      </c>
      <c r="AC2" s="52" t="s">
        <v>251</v>
      </c>
      <c r="AD2" s="52"/>
    </row>
    <row r="3" ht="33.75" hidden="1" customHeight="1">
      <c r="A3" s="52">
        <v>1591.0</v>
      </c>
      <c r="B3" s="74" t="s">
        <v>54</v>
      </c>
      <c r="C3" s="54" t="s">
        <v>60</v>
      </c>
      <c r="D3" s="55" t="s">
        <v>197</v>
      </c>
      <c r="E3" s="75"/>
      <c r="F3" s="76">
        <v>46203.0</v>
      </c>
      <c r="G3" s="76">
        <v>46204.0</v>
      </c>
      <c r="H3" s="78" t="s">
        <v>220</v>
      </c>
      <c r="I3" s="79"/>
      <c r="J3" s="63" t="s">
        <v>57</v>
      </c>
      <c r="K3" s="64" t="s">
        <v>57</v>
      </c>
      <c r="L3" s="64" t="s">
        <v>57</v>
      </c>
      <c r="M3" s="65" t="s">
        <v>57</v>
      </c>
      <c r="N3" s="65" t="s">
        <v>57</v>
      </c>
      <c r="O3" s="65" t="s">
        <v>57</v>
      </c>
      <c r="P3" s="65" t="s">
        <v>57</v>
      </c>
      <c r="Q3" s="65" t="s">
        <v>58</v>
      </c>
      <c r="R3" s="65" t="s">
        <v>58</v>
      </c>
      <c r="S3" s="67">
        <v>13.0</v>
      </c>
      <c r="T3" s="67"/>
      <c r="U3" s="67">
        <v>6.0</v>
      </c>
      <c r="V3" s="68"/>
      <c r="W3" s="70"/>
      <c r="X3" s="70"/>
      <c r="Y3" s="64" t="s">
        <v>66</v>
      </c>
      <c r="Z3" s="64" t="s">
        <v>58</v>
      </c>
      <c r="AA3" s="64" t="s">
        <v>66</v>
      </c>
      <c r="AB3" s="64" t="s">
        <v>66</v>
      </c>
      <c r="AC3" s="52" t="s">
        <v>293</v>
      </c>
      <c r="AD3" s="52"/>
    </row>
    <row r="4" ht="33.75" hidden="1" customHeight="1">
      <c r="A4" s="52">
        <v>1593.0</v>
      </c>
      <c r="B4" s="74" t="s">
        <v>54</v>
      </c>
      <c r="C4" s="54" t="s">
        <v>62</v>
      </c>
      <c r="D4" s="55" t="s">
        <v>197</v>
      </c>
      <c r="E4" s="75"/>
      <c r="F4" s="76">
        <v>46203.0</v>
      </c>
      <c r="G4" s="76">
        <v>46205.0</v>
      </c>
      <c r="H4" s="78" t="s">
        <v>220</v>
      </c>
      <c r="I4" s="79"/>
      <c r="J4" s="63" t="s">
        <v>57</v>
      </c>
      <c r="K4" s="64" t="s">
        <v>57</v>
      </c>
      <c r="L4" s="64" t="s">
        <v>57</v>
      </c>
      <c r="M4" s="65" t="s">
        <v>57</v>
      </c>
      <c r="N4" s="65" t="s">
        <v>57</v>
      </c>
      <c r="O4" s="65" t="s">
        <v>57</v>
      </c>
      <c r="P4" s="65" t="s">
        <v>57</v>
      </c>
      <c r="Q4" s="65" t="s">
        <v>58</v>
      </c>
      <c r="R4" s="65" t="s">
        <v>58</v>
      </c>
      <c r="S4" s="67">
        <v>16.0</v>
      </c>
      <c r="T4" s="67"/>
      <c r="U4" s="67">
        <v>6.0</v>
      </c>
      <c r="V4" s="68"/>
      <c r="W4" s="70"/>
      <c r="X4" s="70"/>
      <c r="Y4" s="64" t="s">
        <v>66</v>
      </c>
      <c r="Z4" s="64" t="s">
        <v>58</v>
      </c>
      <c r="AA4" s="64" t="s">
        <v>66</v>
      </c>
      <c r="AB4" s="64" t="s">
        <v>58</v>
      </c>
      <c r="AC4" s="52" t="s">
        <v>327</v>
      </c>
      <c r="AD4" s="52"/>
    </row>
    <row r="5" ht="33.75" hidden="1" customHeight="1">
      <c r="A5" s="52">
        <v>1598.0</v>
      </c>
      <c r="B5" s="53" t="s">
        <v>54</v>
      </c>
      <c r="C5" s="54" t="s">
        <v>63</v>
      </c>
      <c r="D5" s="55" t="s">
        <v>333</v>
      </c>
      <c r="E5" s="88">
        <v>46203.0</v>
      </c>
      <c r="F5" s="58">
        <v>46203.0</v>
      </c>
      <c r="G5" s="58">
        <v>46203.0</v>
      </c>
      <c r="H5" s="74"/>
      <c r="I5" s="74"/>
      <c r="J5" s="63" t="s">
        <v>66</v>
      </c>
      <c r="K5" s="64" t="s">
        <v>66</v>
      </c>
      <c r="L5" s="64" t="s">
        <v>66</v>
      </c>
      <c r="M5" s="65" t="s">
        <v>57</v>
      </c>
      <c r="N5" s="65" t="s">
        <v>57</v>
      </c>
      <c r="O5" s="65" t="s">
        <v>57</v>
      </c>
      <c r="P5" s="65" t="s">
        <v>57</v>
      </c>
      <c r="Q5" s="65" t="s">
        <v>58</v>
      </c>
      <c r="R5" s="65" t="s">
        <v>64</v>
      </c>
      <c r="S5" s="67">
        <v>25.0</v>
      </c>
      <c r="T5" s="89">
        <v>0.0</v>
      </c>
      <c r="U5" s="67">
        <v>0.0</v>
      </c>
      <c r="V5" s="68"/>
      <c r="W5" s="70"/>
      <c r="X5" s="70"/>
      <c r="Y5" s="64" t="s">
        <v>66</v>
      </c>
      <c r="Z5" s="64" t="s">
        <v>66</v>
      </c>
      <c r="AA5" s="64" t="s">
        <v>66</v>
      </c>
      <c r="AB5" s="64" t="s">
        <v>66</v>
      </c>
      <c r="AC5" s="52" t="s">
        <v>344</v>
      </c>
      <c r="AD5" s="52"/>
    </row>
    <row r="6" ht="33.75" hidden="1" customHeight="1">
      <c r="A6" s="52">
        <v>1622.0</v>
      </c>
      <c r="B6" s="74" t="s">
        <v>54</v>
      </c>
      <c r="C6" s="54" t="s">
        <v>65</v>
      </c>
      <c r="D6" s="55" t="s">
        <v>354</v>
      </c>
      <c r="E6" s="57"/>
      <c r="F6" s="76">
        <v>46203.0</v>
      </c>
      <c r="G6" s="76">
        <v>46205.0</v>
      </c>
      <c r="H6" s="78" t="s">
        <v>220</v>
      </c>
      <c r="I6" s="79"/>
      <c r="J6" s="63" t="s">
        <v>66</v>
      </c>
      <c r="K6" s="64" t="s">
        <v>66</v>
      </c>
      <c r="L6" s="64" t="s">
        <v>66</v>
      </c>
      <c r="M6" s="65" t="s">
        <v>57</v>
      </c>
      <c r="N6" s="65" t="s">
        <v>57</v>
      </c>
      <c r="O6" s="65" t="s">
        <v>57</v>
      </c>
      <c r="P6" s="65" t="s">
        <v>57</v>
      </c>
      <c r="Q6" s="65" t="s">
        <v>58</v>
      </c>
      <c r="R6" s="65" t="s">
        <v>66</v>
      </c>
      <c r="S6" s="67">
        <v>1.0</v>
      </c>
      <c r="T6" s="67"/>
      <c r="U6" s="67">
        <v>0.0</v>
      </c>
      <c r="V6" s="68"/>
      <c r="W6" s="70"/>
      <c r="X6" s="70"/>
      <c r="Y6" s="64" t="s">
        <v>66</v>
      </c>
      <c r="Z6" s="64" t="s">
        <v>66</v>
      </c>
      <c r="AA6" s="64" t="s">
        <v>66</v>
      </c>
      <c r="AB6" s="64" t="s">
        <v>66</v>
      </c>
      <c r="AC6" s="52" t="s">
        <v>293</v>
      </c>
      <c r="AD6" s="52"/>
    </row>
    <row r="7" ht="33.75" customHeight="1">
      <c r="A7" s="90">
        <v>1639.0</v>
      </c>
      <c r="B7" s="91" t="s">
        <v>68</v>
      </c>
      <c r="C7" s="92" t="s">
        <v>69</v>
      </c>
      <c r="D7" s="93" t="s">
        <v>369</v>
      </c>
      <c r="E7" s="94"/>
      <c r="F7" s="42">
        <v>46204.0</v>
      </c>
      <c r="G7" s="42">
        <v>46204.0</v>
      </c>
      <c r="H7" s="91" t="s">
        <v>372</v>
      </c>
      <c r="I7" s="91" t="s">
        <v>373</v>
      </c>
      <c r="J7" s="91" t="s">
        <v>57</v>
      </c>
      <c r="K7" s="91" t="s">
        <v>57</v>
      </c>
      <c r="L7" s="91" t="s">
        <v>57</v>
      </c>
      <c r="M7" s="91" t="s">
        <v>57</v>
      </c>
      <c r="N7" s="91" t="s">
        <v>57</v>
      </c>
      <c r="O7" s="91" t="s">
        <v>57</v>
      </c>
      <c r="P7" s="91" t="s">
        <v>57</v>
      </c>
      <c r="Q7" s="93" t="s">
        <v>58</v>
      </c>
      <c r="R7" s="95" t="s">
        <v>58</v>
      </c>
      <c r="S7" s="96">
        <v>1.0</v>
      </c>
      <c r="T7" s="97">
        <v>1.0</v>
      </c>
      <c r="U7" s="96">
        <v>1.0</v>
      </c>
      <c r="V7" s="98"/>
      <c r="W7" s="98"/>
      <c r="X7" s="99">
        <v>0.0</v>
      </c>
      <c r="Y7" s="91" t="s">
        <v>66</v>
      </c>
      <c r="Z7" s="91" t="s">
        <v>66</v>
      </c>
      <c r="AA7" s="91" t="s">
        <v>66</v>
      </c>
      <c r="AB7" s="91" t="s">
        <v>66</v>
      </c>
      <c r="AC7" s="90" t="s">
        <v>380</v>
      </c>
      <c r="AD7" s="90"/>
    </row>
    <row r="8" ht="33.75" customHeight="1">
      <c r="A8" s="90">
        <v>1677.0</v>
      </c>
      <c r="B8" s="93" t="s">
        <v>68</v>
      </c>
      <c r="C8" s="92" t="s">
        <v>71</v>
      </c>
      <c r="D8" s="93" t="s">
        <v>385</v>
      </c>
      <c r="E8" s="100"/>
      <c r="F8" s="42">
        <v>46204.0</v>
      </c>
      <c r="G8" s="42">
        <v>46204.0</v>
      </c>
      <c r="H8" s="93" t="s">
        <v>372</v>
      </c>
      <c r="I8" s="93" t="s">
        <v>373</v>
      </c>
      <c r="J8" s="101" t="s">
        <v>66</v>
      </c>
      <c r="K8" s="91" t="s">
        <v>66</v>
      </c>
      <c r="L8" s="91" t="s">
        <v>66</v>
      </c>
      <c r="M8" s="91" t="s">
        <v>66</v>
      </c>
      <c r="N8" s="91" t="s">
        <v>66</v>
      </c>
      <c r="O8" s="91" t="s">
        <v>66</v>
      </c>
      <c r="P8" s="91" t="s">
        <v>66</v>
      </c>
      <c r="Q8" s="91" t="s">
        <v>66</v>
      </c>
      <c r="R8" s="95" t="s">
        <v>66</v>
      </c>
      <c r="S8" s="97">
        <v>0.0</v>
      </c>
      <c r="T8" s="97">
        <v>0.0</v>
      </c>
      <c r="U8" s="97">
        <v>0.0</v>
      </c>
      <c r="V8" s="99">
        <v>0.0</v>
      </c>
      <c r="W8" s="99">
        <v>0.0</v>
      </c>
      <c r="X8" s="99">
        <v>0.0</v>
      </c>
      <c r="Y8" s="91" t="s">
        <v>66</v>
      </c>
      <c r="Z8" s="91" t="s">
        <v>66</v>
      </c>
      <c r="AA8" s="91" t="s">
        <v>66</v>
      </c>
      <c r="AB8" s="91" t="s">
        <v>66</v>
      </c>
      <c r="AC8" s="99" t="s">
        <v>385</v>
      </c>
      <c r="AD8" s="99"/>
    </row>
    <row r="9" ht="33.75" customHeight="1">
      <c r="A9" s="90">
        <v>1688.0</v>
      </c>
      <c r="B9" s="93" t="s">
        <v>72</v>
      </c>
      <c r="C9" s="92" t="s">
        <v>73</v>
      </c>
      <c r="D9" s="103" t="s">
        <v>398</v>
      </c>
      <c r="E9" s="100"/>
      <c r="F9" s="42">
        <v>46204.0</v>
      </c>
      <c r="G9" s="42">
        <v>46204.0</v>
      </c>
      <c r="H9" s="93" t="s">
        <v>372</v>
      </c>
      <c r="I9" s="91" t="s">
        <v>373</v>
      </c>
      <c r="J9" s="91" t="s">
        <v>66</v>
      </c>
      <c r="K9" s="91" t="s">
        <v>66</v>
      </c>
      <c r="L9" s="91" t="s">
        <v>66</v>
      </c>
      <c r="M9" s="91" t="s">
        <v>66</v>
      </c>
      <c r="N9" s="91" t="s">
        <v>66</v>
      </c>
      <c r="O9" s="91" t="s">
        <v>66</v>
      </c>
      <c r="P9" s="91" t="s">
        <v>66</v>
      </c>
      <c r="Q9" s="91" t="s">
        <v>66</v>
      </c>
      <c r="R9" s="95" t="s">
        <v>66</v>
      </c>
      <c r="S9" s="97">
        <v>0.0</v>
      </c>
      <c r="T9" s="104">
        <v>0.0</v>
      </c>
      <c r="U9" s="104">
        <v>0.0</v>
      </c>
      <c r="V9" s="105">
        <v>0.0</v>
      </c>
      <c r="W9" s="106">
        <v>0.0</v>
      </c>
      <c r="X9" s="107">
        <v>0.0</v>
      </c>
      <c r="Y9" s="93" t="s">
        <v>227</v>
      </c>
      <c r="Z9" s="93" t="s">
        <v>66</v>
      </c>
      <c r="AA9" s="93" t="s">
        <v>66</v>
      </c>
      <c r="AB9" s="93" t="s">
        <v>66</v>
      </c>
      <c r="AC9" s="99" t="s">
        <v>405</v>
      </c>
      <c r="AD9" s="99"/>
    </row>
    <row r="10" ht="33.75" hidden="1" customHeight="1">
      <c r="A10" s="99">
        <v>1715.0</v>
      </c>
      <c r="B10" s="93" t="s">
        <v>54</v>
      </c>
      <c r="C10" s="108" t="s">
        <v>74</v>
      </c>
      <c r="D10" s="93" t="s">
        <v>369</v>
      </c>
      <c r="E10" s="109">
        <v>46246.0</v>
      </c>
      <c r="F10" s="42">
        <v>46204.0</v>
      </c>
      <c r="G10" s="42">
        <v>46246.0</v>
      </c>
      <c r="H10" s="93" t="s">
        <v>220</v>
      </c>
      <c r="I10" s="93" t="s">
        <v>220</v>
      </c>
      <c r="J10" s="93" t="s">
        <v>57</v>
      </c>
      <c r="K10" s="93" t="s">
        <v>66</v>
      </c>
      <c r="L10" s="93" t="s">
        <v>66</v>
      </c>
      <c r="M10" s="93" t="s">
        <v>66</v>
      </c>
      <c r="N10" s="93" t="s">
        <v>66</v>
      </c>
      <c r="O10" s="93" t="s">
        <v>66</v>
      </c>
      <c r="P10" s="93" t="s">
        <v>66</v>
      </c>
      <c r="Q10" s="93" t="s">
        <v>66</v>
      </c>
      <c r="R10" s="110" t="s">
        <v>66</v>
      </c>
      <c r="S10" s="97">
        <v>0.0</v>
      </c>
      <c r="T10" s="97">
        <v>2.0</v>
      </c>
      <c r="U10" s="97">
        <v>0.0</v>
      </c>
      <c r="V10" s="99">
        <v>0.0</v>
      </c>
      <c r="W10" s="98"/>
      <c r="X10" s="98"/>
      <c r="Y10" s="93" t="s">
        <v>66</v>
      </c>
      <c r="Z10" s="93" t="s">
        <v>66</v>
      </c>
      <c r="AA10" s="93" t="s">
        <v>66</v>
      </c>
      <c r="AB10" s="93" t="s">
        <v>66</v>
      </c>
      <c r="AC10" s="99" t="s">
        <v>417</v>
      </c>
      <c r="AD10" s="99"/>
    </row>
    <row r="11" ht="33.75" hidden="1" customHeight="1">
      <c r="A11" s="90">
        <v>1627.0</v>
      </c>
      <c r="B11" s="110" t="s">
        <v>54</v>
      </c>
      <c r="C11" s="92" t="s">
        <v>75</v>
      </c>
      <c r="D11" s="111" t="s">
        <v>197</v>
      </c>
      <c r="E11" s="41">
        <v>46233.0</v>
      </c>
      <c r="F11" s="42">
        <v>46204.0</v>
      </c>
      <c r="G11" s="42">
        <v>46204.0</v>
      </c>
      <c r="H11" s="110" t="s">
        <v>220</v>
      </c>
      <c r="I11" s="110" t="s">
        <v>220</v>
      </c>
      <c r="J11" s="95" t="s">
        <v>66</v>
      </c>
      <c r="K11" s="95" t="s">
        <v>66</v>
      </c>
      <c r="L11" s="95" t="s">
        <v>66</v>
      </c>
      <c r="M11" s="95" t="s">
        <v>66</v>
      </c>
      <c r="N11" s="95" t="s">
        <v>66</v>
      </c>
      <c r="O11" s="95" t="s">
        <v>66</v>
      </c>
      <c r="P11" s="95" t="s">
        <v>66</v>
      </c>
      <c r="Q11" s="95" t="s">
        <v>66</v>
      </c>
      <c r="R11" s="95" t="s">
        <v>66</v>
      </c>
      <c r="S11" s="112">
        <v>0.0</v>
      </c>
      <c r="T11" s="112"/>
      <c r="U11" s="112">
        <v>0.0</v>
      </c>
      <c r="V11" s="113"/>
      <c r="W11" s="114"/>
      <c r="X11" s="114"/>
      <c r="Y11" s="95" t="s">
        <v>58</v>
      </c>
      <c r="Z11" s="95" t="s">
        <v>66</v>
      </c>
      <c r="AA11" s="95" t="s">
        <v>66</v>
      </c>
      <c r="AB11" s="95" t="s">
        <v>66</v>
      </c>
      <c r="AC11" s="115" t="s">
        <v>430</v>
      </c>
      <c r="AD11" s="115"/>
    </row>
    <row r="12" ht="33.75" hidden="1" customHeight="1">
      <c r="A12" s="99">
        <v>1708.0</v>
      </c>
      <c r="B12" s="93" t="s">
        <v>54</v>
      </c>
      <c r="C12" s="116" t="s">
        <v>76</v>
      </c>
      <c r="D12" s="117" t="s">
        <v>369</v>
      </c>
      <c r="E12" s="94"/>
      <c r="F12" s="42">
        <v>46204.0</v>
      </c>
      <c r="G12" s="42">
        <v>46204.0</v>
      </c>
      <c r="H12" s="93" t="s">
        <v>372</v>
      </c>
      <c r="I12" s="93" t="s">
        <v>373</v>
      </c>
      <c r="J12" s="93" t="s">
        <v>66</v>
      </c>
      <c r="K12" s="93" t="s">
        <v>66</v>
      </c>
      <c r="L12" s="93" t="s">
        <v>66</v>
      </c>
      <c r="M12" s="93" t="s">
        <v>66</v>
      </c>
      <c r="N12" s="93" t="s">
        <v>66</v>
      </c>
      <c r="O12" s="93" t="s">
        <v>66</v>
      </c>
      <c r="P12" s="93" t="s">
        <v>66</v>
      </c>
      <c r="Q12" s="93" t="s">
        <v>66</v>
      </c>
      <c r="R12" s="110" t="s">
        <v>58</v>
      </c>
      <c r="S12" s="97">
        <v>0.0</v>
      </c>
      <c r="T12" s="104">
        <v>0.0</v>
      </c>
      <c r="U12" s="104">
        <v>0.0</v>
      </c>
      <c r="V12" s="107">
        <v>0.0</v>
      </c>
      <c r="W12" s="107">
        <v>0.0</v>
      </c>
      <c r="X12" s="107">
        <v>0.0</v>
      </c>
      <c r="Y12" s="93" t="s">
        <v>66</v>
      </c>
      <c r="Z12" s="93" t="s">
        <v>66</v>
      </c>
      <c r="AA12" s="93" t="s">
        <v>66</v>
      </c>
      <c r="AB12" s="93" t="s">
        <v>66</v>
      </c>
      <c r="AC12" s="99" t="s">
        <v>444</v>
      </c>
      <c r="AD12" s="90"/>
    </row>
    <row r="13" ht="33.75" customHeight="1">
      <c r="A13" s="90">
        <v>1491.0</v>
      </c>
      <c r="B13" s="91" t="s">
        <v>72</v>
      </c>
      <c r="C13" s="92" t="s">
        <v>81</v>
      </c>
      <c r="D13" s="118" t="s">
        <v>453</v>
      </c>
      <c r="E13" s="94"/>
      <c r="F13" s="42">
        <v>46204.0</v>
      </c>
      <c r="G13" s="42">
        <v>46204.0</v>
      </c>
      <c r="H13" s="91" t="s">
        <v>372</v>
      </c>
      <c r="I13" s="91" t="s">
        <v>373</v>
      </c>
      <c r="J13" s="91" t="s">
        <v>66</v>
      </c>
      <c r="K13" s="91" t="s">
        <v>66</v>
      </c>
      <c r="L13" s="91" t="s">
        <v>66</v>
      </c>
      <c r="M13" s="91" t="s">
        <v>82</v>
      </c>
      <c r="N13" s="91" t="s">
        <v>82</v>
      </c>
      <c r="O13" s="91" t="s">
        <v>82</v>
      </c>
      <c r="P13" s="91" t="s">
        <v>82</v>
      </c>
      <c r="Q13" s="93" t="s">
        <v>83</v>
      </c>
      <c r="R13" s="110" t="s">
        <v>84</v>
      </c>
      <c r="S13" s="96">
        <v>20.0</v>
      </c>
      <c r="T13" s="104">
        <v>0.0</v>
      </c>
      <c r="U13" s="104">
        <v>0.0</v>
      </c>
      <c r="V13" s="106">
        <v>0.0</v>
      </c>
      <c r="W13" s="106">
        <v>0.0</v>
      </c>
      <c r="X13" s="106">
        <v>0.0</v>
      </c>
      <c r="Y13" s="91" t="s">
        <v>66</v>
      </c>
      <c r="Z13" s="91" t="s">
        <v>66</v>
      </c>
      <c r="AA13" s="91" t="s">
        <v>66</v>
      </c>
      <c r="AB13" s="91" t="s">
        <v>66</v>
      </c>
      <c r="AC13" s="90" t="s">
        <v>461</v>
      </c>
      <c r="AD13" s="90"/>
    </row>
    <row r="14" ht="33.75" hidden="1" customHeight="1">
      <c r="A14" s="90">
        <v>1662.0</v>
      </c>
      <c r="B14" s="93" t="s">
        <v>54</v>
      </c>
      <c r="C14" s="92" t="s">
        <v>85</v>
      </c>
      <c r="D14" s="117" t="s">
        <v>369</v>
      </c>
      <c r="E14" s="41">
        <v>46233.0</v>
      </c>
      <c r="F14" s="120">
        <v>46253.0</v>
      </c>
      <c r="G14" s="120">
        <v>46253.0</v>
      </c>
      <c r="H14" s="93" t="s">
        <v>220</v>
      </c>
      <c r="I14" s="93" t="s">
        <v>220</v>
      </c>
      <c r="J14" s="91" t="s">
        <v>66</v>
      </c>
      <c r="K14" s="93" t="s">
        <v>57</v>
      </c>
      <c r="L14" s="91" t="s">
        <v>66</v>
      </c>
      <c r="M14" s="91" t="s">
        <v>66</v>
      </c>
      <c r="N14" s="91" t="s">
        <v>66</v>
      </c>
      <c r="O14" s="91" t="s">
        <v>66</v>
      </c>
      <c r="P14" s="91" t="s">
        <v>66</v>
      </c>
      <c r="Q14" s="91" t="s">
        <v>66</v>
      </c>
      <c r="R14" s="95" t="s">
        <v>66</v>
      </c>
      <c r="S14" s="97">
        <v>0.0</v>
      </c>
      <c r="T14" s="104">
        <v>1.0</v>
      </c>
      <c r="U14" s="104">
        <v>0.0</v>
      </c>
      <c r="V14" s="105">
        <v>0.0</v>
      </c>
      <c r="W14" s="107">
        <v>0.041666666666666664</v>
      </c>
      <c r="X14" s="107">
        <v>0.0</v>
      </c>
      <c r="Y14" s="91" t="s">
        <v>66</v>
      </c>
      <c r="Z14" s="91" t="s">
        <v>66</v>
      </c>
      <c r="AA14" s="91" t="s">
        <v>66</v>
      </c>
      <c r="AB14" s="91" t="s">
        <v>66</v>
      </c>
      <c r="AC14" s="90" t="s">
        <v>475</v>
      </c>
      <c r="AD14" s="90"/>
    </row>
    <row r="15" ht="33.75" hidden="1" customHeight="1">
      <c r="A15" s="90">
        <v>1663.0</v>
      </c>
      <c r="B15" s="110" t="s">
        <v>54</v>
      </c>
      <c r="C15" s="92" t="s">
        <v>88</v>
      </c>
      <c r="D15" s="121" t="s">
        <v>385</v>
      </c>
      <c r="E15" s="94">
        <v>46212.0</v>
      </c>
      <c r="F15" s="42">
        <v>46204.0</v>
      </c>
      <c r="G15" s="42">
        <v>46204.0</v>
      </c>
      <c r="H15" s="110" t="s">
        <v>372</v>
      </c>
      <c r="I15" s="95" t="s">
        <v>220</v>
      </c>
      <c r="J15" s="95" t="s">
        <v>66</v>
      </c>
      <c r="K15" s="95" t="s">
        <v>66</v>
      </c>
      <c r="L15" s="95" t="s">
        <v>66</v>
      </c>
      <c r="M15" s="110" t="s">
        <v>57</v>
      </c>
      <c r="N15" s="110" t="s">
        <v>57</v>
      </c>
      <c r="O15" s="110" t="s">
        <v>57</v>
      </c>
      <c r="P15" s="110" t="s">
        <v>57</v>
      </c>
      <c r="Q15" s="110" t="s">
        <v>58</v>
      </c>
      <c r="R15" s="110" t="s">
        <v>89</v>
      </c>
      <c r="S15" s="112">
        <v>1.0</v>
      </c>
      <c r="T15" s="112">
        <v>0.0</v>
      </c>
      <c r="U15" s="112">
        <v>0.0</v>
      </c>
      <c r="V15" s="122"/>
      <c r="W15" s="114"/>
      <c r="X15" s="114"/>
      <c r="Y15" s="95" t="s">
        <v>66</v>
      </c>
      <c r="Z15" s="95" t="s">
        <v>66</v>
      </c>
      <c r="AA15" s="95" t="s">
        <v>66</v>
      </c>
      <c r="AB15" s="95" t="s">
        <v>66</v>
      </c>
      <c r="AC15" s="115" t="s">
        <v>485</v>
      </c>
      <c r="AD15" s="115"/>
    </row>
    <row r="16" ht="33.75" hidden="1" customHeight="1">
      <c r="A16" s="99">
        <v>1687.0</v>
      </c>
      <c r="B16" s="110" t="s">
        <v>54</v>
      </c>
      <c r="C16" s="92" t="s">
        <v>90</v>
      </c>
      <c r="D16" s="110" t="s">
        <v>369</v>
      </c>
      <c r="E16" s="99"/>
      <c r="F16" s="42">
        <v>46204.0</v>
      </c>
      <c r="G16" s="42">
        <v>46204.0</v>
      </c>
      <c r="H16" s="110" t="s">
        <v>372</v>
      </c>
      <c r="I16" s="110" t="s">
        <v>373</v>
      </c>
      <c r="J16" s="110" t="s">
        <v>66</v>
      </c>
      <c r="K16" s="110" t="s">
        <v>66</v>
      </c>
      <c r="L16" s="110" t="s">
        <v>66</v>
      </c>
      <c r="M16" s="110" t="s">
        <v>57</v>
      </c>
      <c r="N16" s="110" t="s">
        <v>57</v>
      </c>
      <c r="O16" s="110" t="s">
        <v>57</v>
      </c>
      <c r="P16" s="110" t="s">
        <v>57</v>
      </c>
      <c r="Q16" s="110" t="s">
        <v>91</v>
      </c>
      <c r="R16" s="110" t="s">
        <v>89</v>
      </c>
      <c r="S16" s="123">
        <v>1.0</v>
      </c>
      <c r="T16" s="123">
        <v>0.0</v>
      </c>
      <c r="U16" s="123">
        <v>0.0</v>
      </c>
      <c r="V16" s="113"/>
      <c r="W16" s="114"/>
      <c r="X16" s="114"/>
      <c r="Y16" s="110" t="s">
        <v>66</v>
      </c>
      <c r="Z16" s="110" t="s">
        <v>66</v>
      </c>
      <c r="AA16" s="110" t="s">
        <v>66</v>
      </c>
      <c r="AB16" s="110" t="s">
        <v>66</v>
      </c>
      <c r="AC16" s="115" t="s">
        <v>497</v>
      </c>
      <c r="AD16" s="115"/>
    </row>
    <row r="17" ht="33.75" hidden="1" customHeight="1">
      <c r="A17" s="99">
        <v>1702.0</v>
      </c>
      <c r="B17" s="110" t="s">
        <v>54</v>
      </c>
      <c r="C17" s="108" t="s">
        <v>92</v>
      </c>
      <c r="D17" s="121" t="s">
        <v>369</v>
      </c>
      <c r="E17" s="94"/>
      <c r="F17" s="42">
        <v>46204.0</v>
      </c>
      <c r="G17" s="42">
        <v>46204.0</v>
      </c>
      <c r="H17" s="110" t="s">
        <v>372</v>
      </c>
      <c r="I17" s="110" t="s">
        <v>373</v>
      </c>
      <c r="J17" s="110" t="s">
        <v>66</v>
      </c>
      <c r="K17" s="110" t="s">
        <v>66</v>
      </c>
      <c r="L17" s="110" t="s">
        <v>57</v>
      </c>
      <c r="M17" s="110" t="s">
        <v>66</v>
      </c>
      <c r="N17" s="110" t="s">
        <v>66</v>
      </c>
      <c r="O17" s="110" t="s">
        <v>66</v>
      </c>
      <c r="P17" s="110" t="s">
        <v>66</v>
      </c>
      <c r="Q17" s="110" t="s">
        <v>66</v>
      </c>
      <c r="R17" s="110" t="s">
        <v>66</v>
      </c>
      <c r="S17" s="112"/>
      <c r="T17" s="112"/>
      <c r="U17" s="112"/>
      <c r="V17" s="113"/>
      <c r="W17" s="114"/>
      <c r="X17" s="114"/>
      <c r="Y17" s="110" t="s">
        <v>66</v>
      </c>
      <c r="Z17" s="110" t="s">
        <v>66</v>
      </c>
      <c r="AA17" s="110" t="s">
        <v>66</v>
      </c>
      <c r="AB17" s="110" t="s">
        <v>66</v>
      </c>
      <c r="AC17" s="124" t="s">
        <v>511</v>
      </c>
      <c r="AD17" s="115"/>
    </row>
    <row r="18" ht="33.75" hidden="1" customHeight="1">
      <c r="A18" s="99">
        <v>1703.0</v>
      </c>
      <c r="B18" s="110" t="s">
        <v>54</v>
      </c>
      <c r="C18" s="108" t="s">
        <v>93</v>
      </c>
      <c r="D18" s="121" t="s">
        <v>369</v>
      </c>
      <c r="E18" s="94"/>
      <c r="F18" s="42">
        <v>46204.0</v>
      </c>
      <c r="G18" s="42">
        <v>46204.0</v>
      </c>
      <c r="H18" s="110" t="s">
        <v>372</v>
      </c>
      <c r="I18" s="110" t="s">
        <v>373</v>
      </c>
      <c r="J18" s="110" t="s">
        <v>66</v>
      </c>
      <c r="K18" s="110" t="s">
        <v>66</v>
      </c>
      <c r="L18" s="110" t="s">
        <v>66</v>
      </c>
      <c r="M18" s="110" t="s">
        <v>57</v>
      </c>
      <c r="N18" s="110" t="s">
        <v>57</v>
      </c>
      <c r="O18" s="110" t="s">
        <v>57</v>
      </c>
      <c r="P18" s="110" t="s">
        <v>57</v>
      </c>
      <c r="Q18" s="110" t="s">
        <v>66</v>
      </c>
      <c r="R18" s="110" t="s">
        <v>89</v>
      </c>
      <c r="S18" s="123">
        <v>2.0</v>
      </c>
      <c r="T18" s="112"/>
      <c r="U18" s="112"/>
      <c r="V18" s="113"/>
      <c r="W18" s="114"/>
      <c r="X18" s="114"/>
      <c r="Y18" s="110" t="s">
        <v>66</v>
      </c>
      <c r="Z18" s="110" t="s">
        <v>66</v>
      </c>
      <c r="AA18" s="110" t="s">
        <v>66</v>
      </c>
      <c r="AB18" s="110" t="s">
        <v>66</v>
      </c>
      <c r="AC18" s="126" t="s">
        <v>526</v>
      </c>
      <c r="AD18" s="115"/>
    </row>
    <row r="19" ht="33.75" hidden="1" customHeight="1">
      <c r="A19" s="99">
        <v>1696.0</v>
      </c>
      <c r="B19" s="93" t="s">
        <v>54</v>
      </c>
      <c r="C19" s="92" t="s">
        <v>95</v>
      </c>
      <c r="D19" s="118" t="s">
        <v>369</v>
      </c>
      <c r="E19" s="94"/>
      <c r="F19" s="42">
        <v>46205.0</v>
      </c>
      <c r="G19" s="42">
        <v>46205.0</v>
      </c>
      <c r="H19" s="93" t="s">
        <v>220</v>
      </c>
      <c r="I19" s="91" t="s">
        <v>373</v>
      </c>
      <c r="J19" s="91" t="s">
        <v>66</v>
      </c>
      <c r="K19" s="103" t="s">
        <v>66</v>
      </c>
      <c r="L19" s="103" t="s">
        <v>66</v>
      </c>
      <c r="M19" s="93" t="s">
        <v>57</v>
      </c>
      <c r="N19" s="93" t="s">
        <v>57</v>
      </c>
      <c r="O19" s="93" t="s">
        <v>57</v>
      </c>
      <c r="P19" s="93" t="s">
        <v>57</v>
      </c>
      <c r="Q19" s="93" t="s">
        <v>91</v>
      </c>
      <c r="R19" s="110" t="s">
        <v>58</v>
      </c>
      <c r="S19" s="97">
        <v>1.0</v>
      </c>
      <c r="T19" s="97">
        <v>0.0</v>
      </c>
      <c r="U19" s="97">
        <v>0.0</v>
      </c>
      <c r="V19" s="98"/>
      <c r="W19" s="99">
        <v>0.0</v>
      </c>
      <c r="X19" s="99">
        <v>0.0</v>
      </c>
      <c r="Y19" s="93" t="s">
        <v>66</v>
      </c>
      <c r="Z19" s="93" t="s">
        <v>66</v>
      </c>
      <c r="AA19" s="93" t="s">
        <v>66</v>
      </c>
      <c r="AB19" s="93" t="s">
        <v>66</v>
      </c>
      <c r="AC19" s="99" t="s">
        <v>541</v>
      </c>
      <c r="AD19" s="90"/>
    </row>
    <row r="20" ht="33.75" hidden="1" customHeight="1">
      <c r="A20" s="99">
        <v>1704.0</v>
      </c>
      <c r="B20" s="93" t="s">
        <v>54</v>
      </c>
      <c r="C20" s="108" t="s">
        <v>97</v>
      </c>
      <c r="D20" s="117" t="s">
        <v>197</v>
      </c>
      <c r="E20" s="94"/>
      <c r="F20" s="42">
        <v>46205.0</v>
      </c>
      <c r="G20" s="42">
        <v>46205.0</v>
      </c>
      <c r="H20" s="93" t="s">
        <v>220</v>
      </c>
      <c r="I20" s="93" t="s">
        <v>373</v>
      </c>
      <c r="J20" s="93" t="s">
        <v>66</v>
      </c>
      <c r="K20" s="93" t="s">
        <v>66</v>
      </c>
      <c r="L20" s="93" t="s">
        <v>66</v>
      </c>
      <c r="M20" s="93" t="s">
        <v>57</v>
      </c>
      <c r="N20" s="93" t="s">
        <v>57</v>
      </c>
      <c r="O20" s="93" t="s">
        <v>57</v>
      </c>
      <c r="P20" s="93" t="s">
        <v>66</v>
      </c>
      <c r="Q20" s="93" t="s">
        <v>58</v>
      </c>
      <c r="R20" s="110" t="s">
        <v>66</v>
      </c>
      <c r="S20" s="97">
        <v>9.0</v>
      </c>
      <c r="T20" s="97">
        <v>0.0</v>
      </c>
      <c r="U20" s="97">
        <v>0.0</v>
      </c>
      <c r="V20" s="98"/>
      <c r="W20" s="99">
        <v>0.0</v>
      </c>
      <c r="X20" s="99">
        <v>0.0</v>
      </c>
      <c r="Y20" s="93" t="s">
        <v>66</v>
      </c>
      <c r="Z20" s="93" t="s">
        <v>66</v>
      </c>
      <c r="AA20" s="93" t="s">
        <v>66</v>
      </c>
      <c r="AB20" s="93" t="s">
        <v>66</v>
      </c>
      <c r="AC20" s="127" t="s">
        <v>555</v>
      </c>
      <c r="AD20" s="90"/>
    </row>
    <row r="21" ht="33.75" hidden="1" customHeight="1">
      <c r="A21" s="52">
        <v>1638.0</v>
      </c>
      <c r="B21" s="74" t="s">
        <v>54</v>
      </c>
      <c r="C21" s="54" t="s">
        <v>98</v>
      </c>
      <c r="D21" s="55" t="s">
        <v>354</v>
      </c>
      <c r="E21" s="57"/>
      <c r="F21" s="76">
        <v>46209.0</v>
      </c>
      <c r="G21" s="76">
        <v>46210.0</v>
      </c>
      <c r="H21" s="78" t="s">
        <v>220</v>
      </c>
      <c r="I21" s="79"/>
      <c r="J21" s="63" t="s">
        <v>66</v>
      </c>
      <c r="K21" s="64" t="s">
        <v>66</v>
      </c>
      <c r="L21" s="64" t="s">
        <v>183</v>
      </c>
      <c r="M21" s="65" t="s">
        <v>66</v>
      </c>
      <c r="N21" s="65" t="s">
        <v>66</v>
      </c>
      <c r="O21" s="65" t="s">
        <v>66</v>
      </c>
      <c r="P21" s="65" t="s">
        <v>66</v>
      </c>
      <c r="Q21" s="65" t="s">
        <v>66</v>
      </c>
      <c r="R21" s="65" t="s">
        <v>66</v>
      </c>
      <c r="S21" s="67">
        <v>0.0</v>
      </c>
      <c r="T21" s="89"/>
      <c r="U21" s="67">
        <v>1.0</v>
      </c>
      <c r="V21" s="68"/>
      <c r="W21" s="70"/>
      <c r="X21" s="70"/>
      <c r="Y21" s="64" t="s">
        <v>66</v>
      </c>
      <c r="Z21" s="64" t="s">
        <v>66</v>
      </c>
      <c r="AA21" s="64" t="s">
        <v>66</v>
      </c>
      <c r="AB21" s="64" t="s">
        <v>66</v>
      </c>
      <c r="AC21" s="52" t="s">
        <v>568</v>
      </c>
      <c r="AD21" s="52"/>
    </row>
    <row r="22" ht="33.75" hidden="1" customHeight="1">
      <c r="A22" s="128">
        <v>1605.0</v>
      </c>
      <c r="B22" s="65" t="s">
        <v>54</v>
      </c>
      <c r="C22" s="54" t="s">
        <v>99</v>
      </c>
      <c r="D22" s="129" t="s">
        <v>197</v>
      </c>
      <c r="E22" s="130">
        <v>46212.0</v>
      </c>
      <c r="F22" s="131">
        <v>46210.0</v>
      </c>
      <c r="G22" s="132">
        <v>46210.0</v>
      </c>
      <c r="H22" s="133" t="s">
        <v>220</v>
      </c>
      <c r="I22" s="133" t="s">
        <v>220</v>
      </c>
      <c r="J22" s="134" t="s">
        <v>66</v>
      </c>
      <c r="K22" s="135" t="s">
        <v>66</v>
      </c>
      <c r="L22" s="135" t="s">
        <v>66</v>
      </c>
      <c r="M22" s="65" t="s">
        <v>57</v>
      </c>
      <c r="N22" s="65" t="s">
        <v>57</v>
      </c>
      <c r="O22" s="65" t="s">
        <v>57</v>
      </c>
      <c r="P22" s="65" t="s">
        <v>57</v>
      </c>
      <c r="Q22" s="65" t="s">
        <v>66</v>
      </c>
      <c r="R22" s="65" t="s">
        <v>58</v>
      </c>
      <c r="S22" s="89">
        <v>1.0</v>
      </c>
      <c r="T22" s="89"/>
      <c r="U22" s="89">
        <v>0.0</v>
      </c>
      <c r="V22" s="136"/>
      <c r="W22" s="137"/>
      <c r="X22" s="137"/>
      <c r="Y22" s="135" t="s">
        <v>66</v>
      </c>
      <c r="Z22" s="135" t="s">
        <v>66</v>
      </c>
      <c r="AA22" s="135" t="s">
        <v>66</v>
      </c>
      <c r="AB22" s="135" t="s">
        <v>66</v>
      </c>
      <c r="AC22" s="128" t="s">
        <v>588</v>
      </c>
      <c r="AD22" s="128"/>
    </row>
    <row r="23" ht="33.75" hidden="1" customHeight="1">
      <c r="A23" s="128">
        <v>1643.0</v>
      </c>
      <c r="B23" s="65" t="s">
        <v>54</v>
      </c>
      <c r="C23" s="54" t="s">
        <v>100</v>
      </c>
      <c r="D23" s="55" t="s">
        <v>197</v>
      </c>
      <c r="E23" s="130"/>
      <c r="F23" s="138">
        <v>46210.0</v>
      </c>
      <c r="G23" s="138">
        <v>46211.0</v>
      </c>
      <c r="H23" s="65" t="s">
        <v>220</v>
      </c>
      <c r="I23" s="65" t="s">
        <v>373</v>
      </c>
      <c r="J23" s="65" t="s">
        <v>57</v>
      </c>
      <c r="K23" s="65" t="s">
        <v>57</v>
      </c>
      <c r="L23" s="65" t="s">
        <v>57</v>
      </c>
      <c r="M23" s="65" t="s">
        <v>57</v>
      </c>
      <c r="N23" s="65" t="s">
        <v>57</v>
      </c>
      <c r="O23" s="65" t="s">
        <v>57</v>
      </c>
      <c r="P23" s="65" t="s">
        <v>57</v>
      </c>
      <c r="Q23" s="65" t="s">
        <v>101</v>
      </c>
      <c r="R23" s="65" t="s">
        <v>58</v>
      </c>
      <c r="S23" s="139">
        <v>5.0</v>
      </c>
      <c r="T23" s="139">
        <v>5.0</v>
      </c>
      <c r="U23" s="139">
        <v>0.0</v>
      </c>
      <c r="V23" s="113"/>
      <c r="W23" s="114"/>
      <c r="X23" s="114"/>
      <c r="Y23" s="65" t="s">
        <v>66</v>
      </c>
      <c r="Z23" s="65" t="s">
        <v>66</v>
      </c>
      <c r="AA23" s="65" t="s">
        <v>66</v>
      </c>
      <c r="AB23" s="65" t="s">
        <v>66</v>
      </c>
      <c r="AC23" s="140" t="s">
        <v>603</v>
      </c>
      <c r="AD23" s="140"/>
    </row>
    <row r="24" ht="33.75" hidden="1" customHeight="1">
      <c r="A24" s="128">
        <v>1521.0</v>
      </c>
      <c r="B24" s="65" t="s">
        <v>54</v>
      </c>
      <c r="C24" s="54" t="s">
        <v>102</v>
      </c>
      <c r="D24" s="55" t="s">
        <v>611</v>
      </c>
      <c r="E24" s="130"/>
      <c r="F24" s="132">
        <v>46212.0</v>
      </c>
      <c r="G24" s="132">
        <v>46212.0</v>
      </c>
      <c r="H24" s="141" t="s">
        <v>220</v>
      </c>
      <c r="I24" s="141" t="s">
        <v>373</v>
      </c>
      <c r="J24" s="142" t="s">
        <v>66</v>
      </c>
      <c r="K24" s="65" t="s">
        <v>66</v>
      </c>
      <c r="L24" s="65" t="s">
        <v>66</v>
      </c>
      <c r="M24" s="65" t="s">
        <v>57</v>
      </c>
      <c r="N24" s="65" t="s">
        <v>57</v>
      </c>
      <c r="O24" s="65" t="s">
        <v>57</v>
      </c>
      <c r="P24" s="65" t="s">
        <v>57</v>
      </c>
      <c r="Q24" s="65" t="s">
        <v>101</v>
      </c>
      <c r="R24" s="65" t="s">
        <v>58</v>
      </c>
      <c r="S24" s="89">
        <v>1.0</v>
      </c>
      <c r="T24" s="89"/>
      <c r="U24" s="89">
        <v>0.0</v>
      </c>
      <c r="V24" s="136"/>
      <c r="W24" s="137"/>
      <c r="X24" s="137"/>
      <c r="Y24" s="65" t="s">
        <v>66</v>
      </c>
      <c r="Z24" s="65" t="s">
        <v>66</v>
      </c>
      <c r="AA24" s="65" t="s">
        <v>66</v>
      </c>
      <c r="AB24" s="65" t="s">
        <v>66</v>
      </c>
      <c r="AC24" s="128" t="s">
        <v>620</v>
      </c>
      <c r="AD24" s="128"/>
    </row>
    <row r="25" ht="33.75" hidden="1" customHeight="1">
      <c r="A25" s="128">
        <v>1502.0</v>
      </c>
      <c r="B25" s="65" t="s">
        <v>54</v>
      </c>
      <c r="C25" s="54" t="s">
        <v>103</v>
      </c>
      <c r="D25" s="55" t="s">
        <v>197</v>
      </c>
      <c r="E25" s="130"/>
      <c r="F25" s="132">
        <v>46217.0</v>
      </c>
      <c r="G25" s="132">
        <v>46218.0</v>
      </c>
      <c r="H25" s="141" t="s">
        <v>220</v>
      </c>
      <c r="I25" s="141" t="s">
        <v>373</v>
      </c>
      <c r="J25" s="142" t="s">
        <v>57</v>
      </c>
      <c r="K25" s="65" t="s">
        <v>57</v>
      </c>
      <c r="L25" s="65" t="s">
        <v>57</v>
      </c>
      <c r="M25" s="65" t="s">
        <v>57</v>
      </c>
      <c r="N25" s="65" t="s">
        <v>57</v>
      </c>
      <c r="O25" s="65" t="s">
        <v>57</v>
      </c>
      <c r="P25" s="65" t="s">
        <v>57</v>
      </c>
      <c r="Q25" s="65" t="s">
        <v>58</v>
      </c>
      <c r="R25" s="65" t="s">
        <v>58</v>
      </c>
      <c r="S25" s="89">
        <v>18.0</v>
      </c>
      <c r="T25" s="89"/>
      <c r="U25" s="89">
        <v>7.0</v>
      </c>
      <c r="V25" s="143"/>
      <c r="W25" s="144"/>
      <c r="X25" s="144"/>
      <c r="Y25" s="65" t="s">
        <v>66</v>
      </c>
      <c r="Z25" s="65" t="s">
        <v>66</v>
      </c>
      <c r="AA25" s="65" t="s">
        <v>66</v>
      </c>
      <c r="AB25" s="65" t="s">
        <v>66</v>
      </c>
      <c r="AC25" s="128" t="s">
        <v>293</v>
      </c>
      <c r="AD25" s="128"/>
    </row>
    <row r="26" ht="33.75" hidden="1" customHeight="1">
      <c r="A26" s="128">
        <v>1573.0</v>
      </c>
      <c r="B26" s="65" t="s">
        <v>54</v>
      </c>
      <c r="C26" s="54" t="s">
        <v>108</v>
      </c>
      <c r="D26" s="55" t="s">
        <v>644</v>
      </c>
      <c r="E26" s="130"/>
      <c r="F26" s="138">
        <v>46217.0</v>
      </c>
      <c r="G26" s="138">
        <v>46218.0</v>
      </c>
      <c r="H26" s="65" t="s">
        <v>220</v>
      </c>
      <c r="I26" s="65" t="s">
        <v>373</v>
      </c>
      <c r="J26" s="65" t="s">
        <v>57</v>
      </c>
      <c r="K26" s="65" t="s">
        <v>57</v>
      </c>
      <c r="L26" s="65" t="s">
        <v>66</v>
      </c>
      <c r="M26" s="65" t="s">
        <v>57</v>
      </c>
      <c r="N26" s="65" t="s">
        <v>57</v>
      </c>
      <c r="O26" s="65" t="s">
        <v>57</v>
      </c>
      <c r="P26" s="65" t="s">
        <v>57</v>
      </c>
      <c r="Q26" s="65" t="s">
        <v>58</v>
      </c>
      <c r="R26" s="65" t="s">
        <v>58</v>
      </c>
      <c r="S26" s="139">
        <v>4.0</v>
      </c>
      <c r="T26" s="139"/>
      <c r="U26" s="139">
        <v>0.0</v>
      </c>
      <c r="V26" s="113"/>
      <c r="W26" s="114"/>
      <c r="X26" s="114"/>
      <c r="Y26" s="65" t="s">
        <v>66</v>
      </c>
      <c r="Z26" s="65" t="s">
        <v>66</v>
      </c>
      <c r="AA26" s="65" t="s">
        <v>66</v>
      </c>
      <c r="AB26" s="65" t="s">
        <v>66</v>
      </c>
      <c r="AC26" s="128" t="s">
        <v>293</v>
      </c>
      <c r="AD26" s="128"/>
    </row>
    <row r="27" ht="33.75" hidden="1" customHeight="1">
      <c r="A27" s="128">
        <v>1576.0</v>
      </c>
      <c r="B27" s="65" t="s">
        <v>54</v>
      </c>
      <c r="C27" s="54" t="s">
        <v>111</v>
      </c>
      <c r="D27" s="55" t="s">
        <v>197</v>
      </c>
      <c r="E27" s="130"/>
      <c r="F27" s="132">
        <v>46217.0</v>
      </c>
      <c r="G27" s="132">
        <v>46218.0</v>
      </c>
      <c r="H27" s="141" t="s">
        <v>220</v>
      </c>
      <c r="I27" s="141" t="s">
        <v>373</v>
      </c>
      <c r="J27" s="142" t="s">
        <v>57</v>
      </c>
      <c r="K27" s="65" t="s">
        <v>57</v>
      </c>
      <c r="L27" s="65" t="s">
        <v>57</v>
      </c>
      <c r="M27" s="65" t="s">
        <v>57</v>
      </c>
      <c r="N27" s="65" t="s">
        <v>57</v>
      </c>
      <c r="O27" s="65" t="s">
        <v>57</v>
      </c>
      <c r="P27" s="65" t="s">
        <v>57</v>
      </c>
      <c r="Q27" s="65" t="s">
        <v>58</v>
      </c>
      <c r="R27" s="65" t="s">
        <v>58</v>
      </c>
      <c r="S27" s="89">
        <v>7.0</v>
      </c>
      <c r="T27" s="89"/>
      <c r="U27" s="89">
        <v>3.0</v>
      </c>
      <c r="V27" s="147"/>
      <c r="W27" s="144"/>
      <c r="X27" s="144"/>
      <c r="Y27" s="65" t="s">
        <v>66</v>
      </c>
      <c r="Z27" s="65" t="s">
        <v>66</v>
      </c>
      <c r="AA27" s="65" t="s">
        <v>66</v>
      </c>
      <c r="AB27" s="65" t="s">
        <v>66</v>
      </c>
      <c r="AC27" s="128" t="s">
        <v>680</v>
      </c>
      <c r="AD27" s="128"/>
    </row>
    <row r="28" ht="33.75" hidden="1" customHeight="1">
      <c r="A28" s="128">
        <v>1604.0</v>
      </c>
      <c r="B28" s="65" t="s">
        <v>54</v>
      </c>
      <c r="C28" s="54" t="s">
        <v>120</v>
      </c>
      <c r="D28" s="55" t="s">
        <v>354</v>
      </c>
      <c r="E28" s="130">
        <v>46218.0</v>
      </c>
      <c r="F28" s="132">
        <v>46217.0</v>
      </c>
      <c r="G28" s="132">
        <v>46218.0</v>
      </c>
      <c r="H28" s="141" t="s">
        <v>220</v>
      </c>
      <c r="I28" s="141" t="s">
        <v>220</v>
      </c>
      <c r="J28" s="142" t="s">
        <v>66</v>
      </c>
      <c r="K28" s="65" t="s">
        <v>57</v>
      </c>
      <c r="L28" s="65" t="s">
        <v>66</v>
      </c>
      <c r="M28" s="65" t="s">
        <v>66</v>
      </c>
      <c r="N28" s="65" t="s">
        <v>66</v>
      </c>
      <c r="O28" s="65" t="s">
        <v>66</v>
      </c>
      <c r="P28" s="65" t="s">
        <v>66</v>
      </c>
      <c r="Q28" s="65" t="s">
        <v>66</v>
      </c>
      <c r="R28" s="65" t="s">
        <v>66</v>
      </c>
      <c r="S28" s="89">
        <v>0.0</v>
      </c>
      <c r="T28" s="89"/>
      <c r="U28" s="89">
        <v>0.0</v>
      </c>
      <c r="V28" s="143"/>
      <c r="W28" s="144"/>
      <c r="X28" s="144"/>
      <c r="Y28" s="65" t="s">
        <v>66</v>
      </c>
      <c r="Z28" s="65" t="s">
        <v>66</v>
      </c>
      <c r="AA28" s="65" t="s">
        <v>66</v>
      </c>
      <c r="AB28" s="65" t="s">
        <v>66</v>
      </c>
      <c r="AC28" s="128" t="s">
        <v>704</v>
      </c>
      <c r="AD28" s="128"/>
    </row>
    <row r="29" ht="33.75" hidden="1" customHeight="1">
      <c r="A29" s="128">
        <v>1610.0</v>
      </c>
      <c r="B29" s="65" t="s">
        <v>54</v>
      </c>
      <c r="C29" s="54" t="s">
        <v>121</v>
      </c>
      <c r="D29" s="55" t="s">
        <v>714</v>
      </c>
      <c r="E29" s="130">
        <v>46211.0</v>
      </c>
      <c r="F29" s="132">
        <v>46217.0</v>
      </c>
      <c r="G29" s="132">
        <v>46217.0</v>
      </c>
      <c r="H29" s="141" t="s">
        <v>220</v>
      </c>
      <c r="I29" s="141" t="s">
        <v>220</v>
      </c>
      <c r="J29" s="142" t="s">
        <v>66</v>
      </c>
      <c r="K29" s="65" t="s">
        <v>66</v>
      </c>
      <c r="L29" s="65" t="s">
        <v>57</v>
      </c>
      <c r="M29" s="65" t="s">
        <v>57</v>
      </c>
      <c r="N29" s="65" t="s">
        <v>57</v>
      </c>
      <c r="O29" s="65" t="s">
        <v>57</v>
      </c>
      <c r="P29" s="65" t="s">
        <v>57</v>
      </c>
      <c r="Q29" s="65" t="s">
        <v>58</v>
      </c>
      <c r="R29" s="65" t="s">
        <v>58</v>
      </c>
      <c r="S29" s="89">
        <v>2.0</v>
      </c>
      <c r="T29" s="89"/>
      <c r="U29" s="89">
        <v>1.0</v>
      </c>
      <c r="V29" s="136"/>
      <c r="W29" s="137"/>
      <c r="X29" s="137"/>
      <c r="Y29" s="65" t="s">
        <v>58</v>
      </c>
      <c r="Z29" s="65" t="s">
        <v>66</v>
      </c>
      <c r="AA29" s="65" t="s">
        <v>66</v>
      </c>
      <c r="AB29" s="65" t="s">
        <v>66</v>
      </c>
      <c r="AC29" s="128" t="s">
        <v>727</v>
      </c>
      <c r="AD29" s="128"/>
    </row>
    <row r="30" ht="33.75" hidden="1" customHeight="1">
      <c r="A30" s="128">
        <v>1613.0</v>
      </c>
      <c r="B30" s="65" t="s">
        <v>54</v>
      </c>
      <c r="C30" s="54" t="s">
        <v>122</v>
      </c>
      <c r="D30" s="55" t="s">
        <v>197</v>
      </c>
      <c r="E30" s="130"/>
      <c r="F30" s="138">
        <v>46217.0</v>
      </c>
      <c r="G30" s="138">
        <v>46218.0</v>
      </c>
      <c r="H30" s="65" t="s">
        <v>220</v>
      </c>
      <c r="I30" s="65" t="s">
        <v>373</v>
      </c>
      <c r="J30" s="65" t="s">
        <v>57</v>
      </c>
      <c r="K30" s="65" t="s">
        <v>57</v>
      </c>
      <c r="L30" s="65" t="s">
        <v>66</v>
      </c>
      <c r="M30" s="65" t="s">
        <v>57</v>
      </c>
      <c r="N30" s="65" t="s">
        <v>57</v>
      </c>
      <c r="O30" s="65" t="s">
        <v>57</v>
      </c>
      <c r="P30" s="65" t="s">
        <v>57</v>
      </c>
      <c r="Q30" s="65" t="s">
        <v>58</v>
      </c>
      <c r="R30" s="65" t="s">
        <v>58</v>
      </c>
      <c r="S30" s="139">
        <v>3.0</v>
      </c>
      <c r="T30" s="139">
        <v>3.0</v>
      </c>
      <c r="U30" s="139">
        <v>0.0</v>
      </c>
      <c r="V30" s="113"/>
      <c r="W30" s="114"/>
      <c r="X30" s="114"/>
      <c r="Y30" s="65" t="s">
        <v>66</v>
      </c>
      <c r="Z30" s="65" t="s">
        <v>66</v>
      </c>
      <c r="AA30" s="65" t="s">
        <v>66</v>
      </c>
      <c r="AB30" s="65" t="s">
        <v>66</v>
      </c>
      <c r="AC30" s="128" t="s">
        <v>293</v>
      </c>
      <c r="AD30" s="128"/>
    </row>
    <row r="31" ht="33.75" hidden="1" customHeight="1">
      <c r="A31" s="128">
        <v>1614.0</v>
      </c>
      <c r="B31" s="65" t="s">
        <v>54</v>
      </c>
      <c r="C31" s="54" t="s">
        <v>124</v>
      </c>
      <c r="D31" s="55" t="s">
        <v>197</v>
      </c>
      <c r="E31" s="130"/>
      <c r="F31" s="132">
        <v>46217.0</v>
      </c>
      <c r="G31" s="132">
        <v>46218.0</v>
      </c>
      <c r="H31" s="141" t="s">
        <v>220</v>
      </c>
      <c r="I31" s="141" t="s">
        <v>373</v>
      </c>
      <c r="J31" s="142" t="s">
        <v>57</v>
      </c>
      <c r="K31" s="65" t="s">
        <v>57</v>
      </c>
      <c r="L31" s="65" t="s">
        <v>57</v>
      </c>
      <c r="M31" s="65" t="s">
        <v>57</v>
      </c>
      <c r="N31" s="65" t="s">
        <v>57</v>
      </c>
      <c r="O31" s="65" t="s">
        <v>57</v>
      </c>
      <c r="P31" s="65" t="s">
        <v>57</v>
      </c>
      <c r="Q31" s="65" t="s">
        <v>58</v>
      </c>
      <c r="R31" s="65" t="s">
        <v>58</v>
      </c>
      <c r="S31" s="89">
        <v>5.0</v>
      </c>
      <c r="T31" s="89"/>
      <c r="U31" s="89">
        <v>4.0</v>
      </c>
      <c r="V31" s="147"/>
      <c r="W31" s="144"/>
      <c r="X31" s="144"/>
      <c r="Y31" s="65" t="s">
        <v>66</v>
      </c>
      <c r="Z31" s="65" t="s">
        <v>66</v>
      </c>
      <c r="AA31" s="65" t="s">
        <v>66</v>
      </c>
      <c r="AB31" s="65" t="s">
        <v>66</v>
      </c>
      <c r="AC31" s="128" t="s">
        <v>293</v>
      </c>
      <c r="AD31" s="128"/>
    </row>
    <row r="32" ht="33.75" hidden="1" customHeight="1">
      <c r="A32" s="128">
        <v>1624.0</v>
      </c>
      <c r="B32" s="65" t="s">
        <v>54</v>
      </c>
      <c r="C32" s="54" t="s">
        <v>122</v>
      </c>
      <c r="D32" s="55" t="s">
        <v>197</v>
      </c>
      <c r="E32" s="130"/>
      <c r="F32" s="138">
        <v>46217.0</v>
      </c>
      <c r="G32" s="138">
        <v>46218.0</v>
      </c>
      <c r="H32" s="65" t="s">
        <v>220</v>
      </c>
      <c r="I32" s="65" t="s">
        <v>373</v>
      </c>
      <c r="J32" s="65" t="s">
        <v>57</v>
      </c>
      <c r="K32" s="65" t="s">
        <v>57</v>
      </c>
      <c r="L32" s="65" t="s">
        <v>57</v>
      </c>
      <c r="M32" s="65" t="s">
        <v>66</v>
      </c>
      <c r="N32" s="65" t="s">
        <v>66</v>
      </c>
      <c r="O32" s="65" t="s">
        <v>66</v>
      </c>
      <c r="P32" s="65" t="s">
        <v>66</v>
      </c>
      <c r="Q32" s="65" t="s">
        <v>66</v>
      </c>
      <c r="R32" s="65" t="s">
        <v>66</v>
      </c>
      <c r="S32" s="139">
        <v>0.0</v>
      </c>
      <c r="T32" s="139">
        <v>1.0</v>
      </c>
      <c r="U32" s="139">
        <v>0.0</v>
      </c>
      <c r="V32" s="113"/>
      <c r="W32" s="114"/>
      <c r="X32" s="114"/>
      <c r="Y32" s="65" t="s">
        <v>66</v>
      </c>
      <c r="Z32" s="65" t="s">
        <v>66</v>
      </c>
      <c r="AA32" s="65" t="s">
        <v>66</v>
      </c>
      <c r="AB32" s="65" t="s">
        <v>66</v>
      </c>
      <c r="AC32" s="128" t="s">
        <v>795</v>
      </c>
      <c r="AD32" s="128"/>
    </row>
    <row r="33" ht="33.75" hidden="1" customHeight="1">
      <c r="A33" s="52">
        <v>1651.0</v>
      </c>
      <c r="B33" s="65" t="s">
        <v>54</v>
      </c>
      <c r="C33" s="54" t="s">
        <v>126</v>
      </c>
      <c r="D33" s="55" t="s">
        <v>354</v>
      </c>
      <c r="E33" s="148">
        <v>46212.0</v>
      </c>
      <c r="F33" s="58">
        <v>46217.0</v>
      </c>
      <c r="G33" s="58">
        <v>46218.0</v>
      </c>
      <c r="H33" s="74" t="s">
        <v>220</v>
      </c>
      <c r="I33" s="74" t="s">
        <v>220</v>
      </c>
      <c r="J33" s="74" t="s">
        <v>66</v>
      </c>
      <c r="K33" s="74" t="s">
        <v>57</v>
      </c>
      <c r="L33" s="74" t="s">
        <v>57</v>
      </c>
      <c r="M33" s="74" t="s">
        <v>66</v>
      </c>
      <c r="N33" s="74" t="s">
        <v>66</v>
      </c>
      <c r="O33" s="74" t="s">
        <v>66</v>
      </c>
      <c r="P33" s="74" t="s">
        <v>66</v>
      </c>
      <c r="Q33" s="74" t="s">
        <v>66</v>
      </c>
      <c r="R33" s="65" t="s">
        <v>66</v>
      </c>
      <c r="S33" s="149"/>
      <c r="T33" s="139"/>
      <c r="U33" s="149"/>
      <c r="V33" s="150"/>
      <c r="W33" s="151"/>
      <c r="X33" s="151"/>
      <c r="Y33" s="74" t="s">
        <v>66</v>
      </c>
      <c r="Z33" s="74" t="s">
        <v>66</v>
      </c>
      <c r="AA33" s="74" t="s">
        <v>66</v>
      </c>
      <c r="AB33" s="74" t="s">
        <v>66</v>
      </c>
      <c r="AC33" s="128" t="s">
        <v>816</v>
      </c>
      <c r="AD33" s="128"/>
    </row>
    <row r="34" ht="33.75" hidden="1" customHeight="1">
      <c r="A34" s="52">
        <v>1653.0</v>
      </c>
      <c r="B34" s="65" t="s">
        <v>54</v>
      </c>
      <c r="C34" s="54" t="s">
        <v>128</v>
      </c>
      <c r="D34" s="55" t="s">
        <v>197</v>
      </c>
      <c r="E34" s="148"/>
      <c r="F34" s="58">
        <v>46217.0</v>
      </c>
      <c r="G34" s="58">
        <v>46219.0</v>
      </c>
      <c r="H34" s="74" t="s">
        <v>220</v>
      </c>
      <c r="I34" s="65" t="s">
        <v>373</v>
      </c>
      <c r="J34" s="65" t="s">
        <v>66</v>
      </c>
      <c r="K34" s="65" t="s">
        <v>66</v>
      </c>
      <c r="L34" s="74" t="s">
        <v>57</v>
      </c>
      <c r="M34" s="65" t="s">
        <v>66</v>
      </c>
      <c r="N34" s="65" t="s">
        <v>66</v>
      </c>
      <c r="O34" s="65" t="s">
        <v>66</v>
      </c>
      <c r="P34" s="65" t="s">
        <v>66</v>
      </c>
      <c r="Q34" s="65" t="s">
        <v>66</v>
      </c>
      <c r="R34" s="65" t="s">
        <v>66</v>
      </c>
      <c r="S34" s="139">
        <v>0.0</v>
      </c>
      <c r="T34" s="139">
        <v>0.0</v>
      </c>
      <c r="U34" s="139">
        <v>1.0</v>
      </c>
      <c r="V34" s="113"/>
      <c r="W34" s="114"/>
      <c r="X34" s="114"/>
      <c r="Y34" s="65" t="s">
        <v>66</v>
      </c>
      <c r="Z34" s="65" t="s">
        <v>66</v>
      </c>
      <c r="AA34" s="65" t="s">
        <v>66</v>
      </c>
      <c r="AB34" s="65" t="s">
        <v>66</v>
      </c>
      <c r="AC34" s="128" t="s">
        <v>835</v>
      </c>
      <c r="AD34" s="128"/>
    </row>
    <row r="35" ht="33.75" hidden="1" customHeight="1">
      <c r="A35" s="128">
        <v>1608.0</v>
      </c>
      <c r="B35" s="65" t="s">
        <v>54</v>
      </c>
      <c r="C35" s="54" t="s">
        <v>129</v>
      </c>
      <c r="D35" s="55" t="s">
        <v>354</v>
      </c>
      <c r="E35" s="130">
        <v>46202.0</v>
      </c>
      <c r="F35" s="138">
        <v>46218.0</v>
      </c>
      <c r="G35" s="138">
        <v>46219.0</v>
      </c>
      <c r="H35" s="65" t="s">
        <v>220</v>
      </c>
      <c r="I35" s="65" t="s">
        <v>220</v>
      </c>
      <c r="J35" s="65" t="s">
        <v>66</v>
      </c>
      <c r="K35" s="65" t="s">
        <v>57</v>
      </c>
      <c r="L35" s="65" t="s">
        <v>66</v>
      </c>
      <c r="M35" s="65" t="s">
        <v>66</v>
      </c>
      <c r="N35" s="65" t="s">
        <v>66</v>
      </c>
      <c r="O35" s="65" t="s">
        <v>66</v>
      </c>
      <c r="P35" s="65" t="s">
        <v>66</v>
      </c>
      <c r="Q35" s="65" t="s">
        <v>66</v>
      </c>
      <c r="R35" s="65" t="s">
        <v>66</v>
      </c>
      <c r="S35" s="139">
        <v>0.0</v>
      </c>
      <c r="T35" s="139"/>
      <c r="U35" s="139">
        <v>0.0</v>
      </c>
      <c r="V35" s="113"/>
      <c r="W35" s="114"/>
      <c r="X35" s="114"/>
      <c r="Y35" s="65" t="s">
        <v>66</v>
      </c>
      <c r="Z35" s="65" t="s">
        <v>66</v>
      </c>
      <c r="AA35" s="65" t="s">
        <v>66</v>
      </c>
      <c r="AB35" s="65" t="s">
        <v>66</v>
      </c>
      <c r="AC35" s="128" t="s">
        <v>855</v>
      </c>
      <c r="AD35" s="128"/>
    </row>
    <row r="36" ht="33.75" hidden="1" customHeight="1">
      <c r="A36" s="128">
        <v>1617.0</v>
      </c>
      <c r="B36" s="65" t="s">
        <v>54</v>
      </c>
      <c r="C36" s="54" t="s">
        <v>132</v>
      </c>
      <c r="D36" s="55" t="s">
        <v>333</v>
      </c>
      <c r="E36" s="130">
        <v>46202.0</v>
      </c>
      <c r="F36" s="138">
        <v>46218.0</v>
      </c>
      <c r="G36" s="138">
        <v>46219.0</v>
      </c>
      <c r="H36" s="65" t="s">
        <v>220</v>
      </c>
      <c r="I36" s="65" t="s">
        <v>220</v>
      </c>
      <c r="J36" s="65" t="s">
        <v>66</v>
      </c>
      <c r="K36" s="65" t="s">
        <v>66</v>
      </c>
      <c r="L36" s="65" t="s">
        <v>66</v>
      </c>
      <c r="M36" s="65" t="s">
        <v>57</v>
      </c>
      <c r="N36" s="65" t="s">
        <v>57</v>
      </c>
      <c r="O36" s="65" t="s">
        <v>57</v>
      </c>
      <c r="P36" s="65" t="s">
        <v>57</v>
      </c>
      <c r="Q36" s="65" t="s">
        <v>101</v>
      </c>
      <c r="R36" s="65" t="s">
        <v>133</v>
      </c>
      <c r="S36" s="139">
        <v>2.0</v>
      </c>
      <c r="T36" s="139"/>
      <c r="U36" s="139">
        <v>0.0</v>
      </c>
      <c r="V36" s="113"/>
      <c r="W36" s="114"/>
      <c r="X36" s="114"/>
      <c r="Y36" s="65" t="s">
        <v>66</v>
      </c>
      <c r="Z36" s="65" t="s">
        <v>66</v>
      </c>
      <c r="AA36" s="65" t="s">
        <v>66</v>
      </c>
      <c r="AB36" s="65" t="s">
        <v>66</v>
      </c>
      <c r="AC36" s="128" t="s">
        <v>876</v>
      </c>
      <c r="AD36" s="128"/>
    </row>
    <row r="37" ht="33.75" hidden="1" customHeight="1">
      <c r="A37" s="52">
        <v>1654.0</v>
      </c>
      <c r="B37" s="65" t="s">
        <v>54</v>
      </c>
      <c r="C37" s="54" t="s">
        <v>134</v>
      </c>
      <c r="D37" s="152" t="s">
        <v>354</v>
      </c>
      <c r="E37" s="148"/>
      <c r="F37" s="58">
        <v>46218.0</v>
      </c>
      <c r="G37" s="58">
        <v>46219.0</v>
      </c>
      <c r="H37" s="74" t="s">
        <v>220</v>
      </c>
      <c r="I37" s="65" t="s">
        <v>373</v>
      </c>
      <c r="J37" s="65" t="s">
        <v>66</v>
      </c>
      <c r="K37" s="65" t="s">
        <v>66</v>
      </c>
      <c r="L37" s="74" t="s">
        <v>66</v>
      </c>
      <c r="M37" s="65" t="s">
        <v>66</v>
      </c>
      <c r="N37" s="65" t="s">
        <v>66</v>
      </c>
      <c r="O37" s="65" t="s">
        <v>66</v>
      </c>
      <c r="P37" s="65" t="s">
        <v>66</v>
      </c>
      <c r="Q37" s="65" t="s">
        <v>66</v>
      </c>
      <c r="R37" s="65" t="s">
        <v>66</v>
      </c>
      <c r="S37" s="139">
        <v>0.0</v>
      </c>
      <c r="T37" s="139">
        <v>0.0</v>
      </c>
      <c r="U37" s="139">
        <v>0.0</v>
      </c>
      <c r="V37" s="113"/>
      <c r="W37" s="114"/>
      <c r="X37" s="114"/>
      <c r="Y37" s="65" t="s">
        <v>66</v>
      </c>
      <c r="Z37" s="65" t="s">
        <v>66</v>
      </c>
      <c r="AA37" s="65" t="s">
        <v>66</v>
      </c>
      <c r="AB37" s="65" t="s">
        <v>66</v>
      </c>
      <c r="AC37" s="128" t="s">
        <v>893</v>
      </c>
      <c r="AD37" s="128"/>
    </row>
    <row r="38" ht="33.75" hidden="1" customHeight="1">
      <c r="A38" s="128">
        <v>1607.0</v>
      </c>
      <c r="B38" s="65" t="s">
        <v>54</v>
      </c>
      <c r="C38" s="54" t="s">
        <v>135</v>
      </c>
      <c r="D38" s="55" t="s">
        <v>354</v>
      </c>
      <c r="E38" s="130">
        <v>46204.0</v>
      </c>
      <c r="F38" s="132">
        <v>46219.0</v>
      </c>
      <c r="G38" s="132">
        <v>46219.0</v>
      </c>
      <c r="H38" s="141" t="s">
        <v>220</v>
      </c>
      <c r="I38" s="141" t="s">
        <v>220</v>
      </c>
      <c r="J38" s="142" t="s">
        <v>66</v>
      </c>
      <c r="K38" s="65" t="s">
        <v>57</v>
      </c>
      <c r="L38" s="65" t="s">
        <v>66</v>
      </c>
      <c r="M38" s="65" t="s">
        <v>66</v>
      </c>
      <c r="N38" s="65" t="s">
        <v>66</v>
      </c>
      <c r="O38" s="65" t="s">
        <v>66</v>
      </c>
      <c r="P38" s="65" t="s">
        <v>66</v>
      </c>
      <c r="Q38" s="65" t="s">
        <v>66</v>
      </c>
      <c r="R38" s="65" t="s">
        <v>66</v>
      </c>
      <c r="S38" s="89">
        <v>0.0</v>
      </c>
      <c r="T38" s="89"/>
      <c r="U38" s="89">
        <v>0.0</v>
      </c>
      <c r="V38" s="147"/>
      <c r="W38" s="144"/>
      <c r="X38" s="144"/>
      <c r="Y38" s="65" t="s">
        <v>66</v>
      </c>
      <c r="Z38" s="65" t="s">
        <v>66</v>
      </c>
      <c r="AA38" s="65" t="s">
        <v>66</v>
      </c>
      <c r="AB38" s="65" t="s">
        <v>66</v>
      </c>
      <c r="AC38" s="128" t="s">
        <v>915</v>
      </c>
      <c r="AD38" s="128"/>
    </row>
    <row r="39" ht="33.75" hidden="1" customHeight="1">
      <c r="A39" s="52">
        <v>1669.0</v>
      </c>
      <c r="B39" s="65" t="s">
        <v>54</v>
      </c>
      <c r="C39" s="54" t="s">
        <v>136</v>
      </c>
      <c r="D39" s="55" t="s">
        <v>453</v>
      </c>
      <c r="E39" s="153"/>
      <c r="F39" s="58">
        <v>46219.0</v>
      </c>
      <c r="G39" s="58">
        <v>46219.0</v>
      </c>
      <c r="H39" s="64" t="s">
        <v>220</v>
      </c>
      <c r="I39" s="64" t="s">
        <v>373</v>
      </c>
      <c r="J39" s="64" t="s">
        <v>57</v>
      </c>
      <c r="K39" s="64" t="s">
        <v>57</v>
      </c>
      <c r="L39" s="64" t="s">
        <v>57</v>
      </c>
      <c r="M39" s="74" t="s">
        <v>57</v>
      </c>
      <c r="N39" s="74" t="s">
        <v>57</v>
      </c>
      <c r="O39" s="74" t="s">
        <v>57</v>
      </c>
      <c r="P39" s="74" t="s">
        <v>57</v>
      </c>
      <c r="Q39" s="74" t="s">
        <v>101</v>
      </c>
      <c r="R39" s="65" t="s">
        <v>58</v>
      </c>
      <c r="S39" s="154">
        <v>8.0</v>
      </c>
      <c r="T39" s="154"/>
      <c r="U39" s="67"/>
      <c r="V39" s="155"/>
      <c r="W39" s="156"/>
      <c r="X39" s="156"/>
      <c r="Y39" s="64" t="s">
        <v>66</v>
      </c>
      <c r="Z39" s="64" t="s">
        <v>66</v>
      </c>
      <c r="AA39" s="64" t="s">
        <v>66</v>
      </c>
      <c r="AB39" s="64" t="s">
        <v>66</v>
      </c>
      <c r="AC39" s="128" t="s">
        <v>206</v>
      </c>
      <c r="AD39" s="128"/>
    </row>
    <row r="40" ht="33.75" hidden="1" customHeight="1">
      <c r="A40" s="128">
        <v>1546.0</v>
      </c>
      <c r="B40" s="161" t="s">
        <v>54</v>
      </c>
      <c r="C40" s="54" t="s">
        <v>137</v>
      </c>
      <c r="D40" s="55" t="s">
        <v>197</v>
      </c>
      <c r="E40" s="130"/>
      <c r="F40" s="162">
        <v>46223.0</v>
      </c>
      <c r="G40" s="162">
        <v>46225.0</v>
      </c>
      <c r="H40" s="161" t="s">
        <v>220</v>
      </c>
      <c r="I40" s="65" t="s">
        <v>373</v>
      </c>
      <c r="J40" s="163" t="s">
        <v>57</v>
      </c>
      <c r="K40" s="163" t="s">
        <v>57</v>
      </c>
      <c r="L40" s="163" t="s">
        <v>57</v>
      </c>
      <c r="M40" s="163" t="s">
        <v>57</v>
      </c>
      <c r="N40" s="163" t="s">
        <v>57</v>
      </c>
      <c r="O40" s="163" t="s">
        <v>57</v>
      </c>
      <c r="P40" s="163" t="s">
        <v>57</v>
      </c>
      <c r="Q40" s="163" t="s">
        <v>58</v>
      </c>
      <c r="R40" s="163" t="s">
        <v>58</v>
      </c>
      <c r="S40" s="164">
        <v>19.0</v>
      </c>
      <c r="T40" s="164"/>
      <c r="U40" s="164">
        <v>10.0</v>
      </c>
      <c r="V40" s="147"/>
      <c r="W40" s="144"/>
      <c r="X40" s="144"/>
      <c r="Y40" s="65" t="s">
        <v>66</v>
      </c>
      <c r="Z40" s="65" t="s">
        <v>58</v>
      </c>
      <c r="AA40" s="65" t="s">
        <v>66</v>
      </c>
      <c r="AB40" s="163" t="s">
        <v>58</v>
      </c>
      <c r="AC40" s="128" t="s">
        <v>954</v>
      </c>
      <c r="AD40" s="128"/>
    </row>
    <row r="41" ht="33.75" hidden="1" customHeight="1">
      <c r="A41" s="128">
        <v>1646.0</v>
      </c>
      <c r="B41" s="161" t="s">
        <v>54</v>
      </c>
      <c r="C41" s="54" t="s">
        <v>139</v>
      </c>
      <c r="D41" s="55" t="s">
        <v>197</v>
      </c>
      <c r="E41" s="130"/>
      <c r="F41" s="162">
        <v>46225.0</v>
      </c>
      <c r="G41" s="162">
        <v>46226.0</v>
      </c>
      <c r="H41" s="65" t="s">
        <v>220</v>
      </c>
      <c r="I41" s="65" t="s">
        <v>373</v>
      </c>
      <c r="J41" s="163" t="s">
        <v>57</v>
      </c>
      <c r="K41" s="163" t="s">
        <v>57</v>
      </c>
      <c r="L41" s="163" t="s">
        <v>66</v>
      </c>
      <c r="M41" s="163" t="s">
        <v>57</v>
      </c>
      <c r="N41" s="163" t="s">
        <v>57</v>
      </c>
      <c r="O41" s="163" t="s">
        <v>57</v>
      </c>
      <c r="P41" s="163" t="s">
        <v>57</v>
      </c>
      <c r="Q41" s="165" t="s">
        <v>58</v>
      </c>
      <c r="R41" s="163" t="s">
        <v>58</v>
      </c>
      <c r="S41" s="164">
        <v>6.0</v>
      </c>
      <c r="T41" s="164"/>
      <c r="U41" s="164"/>
      <c r="V41" s="147"/>
      <c r="W41" s="144"/>
      <c r="X41" s="144"/>
      <c r="Y41" s="65" t="s">
        <v>66</v>
      </c>
      <c r="Z41" s="65" t="s">
        <v>66</v>
      </c>
      <c r="AA41" s="65" t="s">
        <v>66</v>
      </c>
      <c r="AB41" s="163" t="s">
        <v>66</v>
      </c>
      <c r="AC41" s="128" t="s">
        <v>961</v>
      </c>
      <c r="AD41" s="128"/>
    </row>
    <row r="42" ht="33.75" hidden="1" customHeight="1">
      <c r="A42" s="90">
        <v>1626.0</v>
      </c>
      <c r="B42" s="110" t="s">
        <v>54</v>
      </c>
      <c r="C42" s="92" t="s">
        <v>73</v>
      </c>
      <c r="D42" s="111" t="s">
        <v>197</v>
      </c>
      <c r="E42" s="94"/>
      <c r="F42" s="42">
        <v>46226.0</v>
      </c>
      <c r="G42" s="42">
        <v>46227.0</v>
      </c>
      <c r="H42" s="95" t="s">
        <v>220</v>
      </c>
      <c r="I42" s="95" t="s">
        <v>373</v>
      </c>
      <c r="J42" s="166" t="s">
        <v>57</v>
      </c>
      <c r="K42" s="166" t="s">
        <v>57</v>
      </c>
      <c r="L42" s="166" t="s">
        <v>57</v>
      </c>
      <c r="M42" s="166" t="s">
        <v>57</v>
      </c>
      <c r="N42" s="166" t="s">
        <v>57</v>
      </c>
      <c r="O42" s="166" t="s">
        <v>57</v>
      </c>
      <c r="P42" s="166" t="s">
        <v>57</v>
      </c>
      <c r="Q42" s="167" t="s">
        <v>58</v>
      </c>
      <c r="R42" s="168" t="s">
        <v>58</v>
      </c>
      <c r="S42" s="169">
        <v>62.0</v>
      </c>
      <c r="T42" s="169"/>
      <c r="U42" s="169">
        <v>8.0</v>
      </c>
      <c r="V42" s="147"/>
      <c r="W42" s="144"/>
      <c r="X42" s="144"/>
      <c r="Y42" s="95" t="s">
        <v>66</v>
      </c>
      <c r="Z42" s="95" t="s">
        <v>66</v>
      </c>
      <c r="AA42" s="110" t="s">
        <v>66</v>
      </c>
      <c r="AB42" s="168" t="s">
        <v>66</v>
      </c>
      <c r="AC42" s="115" t="s">
        <v>963</v>
      </c>
      <c r="AD42" s="115"/>
    </row>
    <row r="43" ht="33.75" hidden="1" customHeight="1">
      <c r="A43" s="90">
        <v>1623.0</v>
      </c>
      <c r="B43" s="110" t="s">
        <v>54</v>
      </c>
      <c r="C43" s="92" t="s">
        <v>142</v>
      </c>
      <c r="D43" s="111" t="s">
        <v>197</v>
      </c>
      <c r="E43" s="94"/>
      <c r="F43" s="42">
        <v>46227.0</v>
      </c>
      <c r="G43" s="120">
        <v>46230.0</v>
      </c>
      <c r="H43" s="95" t="s">
        <v>220</v>
      </c>
      <c r="I43" s="95" t="s">
        <v>373</v>
      </c>
      <c r="J43" s="168" t="s">
        <v>57</v>
      </c>
      <c r="K43" s="167" t="s">
        <v>57</v>
      </c>
      <c r="L43" s="168" t="s">
        <v>57</v>
      </c>
      <c r="M43" s="167" t="s">
        <v>57</v>
      </c>
      <c r="N43" s="168" t="s">
        <v>57</v>
      </c>
      <c r="O43" s="168" t="s">
        <v>57</v>
      </c>
      <c r="P43" s="167" t="s">
        <v>57</v>
      </c>
      <c r="Q43" s="168" t="s">
        <v>58</v>
      </c>
      <c r="R43" s="168" t="s">
        <v>58</v>
      </c>
      <c r="S43" s="169">
        <v>28.0</v>
      </c>
      <c r="T43" s="169"/>
      <c r="U43" s="169">
        <v>8.0</v>
      </c>
      <c r="V43" s="147"/>
      <c r="W43" s="144"/>
      <c r="X43" s="144"/>
      <c r="Y43" s="95" t="s">
        <v>58</v>
      </c>
      <c r="Z43" s="95" t="s">
        <v>66</v>
      </c>
      <c r="AA43" s="95" t="s">
        <v>66</v>
      </c>
      <c r="AB43" s="168" t="s">
        <v>58</v>
      </c>
      <c r="AC43" s="115" t="s">
        <v>965</v>
      </c>
      <c r="AD43" s="115"/>
    </row>
    <row r="44" ht="33.75" hidden="1" customHeight="1">
      <c r="A44" s="90">
        <v>1655.0</v>
      </c>
      <c r="B44" s="110" t="s">
        <v>54</v>
      </c>
      <c r="C44" s="108" t="s">
        <v>144</v>
      </c>
      <c r="D44" s="111" t="s">
        <v>453</v>
      </c>
      <c r="E44" s="94"/>
      <c r="F44" s="120">
        <v>46227.0</v>
      </c>
      <c r="G44" s="120">
        <v>46227.0</v>
      </c>
      <c r="H44" s="95" t="s">
        <v>220</v>
      </c>
      <c r="I44" s="95" t="s">
        <v>373</v>
      </c>
      <c r="J44" s="167" t="s">
        <v>57</v>
      </c>
      <c r="K44" s="167" t="s">
        <v>57</v>
      </c>
      <c r="L44" s="167" t="s">
        <v>57</v>
      </c>
      <c r="M44" s="168" t="s">
        <v>66</v>
      </c>
      <c r="N44" s="168" t="s">
        <v>66</v>
      </c>
      <c r="O44" s="168" t="s">
        <v>66</v>
      </c>
      <c r="P44" s="168" t="s">
        <v>66</v>
      </c>
      <c r="Q44" s="168" t="s">
        <v>66</v>
      </c>
      <c r="R44" s="168" t="s">
        <v>66</v>
      </c>
      <c r="S44" s="169">
        <v>0.0</v>
      </c>
      <c r="T44" s="169"/>
      <c r="U44" s="169"/>
      <c r="V44" s="147"/>
      <c r="W44" s="144"/>
      <c r="X44" s="144"/>
      <c r="Y44" s="95" t="s">
        <v>66</v>
      </c>
      <c r="Z44" s="95" t="s">
        <v>58</v>
      </c>
      <c r="AA44" s="95" t="s">
        <v>66</v>
      </c>
      <c r="AB44" s="168" t="s">
        <v>66</v>
      </c>
      <c r="AC44" s="115" t="s">
        <v>966</v>
      </c>
      <c r="AD44" s="115"/>
    </row>
    <row r="45" ht="33.75" hidden="1" customHeight="1">
      <c r="A45" s="90">
        <v>1670.0</v>
      </c>
      <c r="B45" s="110" t="s">
        <v>54</v>
      </c>
      <c r="C45" s="92" t="s">
        <v>145</v>
      </c>
      <c r="D45" s="111" t="s">
        <v>197</v>
      </c>
      <c r="E45" s="170"/>
      <c r="F45" s="42">
        <v>46227.0</v>
      </c>
      <c r="G45" s="42">
        <v>46226.0</v>
      </c>
      <c r="H45" s="110" t="s">
        <v>220</v>
      </c>
      <c r="I45" s="172" t="s">
        <v>373</v>
      </c>
      <c r="J45" s="173" t="s">
        <v>57</v>
      </c>
      <c r="K45" s="167" t="s">
        <v>57</v>
      </c>
      <c r="L45" s="167" t="s">
        <v>57</v>
      </c>
      <c r="M45" s="168" t="s">
        <v>66</v>
      </c>
      <c r="N45" s="168" t="s">
        <v>66</v>
      </c>
      <c r="O45" s="168" t="s">
        <v>66</v>
      </c>
      <c r="P45" s="168" t="s">
        <v>66</v>
      </c>
      <c r="Q45" s="168" t="s">
        <v>66</v>
      </c>
      <c r="R45" s="168" t="s">
        <v>66</v>
      </c>
      <c r="S45" s="169">
        <v>0.0</v>
      </c>
      <c r="T45" s="169">
        <v>1.0</v>
      </c>
      <c r="U45" s="169"/>
      <c r="V45" s="174"/>
      <c r="W45" s="175"/>
      <c r="X45" s="175"/>
      <c r="Y45" s="172" t="s">
        <v>66</v>
      </c>
      <c r="Z45" s="172" t="s">
        <v>66</v>
      </c>
      <c r="AA45" s="95" t="s">
        <v>66</v>
      </c>
      <c r="AB45" s="168" t="s">
        <v>66</v>
      </c>
      <c r="AC45" s="115" t="s">
        <v>967</v>
      </c>
      <c r="AD45" s="115"/>
    </row>
    <row r="46" ht="33.75" hidden="1" customHeight="1">
      <c r="A46" s="90">
        <v>1616.0</v>
      </c>
      <c r="B46" s="110" t="s">
        <v>54</v>
      </c>
      <c r="C46" s="92" t="s">
        <v>92</v>
      </c>
      <c r="D46" s="111" t="s">
        <v>197</v>
      </c>
      <c r="E46" s="94"/>
      <c r="F46" s="120">
        <v>46230.0</v>
      </c>
      <c r="G46" s="120">
        <v>46231.0</v>
      </c>
      <c r="H46" s="95" t="s">
        <v>220</v>
      </c>
      <c r="I46" s="95" t="s">
        <v>373</v>
      </c>
      <c r="J46" s="167" t="s">
        <v>57</v>
      </c>
      <c r="K46" s="167" t="s">
        <v>57</v>
      </c>
      <c r="L46" s="167" t="s">
        <v>57</v>
      </c>
      <c r="M46" s="167" t="s">
        <v>57</v>
      </c>
      <c r="N46" s="168" t="s">
        <v>57</v>
      </c>
      <c r="O46" s="167" t="s">
        <v>57</v>
      </c>
      <c r="P46" s="167" t="s">
        <v>57</v>
      </c>
      <c r="Q46" s="168" t="s">
        <v>58</v>
      </c>
      <c r="R46" s="168" t="s">
        <v>58</v>
      </c>
      <c r="S46" s="169">
        <v>80.0</v>
      </c>
      <c r="T46" s="169">
        <v>30.0</v>
      </c>
      <c r="U46" s="169">
        <v>10.0</v>
      </c>
      <c r="V46" s="147">
        <v>3.607638888888889</v>
      </c>
      <c r="W46" s="144"/>
      <c r="X46" s="144"/>
      <c r="Y46" s="95" t="s">
        <v>66</v>
      </c>
      <c r="Z46" s="95" t="s">
        <v>58</v>
      </c>
      <c r="AA46" s="110" t="s">
        <v>58</v>
      </c>
      <c r="AB46" s="167" t="s">
        <v>58</v>
      </c>
      <c r="AC46" s="115" t="s">
        <v>969</v>
      </c>
      <c r="AD46" s="115"/>
    </row>
    <row r="47" ht="33.75" hidden="1" customHeight="1">
      <c r="A47" s="90">
        <v>1628.0</v>
      </c>
      <c r="B47" s="110" t="s">
        <v>54</v>
      </c>
      <c r="C47" s="92" t="s">
        <v>146</v>
      </c>
      <c r="D47" s="111" t="s">
        <v>197</v>
      </c>
      <c r="E47" s="94"/>
      <c r="F47" s="120">
        <v>46230.0</v>
      </c>
      <c r="G47" s="120">
        <v>46230.0</v>
      </c>
      <c r="H47" s="95" t="s">
        <v>220</v>
      </c>
      <c r="I47" s="95" t="s">
        <v>373</v>
      </c>
      <c r="J47" s="168" t="s">
        <v>57</v>
      </c>
      <c r="K47" s="168" t="s">
        <v>57</v>
      </c>
      <c r="L47" s="168" t="s">
        <v>57</v>
      </c>
      <c r="M47" s="168" t="s">
        <v>57</v>
      </c>
      <c r="N47" s="168" t="s">
        <v>57</v>
      </c>
      <c r="O47" s="168" t="s">
        <v>57</v>
      </c>
      <c r="P47" s="168" t="s">
        <v>57</v>
      </c>
      <c r="Q47" s="168" t="s">
        <v>58</v>
      </c>
      <c r="R47" s="168" t="s">
        <v>58</v>
      </c>
      <c r="S47" s="169">
        <v>2.0</v>
      </c>
      <c r="T47" s="169"/>
      <c r="U47" s="169">
        <v>2.0</v>
      </c>
      <c r="V47" s="147"/>
      <c r="W47" s="144"/>
      <c r="X47" s="144"/>
      <c r="Y47" s="95" t="s">
        <v>66</v>
      </c>
      <c r="Z47" s="95" t="s">
        <v>66</v>
      </c>
      <c r="AA47" s="95" t="s">
        <v>66</v>
      </c>
      <c r="AB47" s="168" t="s">
        <v>66</v>
      </c>
      <c r="AC47" s="115" t="s">
        <v>971</v>
      </c>
      <c r="AD47" s="115"/>
    </row>
    <row r="48" ht="33.75" hidden="1" customHeight="1">
      <c r="A48" s="90">
        <v>1615.0</v>
      </c>
      <c r="B48" s="110" t="s">
        <v>54</v>
      </c>
      <c r="C48" s="92" t="s">
        <v>147</v>
      </c>
      <c r="D48" s="111" t="s">
        <v>197</v>
      </c>
      <c r="E48" s="94"/>
      <c r="F48" s="120">
        <v>46231.0</v>
      </c>
      <c r="G48" s="120">
        <v>46232.0</v>
      </c>
      <c r="H48" s="95" t="s">
        <v>220</v>
      </c>
      <c r="I48" s="110" t="s">
        <v>220</v>
      </c>
      <c r="J48" s="167" t="s">
        <v>57</v>
      </c>
      <c r="K48" s="167" t="s">
        <v>57</v>
      </c>
      <c r="L48" s="167" t="s">
        <v>57</v>
      </c>
      <c r="M48" s="167" t="s">
        <v>57</v>
      </c>
      <c r="N48" s="167" t="s">
        <v>57</v>
      </c>
      <c r="O48" s="167" t="s">
        <v>57</v>
      </c>
      <c r="P48" s="167" t="s">
        <v>57</v>
      </c>
      <c r="Q48" s="168" t="s">
        <v>58</v>
      </c>
      <c r="R48" s="168" t="s">
        <v>58</v>
      </c>
      <c r="S48" s="169">
        <v>11.0</v>
      </c>
      <c r="T48" s="169"/>
      <c r="U48" s="169">
        <v>4.0</v>
      </c>
      <c r="V48" s="147">
        <v>0.625</v>
      </c>
      <c r="W48" s="144"/>
      <c r="X48" s="144"/>
      <c r="Y48" s="95" t="s">
        <v>58</v>
      </c>
      <c r="Z48" s="95" t="s">
        <v>58</v>
      </c>
      <c r="AA48" s="95" t="s">
        <v>66</v>
      </c>
      <c r="AB48" s="167" t="s">
        <v>58</v>
      </c>
      <c r="AC48" s="115" t="s">
        <v>972</v>
      </c>
      <c r="AD48" s="115"/>
    </row>
    <row r="49" ht="33.75" hidden="1" customHeight="1">
      <c r="A49" s="90">
        <v>1634.0</v>
      </c>
      <c r="B49" s="110" t="s">
        <v>54</v>
      </c>
      <c r="C49" s="92" t="s">
        <v>150</v>
      </c>
      <c r="D49" s="110" t="s">
        <v>369</v>
      </c>
      <c r="E49" s="94">
        <v>46212.0</v>
      </c>
      <c r="F49" s="120">
        <v>46231.0</v>
      </c>
      <c r="G49" s="120">
        <v>46232.0</v>
      </c>
      <c r="H49" s="95" t="s">
        <v>220</v>
      </c>
      <c r="I49" s="95" t="s">
        <v>220</v>
      </c>
      <c r="J49" s="168" t="s">
        <v>66</v>
      </c>
      <c r="K49" s="168" t="s">
        <v>66</v>
      </c>
      <c r="L49" s="168" t="s">
        <v>66</v>
      </c>
      <c r="M49" s="167" t="s">
        <v>57</v>
      </c>
      <c r="N49" s="167" t="s">
        <v>57</v>
      </c>
      <c r="O49" s="167" t="s">
        <v>57</v>
      </c>
      <c r="P49" s="167" t="s">
        <v>57</v>
      </c>
      <c r="Q49" s="168" t="s">
        <v>58</v>
      </c>
      <c r="R49" s="168" t="s">
        <v>58</v>
      </c>
      <c r="S49" s="169">
        <v>4.0</v>
      </c>
      <c r="T49" s="169"/>
      <c r="U49" s="169">
        <v>0.0</v>
      </c>
      <c r="V49" s="147">
        <v>0.20833333333333334</v>
      </c>
      <c r="W49" s="144"/>
      <c r="X49" s="144"/>
      <c r="Y49" s="95" t="s">
        <v>66</v>
      </c>
      <c r="Z49" s="95" t="s">
        <v>66</v>
      </c>
      <c r="AA49" s="95" t="s">
        <v>66</v>
      </c>
      <c r="AB49" s="168" t="s">
        <v>66</v>
      </c>
      <c r="AC49" s="115" t="s">
        <v>974</v>
      </c>
      <c r="AD49" s="115"/>
    </row>
    <row r="50" ht="33.75" hidden="1" customHeight="1">
      <c r="A50" s="90">
        <v>1656.0</v>
      </c>
      <c r="B50" s="110" t="s">
        <v>54</v>
      </c>
      <c r="C50" s="92" t="s">
        <v>151</v>
      </c>
      <c r="D50" s="111" t="s">
        <v>197</v>
      </c>
      <c r="E50" s="94"/>
      <c r="F50" s="120">
        <v>46231.0</v>
      </c>
      <c r="G50" s="120">
        <v>46232.0</v>
      </c>
      <c r="H50" s="95" t="s">
        <v>220</v>
      </c>
      <c r="I50" s="110" t="s">
        <v>220</v>
      </c>
      <c r="J50" s="167" t="s">
        <v>57</v>
      </c>
      <c r="K50" s="167" t="s">
        <v>57</v>
      </c>
      <c r="L50" s="167" t="s">
        <v>57</v>
      </c>
      <c r="M50" s="167" t="s">
        <v>57</v>
      </c>
      <c r="N50" s="167" t="s">
        <v>57</v>
      </c>
      <c r="O50" s="167" t="s">
        <v>57</v>
      </c>
      <c r="P50" s="167" t="s">
        <v>57</v>
      </c>
      <c r="Q50" s="168" t="s">
        <v>58</v>
      </c>
      <c r="R50" s="167" t="s">
        <v>58</v>
      </c>
      <c r="S50" s="169">
        <v>4.0</v>
      </c>
      <c r="T50" s="169">
        <v>5.0</v>
      </c>
      <c r="U50" s="169">
        <v>1.0</v>
      </c>
      <c r="V50" s="147">
        <v>0.041666666666666664</v>
      </c>
      <c r="W50" s="144"/>
      <c r="X50" s="144"/>
      <c r="Y50" s="95" t="s">
        <v>66</v>
      </c>
      <c r="Z50" s="95" t="s">
        <v>66</v>
      </c>
      <c r="AA50" s="95" t="s">
        <v>66</v>
      </c>
      <c r="AB50" s="168" t="s">
        <v>66</v>
      </c>
      <c r="AC50" s="115" t="s">
        <v>976</v>
      </c>
      <c r="AD50" s="115"/>
    </row>
    <row r="51" ht="33.75" hidden="1" customHeight="1">
      <c r="A51" s="90">
        <v>1660.0</v>
      </c>
      <c r="B51" s="110" t="s">
        <v>54</v>
      </c>
      <c r="C51" s="92" t="s">
        <v>153</v>
      </c>
      <c r="D51" s="111" t="s">
        <v>197</v>
      </c>
      <c r="E51" s="94"/>
      <c r="F51" s="120">
        <v>46231.0</v>
      </c>
      <c r="G51" s="120">
        <v>46232.0</v>
      </c>
      <c r="H51" s="95" t="s">
        <v>220</v>
      </c>
      <c r="I51" s="110" t="s">
        <v>220</v>
      </c>
      <c r="J51" s="167" t="s">
        <v>57</v>
      </c>
      <c r="K51" s="167" t="s">
        <v>57</v>
      </c>
      <c r="L51" s="167" t="s">
        <v>57</v>
      </c>
      <c r="M51" s="168" t="s">
        <v>66</v>
      </c>
      <c r="N51" s="168" t="s">
        <v>66</v>
      </c>
      <c r="O51" s="168" t="s">
        <v>66</v>
      </c>
      <c r="P51" s="168" t="s">
        <v>66</v>
      </c>
      <c r="Q51" s="168" t="s">
        <v>66</v>
      </c>
      <c r="R51" s="168" t="s">
        <v>66</v>
      </c>
      <c r="S51" s="169">
        <v>0.0</v>
      </c>
      <c r="T51" s="169"/>
      <c r="U51" s="169"/>
      <c r="V51" s="147"/>
      <c r="W51" s="144"/>
      <c r="X51" s="144"/>
      <c r="Y51" s="95" t="s">
        <v>66</v>
      </c>
      <c r="Z51" s="95" t="s">
        <v>66</v>
      </c>
      <c r="AA51" s="95" t="s">
        <v>66</v>
      </c>
      <c r="AB51" s="168" t="s">
        <v>66</v>
      </c>
      <c r="AC51" s="115" t="s">
        <v>977</v>
      </c>
      <c r="AD51" s="115"/>
    </row>
    <row r="52" ht="33.75" hidden="1" customHeight="1">
      <c r="A52" s="90">
        <v>1620.0</v>
      </c>
      <c r="B52" s="110" t="s">
        <v>54</v>
      </c>
      <c r="C52" s="92" t="s">
        <v>154</v>
      </c>
      <c r="D52" s="110" t="s">
        <v>369</v>
      </c>
      <c r="E52" s="41">
        <v>46233.0</v>
      </c>
      <c r="F52" s="120">
        <v>46232.0</v>
      </c>
      <c r="G52" s="120">
        <v>46233.0</v>
      </c>
      <c r="H52" s="110" t="s">
        <v>220</v>
      </c>
      <c r="I52" s="95" t="s">
        <v>220</v>
      </c>
      <c r="J52" s="168" t="s">
        <v>66</v>
      </c>
      <c r="K52" s="168" t="s">
        <v>66</v>
      </c>
      <c r="L52" s="168" t="s">
        <v>66</v>
      </c>
      <c r="M52" s="167" t="s">
        <v>57</v>
      </c>
      <c r="N52" s="167" t="s">
        <v>57</v>
      </c>
      <c r="O52" s="167" t="s">
        <v>57</v>
      </c>
      <c r="P52" s="167" t="s">
        <v>57</v>
      </c>
      <c r="Q52" s="168" t="s">
        <v>58</v>
      </c>
      <c r="R52" s="167" t="s">
        <v>89</v>
      </c>
      <c r="S52" s="169">
        <v>2.0</v>
      </c>
      <c r="T52" s="169"/>
      <c r="U52" s="169">
        <v>0.0</v>
      </c>
      <c r="V52" s="147"/>
      <c r="W52" s="144"/>
      <c r="X52" s="144"/>
      <c r="Y52" s="95" t="s">
        <v>58</v>
      </c>
      <c r="Z52" s="95" t="s">
        <v>66</v>
      </c>
      <c r="AA52" s="95" t="s">
        <v>66</v>
      </c>
      <c r="AB52" s="168" t="s">
        <v>66</v>
      </c>
      <c r="AC52" s="115" t="s">
        <v>978</v>
      </c>
      <c r="AD52" s="115"/>
    </row>
    <row r="53" ht="33.75" hidden="1" customHeight="1">
      <c r="A53" s="90">
        <v>1631.0</v>
      </c>
      <c r="B53" s="110" t="s">
        <v>54</v>
      </c>
      <c r="C53" s="92" t="s">
        <v>90</v>
      </c>
      <c r="D53" s="110" t="s">
        <v>369</v>
      </c>
      <c r="E53" s="177">
        <v>46217.0</v>
      </c>
      <c r="F53" s="120">
        <v>46232.0</v>
      </c>
      <c r="G53" s="120">
        <v>46233.0</v>
      </c>
      <c r="H53" s="95" t="s">
        <v>220</v>
      </c>
      <c r="I53" s="95" t="s">
        <v>220</v>
      </c>
      <c r="J53" s="168" t="s">
        <v>66</v>
      </c>
      <c r="K53" s="168" t="s">
        <v>66</v>
      </c>
      <c r="L53" s="168" t="s">
        <v>66</v>
      </c>
      <c r="M53" s="167" t="s">
        <v>57</v>
      </c>
      <c r="N53" s="167" t="s">
        <v>57</v>
      </c>
      <c r="O53" s="167" t="s">
        <v>57</v>
      </c>
      <c r="P53" s="167" t="s">
        <v>57</v>
      </c>
      <c r="Q53" s="168" t="s">
        <v>58</v>
      </c>
      <c r="R53" s="167" t="s">
        <v>89</v>
      </c>
      <c r="S53" s="178">
        <v>39.0</v>
      </c>
      <c r="T53" s="169"/>
      <c r="U53" s="169">
        <v>0.0</v>
      </c>
      <c r="V53" s="179">
        <v>1.3958333333333333</v>
      </c>
      <c r="W53" s="144"/>
      <c r="X53" s="144"/>
      <c r="Y53" s="95" t="s">
        <v>66</v>
      </c>
      <c r="Z53" s="95" t="s">
        <v>66</v>
      </c>
      <c r="AA53" s="95" t="s">
        <v>66</v>
      </c>
      <c r="AB53" s="168" t="s">
        <v>66</v>
      </c>
      <c r="AC53" s="115" t="s">
        <v>497</v>
      </c>
      <c r="AD53" s="115"/>
    </row>
    <row r="54" ht="33.75" hidden="1" customHeight="1">
      <c r="A54" s="90">
        <v>1618.0</v>
      </c>
      <c r="B54" s="110" t="s">
        <v>54</v>
      </c>
      <c r="C54" s="92" t="s">
        <v>93</v>
      </c>
      <c r="D54" s="111" t="s">
        <v>197</v>
      </c>
      <c r="E54" s="94"/>
      <c r="F54" s="42">
        <v>46233.0</v>
      </c>
      <c r="G54" s="120">
        <v>46237.0</v>
      </c>
      <c r="H54" s="95" t="s">
        <v>220</v>
      </c>
      <c r="I54" s="95" t="s">
        <v>373</v>
      </c>
      <c r="J54" s="167" t="s">
        <v>57</v>
      </c>
      <c r="K54" s="167" t="s">
        <v>57</v>
      </c>
      <c r="L54" s="167" t="s">
        <v>57</v>
      </c>
      <c r="M54" s="167" t="s">
        <v>57</v>
      </c>
      <c r="N54" s="167" t="s">
        <v>57</v>
      </c>
      <c r="O54" s="167" t="s">
        <v>57</v>
      </c>
      <c r="P54" s="167" t="s">
        <v>57</v>
      </c>
      <c r="Q54" s="168" t="s">
        <v>58</v>
      </c>
      <c r="R54" s="167" t="s">
        <v>58</v>
      </c>
      <c r="S54" s="169">
        <v>37.0</v>
      </c>
      <c r="T54" s="169">
        <v>22.0</v>
      </c>
      <c r="U54" s="169">
        <v>7.0</v>
      </c>
      <c r="V54" s="147">
        <v>1.21875</v>
      </c>
      <c r="W54" s="144"/>
      <c r="X54" s="144"/>
      <c r="Y54" s="95" t="s">
        <v>66</v>
      </c>
      <c r="Z54" s="95" t="s">
        <v>66</v>
      </c>
      <c r="AA54" s="95" t="s">
        <v>66</v>
      </c>
      <c r="AB54" s="168" t="s">
        <v>66</v>
      </c>
      <c r="AC54" s="115" t="s">
        <v>979</v>
      </c>
      <c r="AD54" s="115"/>
    </row>
    <row r="55" ht="33.75" hidden="1" customHeight="1">
      <c r="A55" s="128">
        <v>1606.0</v>
      </c>
      <c r="B55" s="161" t="s">
        <v>54</v>
      </c>
      <c r="C55" s="54" t="s">
        <v>159</v>
      </c>
      <c r="D55" s="55" t="s">
        <v>354</v>
      </c>
      <c r="E55" s="130">
        <v>46209.0</v>
      </c>
      <c r="F55" s="138">
        <v>46234.0</v>
      </c>
      <c r="G55" s="138">
        <v>46224.0</v>
      </c>
      <c r="H55" s="65" t="s">
        <v>372</v>
      </c>
      <c r="I55" s="65" t="s">
        <v>220</v>
      </c>
      <c r="J55" s="65" t="s">
        <v>66</v>
      </c>
      <c r="K55" s="65" t="s">
        <v>57</v>
      </c>
      <c r="L55" s="65" t="s">
        <v>66</v>
      </c>
      <c r="M55" s="65" t="s">
        <v>66</v>
      </c>
      <c r="N55" s="65" t="s">
        <v>66</v>
      </c>
      <c r="O55" s="65" t="s">
        <v>66</v>
      </c>
      <c r="P55" s="65" t="s">
        <v>66</v>
      </c>
      <c r="Q55" s="65" t="s">
        <v>66</v>
      </c>
      <c r="R55" s="65" t="s">
        <v>66</v>
      </c>
      <c r="S55" s="164">
        <v>0.0</v>
      </c>
      <c r="T55" s="164"/>
      <c r="U55" s="164">
        <v>0.0</v>
      </c>
      <c r="V55" s="147"/>
      <c r="W55" s="144"/>
      <c r="X55" s="144"/>
      <c r="Y55" s="65" t="s">
        <v>66</v>
      </c>
      <c r="Z55" s="65" t="s">
        <v>66</v>
      </c>
      <c r="AA55" s="65" t="s">
        <v>66</v>
      </c>
      <c r="AB55" s="65" t="s">
        <v>66</v>
      </c>
      <c r="AC55" s="128" t="s">
        <v>981</v>
      </c>
      <c r="AD55" s="128"/>
    </row>
    <row r="56" ht="33.75" hidden="1" customHeight="1">
      <c r="A56" s="90">
        <v>1619.0</v>
      </c>
      <c r="B56" s="110" t="s">
        <v>54</v>
      </c>
      <c r="C56" s="180" t="s">
        <v>95</v>
      </c>
      <c r="D56" s="111" t="s">
        <v>197</v>
      </c>
      <c r="E56" s="94"/>
      <c r="F56" s="120">
        <v>46234.0</v>
      </c>
      <c r="G56" s="42">
        <v>46235.0</v>
      </c>
      <c r="H56" s="110" t="s">
        <v>220</v>
      </c>
      <c r="I56" s="95" t="s">
        <v>373</v>
      </c>
      <c r="J56" s="168" t="s">
        <v>57</v>
      </c>
      <c r="K56" s="168" t="s">
        <v>57</v>
      </c>
      <c r="L56" s="168" t="s">
        <v>66</v>
      </c>
      <c r="M56" s="167" t="s">
        <v>57</v>
      </c>
      <c r="N56" s="168" t="s">
        <v>57</v>
      </c>
      <c r="O56" s="168" t="s">
        <v>57</v>
      </c>
      <c r="P56" s="167" t="s">
        <v>57</v>
      </c>
      <c r="Q56" s="168" t="s">
        <v>58</v>
      </c>
      <c r="R56" s="168" t="s">
        <v>58</v>
      </c>
      <c r="S56" s="169">
        <v>13.0</v>
      </c>
      <c r="T56" s="178">
        <v>3.0</v>
      </c>
      <c r="U56" s="169">
        <v>0.0</v>
      </c>
      <c r="V56" s="147"/>
      <c r="W56" s="144"/>
      <c r="X56" s="144"/>
      <c r="Y56" s="95" t="s">
        <v>66</v>
      </c>
      <c r="Z56" s="95" t="s">
        <v>66</v>
      </c>
      <c r="AA56" s="95" t="s">
        <v>66</v>
      </c>
      <c r="AB56" s="168" t="s">
        <v>66</v>
      </c>
      <c r="AC56" s="115" t="s">
        <v>982</v>
      </c>
      <c r="AD56" s="115"/>
    </row>
    <row r="57" ht="33.75" hidden="1" customHeight="1">
      <c r="A57" s="90">
        <v>1633.0</v>
      </c>
      <c r="B57" s="110" t="s">
        <v>54</v>
      </c>
      <c r="C57" s="180" t="s">
        <v>161</v>
      </c>
      <c r="D57" s="111" t="s">
        <v>1437</v>
      </c>
      <c r="E57" s="100"/>
      <c r="F57" s="120">
        <v>46234.0</v>
      </c>
      <c r="G57" s="42">
        <v>46235.0</v>
      </c>
      <c r="H57" s="110" t="s">
        <v>220</v>
      </c>
      <c r="I57" s="95" t="s">
        <v>373</v>
      </c>
      <c r="J57" s="167" t="s">
        <v>57</v>
      </c>
      <c r="K57" s="167" t="s">
        <v>57</v>
      </c>
      <c r="L57" s="168" t="s">
        <v>66</v>
      </c>
      <c r="M57" s="167" t="s">
        <v>57</v>
      </c>
      <c r="N57" s="167" t="s">
        <v>57</v>
      </c>
      <c r="O57" s="167" t="s">
        <v>57</v>
      </c>
      <c r="P57" s="167" t="s">
        <v>57</v>
      </c>
      <c r="Q57" s="168" t="s">
        <v>58</v>
      </c>
      <c r="R57" s="167" t="s">
        <v>58</v>
      </c>
      <c r="S57" s="178">
        <v>2.0</v>
      </c>
      <c r="T57" s="178">
        <v>1.0</v>
      </c>
      <c r="U57" s="169">
        <v>0.0</v>
      </c>
      <c r="V57" s="179">
        <v>0.6041666666666666</v>
      </c>
      <c r="W57" s="144"/>
      <c r="X57" s="144"/>
      <c r="Y57" s="95" t="s">
        <v>66</v>
      </c>
      <c r="Z57" s="110" t="s">
        <v>58</v>
      </c>
      <c r="AA57" s="181" t="s">
        <v>66</v>
      </c>
      <c r="AB57" s="182" t="s">
        <v>66</v>
      </c>
      <c r="AC57" s="115" t="s">
        <v>983</v>
      </c>
      <c r="AD57" s="115"/>
    </row>
    <row r="58" ht="33.75" hidden="1" customHeight="1">
      <c r="A58" s="90">
        <v>1647.0</v>
      </c>
      <c r="B58" s="110" t="s">
        <v>54</v>
      </c>
      <c r="C58" s="183" t="s">
        <v>97</v>
      </c>
      <c r="D58" s="111" t="s">
        <v>197</v>
      </c>
      <c r="E58" s="94"/>
      <c r="F58" s="42">
        <v>46234.0</v>
      </c>
      <c r="G58" s="42">
        <v>46235.0</v>
      </c>
      <c r="H58" s="110" t="s">
        <v>220</v>
      </c>
      <c r="I58" s="95" t="s">
        <v>373</v>
      </c>
      <c r="J58" s="168" t="s">
        <v>57</v>
      </c>
      <c r="K58" s="167" t="s">
        <v>57</v>
      </c>
      <c r="L58" s="168" t="s">
        <v>66</v>
      </c>
      <c r="M58" s="167" t="s">
        <v>57</v>
      </c>
      <c r="N58" s="167" t="s">
        <v>57</v>
      </c>
      <c r="O58" s="167" t="s">
        <v>57</v>
      </c>
      <c r="P58" s="167" t="s">
        <v>57</v>
      </c>
      <c r="Q58" s="168" t="s">
        <v>58</v>
      </c>
      <c r="R58" s="167" t="s">
        <v>58</v>
      </c>
      <c r="S58" s="169">
        <v>9.0</v>
      </c>
      <c r="T58" s="169">
        <v>2.0</v>
      </c>
      <c r="U58" s="169"/>
      <c r="V58" s="147"/>
      <c r="W58" s="144"/>
      <c r="X58" s="144"/>
      <c r="Y58" s="95" t="s">
        <v>66</v>
      </c>
      <c r="Z58" s="95" t="s">
        <v>66</v>
      </c>
      <c r="AA58" s="95" t="s">
        <v>66</v>
      </c>
      <c r="AB58" s="168" t="s">
        <v>66</v>
      </c>
      <c r="AC58" s="115" t="s">
        <v>985</v>
      </c>
      <c r="AD58" s="115"/>
    </row>
    <row r="59" ht="33.75" hidden="1" customHeight="1">
      <c r="A59" s="90">
        <v>1648.0</v>
      </c>
      <c r="B59" s="110" t="s">
        <v>54</v>
      </c>
      <c r="C59" s="180" t="s">
        <v>163</v>
      </c>
      <c r="D59" s="111" t="s">
        <v>197</v>
      </c>
      <c r="E59" s="94"/>
      <c r="F59" s="42">
        <v>46234.0</v>
      </c>
      <c r="G59" s="42">
        <v>46235.0</v>
      </c>
      <c r="H59" s="110" t="s">
        <v>220</v>
      </c>
      <c r="I59" s="95" t="s">
        <v>373</v>
      </c>
      <c r="J59" s="167" t="s">
        <v>57</v>
      </c>
      <c r="K59" s="167" t="s">
        <v>57</v>
      </c>
      <c r="L59" s="168" t="s">
        <v>66</v>
      </c>
      <c r="M59" s="167" t="s">
        <v>57</v>
      </c>
      <c r="N59" s="167" t="s">
        <v>57</v>
      </c>
      <c r="O59" s="167" t="s">
        <v>57</v>
      </c>
      <c r="P59" s="167" t="s">
        <v>57</v>
      </c>
      <c r="Q59" s="168" t="s">
        <v>58</v>
      </c>
      <c r="R59" s="167" t="s">
        <v>58</v>
      </c>
      <c r="S59" s="169">
        <v>5.0</v>
      </c>
      <c r="T59" s="178">
        <v>1.0</v>
      </c>
      <c r="U59" s="169"/>
      <c r="V59" s="147"/>
      <c r="W59" s="144"/>
      <c r="X59" s="144"/>
      <c r="Y59" s="95" t="s">
        <v>66</v>
      </c>
      <c r="Z59" s="95" t="s">
        <v>66</v>
      </c>
      <c r="AA59" s="95" t="s">
        <v>66</v>
      </c>
      <c r="AB59" s="168" t="s">
        <v>66</v>
      </c>
      <c r="AC59" s="115" t="s">
        <v>986</v>
      </c>
      <c r="AD59" s="115"/>
    </row>
    <row r="60" ht="33.75" hidden="1" customHeight="1">
      <c r="A60" s="90">
        <v>1671.0</v>
      </c>
      <c r="B60" s="110" t="s">
        <v>54</v>
      </c>
      <c r="C60" s="180" t="s">
        <v>164</v>
      </c>
      <c r="D60" s="111" t="s">
        <v>197</v>
      </c>
      <c r="E60" s="170"/>
      <c r="F60" s="120">
        <v>46234.0</v>
      </c>
      <c r="G60" s="42">
        <v>46235.0</v>
      </c>
      <c r="H60" s="110" t="s">
        <v>220</v>
      </c>
      <c r="I60" s="172" t="s">
        <v>373</v>
      </c>
      <c r="J60" s="173" t="s">
        <v>57</v>
      </c>
      <c r="K60" s="168" t="s">
        <v>57</v>
      </c>
      <c r="L60" s="168" t="s">
        <v>57</v>
      </c>
      <c r="M60" s="168" t="s">
        <v>57</v>
      </c>
      <c r="N60" s="168" t="s">
        <v>57</v>
      </c>
      <c r="O60" s="168" t="s">
        <v>57</v>
      </c>
      <c r="P60" s="168" t="s">
        <v>57</v>
      </c>
      <c r="Q60" s="167" t="s">
        <v>58</v>
      </c>
      <c r="R60" s="168" t="s">
        <v>58</v>
      </c>
      <c r="S60" s="169">
        <v>12.0</v>
      </c>
      <c r="T60" s="169">
        <v>5.0</v>
      </c>
      <c r="U60" s="169"/>
      <c r="V60" s="147">
        <v>0.2777777777777778</v>
      </c>
      <c r="W60" s="175"/>
      <c r="X60" s="175"/>
      <c r="Y60" s="172" t="s">
        <v>66</v>
      </c>
      <c r="Z60" s="172" t="s">
        <v>66</v>
      </c>
      <c r="AA60" s="95" t="s">
        <v>66</v>
      </c>
      <c r="AB60" s="168" t="s">
        <v>66</v>
      </c>
      <c r="AC60" s="115" t="s">
        <v>954</v>
      </c>
      <c r="AD60" s="115"/>
    </row>
    <row r="61" ht="33.75" hidden="1" customHeight="1">
      <c r="A61" s="99">
        <v>1683.0</v>
      </c>
      <c r="B61" s="110" t="s">
        <v>54</v>
      </c>
      <c r="C61" s="183" t="s">
        <v>164</v>
      </c>
      <c r="D61" s="110" t="s">
        <v>369</v>
      </c>
      <c r="E61" s="94"/>
      <c r="F61" s="42">
        <v>46234.0</v>
      </c>
      <c r="G61" s="42">
        <v>46234.0</v>
      </c>
      <c r="H61" s="110" t="s">
        <v>220</v>
      </c>
      <c r="I61" s="110" t="s">
        <v>373</v>
      </c>
      <c r="J61" s="167" t="s">
        <v>57</v>
      </c>
      <c r="K61" s="167" t="s">
        <v>57</v>
      </c>
      <c r="L61" s="167" t="s">
        <v>57</v>
      </c>
      <c r="M61" s="167" t="s">
        <v>66</v>
      </c>
      <c r="N61" s="167" t="s">
        <v>66</v>
      </c>
      <c r="O61" s="167" t="s">
        <v>66</v>
      </c>
      <c r="P61" s="167" t="s">
        <v>66</v>
      </c>
      <c r="Q61" s="167" t="s">
        <v>66</v>
      </c>
      <c r="R61" s="167" t="s">
        <v>66</v>
      </c>
      <c r="S61" s="178">
        <v>0.0</v>
      </c>
      <c r="T61" s="178">
        <v>1.0</v>
      </c>
      <c r="U61" s="169"/>
      <c r="V61" s="147"/>
      <c r="W61" s="144"/>
      <c r="X61" s="144"/>
      <c r="Y61" s="110" t="s">
        <v>66</v>
      </c>
      <c r="Z61" s="110" t="s">
        <v>66</v>
      </c>
      <c r="AA61" s="110" t="s">
        <v>66</v>
      </c>
      <c r="AB61" s="167" t="s">
        <v>58</v>
      </c>
      <c r="AC61" s="115" t="s">
        <v>954</v>
      </c>
      <c r="AD61" s="115"/>
    </row>
    <row r="62" ht="33.75" hidden="1" customHeight="1">
      <c r="A62" s="90">
        <v>1637.0</v>
      </c>
      <c r="B62" s="110" t="s">
        <v>54</v>
      </c>
      <c r="C62" s="92" t="s">
        <v>165</v>
      </c>
      <c r="D62" s="111" t="s">
        <v>1437</v>
      </c>
      <c r="E62" s="100"/>
      <c r="F62" s="42">
        <v>46237.0</v>
      </c>
      <c r="G62" s="42">
        <v>46237.0</v>
      </c>
      <c r="H62" s="110" t="s">
        <v>220</v>
      </c>
      <c r="I62" s="95" t="s">
        <v>373</v>
      </c>
      <c r="J62" s="110" t="s">
        <v>57</v>
      </c>
      <c r="K62" s="110" t="s">
        <v>57</v>
      </c>
      <c r="L62" s="110" t="s">
        <v>57</v>
      </c>
      <c r="M62" s="110" t="s">
        <v>57</v>
      </c>
      <c r="N62" s="110" t="s">
        <v>57</v>
      </c>
      <c r="O62" s="110" t="s">
        <v>57</v>
      </c>
      <c r="P62" s="110" t="s">
        <v>57</v>
      </c>
      <c r="Q62" s="95" t="s">
        <v>58</v>
      </c>
      <c r="R62" s="110" t="s">
        <v>58</v>
      </c>
      <c r="S62" s="112">
        <v>1.0</v>
      </c>
      <c r="T62" s="123">
        <v>1.0</v>
      </c>
      <c r="U62" s="112">
        <v>1.0</v>
      </c>
      <c r="V62" s="113">
        <v>0.375</v>
      </c>
      <c r="W62" s="114"/>
      <c r="X62" s="114"/>
      <c r="Y62" s="185" t="s">
        <v>988</v>
      </c>
      <c r="Z62" s="186" t="s">
        <v>58</v>
      </c>
      <c r="AA62" s="185" t="s">
        <v>66</v>
      </c>
      <c r="AB62" s="185" t="s">
        <v>66</v>
      </c>
      <c r="AC62" s="115" t="s">
        <v>990</v>
      </c>
      <c r="AD62" s="115"/>
    </row>
    <row r="63" ht="33.75" hidden="1" customHeight="1">
      <c r="A63" s="90">
        <v>1664.0</v>
      </c>
      <c r="B63" s="110" t="s">
        <v>54</v>
      </c>
      <c r="C63" s="92" t="s">
        <v>166</v>
      </c>
      <c r="D63" s="111" t="s">
        <v>197</v>
      </c>
      <c r="E63" s="94"/>
      <c r="F63" s="120">
        <v>46237.0</v>
      </c>
      <c r="G63" s="120">
        <v>46238.0</v>
      </c>
      <c r="H63" s="95" t="s">
        <v>220</v>
      </c>
      <c r="I63" s="95" t="s">
        <v>373</v>
      </c>
      <c r="J63" s="110" t="s">
        <v>57</v>
      </c>
      <c r="K63" s="110" t="s">
        <v>57</v>
      </c>
      <c r="L63" s="95" t="s">
        <v>66</v>
      </c>
      <c r="M63" s="95" t="s">
        <v>66</v>
      </c>
      <c r="N63" s="95" t="s">
        <v>66</v>
      </c>
      <c r="O63" s="95" t="s">
        <v>66</v>
      </c>
      <c r="P63" s="95" t="s">
        <v>66</v>
      </c>
      <c r="Q63" s="95" t="s">
        <v>66</v>
      </c>
      <c r="R63" s="95" t="s">
        <v>66</v>
      </c>
      <c r="S63" s="187">
        <v>0.0</v>
      </c>
      <c r="T63" s="187">
        <v>1.0</v>
      </c>
      <c r="U63" s="188"/>
      <c r="V63" s="98"/>
      <c r="W63" s="189"/>
      <c r="X63" s="189"/>
      <c r="Y63" s="95" t="s">
        <v>66</v>
      </c>
      <c r="Z63" s="95" t="s">
        <v>66</v>
      </c>
      <c r="AA63" s="95" t="s">
        <v>66</v>
      </c>
      <c r="AB63" s="95" t="s">
        <v>66</v>
      </c>
      <c r="AC63" s="115" t="s">
        <v>991</v>
      </c>
      <c r="AD63" s="115"/>
    </row>
    <row r="64" ht="33.75" hidden="1" customHeight="1">
      <c r="A64" s="90">
        <v>1689.0</v>
      </c>
      <c r="B64" s="110" t="s">
        <v>54</v>
      </c>
      <c r="C64" s="183" t="s">
        <v>161</v>
      </c>
      <c r="D64" s="110" t="s">
        <v>398</v>
      </c>
      <c r="E64" s="100"/>
      <c r="F64" s="42">
        <v>46237.0</v>
      </c>
      <c r="G64" s="42">
        <v>46237.0</v>
      </c>
      <c r="H64" s="110" t="s">
        <v>220</v>
      </c>
      <c r="I64" s="110" t="s">
        <v>373</v>
      </c>
      <c r="J64" s="167" t="s">
        <v>66</v>
      </c>
      <c r="K64" s="168" t="s">
        <v>66</v>
      </c>
      <c r="L64" s="168" t="s">
        <v>66</v>
      </c>
      <c r="M64" s="168" t="s">
        <v>66</v>
      </c>
      <c r="N64" s="168" t="s">
        <v>66</v>
      </c>
      <c r="O64" s="168" t="s">
        <v>66</v>
      </c>
      <c r="P64" s="168" t="s">
        <v>66</v>
      </c>
      <c r="Q64" s="168" t="s">
        <v>66</v>
      </c>
      <c r="R64" s="168" t="s">
        <v>66</v>
      </c>
      <c r="S64" s="178">
        <v>0.0</v>
      </c>
      <c r="T64" s="178">
        <v>0.0</v>
      </c>
      <c r="U64" s="178">
        <v>0.0</v>
      </c>
      <c r="V64" s="147"/>
      <c r="W64" s="144"/>
      <c r="X64" s="144"/>
      <c r="Y64" s="110" t="s">
        <v>83</v>
      </c>
      <c r="Z64" s="110" t="s">
        <v>66</v>
      </c>
      <c r="AA64" s="95" t="s">
        <v>66</v>
      </c>
      <c r="AB64" s="168" t="s">
        <v>66</v>
      </c>
      <c r="AC64" s="190" t="s">
        <v>983</v>
      </c>
      <c r="AD64" s="115" t="s">
        <v>66</v>
      </c>
    </row>
    <row r="65" ht="33.75" hidden="1" customHeight="1">
      <c r="A65" s="90">
        <v>1583.0</v>
      </c>
      <c r="B65" s="110" t="s">
        <v>54</v>
      </c>
      <c r="C65" s="92" t="s">
        <v>169</v>
      </c>
      <c r="D65" s="110" t="s">
        <v>369</v>
      </c>
      <c r="E65" s="94">
        <v>46195.0</v>
      </c>
      <c r="F65" s="120">
        <v>46238.0</v>
      </c>
      <c r="G65" s="120">
        <v>46239.0</v>
      </c>
      <c r="H65" s="95" t="s">
        <v>220</v>
      </c>
      <c r="I65" s="95" t="s">
        <v>220</v>
      </c>
      <c r="J65" s="95" t="s">
        <v>57</v>
      </c>
      <c r="K65" s="95" t="s">
        <v>57</v>
      </c>
      <c r="L65" s="95" t="s">
        <v>66</v>
      </c>
      <c r="M65" s="110" t="s">
        <v>57</v>
      </c>
      <c r="N65" s="110" t="s">
        <v>57</v>
      </c>
      <c r="O65" s="110" t="s">
        <v>57</v>
      </c>
      <c r="P65" s="110" t="s">
        <v>57</v>
      </c>
      <c r="Q65" s="95" t="s">
        <v>58</v>
      </c>
      <c r="R65" s="110" t="s">
        <v>89</v>
      </c>
      <c r="S65" s="123">
        <v>13.0</v>
      </c>
      <c r="T65" s="123">
        <v>0.0</v>
      </c>
      <c r="U65" s="112">
        <v>0.0</v>
      </c>
      <c r="V65" s="113"/>
      <c r="W65" s="114"/>
      <c r="X65" s="114"/>
      <c r="Y65" s="95" t="s">
        <v>66</v>
      </c>
      <c r="Z65" s="95" t="s">
        <v>66</v>
      </c>
      <c r="AA65" s="95" t="s">
        <v>66</v>
      </c>
      <c r="AB65" s="95" t="s">
        <v>66</v>
      </c>
      <c r="AC65" s="115" t="s">
        <v>993</v>
      </c>
      <c r="AD65" s="115"/>
    </row>
    <row r="66" ht="33.75" hidden="1" customHeight="1">
      <c r="A66" s="90">
        <v>1583.0</v>
      </c>
      <c r="B66" s="110" t="s">
        <v>54</v>
      </c>
      <c r="C66" s="92" t="s">
        <v>171</v>
      </c>
      <c r="D66" s="111" t="s">
        <v>197</v>
      </c>
      <c r="E66" s="94"/>
      <c r="F66" s="120">
        <v>46238.0</v>
      </c>
      <c r="G66" s="120">
        <v>46239.0</v>
      </c>
      <c r="H66" s="95" t="s">
        <v>220</v>
      </c>
      <c r="I66" s="95" t="s">
        <v>373</v>
      </c>
      <c r="J66" s="110" t="s">
        <v>57</v>
      </c>
      <c r="K66" s="110" t="s">
        <v>57</v>
      </c>
      <c r="L66" s="110" t="s">
        <v>57</v>
      </c>
      <c r="M66" s="110" t="s">
        <v>57</v>
      </c>
      <c r="N66" s="110" t="s">
        <v>57</v>
      </c>
      <c r="O66" s="110" t="s">
        <v>57</v>
      </c>
      <c r="P66" s="110" t="s">
        <v>57</v>
      </c>
      <c r="Q66" s="95" t="s">
        <v>58</v>
      </c>
      <c r="R66" s="110" t="s">
        <v>58</v>
      </c>
      <c r="S66" s="112">
        <v>14.0</v>
      </c>
      <c r="T66" s="123">
        <v>4.0</v>
      </c>
      <c r="U66" s="112">
        <v>3.0</v>
      </c>
      <c r="V66" s="113">
        <v>0.4965277777777778</v>
      </c>
      <c r="W66" s="114"/>
      <c r="X66" s="114"/>
      <c r="Y66" s="95" t="s">
        <v>66</v>
      </c>
      <c r="Z66" s="95" t="s">
        <v>66</v>
      </c>
      <c r="AA66" s="95" t="s">
        <v>66</v>
      </c>
      <c r="AB66" s="95" t="s">
        <v>66</v>
      </c>
      <c r="AC66" s="115" t="s">
        <v>993</v>
      </c>
      <c r="AD66" s="115"/>
    </row>
    <row r="67" ht="33.75" hidden="1" customHeight="1">
      <c r="A67" s="90">
        <v>1642.0</v>
      </c>
      <c r="B67" s="110" t="s">
        <v>54</v>
      </c>
      <c r="C67" s="92" t="s">
        <v>172</v>
      </c>
      <c r="D67" s="111" t="s">
        <v>1437</v>
      </c>
      <c r="E67" s="100"/>
      <c r="F67" s="42">
        <v>46239.0</v>
      </c>
      <c r="G67" s="42">
        <v>46240.0</v>
      </c>
      <c r="H67" s="110" t="s">
        <v>220</v>
      </c>
      <c r="I67" s="95" t="s">
        <v>373</v>
      </c>
      <c r="J67" s="110" t="s">
        <v>57</v>
      </c>
      <c r="K67" s="110" t="s">
        <v>57</v>
      </c>
      <c r="L67" s="95" t="s">
        <v>66</v>
      </c>
      <c r="M67" s="110" t="s">
        <v>57</v>
      </c>
      <c r="N67" s="110" t="s">
        <v>57</v>
      </c>
      <c r="O67" s="110" t="s">
        <v>57</v>
      </c>
      <c r="P67" s="110" t="s">
        <v>57</v>
      </c>
      <c r="Q67" s="95" t="s">
        <v>58</v>
      </c>
      <c r="R67" s="110" t="s">
        <v>58</v>
      </c>
      <c r="S67" s="123">
        <v>5.0</v>
      </c>
      <c r="T67" s="112"/>
      <c r="U67" s="112"/>
      <c r="V67" s="113"/>
      <c r="W67" s="114"/>
      <c r="X67" s="114"/>
      <c r="Y67" s="95" t="s">
        <v>66</v>
      </c>
      <c r="Z67" s="95" t="s">
        <v>66</v>
      </c>
      <c r="AA67" s="95" t="s">
        <v>66</v>
      </c>
      <c r="AB67" s="95" t="s">
        <v>66</v>
      </c>
      <c r="AC67" s="115" t="s">
        <v>995</v>
      </c>
      <c r="AD67" s="115"/>
    </row>
    <row r="68" ht="33.75" hidden="1" customHeight="1">
      <c r="A68" s="90">
        <v>1661.0</v>
      </c>
      <c r="B68" s="110" t="s">
        <v>54</v>
      </c>
      <c r="C68" s="92" t="s">
        <v>174</v>
      </c>
      <c r="D68" s="121" t="s">
        <v>369</v>
      </c>
      <c r="E68" s="41">
        <v>46231.0</v>
      </c>
      <c r="F68" s="120">
        <v>46239.0</v>
      </c>
      <c r="G68" s="120">
        <v>46240.0</v>
      </c>
      <c r="H68" s="110" t="s">
        <v>220</v>
      </c>
      <c r="I68" s="110" t="s">
        <v>220</v>
      </c>
      <c r="J68" s="95" t="s">
        <v>66</v>
      </c>
      <c r="K68" s="95" t="s">
        <v>66</v>
      </c>
      <c r="L68" s="95" t="s">
        <v>66</v>
      </c>
      <c r="M68" s="110" t="s">
        <v>57</v>
      </c>
      <c r="N68" s="110" t="s">
        <v>57</v>
      </c>
      <c r="O68" s="110" t="s">
        <v>57</v>
      </c>
      <c r="P68" s="110" t="s">
        <v>57</v>
      </c>
      <c r="Q68" s="110" t="s">
        <v>91</v>
      </c>
      <c r="R68" s="110" t="s">
        <v>89</v>
      </c>
      <c r="S68" s="123">
        <v>4.0</v>
      </c>
      <c r="T68" s="112"/>
      <c r="U68" s="112"/>
      <c r="V68" s="113"/>
      <c r="W68" s="114"/>
      <c r="X68" s="114"/>
      <c r="Y68" s="95" t="s">
        <v>66</v>
      </c>
      <c r="Z68" s="95" t="s">
        <v>66</v>
      </c>
      <c r="AA68" s="95" t="s">
        <v>66</v>
      </c>
      <c r="AB68" s="95" t="s">
        <v>66</v>
      </c>
      <c r="AC68" s="115" t="s">
        <v>999</v>
      </c>
      <c r="AD68" s="115"/>
    </row>
    <row r="69" ht="33.75" hidden="1" customHeight="1">
      <c r="A69" s="99">
        <v>1705.0</v>
      </c>
      <c r="B69" s="110" t="s">
        <v>54</v>
      </c>
      <c r="C69" s="108" t="s">
        <v>177</v>
      </c>
      <c r="D69" s="121" t="s">
        <v>197</v>
      </c>
      <c r="E69" s="94"/>
      <c r="F69" s="42">
        <v>46239.0</v>
      </c>
      <c r="G69" s="42">
        <v>46239.0</v>
      </c>
      <c r="H69" s="110" t="s">
        <v>220</v>
      </c>
      <c r="I69" s="110" t="s">
        <v>373</v>
      </c>
      <c r="J69" s="110" t="s">
        <v>66</v>
      </c>
      <c r="K69" s="110" t="s">
        <v>66</v>
      </c>
      <c r="L69" s="110" t="s">
        <v>57</v>
      </c>
      <c r="M69" s="110" t="s">
        <v>66</v>
      </c>
      <c r="N69" s="110" t="s">
        <v>66</v>
      </c>
      <c r="O69" s="110" t="s">
        <v>66</v>
      </c>
      <c r="P69" s="110" t="s">
        <v>66</v>
      </c>
      <c r="Q69" s="110" t="s">
        <v>66</v>
      </c>
      <c r="R69" s="110" t="s">
        <v>66</v>
      </c>
      <c r="S69" s="112"/>
      <c r="T69" s="112"/>
      <c r="U69" s="112"/>
      <c r="V69" s="113"/>
      <c r="W69" s="114"/>
      <c r="X69" s="114"/>
      <c r="Y69" s="110" t="s">
        <v>66</v>
      </c>
      <c r="Z69" s="110" t="s">
        <v>66</v>
      </c>
      <c r="AA69" s="110" t="s">
        <v>66</v>
      </c>
      <c r="AB69" s="110" t="s">
        <v>66</v>
      </c>
      <c r="AC69" s="190" t="s">
        <v>1000</v>
      </c>
      <c r="AD69" s="115"/>
    </row>
    <row r="70" ht="33.75" hidden="1" customHeight="1">
      <c r="A70" s="99">
        <v>1698.0</v>
      </c>
      <c r="B70" s="110" t="s">
        <v>54</v>
      </c>
      <c r="C70" s="108" t="s">
        <v>179</v>
      </c>
      <c r="D70" s="121" t="s">
        <v>453</v>
      </c>
      <c r="E70" s="41">
        <v>46244.0</v>
      </c>
      <c r="F70" s="42">
        <v>46244.0</v>
      </c>
      <c r="G70" s="42">
        <v>46244.0</v>
      </c>
      <c r="H70" s="110" t="s">
        <v>220</v>
      </c>
      <c r="I70" s="110" t="s">
        <v>220</v>
      </c>
      <c r="J70" s="110" t="s">
        <v>66</v>
      </c>
      <c r="K70" s="110" t="s">
        <v>66</v>
      </c>
      <c r="L70" s="110" t="s">
        <v>66</v>
      </c>
      <c r="M70" s="110" t="s">
        <v>57</v>
      </c>
      <c r="N70" s="110" t="s">
        <v>57</v>
      </c>
      <c r="O70" s="110" t="s">
        <v>57</v>
      </c>
      <c r="P70" s="110" t="s">
        <v>57</v>
      </c>
      <c r="Q70" s="110" t="s">
        <v>58</v>
      </c>
      <c r="R70" s="110" t="s">
        <v>89</v>
      </c>
      <c r="S70" s="123">
        <v>12.0</v>
      </c>
      <c r="T70" s="112"/>
      <c r="U70" s="112"/>
      <c r="V70" s="113"/>
      <c r="W70" s="114"/>
      <c r="X70" s="198"/>
      <c r="Y70" s="110" t="s">
        <v>66</v>
      </c>
      <c r="Z70" s="110" t="s">
        <v>66</v>
      </c>
      <c r="AA70" s="110" t="s">
        <v>66</v>
      </c>
      <c r="AB70" s="110" t="s">
        <v>66</v>
      </c>
      <c r="AC70" s="190" t="s">
        <v>1002</v>
      </c>
      <c r="AD70" s="115"/>
    </row>
    <row r="71" ht="33.75" hidden="1" customHeight="1">
      <c r="A71" s="99">
        <v>1713.0</v>
      </c>
      <c r="B71" s="110" t="s">
        <v>54</v>
      </c>
      <c r="C71" s="108" t="s">
        <v>180</v>
      </c>
      <c r="D71" s="204" t="s">
        <v>453</v>
      </c>
      <c r="E71" s="41">
        <v>46244.0</v>
      </c>
      <c r="F71" s="42">
        <v>46244.0</v>
      </c>
      <c r="G71" s="42">
        <v>46244.0</v>
      </c>
      <c r="H71" s="110" t="s">
        <v>220</v>
      </c>
      <c r="I71" s="110" t="s">
        <v>220</v>
      </c>
      <c r="J71" s="110" t="s">
        <v>66</v>
      </c>
      <c r="K71" s="110" t="s">
        <v>66</v>
      </c>
      <c r="L71" s="110" t="s">
        <v>66</v>
      </c>
      <c r="M71" s="110" t="s">
        <v>57</v>
      </c>
      <c r="N71" s="110" t="s">
        <v>57</v>
      </c>
      <c r="O71" s="110" t="s">
        <v>57</v>
      </c>
      <c r="P71" s="110" t="s">
        <v>183</v>
      </c>
      <c r="Q71" s="110" t="s">
        <v>91</v>
      </c>
      <c r="R71" s="110" t="s">
        <v>89</v>
      </c>
      <c r="S71" s="123">
        <v>49.0</v>
      </c>
      <c r="T71" s="123">
        <v>0.0</v>
      </c>
      <c r="U71" s="123">
        <v>0.0</v>
      </c>
      <c r="V71" s="206">
        <v>2.2958333333333334</v>
      </c>
      <c r="W71" s="207"/>
      <c r="X71" s="198"/>
      <c r="Y71" s="110" t="s">
        <v>66</v>
      </c>
      <c r="Z71" s="110" t="s">
        <v>66</v>
      </c>
      <c r="AA71" s="110" t="s">
        <v>66</v>
      </c>
      <c r="AB71" s="110" t="s">
        <v>66</v>
      </c>
      <c r="AC71" s="190"/>
      <c r="AD71" s="115"/>
    </row>
    <row r="72" ht="33.75" hidden="1" customHeight="1">
      <c r="A72" s="90">
        <v>1657.0</v>
      </c>
      <c r="B72" s="93" t="s">
        <v>54</v>
      </c>
      <c r="C72" s="92" t="s">
        <v>185</v>
      </c>
      <c r="D72" s="118" t="s">
        <v>197</v>
      </c>
      <c r="E72" s="41">
        <v>46246.0</v>
      </c>
      <c r="F72" s="42">
        <v>46245.0</v>
      </c>
      <c r="G72" s="42">
        <v>46246.0</v>
      </c>
      <c r="H72" s="93" t="s">
        <v>220</v>
      </c>
      <c r="I72" s="93" t="s">
        <v>220</v>
      </c>
      <c r="J72" s="93" t="s">
        <v>57</v>
      </c>
      <c r="K72" s="93" t="s">
        <v>57</v>
      </c>
      <c r="L72" s="93" t="s">
        <v>57</v>
      </c>
      <c r="M72" s="93" t="s">
        <v>57</v>
      </c>
      <c r="N72" s="93" t="s">
        <v>57</v>
      </c>
      <c r="O72" s="93" t="s">
        <v>57</v>
      </c>
      <c r="P72" s="93" t="s">
        <v>57</v>
      </c>
      <c r="Q72" s="93" t="s">
        <v>58</v>
      </c>
      <c r="R72" s="110" t="s">
        <v>58</v>
      </c>
      <c r="S72" s="97">
        <v>34.0</v>
      </c>
      <c r="T72" s="97">
        <v>13.0</v>
      </c>
      <c r="U72" s="97">
        <v>7.0</v>
      </c>
      <c r="V72" s="98"/>
      <c r="W72" s="98"/>
      <c r="X72" s="99" t="s">
        <v>2098</v>
      </c>
      <c r="Y72" s="91" t="s">
        <v>66</v>
      </c>
      <c r="Z72" s="91" t="s">
        <v>66</v>
      </c>
      <c r="AA72" s="91" t="s">
        <v>66</v>
      </c>
      <c r="AB72" s="91" t="s">
        <v>66</v>
      </c>
      <c r="AC72" s="90" t="s">
        <v>1003</v>
      </c>
      <c r="AD72" s="90"/>
    </row>
    <row r="73" ht="33.75" hidden="1" customHeight="1">
      <c r="A73" s="99">
        <v>1684.0</v>
      </c>
      <c r="B73" s="93" t="s">
        <v>54</v>
      </c>
      <c r="C73" s="108" t="s">
        <v>187</v>
      </c>
      <c r="D73" s="93" t="s">
        <v>369</v>
      </c>
      <c r="E73" s="41">
        <v>46240.0</v>
      </c>
      <c r="F73" s="42">
        <v>46245.0</v>
      </c>
      <c r="G73" s="42">
        <v>46245.0</v>
      </c>
      <c r="H73" s="93" t="s">
        <v>220</v>
      </c>
      <c r="I73" s="93" t="s">
        <v>220</v>
      </c>
      <c r="J73" s="93" t="s">
        <v>66</v>
      </c>
      <c r="K73" s="93" t="s">
        <v>57</v>
      </c>
      <c r="L73" s="93" t="s">
        <v>66</v>
      </c>
      <c r="M73" s="93" t="s">
        <v>66</v>
      </c>
      <c r="N73" s="93" t="s">
        <v>66</v>
      </c>
      <c r="O73" s="93" t="s">
        <v>66</v>
      </c>
      <c r="P73" s="93" t="s">
        <v>66</v>
      </c>
      <c r="Q73" s="93" t="s">
        <v>66</v>
      </c>
      <c r="R73" s="110" t="s">
        <v>66</v>
      </c>
      <c r="S73" s="97">
        <v>0.0</v>
      </c>
      <c r="T73" s="96"/>
      <c r="U73" s="97">
        <v>0.0</v>
      </c>
      <c r="V73" s="98"/>
      <c r="W73" s="98"/>
      <c r="X73" s="98"/>
      <c r="Y73" s="93" t="s">
        <v>66</v>
      </c>
      <c r="Z73" s="93" t="s">
        <v>66</v>
      </c>
      <c r="AA73" s="93" t="s">
        <v>66</v>
      </c>
      <c r="AB73" s="93" t="s">
        <v>66</v>
      </c>
      <c r="AC73" s="99" t="s">
        <v>1005</v>
      </c>
      <c r="AD73" s="99"/>
    </row>
    <row r="74" ht="33.75" hidden="1" customHeight="1">
      <c r="A74" s="90">
        <v>1641.0</v>
      </c>
      <c r="B74" s="93" t="s">
        <v>54</v>
      </c>
      <c r="C74" s="92" t="s">
        <v>189</v>
      </c>
      <c r="D74" s="118" t="s">
        <v>197</v>
      </c>
      <c r="E74" s="100"/>
      <c r="F74" s="42">
        <v>46246.0</v>
      </c>
      <c r="G74" s="42">
        <v>46247.0</v>
      </c>
      <c r="H74" s="91" t="s">
        <v>220</v>
      </c>
      <c r="I74" s="91" t="s">
        <v>373</v>
      </c>
      <c r="J74" s="93" t="s">
        <v>57</v>
      </c>
      <c r="K74" s="93" t="s">
        <v>57</v>
      </c>
      <c r="L74" s="93" t="s">
        <v>57</v>
      </c>
      <c r="M74" s="93" t="s">
        <v>57</v>
      </c>
      <c r="N74" s="93" t="s">
        <v>57</v>
      </c>
      <c r="O74" s="93" t="s">
        <v>57</v>
      </c>
      <c r="P74" s="93" t="s">
        <v>57</v>
      </c>
      <c r="Q74" s="91" t="s">
        <v>58</v>
      </c>
      <c r="R74" s="110" t="s">
        <v>58</v>
      </c>
      <c r="S74" s="97">
        <v>1.0</v>
      </c>
      <c r="T74" s="97">
        <v>3.0</v>
      </c>
      <c r="U74" s="97">
        <v>2.0</v>
      </c>
      <c r="V74" s="98"/>
      <c r="W74" s="98"/>
      <c r="X74" s="99">
        <v>0.0</v>
      </c>
      <c r="Y74" s="93" t="s">
        <v>58</v>
      </c>
      <c r="Z74" s="91" t="s">
        <v>66</v>
      </c>
      <c r="AA74" s="91" t="s">
        <v>66</v>
      </c>
      <c r="AB74" s="91" t="s">
        <v>66</v>
      </c>
      <c r="AC74" s="90" t="s">
        <v>1006</v>
      </c>
      <c r="AD74" s="90"/>
    </row>
    <row r="75" ht="33.75" hidden="1" customHeight="1">
      <c r="A75" s="90">
        <v>1650.0</v>
      </c>
      <c r="B75" s="93" t="s">
        <v>54</v>
      </c>
      <c r="C75" s="92" t="s">
        <v>190</v>
      </c>
      <c r="D75" s="118" t="s">
        <v>197</v>
      </c>
      <c r="E75" s="94"/>
      <c r="F75" s="120">
        <v>46246.0</v>
      </c>
      <c r="G75" s="120">
        <v>46247.0</v>
      </c>
      <c r="H75" s="91" t="s">
        <v>220</v>
      </c>
      <c r="I75" s="91" t="s">
        <v>373</v>
      </c>
      <c r="J75" s="93" t="s">
        <v>57</v>
      </c>
      <c r="K75" s="93" t="s">
        <v>57</v>
      </c>
      <c r="L75" s="93" t="s">
        <v>57</v>
      </c>
      <c r="M75" s="93" t="s">
        <v>57</v>
      </c>
      <c r="N75" s="93" t="s">
        <v>57</v>
      </c>
      <c r="O75" s="93" t="s">
        <v>57</v>
      </c>
      <c r="P75" s="93" t="s">
        <v>57</v>
      </c>
      <c r="Q75" s="91" t="s">
        <v>58</v>
      </c>
      <c r="R75" s="110" t="s">
        <v>58</v>
      </c>
      <c r="S75" s="97">
        <v>12.0</v>
      </c>
      <c r="T75" s="97">
        <v>6.0</v>
      </c>
      <c r="U75" s="97">
        <v>3.0</v>
      </c>
      <c r="V75" s="98"/>
      <c r="W75" s="98"/>
      <c r="X75" s="99">
        <v>0.0</v>
      </c>
      <c r="Y75" s="91" t="s">
        <v>66</v>
      </c>
      <c r="Z75" s="91" t="s">
        <v>66</v>
      </c>
      <c r="AA75" s="91" t="s">
        <v>66</v>
      </c>
      <c r="AB75" s="91" t="s">
        <v>66</v>
      </c>
      <c r="AC75" s="90" t="s">
        <v>1007</v>
      </c>
      <c r="AD75" s="90"/>
    </row>
    <row r="76" ht="33.75" hidden="1" customHeight="1">
      <c r="A76" s="99">
        <v>1684.0</v>
      </c>
      <c r="B76" s="93" t="s">
        <v>54</v>
      </c>
      <c r="C76" s="108" t="s">
        <v>193</v>
      </c>
      <c r="D76" s="93" t="s">
        <v>369</v>
      </c>
      <c r="E76" s="41">
        <v>46245.0</v>
      </c>
      <c r="F76" s="42">
        <v>46248.0</v>
      </c>
      <c r="G76" s="42">
        <v>46248.0</v>
      </c>
      <c r="H76" s="93" t="s">
        <v>220</v>
      </c>
      <c r="I76" s="93" t="s">
        <v>220</v>
      </c>
      <c r="J76" s="93" t="s">
        <v>66</v>
      </c>
      <c r="K76" s="93" t="s">
        <v>57</v>
      </c>
      <c r="L76" s="93" t="s">
        <v>66</v>
      </c>
      <c r="M76" s="93" t="s">
        <v>66</v>
      </c>
      <c r="N76" s="93" t="s">
        <v>66</v>
      </c>
      <c r="O76" s="93" t="s">
        <v>66</v>
      </c>
      <c r="P76" s="93" t="s">
        <v>66</v>
      </c>
      <c r="Q76" s="93" t="s">
        <v>66</v>
      </c>
      <c r="R76" s="110" t="s">
        <v>66</v>
      </c>
      <c r="S76" s="97">
        <v>0.0</v>
      </c>
      <c r="T76" s="104">
        <v>47.0</v>
      </c>
      <c r="U76" s="104">
        <v>0.0</v>
      </c>
      <c r="V76" s="106">
        <v>0.0</v>
      </c>
      <c r="W76" s="106">
        <v>0.6527777777777778</v>
      </c>
      <c r="X76" s="107">
        <v>0.0</v>
      </c>
      <c r="Y76" s="93" t="s">
        <v>66</v>
      </c>
      <c r="Z76" s="93" t="s">
        <v>66</v>
      </c>
      <c r="AA76" s="93" t="s">
        <v>66</v>
      </c>
      <c r="AB76" s="93" t="s">
        <v>66</v>
      </c>
      <c r="AC76" s="99" t="s">
        <v>1005</v>
      </c>
      <c r="AD76" s="99"/>
    </row>
    <row r="77" ht="33.75" hidden="1" customHeight="1">
      <c r="A77" s="99">
        <v>1714.0</v>
      </c>
      <c r="B77" s="93" t="s">
        <v>54</v>
      </c>
      <c r="C77" s="108" t="s">
        <v>195</v>
      </c>
      <c r="D77" s="93" t="s">
        <v>197</v>
      </c>
      <c r="E77" s="100"/>
      <c r="F77" s="42">
        <v>46253.0</v>
      </c>
      <c r="G77" s="42">
        <v>46253.0</v>
      </c>
      <c r="H77" s="93" t="s">
        <v>220</v>
      </c>
      <c r="I77" s="93" t="s">
        <v>373</v>
      </c>
      <c r="J77" s="93" t="s">
        <v>66</v>
      </c>
      <c r="K77" s="93" t="s">
        <v>66</v>
      </c>
      <c r="L77" s="93" t="s">
        <v>57</v>
      </c>
      <c r="M77" s="93" t="s">
        <v>66</v>
      </c>
      <c r="N77" s="93" t="s">
        <v>66</v>
      </c>
      <c r="O77" s="93" t="s">
        <v>66</v>
      </c>
      <c r="P77" s="93" t="s">
        <v>66</v>
      </c>
      <c r="Q77" s="93" t="s">
        <v>66</v>
      </c>
      <c r="R77" s="110" t="s">
        <v>66</v>
      </c>
      <c r="S77" s="97">
        <v>0.0</v>
      </c>
      <c r="T77" s="104">
        <v>0.0</v>
      </c>
      <c r="U77" s="104">
        <v>1.0</v>
      </c>
      <c r="V77" s="107">
        <v>0.0</v>
      </c>
      <c r="W77" s="107">
        <v>0.0</v>
      </c>
      <c r="X77" s="107">
        <v>0.041666666666666664</v>
      </c>
      <c r="Y77" s="93" t="s">
        <v>66</v>
      </c>
      <c r="Z77" s="93" t="s">
        <v>66</v>
      </c>
      <c r="AA77" s="93" t="s">
        <v>66</v>
      </c>
      <c r="AB77" s="93" t="s">
        <v>66</v>
      </c>
      <c r="AC77" s="99" t="s">
        <v>206</v>
      </c>
      <c r="AD77" s="99"/>
    </row>
    <row r="78" ht="33.75" customHeight="1">
      <c r="A78" s="99">
        <v>1684.0</v>
      </c>
      <c r="B78" s="93" t="s">
        <v>72</v>
      </c>
      <c r="C78" s="108" t="s">
        <v>196</v>
      </c>
      <c r="D78" s="93" t="s">
        <v>369</v>
      </c>
      <c r="E78" s="41">
        <v>46254.0</v>
      </c>
      <c r="F78" s="42">
        <v>46254.0</v>
      </c>
      <c r="G78" s="42">
        <v>46253.0</v>
      </c>
      <c r="H78" s="93" t="s">
        <v>220</v>
      </c>
      <c r="I78" s="93" t="s">
        <v>220</v>
      </c>
      <c r="J78" s="93" t="s">
        <v>66</v>
      </c>
      <c r="K78" s="93" t="s">
        <v>183</v>
      </c>
      <c r="L78" s="93" t="s">
        <v>66</v>
      </c>
      <c r="M78" s="93" t="s">
        <v>183</v>
      </c>
      <c r="N78" s="93" t="s">
        <v>183</v>
      </c>
      <c r="O78" s="93" t="s">
        <v>183</v>
      </c>
      <c r="P78" s="93" t="s">
        <v>183</v>
      </c>
      <c r="Q78" s="93" t="s">
        <v>58</v>
      </c>
      <c r="R78" s="110" t="s">
        <v>58</v>
      </c>
      <c r="S78" s="97">
        <v>0.0</v>
      </c>
      <c r="T78" s="104">
        <v>47.0</v>
      </c>
      <c r="U78" s="104">
        <v>0.0</v>
      </c>
      <c r="V78" s="106">
        <v>0.7083333333333334</v>
      </c>
      <c r="W78" s="106">
        <v>0.6527777777777778</v>
      </c>
      <c r="X78" s="107">
        <v>0.0</v>
      </c>
      <c r="Y78" s="93" t="s">
        <v>66</v>
      </c>
      <c r="Z78" s="93" t="s">
        <v>66</v>
      </c>
      <c r="AA78" s="93" t="s">
        <v>66</v>
      </c>
      <c r="AB78" s="93" t="s">
        <v>66</v>
      </c>
      <c r="AC78" s="99" t="s">
        <v>1005</v>
      </c>
      <c r="AD78" s="99"/>
    </row>
    <row r="79" ht="33.75" hidden="1" customHeight="1">
      <c r="A79" s="90">
        <v>1635.0</v>
      </c>
      <c r="B79" s="93" t="s">
        <v>54</v>
      </c>
      <c r="C79" s="210" t="s">
        <v>198</v>
      </c>
      <c r="D79" s="118" t="s">
        <v>197</v>
      </c>
      <c r="E79" s="100"/>
      <c r="F79" s="42">
        <v>46254.0</v>
      </c>
      <c r="G79" s="42">
        <v>46254.0</v>
      </c>
      <c r="H79" s="93" t="s">
        <v>220</v>
      </c>
      <c r="I79" s="91" t="s">
        <v>373</v>
      </c>
      <c r="J79" s="93" t="s">
        <v>57</v>
      </c>
      <c r="K79" s="211" t="s">
        <v>57</v>
      </c>
      <c r="L79" s="212" t="s">
        <v>66</v>
      </c>
      <c r="M79" s="211" t="s">
        <v>57</v>
      </c>
      <c r="N79" s="211" t="s">
        <v>57</v>
      </c>
      <c r="O79" s="211" t="s">
        <v>57</v>
      </c>
      <c r="P79" s="211" t="s">
        <v>57</v>
      </c>
      <c r="Q79" s="91" t="s">
        <v>58</v>
      </c>
      <c r="R79" s="110" t="s">
        <v>58</v>
      </c>
      <c r="S79" s="96"/>
      <c r="T79" s="104">
        <v>3.0</v>
      </c>
      <c r="U79" s="104">
        <v>0.0</v>
      </c>
      <c r="V79" s="106">
        <v>0.125</v>
      </c>
      <c r="W79" s="106">
        <v>0.08333333333333333</v>
      </c>
      <c r="X79" s="107">
        <v>0.0</v>
      </c>
      <c r="Y79" s="91" t="s">
        <v>66</v>
      </c>
      <c r="Z79" s="93" t="s">
        <v>83</v>
      </c>
      <c r="AA79" s="103" t="s">
        <v>66</v>
      </c>
      <c r="AB79" s="103" t="s">
        <v>66</v>
      </c>
      <c r="AC79" s="90" t="s">
        <v>1009</v>
      </c>
      <c r="AD79" s="90"/>
    </row>
    <row r="80" ht="33.75" hidden="1" customHeight="1">
      <c r="A80" s="90">
        <v>1668.0</v>
      </c>
      <c r="B80" s="93" t="s">
        <v>54</v>
      </c>
      <c r="C80" s="210" t="s">
        <v>200</v>
      </c>
      <c r="D80" s="118" t="s">
        <v>197</v>
      </c>
      <c r="E80" s="170"/>
      <c r="F80" s="42">
        <v>46254.0</v>
      </c>
      <c r="G80" s="42">
        <v>46254.0</v>
      </c>
      <c r="H80" s="93" t="s">
        <v>220</v>
      </c>
      <c r="I80" s="101" t="s">
        <v>373</v>
      </c>
      <c r="J80" s="93" t="s">
        <v>57</v>
      </c>
      <c r="K80" s="93" t="s">
        <v>57</v>
      </c>
      <c r="L80" s="93" t="s">
        <v>57</v>
      </c>
      <c r="M80" s="93" t="s">
        <v>57</v>
      </c>
      <c r="N80" s="93" t="s">
        <v>57</v>
      </c>
      <c r="O80" s="93" t="s">
        <v>57</v>
      </c>
      <c r="P80" s="93" t="s">
        <v>57</v>
      </c>
      <c r="Q80" s="93" t="s">
        <v>91</v>
      </c>
      <c r="R80" s="110" t="s">
        <v>58</v>
      </c>
      <c r="S80" s="96"/>
      <c r="T80" s="104">
        <v>5.0</v>
      </c>
      <c r="U80" s="104">
        <v>1.0</v>
      </c>
      <c r="V80" s="106">
        <v>0.08333333333333333</v>
      </c>
      <c r="W80" s="106">
        <v>0.08333333333333333</v>
      </c>
      <c r="X80" s="107">
        <v>0.041666666666666664</v>
      </c>
      <c r="Y80" s="101" t="s">
        <v>66</v>
      </c>
      <c r="Z80" s="101" t="s">
        <v>66</v>
      </c>
      <c r="AA80" s="91" t="s">
        <v>66</v>
      </c>
      <c r="AB80" s="91" t="s">
        <v>66</v>
      </c>
      <c r="AC80" s="90" t="s">
        <v>1010</v>
      </c>
      <c r="AD80" s="90"/>
    </row>
    <row r="81" ht="33.75" customHeight="1">
      <c r="A81" s="99">
        <v>1679.0</v>
      </c>
      <c r="B81" s="93" t="s">
        <v>68</v>
      </c>
      <c r="C81" s="218" t="s">
        <v>124</v>
      </c>
      <c r="D81" s="93" t="s">
        <v>369</v>
      </c>
      <c r="E81" s="219"/>
      <c r="F81" s="42">
        <v>46254.0</v>
      </c>
      <c r="G81" s="42">
        <v>46255.0</v>
      </c>
      <c r="H81" s="93" t="s">
        <v>220</v>
      </c>
      <c r="I81" s="93" t="s">
        <v>373</v>
      </c>
      <c r="J81" s="93" t="s">
        <v>66</v>
      </c>
      <c r="K81" s="93" t="s">
        <v>66</v>
      </c>
      <c r="L81" s="93" t="s">
        <v>57</v>
      </c>
      <c r="M81" s="93" t="s">
        <v>66</v>
      </c>
      <c r="N81" s="93" t="s">
        <v>66</v>
      </c>
      <c r="O81" s="93" t="s">
        <v>66</v>
      </c>
      <c r="P81" s="93" t="s">
        <v>66</v>
      </c>
      <c r="Q81" s="93" t="s">
        <v>66</v>
      </c>
      <c r="R81" s="110" t="s">
        <v>66</v>
      </c>
      <c r="S81" s="97">
        <v>0.0</v>
      </c>
      <c r="T81" s="97">
        <v>0.0</v>
      </c>
      <c r="U81" s="97">
        <v>1.0</v>
      </c>
      <c r="V81" s="99">
        <v>0.0</v>
      </c>
      <c r="W81" s="99">
        <v>0.0</v>
      </c>
      <c r="X81" s="99">
        <v>1.0</v>
      </c>
      <c r="Y81" s="93" t="s">
        <v>66</v>
      </c>
      <c r="Z81" s="93" t="s">
        <v>66</v>
      </c>
      <c r="AA81" s="93" t="s">
        <v>66</v>
      </c>
      <c r="AB81" s="93" t="s">
        <v>66</v>
      </c>
      <c r="AC81" s="99" t="s">
        <v>1013</v>
      </c>
      <c r="AD81" s="99"/>
    </row>
    <row r="82" ht="33.75" hidden="1" customHeight="1">
      <c r="A82" s="99">
        <v>1690.0</v>
      </c>
      <c r="B82" s="93" t="s">
        <v>54</v>
      </c>
      <c r="C82" s="218" t="s">
        <v>201</v>
      </c>
      <c r="D82" s="117" t="s">
        <v>453</v>
      </c>
      <c r="E82" s="94"/>
      <c r="F82" s="42">
        <v>46254.0</v>
      </c>
      <c r="G82" s="42">
        <v>46254.0</v>
      </c>
      <c r="H82" s="93" t="s">
        <v>220</v>
      </c>
      <c r="I82" s="93" t="s">
        <v>373</v>
      </c>
      <c r="J82" s="93" t="s">
        <v>57</v>
      </c>
      <c r="K82" s="93" t="s">
        <v>57</v>
      </c>
      <c r="L82" s="93" t="s">
        <v>57</v>
      </c>
      <c r="M82" s="93" t="s">
        <v>57</v>
      </c>
      <c r="N82" s="93" t="s">
        <v>57</v>
      </c>
      <c r="O82" s="93" t="s">
        <v>57</v>
      </c>
      <c r="P82" s="93" t="s">
        <v>57</v>
      </c>
      <c r="Q82" s="93" t="s">
        <v>58</v>
      </c>
      <c r="R82" s="110" t="s">
        <v>58</v>
      </c>
      <c r="S82" s="96"/>
      <c r="T82" s="104">
        <v>10.0</v>
      </c>
      <c r="U82" s="104">
        <v>4.0</v>
      </c>
      <c r="V82" s="106">
        <v>0.25</v>
      </c>
      <c r="W82" s="106">
        <v>0.20833333333333334</v>
      </c>
      <c r="X82" s="107">
        <v>0.125</v>
      </c>
      <c r="Y82" s="93" t="s">
        <v>66</v>
      </c>
      <c r="Z82" s="93" t="s">
        <v>66</v>
      </c>
      <c r="AA82" s="93" t="s">
        <v>66</v>
      </c>
      <c r="AB82" s="93" t="s">
        <v>66</v>
      </c>
      <c r="AC82" s="99" t="s">
        <v>201</v>
      </c>
      <c r="AD82" s="90"/>
    </row>
    <row r="83" ht="33.75" customHeight="1">
      <c r="A83" s="99">
        <v>1693.0</v>
      </c>
      <c r="B83" s="93" t="s">
        <v>68</v>
      </c>
      <c r="C83" s="218" t="s">
        <v>202</v>
      </c>
      <c r="D83" s="117" t="s">
        <v>197</v>
      </c>
      <c r="E83" s="94"/>
      <c r="F83" s="42">
        <v>46254.0</v>
      </c>
      <c r="G83" s="42">
        <v>46255.0</v>
      </c>
      <c r="H83" s="93" t="s">
        <v>220</v>
      </c>
      <c r="I83" s="93" t="s">
        <v>373</v>
      </c>
      <c r="J83" s="93" t="s">
        <v>57</v>
      </c>
      <c r="K83" s="93" t="s">
        <v>57</v>
      </c>
      <c r="L83" s="93" t="s">
        <v>66</v>
      </c>
      <c r="M83" s="93" t="s">
        <v>57</v>
      </c>
      <c r="N83" s="93" t="s">
        <v>57</v>
      </c>
      <c r="O83" s="93" t="s">
        <v>57</v>
      </c>
      <c r="P83" s="93" t="s">
        <v>57</v>
      </c>
      <c r="Q83" s="93" t="s">
        <v>58</v>
      </c>
      <c r="R83" s="110" t="s">
        <v>58</v>
      </c>
      <c r="S83" s="97">
        <v>2.0</v>
      </c>
      <c r="T83" s="97">
        <v>2.0</v>
      </c>
      <c r="U83" s="97">
        <v>0.0</v>
      </c>
      <c r="V83" s="99">
        <v>1.0</v>
      </c>
      <c r="W83" s="99">
        <v>1.0</v>
      </c>
      <c r="X83" s="99">
        <v>0.0</v>
      </c>
      <c r="Y83" s="93" t="s">
        <v>66</v>
      </c>
      <c r="Z83" s="93" t="s">
        <v>66</v>
      </c>
      <c r="AA83" s="93" t="s">
        <v>66</v>
      </c>
      <c r="AB83" s="93" t="s">
        <v>66</v>
      </c>
      <c r="AC83" s="90" t="s">
        <v>1014</v>
      </c>
      <c r="AD83" s="90"/>
    </row>
    <row r="84" ht="33.75" customHeight="1">
      <c r="A84" s="90" t="s">
        <v>204</v>
      </c>
      <c r="B84" s="91" t="s">
        <v>68</v>
      </c>
      <c r="C84" s="210" t="s">
        <v>202</v>
      </c>
      <c r="D84" s="93" t="s">
        <v>369</v>
      </c>
      <c r="E84" s="100"/>
      <c r="F84" s="42">
        <v>46254.0</v>
      </c>
      <c r="G84" s="42">
        <v>46255.0</v>
      </c>
      <c r="H84" s="93" t="s">
        <v>220</v>
      </c>
      <c r="I84" s="91" t="s">
        <v>373</v>
      </c>
      <c r="J84" s="91" t="s">
        <v>66</v>
      </c>
      <c r="K84" s="91" t="s">
        <v>66</v>
      </c>
      <c r="L84" s="91" t="s">
        <v>57</v>
      </c>
      <c r="M84" s="91" t="s">
        <v>66</v>
      </c>
      <c r="N84" s="91" t="s">
        <v>66</v>
      </c>
      <c r="O84" s="91" t="s">
        <v>66</v>
      </c>
      <c r="P84" s="91" t="s">
        <v>66</v>
      </c>
      <c r="Q84" s="91" t="s">
        <v>66</v>
      </c>
      <c r="R84" s="95" t="s">
        <v>66</v>
      </c>
      <c r="S84" s="96">
        <v>0.0</v>
      </c>
      <c r="T84" s="96">
        <v>0.0</v>
      </c>
      <c r="U84" s="96">
        <v>1.0</v>
      </c>
      <c r="V84" s="99">
        <v>0.0</v>
      </c>
      <c r="W84" s="99">
        <v>0.0</v>
      </c>
      <c r="X84" s="99">
        <v>3.0</v>
      </c>
      <c r="Y84" s="91" t="s">
        <v>66</v>
      </c>
      <c r="Z84" s="91" t="s">
        <v>66</v>
      </c>
      <c r="AA84" s="91" t="s">
        <v>66</v>
      </c>
      <c r="AB84" s="91" t="s">
        <v>66</v>
      </c>
      <c r="AC84" s="90" t="s">
        <v>1014</v>
      </c>
      <c r="AD84" s="90"/>
    </row>
    <row r="85" ht="33.75" hidden="1" customHeight="1">
      <c r="A85" s="99">
        <v>1726.0</v>
      </c>
      <c r="B85" s="93" t="s">
        <v>54</v>
      </c>
      <c r="C85" s="108" t="s">
        <v>190</v>
      </c>
      <c r="D85" s="117" t="s">
        <v>369</v>
      </c>
      <c r="E85" s="170"/>
      <c r="F85" s="42">
        <v>46254.0</v>
      </c>
      <c r="G85" s="42">
        <v>46254.0</v>
      </c>
      <c r="H85" s="93" t="s">
        <v>220</v>
      </c>
      <c r="I85" s="93" t="s">
        <v>373</v>
      </c>
      <c r="J85" s="93" t="s">
        <v>57</v>
      </c>
      <c r="K85" s="93" t="s">
        <v>57</v>
      </c>
      <c r="L85" s="93" t="s">
        <v>66</v>
      </c>
      <c r="M85" s="93" t="s">
        <v>66</v>
      </c>
      <c r="N85" s="93" t="s">
        <v>66</v>
      </c>
      <c r="O85" s="93" t="s">
        <v>66</v>
      </c>
      <c r="P85" s="93" t="s">
        <v>66</v>
      </c>
      <c r="Q85" s="93" t="s">
        <v>66</v>
      </c>
      <c r="R85" s="110" t="s">
        <v>66</v>
      </c>
      <c r="S85" s="96"/>
      <c r="T85" s="104"/>
      <c r="U85" s="104"/>
      <c r="V85" s="107"/>
      <c r="W85" s="106"/>
      <c r="X85" s="106"/>
      <c r="Y85" s="93" t="s">
        <v>66</v>
      </c>
      <c r="Z85" s="93" t="s">
        <v>66</v>
      </c>
      <c r="AA85" s="93" t="s">
        <v>66</v>
      </c>
      <c r="AB85" s="93" t="s">
        <v>66</v>
      </c>
      <c r="AC85" s="99"/>
      <c r="AD85" s="90"/>
    </row>
    <row r="86" ht="33.75" customHeight="1">
      <c r="A86" s="99">
        <v>1707.0</v>
      </c>
      <c r="B86" s="93" t="s">
        <v>72</v>
      </c>
      <c r="C86" s="108" t="s">
        <v>206</v>
      </c>
      <c r="D86" s="117" t="s">
        <v>453</v>
      </c>
      <c r="E86" s="94"/>
      <c r="F86" s="42">
        <v>46258.0</v>
      </c>
      <c r="G86" s="42">
        <v>46258.0</v>
      </c>
      <c r="H86" s="93" t="s">
        <v>220</v>
      </c>
      <c r="I86" s="93" t="s">
        <v>373</v>
      </c>
      <c r="J86" s="93" t="s">
        <v>57</v>
      </c>
      <c r="K86" s="93" t="s">
        <v>57</v>
      </c>
      <c r="L86" s="93" t="s">
        <v>57</v>
      </c>
      <c r="M86" s="93" t="s">
        <v>183</v>
      </c>
      <c r="N86" s="93" t="s">
        <v>183</v>
      </c>
      <c r="O86" s="93" t="s">
        <v>183</v>
      </c>
      <c r="P86" s="93" t="s">
        <v>183</v>
      </c>
      <c r="Q86" s="93" t="s">
        <v>58</v>
      </c>
      <c r="R86" s="110" t="s">
        <v>58</v>
      </c>
      <c r="S86" s="97">
        <v>30.0</v>
      </c>
      <c r="T86" s="104">
        <v>5.0</v>
      </c>
      <c r="U86" s="104">
        <v>3.0</v>
      </c>
      <c r="V86" s="106">
        <v>0.375</v>
      </c>
      <c r="W86" s="106">
        <v>0.125</v>
      </c>
      <c r="X86" s="107">
        <v>0.125</v>
      </c>
      <c r="Y86" s="93" t="s">
        <v>66</v>
      </c>
      <c r="Z86" s="93" t="s">
        <v>66</v>
      </c>
      <c r="AA86" s="93" t="s">
        <v>66</v>
      </c>
      <c r="AB86" s="93" t="s">
        <v>66</v>
      </c>
      <c r="AC86" s="99" t="s">
        <v>206</v>
      </c>
      <c r="AD86" s="90"/>
    </row>
    <row r="87" ht="33.75" customHeight="1">
      <c r="A87" s="90">
        <v>1673.0</v>
      </c>
      <c r="B87" s="91" t="s">
        <v>72</v>
      </c>
      <c r="C87" s="92" t="s">
        <v>208</v>
      </c>
      <c r="D87" s="118" t="s">
        <v>197</v>
      </c>
      <c r="E87" s="99" t="s">
        <v>2393</v>
      </c>
      <c r="F87" s="42">
        <v>46258.0</v>
      </c>
      <c r="G87" s="42">
        <v>46259.0</v>
      </c>
      <c r="H87" s="93" t="s">
        <v>220</v>
      </c>
      <c r="I87" s="93" t="s">
        <v>220</v>
      </c>
      <c r="J87" s="101" t="s">
        <v>66</v>
      </c>
      <c r="K87" s="91" t="s">
        <v>66</v>
      </c>
      <c r="L87" s="91" t="s">
        <v>66</v>
      </c>
      <c r="M87" s="93" t="s">
        <v>183</v>
      </c>
      <c r="N87" s="93" t="s">
        <v>57</v>
      </c>
      <c r="O87" s="93" t="s">
        <v>57</v>
      </c>
      <c r="P87" s="93" t="s">
        <v>183</v>
      </c>
      <c r="Q87" s="93" t="s">
        <v>58</v>
      </c>
      <c r="R87" s="110" t="s">
        <v>58</v>
      </c>
      <c r="S87" s="97">
        <v>8.0</v>
      </c>
      <c r="T87" s="104">
        <v>0.0</v>
      </c>
      <c r="U87" s="104">
        <v>0.0</v>
      </c>
      <c r="V87" s="106">
        <v>0.25</v>
      </c>
      <c r="W87" s="106">
        <v>0.0</v>
      </c>
      <c r="X87" s="107">
        <v>0.0</v>
      </c>
      <c r="Y87" s="101" t="s">
        <v>66</v>
      </c>
      <c r="Z87" s="91" t="s">
        <v>66</v>
      </c>
      <c r="AA87" s="91" t="s">
        <v>66</v>
      </c>
      <c r="AB87" s="91" t="s">
        <v>66</v>
      </c>
      <c r="AC87" s="90" t="s">
        <v>1018</v>
      </c>
      <c r="AD87" s="90"/>
    </row>
    <row r="88" ht="33.75" customHeight="1">
      <c r="A88" s="99">
        <v>1682.0</v>
      </c>
      <c r="B88" s="93" t="s">
        <v>68</v>
      </c>
      <c r="C88" s="108" t="s">
        <v>209</v>
      </c>
      <c r="D88" s="93" t="s">
        <v>197</v>
      </c>
      <c r="E88" s="94"/>
      <c r="F88" s="42">
        <v>46259.0</v>
      </c>
      <c r="G88" s="42">
        <v>46260.0</v>
      </c>
      <c r="H88" s="93" t="s">
        <v>220</v>
      </c>
      <c r="I88" s="93" t="s">
        <v>373</v>
      </c>
      <c r="J88" s="93" t="s">
        <v>57</v>
      </c>
      <c r="K88" s="93" t="s">
        <v>57</v>
      </c>
      <c r="L88" s="93" t="s">
        <v>57</v>
      </c>
      <c r="M88" s="93" t="s">
        <v>66</v>
      </c>
      <c r="N88" s="93" t="s">
        <v>66</v>
      </c>
      <c r="O88" s="93" t="s">
        <v>66</v>
      </c>
      <c r="P88" s="93" t="s">
        <v>66</v>
      </c>
      <c r="Q88" s="93" t="s">
        <v>66</v>
      </c>
      <c r="R88" s="110" t="s">
        <v>66</v>
      </c>
      <c r="S88" s="97">
        <v>0.0</v>
      </c>
      <c r="T88" s="104">
        <v>1.0</v>
      </c>
      <c r="U88" s="104">
        <v>1.0</v>
      </c>
      <c r="V88" s="107">
        <v>0.0</v>
      </c>
      <c r="W88" s="107">
        <v>0.041666666666666664</v>
      </c>
      <c r="X88" s="107">
        <v>0.041666666666666664</v>
      </c>
      <c r="Y88" s="93" t="s">
        <v>66</v>
      </c>
      <c r="Z88" s="93" t="s">
        <v>66</v>
      </c>
      <c r="AA88" s="93" t="s">
        <v>66</v>
      </c>
      <c r="AB88" s="93" t="s">
        <v>66</v>
      </c>
      <c r="AC88" s="99" t="s">
        <v>1019</v>
      </c>
      <c r="AD88" s="99"/>
    </row>
    <row r="89" ht="33.75" customHeight="1">
      <c r="A89" s="99">
        <v>1685.0</v>
      </c>
      <c r="B89" s="93" t="s">
        <v>72</v>
      </c>
      <c r="C89" s="108" t="s">
        <v>211</v>
      </c>
      <c r="D89" s="93" t="s">
        <v>369</v>
      </c>
      <c r="E89" s="41">
        <v>46252.0</v>
      </c>
      <c r="F89" s="42">
        <v>46259.0</v>
      </c>
      <c r="G89" s="42">
        <v>46259.0</v>
      </c>
      <c r="H89" s="93" t="s">
        <v>220</v>
      </c>
      <c r="I89" s="93" t="s">
        <v>220</v>
      </c>
      <c r="J89" s="93" t="s">
        <v>66</v>
      </c>
      <c r="K89" s="93" t="s">
        <v>183</v>
      </c>
      <c r="L89" s="93" t="s">
        <v>66</v>
      </c>
      <c r="M89" s="93" t="s">
        <v>66</v>
      </c>
      <c r="N89" s="93" t="s">
        <v>66</v>
      </c>
      <c r="O89" s="93" t="s">
        <v>66</v>
      </c>
      <c r="P89" s="93" t="s">
        <v>66</v>
      </c>
      <c r="Q89" s="93" t="s">
        <v>66</v>
      </c>
      <c r="R89" s="110" t="s">
        <v>66</v>
      </c>
      <c r="S89" s="96"/>
      <c r="T89" s="104">
        <v>41.0</v>
      </c>
      <c r="U89" s="104">
        <v>0.0</v>
      </c>
      <c r="V89" s="106">
        <v>0.0</v>
      </c>
      <c r="W89" s="106">
        <v>0.5694444444444444</v>
      </c>
      <c r="X89" s="107">
        <v>0.0</v>
      </c>
      <c r="Y89" s="93" t="s">
        <v>66</v>
      </c>
      <c r="Z89" s="93" t="s">
        <v>66</v>
      </c>
      <c r="AA89" s="93" t="s">
        <v>66</v>
      </c>
      <c r="AB89" s="93" t="s">
        <v>66</v>
      </c>
      <c r="AC89" s="99" t="s">
        <v>1021</v>
      </c>
      <c r="AD89" s="99"/>
    </row>
    <row r="90" ht="33.75" customHeight="1">
      <c r="A90" s="99">
        <v>1680.0</v>
      </c>
      <c r="B90" s="93" t="s">
        <v>68</v>
      </c>
      <c r="C90" s="108" t="s">
        <v>213</v>
      </c>
      <c r="D90" s="93" t="s">
        <v>197</v>
      </c>
      <c r="E90" s="41">
        <v>46261.0</v>
      </c>
      <c r="F90" s="42">
        <v>46261.0</v>
      </c>
      <c r="G90" s="42">
        <v>46261.0</v>
      </c>
      <c r="H90" s="93" t="s">
        <v>220</v>
      </c>
      <c r="I90" s="93" t="s">
        <v>220</v>
      </c>
      <c r="J90" s="93" t="s">
        <v>66</v>
      </c>
      <c r="K90" s="93" t="s">
        <v>66</v>
      </c>
      <c r="L90" s="93" t="s">
        <v>66</v>
      </c>
      <c r="M90" s="93" t="s">
        <v>66</v>
      </c>
      <c r="N90" s="93" t="s">
        <v>66</v>
      </c>
      <c r="O90" s="93" t="s">
        <v>66</v>
      </c>
      <c r="P90" s="93" t="s">
        <v>66</v>
      </c>
      <c r="Q90" s="93" t="s">
        <v>66</v>
      </c>
      <c r="R90" s="110" t="s">
        <v>66</v>
      </c>
      <c r="S90" s="97">
        <v>0.0</v>
      </c>
      <c r="T90" s="97">
        <v>0.0</v>
      </c>
      <c r="U90" s="97">
        <v>0.0</v>
      </c>
      <c r="V90" s="97">
        <v>0.0</v>
      </c>
      <c r="W90" s="97">
        <v>0.0</v>
      </c>
      <c r="X90" s="97">
        <v>0.0</v>
      </c>
      <c r="Y90" s="93" t="s">
        <v>66</v>
      </c>
      <c r="Z90" s="93" t="s">
        <v>66</v>
      </c>
      <c r="AA90" s="93" t="s">
        <v>66</v>
      </c>
      <c r="AB90" s="93" t="s">
        <v>66</v>
      </c>
      <c r="AC90" s="99" t="s">
        <v>1023</v>
      </c>
      <c r="AD90" s="99"/>
    </row>
    <row r="91" ht="33.75" customHeight="1">
      <c r="A91" s="99">
        <v>1694.0</v>
      </c>
      <c r="B91" s="91" t="s">
        <v>72</v>
      </c>
      <c r="C91" s="92" t="s">
        <v>215</v>
      </c>
      <c r="D91" s="118" t="s">
        <v>2268</v>
      </c>
      <c r="E91" s="94">
        <v>46238.0</v>
      </c>
      <c r="F91" s="120">
        <v>46261.0</v>
      </c>
      <c r="G91" s="120">
        <v>46261.0</v>
      </c>
      <c r="H91" s="93" t="s">
        <v>220</v>
      </c>
      <c r="I91" s="91" t="s">
        <v>220</v>
      </c>
      <c r="J91" s="93" t="s">
        <v>66</v>
      </c>
      <c r="K91" s="93" t="s">
        <v>82</v>
      </c>
      <c r="L91" s="103" t="s">
        <v>66</v>
      </c>
      <c r="M91" s="93" t="s">
        <v>57</v>
      </c>
      <c r="N91" s="93" t="s">
        <v>57</v>
      </c>
      <c r="O91" s="93" t="s">
        <v>57</v>
      </c>
      <c r="P91" s="93" t="s">
        <v>57</v>
      </c>
      <c r="Q91" s="93" t="s">
        <v>58</v>
      </c>
      <c r="R91" s="110" t="s">
        <v>58</v>
      </c>
      <c r="S91" s="97">
        <v>10.0</v>
      </c>
      <c r="T91" s="104">
        <v>0.0</v>
      </c>
      <c r="U91" s="104">
        <v>4.0</v>
      </c>
      <c r="V91" s="106">
        <v>0.375</v>
      </c>
      <c r="W91" s="106">
        <v>0.0</v>
      </c>
      <c r="X91" s="107">
        <v>0.20833333333333334</v>
      </c>
      <c r="Y91" s="93" t="s">
        <v>66</v>
      </c>
      <c r="Z91" s="93" t="s">
        <v>66</v>
      </c>
      <c r="AA91" s="93" t="s">
        <v>66</v>
      </c>
      <c r="AB91" s="93" t="s">
        <v>66</v>
      </c>
      <c r="AC91" s="99" t="s">
        <v>1024</v>
      </c>
      <c r="AD91" s="90"/>
    </row>
    <row r="92" ht="33.75" customHeight="1">
      <c r="A92" s="90">
        <v>1644.0</v>
      </c>
      <c r="B92" s="93" t="s">
        <v>68</v>
      </c>
      <c r="C92" s="218" t="s">
        <v>217</v>
      </c>
      <c r="D92" s="118" t="s">
        <v>197</v>
      </c>
      <c r="E92" s="94"/>
      <c r="F92" s="42">
        <v>46265.0</v>
      </c>
      <c r="G92" s="42">
        <v>46265.0</v>
      </c>
      <c r="H92" s="93" t="s">
        <v>220</v>
      </c>
      <c r="I92" s="91" t="s">
        <v>373</v>
      </c>
      <c r="J92" s="93" t="s">
        <v>57</v>
      </c>
      <c r="K92" s="93" t="s">
        <v>57</v>
      </c>
      <c r="L92" s="91" t="s">
        <v>66</v>
      </c>
      <c r="M92" s="93" t="s">
        <v>57</v>
      </c>
      <c r="N92" s="93" t="s">
        <v>57</v>
      </c>
      <c r="O92" s="93" t="s">
        <v>57</v>
      </c>
      <c r="P92" s="93" t="s">
        <v>57</v>
      </c>
      <c r="Q92" s="93" t="s">
        <v>58</v>
      </c>
      <c r="R92" s="110" t="s">
        <v>58</v>
      </c>
      <c r="S92" s="96"/>
      <c r="T92" s="104">
        <v>5.0</v>
      </c>
      <c r="U92" s="104">
        <v>0.0</v>
      </c>
      <c r="V92" s="106">
        <v>0.25</v>
      </c>
      <c r="W92" s="106">
        <v>0.16666666666666666</v>
      </c>
      <c r="X92" s="107">
        <v>0.0</v>
      </c>
      <c r="Y92" s="91" t="s">
        <v>66</v>
      </c>
      <c r="Z92" s="91" t="s">
        <v>66</v>
      </c>
      <c r="AA92" s="91" t="s">
        <v>66</v>
      </c>
      <c r="AB92" s="91" t="s">
        <v>66</v>
      </c>
      <c r="AC92" s="90" t="s">
        <v>1025</v>
      </c>
      <c r="AD92" s="90"/>
    </row>
    <row r="93" ht="33.75" customHeight="1">
      <c r="A93" s="99">
        <v>1681.0</v>
      </c>
      <c r="B93" s="93" t="s">
        <v>72</v>
      </c>
      <c r="C93" s="218" t="s">
        <v>218</v>
      </c>
      <c r="D93" s="93" t="s">
        <v>197</v>
      </c>
      <c r="E93" s="99" t="s">
        <v>2496</v>
      </c>
      <c r="F93" s="42">
        <v>46265.0</v>
      </c>
      <c r="G93" s="42">
        <v>46265.0</v>
      </c>
      <c r="H93" s="93" t="s">
        <v>220</v>
      </c>
      <c r="I93" s="93" t="s">
        <v>220</v>
      </c>
      <c r="J93" s="93" t="s">
        <v>57</v>
      </c>
      <c r="K93" s="93" t="s">
        <v>57</v>
      </c>
      <c r="L93" s="93" t="s">
        <v>57</v>
      </c>
      <c r="M93" s="93" t="s">
        <v>183</v>
      </c>
      <c r="N93" s="93" t="s">
        <v>183</v>
      </c>
      <c r="O93" s="93" t="s">
        <v>183</v>
      </c>
      <c r="P93" s="93" t="s">
        <v>82</v>
      </c>
      <c r="Q93" s="93" t="s">
        <v>58</v>
      </c>
      <c r="R93" s="110" t="s">
        <v>219</v>
      </c>
      <c r="S93" s="97">
        <v>86.0</v>
      </c>
      <c r="T93" s="104">
        <v>39.0</v>
      </c>
      <c r="U93" s="104">
        <v>13.0</v>
      </c>
      <c r="V93" s="106">
        <v>0.8333333333333334</v>
      </c>
      <c r="W93" s="106">
        <v>0.75</v>
      </c>
      <c r="X93" s="236">
        <v>1.4583333333333333</v>
      </c>
      <c r="Y93" s="93" t="s">
        <v>66</v>
      </c>
      <c r="Z93" s="93" t="s">
        <v>83</v>
      </c>
      <c r="AA93" s="93" t="s">
        <v>66</v>
      </c>
      <c r="AB93" s="93" t="s">
        <v>66</v>
      </c>
      <c r="AC93" s="99" t="s">
        <v>1028</v>
      </c>
      <c r="AD93" s="99"/>
    </row>
    <row r="94" ht="33.75" customHeight="1">
      <c r="A94" s="99">
        <v>1701.0</v>
      </c>
      <c r="B94" s="93" t="s">
        <v>68</v>
      </c>
      <c r="C94" s="218" t="s">
        <v>221</v>
      </c>
      <c r="D94" s="117" t="s">
        <v>197</v>
      </c>
      <c r="E94" s="94"/>
      <c r="F94" s="42">
        <v>46265.0</v>
      </c>
      <c r="G94" s="42">
        <v>46265.0</v>
      </c>
      <c r="H94" s="93" t="s">
        <v>220</v>
      </c>
      <c r="I94" s="93" t="s">
        <v>373</v>
      </c>
      <c r="J94" s="93" t="s">
        <v>57</v>
      </c>
      <c r="K94" s="93" t="s">
        <v>57</v>
      </c>
      <c r="L94" s="93" t="s">
        <v>57</v>
      </c>
      <c r="M94" s="93" t="s">
        <v>66</v>
      </c>
      <c r="N94" s="93" t="s">
        <v>66</v>
      </c>
      <c r="O94" s="93" t="s">
        <v>66</v>
      </c>
      <c r="P94" s="93" t="s">
        <v>66</v>
      </c>
      <c r="Q94" s="93" t="s">
        <v>66</v>
      </c>
      <c r="R94" s="110" t="s">
        <v>66</v>
      </c>
      <c r="S94" s="97">
        <v>0.0</v>
      </c>
      <c r="T94" s="97">
        <v>1.0</v>
      </c>
      <c r="U94" s="97">
        <v>1.0</v>
      </c>
      <c r="V94" s="99">
        <v>0.0</v>
      </c>
      <c r="W94" s="99">
        <v>1.0</v>
      </c>
      <c r="X94" s="99">
        <v>1.0</v>
      </c>
      <c r="Y94" s="93" t="s">
        <v>66</v>
      </c>
      <c r="Z94" s="93" t="s">
        <v>66</v>
      </c>
      <c r="AA94" s="93" t="s">
        <v>66</v>
      </c>
      <c r="AB94" s="93" t="s">
        <v>66</v>
      </c>
      <c r="AC94" s="99" t="s">
        <v>1029</v>
      </c>
      <c r="AD94" s="90"/>
    </row>
    <row r="95" ht="33.75" customHeight="1">
      <c r="A95" s="90">
        <v>1548.0</v>
      </c>
      <c r="B95" s="91" t="s">
        <v>68</v>
      </c>
      <c r="C95" s="92" t="s">
        <v>222</v>
      </c>
      <c r="D95" s="118" t="s">
        <v>197</v>
      </c>
      <c r="E95" s="94"/>
      <c r="F95" s="42">
        <v>46266.0</v>
      </c>
      <c r="G95" s="42">
        <v>46266.0</v>
      </c>
      <c r="H95" s="91" t="s">
        <v>220</v>
      </c>
      <c r="I95" s="91" t="s">
        <v>373</v>
      </c>
      <c r="J95" s="91" t="s">
        <v>57</v>
      </c>
      <c r="K95" s="91" t="s">
        <v>57</v>
      </c>
      <c r="L95" s="91" t="s">
        <v>57</v>
      </c>
      <c r="M95" s="91" t="s">
        <v>57</v>
      </c>
      <c r="N95" s="91" t="s">
        <v>57</v>
      </c>
      <c r="O95" s="91" t="s">
        <v>57</v>
      </c>
      <c r="P95" s="91" t="s">
        <v>57</v>
      </c>
      <c r="Q95" s="91" t="s">
        <v>58</v>
      </c>
      <c r="R95" s="95" t="s">
        <v>58</v>
      </c>
      <c r="S95" s="96">
        <v>8.0</v>
      </c>
      <c r="T95" s="96"/>
      <c r="U95" s="96">
        <v>4.0</v>
      </c>
      <c r="V95" s="98"/>
      <c r="W95" s="98"/>
      <c r="X95" s="99"/>
      <c r="Y95" s="91" t="s">
        <v>66</v>
      </c>
      <c r="Z95" s="91" t="s">
        <v>66</v>
      </c>
      <c r="AA95" s="91" t="s">
        <v>66</v>
      </c>
      <c r="AB95" s="91" t="s">
        <v>66</v>
      </c>
      <c r="AC95" s="90" t="s">
        <v>1032</v>
      </c>
      <c r="AD95" s="90"/>
    </row>
    <row r="96" ht="33.75" customHeight="1">
      <c r="A96" s="99">
        <v>1685.0</v>
      </c>
      <c r="B96" s="93" t="s">
        <v>72</v>
      </c>
      <c r="C96" s="108" t="s">
        <v>224</v>
      </c>
      <c r="D96" s="93" t="s">
        <v>369</v>
      </c>
      <c r="E96" s="41">
        <v>46259.0</v>
      </c>
      <c r="F96" s="42">
        <v>46266.0</v>
      </c>
      <c r="G96" s="42">
        <v>46266.0</v>
      </c>
      <c r="H96" s="93" t="s">
        <v>220</v>
      </c>
      <c r="I96" s="93" t="s">
        <v>220</v>
      </c>
      <c r="J96" s="93" t="s">
        <v>66</v>
      </c>
      <c r="K96" s="93" t="s">
        <v>82</v>
      </c>
      <c r="L96" s="93" t="s">
        <v>66</v>
      </c>
      <c r="M96" s="93" t="s">
        <v>66</v>
      </c>
      <c r="N96" s="93" t="s">
        <v>66</v>
      </c>
      <c r="O96" s="93" t="s">
        <v>66</v>
      </c>
      <c r="P96" s="93" t="s">
        <v>66</v>
      </c>
      <c r="Q96" s="93" t="s">
        <v>66</v>
      </c>
      <c r="R96" s="110" t="s">
        <v>66</v>
      </c>
      <c r="S96" s="96"/>
      <c r="T96" s="104">
        <v>41.0</v>
      </c>
      <c r="U96" s="104">
        <v>0.0</v>
      </c>
      <c r="V96" s="106">
        <v>0.0</v>
      </c>
      <c r="W96" s="106">
        <v>0.5694444444444444</v>
      </c>
      <c r="X96" s="106">
        <v>0.0</v>
      </c>
      <c r="Y96" s="93" t="s">
        <v>66</v>
      </c>
      <c r="Z96" s="93" t="s">
        <v>66</v>
      </c>
      <c r="AA96" s="93" t="s">
        <v>66</v>
      </c>
      <c r="AB96" s="93" t="s">
        <v>66</v>
      </c>
      <c r="AC96" s="99" t="s">
        <v>1021</v>
      </c>
      <c r="AD96" s="99"/>
    </row>
    <row r="97" ht="33.75" customHeight="1">
      <c r="A97" s="90">
        <v>1667.0</v>
      </c>
      <c r="B97" s="93" t="s">
        <v>68</v>
      </c>
      <c r="C97" s="92" t="s">
        <v>225</v>
      </c>
      <c r="D97" s="118" t="s">
        <v>197</v>
      </c>
      <c r="E97" s="94"/>
      <c r="F97" s="42">
        <v>46267.0</v>
      </c>
      <c r="G97" s="42">
        <v>46267.0</v>
      </c>
      <c r="H97" s="93" t="s">
        <v>220</v>
      </c>
      <c r="I97" s="101" t="s">
        <v>373</v>
      </c>
      <c r="J97" s="93" t="s">
        <v>57</v>
      </c>
      <c r="K97" s="93" t="s">
        <v>57</v>
      </c>
      <c r="L97" s="93" t="s">
        <v>57</v>
      </c>
      <c r="M97" s="93" t="s">
        <v>57</v>
      </c>
      <c r="N97" s="93" t="s">
        <v>57</v>
      </c>
      <c r="O97" s="93" t="s">
        <v>57</v>
      </c>
      <c r="P97" s="93" t="s">
        <v>57</v>
      </c>
      <c r="Q97" s="93" t="s">
        <v>91</v>
      </c>
      <c r="R97" s="110" t="s">
        <v>58</v>
      </c>
      <c r="S97" s="97">
        <v>6.0</v>
      </c>
      <c r="T97" s="97">
        <v>8.0</v>
      </c>
      <c r="U97" s="96"/>
      <c r="V97" s="98">
        <v>0.5902777777777778</v>
      </c>
      <c r="W97" s="98"/>
      <c r="X97" s="99">
        <v>0.0</v>
      </c>
      <c r="Y97" s="101" t="s">
        <v>66</v>
      </c>
      <c r="Z97" s="101" t="s">
        <v>66</v>
      </c>
      <c r="AA97" s="91" t="s">
        <v>66</v>
      </c>
      <c r="AB97" s="91" t="s">
        <v>66</v>
      </c>
      <c r="AC97" s="90" t="s">
        <v>1033</v>
      </c>
      <c r="AD97" s="90"/>
    </row>
    <row r="98" ht="33.75" customHeight="1">
      <c r="A98" s="99">
        <v>1723.0</v>
      </c>
      <c r="B98" s="93" t="s">
        <v>72</v>
      </c>
      <c r="C98" s="108" t="s">
        <v>226</v>
      </c>
      <c r="D98" s="117" t="s">
        <v>197</v>
      </c>
      <c r="E98" s="170"/>
      <c r="F98" s="42">
        <v>46268.0</v>
      </c>
      <c r="G98" s="42">
        <v>46268.0</v>
      </c>
      <c r="H98" s="93" t="s">
        <v>220</v>
      </c>
      <c r="I98" s="93" t="s">
        <v>373</v>
      </c>
      <c r="J98" s="93" t="s">
        <v>57</v>
      </c>
      <c r="K98" s="93" t="s">
        <v>82</v>
      </c>
      <c r="L98" s="93" t="s">
        <v>183</v>
      </c>
      <c r="M98" s="93" t="s">
        <v>82</v>
      </c>
      <c r="N98" s="93" t="s">
        <v>82</v>
      </c>
      <c r="O98" s="93" t="s">
        <v>82</v>
      </c>
      <c r="P98" s="93" t="s">
        <v>82</v>
      </c>
      <c r="Q98" s="93" t="s">
        <v>227</v>
      </c>
      <c r="R98" s="110" t="s">
        <v>83</v>
      </c>
      <c r="S98" s="97">
        <v>6.0</v>
      </c>
      <c r="T98" s="104">
        <v>6.0</v>
      </c>
      <c r="U98" s="104">
        <v>4.0</v>
      </c>
      <c r="V98" s="107">
        <v>0.4166666666666667</v>
      </c>
      <c r="W98" s="105">
        <v>3.0</v>
      </c>
      <c r="X98" s="105">
        <v>1.0</v>
      </c>
      <c r="Y98" s="93" t="s">
        <v>66</v>
      </c>
      <c r="Z98" s="93" t="s">
        <v>58</v>
      </c>
      <c r="AA98" s="93" t="s">
        <v>58</v>
      </c>
      <c r="AB98" s="93" t="s">
        <v>66</v>
      </c>
      <c r="AC98" s="99" t="s">
        <v>1036</v>
      </c>
      <c r="AD98" s="90"/>
    </row>
    <row r="99" ht="33.75" customHeight="1">
      <c r="A99" s="99">
        <v>1716.0</v>
      </c>
      <c r="B99" s="93" t="s">
        <v>72</v>
      </c>
      <c r="C99" s="108" t="s">
        <v>154</v>
      </c>
      <c r="D99" s="93" t="s">
        <v>369</v>
      </c>
      <c r="E99" s="109"/>
      <c r="F99" s="42">
        <v>46269.0</v>
      </c>
      <c r="G99" s="42">
        <v>46269.0</v>
      </c>
      <c r="H99" s="93" t="s">
        <v>372</v>
      </c>
      <c r="I99" s="93" t="s">
        <v>372</v>
      </c>
      <c r="J99" s="93" t="s">
        <v>66</v>
      </c>
      <c r="K99" s="93" t="s">
        <v>66</v>
      </c>
      <c r="L99" s="93" t="s">
        <v>66</v>
      </c>
      <c r="M99" s="93" t="s">
        <v>82</v>
      </c>
      <c r="N99" s="93" t="s">
        <v>82</v>
      </c>
      <c r="O99" s="93" t="s">
        <v>82</v>
      </c>
      <c r="P99" s="93" t="s">
        <v>82</v>
      </c>
      <c r="Q99" s="93" t="s">
        <v>58</v>
      </c>
      <c r="R99" s="110" t="s">
        <v>84</v>
      </c>
      <c r="S99" s="97"/>
      <c r="T99" s="104">
        <v>0.0</v>
      </c>
      <c r="U99" s="104">
        <v>0.0</v>
      </c>
      <c r="V99" s="106">
        <v>0.041666666666666664</v>
      </c>
      <c r="W99" s="107">
        <v>0.0</v>
      </c>
      <c r="X99" s="107">
        <v>0.0</v>
      </c>
      <c r="Y99" s="93" t="s">
        <v>66</v>
      </c>
      <c r="Z99" s="93" t="s">
        <v>66</v>
      </c>
      <c r="AA99" s="93" t="s">
        <v>66</v>
      </c>
      <c r="AB99" s="93" t="s">
        <v>66</v>
      </c>
      <c r="AC99" s="99" t="s">
        <v>1037</v>
      </c>
      <c r="AD99" s="99"/>
    </row>
    <row r="100" ht="33.75" customHeight="1">
      <c r="A100" s="90">
        <v>1645.0</v>
      </c>
      <c r="B100" s="91" t="s">
        <v>72</v>
      </c>
      <c r="C100" s="92" t="s">
        <v>229</v>
      </c>
      <c r="D100" s="118" t="s">
        <v>197</v>
      </c>
      <c r="E100" s="94"/>
      <c r="F100" s="42">
        <v>46269.0</v>
      </c>
      <c r="G100" s="42">
        <v>46269.0</v>
      </c>
      <c r="H100" s="91" t="s">
        <v>372</v>
      </c>
      <c r="I100" s="91" t="s">
        <v>373</v>
      </c>
      <c r="J100" s="91" t="s">
        <v>82</v>
      </c>
      <c r="K100" s="91" t="s">
        <v>82</v>
      </c>
      <c r="L100" s="91" t="s">
        <v>66</v>
      </c>
      <c r="M100" s="91" t="s">
        <v>82</v>
      </c>
      <c r="N100" s="91" t="s">
        <v>82</v>
      </c>
      <c r="O100" s="91" t="s">
        <v>82</v>
      </c>
      <c r="P100" s="91" t="s">
        <v>82</v>
      </c>
      <c r="Q100" s="91" t="s">
        <v>58</v>
      </c>
      <c r="R100" s="110" t="s">
        <v>83</v>
      </c>
      <c r="S100" s="96"/>
      <c r="T100" s="250"/>
      <c r="U100" s="250"/>
      <c r="V100" s="155"/>
      <c r="W100" s="155"/>
      <c r="X100" s="155"/>
      <c r="Y100" s="91" t="s">
        <v>66</v>
      </c>
      <c r="Z100" s="91" t="s">
        <v>66</v>
      </c>
      <c r="AA100" s="91" t="s">
        <v>66</v>
      </c>
      <c r="AB100" s="91" t="s">
        <v>66</v>
      </c>
      <c r="AC100" s="90" t="s">
        <v>1039</v>
      </c>
      <c r="AD100" s="90"/>
    </row>
    <row r="101" ht="33.75" customHeight="1">
      <c r="A101" s="99">
        <v>1695.0</v>
      </c>
      <c r="B101" s="93" t="s">
        <v>72</v>
      </c>
      <c r="C101" s="218" t="s">
        <v>230</v>
      </c>
      <c r="D101" s="117" t="s">
        <v>197</v>
      </c>
      <c r="E101" s="94"/>
      <c r="F101" s="42">
        <v>46272.0</v>
      </c>
      <c r="G101" s="42">
        <v>46272.0</v>
      </c>
      <c r="H101" s="93" t="s">
        <v>220</v>
      </c>
      <c r="I101" s="93" t="s">
        <v>373</v>
      </c>
      <c r="J101" s="93" t="s">
        <v>183</v>
      </c>
      <c r="K101" s="93" t="s">
        <v>82</v>
      </c>
      <c r="L101" s="93" t="s">
        <v>183</v>
      </c>
      <c r="M101" s="93" t="s">
        <v>82</v>
      </c>
      <c r="N101" s="93" t="s">
        <v>82</v>
      </c>
      <c r="O101" s="93" t="s">
        <v>82</v>
      </c>
      <c r="P101" s="93" t="s">
        <v>82</v>
      </c>
      <c r="Q101" s="93" t="s">
        <v>58</v>
      </c>
      <c r="R101" s="110" t="s">
        <v>83</v>
      </c>
      <c r="S101" s="96"/>
      <c r="T101" s="104">
        <v>23.0</v>
      </c>
      <c r="U101" s="104">
        <v>6.0</v>
      </c>
      <c r="V101" s="106">
        <v>0.4166666666666667</v>
      </c>
      <c r="W101" s="106">
        <v>0.5</v>
      </c>
      <c r="X101" s="107">
        <v>0.75</v>
      </c>
      <c r="Y101" s="93" t="s">
        <v>66</v>
      </c>
      <c r="Z101" s="93" t="s">
        <v>66</v>
      </c>
      <c r="AA101" s="93" t="s">
        <v>66</v>
      </c>
      <c r="AB101" s="93" t="s">
        <v>66</v>
      </c>
      <c r="AC101" s="99" t="s">
        <v>1041</v>
      </c>
      <c r="AD101" s="90"/>
    </row>
    <row r="102" ht="33.75" customHeight="1">
      <c r="A102" s="99">
        <v>1700.0</v>
      </c>
      <c r="B102" s="93" t="s">
        <v>72</v>
      </c>
      <c r="C102" s="218" t="s">
        <v>231</v>
      </c>
      <c r="D102" s="117" t="s">
        <v>453</v>
      </c>
      <c r="E102" s="94"/>
      <c r="F102" s="42">
        <v>46272.0</v>
      </c>
      <c r="G102" s="42">
        <v>46272.0</v>
      </c>
      <c r="H102" s="93" t="s">
        <v>220</v>
      </c>
      <c r="I102" s="93" t="s">
        <v>373</v>
      </c>
      <c r="J102" s="93" t="s">
        <v>57</v>
      </c>
      <c r="K102" s="93" t="s">
        <v>82</v>
      </c>
      <c r="L102" s="93" t="s">
        <v>66</v>
      </c>
      <c r="M102" s="93" t="s">
        <v>82</v>
      </c>
      <c r="N102" s="93" t="s">
        <v>82</v>
      </c>
      <c r="O102" s="93" t="s">
        <v>82</v>
      </c>
      <c r="P102" s="93" t="s">
        <v>82</v>
      </c>
      <c r="Q102" s="93" t="s">
        <v>58</v>
      </c>
      <c r="R102" s="110" t="s">
        <v>83</v>
      </c>
      <c r="S102" s="96"/>
      <c r="T102" s="104">
        <v>4.0</v>
      </c>
      <c r="U102" s="104">
        <v>0.0</v>
      </c>
      <c r="V102" s="106">
        <v>0.125</v>
      </c>
      <c r="W102" s="106">
        <v>0.08333333333333333</v>
      </c>
      <c r="X102" s="107">
        <v>0.0</v>
      </c>
      <c r="Y102" s="93" t="s">
        <v>66</v>
      </c>
      <c r="Z102" s="93" t="s">
        <v>66</v>
      </c>
      <c r="AA102" s="93" t="s">
        <v>66</v>
      </c>
      <c r="AB102" s="93" t="s">
        <v>66</v>
      </c>
      <c r="AC102" s="99" t="s">
        <v>1043</v>
      </c>
      <c r="AD102" s="90"/>
    </row>
    <row r="103" ht="33.75" customHeight="1">
      <c r="A103" s="99">
        <v>1710.0</v>
      </c>
      <c r="B103" s="93" t="s">
        <v>72</v>
      </c>
      <c r="C103" s="218" t="s">
        <v>232</v>
      </c>
      <c r="D103" s="117" t="s">
        <v>369</v>
      </c>
      <c r="E103" s="41">
        <v>46254.0</v>
      </c>
      <c r="F103" s="42">
        <v>46272.0</v>
      </c>
      <c r="G103" s="42">
        <v>46272.0</v>
      </c>
      <c r="H103" s="93" t="s">
        <v>220</v>
      </c>
      <c r="I103" s="93" t="s">
        <v>220</v>
      </c>
      <c r="J103" s="93" t="s">
        <v>66</v>
      </c>
      <c r="K103" s="93" t="s">
        <v>66</v>
      </c>
      <c r="L103" s="93" t="s">
        <v>66</v>
      </c>
      <c r="M103" s="93" t="s">
        <v>82</v>
      </c>
      <c r="N103" s="93" t="s">
        <v>82</v>
      </c>
      <c r="O103" s="93" t="s">
        <v>82</v>
      </c>
      <c r="P103" s="93" t="s">
        <v>82</v>
      </c>
      <c r="Q103" s="93" t="s">
        <v>227</v>
      </c>
      <c r="R103" s="110" t="s">
        <v>84</v>
      </c>
      <c r="S103" s="96"/>
      <c r="T103" s="104">
        <v>0.0</v>
      </c>
      <c r="U103" s="104">
        <v>0.0</v>
      </c>
      <c r="V103" s="106">
        <v>0.625</v>
      </c>
      <c r="W103" s="106">
        <v>0.0</v>
      </c>
      <c r="X103" s="106">
        <v>0.0</v>
      </c>
      <c r="Y103" s="93" t="s">
        <v>66</v>
      </c>
      <c r="Z103" s="93" t="s">
        <v>66</v>
      </c>
      <c r="AA103" s="93" t="s">
        <v>66</v>
      </c>
      <c r="AB103" s="93" t="s">
        <v>66</v>
      </c>
      <c r="AC103" s="99" t="s">
        <v>1044</v>
      </c>
      <c r="AD103" s="90"/>
    </row>
    <row r="104" ht="33.75" customHeight="1">
      <c r="A104" s="99">
        <v>1725.0</v>
      </c>
      <c r="B104" s="93" t="s">
        <v>72</v>
      </c>
      <c r="C104" s="218" t="s">
        <v>233</v>
      </c>
      <c r="D104" s="117" t="s">
        <v>197</v>
      </c>
      <c r="E104" s="170"/>
      <c r="F104" s="42">
        <v>46272.0</v>
      </c>
      <c r="G104" s="42">
        <v>46272.0</v>
      </c>
      <c r="H104" s="93" t="s">
        <v>372</v>
      </c>
      <c r="I104" s="93" t="s">
        <v>373</v>
      </c>
      <c r="J104" s="93" t="s">
        <v>183</v>
      </c>
      <c r="K104" s="93" t="s">
        <v>82</v>
      </c>
      <c r="L104" s="93" t="s">
        <v>66</v>
      </c>
      <c r="M104" s="93" t="s">
        <v>66</v>
      </c>
      <c r="N104" s="93" t="s">
        <v>66</v>
      </c>
      <c r="O104" s="93" t="s">
        <v>66</v>
      </c>
      <c r="P104" s="93" t="s">
        <v>66</v>
      </c>
      <c r="Q104" s="93" t="s">
        <v>66</v>
      </c>
      <c r="R104" s="110" t="s">
        <v>66</v>
      </c>
      <c r="S104" s="96"/>
      <c r="T104" s="104"/>
      <c r="U104" s="104"/>
      <c r="V104" s="107"/>
      <c r="W104" s="106"/>
      <c r="X104" s="106"/>
      <c r="Y104" s="93" t="s">
        <v>66</v>
      </c>
      <c r="Z104" s="93" t="s">
        <v>66</v>
      </c>
      <c r="AA104" s="93" t="s">
        <v>66</v>
      </c>
      <c r="AB104" s="93" t="s">
        <v>66</v>
      </c>
      <c r="AC104" s="99" t="s">
        <v>1046</v>
      </c>
      <c r="AD104" s="90"/>
    </row>
    <row r="105" ht="33.75" customHeight="1">
      <c r="A105" s="99">
        <v>1692.0</v>
      </c>
      <c r="B105" s="93" t="s">
        <v>72</v>
      </c>
      <c r="C105" s="218" t="s">
        <v>234</v>
      </c>
      <c r="D105" s="117" t="s">
        <v>197</v>
      </c>
      <c r="E105" s="94"/>
      <c r="F105" s="42">
        <v>46272.0</v>
      </c>
      <c r="G105" s="42">
        <v>46272.0</v>
      </c>
      <c r="H105" s="93" t="s">
        <v>220</v>
      </c>
      <c r="I105" s="93" t="s">
        <v>373</v>
      </c>
      <c r="J105" s="93" t="s">
        <v>57</v>
      </c>
      <c r="K105" s="93" t="s">
        <v>57</v>
      </c>
      <c r="L105" s="93" t="s">
        <v>183</v>
      </c>
      <c r="M105" s="93" t="s">
        <v>82</v>
      </c>
      <c r="N105" s="93" t="s">
        <v>82</v>
      </c>
      <c r="O105" s="93" t="s">
        <v>82</v>
      </c>
      <c r="P105" s="93" t="s">
        <v>82</v>
      </c>
      <c r="Q105" s="93" t="s">
        <v>58</v>
      </c>
      <c r="R105" s="110" t="s">
        <v>83</v>
      </c>
      <c r="S105" s="96"/>
      <c r="T105" s="104">
        <v>21.0</v>
      </c>
      <c r="U105" s="104">
        <v>6.0</v>
      </c>
      <c r="V105" s="106">
        <v>0.2916666666666667</v>
      </c>
      <c r="W105" s="106">
        <v>0.375</v>
      </c>
      <c r="X105" s="107">
        <v>0.2916666666666667</v>
      </c>
      <c r="Y105" s="93" t="s">
        <v>66</v>
      </c>
      <c r="Z105" s="93" t="s">
        <v>66</v>
      </c>
      <c r="AA105" s="93" t="s">
        <v>66</v>
      </c>
      <c r="AB105" s="93" t="s">
        <v>66</v>
      </c>
      <c r="AC105" s="99" t="s">
        <v>1048</v>
      </c>
      <c r="AD105" s="90"/>
    </row>
    <row r="106" ht="33.75" customHeight="1">
      <c r="A106" s="261">
        <v>1685.0</v>
      </c>
      <c r="B106" s="262" t="s">
        <v>72</v>
      </c>
      <c r="C106" s="263" t="s">
        <v>235</v>
      </c>
      <c r="D106" s="264" t="s">
        <v>369</v>
      </c>
      <c r="E106" s="265">
        <v>46266.0</v>
      </c>
      <c r="F106" s="266">
        <v>46273.0</v>
      </c>
      <c r="G106" s="266">
        <v>46273.0</v>
      </c>
      <c r="H106" s="267" t="s">
        <v>220</v>
      </c>
      <c r="I106" s="268" t="s">
        <v>220</v>
      </c>
      <c r="J106" s="269" t="s">
        <v>66</v>
      </c>
      <c r="K106" s="264" t="s">
        <v>82</v>
      </c>
      <c r="L106" s="269" t="s">
        <v>66</v>
      </c>
      <c r="M106" s="269" t="s">
        <v>66</v>
      </c>
      <c r="N106" s="269" t="s">
        <v>66</v>
      </c>
      <c r="O106" s="269" t="s">
        <v>66</v>
      </c>
      <c r="P106" s="269" t="s">
        <v>66</v>
      </c>
      <c r="Q106" s="270" t="s">
        <v>66</v>
      </c>
      <c r="R106" s="271" t="s">
        <v>66</v>
      </c>
      <c r="S106" s="273"/>
      <c r="T106" s="274">
        <v>40.0</v>
      </c>
      <c r="U106" s="274">
        <v>0.0</v>
      </c>
      <c r="V106" s="275">
        <v>0.0</v>
      </c>
      <c r="W106" s="275">
        <v>0.5555555555555556</v>
      </c>
      <c r="X106" s="276">
        <v>0.0</v>
      </c>
      <c r="Y106" s="277" t="s">
        <v>66</v>
      </c>
      <c r="Z106" s="270" t="s">
        <v>66</v>
      </c>
      <c r="AA106" s="270" t="s">
        <v>66</v>
      </c>
      <c r="AB106" s="270" t="s">
        <v>66</v>
      </c>
      <c r="AC106" s="261" t="s">
        <v>1021</v>
      </c>
      <c r="AD106" s="99"/>
    </row>
    <row r="107" ht="33.75" customHeight="1">
      <c r="A107" s="99">
        <v>1699.0</v>
      </c>
      <c r="B107" s="93" t="s">
        <v>72</v>
      </c>
      <c r="C107" s="108" t="s">
        <v>236</v>
      </c>
      <c r="D107" s="117" t="s">
        <v>2268</v>
      </c>
      <c r="E107" s="41">
        <v>46258.0</v>
      </c>
      <c r="F107" s="42">
        <v>46273.0</v>
      </c>
      <c r="G107" s="42">
        <v>46273.0</v>
      </c>
      <c r="H107" s="93" t="s">
        <v>220</v>
      </c>
      <c r="I107" s="93" t="s">
        <v>220</v>
      </c>
      <c r="J107" s="93" t="s">
        <v>66</v>
      </c>
      <c r="K107" s="93" t="s">
        <v>82</v>
      </c>
      <c r="L107" s="93" t="s">
        <v>66</v>
      </c>
      <c r="M107" s="93" t="s">
        <v>66</v>
      </c>
      <c r="N107" s="93" t="s">
        <v>66</v>
      </c>
      <c r="O107" s="93" t="s">
        <v>66</v>
      </c>
      <c r="P107" s="93" t="s">
        <v>66</v>
      </c>
      <c r="Q107" s="93" t="s">
        <v>66</v>
      </c>
      <c r="R107" s="110" t="s">
        <v>66</v>
      </c>
      <c r="S107" s="96"/>
      <c r="T107" s="104">
        <v>12.0</v>
      </c>
      <c r="U107" s="104">
        <v>0.0</v>
      </c>
      <c r="V107" s="106">
        <v>0.0</v>
      </c>
      <c r="W107" s="106">
        <v>0.16666666666666666</v>
      </c>
      <c r="X107" s="107">
        <v>0.0</v>
      </c>
      <c r="Y107" s="93" t="s">
        <v>66</v>
      </c>
      <c r="Z107" s="93" t="s">
        <v>66</v>
      </c>
      <c r="AA107" s="93" t="s">
        <v>66</v>
      </c>
      <c r="AB107" s="93" t="s">
        <v>66</v>
      </c>
      <c r="AC107" s="99" t="s">
        <v>1050</v>
      </c>
      <c r="AD107" s="90"/>
    </row>
    <row r="108" ht="33.75" customHeight="1">
      <c r="A108" s="99">
        <v>1722.0</v>
      </c>
      <c r="B108" s="93" t="s">
        <v>72</v>
      </c>
      <c r="C108" s="108" t="s">
        <v>238</v>
      </c>
      <c r="D108" s="117" t="s">
        <v>72</v>
      </c>
      <c r="E108" s="170"/>
      <c r="F108" s="42">
        <v>46274.0</v>
      </c>
      <c r="G108" s="42">
        <v>46274.0</v>
      </c>
      <c r="H108" s="93" t="s">
        <v>220</v>
      </c>
      <c r="I108" s="93" t="s">
        <v>373</v>
      </c>
      <c r="J108" s="93" t="s">
        <v>183</v>
      </c>
      <c r="K108" s="93" t="s">
        <v>82</v>
      </c>
      <c r="L108" s="93" t="s">
        <v>183</v>
      </c>
      <c r="M108" s="93" t="s">
        <v>82</v>
      </c>
      <c r="N108" s="93" t="s">
        <v>82</v>
      </c>
      <c r="O108" s="93" t="s">
        <v>82</v>
      </c>
      <c r="P108" s="93" t="s">
        <v>82</v>
      </c>
      <c r="Q108" s="93" t="s">
        <v>227</v>
      </c>
      <c r="R108" s="110" t="s">
        <v>83</v>
      </c>
      <c r="S108" s="97">
        <v>7.0</v>
      </c>
      <c r="T108" s="104">
        <v>10.0</v>
      </c>
      <c r="U108" s="104">
        <v>3.0</v>
      </c>
      <c r="V108" s="107">
        <v>0.25</v>
      </c>
      <c r="W108" s="106">
        <v>0.20833333333333334</v>
      </c>
      <c r="X108" s="107">
        <v>0.16666666666666666</v>
      </c>
      <c r="Y108" s="93" t="s">
        <v>83</v>
      </c>
      <c r="Z108" s="93" t="s">
        <v>66</v>
      </c>
      <c r="AA108" s="93" t="s">
        <v>66</v>
      </c>
      <c r="AB108" s="93" t="s">
        <v>66</v>
      </c>
      <c r="AC108" s="99" t="s">
        <v>1051</v>
      </c>
      <c r="AD108" s="90"/>
    </row>
    <row r="109" ht="33.75" customHeight="1">
      <c r="A109" s="90">
        <v>1621.0</v>
      </c>
      <c r="B109" s="91" t="s">
        <v>72</v>
      </c>
      <c r="C109" s="92" t="s">
        <v>239</v>
      </c>
      <c r="D109" s="93" t="s">
        <v>369</v>
      </c>
      <c r="E109" s="99"/>
      <c r="F109" s="42">
        <v>46275.0</v>
      </c>
      <c r="G109" s="42">
        <v>46275.0</v>
      </c>
      <c r="H109" s="91" t="s">
        <v>372</v>
      </c>
      <c r="I109" s="91" t="s">
        <v>372</v>
      </c>
      <c r="J109" s="91" t="s">
        <v>66</v>
      </c>
      <c r="K109" s="91" t="s">
        <v>82</v>
      </c>
      <c r="L109" s="91" t="s">
        <v>66</v>
      </c>
      <c r="M109" s="91" t="s">
        <v>82</v>
      </c>
      <c r="N109" s="91" t="s">
        <v>82</v>
      </c>
      <c r="O109" s="91" t="s">
        <v>82</v>
      </c>
      <c r="P109" s="91" t="s">
        <v>82</v>
      </c>
      <c r="Q109" s="93" t="s">
        <v>58</v>
      </c>
      <c r="R109" s="110" t="s">
        <v>83</v>
      </c>
      <c r="S109" s="96"/>
      <c r="T109" s="104">
        <v>14.0</v>
      </c>
      <c r="U109" s="104">
        <v>5.0</v>
      </c>
      <c r="V109" s="106">
        <v>0.3333333333333333</v>
      </c>
      <c r="W109" s="106">
        <v>0.3333333333333333</v>
      </c>
      <c r="X109" s="107">
        <v>0.20833333333333334</v>
      </c>
      <c r="Y109" s="91" t="s">
        <v>66</v>
      </c>
      <c r="Z109" s="91" t="s">
        <v>66</v>
      </c>
      <c r="AA109" s="91" t="s">
        <v>66</v>
      </c>
      <c r="AB109" s="91" t="s">
        <v>66</v>
      </c>
      <c r="AC109" s="90" t="s">
        <v>1052</v>
      </c>
      <c r="AD109" s="90"/>
    </row>
    <row r="110" ht="33.75" customHeight="1">
      <c r="A110" s="99">
        <v>1686.0</v>
      </c>
      <c r="B110" s="93" t="s">
        <v>72</v>
      </c>
      <c r="C110" s="108" t="s">
        <v>240</v>
      </c>
      <c r="D110" s="93" t="s">
        <v>369</v>
      </c>
      <c r="E110" s="41">
        <v>46260.0</v>
      </c>
      <c r="F110" s="42">
        <v>46275.0</v>
      </c>
      <c r="G110" s="42">
        <v>46275.0</v>
      </c>
      <c r="H110" s="93" t="s">
        <v>220</v>
      </c>
      <c r="I110" s="93" t="s">
        <v>220</v>
      </c>
      <c r="J110" s="93" t="s">
        <v>183</v>
      </c>
      <c r="K110" s="93" t="s">
        <v>82</v>
      </c>
      <c r="L110" s="93" t="s">
        <v>183</v>
      </c>
      <c r="M110" s="93" t="s">
        <v>82</v>
      </c>
      <c r="N110" s="93" t="s">
        <v>82</v>
      </c>
      <c r="O110" s="93" t="s">
        <v>82</v>
      </c>
      <c r="P110" s="93" t="s">
        <v>82</v>
      </c>
      <c r="Q110" s="93" t="s">
        <v>227</v>
      </c>
      <c r="R110" s="110" t="s">
        <v>84</v>
      </c>
      <c r="S110" s="96"/>
      <c r="T110" s="104">
        <v>17.0</v>
      </c>
      <c r="U110" s="104">
        <v>1.0</v>
      </c>
      <c r="V110" s="106">
        <v>0.4166666666666667</v>
      </c>
      <c r="W110" s="106">
        <v>0.3333333333333333</v>
      </c>
      <c r="X110" s="107">
        <v>0.041666666666666664</v>
      </c>
      <c r="Y110" s="93" t="s">
        <v>66</v>
      </c>
      <c r="Z110" s="93" t="s">
        <v>66</v>
      </c>
      <c r="AA110" s="93" t="s">
        <v>66</v>
      </c>
      <c r="AB110" s="93" t="s">
        <v>66</v>
      </c>
      <c r="AC110" s="99" t="s">
        <v>1054</v>
      </c>
      <c r="AD110" s="99"/>
    </row>
    <row r="111" ht="33.75" customHeight="1">
      <c r="A111" s="99">
        <v>1724.0</v>
      </c>
      <c r="B111" s="93" t="s">
        <v>72</v>
      </c>
      <c r="C111" s="108" t="s">
        <v>242</v>
      </c>
      <c r="D111" s="117" t="s">
        <v>197</v>
      </c>
      <c r="E111" s="99" t="s">
        <v>2098</v>
      </c>
      <c r="F111" s="42">
        <v>46275.0</v>
      </c>
      <c r="G111" s="42">
        <v>46275.0</v>
      </c>
      <c r="H111" s="93" t="s">
        <v>220</v>
      </c>
      <c r="I111" s="93" t="s">
        <v>372</v>
      </c>
      <c r="J111" s="93" t="s">
        <v>183</v>
      </c>
      <c r="K111" s="93" t="s">
        <v>82</v>
      </c>
      <c r="L111" s="93" t="s">
        <v>183</v>
      </c>
      <c r="M111" s="93" t="s">
        <v>82</v>
      </c>
      <c r="N111" s="93" t="s">
        <v>82</v>
      </c>
      <c r="O111" s="93" t="s">
        <v>82</v>
      </c>
      <c r="P111" s="93" t="s">
        <v>82</v>
      </c>
      <c r="Q111" s="93" t="s">
        <v>83</v>
      </c>
      <c r="R111" s="110" t="s">
        <v>83</v>
      </c>
      <c r="S111" s="96"/>
      <c r="T111" s="104"/>
      <c r="U111" s="104"/>
      <c r="V111" s="107"/>
      <c r="W111" s="106"/>
      <c r="X111" s="106"/>
      <c r="Y111" s="93" t="s">
        <v>66</v>
      </c>
      <c r="Z111" s="93" t="s">
        <v>58</v>
      </c>
      <c r="AA111" s="93" t="s">
        <v>66</v>
      </c>
      <c r="AB111" s="93" t="s">
        <v>66</v>
      </c>
      <c r="AC111" s="99" t="s">
        <v>1056</v>
      </c>
      <c r="AD111" s="90"/>
    </row>
    <row r="112" ht="33.75" customHeight="1">
      <c r="A112" s="90">
        <v>1559.0</v>
      </c>
      <c r="B112" s="91" t="s">
        <v>72</v>
      </c>
      <c r="C112" s="92" t="s">
        <v>244</v>
      </c>
      <c r="D112" s="118" t="s">
        <v>197</v>
      </c>
      <c r="E112" s="94"/>
      <c r="F112" s="120">
        <v>46279.0</v>
      </c>
      <c r="G112" s="120">
        <v>46280.0</v>
      </c>
      <c r="H112" s="93" t="s">
        <v>220</v>
      </c>
      <c r="I112" s="91" t="s">
        <v>373</v>
      </c>
      <c r="J112" s="93" t="s">
        <v>183</v>
      </c>
      <c r="K112" s="91" t="s">
        <v>82</v>
      </c>
      <c r="L112" s="93" t="s">
        <v>183</v>
      </c>
      <c r="M112" s="93" t="s">
        <v>183</v>
      </c>
      <c r="N112" s="93" t="s">
        <v>57</v>
      </c>
      <c r="O112" s="93" t="s">
        <v>57</v>
      </c>
      <c r="P112" s="91" t="s">
        <v>82</v>
      </c>
      <c r="Q112" s="91" t="s">
        <v>58</v>
      </c>
      <c r="R112" s="110" t="s">
        <v>83</v>
      </c>
      <c r="S112" s="97">
        <v>52.0</v>
      </c>
      <c r="T112" s="104">
        <v>28.0</v>
      </c>
      <c r="U112" s="104">
        <v>11.0</v>
      </c>
      <c r="V112" s="106">
        <v>1.3694444444444445</v>
      </c>
      <c r="W112" s="106">
        <v>0.5416666666666666</v>
      </c>
      <c r="X112" s="107">
        <v>0.2916666666666667</v>
      </c>
      <c r="Y112" s="91" t="s">
        <v>66</v>
      </c>
      <c r="Z112" s="91" t="s">
        <v>66</v>
      </c>
      <c r="AA112" s="91" t="s">
        <v>66</v>
      </c>
      <c r="AB112" s="91" t="s">
        <v>66</v>
      </c>
      <c r="AC112" s="90" t="s">
        <v>1057</v>
      </c>
      <c r="AD112" s="90"/>
    </row>
    <row r="113" ht="33.75" customHeight="1">
      <c r="A113" s="99">
        <v>1697.0</v>
      </c>
      <c r="B113" s="93" t="s">
        <v>72</v>
      </c>
      <c r="C113" s="108" t="s">
        <v>247</v>
      </c>
      <c r="D113" s="117" t="s">
        <v>453</v>
      </c>
      <c r="E113" s="94"/>
      <c r="F113" s="42">
        <v>46280.0</v>
      </c>
      <c r="G113" s="42">
        <v>46280.0</v>
      </c>
      <c r="H113" s="93" t="s">
        <v>372</v>
      </c>
      <c r="I113" s="93" t="s">
        <v>372</v>
      </c>
      <c r="J113" s="93" t="s">
        <v>66</v>
      </c>
      <c r="K113" s="93" t="s">
        <v>66</v>
      </c>
      <c r="L113" s="93" t="s">
        <v>66</v>
      </c>
      <c r="M113" s="93" t="s">
        <v>82</v>
      </c>
      <c r="N113" s="93" t="s">
        <v>82</v>
      </c>
      <c r="O113" s="93" t="s">
        <v>82</v>
      </c>
      <c r="P113" s="93" t="s">
        <v>82</v>
      </c>
      <c r="Q113" s="93" t="s">
        <v>227</v>
      </c>
      <c r="R113" s="110" t="s">
        <v>83</v>
      </c>
      <c r="S113" s="96"/>
      <c r="T113" s="104">
        <v>0.0</v>
      </c>
      <c r="U113" s="104">
        <v>0.0</v>
      </c>
      <c r="V113" s="106">
        <v>1.4583333333333333</v>
      </c>
      <c r="W113" s="106">
        <v>0.0</v>
      </c>
      <c r="X113" s="107">
        <v>0.0</v>
      </c>
      <c r="Y113" s="93" t="s">
        <v>66</v>
      </c>
      <c r="Z113" s="93" t="s">
        <v>66</v>
      </c>
      <c r="AA113" s="93" t="s">
        <v>66</v>
      </c>
      <c r="AB113" s="93" t="s">
        <v>66</v>
      </c>
      <c r="AC113" s="99" t="s">
        <v>1059</v>
      </c>
      <c r="AD113" s="90"/>
    </row>
    <row r="114" ht="33.75" customHeight="1">
      <c r="A114" s="99">
        <v>1718.0</v>
      </c>
      <c r="B114" s="93" t="s">
        <v>72</v>
      </c>
      <c r="C114" s="108" t="s">
        <v>248</v>
      </c>
      <c r="D114" s="93" t="s">
        <v>453</v>
      </c>
      <c r="E114" s="109">
        <v>46267.0</v>
      </c>
      <c r="F114" s="42">
        <v>46280.0</v>
      </c>
      <c r="G114" s="42">
        <v>46280.0</v>
      </c>
      <c r="H114" s="93" t="s">
        <v>372</v>
      </c>
      <c r="I114" s="93" t="s">
        <v>220</v>
      </c>
      <c r="J114" s="93" t="s">
        <v>82</v>
      </c>
      <c r="K114" s="93" t="s">
        <v>82</v>
      </c>
      <c r="L114" s="93" t="s">
        <v>66</v>
      </c>
      <c r="M114" s="93" t="s">
        <v>82</v>
      </c>
      <c r="N114" s="93" t="s">
        <v>82</v>
      </c>
      <c r="O114" s="93" t="s">
        <v>82</v>
      </c>
      <c r="P114" s="93" t="s">
        <v>82</v>
      </c>
      <c r="Q114" s="93" t="s">
        <v>83</v>
      </c>
      <c r="R114" s="110" t="s">
        <v>84</v>
      </c>
      <c r="S114" s="97"/>
      <c r="T114" s="104">
        <v>23.0</v>
      </c>
      <c r="U114" s="104">
        <v>0.0</v>
      </c>
      <c r="V114" s="106">
        <v>0.9166666666666666</v>
      </c>
      <c r="W114" s="106">
        <v>0.3333333333333333</v>
      </c>
      <c r="X114" s="107">
        <v>0.0</v>
      </c>
      <c r="Y114" s="93" t="s">
        <v>66</v>
      </c>
      <c r="Z114" s="93" t="s">
        <v>66</v>
      </c>
      <c r="AA114" s="93" t="s">
        <v>66</v>
      </c>
      <c r="AB114" s="93" t="s">
        <v>66</v>
      </c>
      <c r="AC114" s="99" t="s">
        <v>1060</v>
      </c>
      <c r="AD114" s="99"/>
    </row>
    <row r="115" ht="33.75" customHeight="1">
      <c r="A115" s="99">
        <v>1709.0</v>
      </c>
      <c r="B115" s="93" t="s">
        <v>72</v>
      </c>
      <c r="C115" s="108" t="s">
        <v>250</v>
      </c>
      <c r="D115" s="117" t="s">
        <v>72</v>
      </c>
      <c r="E115" s="94"/>
      <c r="F115" s="42">
        <v>46280.0</v>
      </c>
      <c r="G115" s="42">
        <v>46280.0</v>
      </c>
      <c r="H115" s="93" t="s">
        <v>372</v>
      </c>
      <c r="I115" s="93" t="s">
        <v>373</v>
      </c>
      <c r="J115" s="93" t="s">
        <v>183</v>
      </c>
      <c r="K115" s="93" t="s">
        <v>82</v>
      </c>
      <c r="L115" s="93" t="s">
        <v>183</v>
      </c>
      <c r="M115" s="93" t="s">
        <v>66</v>
      </c>
      <c r="N115" s="93" t="s">
        <v>66</v>
      </c>
      <c r="O115" s="93" t="s">
        <v>66</v>
      </c>
      <c r="P115" s="93" t="s">
        <v>66</v>
      </c>
      <c r="Q115" s="93" t="s">
        <v>66</v>
      </c>
      <c r="R115" s="110" t="s">
        <v>66</v>
      </c>
      <c r="S115" s="97">
        <v>0.0</v>
      </c>
      <c r="T115" s="104">
        <v>1.0</v>
      </c>
      <c r="U115" s="104">
        <v>1.0</v>
      </c>
      <c r="V115" s="107">
        <v>0.0</v>
      </c>
      <c r="W115" s="107">
        <v>0.041666666666666664</v>
      </c>
      <c r="X115" s="107">
        <v>0.041666666666666664</v>
      </c>
      <c r="Y115" s="93" t="s">
        <v>227</v>
      </c>
      <c r="Z115" s="93" t="s">
        <v>66</v>
      </c>
      <c r="AA115" s="93" t="s">
        <v>66</v>
      </c>
      <c r="AB115" s="93" t="s">
        <v>66</v>
      </c>
      <c r="AC115" s="99" t="s">
        <v>1062</v>
      </c>
      <c r="AD115" s="90"/>
    </row>
    <row r="116" ht="33.75" customHeight="1">
      <c r="A116" s="90">
        <v>1505.0</v>
      </c>
      <c r="B116" s="91" t="s">
        <v>72</v>
      </c>
      <c r="C116" s="92" t="s">
        <v>252</v>
      </c>
      <c r="D116" s="118" t="s">
        <v>197</v>
      </c>
      <c r="E116" s="94"/>
      <c r="F116" s="42">
        <v>46281.0</v>
      </c>
      <c r="G116" s="42">
        <v>46281.0</v>
      </c>
      <c r="H116" s="91" t="s">
        <v>220</v>
      </c>
      <c r="I116" s="91" t="s">
        <v>373</v>
      </c>
      <c r="J116" s="93" t="s">
        <v>57</v>
      </c>
      <c r="K116" s="93" t="s">
        <v>57</v>
      </c>
      <c r="L116" s="93" t="s">
        <v>57</v>
      </c>
      <c r="M116" s="91" t="s">
        <v>82</v>
      </c>
      <c r="N116" s="91" t="s">
        <v>82</v>
      </c>
      <c r="O116" s="91" t="s">
        <v>82</v>
      </c>
      <c r="P116" s="91" t="s">
        <v>82</v>
      </c>
      <c r="Q116" s="91" t="s">
        <v>58</v>
      </c>
      <c r="R116" s="110" t="s">
        <v>83</v>
      </c>
      <c r="S116" s="96">
        <v>22.0</v>
      </c>
      <c r="T116" s="104">
        <v>13.0</v>
      </c>
      <c r="U116" s="104">
        <v>8.0</v>
      </c>
      <c r="V116" s="106">
        <v>0.375</v>
      </c>
      <c r="W116" s="106">
        <v>0.2916666666666667</v>
      </c>
      <c r="X116" s="106">
        <v>0.3333333333333333</v>
      </c>
      <c r="Y116" s="91" t="s">
        <v>66</v>
      </c>
      <c r="Z116" s="91" t="s">
        <v>66</v>
      </c>
      <c r="AA116" s="91" t="s">
        <v>66</v>
      </c>
      <c r="AB116" s="91" t="s">
        <v>66</v>
      </c>
      <c r="AC116" s="90" t="s">
        <v>1064</v>
      </c>
      <c r="AD116" s="90"/>
    </row>
    <row r="117" ht="33.75" customHeight="1">
      <c r="A117" s="99">
        <v>1691.0</v>
      </c>
      <c r="B117" s="93" t="s">
        <v>72</v>
      </c>
      <c r="C117" s="218" t="s">
        <v>253</v>
      </c>
      <c r="D117" s="117" t="s">
        <v>453</v>
      </c>
      <c r="E117" s="94"/>
      <c r="F117" s="42">
        <v>46282.0</v>
      </c>
      <c r="G117" s="42">
        <v>46282.0</v>
      </c>
      <c r="H117" s="93" t="s">
        <v>372</v>
      </c>
      <c r="I117" s="93" t="s">
        <v>373</v>
      </c>
      <c r="J117" s="93" t="s">
        <v>183</v>
      </c>
      <c r="K117" s="93" t="s">
        <v>82</v>
      </c>
      <c r="L117" s="93" t="s">
        <v>82</v>
      </c>
      <c r="M117" s="93" t="s">
        <v>82</v>
      </c>
      <c r="N117" s="93" t="s">
        <v>82</v>
      </c>
      <c r="O117" s="93" t="s">
        <v>82</v>
      </c>
      <c r="P117" s="93" t="s">
        <v>82</v>
      </c>
      <c r="Q117" s="93" t="s">
        <v>227</v>
      </c>
      <c r="R117" s="110" t="s">
        <v>83</v>
      </c>
      <c r="S117" s="96"/>
      <c r="T117" s="104">
        <v>14.0</v>
      </c>
      <c r="U117" s="104">
        <v>1.0</v>
      </c>
      <c r="V117" s="106">
        <v>0.16666666666666666</v>
      </c>
      <c r="W117" s="106">
        <v>0.2916666666666667</v>
      </c>
      <c r="X117" s="107">
        <v>0.2916666666666667</v>
      </c>
      <c r="Y117" s="93" t="s">
        <v>66</v>
      </c>
      <c r="Z117" s="93" t="s">
        <v>66</v>
      </c>
      <c r="AA117" s="93" t="s">
        <v>66</v>
      </c>
      <c r="AB117" s="93" t="s">
        <v>66</v>
      </c>
      <c r="AC117" s="99" t="s">
        <v>1054</v>
      </c>
      <c r="AD117" s="90"/>
    </row>
    <row r="118" ht="33.75" customHeight="1">
      <c r="A118" s="99">
        <v>1706.0</v>
      </c>
      <c r="B118" s="93" t="s">
        <v>72</v>
      </c>
      <c r="C118" s="218" t="s">
        <v>254</v>
      </c>
      <c r="D118" s="117" t="s">
        <v>197</v>
      </c>
      <c r="E118" s="94"/>
      <c r="F118" s="42">
        <v>46282.0</v>
      </c>
      <c r="G118" s="42">
        <v>46282.0</v>
      </c>
      <c r="H118" s="93" t="s">
        <v>372</v>
      </c>
      <c r="I118" s="93" t="s">
        <v>373</v>
      </c>
      <c r="J118" s="93" t="s">
        <v>57</v>
      </c>
      <c r="K118" s="93" t="s">
        <v>82</v>
      </c>
      <c r="L118" s="93" t="s">
        <v>82</v>
      </c>
      <c r="M118" s="93" t="s">
        <v>66</v>
      </c>
      <c r="N118" s="93" t="s">
        <v>66</v>
      </c>
      <c r="O118" s="93" t="s">
        <v>66</v>
      </c>
      <c r="P118" s="93" t="s">
        <v>66</v>
      </c>
      <c r="Q118" s="93" t="s">
        <v>66</v>
      </c>
      <c r="R118" s="110" t="s">
        <v>66</v>
      </c>
      <c r="S118" s="97">
        <v>0.0</v>
      </c>
      <c r="T118" s="104">
        <v>1.0</v>
      </c>
      <c r="U118" s="104">
        <v>1.0</v>
      </c>
      <c r="V118" s="107">
        <v>0.0</v>
      </c>
      <c r="W118" s="107">
        <v>0.041666666666666664</v>
      </c>
      <c r="X118" s="107">
        <v>0.2916666666666667</v>
      </c>
      <c r="Y118" s="93" t="s">
        <v>66</v>
      </c>
      <c r="Z118" s="93" t="s">
        <v>66</v>
      </c>
      <c r="AA118" s="93" t="s">
        <v>66</v>
      </c>
      <c r="AB118" s="93" t="s">
        <v>66</v>
      </c>
      <c r="AC118" s="99" t="s">
        <v>1066</v>
      </c>
      <c r="AD118" s="90"/>
    </row>
    <row r="119" ht="33.75" customHeight="1">
      <c r="A119" s="99">
        <v>1717.0</v>
      </c>
      <c r="B119" s="93" t="s">
        <v>72</v>
      </c>
      <c r="C119" s="218" t="s">
        <v>257</v>
      </c>
      <c r="D119" s="93" t="s">
        <v>72</v>
      </c>
      <c r="E119" s="109"/>
      <c r="F119" s="42">
        <v>46282.0</v>
      </c>
      <c r="G119" s="42">
        <v>46282.0</v>
      </c>
      <c r="H119" s="93" t="s">
        <v>372</v>
      </c>
      <c r="I119" s="93" t="s">
        <v>373</v>
      </c>
      <c r="J119" s="93" t="s">
        <v>82</v>
      </c>
      <c r="K119" s="93" t="s">
        <v>82</v>
      </c>
      <c r="L119" s="93" t="s">
        <v>82</v>
      </c>
      <c r="M119" s="93" t="s">
        <v>82</v>
      </c>
      <c r="N119" s="93" t="s">
        <v>82</v>
      </c>
      <c r="O119" s="93" t="s">
        <v>82</v>
      </c>
      <c r="P119" s="93" t="s">
        <v>82</v>
      </c>
      <c r="Q119" s="93" t="s">
        <v>58</v>
      </c>
      <c r="R119" s="110" t="s">
        <v>83</v>
      </c>
      <c r="S119" s="97"/>
      <c r="T119" s="104">
        <v>6.0</v>
      </c>
      <c r="U119" s="104">
        <v>0.0</v>
      </c>
      <c r="V119" s="106">
        <v>0.25</v>
      </c>
      <c r="W119" s="106">
        <v>0.16666666666666666</v>
      </c>
      <c r="X119" s="106">
        <v>0.0</v>
      </c>
      <c r="Y119" s="93" t="s">
        <v>66</v>
      </c>
      <c r="Z119" s="93" t="s">
        <v>66</v>
      </c>
      <c r="AA119" s="93" t="s">
        <v>66</v>
      </c>
      <c r="AB119" s="93" t="s">
        <v>66</v>
      </c>
      <c r="AC119" s="99" t="s">
        <v>1068</v>
      </c>
      <c r="AD119" s="99"/>
    </row>
    <row r="120" ht="33.75" customHeight="1">
      <c r="A120" s="90">
        <v>1652.0</v>
      </c>
      <c r="B120" s="91" t="s">
        <v>72</v>
      </c>
      <c r="C120" s="92" t="s">
        <v>258</v>
      </c>
      <c r="D120" s="118" t="s">
        <v>197</v>
      </c>
      <c r="E120" s="100"/>
      <c r="F120" s="42">
        <v>46286.0</v>
      </c>
      <c r="G120" s="42">
        <v>46286.0</v>
      </c>
      <c r="H120" s="93" t="s">
        <v>220</v>
      </c>
      <c r="I120" s="91" t="s">
        <v>373</v>
      </c>
      <c r="J120" s="91" t="s">
        <v>82</v>
      </c>
      <c r="K120" s="91" t="s">
        <v>82</v>
      </c>
      <c r="L120" s="91" t="s">
        <v>82</v>
      </c>
      <c r="M120" s="91" t="s">
        <v>82</v>
      </c>
      <c r="N120" s="91" t="s">
        <v>82</v>
      </c>
      <c r="O120" s="91" t="s">
        <v>82</v>
      </c>
      <c r="P120" s="91" t="s">
        <v>82</v>
      </c>
      <c r="Q120" s="91" t="s">
        <v>58</v>
      </c>
      <c r="R120" s="110" t="s">
        <v>83</v>
      </c>
      <c r="S120" s="96"/>
      <c r="T120" s="104">
        <v>18.0</v>
      </c>
      <c r="U120" s="104">
        <v>11.0</v>
      </c>
      <c r="V120" s="106">
        <v>0.375</v>
      </c>
      <c r="W120" s="106">
        <v>0.375</v>
      </c>
      <c r="X120" s="107">
        <v>0.6666666666666666</v>
      </c>
      <c r="Y120" s="91" t="s">
        <v>66</v>
      </c>
      <c r="Z120" s="91" t="s">
        <v>66</v>
      </c>
      <c r="AA120" s="91" t="s">
        <v>66</v>
      </c>
      <c r="AB120" s="91" t="s">
        <v>66</v>
      </c>
      <c r="AC120" s="90" t="s">
        <v>1069</v>
      </c>
      <c r="AD120" s="90"/>
    </row>
    <row r="121" ht="33.75" customHeight="1">
      <c r="A121" s="90">
        <v>1361.0</v>
      </c>
      <c r="B121" s="91" t="s">
        <v>72</v>
      </c>
      <c r="C121" s="92" t="s">
        <v>259</v>
      </c>
      <c r="D121" s="118" t="s">
        <v>197</v>
      </c>
      <c r="E121" s="94"/>
      <c r="F121" s="42">
        <v>46287.0</v>
      </c>
      <c r="G121" s="42">
        <v>46287.0</v>
      </c>
      <c r="H121" s="93" t="s">
        <v>220</v>
      </c>
      <c r="I121" s="91" t="s">
        <v>373</v>
      </c>
      <c r="J121" s="91" t="s">
        <v>57</v>
      </c>
      <c r="K121" s="91" t="s">
        <v>57</v>
      </c>
      <c r="L121" s="91" t="s">
        <v>57</v>
      </c>
      <c r="M121" s="91" t="s">
        <v>183</v>
      </c>
      <c r="N121" s="91" t="s">
        <v>57</v>
      </c>
      <c r="O121" s="91" t="s">
        <v>57</v>
      </c>
      <c r="P121" s="91" t="s">
        <v>82</v>
      </c>
      <c r="Q121" s="91" t="s">
        <v>58</v>
      </c>
      <c r="R121" s="95" t="s">
        <v>58</v>
      </c>
      <c r="S121" s="96">
        <v>12.0</v>
      </c>
      <c r="T121" s="104">
        <v>17.0</v>
      </c>
      <c r="U121" s="104">
        <v>6.0</v>
      </c>
      <c r="V121" s="106">
        <v>0.3333333333333333</v>
      </c>
      <c r="W121" s="106">
        <v>0.375</v>
      </c>
      <c r="X121" s="106">
        <v>0.2916666666666667</v>
      </c>
      <c r="Y121" s="91" t="s">
        <v>58</v>
      </c>
      <c r="Z121" s="93" t="s">
        <v>58</v>
      </c>
      <c r="AA121" s="103" t="s">
        <v>66</v>
      </c>
      <c r="AB121" s="103" t="s">
        <v>66</v>
      </c>
      <c r="AC121" s="90" t="s">
        <v>1071</v>
      </c>
      <c r="AD121" s="90"/>
    </row>
    <row r="122" ht="33.75" customHeight="1">
      <c r="A122" s="99">
        <v>1719.0</v>
      </c>
      <c r="B122" s="93" t="s">
        <v>72</v>
      </c>
      <c r="C122" s="108" t="s">
        <v>260</v>
      </c>
      <c r="D122" s="93" t="s">
        <v>369</v>
      </c>
      <c r="E122" s="109"/>
      <c r="F122" s="42">
        <v>46289.0</v>
      </c>
      <c r="G122" s="42">
        <v>46289.0</v>
      </c>
      <c r="H122" s="93" t="s">
        <v>372</v>
      </c>
      <c r="I122" s="93" t="s">
        <v>372</v>
      </c>
      <c r="J122" s="93" t="s">
        <v>66</v>
      </c>
      <c r="K122" s="93" t="s">
        <v>66</v>
      </c>
      <c r="L122" s="93" t="s">
        <v>66</v>
      </c>
      <c r="M122" s="93" t="s">
        <v>82</v>
      </c>
      <c r="N122" s="93" t="s">
        <v>82</v>
      </c>
      <c r="O122" s="93" t="s">
        <v>82</v>
      </c>
      <c r="P122" s="93" t="s">
        <v>82</v>
      </c>
      <c r="Q122" s="93" t="s">
        <v>83</v>
      </c>
      <c r="R122" s="110" t="s">
        <v>84</v>
      </c>
      <c r="S122" s="97"/>
      <c r="T122" s="104">
        <v>0.0</v>
      </c>
      <c r="U122" s="104">
        <v>0.0</v>
      </c>
      <c r="V122" s="106">
        <v>0.5833333333333334</v>
      </c>
      <c r="W122" s="106">
        <v>0.0</v>
      </c>
      <c r="X122" s="106">
        <v>0.0</v>
      </c>
      <c r="Y122" s="93" t="s">
        <v>66</v>
      </c>
      <c r="Z122" s="93" t="s">
        <v>58</v>
      </c>
      <c r="AA122" s="93" t="s">
        <v>66</v>
      </c>
      <c r="AB122" s="93" t="s">
        <v>66</v>
      </c>
      <c r="AC122" s="99" t="s">
        <v>1074</v>
      </c>
      <c r="AD122" s="99"/>
    </row>
    <row r="123" ht="33.75" customHeight="1">
      <c r="A123" s="99">
        <v>1721.0</v>
      </c>
      <c r="B123" s="93" t="s">
        <v>72</v>
      </c>
      <c r="C123" s="108" t="s">
        <v>262</v>
      </c>
      <c r="D123" s="117" t="s">
        <v>197</v>
      </c>
      <c r="E123" s="170"/>
      <c r="F123" s="42">
        <v>46289.0</v>
      </c>
      <c r="G123" s="42">
        <v>46290.0</v>
      </c>
      <c r="H123" s="93" t="s">
        <v>220</v>
      </c>
      <c r="I123" s="93" t="s">
        <v>373</v>
      </c>
      <c r="J123" s="93" t="s">
        <v>82</v>
      </c>
      <c r="K123" s="93" t="s">
        <v>82</v>
      </c>
      <c r="L123" s="93" t="s">
        <v>82</v>
      </c>
      <c r="M123" s="93" t="s">
        <v>82</v>
      </c>
      <c r="N123" s="93" t="s">
        <v>82</v>
      </c>
      <c r="O123" s="93" t="s">
        <v>82</v>
      </c>
      <c r="P123" s="93" t="s">
        <v>82</v>
      </c>
      <c r="Q123" s="93" t="s">
        <v>83</v>
      </c>
      <c r="R123" s="110" t="s">
        <v>83</v>
      </c>
      <c r="S123" s="97">
        <v>15.0</v>
      </c>
      <c r="T123" s="104">
        <v>20.0</v>
      </c>
      <c r="U123" s="104">
        <v>5.0</v>
      </c>
      <c r="V123" s="291">
        <v>0.4583333333333333</v>
      </c>
      <c r="W123" s="106">
        <v>0.4583333333333333</v>
      </c>
      <c r="X123" s="107">
        <v>0.16666666666666666</v>
      </c>
      <c r="Y123" s="93" t="s">
        <v>66</v>
      </c>
      <c r="Z123" s="93" t="s">
        <v>66</v>
      </c>
      <c r="AA123" s="93" t="s">
        <v>66</v>
      </c>
      <c r="AB123" s="93" t="s">
        <v>66</v>
      </c>
      <c r="AC123" s="99" t="s">
        <v>1076</v>
      </c>
      <c r="AD123" s="90"/>
    </row>
    <row r="124" ht="33.75" customHeight="1">
      <c r="A124" s="90">
        <v>1665.0</v>
      </c>
      <c r="B124" s="91" t="s">
        <v>72</v>
      </c>
      <c r="C124" s="92" t="s">
        <v>263</v>
      </c>
      <c r="D124" s="118" t="s">
        <v>197</v>
      </c>
      <c r="E124" s="94"/>
      <c r="F124" s="42">
        <v>46294.0</v>
      </c>
      <c r="G124" s="42">
        <v>46294.0</v>
      </c>
      <c r="H124" s="93" t="s">
        <v>220</v>
      </c>
      <c r="I124" s="91" t="s">
        <v>373</v>
      </c>
      <c r="J124" s="91" t="s">
        <v>82</v>
      </c>
      <c r="K124" s="91" t="s">
        <v>82</v>
      </c>
      <c r="L124" s="91" t="s">
        <v>82</v>
      </c>
      <c r="M124" s="91" t="s">
        <v>82</v>
      </c>
      <c r="N124" s="91" t="s">
        <v>82</v>
      </c>
      <c r="O124" s="91" t="s">
        <v>82</v>
      </c>
      <c r="P124" s="91" t="s">
        <v>82</v>
      </c>
      <c r="Q124" s="91" t="s">
        <v>227</v>
      </c>
      <c r="R124" s="110" t="s">
        <v>83</v>
      </c>
      <c r="S124" s="96"/>
      <c r="T124" s="104">
        <v>18.0</v>
      </c>
      <c r="U124" s="104">
        <v>8.0</v>
      </c>
      <c r="V124" s="106">
        <v>0.4583333333333333</v>
      </c>
      <c r="W124" s="106">
        <v>0.375</v>
      </c>
      <c r="X124" s="107">
        <v>0.5</v>
      </c>
      <c r="Y124" s="91" t="s">
        <v>66</v>
      </c>
      <c r="Z124" s="93" t="s">
        <v>83</v>
      </c>
      <c r="AA124" s="103" t="s">
        <v>66</v>
      </c>
      <c r="AB124" s="103" t="s">
        <v>66</v>
      </c>
      <c r="AC124" s="90" t="s">
        <v>1077</v>
      </c>
      <c r="AD124" s="90"/>
    </row>
    <row r="125" ht="33.75" customHeight="1">
      <c r="A125" s="90">
        <v>1666.0</v>
      </c>
      <c r="B125" s="93" t="s">
        <v>68</v>
      </c>
      <c r="C125" s="92" t="s">
        <v>264</v>
      </c>
      <c r="D125" s="118" t="s">
        <v>197</v>
      </c>
      <c r="E125" s="41">
        <v>46254.0</v>
      </c>
      <c r="F125" s="42">
        <v>46295.0</v>
      </c>
      <c r="G125" s="42">
        <v>46295.0</v>
      </c>
      <c r="H125" s="93" t="s">
        <v>220</v>
      </c>
      <c r="I125" s="93" t="s">
        <v>220</v>
      </c>
      <c r="J125" s="93" t="s">
        <v>57</v>
      </c>
      <c r="K125" s="93" t="s">
        <v>57</v>
      </c>
      <c r="L125" s="93" t="s">
        <v>57</v>
      </c>
      <c r="M125" s="91" t="s">
        <v>66</v>
      </c>
      <c r="N125" s="91" t="s">
        <v>66</v>
      </c>
      <c r="O125" s="91" t="s">
        <v>66</v>
      </c>
      <c r="P125" s="91" t="s">
        <v>66</v>
      </c>
      <c r="Q125" s="91" t="s">
        <v>66</v>
      </c>
      <c r="R125" s="95" t="s">
        <v>66</v>
      </c>
      <c r="S125" s="96">
        <v>0.0</v>
      </c>
      <c r="T125" s="97">
        <v>1.0</v>
      </c>
      <c r="U125" s="97">
        <v>3.0</v>
      </c>
      <c r="V125" s="99">
        <v>0.0</v>
      </c>
      <c r="W125" s="99">
        <v>2.0</v>
      </c>
      <c r="X125" s="99">
        <v>8.0</v>
      </c>
      <c r="Y125" s="93" t="s">
        <v>58</v>
      </c>
      <c r="Z125" s="101" t="s">
        <v>66</v>
      </c>
      <c r="AA125" s="91" t="s">
        <v>66</v>
      </c>
      <c r="AB125" s="93" t="s">
        <v>58</v>
      </c>
      <c r="AC125" s="90" t="s">
        <v>1079</v>
      </c>
      <c r="AD125" s="90"/>
    </row>
    <row r="126" ht="33.75" customHeight="1">
      <c r="A126" s="99">
        <v>1727.0</v>
      </c>
      <c r="B126" s="93" t="s">
        <v>72</v>
      </c>
      <c r="C126" s="108" t="s">
        <v>265</v>
      </c>
      <c r="D126" s="117" t="s">
        <v>369</v>
      </c>
      <c r="E126" s="170"/>
      <c r="F126" s="42">
        <v>46295.0</v>
      </c>
      <c r="G126" s="42">
        <v>46295.0</v>
      </c>
      <c r="H126" s="93" t="s">
        <v>372</v>
      </c>
      <c r="I126" s="93" t="s">
        <v>372</v>
      </c>
      <c r="J126" s="93" t="s">
        <v>66</v>
      </c>
      <c r="K126" s="93" t="s">
        <v>66</v>
      </c>
      <c r="L126" s="93" t="s">
        <v>66</v>
      </c>
      <c r="M126" s="93" t="s">
        <v>82</v>
      </c>
      <c r="N126" s="93" t="s">
        <v>82</v>
      </c>
      <c r="O126" s="93" t="s">
        <v>82</v>
      </c>
      <c r="P126" s="93" t="s">
        <v>82</v>
      </c>
      <c r="Q126" s="93" t="s">
        <v>83</v>
      </c>
      <c r="R126" s="110" t="s">
        <v>84</v>
      </c>
      <c r="S126" s="97">
        <v>6.0</v>
      </c>
      <c r="T126" s="104">
        <v>0.0</v>
      </c>
      <c r="U126" s="104">
        <v>0.0</v>
      </c>
      <c r="V126" s="107"/>
      <c r="W126" s="106"/>
      <c r="X126" s="106"/>
      <c r="Y126" s="93" t="s">
        <v>227</v>
      </c>
      <c r="Z126" s="93" t="s">
        <v>66</v>
      </c>
      <c r="AA126" s="93" t="s">
        <v>66</v>
      </c>
      <c r="AB126" s="93" t="s">
        <v>66</v>
      </c>
      <c r="AC126" s="99" t="s">
        <v>1080</v>
      </c>
      <c r="AD126" s="90"/>
    </row>
    <row r="127" ht="33.75" customHeight="1">
      <c r="A127" s="99">
        <v>1711.0</v>
      </c>
      <c r="B127" s="93" t="s">
        <v>72</v>
      </c>
      <c r="C127" s="108" t="s">
        <v>267</v>
      </c>
      <c r="D127" s="117" t="s">
        <v>197</v>
      </c>
      <c r="E127" s="94"/>
      <c r="F127" s="42">
        <v>46296.0</v>
      </c>
      <c r="G127" s="42">
        <v>46296.0</v>
      </c>
      <c r="H127" s="93" t="s">
        <v>372</v>
      </c>
      <c r="I127" s="93" t="s">
        <v>373</v>
      </c>
      <c r="J127" s="93" t="s">
        <v>82</v>
      </c>
      <c r="K127" s="93" t="s">
        <v>82</v>
      </c>
      <c r="L127" s="93" t="s">
        <v>82</v>
      </c>
      <c r="M127" s="93" t="s">
        <v>82</v>
      </c>
      <c r="N127" s="93" t="s">
        <v>82</v>
      </c>
      <c r="O127" s="93" t="s">
        <v>82</v>
      </c>
      <c r="P127" s="93" t="s">
        <v>82</v>
      </c>
      <c r="Q127" s="93" t="s">
        <v>83</v>
      </c>
      <c r="R127" s="110" t="s">
        <v>83</v>
      </c>
      <c r="S127" s="96"/>
      <c r="T127" s="104">
        <v>27.0</v>
      </c>
      <c r="U127" s="104">
        <v>7.0</v>
      </c>
      <c r="V127" s="106">
        <v>0.4166666666666667</v>
      </c>
      <c r="W127" s="106">
        <v>0.5</v>
      </c>
      <c r="X127" s="107">
        <v>0.7916666666666666</v>
      </c>
      <c r="Y127" s="93" t="s">
        <v>66</v>
      </c>
      <c r="Z127" s="93" t="s">
        <v>83</v>
      </c>
      <c r="AA127" s="93" t="s">
        <v>66</v>
      </c>
      <c r="AB127" s="93" t="s">
        <v>66</v>
      </c>
      <c r="AC127" s="99" t="s">
        <v>1081</v>
      </c>
      <c r="AD127" s="90"/>
    </row>
    <row r="128" ht="33.75" customHeight="1">
      <c r="A128" s="99">
        <v>1720.0</v>
      </c>
      <c r="B128" s="93" t="s">
        <v>72</v>
      </c>
      <c r="C128" s="108" t="s">
        <v>268</v>
      </c>
      <c r="D128" s="93" t="s">
        <v>72</v>
      </c>
      <c r="E128" s="109"/>
      <c r="F128" s="42">
        <v>46300.0</v>
      </c>
      <c r="G128" s="42">
        <v>46300.0</v>
      </c>
      <c r="H128" s="93" t="s">
        <v>372</v>
      </c>
      <c r="I128" s="93" t="s">
        <v>373</v>
      </c>
      <c r="J128" s="93" t="s">
        <v>82</v>
      </c>
      <c r="K128" s="93" t="s">
        <v>82</v>
      </c>
      <c r="L128" s="93" t="s">
        <v>82</v>
      </c>
      <c r="M128" s="93" t="s">
        <v>82</v>
      </c>
      <c r="N128" s="93" t="s">
        <v>82</v>
      </c>
      <c r="O128" s="93" t="s">
        <v>82</v>
      </c>
      <c r="P128" s="93" t="s">
        <v>82</v>
      </c>
      <c r="Q128" s="93" t="s">
        <v>83</v>
      </c>
      <c r="R128" s="110" t="s">
        <v>83</v>
      </c>
      <c r="S128" s="97">
        <v>73.0</v>
      </c>
      <c r="T128" s="104">
        <v>38.0</v>
      </c>
      <c r="U128" s="104">
        <v>7.0</v>
      </c>
      <c r="V128" s="106">
        <v>2.51875</v>
      </c>
      <c r="W128" s="106">
        <v>0.7083333333333334</v>
      </c>
      <c r="X128" s="106">
        <v>0.375</v>
      </c>
      <c r="Y128" s="93" t="s">
        <v>66</v>
      </c>
      <c r="Z128" s="93" t="s">
        <v>66</v>
      </c>
      <c r="AA128" s="93" t="s">
        <v>66</v>
      </c>
      <c r="AB128" s="93" t="s">
        <v>66</v>
      </c>
      <c r="AC128" s="99" t="s">
        <v>1083</v>
      </c>
      <c r="AD128" s="99"/>
    </row>
    <row r="129" ht="33.75" customHeight="1">
      <c r="A129" s="90">
        <v>1675.0</v>
      </c>
      <c r="B129" s="91" t="s">
        <v>72</v>
      </c>
      <c r="C129" s="92" t="s">
        <v>270</v>
      </c>
      <c r="D129" s="118" t="s">
        <v>197</v>
      </c>
      <c r="E129" s="170"/>
      <c r="F129" s="120">
        <v>46309.0</v>
      </c>
      <c r="G129" s="120">
        <v>46310.0</v>
      </c>
      <c r="H129" s="101" t="s">
        <v>372</v>
      </c>
      <c r="I129" s="101" t="s">
        <v>373</v>
      </c>
      <c r="J129" s="101" t="s">
        <v>82</v>
      </c>
      <c r="K129" s="91" t="s">
        <v>82</v>
      </c>
      <c r="L129" s="91" t="s">
        <v>82</v>
      </c>
      <c r="M129" s="91" t="s">
        <v>82</v>
      </c>
      <c r="N129" s="91" t="s">
        <v>82</v>
      </c>
      <c r="O129" s="91" t="s">
        <v>82</v>
      </c>
      <c r="P129" s="91" t="s">
        <v>82</v>
      </c>
      <c r="Q129" s="93" t="s">
        <v>58</v>
      </c>
      <c r="R129" s="110" t="s">
        <v>83</v>
      </c>
      <c r="S129" s="96">
        <v>75.0</v>
      </c>
      <c r="T129" s="104">
        <v>38.0</v>
      </c>
      <c r="U129" s="104">
        <v>14.0</v>
      </c>
      <c r="V129" s="106">
        <v>1.3159722222222223</v>
      </c>
      <c r="W129" s="106">
        <v>0.75</v>
      </c>
      <c r="X129" s="107">
        <v>0.8333333333333334</v>
      </c>
      <c r="Y129" s="91" t="s">
        <v>66</v>
      </c>
      <c r="Z129" s="93" t="s">
        <v>83</v>
      </c>
      <c r="AA129" s="103" t="s">
        <v>66</v>
      </c>
      <c r="AB129" s="103" t="s">
        <v>58</v>
      </c>
      <c r="AC129" s="90" t="s">
        <v>1085</v>
      </c>
      <c r="AD129" s="90"/>
    </row>
    <row r="130" ht="33.75" customHeight="1">
      <c r="A130" s="99">
        <v>1712.0</v>
      </c>
      <c r="B130" s="93" t="s">
        <v>68</v>
      </c>
      <c r="C130" s="108" t="s">
        <v>271</v>
      </c>
      <c r="D130" s="293" t="s">
        <v>197</v>
      </c>
      <c r="E130" s="94"/>
      <c r="F130" s="99" t="s">
        <v>272</v>
      </c>
      <c r="G130" s="99" t="s">
        <v>272</v>
      </c>
      <c r="H130" s="93" t="s">
        <v>372</v>
      </c>
      <c r="I130" s="93" t="s">
        <v>372</v>
      </c>
      <c r="J130" s="93" t="s">
        <v>66</v>
      </c>
      <c r="K130" s="93" t="s">
        <v>66</v>
      </c>
      <c r="L130" s="93" t="s">
        <v>66</v>
      </c>
      <c r="M130" s="93" t="s">
        <v>66</v>
      </c>
      <c r="N130" s="93" t="s">
        <v>66</v>
      </c>
      <c r="O130" s="93" t="s">
        <v>66</v>
      </c>
      <c r="P130" s="93" t="s">
        <v>66</v>
      </c>
      <c r="Q130" s="93" t="s">
        <v>66</v>
      </c>
      <c r="R130" s="110" t="s">
        <v>66</v>
      </c>
      <c r="S130" s="97">
        <v>0.0</v>
      </c>
      <c r="T130" s="97">
        <v>0.0</v>
      </c>
      <c r="U130" s="97">
        <v>0.0</v>
      </c>
      <c r="V130" s="99">
        <v>0.0</v>
      </c>
      <c r="W130" s="99">
        <v>0.0</v>
      </c>
      <c r="X130" s="99">
        <v>0.0</v>
      </c>
      <c r="Y130" s="93" t="s">
        <v>66</v>
      </c>
      <c r="Z130" s="93" t="s">
        <v>66</v>
      </c>
      <c r="AA130" s="93" t="s">
        <v>66</v>
      </c>
      <c r="AB130" s="93" t="s">
        <v>66</v>
      </c>
      <c r="AC130" s="99" t="s">
        <v>1087</v>
      </c>
      <c r="AD130" s="90"/>
    </row>
    <row r="131" ht="33.75" customHeight="1">
      <c r="A131" s="90">
        <v>1629.0</v>
      </c>
      <c r="B131" s="91" t="s">
        <v>72</v>
      </c>
      <c r="C131" s="92" t="s">
        <v>273</v>
      </c>
      <c r="D131" s="93" t="s">
        <v>369</v>
      </c>
      <c r="E131" s="94">
        <v>46201.0</v>
      </c>
      <c r="F131" s="120" t="s">
        <v>272</v>
      </c>
      <c r="G131" s="120" t="s">
        <v>272</v>
      </c>
      <c r="H131" s="91" t="s">
        <v>372</v>
      </c>
      <c r="I131" s="91" t="s">
        <v>220</v>
      </c>
      <c r="J131" s="91" t="s">
        <v>66</v>
      </c>
      <c r="K131" s="91" t="s">
        <v>66</v>
      </c>
      <c r="L131" s="91" t="s">
        <v>66</v>
      </c>
      <c r="M131" s="91" t="s">
        <v>82</v>
      </c>
      <c r="N131" s="91" t="s">
        <v>82</v>
      </c>
      <c r="O131" s="91" t="s">
        <v>82</v>
      </c>
      <c r="P131" s="91" t="s">
        <v>82</v>
      </c>
      <c r="Q131" s="93" t="s">
        <v>83</v>
      </c>
      <c r="R131" s="110" t="s">
        <v>89</v>
      </c>
      <c r="S131" s="96"/>
      <c r="T131" s="104">
        <v>0.0</v>
      </c>
      <c r="U131" s="104">
        <v>0.0</v>
      </c>
      <c r="V131" s="106">
        <v>0.625</v>
      </c>
      <c r="W131" s="106">
        <v>0.0</v>
      </c>
      <c r="X131" s="106">
        <v>0.0</v>
      </c>
      <c r="Y131" s="91" t="s">
        <v>66</v>
      </c>
      <c r="Z131" s="91" t="s">
        <v>66</v>
      </c>
      <c r="AA131" s="91" t="s">
        <v>66</v>
      </c>
      <c r="AB131" s="91" t="s">
        <v>66</v>
      </c>
      <c r="AC131" s="90" t="s">
        <v>1090</v>
      </c>
      <c r="AD131" s="90"/>
    </row>
    <row r="132" ht="33.75" customHeight="1">
      <c r="A132" s="99">
        <v>1632.0</v>
      </c>
      <c r="B132" s="93" t="s">
        <v>72</v>
      </c>
      <c r="C132" s="108" t="s">
        <v>275</v>
      </c>
      <c r="D132" s="93" t="s">
        <v>369</v>
      </c>
      <c r="E132" s="94"/>
      <c r="F132" s="99" t="s">
        <v>272</v>
      </c>
      <c r="G132" s="99" t="s">
        <v>272</v>
      </c>
      <c r="H132" s="93" t="s">
        <v>372</v>
      </c>
      <c r="I132" s="93" t="s">
        <v>372</v>
      </c>
      <c r="J132" s="93" t="s">
        <v>66</v>
      </c>
      <c r="K132" s="93" t="s">
        <v>66</v>
      </c>
      <c r="L132" s="93" t="s">
        <v>66</v>
      </c>
      <c r="M132" s="93" t="s">
        <v>82</v>
      </c>
      <c r="N132" s="93" t="s">
        <v>82</v>
      </c>
      <c r="O132" s="93" t="s">
        <v>82</v>
      </c>
      <c r="P132" s="93" t="s">
        <v>82</v>
      </c>
      <c r="Q132" s="93" t="s">
        <v>83</v>
      </c>
      <c r="R132" s="110" t="s">
        <v>84</v>
      </c>
      <c r="S132" s="96"/>
      <c r="T132" s="104">
        <v>26.0</v>
      </c>
      <c r="U132" s="104">
        <v>6.0</v>
      </c>
      <c r="V132" s="106">
        <v>0.7083333333333334</v>
      </c>
      <c r="W132" s="106">
        <v>0.5833333333333334</v>
      </c>
      <c r="X132" s="106">
        <v>0.4166666666666667</v>
      </c>
      <c r="Y132" s="93" t="s">
        <v>66</v>
      </c>
      <c r="Z132" s="93" t="s">
        <v>66</v>
      </c>
      <c r="AA132" s="93" t="s">
        <v>66</v>
      </c>
      <c r="AB132" s="93" t="s">
        <v>66</v>
      </c>
      <c r="AC132" s="99" t="s">
        <v>1091</v>
      </c>
      <c r="AD132" s="99"/>
    </row>
    <row r="133" ht="33.75" customHeight="1">
      <c r="A133" s="90">
        <v>1658.0</v>
      </c>
      <c r="B133" s="91" t="s">
        <v>72</v>
      </c>
      <c r="C133" s="92" t="s">
        <v>276</v>
      </c>
      <c r="D133" s="118" t="s">
        <v>197</v>
      </c>
      <c r="E133" s="94"/>
      <c r="F133" s="120" t="s">
        <v>272</v>
      </c>
      <c r="G133" s="120" t="s">
        <v>272</v>
      </c>
      <c r="H133" s="91" t="s">
        <v>372</v>
      </c>
      <c r="I133" s="91" t="s">
        <v>373</v>
      </c>
      <c r="J133" s="91" t="s">
        <v>82</v>
      </c>
      <c r="K133" s="93" t="s">
        <v>66</v>
      </c>
      <c r="L133" s="93" t="s">
        <v>66</v>
      </c>
      <c r="M133" s="91" t="s">
        <v>82</v>
      </c>
      <c r="N133" s="91" t="s">
        <v>82</v>
      </c>
      <c r="O133" s="91" t="s">
        <v>82</v>
      </c>
      <c r="P133" s="91" t="s">
        <v>82</v>
      </c>
      <c r="Q133" s="93" t="s">
        <v>83</v>
      </c>
      <c r="R133" s="110" t="s">
        <v>83</v>
      </c>
      <c r="S133" s="96"/>
      <c r="T133" s="250"/>
      <c r="U133" s="250"/>
      <c r="V133" s="155"/>
      <c r="W133" s="155"/>
      <c r="X133" s="155"/>
      <c r="Y133" s="93" t="s">
        <v>83</v>
      </c>
      <c r="Z133" s="91" t="s">
        <v>66</v>
      </c>
      <c r="AA133" s="91" t="s">
        <v>66</v>
      </c>
      <c r="AB133" s="91" t="s">
        <v>66</v>
      </c>
      <c r="AC133" s="90" t="s">
        <v>1093</v>
      </c>
      <c r="AD133" s="90"/>
    </row>
    <row r="134" ht="33.75" customHeight="1">
      <c r="A134" s="90">
        <v>1676.0</v>
      </c>
      <c r="B134" s="91" t="s">
        <v>72</v>
      </c>
      <c r="C134" s="92" t="s">
        <v>277</v>
      </c>
      <c r="D134" s="117" t="s">
        <v>197</v>
      </c>
      <c r="E134" s="170"/>
      <c r="F134" s="99" t="s">
        <v>272</v>
      </c>
      <c r="G134" s="99" t="s">
        <v>272</v>
      </c>
      <c r="H134" s="93" t="s">
        <v>372</v>
      </c>
      <c r="I134" s="101" t="s">
        <v>373</v>
      </c>
      <c r="J134" s="101" t="s">
        <v>82</v>
      </c>
      <c r="K134" s="91" t="s">
        <v>82</v>
      </c>
      <c r="L134" s="93" t="s">
        <v>82</v>
      </c>
      <c r="M134" s="91" t="s">
        <v>82</v>
      </c>
      <c r="N134" s="91" t="s">
        <v>82</v>
      </c>
      <c r="O134" s="91" t="s">
        <v>82</v>
      </c>
      <c r="P134" s="91" t="s">
        <v>82</v>
      </c>
      <c r="Q134" s="93" t="s">
        <v>83</v>
      </c>
      <c r="R134" s="110" t="s">
        <v>83</v>
      </c>
      <c r="S134" s="96"/>
      <c r="T134" s="104">
        <v>20.0</v>
      </c>
      <c r="U134" s="104">
        <v>7.0</v>
      </c>
      <c r="V134" s="107">
        <v>0.375</v>
      </c>
      <c r="W134" s="106">
        <v>0.375</v>
      </c>
      <c r="X134" s="107">
        <v>0.20833333333333334</v>
      </c>
      <c r="Y134" s="91" t="s">
        <v>66</v>
      </c>
      <c r="Z134" s="91" t="s">
        <v>66</v>
      </c>
      <c r="AA134" s="91" t="s">
        <v>66</v>
      </c>
      <c r="AB134" s="91" t="s">
        <v>58</v>
      </c>
      <c r="AC134" s="90" t="s">
        <v>1096</v>
      </c>
      <c r="AD134" s="90"/>
    </row>
    <row r="135" ht="33.75" customHeight="1">
      <c r="A135" s="99">
        <v>1728.0</v>
      </c>
      <c r="B135" s="93" t="s">
        <v>72</v>
      </c>
      <c r="C135" s="108" t="s">
        <v>278</v>
      </c>
      <c r="D135" s="117" t="s">
        <v>197</v>
      </c>
      <c r="E135" s="170"/>
      <c r="F135" s="42">
        <v>46279.0</v>
      </c>
      <c r="G135" s="42">
        <v>46279.0</v>
      </c>
      <c r="H135" s="93" t="s">
        <v>372</v>
      </c>
      <c r="I135" s="93" t="s">
        <v>373</v>
      </c>
      <c r="J135" s="93" t="s">
        <v>82</v>
      </c>
      <c r="K135" s="93" t="s">
        <v>82</v>
      </c>
      <c r="L135" s="93" t="s">
        <v>82</v>
      </c>
      <c r="M135" s="93" t="s">
        <v>66</v>
      </c>
      <c r="N135" s="93" t="s">
        <v>66</v>
      </c>
      <c r="O135" s="93" t="s">
        <v>66</v>
      </c>
      <c r="P135" s="93" t="s">
        <v>66</v>
      </c>
      <c r="Q135" s="93" t="s">
        <v>66</v>
      </c>
      <c r="R135" s="110" t="s">
        <v>66</v>
      </c>
      <c r="S135" s="96"/>
      <c r="T135" s="104"/>
      <c r="U135" s="104"/>
      <c r="V135" s="107"/>
      <c r="W135" s="106"/>
      <c r="X135" s="106"/>
      <c r="Y135" s="93" t="s">
        <v>66</v>
      </c>
      <c r="Z135" s="93" t="s">
        <v>66</v>
      </c>
      <c r="AA135" s="93" t="s">
        <v>66</v>
      </c>
      <c r="AB135" s="93" t="s">
        <v>66</v>
      </c>
      <c r="AC135" s="99" t="s">
        <v>1097</v>
      </c>
      <c r="AD135" s="90"/>
    </row>
    <row r="136" ht="33.75" hidden="1" customHeight="1">
      <c r="A136" s="295">
        <v>1678.0</v>
      </c>
      <c r="B136" s="161" t="s">
        <v>54</v>
      </c>
      <c r="C136" s="296" t="s">
        <v>279</v>
      </c>
      <c r="D136" s="161" t="s">
        <v>398</v>
      </c>
      <c r="E136" s="297" t="s">
        <v>2504</v>
      </c>
      <c r="F136" s="295" t="s">
        <v>280</v>
      </c>
      <c r="G136" s="295" t="s">
        <v>280</v>
      </c>
      <c r="H136" s="161" t="s">
        <v>220</v>
      </c>
      <c r="I136" s="161" t="s">
        <v>220</v>
      </c>
      <c r="J136" s="165" t="s">
        <v>66</v>
      </c>
      <c r="K136" s="165" t="s">
        <v>66</v>
      </c>
      <c r="L136" s="165" t="s">
        <v>66</v>
      </c>
      <c r="M136" s="163" t="s">
        <v>66</v>
      </c>
      <c r="N136" s="163" t="s">
        <v>66</v>
      </c>
      <c r="O136" s="163" t="s">
        <v>66</v>
      </c>
      <c r="P136" s="163" t="s">
        <v>66</v>
      </c>
      <c r="Q136" s="163" t="s">
        <v>66</v>
      </c>
      <c r="R136" s="163" t="s">
        <v>66</v>
      </c>
      <c r="S136" s="298">
        <v>0.0</v>
      </c>
      <c r="T136" s="298">
        <v>0.0</v>
      </c>
      <c r="U136" s="298">
        <v>0.0</v>
      </c>
      <c r="V136" s="147"/>
      <c r="W136" s="144"/>
      <c r="X136" s="144"/>
      <c r="Y136" s="161" t="s">
        <v>83</v>
      </c>
      <c r="Z136" s="161" t="s">
        <v>66</v>
      </c>
      <c r="AA136" s="161" t="s">
        <v>66</v>
      </c>
      <c r="AB136" s="165" t="s">
        <v>66</v>
      </c>
      <c r="AC136" s="295" t="s">
        <v>1098</v>
      </c>
      <c r="AD136" s="295"/>
    </row>
    <row r="137" ht="33.75" hidden="1" customHeight="1">
      <c r="A137" s="52">
        <v>184.0</v>
      </c>
      <c r="B137" s="53" t="s">
        <v>54</v>
      </c>
      <c r="C137" s="54" t="s">
        <v>22</v>
      </c>
      <c r="D137" s="55"/>
      <c r="E137" s="54"/>
      <c r="F137" s="303"/>
      <c r="G137" s="58">
        <v>44851.0</v>
      </c>
      <c r="H137" s="74"/>
      <c r="I137" s="74"/>
      <c r="J137" s="63" t="s">
        <v>57</v>
      </c>
      <c r="K137" s="64" t="s">
        <v>57</v>
      </c>
      <c r="L137" s="64" t="s">
        <v>57</v>
      </c>
      <c r="M137" s="74" t="s">
        <v>57</v>
      </c>
      <c r="N137" s="307"/>
      <c r="O137" s="307"/>
      <c r="P137" s="307"/>
      <c r="Q137" s="74"/>
      <c r="R137" s="74"/>
      <c r="S137" s="67"/>
      <c r="T137" s="67">
        <v>20.0</v>
      </c>
      <c r="U137" s="67"/>
      <c r="V137" s="68"/>
      <c r="W137" s="70"/>
      <c r="X137" s="70"/>
      <c r="Y137" s="64" t="s">
        <v>66</v>
      </c>
      <c r="Z137" s="64" t="s">
        <v>66</v>
      </c>
      <c r="AA137" s="64" t="s">
        <v>66</v>
      </c>
      <c r="AB137" s="64" t="s">
        <v>66</v>
      </c>
      <c r="AC137" s="54" t="s">
        <v>1101</v>
      </c>
      <c r="AD137" s="128"/>
    </row>
    <row r="138" ht="33.75" hidden="1" customHeight="1">
      <c r="A138" s="52">
        <v>186.0</v>
      </c>
      <c r="B138" s="53" t="s">
        <v>54</v>
      </c>
      <c r="C138" s="54" t="s">
        <v>33</v>
      </c>
      <c r="D138" s="55"/>
      <c r="E138" s="54"/>
      <c r="F138" s="303"/>
      <c r="G138" s="58">
        <v>44833.0</v>
      </c>
      <c r="H138" s="74"/>
      <c r="I138" s="74"/>
      <c r="J138" s="63" t="s">
        <v>57</v>
      </c>
      <c r="K138" s="64" t="s">
        <v>57</v>
      </c>
      <c r="L138" s="64" t="s">
        <v>57</v>
      </c>
      <c r="M138" s="74" t="s">
        <v>57</v>
      </c>
      <c r="N138" s="307"/>
      <c r="O138" s="307"/>
      <c r="P138" s="307"/>
      <c r="Q138" s="74"/>
      <c r="R138" s="74"/>
      <c r="S138" s="67"/>
      <c r="T138" s="67">
        <v>24.0</v>
      </c>
      <c r="U138" s="67"/>
      <c r="V138" s="68"/>
      <c r="W138" s="70"/>
      <c r="X138" s="70"/>
      <c r="Y138" s="64" t="s">
        <v>66</v>
      </c>
      <c r="Z138" s="64" t="s">
        <v>66</v>
      </c>
      <c r="AA138" s="64" t="s">
        <v>66</v>
      </c>
      <c r="AB138" s="64" t="s">
        <v>66</v>
      </c>
      <c r="AC138" s="54" t="s">
        <v>738</v>
      </c>
      <c r="AD138" s="128"/>
    </row>
    <row r="139" ht="33.75" hidden="1" customHeight="1">
      <c r="A139" s="52">
        <v>199.0</v>
      </c>
      <c r="B139" s="53" t="s">
        <v>54</v>
      </c>
      <c r="C139" s="54" t="s">
        <v>41</v>
      </c>
      <c r="D139" s="55"/>
      <c r="E139" s="54"/>
      <c r="F139" s="303"/>
      <c r="G139" s="58">
        <v>44785.0</v>
      </c>
      <c r="H139" s="74"/>
      <c r="I139" s="74"/>
      <c r="J139" s="63" t="s">
        <v>57</v>
      </c>
      <c r="K139" s="64" t="s">
        <v>57</v>
      </c>
      <c r="L139" s="64" t="s">
        <v>57</v>
      </c>
      <c r="M139" s="74" t="s">
        <v>57</v>
      </c>
      <c r="N139" s="307"/>
      <c r="O139" s="307"/>
      <c r="P139" s="307"/>
      <c r="Q139" s="74"/>
      <c r="R139" s="74"/>
      <c r="S139" s="67"/>
      <c r="T139" s="67">
        <v>45.0</v>
      </c>
      <c r="U139" s="67"/>
      <c r="V139" s="68"/>
      <c r="W139" s="70"/>
      <c r="X139" s="70"/>
      <c r="Y139" s="64" t="s">
        <v>66</v>
      </c>
      <c r="Z139" s="64" t="s">
        <v>66</v>
      </c>
      <c r="AA139" s="64" t="s">
        <v>66</v>
      </c>
      <c r="AB139" s="64" t="s">
        <v>66</v>
      </c>
      <c r="AC139" s="54" t="s">
        <v>1107</v>
      </c>
      <c r="AD139" s="128"/>
    </row>
    <row r="140" ht="33.75" hidden="1" customHeight="1">
      <c r="A140" s="52">
        <v>248.0</v>
      </c>
      <c r="B140" s="53" t="s">
        <v>54</v>
      </c>
      <c r="C140" s="54" t="s">
        <v>61</v>
      </c>
      <c r="D140" s="55"/>
      <c r="E140" s="54"/>
      <c r="F140" s="303"/>
      <c r="G140" s="58">
        <v>44854.0</v>
      </c>
      <c r="H140" s="74"/>
      <c r="I140" s="74"/>
      <c r="J140" s="63" t="s">
        <v>57</v>
      </c>
      <c r="K140" s="64" t="s">
        <v>57</v>
      </c>
      <c r="L140" s="64" t="s">
        <v>57</v>
      </c>
      <c r="M140" s="74" t="s">
        <v>57</v>
      </c>
      <c r="N140" s="307"/>
      <c r="O140" s="307"/>
      <c r="P140" s="307"/>
      <c r="Q140" s="74"/>
      <c r="R140" s="74"/>
      <c r="S140" s="67"/>
      <c r="T140" s="67">
        <v>32.0</v>
      </c>
      <c r="U140" s="67"/>
      <c r="V140" s="68"/>
      <c r="W140" s="70"/>
      <c r="X140" s="70"/>
      <c r="Y140" s="64" t="s">
        <v>66</v>
      </c>
      <c r="Z140" s="64" t="s">
        <v>66</v>
      </c>
      <c r="AA140" s="64" t="s">
        <v>66</v>
      </c>
      <c r="AB140" s="64" t="s">
        <v>66</v>
      </c>
      <c r="AC140" s="54" t="s">
        <v>1110</v>
      </c>
      <c r="AD140" s="128"/>
    </row>
    <row r="141" ht="33.75" hidden="1" customHeight="1">
      <c r="A141" s="52">
        <v>259.0</v>
      </c>
      <c r="B141" s="53" t="s">
        <v>54</v>
      </c>
      <c r="C141" s="54" t="s">
        <v>70</v>
      </c>
      <c r="D141" s="55"/>
      <c r="E141" s="54"/>
      <c r="F141" s="303"/>
      <c r="G141" s="58">
        <v>44799.0</v>
      </c>
      <c r="H141" s="74"/>
      <c r="I141" s="74"/>
      <c r="J141" s="63" t="s">
        <v>57</v>
      </c>
      <c r="K141" s="64" t="s">
        <v>57</v>
      </c>
      <c r="L141" s="64" t="s">
        <v>57</v>
      </c>
      <c r="M141" s="74" t="s">
        <v>57</v>
      </c>
      <c r="N141" s="307"/>
      <c r="O141" s="307"/>
      <c r="P141" s="307"/>
      <c r="Q141" s="74"/>
      <c r="R141" s="74"/>
      <c r="S141" s="67"/>
      <c r="T141" s="67">
        <v>19.0</v>
      </c>
      <c r="U141" s="67"/>
      <c r="V141" s="68"/>
      <c r="W141" s="70"/>
      <c r="X141" s="70"/>
      <c r="Y141" s="64" t="s">
        <v>66</v>
      </c>
      <c r="Z141" s="64" t="s">
        <v>66</v>
      </c>
      <c r="AA141" s="64" t="s">
        <v>66</v>
      </c>
      <c r="AB141" s="64" t="s">
        <v>66</v>
      </c>
      <c r="AC141" s="54" t="s">
        <v>743</v>
      </c>
      <c r="AD141" s="128"/>
    </row>
    <row r="142" ht="33.75" hidden="1" customHeight="1">
      <c r="A142" s="52">
        <v>262.0</v>
      </c>
      <c r="B142" s="53" t="s">
        <v>54</v>
      </c>
      <c r="C142" s="54" t="s">
        <v>77</v>
      </c>
      <c r="D142" s="55"/>
      <c r="E142" s="54"/>
      <c r="F142" s="303"/>
      <c r="G142" s="58">
        <v>44789.0</v>
      </c>
      <c r="H142" s="74"/>
      <c r="I142" s="74"/>
      <c r="J142" s="63" t="s">
        <v>57</v>
      </c>
      <c r="K142" s="64" t="s">
        <v>57</v>
      </c>
      <c r="L142" s="64" t="s">
        <v>57</v>
      </c>
      <c r="M142" s="74" t="s">
        <v>66</v>
      </c>
      <c r="N142" s="307"/>
      <c r="O142" s="307"/>
      <c r="P142" s="307"/>
      <c r="Q142" s="74"/>
      <c r="R142" s="74"/>
      <c r="S142" s="67"/>
      <c r="T142" s="67">
        <v>2.0</v>
      </c>
      <c r="U142" s="67"/>
      <c r="V142" s="68"/>
      <c r="W142" s="70"/>
      <c r="X142" s="70"/>
      <c r="Y142" s="64" t="s">
        <v>66</v>
      </c>
      <c r="Z142" s="64" t="s">
        <v>66</v>
      </c>
      <c r="AA142" s="64" t="s">
        <v>66</v>
      </c>
      <c r="AB142" s="64" t="s">
        <v>66</v>
      </c>
      <c r="AC142" s="54" t="s">
        <v>675</v>
      </c>
      <c r="AD142" s="128"/>
    </row>
    <row r="143" ht="33.75" hidden="1" customHeight="1">
      <c r="A143" s="52">
        <v>263.0</v>
      </c>
      <c r="B143" s="53" t="s">
        <v>54</v>
      </c>
      <c r="C143" s="54" t="s">
        <v>80</v>
      </c>
      <c r="D143" s="55"/>
      <c r="E143" s="54"/>
      <c r="F143" s="303"/>
      <c r="G143" s="58"/>
      <c r="H143" s="74"/>
      <c r="I143" s="74"/>
      <c r="J143" s="63" t="s">
        <v>57</v>
      </c>
      <c r="K143" s="64" t="s">
        <v>57</v>
      </c>
      <c r="L143" s="64" t="s">
        <v>66</v>
      </c>
      <c r="M143" s="74" t="s">
        <v>57</v>
      </c>
      <c r="N143" s="307"/>
      <c r="O143" s="307"/>
      <c r="P143" s="307"/>
      <c r="Q143" s="74"/>
      <c r="R143" s="74"/>
      <c r="S143" s="67"/>
      <c r="T143" s="67">
        <v>2.0</v>
      </c>
      <c r="U143" s="67"/>
      <c r="V143" s="68"/>
      <c r="W143" s="70"/>
      <c r="X143" s="70"/>
      <c r="Y143" s="64" t="s">
        <v>66</v>
      </c>
      <c r="Z143" s="64" t="s">
        <v>66</v>
      </c>
      <c r="AA143" s="64" t="s">
        <v>66</v>
      </c>
      <c r="AB143" s="64" t="s">
        <v>66</v>
      </c>
      <c r="AC143" s="54" t="s">
        <v>675</v>
      </c>
      <c r="AD143" s="128"/>
    </row>
    <row r="144" ht="33.75" hidden="1" customHeight="1">
      <c r="A144" s="52">
        <v>267.0</v>
      </c>
      <c r="B144" s="53" t="s">
        <v>54</v>
      </c>
      <c r="C144" s="54" t="s">
        <v>87</v>
      </c>
      <c r="D144" s="55"/>
      <c r="E144" s="54"/>
      <c r="F144" s="303"/>
      <c r="G144" s="58">
        <v>44788.0</v>
      </c>
      <c r="H144" s="74"/>
      <c r="I144" s="74"/>
      <c r="J144" s="63" t="s">
        <v>57</v>
      </c>
      <c r="K144" s="64" t="s">
        <v>57</v>
      </c>
      <c r="L144" s="64" t="s">
        <v>57</v>
      </c>
      <c r="M144" s="74" t="s">
        <v>57</v>
      </c>
      <c r="N144" s="307"/>
      <c r="O144" s="307"/>
      <c r="P144" s="307"/>
      <c r="Q144" s="74"/>
      <c r="R144" s="74"/>
      <c r="S144" s="67"/>
      <c r="T144" s="67">
        <v>14.0</v>
      </c>
      <c r="U144" s="67"/>
      <c r="V144" s="68"/>
      <c r="W144" s="70"/>
      <c r="X144" s="70"/>
      <c r="Y144" s="64" t="s">
        <v>66</v>
      </c>
      <c r="Z144" s="64" t="s">
        <v>66</v>
      </c>
      <c r="AA144" s="64" t="s">
        <v>66</v>
      </c>
      <c r="AB144" s="64" t="s">
        <v>66</v>
      </c>
      <c r="AC144" s="54" t="s">
        <v>1118</v>
      </c>
      <c r="AD144" s="128"/>
    </row>
    <row r="145" ht="33.75" hidden="1" customHeight="1">
      <c r="A145" s="52">
        <v>269.0</v>
      </c>
      <c r="B145" s="53" t="s">
        <v>54</v>
      </c>
      <c r="C145" s="54" t="s">
        <v>96</v>
      </c>
      <c r="D145" s="55"/>
      <c r="E145" s="54"/>
      <c r="F145" s="303"/>
      <c r="G145" s="58">
        <v>44784.0</v>
      </c>
      <c r="H145" s="74"/>
      <c r="I145" s="74"/>
      <c r="J145" s="63" t="s">
        <v>57</v>
      </c>
      <c r="K145" s="64" t="s">
        <v>57</v>
      </c>
      <c r="L145" s="64" t="s">
        <v>57</v>
      </c>
      <c r="M145" s="74" t="s">
        <v>57</v>
      </c>
      <c r="N145" s="307"/>
      <c r="O145" s="307"/>
      <c r="P145" s="307"/>
      <c r="Q145" s="74"/>
      <c r="R145" s="74"/>
      <c r="S145" s="67"/>
      <c r="T145" s="67">
        <v>18.0</v>
      </c>
      <c r="U145" s="67"/>
      <c r="V145" s="68"/>
      <c r="W145" s="70"/>
      <c r="X145" s="70"/>
      <c r="Y145" s="64" t="s">
        <v>66</v>
      </c>
      <c r="Z145" s="64" t="s">
        <v>66</v>
      </c>
      <c r="AA145" s="64" t="s">
        <v>66</v>
      </c>
      <c r="AB145" s="64" t="s">
        <v>66</v>
      </c>
      <c r="AC145" s="54" t="s">
        <v>1121</v>
      </c>
      <c r="AD145" s="128"/>
    </row>
    <row r="146" ht="33.75" hidden="1" customHeight="1">
      <c r="A146" s="52">
        <v>273.0</v>
      </c>
      <c r="B146" s="53" t="s">
        <v>54</v>
      </c>
      <c r="C146" s="54" t="s">
        <v>295</v>
      </c>
      <c r="D146" s="55"/>
      <c r="E146" s="54"/>
      <c r="F146" s="303"/>
      <c r="G146" s="58">
        <v>44777.0</v>
      </c>
      <c r="H146" s="74"/>
      <c r="I146" s="74"/>
      <c r="J146" s="63" t="s">
        <v>57</v>
      </c>
      <c r="K146" s="64" t="s">
        <v>57</v>
      </c>
      <c r="L146" s="64" t="s">
        <v>57</v>
      </c>
      <c r="M146" s="74" t="s">
        <v>57</v>
      </c>
      <c r="N146" s="307"/>
      <c r="O146" s="307"/>
      <c r="P146" s="307"/>
      <c r="Q146" s="74"/>
      <c r="R146" s="74"/>
      <c r="S146" s="67"/>
      <c r="T146" s="67">
        <v>35.0</v>
      </c>
      <c r="U146" s="67"/>
      <c r="V146" s="68"/>
      <c r="W146" s="70"/>
      <c r="X146" s="70"/>
      <c r="Y146" s="64" t="s">
        <v>66</v>
      </c>
      <c r="Z146" s="64" t="s">
        <v>66</v>
      </c>
      <c r="AA146" s="64" t="s">
        <v>66</v>
      </c>
      <c r="AB146" s="64" t="s">
        <v>66</v>
      </c>
      <c r="AC146" s="52" t="s">
        <v>1123</v>
      </c>
      <c r="AD146" s="52"/>
    </row>
    <row r="147" ht="33.75" hidden="1" customHeight="1">
      <c r="A147" s="52">
        <v>274.0</v>
      </c>
      <c r="B147" s="53" t="s">
        <v>54</v>
      </c>
      <c r="C147" s="54" t="s">
        <v>109</v>
      </c>
      <c r="D147" s="55"/>
      <c r="E147" s="54"/>
      <c r="F147" s="303"/>
      <c r="G147" s="58">
        <v>44790.0</v>
      </c>
      <c r="H147" s="74"/>
      <c r="I147" s="74"/>
      <c r="J147" s="63" t="s">
        <v>57</v>
      </c>
      <c r="K147" s="64" t="s">
        <v>57</v>
      </c>
      <c r="L147" s="64" t="s">
        <v>57</v>
      </c>
      <c r="M147" s="74" t="s">
        <v>57</v>
      </c>
      <c r="N147" s="307"/>
      <c r="O147" s="307"/>
      <c r="P147" s="307"/>
      <c r="Q147" s="74"/>
      <c r="R147" s="74"/>
      <c r="S147" s="67"/>
      <c r="T147" s="67">
        <v>17.0</v>
      </c>
      <c r="U147" s="67"/>
      <c r="V147" s="68"/>
      <c r="W147" s="70"/>
      <c r="X147" s="70"/>
      <c r="Y147" s="64" t="s">
        <v>66</v>
      </c>
      <c r="Z147" s="64" t="s">
        <v>66</v>
      </c>
      <c r="AA147" s="64" t="s">
        <v>66</v>
      </c>
      <c r="AB147" s="64" t="s">
        <v>66</v>
      </c>
      <c r="AC147" s="54" t="s">
        <v>1124</v>
      </c>
      <c r="AD147" s="128"/>
    </row>
    <row r="148" ht="33.75" hidden="1" customHeight="1">
      <c r="A148" s="52">
        <v>276.0</v>
      </c>
      <c r="B148" s="53" t="s">
        <v>54</v>
      </c>
      <c r="C148" s="54" t="s">
        <v>123</v>
      </c>
      <c r="D148" s="55"/>
      <c r="E148" s="54"/>
      <c r="F148" s="303"/>
      <c r="G148" s="58">
        <v>44783.0</v>
      </c>
      <c r="H148" s="74"/>
      <c r="I148" s="74"/>
      <c r="J148" s="63" t="s">
        <v>57</v>
      </c>
      <c r="K148" s="64" t="s">
        <v>57</v>
      </c>
      <c r="L148" s="64" t="s">
        <v>57</v>
      </c>
      <c r="M148" s="74" t="s">
        <v>57</v>
      </c>
      <c r="N148" s="307"/>
      <c r="O148" s="307"/>
      <c r="P148" s="307"/>
      <c r="Q148" s="74"/>
      <c r="R148" s="74"/>
      <c r="S148" s="67"/>
      <c r="T148" s="67">
        <v>17.0</v>
      </c>
      <c r="U148" s="67"/>
      <c r="V148" s="68"/>
      <c r="W148" s="70"/>
      <c r="X148" s="70"/>
      <c r="Y148" s="64" t="s">
        <v>66</v>
      </c>
      <c r="Z148" s="64" t="s">
        <v>66</v>
      </c>
      <c r="AA148" s="64" t="s">
        <v>66</v>
      </c>
      <c r="AB148" s="64" t="s">
        <v>66</v>
      </c>
      <c r="AC148" s="54" t="s">
        <v>958</v>
      </c>
      <c r="AD148" s="128"/>
    </row>
    <row r="149" ht="33.75" hidden="1" customHeight="1">
      <c r="A149" s="52">
        <v>279.0</v>
      </c>
      <c r="B149" s="53" t="s">
        <v>54</v>
      </c>
      <c r="C149" s="54" t="s">
        <v>131</v>
      </c>
      <c r="D149" s="55"/>
      <c r="E149" s="54"/>
      <c r="F149" s="303"/>
      <c r="G149" s="58">
        <v>44784.0</v>
      </c>
      <c r="H149" s="74"/>
      <c r="I149" s="74"/>
      <c r="J149" s="63" t="s">
        <v>57</v>
      </c>
      <c r="K149" s="64" t="s">
        <v>57</v>
      </c>
      <c r="L149" s="64" t="s">
        <v>57</v>
      </c>
      <c r="M149" s="74" t="s">
        <v>57</v>
      </c>
      <c r="N149" s="307"/>
      <c r="O149" s="307"/>
      <c r="P149" s="307"/>
      <c r="Q149" s="74"/>
      <c r="R149" s="74"/>
      <c r="S149" s="67"/>
      <c r="T149" s="67">
        <v>5.0</v>
      </c>
      <c r="U149" s="67"/>
      <c r="V149" s="68"/>
      <c r="W149" s="70"/>
      <c r="X149" s="70"/>
      <c r="Y149" s="64" t="s">
        <v>66</v>
      </c>
      <c r="Z149" s="64" t="s">
        <v>66</v>
      </c>
      <c r="AA149" s="64" t="s">
        <v>66</v>
      </c>
      <c r="AB149" s="64" t="s">
        <v>66</v>
      </c>
      <c r="AC149" s="54" t="s">
        <v>1128</v>
      </c>
      <c r="AD149" s="128"/>
    </row>
    <row r="150" ht="33.75" hidden="1" customHeight="1">
      <c r="A150" s="52">
        <v>280.0</v>
      </c>
      <c r="B150" s="53" t="s">
        <v>54</v>
      </c>
      <c r="C150" s="54" t="s">
        <v>143</v>
      </c>
      <c r="D150" s="55"/>
      <c r="E150" s="54"/>
      <c r="F150" s="303"/>
      <c r="G150" s="58">
        <v>45022.0</v>
      </c>
      <c r="H150" s="74"/>
      <c r="I150" s="74"/>
      <c r="J150" s="63" t="s">
        <v>57</v>
      </c>
      <c r="K150" s="64" t="s">
        <v>57</v>
      </c>
      <c r="L150" s="64" t="s">
        <v>66</v>
      </c>
      <c r="M150" s="74" t="s">
        <v>57</v>
      </c>
      <c r="N150" s="307"/>
      <c r="O150" s="307"/>
      <c r="P150" s="307"/>
      <c r="Q150" s="74"/>
      <c r="R150" s="74"/>
      <c r="S150" s="67">
        <v>2.0</v>
      </c>
      <c r="T150" s="67">
        <v>1.0</v>
      </c>
      <c r="U150" s="67"/>
      <c r="V150" s="68"/>
      <c r="W150" s="70"/>
      <c r="X150" s="70"/>
      <c r="Y150" s="64" t="s">
        <v>66</v>
      </c>
      <c r="Z150" s="64" t="s">
        <v>66</v>
      </c>
      <c r="AA150" s="64" t="s">
        <v>66</v>
      </c>
      <c r="AB150" s="64" t="s">
        <v>66</v>
      </c>
      <c r="AC150" s="54" t="s">
        <v>675</v>
      </c>
      <c r="AD150" s="128"/>
    </row>
    <row r="151" ht="33.75" hidden="1" customHeight="1">
      <c r="A151" s="52">
        <v>282.0</v>
      </c>
      <c r="B151" s="53" t="s">
        <v>54</v>
      </c>
      <c r="C151" s="54" t="s">
        <v>149</v>
      </c>
      <c r="D151" s="55"/>
      <c r="E151" s="54"/>
      <c r="F151" s="303"/>
      <c r="G151" s="58">
        <v>44792.0</v>
      </c>
      <c r="H151" s="74"/>
      <c r="I151" s="74"/>
      <c r="J151" s="63" t="s">
        <v>57</v>
      </c>
      <c r="K151" s="64" t="s">
        <v>57</v>
      </c>
      <c r="L151" s="64" t="s">
        <v>57</v>
      </c>
      <c r="M151" s="74" t="s">
        <v>57</v>
      </c>
      <c r="N151" s="307"/>
      <c r="O151" s="307"/>
      <c r="P151" s="307"/>
      <c r="Q151" s="74"/>
      <c r="R151" s="74"/>
      <c r="S151" s="67"/>
      <c r="T151" s="67">
        <v>10.0</v>
      </c>
      <c r="U151" s="67"/>
      <c r="V151" s="68"/>
      <c r="W151" s="70"/>
      <c r="X151" s="70"/>
      <c r="Y151" s="64" t="s">
        <v>66</v>
      </c>
      <c r="Z151" s="64" t="s">
        <v>66</v>
      </c>
      <c r="AA151" s="64" t="s">
        <v>66</v>
      </c>
      <c r="AB151" s="64" t="s">
        <v>66</v>
      </c>
      <c r="AC151" s="54" t="s">
        <v>779</v>
      </c>
      <c r="AD151" s="128"/>
    </row>
    <row r="152" ht="33.75" hidden="1" customHeight="1">
      <c r="A152" s="52">
        <v>283.0</v>
      </c>
      <c r="B152" s="53" t="s">
        <v>54</v>
      </c>
      <c r="C152" s="54" t="s">
        <v>319</v>
      </c>
      <c r="D152" s="55"/>
      <c r="E152" s="54"/>
      <c r="F152" s="303"/>
      <c r="G152" s="58">
        <v>44776.0</v>
      </c>
      <c r="H152" s="74"/>
      <c r="I152" s="74"/>
      <c r="J152" s="63" t="s">
        <v>57</v>
      </c>
      <c r="K152" s="64" t="s">
        <v>57</v>
      </c>
      <c r="L152" s="64" t="s">
        <v>57</v>
      </c>
      <c r="M152" s="74" t="s">
        <v>57</v>
      </c>
      <c r="N152" s="307"/>
      <c r="O152" s="307"/>
      <c r="P152" s="307"/>
      <c r="Q152" s="74"/>
      <c r="R152" s="74"/>
      <c r="S152" s="67"/>
      <c r="T152" s="67">
        <v>4.0</v>
      </c>
      <c r="U152" s="67"/>
      <c r="V152" s="68"/>
      <c r="W152" s="70"/>
      <c r="X152" s="70"/>
      <c r="Y152" s="64" t="s">
        <v>66</v>
      </c>
      <c r="Z152" s="64" t="s">
        <v>66</v>
      </c>
      <c r="AA152" s="64" t="s">
        <v>66</v>
      </c>
      <c r="AB152" s="64" t="s">
        <v>66</v>
      </c>
      <c r="AC152" s="52" t="s">
        <v>1135</v>
      </c>
      <c r="AD152" s="52"/>
    </row>
    <row r="153" ht="33.75" hidden="1" customHeight="1">
      <c r="A153" s="52">
        <v>284.0</v>
      </c>
      <c r="B153" s="53" t="s">
        <v>54</v>
      </c>
      <c r="C153" s="54" t="s">
        <v>156</v>
      </c>
      <c r="D153" s="55"/>
      <c r="E153" s="54"/>
      <c r="F153" s="303"/>
      <c r="G153" s="58">
        <v>44782.0</v>
      </c>
      <c r="H153" s="74"/>
      <c r="I153" s="74"/>
      <c r="J153" s="63" t="s">
        <v>57</v>
      </c>
      <c r="K153" s="64" t="s">
        <v>57</v>
      </c>
      <c r="L153" s="64" t="s">
        <v>57</v>
      </c>
      <c r="M153" s="74" t="s">
        <v>57</v>
      </c>
      <c r="N153" s="307"/>
      <c r="O153" s="307"/>
      <c r="P153" s="307"/>
      <c r="Q153" s="74"/>
      <c r="R153" s="74"/>
      <c r="S153" s="67"/>
      <c r="T153" s="67">
        <v>3.0</v>
      </c>
      <c r="U153" s="67"/>
      <c r="V153" s="68"/>
      <c r="W153" s="70"/>
      <c r="X153" s="70"/>
      <c r="Y153" s="64" t="s">
        <v>66</v>
      </c>
      <c r="Z153" s="64" t="s">
        <v>66</v>
      </c>
      <c r="AA153" s="64" t="s">
        <v>66</v>
      </c>
      <c r="AB153" s="64" t="s">
        <v>66</v>
      </c>
      <c r="AC153" s="54" t="s">
        <v>675</v>
      </c>
      <c r="AD153" s="128"/>
    </row>
    <row r="154" ht="33.75" hidden="1" customHeight="1">
      <c r="A154" s="52">
        <v>285.0</v>
      </c>
      <c r="B154" s="53" t="s">
        <v>54</v>
      </c>
      <c r="C154" s="54" t="s">
        <v>162</v>
      </c>
      <c r="D154" s="55"/>
      <c r="E154" s="54"/>
      <c r="F154" s="303"/>
      <c r="G154" s="58">
        <v>44869.0</v>
      </c>
      <c r="H154" s="74"/>
      <c r="I154" s="74"/>
      <c r="J154" s="63" t="s">
        <v>57</v>
      </c>
      <c r="K154" s="64" t="s">
        <v>57</v>
      </c>
      <c r="L154" s="64" t="s">
        <v>57</v>
      </c>
      <c r="M154" s="74" t="s">
        <v>57</v>
      </c>
      <c r="N154" s="307"/>
      <c r="O154" s="307"/>
      <c r="P154" s="307"/>
      <c r="Q154" s="74"/>
      <c r="R154" s="74"/>
      <c r="S154" s="67">
        <v>5.0</v>
      </c>
      <c r="T154" s="67">
        <v>3.0</v>
      </c>
      <c r="U154" s="67"/>
      <c r="V154" s="68"/>
      <c r="W154" s="70"/>
      <c r="X154" s="70"/>
      <c r="Y154" s="64" t="s">
        <v>66</v>
      </c>
      <c r="Z154" s="64" t="s">
        <v>66</v>
      </c>
      <c r="AA154" s="64" t="s">
        <v>66</v>
      </c>
      <c r="AB154" s="64" t="s">
        <v>66</v>
      </c>
      <c r="AC154" s="54" t="s">
        <v>1140</v>
      </c>
      <c r="AD154" s="128"/>
    </row>
    <row r="155" ht="33.75" hidden="1" customHeight="1">
      <c r="A155" s="52">
        <v>287.0</v>
      </c>
      <c r="B155" s="53" t="s">
        <v>54</v>
      </c>
      <c r="C155" s="54" t="s">
        <v>167</v>
      </c>
      <c r="D155" s="55"/>
      <c r="E155" s="54"/>
      <c r="F155" s="303"/>
      <c r="G155" s="58"/>
      <c r="H155" s="74"/>
      <c r="I155" s="74"/>
      <c r="J155" s="63" t="s">
        <v>57</v>
      </c>
      <c r="K155" s="64" t="s">
        <v>57</v>
      </c>
      <c r="L155" s="64" t="s">
        <v>57</v>
      </c>
      <c r="M155" s="74" t="s">
        <v>57</v>
      </c>
      <c r="N155" s="307"/>
      <c r="O155" s="307"/>
      <c r="P155" s="307"/>
      <c r="Q155" s="74"/>
      <c r="R155" s="74"/>
      <c r="S155" s="67">
        <v>12.0</v>
      </c>
      <c r="T155" s="67">
        <v>9.0</v>
      </c>
      <c r="U155" s="67">
        <v>3.0</v>
      </c>
      <c r="V155" s="68"/>
      <c r="W155" s="70"/>
      <c r="X155" s="70"/>
      <c r="Y155" s="64" t="s">
        <v>66</v>
      </c>
      <c r="Z155" s="64" t="s">
        <v>66</v>
      </c>
      <c r="AA155" s="64" t="s">
        <v>66</v>
      </c>
      <c r="AB155" s="64" t="s">
        <v>66</v>
      </c>
      <c r="AC155" s="54" t="s">
        <v>675</v>
      </c>
      <c r="AD155" s="128"/>
    </row>
    <row r="156" ht="33.75" hidden="1" customHeight="1">
      <c r="A156" s="52">
        <v>288.0</v>
      </c>
      <c r="B156" s="53" t="s">
        <v>54</v>
      </c>
      <c r="C156" s="54" t="s">
        <v>176</v>
      </c>
      <c r="D156" s="55"/>
      <c r="E156" s="54"/>
      <c r="F156" s="303"/>
      <c r="G156" s="58">
        <v>44811.0</v>
      </c>
      <c r="H156" s="74"/>
      <c r="I156" s="74"/>
      <c r="J156" s="63" t="s">
        <v>57</v>
      </c>
      <c r="K156" s="64" t="s">
        <v>57</v>
      </c>
      <c r="L156" s="64" t="s">
        <v>57</v>
      </c>
      <c r="M156" s="74" t="s">
        <v>57</v>
      </c>
      <c r="N156" s="307"/>
      <c r="O156" s="307"/>
      <c r="P156" s="307"/>
      <c r="Q156" s="74"/>
      <c r="R156" s="74"/>
      <c r="S156" s="67"/>
      <c r="T156" s="67">
        <v>5.0</v>
      </c>
      <c r="U156" s="67"/>
      <c r="V156" s="68"/>
      <c r="W156" s="70"/>
      <c r="X156" s="70"/>
      <c r="Y156" s="64" t="s">
        <v>66</v>
      </c>
      <c r="Z156" s="64" t="s">
        <v>66</v>
      </c>
      <c r="AA156" s="64" t="s">
        <v>66</v>
      </c>
      <c r="AB156" s="64" t="s">
        <v>66</v>
      </c>
      <c r="AC156" s="54" t="s">
        <v>1144</v>
      </c>
      <c r="AD156" s="128"/>
    </row>
    <row r="157" ht="33.75" hidden="1" customHeight="1">
      <c r="A157" s="52">
        <v>289.0</v>
      </c>
      <c r="B157" s="53" t="s">
        <v>54</v>
      </c>
      <c r="C157" s="54" t="s">
        <v>186</v>
      </c>
      <c r="D157" s="55"/>
      <c r="E157" s="54"/>
      <c r="F157" s="303"/>
      <c r="G157" s="58">
        <v>44802.0</v>
      </c>
      <c r="H157" s="74"/>
      <c r="I157" s="74"/>
      <c r="J157" s="63" t="s">
        <v>57</v>
      </c>
      <c r="K157" s="64" t="s">
        <v>57</v>
      </c>
      <c r="L157" s="64" t="s">
        <v>57</v>
      </c>
      <c r="M157" s="74" t="s">
        <v>57</v>
      </c>
      <c r="N157" s="307"/>
      <c r="O157" s="307"/>
      <c r="P157" s="307"/>
      <c r="Q157" s="74"/>
      <c r="R157" s="74"/>
      <c r="S157" s="67"/>
      <c r="T157" s="67">
        <v>9.0</v>
      </c>
      <c r="U157" s="67"/>
      <c r="V157" s="68"/>
      <c r="W157" s="70"/>
      <c r="X157" s="70"/>
      <c r="Y157" s="64" t="s">
        <v>66</v>
      </c>
      <c r="Z157" s="64" t="s">
        <v>66</v>
      </c>
      <c r="AA157" s="64" t="s">
        <v>66</v>
      </c>
      <c r="AB157" s="64" t="s">
        <v>66</v>
      </c>
      <c r="AC157" s="54" t="s">
        <v>675</v>
      </c>
      <c r="AD157" s="128"/>
    </row>
    <row r="158" ht="33.75" hidden="1" customHeight="1">
      <c r="A158" s="52">
        <v>290.0</v>
      </c>
      <c r="B158" s="53" t="s">
        <v>54</v>
      </c>
      <c r="C158" s="54" t="s">
        <v>194</v>
      </c>
      <c r="D158" s="361"/>
      <c r="E158" s="54"/>
      <c r="F158" s="303"/>
      <c r="G158" s="58">
        <v>44873.0</v>
      </c>
      <c r="H158" s="74"/>
      <c r="I158" s="74"/>
      <c r="J158" s="63" t="s">
        <v>57</v>
      </c>
      <c r="K158" s="64" t="s">
        <v>57</v>
      </c>
      <c r="L158" s="64" t="s">
        <v>57</v>
      </c>
      <c r="M158" s="74" t="s">
        <v>57</v>
      </c>
      <c r="N158" s="307"/>
      <c r="O158" s="307"/>
      <c r="P158" s="307"/>
      <c r="Q158" s="74"/>
      <c r="R158" s="74"/>
      <c r="S158" s="67">
        <v>12.0</v>
      </c>
      <c r="T158" s="67">
        <v>13.0</v>
      </c>
      <c r="U158" s="67"/>
      <c r="V158" s="68"/>
      <c r="W158" s="70"/>
      <c r="X158" s="70"/>
      <c r="Y158" s="64" t="s">
        <v>66</v>
      </c>
      <c r="Z158" s="64" t="s">
        <v>66</v>
      </c>
      <c r="AA158" s="64" t="s">
        <v>66</v>
      </c>
      <c r="AB158" s="64" t="s">
        <v>66</v>
      </c>
      <c r="AC158" s="54" t="s">
        <v>675</v>
      </c>
      <c r="AD158" s="128"/>
    </row>
    <row r="159" ht="33.75" hidden="1" customHeight="1">
      <c r="A159" s="52">
        <v>291.0</v>
      </c>
      <c r="B159" s="53" t="s">
        <v>54</v>
      </c>
      <c r="C159" s="54" t="s">
        <v>199</v>
      </c>
      <c r="D159" s="55"/>
      <c r="E159" s="54"/>
      <c r="F159" s="303"/>
      <c r="G159" s="58">
        <v>44791.0</v>
      </c>
      <c r="H159" s="74"/>
      <c r="I159" s="74"/>
      <c r="J159" s="63" t="s">
        <v>57</v>
      </c>
      <c r="K159" s="64" t="s">
        <v>57</v>
      </c>
      <c r="L159" s="64" t="s">
        <v>57</v>
      </c>
      <c r="M159" s="74" t="s">
        <v>57</v>
      </c>
      <c r="N159" s="307"/>
      <c r="O159" s="307"/>
      <c r="P159" s="307"/>
      <c r="Q159" s="74"/>
      <c r="R159" s="74"/>
      <c r="S159" s="67"/>
      <c r="T159" s="67">
        <v>5.0</v>
      </c>
      <c r="U159" s="67"/>
      <c r="V159" s="68"/>
      <c r="W159" s="70"/>
      <c r="X159" s="70"/>
      <c r="Y159" s="64" t="s">
        <v>66</v>
      </c>
      <c r="Z159" s="64" t="s">
        <v>66</v>
      </c>
      <c r="AA159" s="64" t="s">
        <v>66</v>
      </c>
      <c r="AB159" s="64" t="s">
        <v>66</v>
      </c>
      <c r="AC159" s="54" t="s">
        <v>675</v>
      </c>
      <c r="AD159" s="128"/>
    </row>
    <row r="160" ht="33.75" hidden="1" customHeight="1">
      <c r="A160" s="52">
        <v>292.0</v>
      </c>
      <c r="B160" s="53" t="s">
        <v>54</v>
      </c>
      <c r="C160" s="54" t="s">
        <v>205</v>
      </c>
      <c r="D160" s="55"/>
      <c r="E160" s="54"/>
      <c r="F160" s="303"/>
      <c r="G160" s="58">
        <v>44842.0</v>
      </c>
      <c r="H160" s="74"/>
      <c r="I160" s="74"/>
      <c r="J160" s="63" t="s">
        <v>57</v>
      </c>
      <c r="K160" s="64" t="s">
        <v>57</v>
      </c>
      <c r="L160" s="64" t="s">
        <v>57</v>
      </c>
      <c r="M160" s="74" t="s">
        <v>57</v>
      </c>
      <c r="N160" s="307"/>
      <c r="O160" s="307"/>
      <c r="P160" s="307"/>
      <c r="Q160" s="74"/>
      <c r="R160" s="74"/>
      <c r="S160" s="67"/>
      <c r="T160" s="67">
        <v>32.0</v>
      </c>
      <c r="U160" s="67"/>
      <c r="V160" s="68"/>
      <c r="W160" s="70"/>
      <c r="X160" s="70"/>
      <c r="Y160" s="64" t="s">
        <v>66</v>
      </c>
      <c r="Z160" s="64" t="s">
        <v>66</v>
      </c>
      <c r="AA160" s="64" t="s">
        <v>66</v>
      </c>
      <c r="AB160" s="64" t="s">
        <v>66</v>
      </c>
      <c r="AC160" s="54" t="s">
        <v>675</v>
      </c>
      <c r="AD160" s="128"/>
    </row>
    <row r="161" ht="33.75" hidden="1" customHeight="1">
      <c r="A161" s="52">
        <v>293.0</v>
      </c>
      <c r="B161" s="53" t="s">
        <v>54</v>
      </c>
      <c r="C161" s="54" t="s">
        <v>210</v>
      </c>
      <c r="D161" s="55"/>
      <c r="E161" s="54"/>
      <c r="F161" s="303"/>
      <c r="G161" s="58">
        <v>44814.0</v>
      </c>
      <c r="H161" s="74"/>
      <c r="I161" s="74"/>
      <c r="J161" s="63" t="s">
        <v>57</v>
      </c>
      <c r="K161" s="64" t="s">
        <v>57</v>
      </c>
      <c r="L161" s="64" t="s">
        <v>57</v>
      </c>
      <c r="M161" s="74" t="s">
        <v>335</v>
      </c>
      <c r="N161" s="307"/>
      <c r="O161" s="307"/>
      <c r="P161" s="307"/>
      <c r="Q161" s="74"/>
      <c r="R161" s="74"/>
      <c r="S161" s="67"/>
      <c r="T161" s="67">
        <v>25.0</v>
      </c>
      <c r="U161" s="67"/>
      <c r="V161" s="68"/>
      <c r="W161" s="70"/>
      <c r="X161" s="70"/>
      <c r="Y161" s="64" t="s">
        <v>66</v>
      </c>
      <c r="Z161" s="64" t="s">
        <v>66</v>
      </c>
      <c r="AA161" s="64" t="s">
        <v>66</v>
      </c>
      <c r="AB161" s="64" t="s">
        <v>66</v>
      </c>
      <c r="AC161" s="54" t="s">
        <v>1154</v>
      </c>
      <c r="AD161" s="128"/>
    </row>
    <row r="162" ht="33.75" hidden="1" customHeight="1">
      <c r="A162" s="52">
        <v>294.0</v>
      </c>
      <c r="B162" s="53" t="s">
        <v>54</v>
      </c>
      <c r="C162" s="54" t="s">
        <v>216</v>
      </c>
      <c r="D162" s="55"/>
      <c r="E162" s="54"/>
      <c r="F162" s="303"/>
      <c r="G162" s="58">
        <v>44807.0</v>
      </c>
      <c r="H162" s="74"/>
      <c r="I162" s="74"/>
      <c r="J162" s="63" t="s">
        <v>57</v>
      </c>
      <c r="K162" s="64" t="s">
        <v>57</v>
      </c>
      <c r="L162" s="64" t="s">
        <v>57</v>
      </c>
      <c r="M162" s="74" t="s">
        <v>57</v>
      </c>
      <c r="N162" s="307"/>
      <c r="O162" s="307"/>
      <c r="P162" s="307"/>
      <c r="Q162" s="74"/>
      <c r="R162" s="74"/>
      <c r="S162" s="67"/>
      <c r="T162" s="67">
        <v>12.0</v>
      </c>
      <c r="U162" s="67"/>
      <c r="V162" s="68"/>
      <c r="W162" s="70"/>
      <c r="X162" s="70"/>
      <c r="Y162" s="64" t="s">
        <v>66</v>
      </c>
      <c r="Z162" s="64" t="s">
        <v>66</v>
      </c>
      <c r="AA162" s="64" t="s">
        <v>66</v>
      </c>
      <c r="AB162" s="64" t="s">
        <v>66</v>
      </c>
      <c r="AC162" s="54" t="s">
        <v>1158</v>
      </c>
      <c r="AD162" s="128"/>
    </row>
    <row r="163" ht="33.75" hidden="1" customHeight="1">
      <c r="A163" s="52">
        <v>295.0</v>
      </c>
      <c r="B163" s="53" t="s">
        <v>54</v>
      </c>
      <c r="C163" s="54" t="s">
        <v>337</v>
      </c>
      <c r="D163" s="55"/>
      <c r="E163" s="54"/>
      <c r="F163" s="303"/>
      <c r="G163" s="58">
        <v>44777.0</v>
      </c>
      <c r="H163" s="74"/>
      <c r="I163" s="74"/>
      <c r="J163" s="63" t="s">
        <v>57</v>
      </c>
      <c r="K163" s="64" t="s">
        <v>82</v>
      </c>
      <c r="L163" s="64" t="s">
        <v>66</v>
      </c>
      <c r="M163" s="74" t="s">
        <v>66</v>
      </c>
      <c r="N163" s="307"/>
      <c r="O163" s="307"/>
      <c r="P163" s="307"/>
      <c r="Q163" s="74"/>
      <c r="R163" s="74"/>
      <c r="S163" s="67"/>
      <c r="T163" s="67">
        <v>2.0</v>
      </c>
      <c r="U163" s="67"/>
      <c r="V163" s="68"/>
      <c r="W163" s="70"/>
      <c r="X163" s="70"/>
      <c r="Y163" s="64" t="s">
        <v>66</v>
      </c>
      <c r="Z163" s="64" t="s">
        <v>66</v>
      </c>
      <c r="AA163" s="64" t="s">
        <v>66</v>
      </c>
      <c r="AB163" s="64" t="s">
        <v>66</v>
      </c>
      <c r="AC163" s="52" t="s">
        <v>1161</v>
      </c>
      <c r="AD163" s="52"/>
    </row>
    <row r="164" ht="33.75" hidden="1" customHeight="1">
      <c r="A164" s="52">
        <v>296.0</v>
      </c>
      <c r="B164" s="53" t="s">
        <v>54</v>
      </c>
      <c r="C164" s="54" t="s">
        <v>223</v>
      </c>
      <c r="D164" s="55"/>
      <c r="E164" s="54"/>
      <c r="F164" s="303"/>
      <c r="G164" s="58">
        <v>45093.0</v>
      </c>
      <c r="H164" s="74"/>
      <c r="I164" s="74"/>
      <c r="J164" s="63" t="s">
        <v>552</v>
      </c>
      <c r="K164" s="64" t="s">
        <v>82</v>
      </c>
      <c r="L164" s="64" t="s">
        <v>57</v>
      </c>
      <c r="M164" s="74" t="s">
        <v>57</v>
      </c>
      <c r="N164" s="307"/>
      <c r="O164" s="307"/>
      <c r="P164" s="307"/>
      <c r="Q164" s="74"/>
      <c r="R164" s="74"/>
      <c r="S164" s="67">
        <v>39.0</v>
      </c>
      <c r="T164" s="67">
        <v>27.0</v>
      </c>
      <c r="U164" s="67">
        <v>8.0</v>
      </c>
      <c r="V164" s="68"/>
      <c r="W164" s="70"/>
      <c r="X164" s="70"/>
      <c r="Y164" s="64" t="s">
        <v>66</v>
      </c>
      <c r="Z164" s="64" t="s">
        <v>66</v>
      </c>
      <c r="AA164" s="64" t="s">
        <v>66</v>
      </c>
      <c r="AB164" s="64" t="s">
        <v>66</v>
      </c>
      <c r="AC164" s="54" t="s">
        <v>1163</v>
      </c>
      <c r="AD164" s="128"/>
    </row>
    <row r="165" ht="33.75" hidden="1" customHeight="1">
      <c r="A165" s="52">
        <v>297.0</v>
      </c>
      <c r="B165" s="53" t="s">
        <v>54</v>
      </c>
      <c r="C165" s="54" t="s">
        <v>228</v>
      </c>
      <c r="D165" s="55"/>
      <c r="E165" s="54"/>
      <c r="F165" s="303"/>
      <c r="G165" s="58">
        <v>44805.0</v>
      </c>
      <c r="H165" s="74"/>
      <c r="I165" s="74"/>
      <c r="J165" s="63" t="s">
        <v>57</v>
      </c>
      <c r="K165" s="64" t="s">
        <v>57</v>
      </c>
      <c r="L165" s="64" t="s">
        <v>57</v>
      </c>
      <c r="M165" s="74" t="s">
        <v>57</v>
      </c>
      <c r="N165" s="307"/>
      <c r="O165" s="307"/>
      <c r="P165" s="307"/>
      <c r="Q165" s="74"/>
      <c r="R165" s="74"/>
      <c r="S165" s="67"/>
      <c r="T165" s="67">
        <v>7.0</v>
      </c>
      <c r="U165" s="67"/>
      <c r="V165" s="68"/>
      <c r="W165" s="70"/>
      <c r="X165" s="70"/>
      <c r="Y165" s="64" t="s">
        <v>66</v>
      </c>
      <c r="Z165" s="64" t="s">
        <v>66</v>
      </c>
      <c r="AA165" s="64" t="s">
        <v>66</v>
      </c>
      <c r="AB165" s="64" t="s">
        <v>66</v>
      </c>
      <c r="AC165" s="54" t="s">
        <v>675</v>
      </c>
      <c r="AD165" s="128"/>
    </row>
    <row r="166" ht="33.75" hidden="1" customHeight="1">
      <c r="A166" s="52">
        <v>298.0</v>
      </c>
      <c r="B166" s="53" t="s">
        <v>54</v>
      </c>
      <c r="C166" s="54" t="s">
        <v>76</v>
      </c>
      <c r="D166" s="55"/>
      <c r="E166" s="54"/>
      <c r="F166" s="303"/>
      <c r="G166" s="58">
        <v>44807.0</v>
      </c>
      <c r="H166" s="74"/>
      <c r="I166" s="74"/>
      <c r="J166" s="63" t="s">
        <v>57</v>
      </c>
      <c r="K166" s="64" t="s">
        <v>57</v>
      </c>
      <c r="L166" s="64" t="s">
        <v>57</v>
      </c>
      <c r="M166" s="74" t="s">
        <v>57</v>
      </c>
      <c r="N166" s="307"/>
      <c r="O166" s="307"/>
      <c r="P166" s="307"/>
      <c r="Q166" s="74"/>
      <c r="R166" s="74"/>
      <c r="S166" s="67"/>
      <c r="T166" s="67">
        <v>30.0</v>
      </c>
      <c r="U166" s="67"/>
      <c r="V166" s="68"/>
      <c r="W166" s="70"/>
      <c r="X166" s="70"/>
      <c r="Y166" s="64" t="s">
        <v>66</v>
      </c>
      <c r="Z166" s="64" t="s">
        <v>66</v>
      </c>
      <c r="AA166" s="64" t="s">
        <v>66</v>
      </c>
      <c r="AB166" s="64" t="s">
        <v>66</v>
      </c>
      <c r="AC166" s="54" t="s">
        <v>1166</v>
      </c>
      <c r="AD166" s="128"/>
    </row>
    <row r="167" ht="33.75" hidden="1" customHeight="1">
      <c r="A167" s="52">
        <v>299.0</v>
      </c>
      <c r="B167" s="53" t="s">
        <v>54</v>
      </c>
      <c r="C167" s="54" t="s">
        <v>237</v>
      </c>
      <c r="D167" s="55"/>
      <c r="E167" s="54"/>
      <c r="F167" s="303"/>
      <c r="G167" s="58">
        <v>44798.0</v>
      </c>
      <c r="H167" s="74"/>
      <c r="I167" s="74"/>
      <c r="J167" s="63" t="s">
        <v>57</v>
      </c>
      <c r="K167" s="64" t="s">
        <v>57</v>
      </c>
      <c r="L167" s="64" t="s">
        <v>57</v>
      </c>
      <c r="M167" s="74" t="s">
        <v>57</v>
      </c>
      <c r="N167" s="307"/>
      <c r="O167" s="307"/>
      <c r="P167" s="307"/>
      <c r="Q167" s="74"/>
      <c r="R167" s="74"/>
      <c r="S167" s="67"/>
      <c r="T167" s="67">
        <v>19.0</v>
      </c>
      <c r="U167" s="67"/>
      <c r="V167" s="68"/>
      <c r="W167" s="70"/>
      <c r="X167" s="70"/>
      <c r="Y167" s="64" t="s">
        <v>66</v>
      </c>
      <c r="Z167" s="64" t="s">
        <v>66</v>
      </c>
      <c r="AA167" s="64" t="s">
        <v>66</v>
      </c>
      <c r="AB167" s="64" t="s">
        <v>66</v>
      </c>
      <c r="AC167" s="54" t="s">
        <v>656</v>
      </c>
      <c r="AD167" s="128"/>
    </row>
    <row r="168" ht="33.75" hidden="1" customHeight="1">
      <c r="A168" s="52">
        <v>300.0</v>
      </c>
      <c r="B168" s="53" t="s">
        <v>54</v>
      </c>
      <c r="C168" s="54" t="s">
        <v>243</v>
      </c>
      <c r="D168" s="55"/>
      <c r="E168" s="54"/>
      <c r="F168" s="303"/>
      <c r="G168" s="58">
        <v>44830.0</v>
      </c>
      <c r="H168" s="74"/>
      <c r="I168" s="74"/>
      <c r="J168" s="63" t="s">
        <v>57</v>
      </c>
      <c r="K168" s="64" t="s">
        <v>57</v>
      </c>
      <c r="L168" s="64" t="s">
        <v>57</v>
      </c>
      <c r="M168" s="74" t="s">
        <v>57</v>
      </c>
      <c r="N168" s="307"/>
      <c r="O168" s="307"/>
      <c r="P168" s="307"/>
      <c r="Q168" s="74"/>
      <c r="R168" s="74"/>
      <c r="S168" s="67"/>
      <c r="T168" s="67">
        <v>18.0</v>
      </c>
      <c r="U168" s="67"/>
      <c r="V168" s="68"/>
      <c r="W168" s="70"/>
      <c r="X168" s="70"/>
      <c r="Y168" s="64" t="s">
        <v>66</v>
      </c>
      <c r="Z168" s="64" t="s">
        <v>66</v>
      </c>
      <c r="AA168" s="64" t="s">
        <v>66</v>
      </c>
      <c r="AB168" s="64" t="s">
        <v>66</v>
      </c>
      <c r="AC168" s="54" t="s">
        <v>1170</v>
      </c>
      <c r="AD168" s="128"/>
    </row>
    <row r="169" ht="33.75" hidden="1" customHeight="1">
      <c r="A169" s="52">
        <v>301.0</v>
      </c>
      <c r="B169" s="53" t="s">
        <v>54</v>
      </c>
      <c r="C169" s="54" t="s">
        <v>249</v>
      </c>
      <c r="D169" s="55"/>
      <c r="E169" s="54"/>
      <c r="F169" s="303"/>
      <c r="G169" s="58">
        <v>44846.0</v>
      </c>
      <c r="H169" s="74"/>
      <c r="I169" s="74"/>
      <c r="J169" s="63" t="s">
        <v>57</v>
      </c>
      <c r="K169" s="64" t="s">
        <v>57</v>
      </c>
      <c r="L169" s="64" t="s">
        <v>57</v>
      </c>
      <c r="M169" s="74" t="s">
        <v>57</v>
      </c>
      <c r="N169" s="307"/>
      <c r="O169" s="307"/>
      <c r="P169" s="307"/>
      <c r="Q169" s="74"/>
      <c r="R169" s="74"/>
      <c r="S169" s="67"/>
      <c r="T169" s="67">
        <v>11.0</v>
      </c>
      <c r="U169" s="67"/>
      <c r="V169" s="68"/>
      <c r="W169" s="70"/>
      <c r="X169" s="70"/>
      <c r="Y169" s="64" t="s">
        <v>66</v>
      </c>
      <c r="Z169" s="64" t="s">
        <v>66</v>
      </c>
      <c r="AA169" s="64" t="s">
        <v>66</v>
      </c>
      <c r="AB169" s="64" t="s">
        <v>66</v>
      </c>
      <c r="AC169" s="54" t="s">
        <v>1173</v>
      </c>
      <c r="AD169" s="128"/>
    </row>
    <row r="170" ht="33.75" hidden="1" customHeight="1">
      <c r="A170" s="52">
        <v>302.0</v>
      </c>
      <c r="B170" s="53" t="s">
        <v>54</v>
      </c>
      <c r="C170" s="54" t="s">
        <v>256</v>
      </c>
      <c r="D170" s="55"/>
      <c r="E170" s="54"/>
      <c r="F170" s="303"/>
      <c r="G170" s="58">
        <v>44903.0</v>
      </c>
      <c r="H170" s="74"/>
      <c r="I170" s="74"/>
      <c r="J170" s="63" t="s">
        <v>57</v>
      </c>
      <c r="K170" s="64" t="s">
        <v>57</v>
      </c>
      <c r="L170" s="64" t="s">
        <v>57</v>
      </c>
      <c r="M170" s="74" t="s">
        <v>57</v>
      </c>
      <c r="N170" s="307"/>
      <c r="O170" s="307"/>
      <c r="P170" s="307"/>
      <c r="Q170" s="74"/>
      <c r="R170" s="74"/>
      <c r="S170" s="67">
        <v>31.0</v>
      </c>
      <c r="T170" s="67">
        <v>33.0</v>
      </c>
      <c r="U170" s="67"/>
      <c r="V170" s="68"/>
      <c r="W170" s="70"/>
      <c r="X170" s="70"/>
      <c r="Y170" s="64" t="s">
        <v>66</v>
      </c>
      <c r="Z170" s="64" t="s">
        <v>66</v>
      </c>
      <c r="AA170" s="64" t="s">
        <v>66</v>
      </c>
      <c r="AB170" s="64" t="s">
        <v>66</v>
      </c>
      <c r="AC170" s="54" t="s">
        <v>1176</v>
      </c>
      <c r="AD170" s="128"/>
    </row>
    <row r="171" ht="33.75" hidden="1" customHeight="1">
      <c r="A171" s="52">
        <v>303.0</v>
      </c>
      <c r="B171" s="53" t="s">
        <v>54</v>
      </c>
      <c r="C171" s="54" t="s">
        <v>261</v>
      </c>
      <c r="D171" s="55"/>
      <c r="E171" s="54"/>
      <c r="F171" s="303"/>
      <c r="G171" s="58">
        <v>44799.0</v>
      </c>
      <c r="H171" s="74"/>
      <c r="I171" s="74"/>
      <c r="J171" s="63" t="s">
        <v>57</v>
      </c>
      <c r="K171" s="64" t="s">
        <v>57</v>
      </c>
      <c r="L171" s="64" t="s">
        <v>57</v>
      </c>
      <c r="M171" s="74" t="s">
        <v>57</v>
      </c>
      <c r="N171" s="307"/>
      <c r="O171" s="307"/>
      <c r="P171" s="307"/>
      <c r="Q171" s="74"/>
      <c r="R171" s="74"/>
      <c r="S171" s="67"/>
      <c r="T171" s="67">
        <v>7.0</v>
      </c>
      <c r="U171" s="67"/>
      <c r="V171" s="68"/>
      <c r="W171" s="70"/>
      <c r="X171" s="70"/>
      <c r="Y171" s="64" t="s">
        <v>66</v>
      </c>
      <c r="Z171" s="64" t="s">
        <v>66</v>
      </c>
      <c r="AA171" s="64" t="s">
        <v>66</v>
      </c>
      <c r="AB171" s="64" t="s">
        <v>66</v>
      </c>
      <c r="AC171" s="54" t="s">
        <v>1178</v>
      </c>
      <c r="AD171" s="128"/>
    </row>
    <row r="172" ht="33.75" hidden="1" customHeight="1">
      <c r="A172" s="52">
        <v>304.0</v>
      </c>
      <c r="B172" s="53" t="s">
        <v>54</v>
      </c>
      <c r="C172" s="54" t="s">
        <v>266</v>
      </c>
      <c r="D172" s="55"/>
      <c r="E172" s="54"/>
      <c r="F172" s="303"/>
      <c r="G172" s="58">
        <v>44810.0</v>
      </c>
      <c r="H172" s="74"/>
      <c r="I172" s="74"/>
      <c r="J172" s="63" t="s">
        <v>57</v>
      </c>
      <c r="K172" s="64" t="s">
        <v>57</v>
      </c>
      <c r="L172" s="64" t="s">
        <v>66</v>
      </c>
      <c r="M172" s="74" t="s">
        <v>335</v>
      </c>
      <c r="N172" s="307"/>
      <c r="O172" s="307"/>
      <c r="P172" s="307"/>
      <c r="Q172" s="74"/>
      <c r="R172" s="74"/>
      <c r="S172" s="67"/>
      <c r="T172" s="67">
        <v>3.0</v>
      </c>
      <c r="U172" s="67"/>
      <c r="V172" s="68"/>
      <c r="W172" s="70"/>
      <c r="X172" s="70"/>
      <c r="Y172" s="64" t="s">
        <v>66</v>
      </c>
      <c r="Z172" s="64" t="s">
        <v>66</v>
      </c>
      <c r="AA172" s="64" t="s">
        <v>66</v>
      </c>
      <c r="AB172" s="64" t="s">
        <v>66</v>
      </c>
      <c r="AC172" s="54" t="s">
        <v>675</v>
      </c>
      <c r="AD172" s="128"/>
    </row>
    <row r="173" ht="33.75" hidden="1" customHeight="1">
      <c r="A173" s="52">
        <v>305.0</v>
      </c>
      <c r="B173" s="53" t="s">
        <v>54</v>
      </c>
      <c r="C173" s="54" t="s">
        <v>274</v>
      </c>
      <c r="D173" s="55"/>
      <c r="E173" s="54"/>
      <c r="F173" s="303"/>
      <c r="G173" s="58">
        <v>44847.0</v>
      </c>
      <c r="H173" s="74"/>
      <c r="I173" s="74"/>
      <c r="J173" s="63" t="s">
        <v>57</v>
      </c>
      <c r="K173" s="64" t="s">
        <v>57</v>
      </c>
      <c r="L173" s="64" t="s">
        <v>57</v>
      </c>
      <c r="M173" s="74" t="s">
        <v>57</v>
      </c>
      <c r="N173" s="307"/>
      <c r="O173" s="307"/>
      <c r="P173" s="307"/>
      <c r="Q173" s="74"/>
      <c r="R173" s="74"/>
      <c r="S173" s="67"/>
      <c r="T173" s="67">
        <v>14.0</v>
      </c>
      <c r="U173" s="67"/>
      <c r="V173" s="68"/>
      <c r="W173" s="70"/>
      <c r="X173" s="70"/>
      <c r="Y173" s="64" t="s">
        <v>66</v>
      </c>
      <c r="Z173" s="64" t="s">
        <v>66</v>
      </c>
      <c r="AA173" s="64" t="s">
        <v>66</v>
      </c>
      <c r="AB173" s="64" t="s">
        <v>66</v>
      </c>
      <c r="AC173" s="54" t="s">
        <v>743</v>
      </c>
      <c r="AD173" s="128"/>
    </row>
    <row r="174" ht="33.75" hidden="1" customHeight="1">
      <c r="A174" s="52">
        <v>306.0</v>
      </c>
      <c r="B174" s="53" t="s">
        <v>54</v>
      </c>
      <c r="C174" s="54" t="s">
        <v>282</v>
      </c>
      <c r="D174" s="55"/>
      <c r="E174" s="54"/>
      <c r="F174" s="303"/>
      <c r="G174" s="58">
        <v>44817.0</v>
      </c>
      <c r="H174" s="74"/>
      <c r="I174" s="74"/>
      <c r="J174" s="63" t="s">
        <v>57</v>
      </c>
      <c r="K174" s="64" t="s">
        <v>57</v>
      </c>
      <c r="L174" s="64" t="s">
        <v>57</v>
      </c>
      <c r="M174" s="74" t="s">
        <v>57</v>
      </c>
      <c r="N174" s="307"/>
      <c r="O174" s="307"/>
      <c r="P174" s="307"/>
      <c r="Q174" s="74"/>
      <c r="R174" s="74"/>
      <c r="S174" s="67"/>
      <c r="T174" s="67">
        <v>14.0</v>
      </c>
      <c r="U174" s="67"/>
      <c r="V174" s="68"/>
      <c r="W174" s="70"/>
      <c r="X174" s="70"/>
      <c r="Y174" s="64" t="s">
        <v>66</v>
      </c>
      <c r="Z174" s="64" t="s">
        <v>66</v>
      </c>
      <c r="AA174" s="64" t="s">
        <v>66</v>
      </c>
      <c r="AB174" s="64" t="s">
        <v>66</v>
      </c>
      <c r="AC174" s="54" t="s">
        <v>743</v>
      </c>
      <c r="AD174" s="128"/>
    </row>
    <row r="175" ht="33.75" hidden="1" customHeight="1">
      <c r="A175" s="52">
        <v>307.0</v>
      </c>
      <c r="B175" s="53" t="s">
        <v>54</v>
      </c>
      <c r="C175" s="54" t="s">
        <v>283</v>
      </c>
      <c r="D175" s="55"/>
      <c r="E175" s="54"/>
      <c r="F175" s="303"/>
      <c r="G175" s="58">
        <v>44812.0</v>
      </c>
      <c r="H175" s="74"/>
      <c r="I175" s="74"/>
      <c r="J175" s="63" t="s">
        <v>57</v>
      </c>
      <c r="K175" s="64" t="s">
        <v>57</v>
      </c>
      <c r="L175" s="64" t="s">
        <v>57</v>
      </c>
      <c r="M175" s="74" t="s">
        <v>66</v>
      </c>
      <c r="N175" s="307"/>
      <c r="O175" s="307"/>
      <c r="P175" s="307"/>
      <c r="Q175" s="74"/>
      <c r="R175" s="74"/>
      <c r="S175" s="67"/>
      <c r="T175" s="67">
        <v>1.0</v>
      </c>
      <c r="U175" s="67"/>
      <c r="V175" s="68"/>
      <c r="W175" s="70"/>
      <c r="X175" s="70"/>
      <c r="Y175" s="64" t="s">
        <v>66</v>
      </c>
      <c r="Z175" s="64" t="s">
        <v>66</v>
      </c>
      <c r="AA175" s="64" t="s">
        <v>66</v>
      </c>
      <c r="AB175" s="64" t="s">
        <v>66</v>
      </c>
      <c r="AC175" s="54" t="s">
        <v>675</v>
      </c>
      <c r="AD175" s="128"/>
    </row>
    <row r="176" ht="33.75" hidden="1" customHeight="1">
      <c r="A176" s="52">
        <v>308.0</v>
      </c>
      <c r="B176" s="53" t="s">
        <v>54</v>
      </c>
      <c r="C176" s="54" t="s">
        <v>285</v>
      </c>
      <c r="D176" s="55"/>
      <c r="E176" s="54"/>
      <c r="F176" s="303"/>
      <c r="G176" s="58">
        <v>45057.0</v>
      </c>
      <c r="H176" s="74"/>
      <c r="I176" s="74"/>
      <c r="J176" s="63" t="s">
        <v>57</v>
      </c>
      <c r="K176" s="64" t="s">
        <v>57</v>
      </c>
      <c r="L176" s="64" t="s">
        <v>57</v>
      </c>
      <c r="M176" s="74" t="s">
        <v>57</v>
      </c>
      <c r="N176" s="307"/>
      <c r="O176" s="307"/>
      <c r="P176" s="307"/>
      <c r="Q176" s="74"/>
      <c r="R176" s="74"/>
      <c r="S176" s="67">
        <v>64.0</v>
      </c>
      <c r="T176" s="67">
        <v>45.0</v>
      </c>
      <c r="U176" s="67">
        <v>13.0</v>
      </c>
      <c r="V176" s="68"/>
      <c r="W176" s="70"/>
      <c r="X176" s="70"/>
      <c r="Y176" s="64" t="s">
        <v>66</v>
      </c>
      <c r="Z176" s="64" t="s">
        <v>66</v>
      </c>
      <c r="AA176" s="64" t="s">
        <v>66</v>
      </c>
      <c r="AB176" s="64" t="s">
        <v>66</v>
      </c>
      <c r="AC176" s="54" t="s">
        <v>675</v>
      </c>
      <c r="AD176" s="128"/>
    </row>
    <row r="177" ht="33.75" hidden="1" customHeight="1">
      <c r="A177" s="52">
        <v>309.0</v>
      </c>
      <c r="B177" s="53" t="s">
        <v>54</v>
      </c>
      <c r="C177" s="54" t="s">
        <v>287</v>
      </c>
      <c r="D177" s="55"/>
      <c r="E177" s="54"/>
      <c r="F177" s="303"/>
      <c r="G177" s="58">
        <v>45077.0</v>
      </c>
      <c r="H177" s="74"/>
      <c r="I177" s="74"/>
      <c r="J177" s="63" t="s">
        <v>57</v>
      </c>
      <c r="K177" s="64" t="s">
        <v>57</v>
      </c>
      <c r="L177" s="64" t="s">
        <v>57</v>
      </c>
      <c r="M177" s="74" t="s">
        <v>57</v>
      </c>
      <c r="N177" s="307"/>
      <c r="O177" s="307"/>
      <c r="P177" s="307"/>
      <c r="Q177" s="74"/>
      <c r="R177" s="74"/>
      <c r="S177" s="67">
        <v>32.0</v>
      </c>
      <c r="T177" s="67">
        <v>29.0</v>
      </c>
      <c r="U177" s="67">
        <v>11.0</v>
      </c>
      <c r="V177" s="68"/>
      <c r="W177" s="70"/>
      <c r="X177" s="70"/>
      <c r="Y177" s="64" t="s">
        <v>66</v>
      </c>
      <c r="Z177" s="64" t="s">
        <v>66</v>
      </c>
      <c r="AA177" s="64" t="s">
        <v>66</v>
      </c>
      <c r="AB177" s="64" t="s">
        <v>66</v>
      </c>
      <c r="AC177" s="54" t="s">
        <v>743</v>
      </c>
      <c r="AD177" s="128"/>
    </row>
    <row r="178" ht="33.75" hidden="1" customHeight="1">
      <c r="A178" s="52">
        <v>310.0</v>
      </c>
      <c r="B178" s="53" t="s">
        <v>54</v>
      </c>
      <c r="C178" s="54" t="s">
        <v>288</v>
      </c>
      <c r="D178" s="55"/>
      <c r="E178" s="54"/>
      <c r="F178" s="303"/>
      <c r="G178" s="58">
        <v>44876.0</v>
      </c>
      <c r="H178" s="74"/>
      <c r="I178" s="74"/>
      <c r="J178" s="63" t="s">
        <v>57</v>
      </c>
      <c r="K178" s="64" t="s">
        <v>57</v>
      </c>
      <c r="L178" s="64" t="s">
        <v>57</v>
      </c>
      <c r="M178" s="74" t="s">
        <v>57</v>
      </c>
      <c r="N178" s="307"/>
      <c r="O178" s="307"/>
      <c r="P178" s="307"/>
      <c r="Q178" s="74"/>
      <c r="R178" s="74"/>
      <c r="S178" s="67"/>
      <c r="T178" s="67">
        <v>11.0</v>
      </c>
      <c r="U178" s="67"/>
      <c r="V178" s="68"/>
      <c r="W178" s="70"/>
      <c r="X178" s="70"/>
      <c r="Y178" s="64" t="s">
        <v>66</v>
      </c>
      <c r="Z178" s="64" t="s">
        <v>66</v>
      </c>
      <c r="AA178" s="64" t="s">
        <v>66</v>
      </c>
      <c r="AB178" s="64" t="s">
        <v>66</v>
      </c>
      <c r="AC178" s="54" t="s">
        <v>743</v>
      </c>
      <c r="AD178" s="128"/>
    </row>
    <row r="179" ht="33.75" hidden="1" customHeight="1">
      <c r="A179" s="52">
        <v>311.0</v>
      </c>
      <c r="B179" s="53" t="s">
        <v>54</v>
      </c>
      <c r="C179" s="54" t="s">
        <v>290</v>
      </c>
      <c r="D179" s="55"/>
      <c r="E179" s="54"/>
      <c r="F179" s="303"/>
      <c r="G179" s="58">
        <v>44791.0</v>
      </c>
      <c r="H179" s="74"/>
      <c r="I179" s="74"/>
      <c r="J179" s="63" t="s">
        <v>66</v>
      </c>
      <c r="K179" s="64" t="s">
        <v>57</v>
      </c>
      <c r="L179" s="64" t="s">
        <v>66</v>
      </c>
      <c r="M179" s="74" t="s">
        <v>57</v>
      </c>
      <c r="N179" s="307"/>
      <c r="O179" s="307"/>
      <c r="P179" s="307"/>
      <c r="Q179" s="74"/>
      <c r="R179" s="74"/>
      <c r="S179" s="67"/>
      <c r="T179" s="67">
        <v>4.0</v>
      </c>
      <c r="U179" s="67"/>
      <c r="V179" s="68"/>
      <c r="W179" s="70"/>
      <c r="X179" s="70"/>
      <c r="Y179" s="64" t="s">
        <v>66</v>
      </c>
      <c r="Z179" s="64" t="s">
        <v>66</v>
      </c>
      <c r="AA179" s="64" t="s">
        <v>66</v>
      </c>
      <c r="AB179" s="64" t="s">
        <v>66</v>
      </c>
      <c r="AC179" s="54" t="s">
        <v>1192</v>
      </c>
      <c r="AD179" s="128"/>
    </row>
    <row r="180" ht="33.75" hidden="1" customHeight="1">
      <c r="A180" s="52">
        <v>312.0</v>
      </c>
      <c r="B180" s="53" t="s">
        <v>54</v>
      </c>
      <c r="C180" s="54" t="s">
        <v>292</v>
      </c>
      <c r="D180" s="55"/>
      <c r="E180" s="54"/>
      <c r="F180" s="303"/>
      <c r="G180" s="58">
        <v>44810.0</v>
      </c>
      <c r="H180" s="74"/>
      <c r="I180" s="74"/>
      <c r="J180" s="63" t="s">
        <v>57</v>
      </c>
      <c r="K180" s="64" t="s">
        <v>57</v>
      </c>
      <c r="L180" s="64" t="s">
        <v>57</v>
      </c>
      <c r="M180" s="74" t="s">
        <v>57</v>
      </c>
      <c r="N180" s="307"/>
      <c r="O180" s="307"/>
      <c r="P180" s="307"/>
      <c r="Q180" s="74"/>
      <c r="R180" s="74"/>
      <c r="S180" s="67"/>
      <c r="T180" s="67">
        <v>3.0</v>
      </c>
      <c r="U180" s="67"/>
      <c r="V180" s="68"/>
      <c r="W180" s="70"/>
      <c r="X180" s="70"/>
      <c r="Y180" s="64" t="s">
        <v>66</v>
      </c>
      <c r="Z180" s="64" t="s">
        <v>66</v>
      </c>
      <c r="AA180" s="64" t="s">
        <v>66</v>
      </c>
      <c r="AB180" s="64" t="s">
        <v>66</v>
      </c>
      <c r="AC180" s="54" t="s">
        <v>675</v>
      </c>
      <c r="AD180" s="128"/>
    </row>
    <row r="181" ht="33.75" hidden="1" customHeight="1">
      <c r="A181" s="52">
        <v>313.0</v>
      </c>
      <c r="B181" s="53" t="s">
        <v>54</v>
      </c>
      <c r="C181" s="54" t="s">
        <v>296</v>
      </c>
      <c r="D181" s="55"/>
      <c r="E181" s="54"/>
      <c r="F181" s="303"/>
      <c r="G181" s="58">
        <v>44841.0</v>
      </c>
      <c r="H181" s="74"/>
      <c r="I181" s="74"/>
      <c r="J181" s="63" t="s">
        <v>57</v>
      </c>
      <c r="K181" s="64" t="s">
        <v>57</v>
      </c>
      <c r="L181" s="64" t="s">
        <v>57</v>
      </c>
      <c r="M181" s="74" t="s">
        <v>57</v>
      </c>
      <c r="N181" s="307"/>
      <c r="O181" s="307"/>
      <c r="P181" s="307"/>
      <c r="Q181" s="74"/>
      <c r="R181" s="74"/>
      <c r="S181" s="67"/>
      <c r="T181" s="67">
        <v>10.0</v>
      </c>
      <c r="U181" s="67"/>
      <c r="V181" s="68"/>
      <c r="W181" s="70"/>
      <c r="X181" s="70"/>
      <c r="Y181" s="64" t="s">
        <v>66</v>
      </c>
      <c r="Z181" s="64" t="s">
        <v>66</v>
      </c>
      <c r="AA181" s="64" t="s">
        <v>66</v>
      </c>
      <c r="AB181" s="64" t="s">
        <v>66</v>
      </c>
      <c r="AC181" s="54" t="s">
        <v>743</v>
      </c>
      <c r="AD181" s="128"/>
    </row>
    <row r="182" ht="33.75" hidden="1" customHeight="1">
      <c r="A182" s="52">
        <v>314.0</v>
      </c>
      <c r="B182" s="53" t="s">
        <v>54</v>
      </c>
      <c r="C182" s="54" t="s">
        <v>283</v>
      </c>
      <c r="D182" s="55"/>
      <c r="E182" s="54"/>
      <c r="F182" s="303"/>
      <c r="G182" s="58">
        <v>44812.0</v>
      </c>
      <c r="H182" s="74"/>
      <c r="I182" s="74"/>
      <c r="J182" s="63" t="s">
        <v>57</v>
      </c>
      <c r="K182" s="64" t="s">
        <v>57</v>
      </c>
      <c r="L182" s="64" t="s">
        <v>66</v>
      </c>
      <c r="M182" s="74" t="s">
        <v>57</v>
      </c>
      <c r="N182" s="307"/>
      <c r="O182" s="307"/>
      <c r="P182" s="307"/>
      <c r="Q182" s="74"/>
      <c r="R182" s="74"/>
      <c r="S182" s="67"/>
      <c r="T182" s="67">
        <v>1.0</v>
      </c>
      <c r="U182" s="67"/>
      <c r="V182" s="68"/>
      <c r="W182" s="70"/>
      <c r="X182" s="70"/>
      <c r="Y182" s="64" t="s">
        <v>66</v>
      </c>
      <c r="Z182" s="64" t="s">
        <v>66</v>
      </c>
      <c r="AA182" s="64" t="s">
        <v>66</v>
      </c>
      <c r="AB182" s="64" t="s">
        <v>66</v>
      </c>
      <c r="AC182" s="54" t="s">
        <v>743</v>
      </c>
      <c r="AD182" s="128"/>
    </row>
    <row r="183" ht="33.75" hidden="1" customHeight="1">
      <c r="A183" s="52">
        <v>315.0</v>
      </c>
      <c r="B183" s="53" t="s">
        <v>54</v>
      </c>
      <c r="C183" s="54" t="s">
        <v>316</v>
      </c>
      <c r="D183" s="55"/>
      <c r="E183" s="54"/>
      <c r="F183" s="303"/>
      <c r="G183" s="58">
        <v>44834.0</v>
      </c>
      <c r="H183" s="74"/>
      <c r="I183" s="74"/>
      <c r="J183" s="63" t="s">
        <v>57</v>
      </c>
      <c r="K183" s="64" t="s">
        <v>57</v>
      </c>
      <c r="L183" s="64" t="s">
        <v>57</v>
      </c>
      <c r="M183" s="74" t="s">
        <v>57</v>
      </c>
      <c r="N183" s="307"/>
      <c r="O183" s="307"/>
      <c r="P183" s="307"/>
      <c r="Q183" s="74"/>
      <c r="R183" s="74"/>
      <c r="S183" s="67"/>
      <c r="T183" s="67">
        <v>2.0</v>
      </c>
      <c r="U183" s="67"/>
      <c r="V183" s="68"/>
      <c r="W183" s="70"/>
      <c r="X183" s="70"/>
      <c r="Y183" s="64" t="s">
        <v>66</v>
      </c>
      <c r="Z183" s="64" t="s">
        <v>66</v>
      </c>
      <c r="AA183" s="64" t="s">
        <v>66</v>
      </c>
      <c r="AB183" s="64" t="s">
        <v>66</v>
      </c>
      <c r="AC183" s="54" t="s">
        <v>743</v>
      </c>
      <c r="AD183" s="128"/>
    </row>
    <row r="184" ht="33.75" hidden="1" customHeight="1">
      <c r="A184" s="52">
        <v>316.0</v>
      </c>
      <c r="B184" s="53" t="s">
        <v>54</v>
      </c>
      <c r="C184" s="54" t="s">
        <v>317</v>
      </c>
      <c r="D184" s="55"/>
      <c r="E184" s="54"/>
      <c r="F184" s="303"/>
      <c r="G184" s="58"/>
      <c r="H184" s="74"/>
      <c r="I184" s="74"/>
      <c r="J184" s="63" t="s">
        <v>66</v>
      </c>
      <c r="K184" s="64" t="s">
        <v>66</v>
      </c>
      <c r="L184" s="64" t="s">
        <v>66</v>
      </c>
      <c r="M184" s="74" t="s">
        <v>362</v>
      </c>
      <c r="N184" s="307"/>
      <c r="O184" s="307"/>
      <c r="P184" s="307"/>
      <c r="Q184" s="74"/>
      <c r="R184" s="74"/>
      <c r="S184" s="67"/>
      <c r="T184" s="67">
        <v>2.0</v>
      </c>
      <c r="U184" s="67"/>
      <c r="V184" s="68"/>
      <c r="W184" s="70"/>
      <c r="X184" s="70"/>
      <c r="Y184" s="64" t="s">
        <v>66</v>
      </c>
      <c r="Z184" s="64" t="s">
        <v>66</v>
      </c>
      <c r="AA184" s="64" t="s">
        <v>66</v>
      </c>
      <c r="AB184" s="64" t="s">
        <v>66</v>
      </c>
      <c r="AC184" s="54" t="s">
        <v>1203</v>
      </c>
      <c r="AD184" s="128"/>
    </row>
    <row r="185" ht="33.75" hidden="1" customHeight="1">
      <c r="A185" s="52">
        <v>317.0</v>
      </c>
      <c r="B185" s="53" t="s">
        <v>54</v>
      </c>
      <c r="C185" s="54" t="s">
        <v>318</v>
      </c>
      <c r="D185" s="55"/>
      <c r="E185" s="54"/>
      <c r="F185" s="303"/>
      <c r="G185" s="58">
        <v>44837.0</v>
      </c>
      <c r="H185" s="74"/>
      <c r="I185" s="74"/>
      <c r="J185" s="63" t="s">
        <v>57</v>
      </c>
      <c r="K185" s="64" t="s">
        <v>57</v>
      </c>
      <c r="L185" s="64" t="s">
        <v>57</v>
      </c>
      <c r="M185" s="74" t="s">
        <v>66</v>
      </c>
      <c r="N185" s="307"/>
      <c r="O185" s="307"/>
      <c r="P185" s="307"/>
      <c r="Q185" s="74"/>
      <c r="R185" s="74"/>
      <c r="S185" s="67"/>
      <c r="T185" s="67">
        <v>1.0</v>
      </c>
      <c r="U185" s="67"/>
      <c r="V185" s="68"/>
      <c r="W185" s="70"/>
      <c r="X185" s="70"/>
      <c r="Y185" s="64" t="s">
        <v>66</v>
      </c>
      <c r="Z185" s="64" t="s">
        <v>66</v>
      </c>
      <c r="AA185" s="64" t="s">
        <v>66</v>
      </c>
      <c r="AB185" s="64" t="s">
        <v>66</v>
      </c>
      <c r="AC185" s="54" t="s">
        <v>1206</v>
      </c>
      <c r="AD185" s="128"/>
    </row>
    <row r="186" ht="33.75" hidden="1" customHeight="1">
      <c r="A186" s="52">
        <v>318.0</v>
      </c>
      <c r="B186" s="53" t="s">
        <v>54</v>
      </c>
      <c r="C186" s="54" t="s">
        <v>320</v>
      </c>
      <c r="D186" s="55"/>
      <c r="E186" s="54"/>
      <c r="F186" s="303"/>
      <c r="G186" s="58">
        <v>44846.0</v>
      </c>
      <c r="H186" s="74"/>
      <c r="I186" s="74"/>
      <c r="J186" s="63" t="s">
        <v>57</v>
      </c>
      <c r="K186" s="64" t="s">
        <v>57</v>
      </c>
      <c r="L186" s="64" t="s">
        <v>57</v>
      </c>
      <c r="M186" s="74" t="s">
        <v>57</v>
      </c>
      <c r="N186" s="307"/>
      <c r="O186" s="307"/>
      <c r="P186" s="307"/>
      <c r="Q186" s="74"/>
      <c r="R186" s="74"/>
      <c r="S186" s="67"/>
      <c r="T186" s="67">
        <v>15.0</v>
      </c>
      <c r="U186" s="67"/>
      <c r="V186" s="68"/>
      <c r="W186" s="70"/>
      <c r="X186" s="70"/>
      <c r="Y186" s="64" t="s">
        <v>66</v>
      </c>
      <c r="Z186" s="64" t="s">
        <v>66</v>
      </c>
      <c r="AA186" s="64" t="s">
        <v>66</v>
      </c>
      <c r="AB186" s="64" t="s">
        <v>66</v>
      </c>
      <c r="AC186" s="54" t="s">
        <v>1209</v>
      </c>
      <c r="AD186" s="128"/>
    </row>
    <row r="187" ht="33.75" hidden="1" customHeight="1">
      <c r="A187" s="52">
        <v>319.0</v>
      </c>
      <c r="B187" s="53" t="s">
        <v>54</v>
      </c>
      <c r="C187" s="54" t="s">
        <v>321</v>
      </c>
      <c r="D187" s="55"/>
      <c r="E187" s="54"/>
      <c r="F187" s="303"/>
      <c r="G187" s="58">
        <v>44820.0</v>
      </c>
      <c r="H187" s="74"/>
      <c r="I187" s="74"/>
      <c r="J187" s="63" t="s">
        <v>57</v>
      </c>
      <c r="K187" s="64" t="s">
        <v>57</v>
      </c>
      <c r="L187" s="64" t="s">
        <v>57</v>
      </c>
      <c r="M187" s="74" t="s">
        <v>57</v>
      </c>
      <c r="N187" s="307"/>
      <c r="O187" s="307"/>
      <c r="P187" s="307"/>
      <c r="Q187" s="74"/>
      <c r="R187" s="74"/>
      <c r="S187" s="67"/>
      <c r="T187" s="67">
        <v>18.0</v>
      </c>
      <c r="U187" s="67"/>
      <c r="V187" s="68"/>
      <c r="W187" s="70"/>
      <c r="X187" s="70"/>
      <c r="Y187" s="64" t="s">
        <v>66</v>
      </c>
      <c r="Z187" s="64" t="s">
        <v>66</v>
      </c>
      <c r="AA187" s="64" t="s">
        <v>66</v>
      </c>
      <c r="AB187" s="64" t="s">
        <v>66</v>
      </c>
      <c r="AC187" s="54" t="s">
        <v>1211</v>
      </c>
      <c r="AD187" s="128"/>
    </row>
    <row r="188" ht="33.75" hidden="1" customHeight="1">
      <c r="A188" s="52">
        <v>320.0</v>
      </c>
      <c r="B188" s="53" t="s">
        <v>54</v>
      </c>
      <c r="C188" s="54" t="s">
        <v>322</v>
      </c>
      <c r="D188" s="55"/>
      <c r="E188" s="54"/>
      <c r="F188" s="303"/>
      <c r="G188" s="58">
        <v>44967.0</v>
      </c>
      <c r="H188" s="74"/>
      <c r="I188" s="74"/>
      <c r="J188" s="63" t="s">
        <v>57</v>
      </c>
      <c r="K188" s="64" t="s">
        <v>57</v>
      </c>
      <c r="L188" s="64" t="s">
        <v>66</v>
      </c>
      <c r="M188" s="74" t="s">
        <v>57</v>
      </c>
      <c r="N188" s="307"/>
      <c r="O188" s="307"/>
      <c r="P188" s="307"/>
      <c r="Q188" s="74"/>
      <c r="R188" s="74"/>
      <c r="S188" s="67"/>
      <c r="T188" s="67">
        <v>4.0</v>
      </c>
      <c r="U188" s="67"/>
      <c r="V188" s="68"/>
      <c r="W188" s="70"/>
      <c r="X188" s="70"/>
      <c r="Y188" s="64" t="s">
        <v>66</v>
      </c>
      <c r="Z188" s="64" t="s">
        <v>66</v>
      </c>
      <c r="AA188" s="64" t="s">
        <v>66</v>
      </c>
      <c r="AB188" s="64" t="s">
        <v>66</v>
      </c>
      <c r="AC188" s="54" t="s">
        <v>675</v>
      </c>
      <c r="AD188" s="128"/>
    </row>
    <row r="189" ht="33.75" hidden="1" customHeight="1">
      <c r="A189" s="52">
        <v>321.0</v>
      </c>
      <c r="B189" s="53" t="s">
        <v>54</v>
      </c>
      <c r="C189" s="54" t="s">
        <v>328</v>
      </c>
      <c r="D189" s="55"/>
      <c r="E189" s="54"/>
      <c r="F189" s="303"/>
      <c r="G189" s="58">
        <v>44824.0</v>
      </c>
      <c r="H189" s="74"/>
      <c r="I189" s="74"/>
      <c r="J189" s="63" t="s">
        <v>57</v>
      </c>
      <c r="K189" s="64" t="s">
        <v>57</v>
      </c>
      <c r="L189" s="64" t="s">
        <v>66</v>
      </c>
      <c r="M189" s="74" t="s">
        <v>57</v>
      </c>
      <c r="N189" s="307"/>
      <c r="O189" s="307"/>
      <c r="P189" s="307"/>
      <c r="Q189" s="74"/>
      <c r="R189" s="74"/>
      <c r="S189" s="67"/>
      <c r="T189" s="67">
        <v>4.0</v>
      </c>
      <c r="U189" s="67"/>
      <c r="V189" s="68"/>
      <c r="W189" s="70"/>
      <c r="X189" s="70"/>
      <c r="Y189" s="64" t="s">
        <v>66</v>
      </c>
      <c r="Z189" s="64" t="s">
        <v>66</v>
      </c>
      <c r="AA189" s="64" t="s">
        <v>66</v>
      </c>
      <c r="AB189" s="64" t="s">
        <v>66</v>
      </c>
      <c r="AC189" s="54" t="s">
        <v>1215</v>
      </c>
      <c r="AD189" s="128"/>
    </row>
    <row r="190" ht="33.75" hidden="1" customHeight="1">
      <c r="A190" s="52">
        <v>322.0</v>
      </c>
      <c r="B190" s="53" t="s">
        <v>54</v>
      </c>
      <c r="C190" s="54" t="s">
        <v>329</v>
      </c>
      <c r="D190" s="55"/>
      <c r="E190" s="54"/>
      <c r="F190" s="303"/>
      <c r="G190" s="58">
        <v>44868.0</v>
      </c>
      <c r="H190" s="74"/>
      <c r="I190" s="74"/>
      <c r="J190" s="63" t="s">
        <v>57</v>
      </c>
      <c r="K190" s="64" t="s">
        <v>57</v>
      </c>
      <c r="L190" s="64" t="s">
        <v>57</v>
      </c>
      <c r="M190" s="74" t="s">
        <v>57</v>
      </c>
      <c r="N190" s="307"/>
      <c r="O190" s="307"/>
      <c r="P190" s="307"/>
      <c r="Q190" s="74"/>
      <c r="R190" s="74"/>
      <c r="S190" s="67"/>
      <c r="T190" s="67">
        <v>22.0</v>
      </c>
      <c r="U190" s="67"/>
      <c r="V190" s="68"/>
      <c r="W190" s="70"/>
      <c r="X190" s="70"/>
      <c r="Y190" s="64" t="s">
        <v>66</v>
      </c>
      <c r="Z190" s="64" t="s">
        <v>66</v>
      </c>
      <c r="AA190" s="64" t="s">
        <v>66</v>
      </c>
      <c r="AB190" s="64" t="s">
        <v>66</v>
      </c>
      <c r="AC190" s="54" t="s">
        <v>1218</v>
      </c>
      <c r="AD190" s="128"/>
    </row>
    <row r="191" ht="33.75" hidden="1" customHeight="1">
      <c r="A191" s="52">
        <v>323.0</v>
      </c>
      <c r="B191" s="53" t="s">
        <v>54</v>
      </c>
      <c r="C191" s="54" t="s">
        <v>330</v>
      </c>
      <c r="D191" s="55"/>
      <c r="E191" s="54"/>
      <c r="F191" s="303"/>
      <c r="G191" s="58">
        <v>44824.0</v>
      </c>
      <c r="H191" s="74"/>
      <c r="I191" s="74"/>
      <c r="J191" s="63" t="s">
        <v>57</v>
      </c>
      <c r="K191" s="64" t="s">
        <v>57</v>
      </c>
      <c r="L191" s="64" t="s">
        <v>57</v>
      </c>
      <c r="M191" s="74" t="s">
        <v>57</v>
      </c>
      <c r="N191" s="307"/>
      <c r="O191" s="307"/>
      <c r="P191" s="307"/>
      <c r="Q191" s="74"/>
      <c r="R191" s="74"/>
      <c r="S191" s="67"/>
      <c r="T191" s="67">
        <v>10.0</v>
      </c>
      <c r="U191" s="67"/>
      <c r="V191" s="68"/>
      <c r="W191" s="70"/>
      <c r="X191" s="70"/>
      <c r="Y191" s="64" t="s">
        <v>66</v>
      </c>
      <c r="Z191" s="64" t="s">
        <v>66</v>
      </c>
      <c r="AA191" s="64" t="s">
        <v>66</v>
      </c>
      <c r="AB191" s="64" t="s">
        <v>66</v>
      </c>
      <c r="AC191" s="412" t="s">
        <v>743</v>
      </c>
      <c r="AD191" s="52"/>
    </row>
    <row r="192" ht="33.75" hidden="1" customHeight="1">
      <c r="A192" s="52">
        <v>324.0</v>
      </c>
      <c r="B192" s="53" t="s">
        <v>54</v>
      </c>
      <c r="C192" s="54" t="s">
        <v>331</v>
      </c>
      <c r="D192" s="55"/>
      <c r="E192" s="54"/>
      <c r="F192" s="303"/>
      <c r="G192" s="58">
        <v>44813.0</v>
      </c>
      <c r="H192" s="74"/>
      <c r="I192" s="74"/>
      <c r="J192" s="63" t="s">
        <v>57</v>
      </c>
      <c r="K192" s="64" t="s">
        <v>57</v>
      </c>
      <c r="L192" s="64" t="s">
        <v>66</v>
      </c>
      <c r="M192" s="74" t="s">
        <v>57</v>
      </c>
      <c r="N192" s="307"/>
      <c r="O192" s="307"/>
      <c r="P192" s="307"/>
      <c r="Q192" s="74"/>
      <c r="R192" s="74"/>
      <c r="S192" s="67"/>
      <c r="T192" s="67">
        <v>6.0</v>
      </c>
      <c r="U192" s="67"/>
      <c r="V192" s="68"/>
      <c r="W192" s="70"/>
      <c r="X192" s="70"/>
      <c r="Y192" s="64" t="s">
        <v>66</v>
      </c>
      <c r="Z192" s="64" t="s">
        <v>66</v>
      </c>
      <c r="AA192" s="64" t="s">
        <v>66</v>
      </c>
      <c r="AB192" s="64" t="s">
        <v>66</v>
      </c>
      <c r="AC192" s="412" t="s">
        <v>1223</v>
      </c>
      <c r="AD192" s="52"/>
    </row>
    <row r="193" ht="33.75" hidden="1" customHeight="1">
      <c r="A193" s="52">
        <v>325.0</v>
      </c>
      <c r="B193" s="53" t="s">
        <v>54</v>
      </c>
      <c r="C193" s="54" t="s">
        <v>332</v>
      </c>
      <c r="D193" s="55"/>
      <c r="E193" s="54"/>
      <c r="F193" s="303"/>
      <c r="G193" s="58">
        <v>44811.0</v>
      </c>
      <c r="H193" s="74"/>
      <c r="I193" s="74"/>
      <c r="J193" s="63" t="s">
        <v>66</v>
      </c>
      <c r="K193" s="64" t="s">
        <v>66</v>
      </c>
      <c r="L193" s="64" t="s">
        <v>66</v>
      </c>
      <c r="M193" s="74" t="s">
        <v>66</v>
      </c>
      <c r="N193" s="307"/>
      <c r="O193" s="307"/>
      <c r="P193" s="307"/>
      <c r="Q193" s="74"/>
      <c r="R193" s="74"/>
      <c r="S193" s="67"/>
      <c r="T193" s="67"/>
      <c r="U193" s="67"/>
      <c r="V193" s="68"/>
      <c r="W193" s="70"/>
      <c r="X193" s="70"/>
      <c r="Y193" s="64" t="s">
        <v>66</v>
      </c>
      <c r="Z193" s="64" t="s">
        <v>66</v>
      </c>
      <c r="AA193" s="64" t="s">
        <v>66</v>
      </c>
      <c r="AB193" s="64" t="s">
        <v>66</v>
      </c>
      <c r="AC193" s="54" t="s">
        <v>1225</v>
      </c>
      <c r="AD193" s="128"/>
    </row>
    <row r="194" ht="33.75" hidden="1" customHeight="1">
      <c r="A194" s="52">
        <v>326.0</v>
      </c>
      <c r="B194" s="53" t="s">
        <v>54</v>
      </c>
      <c r="C194" s="54" t="s">
        <v>334</v>
      </c>
      <c r="D194" s="55"/>
      <c r="E194" s="54"/>
      <c r="F194" s="303"/>
      <c r="G194" s="58">
        <v>44882.0</v>
      </c>
      <c r="H194" s="74"/>
      <c r="I194" s="74"/>
      <c r="J194" s="63" t="s">
        <v>57</v>
      </c>
      <c r="K194" s="64" t="s">
        <v>57</v>
      </c>
      <c r="L194" s="64" t="s">
        <v>57</v>
      </c>
      <c r="M194" s="74" t="s">
        <v>57</v>
      </c>
      <c r="N194" s="307"/>
      <c r="O194" s="307"/>
      <c r="P194" s="307"/>
      <c r="Q194" s="74"/>
      <c r="R194" s="74"/>
      <c r="S194" s="67"/>
      <c r="T194" s="67">
        <v>12.0</v>
      </c>
      <c r="U194" s="67"/>
      <c r="V194" s="68"/>
      <c r="W194" s="70"/>
      <c r="X194" s="70"/>
      <c r="Y194" s="64" t="s">
        <v>66</v>
      </c>
      <c r="Z194" s="64" t="s">
        <v>66</v>
      </c>
      <c r="AA194" s="64" t="s">
        <v>66</v>
      </c>
      <c r="AB194" s="64" t="s">
        <v>66</v>
      </c>
      <c r="AC194" s="54" t="s">
        <v>1228</v>
      </c>
      <c r="AD194" s="128"/>
    </row>
    <row r="195" ht="33.75" hidden="1" customHeight="1">
      <c r="A195" s="52">
        <v>327.0</v>
      </c>
      <c r="B195" s="53" t="s">
        <v>54</v>
      </c>
      <c r="C195" s="54" t="s">
        <v>336</v>
      </c>
      <c r="D195" s="55"/>
      <c r="E195" s="54"/>
      <c r="F195" s="303"/>
      <c r="G195" s="58">
        <v>44837.0</v>
      </c>
      <c r="H195" s="74"/>
      <c r="I195" s="74"/>
      <c r="J195" s="63" t="s">
        <v>57</v>
      </c>
      <c r="K195" s="64" t="s">
        <v>57</v>
      </c>
      <c r="L195" s="64" t="s">
        <v>57</v>
      </c>
      <c r="M195" s="74" t="s">
        <v>57</v>
      </c>
      <c r="N195" s="307"/>
      <c r="O195" s="307"/>
      <c r="P195" s="307"/>
      <c r="Q195" s="74"/>
      <c r="R195" s="74"/>
      <c r="S195" s="67"/>
      <c r="T195" s="67">
        <v>2.0</v>
      </c>
      <c r="U195" s="67"/>
      <c r="V195" s="68"/>
      <c r="W195" s="70"/>
      <c r="X195" s="70"/>
      <c r="Y195" s="64" t="s">
        <v>66</v>
      </c>
      <c r="Z195" s="64" t="s">
        <v>66</v>
      </c>
      <c r="AA195" s="64" t="s">
        <v>66</v>
      </c>
      <c r="AB195" s="64" t="s">
        <v>66</v>
      </c>
      <c r="AC195" s="54" t="s">
        <v>1229</v>
      </c>
      <c r="AD195" s="128"/>
    </row>
    <row r="196" ht="33.75" hidden="1" customHeight="1">
      <c r="A196" s="52">
        <v>328.0</v>
      </c>
      <c r="B196" s="53" t="s">
        <v>54</v>
      </c>
      <c r="C196" s="54" t="s">
        <v>338</v>
      </c>
      <c r="D196" s="55"/>
      <c r="E196" s="54"/>
      <c r="F196" s="303"/>
      <c r="G196" s="58">
        <v>44827.0</v>
      </c>
      <c r="H196" s="74"/>
      <c r="I196" s="74"/>
      <c r="J196" s="63" t="s">
        <v>57</v>
      </c>
      <c r="K196" s="64" t="s">
        <v>57</v>
      </c>
      <c r="L196" s="64" t="s">
        <v>66</v>
      </c>
      <c r="M196" s="74" t="s">
        <v>57</v>
      </c>
      <c r="N196" s="307"/>
      <c r="O196" s="307"/>
      <c r="P196" s="307"/>
      <c r="Q196" s="74"/>
      <c r="R196" s="74"/>
      <c r="S196" s="67"/>
      <c r="T196" s="67">
        <v>1.0</v>
      </c>
      <c r="U196" s="67"/>
      <c r="V196" s="68"/>
      <c r="W196" s="70"/>
      <c r="X196" s="70"/>
      <c r="Y196" s="64" t="s">
        <v>66</v>
      </c>
      <c r="Z196" s="64" t="s">
        <v>66</v>
      </c>
      <c r="AA196" s="64" t="s">
        <v>66</v>
      </c>
      <c r="AB196" s="64" t="s">
        <v>66</v>
      </c>
      <c r="AC196" s="54" t="s">
        <v>675</v>
      </c>
      <c r="AD196" s="128"/>
    </row>
    <row r="197" ht="33.75" hidden="1" customHeight="1">
      <c r="A197" s="52">
        <v>329.0</v>
      </c>
      <c r="B197" s="53" t="s">
        <v>54</v>
      </c>
      <c r="C197" s="54" t="s">
        <v>339</v>
      </c>
      <c r="D197" s="55"/>
      <c r="E197" s="54"/>
      <c r="F197" s="303"/>
      <c r="G197" s="58">
        <v>44818.0</v>
      </c>
      <c r="H197" s="74"/>
      <c r="I197" s="74"/>
      <c r="J197" s="63" t="s">
        <v>57</v>
      </c>
      <c r="K197" s="64" t="s">
        <v>57</v>
      </c>
      <c r="L197" s="64" t="s">
        <v>57</v>
      </c>
      <c r="M197" s="74" t="s">
        <v>57</v>
      </c>
      <c r="N197" s="307"/>
      <c r="O197" s="307"/>
      <c r="P197" s="307"/>
      <c r="Q197" s="74"/>
      <c r="R197" s="74"/>
      <c r="S197" s="67"/>
      <c r="T197" s="67">
        <v>21.0</v>
      </c>
      <c r="U197" s="67"/>
      <c r="V197" s="68"/>
      <c r="W197" s="70"/>
      <c r="X197" s="70"/>
      <c r="Y197" s="64" t="s">
        <v>66</v>
      </c>
      <c r="Z197" s="64" t="s">
        <v>66</v>
      </c>
      <c r="AA197" s="64" t="s">
        <v>66</v>
      </c>
      <c r="AB197" s="64" t="s">
        <v>66</v>
      </c>
      <c r="AC197" s="54" t="s">
        <v>951</v>
      </c>
      <c r="AD197" s="128"/>
    </row>
    <row r="198" ht="33.75" hidden="1" customHeight="1">
      <c r="A198" s="52">
        <v>330.0</v>
      </c>
      <c r="B198" s="53" t="s">
        <v>54</v>
      </c>
      <c r="C198" s="54" t="s">
        <v>340</v>
      </c>
      <c r="D198" s="55"/>
      <c r="E198" s="54"/>
      <c r="F198" s="303"/>
      <c r="G198" s="58">
        <v>44839.0</v>
      </c>
      <c r="H198" s="74"/>
      <c r="I198" s="74"/>
      <c r="J198" s="63" t="s">
        <v>57</v>
      </c>
      <c r="K198" s="64" t="s">
        <v>57</v>
      </c>
      <c r="L198" s="64" t="s">
        <v>57</v>
      </c>
      <c r="M198" s="74" t="s">
        <v>57</v>
      </c>
      <c r="N198" s="307"/>
      <c r="O198" s="307"/>
      <c r="P198" s="307"/>
      <c r="Q198" s="74"/>
      <c r="R198" s="74"/>
      <c r="S198" s="67"/>
      <c r="T198" s="67">
        <v>4.0</v>
      </c>
      <c r="U198" s="67"/>
      <c r="V198" s="68"/>
      <c r="W198" s="70"/>
      <c r="X198" s="70"/>
      <c r="Y198" s="64" t="s">
        <v>66</v>
      </c>
      <c r="Z198" s="64" t="s">
        <v>66</v>
      </c>
      <c r="AA198" s="64" t="s">
        <v>66</v>
      </c>
      <c r="AB198" s="64" t="s">
        <v>66</v>
      </c>
      <c r="AC198" s="54" t="s">
        <v>856</v>
      </c>
      <c r="AD198" s="128"/>
    </row>
    <row r="199" ht="33.75" hidden="1" customHeight="1">
      <c r="A199" s="52">
        <v>331.0</v>
      </c>
      <c r="B199" s="53" t="s">
        <v>54</v>
      </c>
      <c r="C199" s="54" t="s">
        <v>341</v>
      </c>
      <c r="D199" s="55"/>
      <c r="E199" s="54"/>
      <c r="F199" s="303"/>
      <c r="G199" s="58">
        <v>44825.0</v>
      </c>
      <c r="H199" s="74"/>
      <c r="I199" s="74"/>
      <c r="J199" s="63" t="s">
        <v>66</v>
      </c>
      <c r="K199" s="64" t="s">
        <v>66</v>
      </c>
      <c r="L199" s="64" t="s">
        <v>66</v>
      </c>
      <c r="M199" s="74" t="s">
        <v>57</v>
      </c>
      <c r="N199" s="307"/>
      <c r="O199" s="307"/>
      <c r="P199" s="307"/>
      <c r="Q199" s="74"/>
      <c r="R199" s="74"/>
      <c r="S199" s="67"/>
      <c r="T199" s="67"/>
      <c r="U199" s="67"/>
      <c r="V199" s="68"/>
      <c r="W199" s="70"/>
      <c r="X199" s="70"/>
      <c r="Y199" s="64" t="s">
        <v>66</v>
      </c>
      <c r="Z199" s="64" t="s">
        <v>66</v>
      </c>
      <c r="AA199" s="64" t="s">
        <v>66</v>
      </c>
      <c r="AB199" s="64" t="s">
        <v>66</v>
      </c>
      <c r="AC199" s="54" t="s">
        <v>675</v>
      </c>
      <c r="AD199" s="128"/>
    </row>
    <row r="200" ht="33.75" hidden="1" customHeight="1">
      <c r="A200" s="52">
        <v>332.0</v>
      </c>
      <c r="B200" s="53" t="s">
        <v>54</v>
      </c>
      <c r="C200" s="54" t="s">
        <v>353</v>
      </c>
      <c r="D200" s="55"/>
      <c r="E200" s="54"/>
      <c r="F200" s="303"/>
      <c r="G200" s="58">
        <v>44855.0</v>
      </c>
      <c r="H200" s="74"/>
      <c r="I200" s="74"/>
      <c r="J200" s="63" t="s">
        <v>57</v>
      </c>
      <c r="K200" s="64" t="s">
        <v>57</v>
      </c>
      <c r="L200" s="64" t="s">
        <v>57</v>
      </c>
      <c r="M200" s="74" t="s">
        <v>57</v>
      </c>
      <c r="N200" s="307"/>
      <c r="O200" s="307"/>
      <c r="P200" s="307"/>
      <c r="Q200" s="74"/>
      <c r="R200" s="74"/>
      <c r="S200" s="67"/>
      <c r="T200" s="67">
        <v>4.0</v>
      </c>
      <c r="U200" s="67"/>
      <c r="V200" s="68"/>
      <c r="W200" s="70"/>
      <c r="X200" s="70"/>
      <c r="Y200" s="64" t="s">
        <v>66</v>
      </c>
      <c r="Z200" s="64" t="s">
        <v>66</v>
      </c>
      <c r="AA200" s="64" t="s">
        <v>66</v>
      </c>
      <c r="AB200" s="64" t="s">
        <v>66</v>
      </c>
      <c r="AC200" s="412" t="s">
        <v>1139</v>
      </c>
      <c r="AD200" s="52"/>
    </row>
    <row r="201" ht="33.75" hidden="1" customHeight="1">
      <c r="A201" s="52">
        <v>333.0</v>
      </c>
      <c r="B201" s="53" t="s">
        <v>54</v>
      </c>
      <c r="C201" s="54" t="s">
        <v>355</v>
      </c>
      <c r="D201" s="55"/>
      <c r="E201" s="54"/>
      <c r="F201" s="303"/>
      <c r="G201" s="58">
        <v>44840.0</v>
      </c>
      <c r="H201" s="74"/>
      <c r="I201" s="74"/>
      <c r="J201" s="63" t="s">
        <v>57</v>
      </c>
      <c r="K201" s="64" t="s">
        <v>57</v>
      </c>
      <c r="L201" s="64" t="s">
        <v>57</v>
      </c>
      <c r="M201" s="74" t="s">
        <v>57</v>
      </c>
      <c r="N201" s="307"/>
      <c r="O201" s="307"/>
      <c r="P201" s="307"/>
      <c r="Q201" s="74"/>
      <c r="R201" s="74"/>
      <c r="S201" s="67"/>
      <c r="T201" s="67">
        <v>13.0</v>
      </c>
      <c r="U201" s="67"/>
      <c r="V201" s="68"/>
      <c r="W201" s="70"/>
      <c r="X201" s="70"/>
      <c r="Y201" s="64" t="s">
        <v>66</v>
      </c>
      <c r="Z201" s="64" t="s">
        <v>66</v>
      </c>
      <c r="AA201" s="64" t="s">
        <v>66</v>
      </c>
      <c r="AB201" s="64" t="s">
        <v>66</v>
      </c>
      <c r="AC201" s="412" t="s">
        <v>799</v>
      </c>
      <c r="AD201" s="52"/>
    </row>
    <row r="202" ht="33.75" hidden="1" customHeight="1">
      <c r="A202" s="52">
        <v>334.0</v>
      </c>
      <c r="B202" s="53" t="s">
        <v>54</v>
      </c>
      <c r="C202" s="54" t="s">
        <v>356</v>
      </c>
      <c r="D202" s="55"/>
      <c r="E202" s="54"/>
      <c r="F202" s="303"/>
      <c r="G202" s="58">
        <v>44831.0</v>
      </c>
      <c r="H202" s="74"/>
      <c r="I202" s="74"/>
      <c r="J202" s="63" t="s">
        <v>57</v>
      </c>
      <c r="K202" s="64" t="s">
        <v>57</v>
      </c>
      <c r="L202" s="64" t="s">
        <v>57</v>
      </c>
      <c r="M202" s="74" t="s">
        <v>57</v>
      </c>
      <c r="N202" s="307"/>
      <c r="O202" s="307"/>
      <c r="P202" s="307"/>
      <c r="Q202" s="74"/>
      <c r="R202" s="74"/>
      <c r="S202" s="67"/>
      <c r="T202" s="67">
        <v>7.0</v>
      </c>
      <c r="U202" s="67"/>
      <c r="V202" s="68"/>
      <c r="W202" s="70"/>
      <c r="X202" s="70"/>
      <c r="Y202" s="64" t="s">
        <v>66</v>
      </c>
      <c r="Z202" s="64" t="s">
        <v>66</v>
      </c>
      <c r="AA202" s="64" t="s">
        <v>66</v>
      </c>
      <c r="AB202" s="64" t="s">
        <v>66</v>
      </c>
      <c r="AC202" s="412" t="s">
        <v>1242</v>
      </c>
      <c r="AD202" s="52"/>
    </row>
    <row r="203" ht="33.75" hidden="1" customHeight="1">
      <c r="A203" s="52">
        <v>335.0</v>
      </c>
      <c r="B203" s="53" t="s">
        <v>54</v>
      </c>
      <c r="C203" s="54" t="s">
        <v>357</v>
      </c>
      <c r="D203" s="55"/>
      <c r="E203" s="54"/>
      <c r="F203" s="303"/>
      <c r="G203" s="58">
        <v>44813.0</v>
      </c>
      <c r="H203" s="74"/>
      <c r="I203" s="74"/>
      <c r="J203" s="63" t="s">
        <v>66</v>
      </c>
      <c r="K203" s="64" t="s">
        <v>66</v>
      </c>
      <c r="L203" s="64" t="s">
        <v>66</v>
      </c>
      <c r="M203" s="74" t="s">
        <v>57</v>
      </c>
      <c r="N203" s="307"/>
      <c r="O203" s="307"/>
      <c r="P203" s="307"/>
      <c r="Q203" s="74"/>
      <c r="R203" s="74"/>
      <c r="S203" s="67"/>
      <c r="T203" s="67"/>
      <c r="U203" s="67"/>
      <c r="V203" s="68"/>
      <c r="W203" s="70"/>
      <c r="X203" s="70"/>
      <c r="Y203" s="64" t="s">
        <v>66</v>
      </c>
      <c r="Z203" s="64" t="s">
        <v>66</v>
      </c>
      <c r="AA203" s="64" t="s">
        <v>66</v>
      </c>
      <c r="AB203" s="64" t="s">
        <v>66</v>
      </c>
      <c r="AC203" s="412" t="s">
        <v>1245</v>
      </c>
      <c r="AD203" s="52"/>
    </row>
    <row r="204" ht="33.75" hidden="1" customHeight="1">
      <c r="A204" s="52">
        <v>336.0</v>
      </c>
      <c r="B204" s="53" t="s">
        <v>54</v>
      </c>
      <c r="C204" s="54" t="s">
        <v>156</v>
      </c>
      <c r="D204" s="55"/>
      <c r="E204" s="54"/>
      <c r="F204" s="303"/>
      <c r="G204" s="58">
        <v>44825.0</v>
      </c>
      <c r="H204" s="74"/>
      <c r="I204" s="74"/>
      <c r="J204" s="63" t="s">
        <v>66</v>
      </c>
      <c r="K204" s="64" t="s">
        <v>66</v>
      </c>
      <c r="L204" s="64" t="s">
        <v>57</v>
      </c>
      <c r="M204" s="74" t="s">
        <v>66</v>
      </c>
      <c r="N204" s="307"/>
      <c r="O204" s="307"/>
      <c r="P204" s="307"/>
      <c r="Q204" s="74"/>
      <c r="R204" s="74"/>
      <c r="S204" s="67"/>
      <c r="T204" s="67"/>
      <c r="U204" s="67"/>
      <c r="V204" s="68"/>
      <c r="W204" s="70"/>
      <c r="X204" s="70"/>
      <c r="Y204" s="64" t="s">
        <v>66</v>
      </c>
      <c r="Z204" s="64" t="s">
        <v>66</v>
      </c>
      <c r="AA204" s="64" t="s">
        <v>66</v>
      </c>
      <c r="AB204" s="64" t="s">
        <v>66</v>
      </c>
      <c r="AC204" s="412" t="s">
        <v>1246</v>
      </c>
      <c r="AD204" s="52"/>
    </row>
    <row r="205" ht="33.75" hidden="1" customHeight="1">
      <c r="A205" s="52">
        <v>337.0</v>
      </c>
      <c r="B205" s="53" t="s">
        <v>54</v>
      </c>
      <c r="C205" s="54" t="s">
        <v>358</v>
      </c>
      <c r="D205" s="55"/>
      <c r="E205" s="54"/>
      <c r="F205" s="303"/>
      <c r="G205" s="58">
        <v>44819.0</v>
      </c>
      <c r="H205" s="74"/>
      <c r="I205" s="74"/>
      <c r="J205" s="63" t="s">
        <v>66</v>
      </c>
      <c r="K205" s="64" t="s">
        <v>66</v>
      </c>
      <c r="L205" s="64" t="s">
        <v>66</v>
      </c>
      <c r="M205" s="74" t="s">
        <v>57</v>
      </c>
      <c r="N205" s="307"/>
      <c r="O205" s="307"/>
      <c r="P205" s="307"/>
      <c r="Q205" s="74"/>
      <c r="R205" s="74"/>
      <c r="S205" s="67"/>
      <c r="T205" s="67"/>
      <c r="U205" s="67"/>
      <c r="V205" s="68"/>
      <c r="W205" s="70"/>
      <c r="X205" s="70"/>
      <c r="Y205" s="64" t="s">
        <v>66</v>
      </c>
      <c r="Z205" s="64" t="s">
        <v>66</v>
      </c>
      <c r="AA205" s="64" t="s">
        <v>66</v>
      </c>
      <c r="AB205" s="64" t="s">
        <v>66</v>
      </c>
      <c r="AC205" s="412" t="s">
        <v>742</v>
      </c>
      <c r="AD205" s="52"/>
    </row>
    <row r="206" ht="33.75" hidden="1" customHeight="1">
      <c r="A206" s="52">
        <v>338.0</v>
      </c>
      <c r="B206" s="53" t="s">
        <v>54</v>
      </c>
      <c r="C206" s="54" t="s">
        <v>359</v>
      </c>
      <c r="D206" s="55"/>
      <c r="E206" s="54"/>
      <c r="F206" s="303"/>
      <c r="G206" s="58"/>
      <c r="H206" s="74"/>
      <c r="I206" s="74"/>
      <c r="J206" s="63" t="s">
        <v>66</v>
      </c>
      <c r="K206" s="64" t="s">
        <v>66</v>
      </c>
      <c r="L206" s="64" t="s">
        <v>66</v>
      </c>
      <c r="M206" s="74" t="s">
        <v>82</v>
      </c>
      <c r="N206" s="307"/>
      <c r="O206" s="307"/>
      <c r="P206" s="307"/>
      <c r="Q206" s="74"/>
      <c r="R206" s="74"/>
      <c r="S206" s="67"/>
      <c r="T206" s="67"/>
      <c r="U206" s="67"/>
      <c r="V206" s="68"/>
      <c r="W206" s="70"/>
      <c r="X206" s="70"/>
      <c r="Y206" s="64" t="s">
        <v>66</v>
      </c>
      <c r="Z206" s="64" t="s">
        <v>66</v>
      </c>
      <c r="AA206" s="64" t="s">
        <v>66</v>
      </c>
      <c r="AB206" s="64" t="s">
        <v>66</v>
      </c>
      <c r="AC206" s="412" t="s">
        <v>675</v>
      </c>
      <c r="AD206" s="52"/>
    </row>
    <row r="207" ht="33.75" hidden="1" customHeight="1">
      <c r="A207" s="52">
        <v>339.0</v>
      </c>
      <c r="B207" s="53" t="s">
        <v>54</v>
      </c>
      <c r="C207" s="54" t="s">
        <v>360</v>
      </c>
      <c r="D207" s="55"/>
      <c r="E207" s="54"/>
      <c r="F207" s="303"/>
      <c r="G207" s="58"/>
      <c r="H207" s="74"/>
      <c r="I207" s="74"/>
      <c r="J207" s="63" t="s">
        <v>66</v>
      </c>
      <c r="K207" s="64" t="s">
        <v>66</v>
      </c>
      <c r="L207" s="64" t="s">
        <v>66</v>
      </c>
      <c r="M207" s="74" t="s">
        <v>57</v>
      </c>
      <c r="N207" s="307"/>
      <c r="O207" s="307"/>
      <c r="P207" s="307"/>
      <c r="Q207" s="74"/>
      <c r="R207" s="74"/>
      <c r="S207" s="67"/>
      <c r="T207" s="67"/>
      <c r="U207" s="67"/>
      <c r="V207" s="68"/>
      <c r="W207" s="70"/>
      <c r="X207" s="70"/>
      <c r="Y207" s="64" t="s">
        <v>66</v>
      </c>
      <c r="Z207" s="64" t="s">
        <v>66</v>
      </c>
      <c r="AA207" s="64" t="s">
        <v>66</v>
      </c>
      <c r="AB207" s="64" t="s">
        <v>66</v>
      </c>
      <c r="AC207" s="412" t="s">
        <v>1252</v>
      </c>
      <c r="AD207" s="52"/>
    </row>
    <row r="208" ht="33.75" hidden="1" customHeight="1">
      <c r="A208" s="52">
        <v>340.0</v>
      </c>
      <c r="B208" s="53" t="s">
        <v>54</v>
      </c>
      <c r="C208" s="54" t="s">
        <v>361</v>
      </c>
      <c r="D208" s="55"/>
      <c r="E208" s="54"/>
      <c r="F208" s="303"/>
      <c r="G208" s="58">
        <v>44833.0</v>
      </c>
      <c r="H208" s="74"/>
      <c r="I208" s="74"/>
      <c r="J208" s="63" t="s">
        <v>57</v>
      </c>
      <c r="K208" s="64" t="s">
        <v>57</v>
      </c>
      <c r="L208" s="64" t="s">
        <v>57</v>
      </c>
      <c r="M208" s="74" t="s">
        <v>57</v>
      </c>
      <c r="N208" s="307"/>
      <c r="O208" s="307"/>
      <c r="P208" s="307"/>
      <c r="Q208" s="74"/>
      <c r="R208" s="74"/>
      <c r="S208" s="67"/>
      <c r="T208" s="67">
        <v>8.0</v>
      </c>
      <c r="U208" s="67"/>
      <c r="V208" s="68"/>
      <c r="W208" s="70"/>
      <c r="X208" s="70"/>
      <c r="Y208" s="64" t="s">
        <v>66</v>
      </c>
      <c r="Z208" s="64" t="s">
        <v>66</v>
      </c>
      <c r="AA208" s="64" t="s">
        <v>66</v>
      </c>
      <c r="AB208" s="64" t="s">
        <v>66</v>
      </c>
      <c r="AC208" s="412" t="s">
        <v>858</v>
      </c>
      <c r="AD208" s="52"/>
    </row>
    <row r="209" ht="33.75" hidden="1" customHeight="1">
      <c r="A209" s="52">
        <v>341.0</v>
      </c>
      <c r="B209" s="53" t="s">
        <v>54</v>
      </c>
      <c r="C209" s="54" t="s">
        <v>363</v>
      </c>
      <c r="D209" s="55"/>
      <c r="E209" s="54"/>
      <c r="F209" s="303"/>
      <c r="G209" s="58">
        <v>44897.0</v>
      </c>
      <c r="H209" s="74"/>
      <c r="I209" s="74"/>
      <c r="J209" s="63" t="s">
        <v>57</v>
      </c>
      <c r="K209" s="64" t="s">
        <v>57</v>
      </c>
      <c r="L209" s="64" t="s">
        <v>57</v>
      </c>
      <c r="M209" s="74" t="s">
        <v>57</v>
      </c>
      <c r="N209" s="307"/>
      <c r="O209" s="307"/>
      <c r="P209" s="307"/>
      <c r="Q209" s="74"/>
      <c r="R209" s="74"/>
      <c r="S209" s="67"/>
      <c r="T209" s="67">
        <v>12.0</v>
      </c>
      <c r="U209" s="67"/>
      <c r="V209" s="68"/>
      <c r="W209" s="70"/>
      <c r="X209" s="70"/>
      <c r="Y209" s="64" t="s">
        <v>66</v>
      </c>
      <c r="Z209" s="64" t="s">
        <v>66</v>
      </c>
      <c r="AA209" s="64" t="s">
        <v>66</v>
      </c>
      <c r="AB209" s="64" t="s">
        <v>66</v>
      </c>
      <c r="AC209" s="412" t="s">
        <v>1257</v>
      </c>
      <c r="AD209" s="52"/>
    </row>
    <row r="210" ht="33.75" hidden="1" customHeight="1">
      <c r="A210" s="52">
        <v>342.0</v>
      </c>
      <c r="B210" s="53" t="s">
        <v>54</v>
      </c>
      <c r="C210" s="54" t="s">
        <v>364</v>
      </c>
      <c r="D210" s="55"/>
      <c r="E210" s="54"/>
      <c r="F210" s="303"/>
      <c r="G210" s="58">
        <v>44858.0</v>
      </c>
      <c r="H210" s="74"/>
      <c r="I210" s="74"/>
      <c r="J210" s="63" t="s">
        <v>57</v>
      </c>
      <c r="K210" s="64" t="s">
        <v>82</v>
      </c>
      <c r="L210" s="64" t="s">
        <v>82</v>
      </c>
      <c r="M210" s="74" t="s">
        <v>389</v>
      </c>
      <c r="N210" s="307"/>
      <c r="O210" s="307"/>
      <c r="P210" s="307"/>
      <c r="Q210" s="74"/>
      <c r="R210" s="74"/>
      <c r="S210" s="67"/>
      <c r="T210" s="67">
        <v>15.0</v>
      </c>
      <c r="U210" s="67"/>
      <c r="V210" s="68"/>
      <c r="W210" s="70"/>
      <c r="X210" s="70"/>
      <c r="Y210" s="64" t="s">
        <v>66</v>
      </c>
      <c r="Z210" s="64" t="s">
        <v>66</v>
      </c>
      <c r="AA210" s="64" t="s">
        <v>66</v>
      </c>
      <c r="AB210" s="64" t="s">
        <v>66</v>
      </c>
      <c r="AC210" s="412" t="s">
        <v>1174</v>
      </c>
      <c r="AD210" s="52"/>
    </row>
    <row r="211" ht="33.75" hidden="1" customHeight="1">
      <c r="A211" s="52">
        <v>343.0</v>
      </c>
      <c r="B211" s="53" t="s">
        <v>54</v>
      </c>
      <c r="C211" s="54" t="s">
        <v>365</v>
      </c>
      <c r="D211" s="55"/>
      <c r="E211" s="54"/>
      <c r="F211" s="303"/>
      <c r="G211" s="58">
        <v>44867.0</v>
      </c>
      <c r="H211" s="74"/>
      <c r="I211" s="74"/>
      <c r="J211" s="63" t="s">
        <v>57</v>
      </c>
      <c r="K211" s="64" t="s">
        <v>57</v>
      </c>
      <c r="L211" s="64" t="s">
        <v>57</v>
      </c>
      <c r="M211" s="74" t="s">
        <v>66</v>
      </c>
      <c r="N211" s="307"/>
      <c r="O211" s="307"/>
      <c r="P211" s="307"/>
      <c r="Q211" s="74"/>
      <c r="R211" s="74"/>
      <c r="S211" s="67"/>
      <c r="T211" s="67">
        <v>1.0</v>
      </c>
      <c r="U211" s="67"/>
      <c r="V211" s="68"/>
      <c r="W211" s="70"/>
      <c r="X211" s="70"/>
      <c r="Y211" s="64" t="s">
        <v>66</v>
      </c>
      <c r="Z211" s="64" t="s">
        <v>66</v>
      </c>
      <c r="AA211" s="64" t="s">
        <v>66</v>
      </c>
      <c r="AB211" s="64" t="s">
        <v>66</v>
      </c>
      <c r="AC211" s="412" t="s">
        <v>1263</v>
      </c>
      <c r="AD211" s="52"/>
    </row>
    <row r="212" ht="33.75" hidden="1" customHeight="1">
      <c r="A212" s="52">
        <v>344.0</v>
      </c>
      <c r="B212" s="53" t="s">
        <v>54</v>
      </c>
      <c r="C212" s="54" t="s">
        <v>366</v>
      </c>
      <c r="D212" s="55"/>
      <c r="E212" s="54"/>
      <c r="F212" s="303"/>
      <c r="G212" s="58">
        <v>44847.0</v>
      </c>
      <c r="H212" s="74"/>
      <c r="I212" s="74"/>
      <c r="J212" s="63" t="s">
        <v>57</v>
      </c>
      <c r="K212" s="64" t="s">
        <v>57</v>
      </c>
      <c r="L212" s="64" t="s">
        <v>57</v>
      </c>
      <c r="M212" s="74" t="s">
        <v>57</v>
      </c>
      <c r="N212" s="307"/>
      <c r="O212" s="307"/>
      <c r="P212" s="307"/>
      <c r="Q212" s="74"/>
      <c r="R212" s="74"/>
      <c r="S212" s="67"/>
      <c r="T212" s="67">
        <v>6.0</v>
      </c>
      <c r="U212" s="67"/>
      <c r="V212" s="68"/>
      <c r="W212" s="70"/>
      <c r="X212" s="70"/>
      <c r="Y212" s="64" t="s">
        <v>66</v>
      </c>
      <c r="Z212" s="64" t="s">
        <v>66</v>
      </c>
      <c r="AA212" s="64" t="s">
        <v>66</v>
      </c>
      <c r="AB212" s="64" t="s">
        <v>66</v>
      </c>
      <c r="AC212" s="412" t="s">
        <v>1266</v>
      </c>
      <c r="AD212" s="52"/>
    </row>
    <row r="213" ht="33.75" hidden="1" customHeight="1">
      <c r="A213" s="52">
        <v>346.0</v>
      </c>
      <c r="B213" s="53" t="s">
        <v>54</v>
      </c>
      <c r="C213" s="54" t="s">
        <v>367</v>
      </c>
      <c r="D213" s="55"/>
      <c r="E213" s="54"/>
      <c r="F213" s="303"/>
      <c r="G213" s="58">
        <v>44865.0</v>
      </c>
      <c r="H213" s="74"/>
      <c r="I213" s="74"/>
      <c r="J213" s="63" t="s">
        <v>57</v>
      </c>
      <c r="K213" s="64" t="s">
        <v>57</v>
      </c>
      <c r="L213" s="64" t="s">
        <v>57</v>
      </c>
      <c r="M213" s="74" t="s">
        <v>57</v>
      </c>
      <c r="N213" s="307"/>
      <c r="O213" s="307"/>
      <c r="P213" s="307"/>
      <c r="Q213" s="74"/>
      <c r="R213" s="74"/>
      <c r="S213" s="67"/>
      <c r="T213" s="67">
        <v>5.0</v>
      </c>
      <c r="U213" s="67"/>
      <c r="V213" s="68"/>
      <c r="W213" s="70"/>
      <c r="X213" s="70"/>
      <c r="Y213" s="64" t="s">
        <v>66</v>
      </c>
      <c r="Z213" s="64" t="s">
        <v>66</v>
      </c>
      <c r="AA213" s="64" t="s">
        <v>66</v>
      </c>
      <c r="AB213" s="64" t="s">
        <v>66</v>
      </c>
      <c r="AC213" s="52"/>
      <c r="AD213" s="52"/>
    </row>
    <row r="214" ht="33.75" hidden="1" customHeight="1">
      <c r="A214" s="52">
        <v>347.0</v>
      </c>
      <c r="B214" s="53" t="s">
        <v>54</v>
      </c>
      <c r="C214" s="54" t="s">
        <v>368</v>
      </c>
      <c r="D214" s="55"/>
      <c r="E214" s="54"/>
      <c r="F214" s="303"/>
      <c r="G214" s="58">
        <v>44855.0</v>
      </c>
      <c r="H214" s="74"/>
      <c r="I214" s="74"/>
      <c r="J214" s="63" t="s">
        <v>57</v>
      </c>
      <c r="K214" s="64" t="s">
        <v>57</v>
      </c>
      <c r="L214" s="64" t="s">
        <v>57</v>
      </c>
      <c r="M214" s="74" t="s">
        <v>66</v>
      </c>
      <c r="N214" s="307"/>
      <c r="O214" s="307"/>
      <c r="P214" s="307"/>
      <c r="Q214" s="74"/>
      <c r="R214" s="74"/>
      <c r="S214" s="67"/>
      <c r="T214" s="67">
        <v>1.0</v>
      </c>
      <c r="U214" s="67"/>
      <c r="V214" s="68"/>
      <c r="W214" s="70"/>
      <c r="X214" s="70"/>
      <c r="Y214" s="64" t="s">
        <v>66</v>
      </c>
      <c r="Z214" s="64" t="s">
        <v>66</v>
      </c>
      <c r="AA214" s="64" t="s">
        <v>66</v>
      </c>
      <c r="AB214" s="64" t="s">
        <v>66</v>
      </c>
      <c r="AC214" s="52"/>
      <c r="AD214" s="52"/>
    </row>
    <row r="215" ht="33.75" hidden="1" customHeight="1">
      <c r="A215" s="52">
        <v>348.0</v>
      </c>
      <c r="B215" s="53" t="s">
        <v>54</v>
      </c>
      <c r="C215" s="54" t="s">
        <v>376</v>
      </c>
      <c r="D215" s="55"/>
      <c r="E215" s="54"/>
      <c r="F215" s="303"/>
      <c r="G215" s="58">
        <v>44858.0</v>
      </c>
      <c r="H215" s="74"/>
      <c r="I215" s="74"/>
      <c r="J215" s="63" t="s">
        <v>57</v>
      </c>
      <c r="K215" s="64" t="s">
        <v>57</v>
      </c>
      <c r="L215" s="64" t="s">
        <v>57</v>
      </c>
      <c r="M215" s="74" t="s">
        <v>57</v>
      </c>
      <c r="N215" s="307"/>
      <c r="O215" s="307"/>
      <c r="P215" s="307"/>
      <c r="Q215" s="74"/>
      <c r="R215" s="74"/>
      <c r="S215" s="67"/>
      <c r="T215" s="67">
        <v>8.0</v>
      </c>
      <c r="U215" s="67"/>
      <c r="V215" s="68"/>
      <c r="W215" s="70"/>
      <c r="X215" s="70"/>
      <c r="Y215" s="64" t="s">
        <v>66</v>
      </c>
      <c r="Z215" s="64" t="s">
        <v>66</v>
      </c>
      <c r="AA215" s="64" t="s">
        <v>66</v>
      </c>
      <c r="AB215" s="64" t="s">
        <v>66</v>
      </c>
      <c r="AC215" s="412" t="s">
        <v>675</v>
      </c>
      <c r="AD215" s="52"/>
    </row>
    <row r="216" ht="33.75" hidden="1" customHeight="1">
      <c r="A216" s="52">
        <v>349.0</v>
      </c>
      <c r="B216" s="53" t="s">
        <v>54</v>
      </c>
      <c r="C216" s="54" t="s">
        <v>377</v>
      </c>
      <c r="D216" s="55"/>
      <c r="E216" s="54"/>
      <c r="F216" s="303"/>
      <c r="G216" s="58">
        <v>44845.0</v>
      </c>
      <c r="H216" s="74"/>
      <c r="I216" s="74"/>
      <c r="J216" s="63" t="s">
        <v>57</v>
      </c>
      <c r="K216" s="64" t="s">
        <v>57</v>
      </c>
      <c r="L216" s="64" t="s">
        <v>57</v>
      </c>
      <c r="M216" s="74" t="s">
        <v>57</v>
      </c>
      <c r="N216" s="307"/>
      <c r="O216" s="307"/>
      <c r="P216" s="307"/>
      <c r="Q216" s="74"/>
      <c r="R216" s="74"/>
      <c r="S216" s="67"/>
      <c r="T216" s="67">
        <v>7.0</v>
      </c>
      <c r="U216" s="67"/>
      <c r="V216" s="68"/>
      <c r="W216" s="70"/>
      <c r="X216" s="70"/>
      <c r="Y216" s="64" t="s">
        <v>66</v>
      </c>
      <c r="Z216" s="64" t="s">
        <v>66</v>
      </c>
      <c r="AA216" s="64" t="s">
        <v>66</v>
      </c>
      <c r="AB216" s="64" t="s">
        <v>66</v>
      </c>
      <c r="AC216" s="412" t="s">
        <v>1273</v>
      </c>
      <c r="AD216" s="52"/>
    </row>
    <row r="217" ht="33.75" hidden="1" customHeight="1">
      <c r="A217" s="52">
        <v>350.0</v>
      </c>
      <c r="B217" s="53" t="s">
        <v>54</v>
      </c>
      <c r="C217" s="54" t="s">
        <v>378</v>
      </c>
      <c r="D217" s="55"/>
      <c r="E217" s="54"/>
      <c r="F217" s="303"/>
      <c r="G217" s="58">
        <v>44859.0</v>
      </c>
      <c r="H217" s="74"/>
      <c r="I217" s="74"/>
      <c r="J217" s="63" t="s">
        <v>57</v>
      </c>
      <c r="K217" s="64" t="s">
        <v>57</v>
      </c>
      <c r="L217" s="64" t="s">
        <v>57</v>
      </c>
      <c r="M217" s="74" t="s">
        <v>57</v>
      </c>
      <c r="N217" s="307"/>
      <c r="O217" s="307"/>
      <c r="P217" s="307"/>
      <c r="Q217" s="74"/>
      <c r="R217" s="74"/>
      <c r="S217" s="67"/>
      <c r="T217" s="67">
        <v>19.0</v>
      </c>
      <c r="U217" s="67"/>
      <c r="V217" s="68"/>
      <c r="W217" s="70"/>
      <c r="X217" s="70"/>
      <c r="Y217" s="64" t="s">
        <v>66</v>
      </c>
      <c r="Z217" s="64" t="s">
        <v>66</v>
      </c>
      <c r="AA217" s="64" t="s">
        <v>66</v>
      </c>
      <c r="AB217" s="64" t="s">
        <v>66</v>
      </c>
      <c r="AC217" s="412" t="s">
        <v>1275</v>
      </c>
      <c r="AD217" s="52"/>
    </row>
    <row r="218" ht="33.75" hidden="1" customHeight="1">
      <c r="A218" s="52">
        <v>351.0</v>
      </c>
      <c r="B218" s="53" t="s">
        <v>54</v>
      </c>
      <c r="C218" s="54" t="s">
        <v>379</v>
      </c>
      <c r="D218" s="55"/>
      <c r="E218" s="54"/>
      <c r="F218" s="303"/>
      <c r="G218" s="58">
        <v>44852.0</v>
      </c>
      <c r="H218" s="74"/>
      <c r="I218" s="74"/>
      <c r="J218" s="63" t="s">
        <v>57</v>
      </c>
      <c r="K218" s="64" t="s">
        <v>57</v>
      </c>
      <c r="L218" s="64" t="s">
        <v>57</v>
      </c>
      <c r="M218" s="74" t="s">
        <v>57</v>
      </c>
      <c r="N218" s="307"/>
      <c r="O218" s="307"/>
      <c r="P218" s="307"/>
      <c r="Q218" s="74"/>
      <c r="R218" s="74"/>
      <c r="S218" s="67"/>
      <c r="T218" s="67">
        <v>14.0</v>
      </c>
      <c r="U218" s="67"/>
      <c r="V218" s="68"/>
      <c r="W218" s="70"/>
      <c r="X218" s="70"/>
      <c r="Y218" s="64" t="s">
        <v>66</v>
      </c>
      <c r="Z218" s="64" t="s">
        <v>66</v>
      </c>
      <c r="AA218" s="64" t="s">
        <v>66</v>
      </c>
      <c r="AB218" s="64" t="s">
        <v>66</v>
      </c>
      <c r="AC218" s="412" t="s">
        <v>1278</v>
      </c>
      <c r="AD218" s="52"/>
    </row>
    <row r="219" ht="33.75" hidden="1" customHeight="1">
      <c r="A219" s="52">
        <v>352.0</v>
      </c>
      <c r="B219" s="53" t="s">
        <v>54</v>
      </c>
      <c r="C219" s="54" t="s">
        <v>381</v>
      </c>
      <c r="D219" s="55"/>
      <c r="E219" s="54"/>
      <c r="F219" s="303"/>
      <c r="G219" s="58"/>
      <c r="H219" s="74"/>
      <c r="I219" s="74"/>
      <c r="J219" s="63" t="s">
        <v>57</v>
      </c>
      <c r="K219" s="64" t="s">
        <v>57</v>
      </c>
      <c r="L219" s="64" t="s">
        <v>57</v>
      </c>
      <c r="M219" s="74" t="s">
        <v>57</v>
      </c>
      <c r="N219" s="307"/>
      <c r="O219" s="307"/>
      <c r="P219" s="307"/>
      <c r="Q219" s="74"/>
      <c r="R219" s="74"/>
      <c r="S219" s="67">
        <v>26.0</v>
      </c>
      <c r="T219" s="67">
        <v>22.0</v>
      </c>
      <c r="U219" s="67">
        <v>8.0</v>
      </c>
      <c r="V219" s="68"/>
      <c r="W219" s="70"/>
      <c r="X219" s="70"/>
      <c r="Y219" s="64" t="s">
        <v>66</v>
      </c>
      <c r="Z219" s="64" t="s">
        <v>66</v>
      </c>
      <c r="AA219" s="64" t="s">
        <v>66</v>
      </c>
      <c r="AB219" s="64" t="s">
        <v>66</v>
      </c>
      <c r="AC219" s="412" t="s">
        <v>1279</v>
      </c>
      <c r="AD219" s="52"/>
    </row>
    <row r="220" ht="33.75" hidden="1" customHeight="1">
      <c r="A220" s="52">
        <v>353.0</v>
      </c>
      <c r="B220" s="53" t="s">
        <v>54</v>
      </c>
      <c r="C220" s="54" t="s">
        <v>382</v>
      </c>
      <c r="D220" s="55"/>
      <c r="E220" s="54"/>
      <c r="F220" s="303"/>
      <c r="G220" s="58">
        <v>44981.0</v>
      </c>
      <c r="H220" s="74"/>
      <c r="I220" s="74"/>
      <c r="J220" s="63" t="s">
        <v>66</v>
      </c>
      <c r="K220" s="64" t="s">
        <v>66</v>
      </c>
      <c r="L220" s="64" t="s">
        <v>66</v>
      </c>
      <c r="M220" s="74" t="s">
        <v>57</v>
      </c>
      <c r="N220" s="307"/>
      <c r="O220" s="307"/>
      <c r="P220" s="307"/>
      <c r="Q220" s="74"/>
      <c r="R220" s="74"/>
      <c r="S220" s="67"/>
      <c r="T220" s="67">
        <v>0.0</v>
      </c>
      <c r="U220" s="67"/>
      <c r="V220" s="68"/>
      <c r="W220" s="70"/>
      <c r="X220" s="70"/>
      <c r="Y220" s="64" t="s">
        <v>66</v>
      </c>
      <c r="Z220" s="64" t="s">
        <v>66</v>
      </c>
      <c r="AA220" s="64" t="s">
        <v>66</v>
      </c>
      <c r="AB220" s="64" t="s">
        <v>66</v>
      </c>
      <c r="AC220" s="52"/>
      <c r="AD220" s="52"/>
    </row>
    <row r="221" ht="33.75" hidden="1" customHeight="1">
      <c r="A221" s="52">
        <v>354.0</v>
      </c>
      <c r="B221" s="53" t="s">
        <v>54</v>
      </c>
      <c r="C221" s="54" t="s">
        <v>383</v>
      </c>
      <c r="D221" s="55"/>
      <c r="E221" s="54"/>
      <c r="F221" s="303"/>
      <c r="G221" s="58">
        <v>44861.0</v>
      </c>
      <c r="H221" s="74"/>
      <c r="I221" s="74"/>
      <c r="J221" s="63" t="s">
        <v>57</v>
      </c>
      <c r="K221" s="64" t="s">
        <v>57</v>
      </c>
      <c r="L221" s="64" t="s">
        <v>57</v>
      </c>
      <c r="M221" s="74" t="s">
        <v>57</v>
      </c>
      <c r="N221" s="307"/>
      <c r="O221" s="307"/>
      <c r="P221" s="307"/>
      <c r="Q221" s="74"/>
      <c r="R221" s="74"/>
      <c r="S221" s="67"/>
      <c r="T221" s="67">
        <v>5.0</v>
      </c>
      <c r="U221" s="67"/>
      <c r="V221" s="68"/>
      <c r="W221" s="70"/>
      <c r="X221" s="70"/>
      <c r="Y221" s="64" t="s">
        <v>66</v>
      </c>
      <c r="Z221" s="64" t="s">
        <v>66</v>
      </c>
      <c r="AA221" s="64" t="s">
        <v>66</v>
      </c>
      <c r="AB221" s="64" t="s">
        <v>66</v>
      </c>
      <c r="AC221" s="412" t="s">
        <v>1035</v>
      </c>
      <c r="AD221" s="52"/>
    </row>
    <row r="222" ht="33.75" hidden="1" customHeight="1">
      <c r="A222" s="52">
        <v>355.0</v>
      </c>
      <c r="B222" s="53" t="s">
        <v>54</v>
      </c>
      <c r="C222" s="54" t="s">
        <v>384</v>
      </c>
      <c r="D222" s="55"/>
      <c r="E222" s="54"/>
      <c r="F222" s="303"/>
      <c r="G222" s="58"/>
      <c r="H222" s="74"/>
      <c r="I222" s="74"/>
      <c r="J222" s="63" t="s">
        <v>66</v>
      </c>
      <c r="K222" s="64" t="s">
        <v>66</v>
      </c>
      <c r="L222" s="64" t="s">
        <v>66</v>
      </c>
      <c r="M222" s="74" t="s">
        <v>82</v>
      </c>
      <c r="N222" s="307"/>
      <c r="O222" s="307"/>
      <c r="P222" s="307"/>
      <c r="Q222" s="74"/>
      <c r="R222" s="74"/>
      <c r="S222" s="67"/>
      <c r="T222" s="67"/>
      <c r="U222" s="67"/>
      <c r="V222" s="68"/>
      <c r="W222" s="70"/>
      <c r="X222" s="70"/>
      <c r="Y222" s="64" t="s">
        <v>66</v>
      </c>
      <c r="Z222" s="64" t="s">
        <v>66</v>
      </c>
      <c r="AA222" s="64" t="s">
        <v>66</v>
      </c>
      <c r="AB222" s="64" t="s">
        <v>66</v>
      </c>
      <c r="AC222" s="412" t="s">
        <v>1284</v>
      </c>
      <c r="AD222" s="52"/>
    </row>
    <row r="223" ht="33.75" hidden="1" customHeight="1">
      <c r="A223" s="52">
        <v>356.0</v>
      </c>
      <c r="B223" s="53" t="s">
        <v>54</v>
      </c>
      <c r="C223" s="54" t="s">
        <v>386</v>
      </c>
      <c r="D223" s="55"/>
      <c r="E223" s="54"/>
      <c r="F223" s="303"/>
      <c r="G223" s="58">
        <v>45009.0</v>
      </c>
      <c r="H223" s="74"/>
      <c r="I223" s="74"/>
      <c r="J223" s="63" t="s">
        <v>57</v>
      </c>
      <c r="K223" s="64" t="s">
        <v>57</v>
      </c>
      <c r="L223" s="64" t="s">
        <v>57</v>
      </c>
      <c r="M223" s="74" t="s">
        <v>57</v>
      </c>
      <c r="N223" s="307"/>
      <c r="O223" s="307"/>
      <c r="P223" s="307"/>
      <c r="Q223" s="74"/>
      <c r="R223" s="74"/>
      <c r="S223" s="67">
        <v>34.0</v>
      </c>
      <c r="T223" s="67">
        <v>22.0</v>
      </c>
      <c r="U223" s="67">
        <v>7.0</v>
      </c>
      <c r="V223" s="68"/>
      <c r="W223" s="70"/>
      <c r="X223" s="70"/>
      <c r="Y223" s="64" t="s">
        <v>66</v>
      </c>
      <c r="Z223" s="64" t="s">
        <v>66</v>
      </c>
      <c r="AA223" s="64" t="s">
        <v>66</v>
      </c>
      <c r="AB223" s="64" t="s">
        <v>66</v>
      </c>
      <c r="AC223" s="412" t="s">
        <v>665</v>
      </c>
      <c r="AD223" s="52"/>
    </row>
    <row r="224" ht="33.75" hidden="1" customHeight="1">
      <c r="A224" s="52">
        <v>357.0</v>
      </c>
      <c r="B224" s="53" t="s">
        <v>54</v>
      </c>
      <c r="C224" s="54" t="s">
        <v>387</v>
      </c>
      <c r="D224" s="55"/>
      <c r="E224" s="54"/>
      <c r="F224" s="303"/>
      <c r="G224" s="58"/>
      <c r="H224" s="74"/>
      <c r="I224" s="74"/>
      <c r="J224" s="63" t="s">
        <v>57</v>
      </c>
      <c r="K224" s="64" t="s">
        <v>57</v>
      </c>
      <c r="L224" s="64" t="s">
        <v>57</v>
      </c>
      <c r="M224" s="74" t="s">
        <v>57</v>
      </c>
      <c r="N224" s="307"/>
      <c r="O224" s="307"/>
      <c r="P224" s="307"/>
      <c r="Q224" s="74"/>
      <c r="R224" s="74"/>
      <c r="S224" s="67"/>
      <c r="T224" s="67">
        <v>4.0</v>
      </c>
      <c r="U224" s="67"/>
      <c r="V224" s="68"/>
      <c r="W224" s="70"/>
      <c r="X224" s="70"/>
      <c r="Y224" s="64" t="s">
        <v>66</v>
      </c>
      <c r="Z224" s="64" t="s">
        <v>66</v>
      </c>
      <c r="AA224" s="64" t="s">
        <v>66</v>
      </c>
      <c r="AB224" s="64" t="s">
        <v>66</v>
      </c>
      <c r="AC224" s="412" t="s">
        <v>1288</v>
      </c>
      <c r="AD224" s="52"/>
    </row>
    <row r="225" ht="33.75" hidden="1" customHeight="1">
      <c r="A225" s="52">
        <v>358.0</v>
      </c>
      <c r="B225" s="53" t="s">
        <v>54</v>
      </c>
      <c r="C225" s="54" t="s">
        <v>388</v>
      </c>
      <c r="D225" s="55"/>
      <c r="E225" s="54"/>
      <c r="F225" s="303"/>
      <c r="G225" s="58">
        <v>44915.0</v>
      </c>
      <c r="H225" s="74"/>
      <c r="I225" s="74"/>
      <c r="J225" s="63" t="s">
        <v>57</v>
      </c>
      <c r="K225" s="64" t="s">
        <v>57</v>
      </c>
      <c r="L225" s="64" t="s">
        <v>57</v>
      </c>
      <c r="M225" s="74" t="s">
        <v>57</v>
      </c>
      <c r="N225" s="307"/>
      <c r="O225" s="307"/>
      <c r="P225" s="307"/>
      <c r="Q225" s="74"/>
      <c r="R225" s="74"/>
      <c r="S225" s="67">
        <v>4.0</v>
      </c>
      <c r="T225" s="67">
        <v>3.0</v>
      </c>
      <c r="U225" s="67">
        <v>3.0</v>
      </c>
      <c r="V225" s="68"/>
      <c r="W225" s="70"/>
      <c r="X225" s="70"/>
      <c r="Y225" s="64" t="s">
        <v>66</v>
      </c>
      <c r="Z225" s="64" t="s">
        <v>66</v>
      </c>
      <c r="AA225" s="64" t="s">
        <v>66</v>
      </c>
      <c r="AB225" s="64" t="s">
        <v>66</v>
      </c>
      <c r="AC225" s="412" t="s">
        <v>1291</v>
      </c>
      <c r="AD225" s="52"/>
    </row>
    <row r="226" ht="33.75" hidden="1" customHeight="1">
      <c r="A226" s="52">
        <v>359.0</v>
      </c>
      <c r="B226" s="53" t="s">
        <v>54</v>
      </c>
      <c r="C226" s="54" t="s">
        <v>390</v>
      </c>
      <c r="D226" s="55"/>
      <c r="E226" s="54"/>
      <c r="F226" s="303"/>
      <c r="G226" s="58">
        <v>44907.0</v>
      </c>
      <c r="H226" s="74"/>
      <c r="I226" s="74"/>
      <c r="J226" s="63" t="s">
        <v>57</v>
      </c>
      <c r="K226" s="64" t="s">
        <v>57</v>
      </c>
      <c r="L226" s="64" t="s">
        <v>57</v>
      </c>
      <c r="M226" s="74" t="s">
        <v>57</v>
      </c>
      <c r="N226" s="307"/>
      <c r="O226" s="307"/>
      <c r="P226" s="307"/>
      <c r="Q226" s="74"/>
      <c r="R226" s="74"/>
      <c r="S226" s="67">
        <v>13.0</v>
      </c>
      <c r="T226" s="67">
        <v>20.0</v>
      </c>
      <c r="U226" s="67"/>
      <c r="V226" s="68"/>
      <c r="W226" s="70"/>
      <c r="X226" s="70"/>
      <c r="Y226" s="64" t="s">
        <v>66</v>
      </c>
      <c r="Z226" s="64" t="s">
        <v>66</v>
      </c>
      <c r="AA226" s="64" t="s">
        <v>66</v>
      </c>
      <c r="AB226" s="64" t="s">
        <v>66</v>
      </c>
      <c r="AC226" s="412" t="s">
        <v>1293</v>
      </c>
      <c r="AD226" s="52"/>
    </row>
    <row r="227" ht="33.75" hidden="1" customHeight="1">
      <c r="A227" s="52">
        <v>360.0</v>
      </c>
      <c r="B227" s="53" t="s">
        <v>54</v>
      </c>
      <c r="C227" s="54" t="s">
        <v>391</v>
      </c>
      <c r="D227" s="55"/>
      <c r="E227" s="54"/>
      <c r="F227" s="303"/>
      <c r="G227" s="58">
        <v>44888.0</v>
      </c>
      <c r="H227" s="74"/>
      <c r="I227" s="74"/>
      <c r="J227" s="63" t="s">
        <v>66</v>
      </c>
      <c r="K227" s="64" t="s">
        <v>66</v>
      </c>
      <c r="L227" s="64" t="s">
        <v>66</v>
      </c>
      <c r="M227" s="74" t="s">
        <v>57</v>
      </c>
      <c r="N227" s="307"/>
      <c r="O227" s="307"/>
      <c r="P227" s="307"/>
      <c r="Q227" s="74"/>
      <c r="R227" s="74"/>
      <c r="S227" s="67"/>
      <c r="T227" s="67"/>
      <c r="U227" s="67"/>
      <c r="V227" s="68"/>
      <c r="W227" s="70"/>
      <c r="X227" s="70"/>
      <c r="Y227" s="64" t="s">
        <v>66</v>
      </c>
      <c r="Z227" s="64" t="s">
        <v>66</v>
      </c>
      <c r="AA227" s="64" t="s">
        <v>66</v>
      </c>
      <c r="AB227" s="64" t="s">
        <v>66</v>
      </c>
      <c r="AC227" s="412" t="s">
        <v>927</v>
      </c>
      <c r="AD227" s="52"/>
    </row>
    <row r="228" ht="33.75" hidden="1" customHeight="1">
      <c r="A228" s="52">
        <v>361.0</v>
      </c>
      <c r="B228" s="53" t="s">
        <v>54</v>
      </c>
      <c r="C228" s="54" t="s">
        <v>392</v>
      </c>
      <c r="D228" s="55"/>
      <c r="E228" s="54"/>
      <c r="F228" s="303"/>
      <c r="G228" s="58">
        <v>44998.0</v>
      </c>
      <c r="H228" s="74"/>
      <c r="I228" s="74"/>
      <c r="J228" s="63" t="s">
        <v>57</v>
      </c>
      <c r="K228" s="64" t="s">
        <v>57</v>
      </c>
      <c r="L228" s="64" t="s">
        <v>57</v>
      </c>
      <c r="M228" s="74" t="s">
        <v>57</v>
      </c>
      <c r="N228" s="307"/>
      <c r="O228" s="307"/>
      <c r="P228" s="307"/>
      <c r="Q228" s="74"/>
      <c r="R228" s="74"/>
      <c r="S228" s="67">
        <v>24.0</v>
      </c>
      <c r="T228" s="67">
        <v>17.0</v>
      </c>
      <c r="U228" s="67"/>
      <c r="V228" s="68"/>
      <c r="W228" s="70"/>
      <c r="X228" s="70"/>
      <c r="Y228" s="64" t="s">
        <v>66</v>
      </c>
      <c r="Z228" s="64" t="s">
        <v>66</v>
      </c>
      <c r="AA228" s="64" t="s">
        <v>66</v>
      </c>
      <c r="AB228" s="64" t="s">
        <v>66</v>
      </c>
      <c r="AC228" s="412" t="s">
        <v>1298</v>
      </c>
      <c r="AD228" s="52"/>
    </row>
    <row r="229" ht="33.75" hidden="1" customHeight="1">
      <c r="A229" s="52">
        <v>362.0</v>
      </c>
      <c r="B229" s="53" t="s">
        <v>54</v>
      </c>
      <c r="C229" s="54" t="s">
        <v>393</v>
      </c>
      <c r="D229" s="55"/>
      <c r="E229" s="54"/>
      <c r="F229" s="303"/>
      <c r="G229" s="58">
        <v>44881.0</v>
      </c>
      <c r="H229" s="74"/>
      <c r="I229" s="74"/>
      <c r="J229" s="63" t="s">
        <v>57</v>
      </c>
      <c r="K229" s="64" t="s">
        <v>57</v>
      </c>
      <c r="L229" s="64" t="s">
        <v>57</v>
      </c>
      <c r="M229" s="74" t="s">
        <v>57</v>
      </c>
      <c r="N229" s="307"/>
      <c r="O229" s="307"/>
      <c r="P229" s="307"/>
      <c r="Q229" s="74"/>
      <c r="R229" s="74"/>
      <c r="S229" s="67"/>
      <c r="T229" s="67">
        <v>18.0</v>
      </c>
      <c r="U229" s="67"/>
      <c r="V229" s="68"/>
      <c r="W229" s="70"/>
      <c r="X229" s="70"/>
      <c r="Y229" s="64" t="s">
        <v>66</v>
      </c>
      <c r="Z229" s="64" t="s">
        <v>66</v>
      </c>
      <c r="AA229" s="64" t="s">
        <v>66</v>
      </c>
      <c r="AB229" s="64" t="s">
        <v>66</v>
      </c>
      <c r="AC229" s="412" t="s">
        <v>1300</v>
      </c>
      <c r="AD229" s="52"/>
    </row>
    <row r="230" ht="33.75" hidden="1" customHeight="1">
      <c r="A230" s="52">
        <v>363.0</v>
      </c>
      <c r="B230" s="53" t="s">
        <v>54</v>
      </c>
      <c r="C230" s="54" t="s">
        <v>394</v>
      </c>
      <c r="D230" s="55"/>
      <c r="E230" s="54"/>
      <c r="F230" s="303"/>
      <c r="G230" s="58">
        <v>44869.0</v>
      </c>
      <c r="H230" s="74"/>
      <c r="I230" s="74"/>
      <c r="J230" s="63" t="s">
        <v>57</v>
      </c>
      <c r="K230" s="64" t="s">
        <v>57</v>
      </c>
      <c r="L230" s="64" t="s">
        <v>57</v>
      </c>
      <c r="M230" s="74" t="s">
        <v>57</v>
      </c>
      <c r="N230" s="307"/>
      <c r="O230" s="307"/>
      <c r="P230" s="307"/>
      <c r="Q230" s="74"/>
      <c r="R230" s="74"/>
      <c r="S230" s="67">
        <v>13.0</v>
      </c>
      <c r="T230" s="67">
        <v>16.0</v>
      </c>
      <c r="U230" s="67"/>
      <c r="V230" s="68"/>
      <c r="W230" s="70"/>
      <c r="X230" s="70"/>
      <c r="Y230" s="64" t="s">
        <v>66</v>
      </c>
      <c r="Z230" s="64" t="s">
        <v>66</v>
      </c>
      <c r="AA230" s="64" t="s">
        <v>66</v>
      </c>
      <c r="AB230" s="64" t="s">
        <v>66</v>
      </c>
      <c r="AC230" s="412" t="s">
        <v>1303</v>
      </c>
      <c r="AD230" s="52"/>
    </row>
    <row r="231" ht="33.75" hidden="1" customHeight="1">
      <c r="A231" s="52">
        <v>364.0</v>
      </c>
      <c r="B231" s="53" t="s">
        <v>54</v>
      </c>
      <c r="C231" s="54" t="s">
        <v>397</v>
      </c>
      <c r="D231" s="55"/>
      <c r="E231" s="54"/>
      <c r="F231" s="303"/>
      <c r="G231" s="58">
        <v>44876.0</v>
      </c>
      <c r="H231" s="74"/>
      <c r="I231" s="74"/>
      <c r="J231" s="63" t="s">
        <v>57</v>
      </c>
      <c r="K231" s="64" t="s">
        <v>57</v>
      </c>
      <c r="L231" s="64" t="s">
        <v>57</v>
      </c>
      <c r="M231" s="74" t="s">
        <v>66</v>
      </c>
      <c r="N231" s="307"/>
      <c r="O231" s="307"/>
      <c r="P231" s="307"/>
      <c r="Q231" s="74"/>
      <c r="R231" s="74"/>
      <c r="S231" s="67"/>
      <c r="T231" s="67">
        <v>2.0</v>
      </c>
      <c r="U231" s="67"/>
      <c r="V231" s="68"/>
      <c r="W231" s="70"/>
      <c r="X231" s="70"/>
      <c r="Y231" s="64" t="s">
        <v>66</v>
      </c>
      <c r="Z231" s="64" t="s">
        <v>66</v>
      </c>
      <c r="AA231" s="64" t="s">
        <v>66</v>
      </c>
      <c r="AB231" s="64" t="s">
        <v>66</v>
      </c>
      <c r="AC231" s="412" t="s">
        <v>1307</v>
      </c>
      <c r="AD231" s="52"/>
    </row>
    <row r="232" ht="33.75" hidden="1" customHeight="1">
      <c r="A232" s="52">
        <v>366.0</v>
      </c>
      <c r="B232" s="53" t="s">
        <v>54</v>
      </c>
      <c r="C232" s="54" t="s">
        <v>399</v>
      </c>
      <c r="D232" s="55"/>
      <c r="E232" s="54"/>
      <c r="F232" s="303"/>
      <c r="G232" s="58">
        <v>44887.0</v>
      </c>
      <c r="H232" s="74"/>
      <c r="I232" s="74"/>
      <c r="J232" s="63" t="s">
        <v>66</v>
      </c>
      <c r="K232" s="64" t="s">
        <v>57</v>
      </c>
      <c r="L232" s="64" t="s">
        <v>57</v>
      </c>
      <c r="M232" s="74" t="s">
        <v>66</v>
      </c>
      <c r="N232" s="307"/>
      <c r="O232" s="307"/>
      <c r="P232" s="307"/>
      <c r="Q232" s="74"/>
      <c r="R232" s="74"/>
      <c r="S232" s="67"/>
      <c r="T232" s="67">
        <v>1.0</v>
      </c>
      <c r="U232" s="67"/>
      <c r="V232" s="68"/>
      <c r="W232" s="70"/>
      <c r="X232" s="70"/>
      <c r="Y232" s="64" t="s">
        <v>66</v>
      </c>
      <c r="Z232" s="64" t="s">
        <v>66</v>
      </c>
      <c r="AA232" s="64" t="s">
        <v>66</v>
      </c>
      <c r="AB232" s="64" t="s">
        <v>66</v>
      </c>
      <c r="AC232" s="412" t="s">
        <v>921</v>
      </c>
      <c r="AD232" s="52"/>
    </row>
    <row r="233" ht="33.75" hidden="1" customHeight="1">
      <c r="A233" s="52">
        <v>367.0</v>
      </c>
      <c r="B233" s="53" t="s">
        <v>54</v>
      </c>
      <c r="C233" s="54" t="s">
        <v>400</v>
      </c>
      <c r="D233" s="55"/>
      <c r="E233" s="54"/>
      <c r="F233" s="303"/>
      <c r="G233" s="58">
        <v>45035.0</v>
      </c>
      <c r="H233" s="74"/>
      <c r="I233" s="74"/>
      <c r="J233" s="63" t="s">
        <v>57</v>
      </c>
      <c r="K233" s="64" t="s">
        <v>57</v>
      </c>
      <c r="L233" s="64" t="s">
        <v>57</v>
      </c>
      <c r="M233" s="74" t="s">
        <v>57</v>
      </c>
      <c r="N233" s="307"/>
      <c r="O233" s="307"/>
      <c r="P233" s="307"/>
      <c r="Q233" s="74"/>
      <c r="R233" s="74"/>
      <c r="S233" s="67">
        <v>26.0</v>
      </c>
      <c r="T233" s="67">
        <v>20.0</v>
      </c>
      <c r="U233" s="67">
        <v>6.0</v>
      </c>
      <c r="V233" s="68"/>
      <c r="W233" s="70"/>
      <c r="X233" s="70"/>
      <c r="Y233" s="64" t="s">
        <v>66</v>
      </c>
      <c r="Z233" s="64" t="s">
        <v>66</v>
      </c>
      <c r="AA233" s="64" t="s">
        <v>66</v>
      </c>
      <c r="AB233" s="64" t="s">
        <v>66</v>
      </c>
      <c r="AC233" s="412" t="s">
        <v>1313</v>
      </c>
      <c r="AD233" s="52"/>
    </row>
    <row r="234" ht="33.75" hidden="1" customHeight="1">
      <c r="A234" s="52">
        <v>368.0</v>
      </c>
      <c r="B234" s="53" t="s">
        <v>54</v>
      </c>
      <c r="C234" s="54" t="s">
        <v>401</v>
      </c>
      <c r="D234" s="55"/>
      <c r="E234" s="54"/>
      <c r="F234" s="303"/>
      <c r="G234" s="58">
        <v>44895.0</v>
      </c>
      <c r="H234" s="74"/>
      <c r="I234" s="74"/>
      <c r="J234" s="63" t="s">
        <v>57</v>
      </c>
      <c r="K234" s="64" t="s">
        <v>57</v>
      </c>
      <c r="L234" s="64" t="s">
        <v>57</v>
      </c>
      <c r="M234" s="74" t="s">
        <v>57</v>
      </c>
      <c r="N234" s="307"/>
      <c r="O234" s="307"/>
      <c r="P234" s="307"/>
      <c r="Q234" s="74"/>
      <c r="R234" s="74"/>
      <c r="S234" s="67">
        <v>7.0</v>
      </c>
      <c r="T234" s="67">
        <v>5.0</v>
      </c>
      <c r="U234" s="67"/>
      <c r="V234" s="68"/>
      <c r="W234" s="70"/>
      <c r="X234" s="70"/>
      <c r="Y234" s="64" t="s">
        <v>66</v>
      </c>
      <c r="Z234" s="64" t="s">
        <v>66</v>
      </c>
      <c r="AA234" s="64" t="s">
        <v>66</v>
      </c>
      <c r="AB234" s="64" t="s">
        <v>66</v>
      </c>
      <c r="AC234" s="412" t="s">
        <v>1317</v>
      </c>
      <c r="AD234" s="52"/>
    </row>
    <row r="235" ht="33.75" hidden="1" customHeight="1">
      <c r="A235" s="52">
        <v>369.0</v>
      </c>
      <c r="B235" s="53" t="s">
        <v>54</v>
      </c>
      <c r="C235" s="54" t="s">
        <v>404</v>
      </c>
      <c r="D235" s="55"/>
      <c r="E235" s="54"/>
      <c r="F235" s="303"/>
      <c r="G235" s="58">
        <v>44876.0</v>
      </c>
      <c r="H235" s="74"/>
      <c r="I235" s="74"/>
      <c r="J235" s="63" t="s">
        <v>57</v>
      </c>
      <c r="K235" s="64" t="s">
        <v>57</v>
      </c>
      <c r="L235" s="64" t="s">
        <v>57</v>
      </c>
      <c r="M235" s="74" t="s">
        <v>66</v>
      </c>
      <c r="N235" s="307"/>
      <c r="O235" s="307"/>
      <c r="P235" s="307"/>
      <c r="Q235" s="74"/>
      <c r="R235" s="74"/>
      <c r="S235" s="67"/>
      <c r="T235" s="67">
        <v>1.0</v>
      </c>
      <c r="U235" s="67"/>
      <c r="V235" s="68"/>
      <c r="W235" s="70"/>
      <c r="X235" s="70"/>
      <c r="Y235" s="64" t="s">
        <v>66</v>
      </c>
      <c r="Z235" s="64" t="s">
        <v>66</v>
      </c>
      <c r="AA235" s="64" t="s">
        <v>66</v>
      </c>
      <c r="AB235" s="64" t="s">
        <v>66</v>
      </c>
      <c r="AC235" s="52"/>
      <c r="AD235" s="52"/>
    </row>
    <row r="236" ht="33.75" hidden="1" customHeight="1">
      <c r="A236" s="52">
        <v>370.0</v>
      </c>
      <c r="B236" s="53" t="s">
        <v>54</v>
      </c>
      <c r="C236" s="54" t="s">
        <v>205</v>
      </c>
      <c r="D236" s="55"/>
      <c r="E236" s="54"/>
      <c r="F236" s="303"/>
      <c r="G236" s="58"/>
      <c r="H236" s="74"/>
      <c r="I236" s="74"/>
      <c r="J236" s="467"/>
      <c r="K236" s="307"/>
      <c r="L236" s="307"/>
      <c r="M236" s="307"/>
      <c r="N236" s="307"/>
      <c r="O236" s="307"/>
      <c r="P236" s="307"/>
      <c r="Q236" s="74"/>
      <c r="R236" s="74"/>
      <c r="S236" s="67"/>
      <c r="T236" s="67"/>
      <c r="U236" s="67"/>
      <c r="V236" s="68"/>
      <c r="W236" s="70"/>
      <c r="X236" s="70"/>
      <c r="Y236" s="64" t="s">
        <v>66</v>
      </c>
      <c r="Z236" s="64" t="s">
        <v>66</v>
      </c>
      <c r="AA236" s="64" t="s">
        <v>66</v>
      </c>
      <c r="AB236" s="64" t="s">
        <v>66</v>
      </c>
      <c r="AC236" s="52"/>
      <c r="AD236" s="52"/>
    </row>
    <row r="237" ht="33.75" hidden="1" customHeight="1">
      <c r="A237" s="52">
        <v>371.0</v>
      </c>
      <c r="B237" s="53" t="s">
        <v>54</v>
      </c>
      <c r="C237" s="54" t="s">
        <v>413</v>
      </c>
      <c r="D237" s="55"/>
      <c r="E237" s="54"/>
      <c r="F237" s="303"/>
      <c r="G237" s="58">
        <v>44883.0</v>
      </c>
      <c r="H237" s="74"/>
      <c r="I237" s="74"/>
      <c r="J237" s="63" t="s">
        <v>57</v>
      </c>
      <c r="K237" s="64" t="s">
        <v>57</v>
      </c>
      <c r="L237" s="64" t="s">
        <v>66</v>
      </c>
      <c r="M237" s="74" t="s">
        <v>57</v>
      </c>
      <c r="N237" s="307"/>
      <c r="O237" s="307"/>
      <c r="P237" s="307"/>
      <c r="Q237" s="74"/>
      <c r="R237" s="74"/>
      <c r="S237" s="67">
        <v>29.0</v>
      </c>
      <c r="T237" s="67">
        <v>16.0</v>
      </c>
      <c r="U237" s="67"/>
      <c r="V237" s="68"/>
      <c r="W237" s="70"/>
      <c r="X237" s="70"/>
      <c r="Y237" s="64" t="s">
        <v>66</v>
      </c>
      <c r="Z237" s="64" t="s">
        <v>66</v>
      </c>
      <c r="AA237" s="64" t="s">
        <v>66</v>
      </c>
      <c r="AB237" s="64" t="s">
        <v>66</v>
      </c>
      <c r="AC237" s="412" t="s">
        <v>1324</v>
      </c>
      <c r="AD237" s="52"/>
    </row>
    <row r="238" ht="33.75" hidden="1" customHeight="1">
      <c r="A238" s="52">
        <v>372.0</v>
      </c>
      <c r="B238" s="53" t="s">
        <v>54</v>
      </c>
      <c r="C238" s="54" t="s">
        <v>407</v>
      </c>
      <c r="D238" s="55"/>
      <c r="E238" s="54"/>
      <c r="F238" s="303"/>
      <c r="G238" s="58">
        <v>44895.0</v>
      </c>
      <c r="H238" s="74"/>
      <c r="I238" s="74"/>
      <c r="J238" s="63" t="s">
        <v>66</v>
      </c>
      <c r="K238" s="64" t="s">
        <v>66</v>
      </c>
      <c r="L238" s="64" t="s">
        <v>57</v>
      </c>
      <c r="M238" s="74" t="s">
        <v>66</v>
      </c>
      <c r="N238" s="307"/>
      <c r="O238" s="307"/>
      <c r="P238" s="307"/>
      <c r="Q238" s="74"/>
      <c r="R238" s="74"/>
      <c r="S238" s="67"/>
      <c r="T238" s="67"/>
      <c r="U238" s="67"/>
      <c r="V238" s="68"/>
      <c r="W238" s="70"/>
      <c r="X238" s="70"/>
      <c r="Y238" s="64" t="s">
        <v>66</v>
      </c>
      <c r="Z238" s="64" t="s">
        <v>66</v>
      </c>
      <c r="AA238" s="64" t="s">
        <v>66</v>
      </c>
      <c r="AB238" s="64" t="s">
        <v>66</v>
      </c>
      <c r="AC238" s="412" t="s">
        <v>1326</v>
      </c>
      <c r="AD238" s="52"/>
    </row>
    <row r="239" ht="33.75" hidden="1" customHeight="1">
      <c r="A239" s="52">
        <v>373.0</v>
      </c>
      <c r="B239" s="53" t="s">
        <v>54</v>
      </c>
      <c r="C239" s="54" t="s">
        <v>408</v>
      </c>
      <c r="D239" s="55"/>
      <c r="E239" s="54"/>
      <c r="F239" s="303"/>
      <c r="G239" s="58">
        <v>44868.0</v>
      </c>
      <c r="H239" s="74"/>
      <c r="I239" s="74"/>
      <c r="J239" s="63" t="s">
        <v>82</v>
      </c>
      <c r="K239" s="64" t="s">
        <v>82</v>
      </c>
      <c r="L239" s="64" t="s">
        <v>66</v>
      </c>
      <c r="M239" s="74" t="s">
        <v>66</v>
      </c>
      <c r="N239" s="307"/>
      <c r="O239" s="307"/>
      <c r="P239" s="307"/>
      <c r="Q239" s="74"/>
      <c r="R239" s="74"/>
      <c r="S239" s="67"/>
      <c r="T239" s="67"/>
      <c r="U239" s="67"/>
      <c r="V239" s="68"/>
      <c r="W239" s="70"/>
      <c r="X239" s="70"/>
      <c r="Y239" s="64" t="s">
        <v>66</v>
      </c>
      <c r="Z239" s="64" t="s">
        <v>66</v>
      </c>
      <c r="AA239" s="64" t="s">
        <v>66</v>
      </c>
      <c r="AB239" s="64" t="s">
        <v>66</v>
      </c>
      <c r="AC239" s="412" t="s">
        <v>1329</v>
      </c>
      <c r="AD239" s="52"/>
    </row>
    <row r="240" ht="33.75" hidden="1" customHeight="1">
      <c r="A240" s="52">
        <v>374.0</v>
      </c>
      <c r="B240" s="53" t="s">
        <v>54</v>
      </c>
      <c r="C240" s="54" t="s">
        <v>409</v>
      </c>
      <c r="D240" s="55"/>
      <c r="E240" s="54"/>
      <c r="F240" s="303"/>
      <c r="G240" s="58"/>
      <c r="H240" s="74"/>
      <c r="I240" s="74"/>
      <c r="J240" s="63" t="s">
        <v>66</v>
      </c>
      <c r="K240" s="64" t="s">
        <v>66</v>
      </c>
      <c r="L240" s="64" t="s">
        <v>66</v>
      </c>
      <c r="M240" s="74" t="s">
        <v>57</v>
      </c>
      <c r="N240" s="307"/>
      <c r="O240" s="307"/>
      <c r="P240" s="307"/>
      <c r="Q240" s="74"/>
      <c r="R240" s="74"/>
      <c r="S240" s="67"/>
      <c r="T240" s="67"/>
      <c r="U240" s="67"/>
      <c r="V240" s="68"/>
      <c r="W240" s="70"/>
      <c r="X240" s="70"/>
      <c r="Y240" s="64" t="s">
        <v>66</v>
      </c>
      <c r="Z240" s="64" t="s">
        <v>66</v>
      </c>
      <c r="AA240" s="64" t="s">
        <v>66</v>
      </c>
      <c r="AB240" s="64" t="s">
        <v>66</v>
      </c>
      <c r="AC240" s="52"/>
      <c r="AD240" s="52"/>
    </row>
    <row r="241" ht="33.75" hidden="1" customHeight="1">
      <c r="A241" s="52">
        <v>375.0</v>
      </c>
      <c r="B241" s="53" t="s">
        <v>54</v>
      </c>
      <c r="C241" s="54" t="s">
        <v>410</v>
      </c>
      <c r="D241" s="55"/>
      <c r="E241" s="54"/>
      <c r="F241" s="303"/>
      <c r="G241" s="58">
        <v>44862.0</v>
      </c>
      <c r="H241" s="74"/>
      <c r="I241" s="74"/>
      <c r="J241" s="63" t="s">
        <v>57</v>
      </c>
      <c r="K241" s="64" t="s">
        <v>66</v>
      </c>
      <c r="L241" s="64" t="s">
        <v>66</v>
      </c>
      <c r="M241" s="74" t="s">
        <v>57</v>
      </c>
      <c r="N241" s="307"/>
      <c r="O241" s="307"/>
      <c r="P241" s="307"/>
      <c r="Q241" s="74"/>
      <c r="R241" s="74"/>
      <c r="S241" s="67"/>
      <c r="T241" s="67"/>
      <c r="U241" s="67"/>
      <c r="V241" s="68"/>
      <c r="W241" s="70"/>
      <c r="X241" s="70"/>
      <c r="Y241" s="64" t="s">
        <v>66</v>
      </c>
      <c r="Z241" s="64" t="s">
        <v>66</v>
      </c>
      <c r="AA241" s="64" t="s">
        <v>66</v>
      </c>
      <c r="AB241" s="64" t="s">
        <v>66</v>
      </c>
      <c r="AC241" s="412" t="s">
        <v>1334</v>
      </c>
      <c r="AD241" s="52"/>
    </row>
    <row r="242" ht="33.75" hidden="1" customHeight="1">
      <c r="A242" s="52">
        <v>376.0</v>
      </c>
      <c r="B242" s="53" t="s">
        <v>54</v>
      </c>
      <c r="C242" s="54" t="s">
        <v>411</v>
      </c>
      <c r="D242" s="55"/>
      <c r="E242" s="54"/>
      <c r="F242" s="303"/>
      <c r="G242" s="58"/>
      <c r="H242" s="74"/>
      <c r="I242" s="74"/>
      <c r="J242" s="63" t="s">
        <v>57</v>
      </c>
      <c r="K242" s="64" t="s">
        <v>57</v>
      </c>
      <c r="L242" s="64" t="s">
        <v>57</v>
      </c>
      <c r="M242" s="74" t="s">
        <v>362</v>
      </c>
      <c r="N242" s="307"/>
      <c r="O242" s="307"/>
      <c r="P242" s="307"/>
      <c r="Q242" s="74"/>
      <c r="R242" s="74"/>
      <c r="S242" s="67">
        <v>12.0</v>
      </c>
      <c r="T242" s="67">
        <v>7.0</v>
      </c>
      <c r="U242" s="67">
        <v>1.0</v>
      </c>
      <c r="V242" s="68"/>
      <c r="W242" s="70"/>
      <c r="X242" s="70"/>
      <c r="Y242" s="64" t="s">
        <v>66</v>
      </c>
      <c r="Z242" s="64" t="s">
        <v>66</v>
      </c>
      <c r="AA242" s="64" t="s">
        <v>66</v>
      </c>
      <c r="AB242" s="64" t="s">
        <v>66</v>
      </c>
      <c r="AC242" s="412" t="s">
        <v>1336</v>
      </c>
      <c r="AD242" s="52"/>
    </row>
    <row r="243" ht="33.75" hidden="1" customHeight="1">
      <c r="A243" s="52">
        <v>377.0</v>
      </c>
      <c r="B243" s="53" t="s">
        <v>54</v>
      </c>
      <c r="C243" s="54" t="s">
        <v>412</v>
      </c>
      <c r="D243" s="55"/>
      <c r="E243" s="54"/>
      <c r="F243" s="303"/>
      <c r="G243" s="58">
        <v>44875.0</v>
      </c>
      <c r="H243" s="74"/>
      <c r="I243" s="74"/>
      <c r="J243" s="63" t="s">
        <v>57</v>
      </c>
      <c r="K243" s="64" t="s">
        <v>57</v>
      </c>
      <c r="L243" s="64" t="s">
        <v>57</v>
      </c>
      <c r="M243" s="74" t="s">
        <v>57</v>
      </c>
      <c r="N243" s="307"/>
      <c r="O243" s="307"/>
      <c r="P243" s="307"/>
      <c r="Q243" s="74"/>
      <c r="R243" s="74"/>
      <c r="S243" s="67">
        <v>37.0</v>
      </c>
      <c r="T243" s="67">
        <v>50.0</v>
      </c>
      <c r="U243" s="67"/>
      <c r="V243" s="68"/>
      <c r="W243" s="70"/>
      <c r="X243" s="70"/>
      <c r="Y243" s="64" t="s">
        <v>66</v>
      </c>
      <c r="Z243" s="64" t="s">
        <v>66</v>
      </c>
      <c r="AA243" s="64" t="s">
        <v>66</v>
      </c>
      <c r="AB243" s="64" t="s">
        <v>66</v>
      </c>
      <c r="AC243" s="412" t="s">
        <v>1338</v>
      </c>
      <c r="AD243" s="52"/>
    </row>
    <row r="244" ht="33.75" hidden="1" customHeight="1">
      <c r="A244" s="52">
        <v>378.0</v>
      </c>
      <c r="B244" s="53" t="s">
        <v>54</v>
      </c>
      <c r="C244" s="54" t="s">
        <v>390</v>
      </c>
      <c r="D244" s="55"/>
      <c r="E244" s="54"/>
      <c r="F244" s="303"/>
      <c r="G244" s="58">
        <v>44907.0</v>
      </c>
      <c r="H244" s="74"/>
      <c r="I244" s="74"/>
      <c r="J244" s="63" t="s">
        <v>57</v>
      </c>
      <c r="K244" s="64" t="s">
        <v>57</v>
      </c>
      <c r="L244" s="64" t="s">
        <v>57</v>
      </c>
      <c r="M244" s="74" t="s">
        <v>57</v>
      </c>
      <c r="N244" s="307"/>
      <c r="O244" s="307"/>
      <c r="P244" s="307"/>
      <c r="Q244" s="74"/>
      <c r="R244" s="74"/>
      <c r="S244" s="67">
        <v>16.0</v>
      </c>
      <c r="T244" s="67">
        <v>9.0</v>
      </c>
      <c r="U244" s="67"/>
      <c r="V244" s="68"/>
      <c r="W244" s="70"/>
      <c r="X244" s="70"/>
      <c r="Y244" s="64" t="s">
        <v>66</v>
      </c>
      <c r="Z244" s="64" t="s">
        <v>66</v>
      </c>
      <c r="AA244" s="64" t="s">
        <v>66</v>
      </c>
      <c r="AB244" s="64" t="s">
        <v>66</v>
      </c>
      <c r="AC244" s="412" t="s">
        <v>1293</v>
      </c>
      <c r="AD244" s="52"/>
    </row>
    <row r="245" ht="33.75" hidden="1" customHeight="1">
      <c r="A245" s="52">
        <v>379.0</v>
      </c>
      <c r="B245" s="53" t="s">
        <v>54</v>
      </c>
      <c r="C245" s="54" t="s">
        <v>256</v>
      </c>
      <c r="D245" s="55"/>
      <c r="E245" s="54"/>
      <c r="F245" s="303"/>
      <c r="G245" s="58">
        <v>44902.0</v>
      </c>
      <c r="H245" s="74"/>
      <c r="I245" s="74"/>
      <c r="J245" s="63" t="s">
        <v>57</v>
      </c>
      <c r="K245" s="64" t="s">
        <v>57</v>
      </c>
      <c r="L245" s="64" t="s">
        <v>2911</v>
      </c>
      <c r="M245" s="74" t="s">
        <v>66</v>
      </c>
      <c r="N245" s="307"/>
      <c r="O245" s="307"/>
      <c r="P245" s="307"/>
      <c r="Q245" s="74"/>
      <c r="R245" s="74"/>
      <c r="S245" s="67"/>
      <c r="T245" s="67">
        <v>1.0</v>
      </c>
      <c r="U245" s="67"/>
      <c r="V245" s="68"/>
      <c r="W245" s="70"/>
      <c r="X245" s="70"/>
      <c r="Y245" s="64" t="s">
        <v>66</v>
      </c>
      <c r="Z245" s="64" t="s">
        <v>66</v>
      </c>
      <c r="AA245" s="64" t="s">
        <v>66</v>
      </c>
      <c r="AB245" s="64" t="s">
        <v>66</v>
      </c>
      <c r="AC245" s="412" t="s">
        <v>1176</v>
      </c>
      <c r="AD245" s="52"/>
    </row>
    <row r="246" ht="33.75" hidden="1" customHeight="1">
      <c r="A246" s="52">
        <v>380.0</v>
      </c>
      <c r="B246" s="53" t="s">
        <v>54</v>
      </c>
      <c r="C246" s="54" t="s">
        <v>414</v>
      </c>
      <c r="D246" s="55"/>
      <c r="E246" s="54"/>
      <c r="F246" s="303"/>
      <c r="G246" s="58">
        <v>44914.0</v>
      </c>
      <c r="H246" s="74"/>
      <c r="I246" s="74"/>
      <c r="J246" s="63" t="s">
        <v>57</v>
      </c>
      <c r="K246" s="64" t="s">
        <v>57</v>
      </c>
      <c r="L246" s="64" t="s">
        <v>57</v>
      </c>
      <c r="M246" s="74" t="s">
        <v>57</v>
      </c>
      <c r="N246" s="307"/>
      <c r="O246" s="307"/>
      <c r="P246" s="307"/>
      <c r="Q246" s="74"/>
      <c r="R246" s="74"/>
      <c r="S246" s="67">
        <v>8.0</v>
      </c>
      <c r="T246" s="67">
        <v>6.0</v>
      </c>
      <c r="U246" s="67"/>
      <c r="V246" s="68"/>
      <c r="W246" s="70"/>
      <c r="X246" s="70"/>
      <c r="Y246" s="64" t="s">
        <v>66</v>
      </c>
      <c r="Z246" s="64" t="s">
        <v>66</v>
      </c>
      <c r="AA246" s="64" t="s">
        <v>66</v>
      </c>
      <c r="AB246" s="64" t="s">
        <v>66</v>
      </c>
      <c r="AC246" s="412" t="s">
        <v>1343</v>
      </c>
      <c r="AD246" s="52"/>
    </row>
    <row r="247" ht="33.75" hidden="1" customHeight="1">
      <c r="A247" s="52">
        <v>381.0</v>
      </c>
      <c r="B247" s="53" t="s">
        <v>54</v>
      </c>
      <c r="C247" s="54" t="s">
        <v>415</v>
      </c>
      <c r="D247" s="55"/>
      <c r="E247" s="54"/>
      <c r="F247" s="303"/>
      <c r="G247" s="58">
        <v>44879.0</v>
      </c>
      <c r="H247" s="74"/>
      <c r="I247" s="74"/>
      <c r="J247" s="63" t="s">
        <v>66</v>
      </c>
      <c r="K247" s="64" t="s">
        <v>82</v>
      </c>
      <c r="L247" s="64" t="s">
        <v>66</v>
      </c>
      <c r="M247" s="74" t="s">
        <v>57</v>
      </c>
      <c r="N247" s="307"/>
      <c r="O247" s="307"/>
      <c r="P247" s="307"/>
      <c r="Q247" s="74"/>
      <c r="R247" s="74"/>
      <c r="S247" s="67"/>
      <c r="T247" s="67"/>
      <c r="U247" s="67"/>
      <c r="V247" s="68"/>
      <c r="W247" s="70"/>
      <c r="X247" s="70"/>
      <c r="Y247" s="64" t="s">
        <v>66</v>
      </c>
      <c r="Z247" s="64" t="s">
        <v>66</v>
      </c>
      <c r="AA247" s="64" t="s">
        <v>66</v>
      </c>
      <c r="AB247" s="64" t="s">
        <v>66</v>
      </c>
      <c r="AC247" s="412" t="s">
        <v>1075</v>
      </c>
      <c r="AD247" s="52"/>
    </row>
    <row r="248" ht="33.75" hidden="1" customHeight="1">
      <c r="A248" s="52">
        <v>383.0</v>
      </c>
      <c r="B248" s="53" t="s">
        <v>54</v>
      </c>
      <c r="C248" s="54" t="s">
        <v>418</v>
      </c>
      <c r="D248" s="55"/>
      <c r="E248" s="54"/>
      <c r="F248" s="303"/>
      <c r="G248" s="58"/>
      <c r="H248" s="74"/>
      <c r="I248" s="74"/>
      <c r="J248" s="63" t="s">
        <v>66</v>
      </c>
      <c r="K248" s="64" t="s">
        <v>66</v>
      </c>
      <c r="L248" s="64" t="s">
        <v>57</v>
      </c>
      <c r="M248" s="74" t="s">
        <v>66</v>
      </c>
      <c r="N248" s="307"/>
      <c r="O248" s="307"/>
      <c r="P248" s="307"/>
      <c r="Q248" s="74"/>
      <c r="R248" s="74"/>
      <c r="S248" s="67"/>
      <c r="T248" s="67"/>
      <c r="U248" s="67"/>
      <c r="V248" s="68"/>
      <c r="W248" s="70"/>
      <c r="X248" s="70"/>
      <c r="Y248" s="64" t="s">
        <v>66</v>
      </c>
      <c r="Z248" s="64" t="s">
        <v>66</v>
      </c>
      <c r="AA248" s="64" t="s">
        <v>66</v>
      </c>
      <c r="AB248" s="64" t="s">
        <v>66</v>
      </c>
      <c r="AC248" s="412" t="s">
        <v>1349</v>
      </c>
      <c r="AD248" s="52"/>
    </row>
    <row r="249" ht="33.75" hidden="1" customHeight="1">
      <c r="A249" s="52">
        <v>384.0</v>
      </c>
      <c r="B249" s="53" t="s">
        <v>54</v>
      </c>
      <c r="C249" s="54" t="s">
        <v>419</v>
      </c>
      <c r="D249" s="55"/>
      <c r="E249" s="54"/>
      <c r="F249" s="303"/>
      <c r="G249" s="58">
        <v>44904.0</v>
      </c>
      <c r="H249" s="74"/>
      <c r="I249" s="74"/>
      <c r="J249" s="63" t="s">
        <v>57</v>
      </c>
      <c r="K249" s="64" t="s">
        <v>57</v>
      </c>
      <c r="L249" s="64" t="s">
        <v>57</v>
      </c>
      <c r="M249" s="74" t="s">
        <v>57</v>
      </c>
      <c r="N249" s="307"/>
      <c r="O249" s="307"/>
      <c r="P249" s="307"/>
      <c r="Q249" s="74"/>
      <c r="R249" s="74"/>
      <c r="S249" s="67">
        <v>2.0</v>
      </c>
      <c r="T249" s="67">
        <v>1.0</v>
      </c>
      <c r="U249" s="67"/>
      <c r="V249" s="68"/>
      <c r="W249" s="70"/>
      <c r="X249" s="70"/>
      <c r="Y249" s="64" t="s">
        <v>66</v>
      </c>
      <c r="Z249" s="64" t="s">
        <v>66</v>
      </c>
      <c r="AA249" s="64" t="s">
        <v>66</v>
      </c>
      <c r="AB249" s="64" t="s">
        <v>66</v>
      </c>
      <c r="AC249" s="52"/>
      <c r="AD249" s="52"/>
    </row>
    <row r="250" ht="33.75" hidden="1" customHeight="1">
      <c r="A250" s="52">
        <v>385.0</v>
      </c>
      <c r="B250" s="53" t="s">
        <v>54</v>
      </c>
      <c r="C250" s="54" t="s">
        <v>420</v>
      </c>
      <c r="D250" s="55"/>
      <c r="E250" s="54"/>
      <c r="F250" s="303"/>
      <c r="G250" s="58">
        <v>44904.0</v>
      </c>
      <c r="H250" s="74"/>
      <c r="I250" s="74"/>
      <c r="J250" s="63" t="s">
        <v>57</v>
      </c>
      <c r="K250" s="64" t="s">
        <v>57</v>
      </c>
      <c r="L250" s="64" t="s">
        <v>57</v>
      </c>
      <c r="M250" s="74" t="s">
        <v>57</v>
      </c>
      <c r="N250" s="307"/>
      <c r="O250" s="307"/>
      <c r="P250" s="307"/>
      <c r="Q250" s="74"/>
      <c r="R250" s="74"/>
      <c r="S250" s="67">
        <v>12.0</v>
      </c>
      <c r="T250" s="67">
        <v>10.0</v>
      </c>
      <c r="U250" s="67"/>
      <c r="V250" s="68"/>
      <c r="W250" s="70"/>
      <c r="X250" s="70"/>
      <c r="Y250" s="64" t="s">
        <v>66</v>
      </c>
      <c r="Z250" s="64" t="s">
        <v>66</v>
      </c>
      <c r="AA250" s="64" t="s">
        <v>66</v>
      </c>
      <c r="AB250" s="64" t="s">
        <v>66</v>
      </c>
      <c r="AC250" s="412" t="s">
        <v>1354</v>
      </c>
      <c r="AD250" s="52"/>
    </row>
    <row r="251" ht="33.75" hidden="1" customHeight="1">
      <c r="A251" s="52">
        <v>386.0</v>
      </c>
      <c r="B251" s="53" t="s">
        <v>54</v>
      </c>
      <c r="C251" s="54" t="s">
        <v>421</v>
      </c>
      <c r="D251" s="55"/>
      <c r="E251" s="54"/>
      <c r="F251" s="303"/>
      <c r="G251" s="58">
        <v>44897.0</v>
      </c>
      <c r="H251" s="74"/>
      <c r="I251" s="74"/>
      <c r="J251" s="63" t="s">
        <v>57</v>
      </c>
      <c r="K251" s="64" t="s">
        <v>57</v>
      </c>
      <c r="L251" s="64" t="s">
        <v>57</v>
      </c>
      <c r="M251" s="74" t="s">
        <v>57</v>
      </c>
      <c r="N251" s="307"/>
      <c r="O251" s="307"/>
      <c r="P251" s="307"/>
      <c r="Q251" s="74"/>
      <c r="R251" s="74"/>
      <c r="S251" s="67">
        <v>8.0</v>
      </c>
      <c r="T251" s="67">
        <v>5.0</v>
      </c>
      <c r="U251" s="67"/>
      <c r="V251" s="68"/>
      <c r="W251" s="70"/>
      <c r="X251" s="70"/>
      <c r="Y251" s="64" t="s">
        <v>66</v>
      </c>
      <c r="Z251" s="64" t="s">
        <v>66</v>
      </c>
      <c r="AA251" s="64" t="s">
        <v>66</v>
      </c>
      <c r="AB251" s="64" t="s">
        <v>66</v>
      </c>
      <c r="AC251" s="412" t="s">
        <v>1356</v>
      </c>
      <c r="AD251" s="52"/>
    </row>
    <row r="252" ht="33.75" hidden="1" customHeight="1">
      <c r="A252" s="52">
        <v>387.0</v>
      </c>
      <c r="B252" s="53" t="s">
        <v>54</v>
      </c>
      <c r="C252" s="54" t="s">
        <v>422</v>
      </c>
      <c r="D252" s="55"/>
      <c r="E252" s="54"/>
      <c r="F252" s="303"/>
      <c r="G252" s="58">
        <v>44917.0</v>
      </c>
      <c r="H252" s="74"/>
      <c r="I252" s="74"/>
      <c r="J252" s="63" t="s">
        <v>57</v>
      </c>
      <c r="K252" s="64" t="s">
        <v>57</v>
      </c>
      <c r="L252" s="64" t="s">
        <v>57</v>
      </c>
      <c r="M252" s="74" t="s">
        <v>57</v>
      </c>
      <c r="N252" s="307"/>
      <c r="O252" s="307"/>
      <c r="P252" s="307"/>
      <c r="Q252" s="74"/>
      <c r="R252" s="74"/>
      <c r="S252" s="67">
        <v>27.0</v>
      </c>
      <c r="T252" s="67">
        <v>21.0</v>
      </c>
      <c r="U252" s="67"/>
      <c r="V252" s="68"/>
      <c r="W252" s="70"/>
      <c r="X252" s="70"/>
      <c r="Y252" s="64" t="s">
        <v>66</v>
      </c>
      <c r="Z252" s="64" t="s">
        <v>66</v>
      </c>
      <c r="AA252" s="64" t="s">
        <v>66</v>
      </c>
      <c r="AB252" s="64" t="s">
        <v>66</v>
      </c>
      <c r="AC252" s="412" t="s">
        <v>1360</v>
      </c>
      <c r="AD252" s="52"/>
    </row>
    <row r="253" ht="33.75" hidden="1" customHeight="1">
      <c r="A253" s="52">
        <v>388.0</v>
      </c>
      <c r="B253" s="53" t="s">
        <v>54</v>
      </c>
      <c r="C253" s="54" t="s">
        <v>423</v>
      </c>
      <c r="D253" s="55"/>
      <c r="E253" s="54"/>
      <c r="F253" s="303"/>
      <c r="G253" s="58">
        <v>44922.0</v>
      </c>
      <c r="H253" s="74"/>
      <c r="I253" s="74"/>
      <c r="J253" s="63" t="s">
        <v>57</v>
      </c>
      <c r="K253" s="64" t="s">
        <v>57</v>
      </c>
      <c r="L253" s="64" t="s">
        <v>57</v>
      </c>
      <c r="M253" s="74" t="s">
        <v>57</v>
      </c>
      <c r="N253" s="307"/>
      <c r="O253" s="307"/>
      <c r="P253" s="307"/>
      <c r="Q253" s="74"/>
      <c r="R253" s="74"/>
      <c r="S253" s="67">
        <v>5.0</v>
      </c>
      <c r="T253" s="67">
        <v>4.0</v>
      </c>
      <c r="U253" s="67"/>
      <c r="V253" s="68"/>
      <c r="W253" s="70"/>
      <c r="X253" s="70"/>
      <c r="Y253" s="64" t="s">
        <v>66</v>
      </c>
      <c r="Z253" s="64" t="s">
        <v>66</v>
      </c>
      <c r="AA253" s="64" t="s">
        <v>66</v>
      </c>
      <c r="AB253" s="64" t="s">
        <v>66</v>
      </c>
      <c r="AC253" s="412" t="s">
        <v>1362</v>
      </c>
      <c r="AD253" s="52"/>
    </row>
    <row r="254" ht="33.75" hidden="1" customHeight="1">
      <c r="A254" s="52">
        <v>389.0</v>
      </c>
      <c r="B254" s="53" t="s">
        <v>54</v>
      </c>
      <c r="C254" s="54" t="s">
        <v>424</v>
      </c>
      <c r="D254" s="55"/>
      <c r="E254" s="54"/>
      <c r="F254" s="303"/>
      <c r="G254" s="58">
        <v>44887.0</v>
      </c>
      <c r="H254" s="74"/>
      <c r="I254" s="74"/>
      <c r="J254" s="63" t="s">
        <v>57</v>
      </c>
      <c r="K254" s="64" t="s">
        <v>57</v>
      </c>
      <c r="L254" s="64" t="s">
        <v>57</v>
      </c>
      <c r="M254" s="74" t="s">
        <v>57</v>
      </c>
      <c r="N254" s="307"/>
      <c r="O254" s="307"/>
      <c r="P254" s="307"/>
      <c r="Q254" s="74"/>
      <c r="R254" s="74"/>
      <c r="S254" s="67">
        <v>30.0</v>
      </c>
      <c r="T254" s="67">
        <v>21.0</v>
      </c>
      <c r="U254" s="67"/>
      <c r="V254" s="68"/>
      <c r="W254" s="70"/>
      <c r="X254" s="70"/>
      <c r="Y254" s="64" t="s">
        <v>66</v>
      </c>
      <c r="Z254" s="64" t="s">
        <v>66</v>
      </c>
      <c r="AA254" s="64" t="s">
        <v>66</v>
      </c>
      <c r="AB254" s="64" t="s">
        <v>66</v>
      </c>
      <c r="AC254" s="412" t="s">
        <v>1365</v>
      </c>
      <c r="AD254" s="52"/>
    </row>
    <row r="255" ht="33.75" hidden="1" customHeight="1">
      <c r="A255" s="52">
        <v>390.0</v>
      </c>
      <c r="B255" s="53" t="s">
        <v>54</v>
      </c>
      <c r="C255" s="54" t="s">
        <v>425</v>
      </c>
      <c r="D255" s="55"/>
      <c r="E255" s="54"/>
      <c r="F255" s="303"/>
      <c r="G255" s="58">
        <v>44909.0</v>
      </c>
      <c r="H255" s="74"/>
      <c r="I255" s="74"/>
      <c r="J255" s="63" t="s">
        <v>57</v>
      </c>
      <c r="K255" s="64" t="s">
        <v>57</v>
      </c>
      <c r="L255" s="64" t="s">
        <v>66</v>
      </c>
      <c r="M255" s="74" t="s">
        <v>57</v>
      </c>
      <c r="N255" s="307"/>
      <c r="O255" s="307"/>
      <c r="P255" s="307"/>
      <c r="Q255" s="74"/>
      <c r="R255" s="74"/>
      <c r="S255" s="67">
        <v>4.0</v>
      </c>
      <c r="T255" s="67">
        <v>2.0</v>
      </c>
      <c r="U255" s="67"/>
      <c r="V255" s="68"/>
      <c r="W255" s="70"/>
      <c r="X255" s="70"/>
      <c r="Y255" s="64" t="s">
        <v>66</v>
      </c>
      <c r="Z255" s="64" t="s">
        <v>66</v>
      </c>
      <c r="AA255" s="64" t="s">
        <v>66</v>
      </c>
      <c r="AB255" s="64" t="s">
        <v>66</v>
      </c>
      <c r="AC255" s="412" t="s">
        <v>1367</v>
      </c>
      <c r="AD255" s="52"/>
    </row>
    <row r="256" ht="33.75" hidden="1" customHeight="1">
      <c r="A256" s="52">
        <v>391.0</v>
      </c>
      <c r="B256" s="53" t="s">
        <v>54</v>
      </c>
      <c r="C256" s="54" t="s">
        <v>426</v>
      </c>
      <c r="D256" s="55"/>
      <c r="E256" s="54"/>
      <c r="F256" s="303"/>
      <c r="G256" s="58">
        <v>44910.0</v>
      </c>
      <c r="H256" s="74"/>
      <c r="I256" s="74"/>
      <c r="J256" s="63" t="s">
        <v>57</v>
      </c>
      <c r="K256" s="64" t="s">
        <v>57</v>
      </c>
      <c r="L256" s="64" t="s">
        <v>57</v>
      </c>
      <c r="M256" s="74" t="s">
        <v>57</v>
      </c>
      <c r="N256" s="307"/>
      <c r="O256" s="307"/>
      <c r="P256" s="307"/>
      <c r="Q256" s="74"/>
      <c r="R256" s="74"/>
      <c r="S256" s="67">
        <v>19.0</v>
      </c>
      <c r="T256" s="67">
        <v>19.0</v>
      </c>
      <c r="U256" s="67"/>
      <c r="V256" s="68"/>
      <c r="W256" s="70"/>
      <c r="X256" s="70"/>
      <c r="Y256" s="64" t="s">
        <v>66</v>
      </c>
      <c r="Z256" s="64" t="s">
        <v>66</v>
      </c>
      <c r="AA256" s="64" t="s">
        <v>66</v>
      </c>
      <c r="AB256" s="64" t="s">
        <v>66</v>
      </c>
      <c r="AC256" s="412" t="s">
        <v>1369</v>
      </c>
      <c r="AD256" s="52"/>
    </row>
    <row r="257" ht="33.75" hidden="1" customHeight="1">
      <c r="A257" s="52">
        <v>392.0</v>
      </c>
      <c r="B257" s="53" t="s">
        <v>54</v>
      </c>
      <c r="C257" s="54" t="s">
        <v>427</v>
      </c>
      <c r="D257" s="55"/>
      <c r="E257" s="54"/>
      <c r="F257" s="303"/>
      <c r="G257" s="58">
        <v>44904.0</v>
      </c>
      <c r="H257" s="74"/>
      <c r="I257" s="74"/>
      <c r="J257" s="63" t="s">
        <v>57</v>
      </c>
      <c r="K257" s="64" t="s">
        <v>57</v>
      </c>
      <c r="L257" s="64" t="s">
        <v>66</v>
      </c>
      <c r="M257" s="74" t="s">
        <v>57</v>
      </c>
      <c r="N257" s="307"/>
      <c r="O257" s="307"/>
      <c r="P257" s="307"/>
      <c r="Q257" s="74"/>
      <c r="R257" s="74"/>
      <c r="S257" s="67">
        <v>6.0</v>
      </c>
      <c r="T257" s="67">
        <v>4.0</v>
      </c>
      <c r="U257" s="67"/>
      <c r="V257" s="68"/>
      <c r="W257" s="70"/>
      <c r="X257" s="70"/>
      <c r="Y257" s="64" t="s">
        <v>66</v>
      </c>
      <c r="Z257" s="64" t="s">
        <v>66</v>
      </c>
      <c r="AA257" s="64" t="s">
        <v>66</v>
      </c>
      <c r="AB257" s="64" t="s">
        <v>66</v>
      </c>
      <c r="AC257" s="412" t="s">
        <v>1372</v>
      </c>
      <c r="AD257" s="52"/>
    </row>
    <row r="258" ht="33.75" hidden="1" customHeight="1">
      <c r="A258" s="52">
        <v>393.0</v>
      </c>
      <c r="B258" s="53" t="s">
        <v>54</v>
      </c>
      <c r="C258" s="54" t="s">
        <v>428</v>
      </c>
      <c r="D258" s="55"/>
      <c r="E258" s="54"/>
      <c r="F258" s="303"/>
      <c r="G258" s="58">
        <v>44903.0</v>
      </c>
      <c r="H258" s="74"/>
      <c r="I258" s="74"/>
      <c r="J258" s="63" t="s">
        <v>57</v>
      </c>
      <c r="K258" s="64" t="s">
        <v>57</v>
      </c>
      <c r="L258" s="64" t="s">
        <v>57</v>
      </c>
      <c r="M258" s="74" t="s">
        <v>57</v>
      </c>
      <c r="N258" s="307"/>
      <c r="O258" s="307"/>
      <c r="P258" s="307"/>
      <c r="Q258" s="74"/>
      <c r="R258" s="74"/>
      <c r="S258" s="67">
        <v>4.0</v>
      </c>
      <c r="T258" s="67">
        <v>3.0</v>
      </c>
      <c r="U258" s="67"/>
      <c r="V258" s="68"/>
      <c r="W258" s="70"/>
      <c r="X258" s="70"/>
      <c r="Y258" s="64" t="s">
        <v>66</v>
      </c>
      <c r="Z258" s="64" t="s">
        <v>66</v>
      </c>
      <c r="AA258" s="64" t="s">
        <v>66</v>
      </c>
      <c r="AB258" s="64" t="s">
        <v>66</v>
      </c>
      <c r="AC258" s="412" t="s">
        <v>845</v>
      </c>
      <c r="AD258" s="52"/>
    </row>
    <row r="259" ht="33.75" hidden="1" customHeight="1">
      <c r="A259" s="52">
        <v>394.0</v>
      </c>
      <c r="B259" s="53" t="s">
        <v>54</v>
      </c>
      <c r="C259" s="54" t="s">
        <v>412</v>
      </c>
      <c r="D259" s="55"/>
      <c r="E259" s="54"/>
      <c r="F259" s="303"/>
      <c r="G259" s="58">
        <v>44902.0</v>
      </c>
      <c r="H259" s="74"/>
      <c r="I259" s="74"/>
      <c r="J259" s="63" t="s">
        <v>57</v>
      </c>
      <c r="K259" s="64" t="s">
        <v>57</v>
      </c>
      <c r="L259" s="64" t="s">
        <v>66</v>
      </c>
      <c r="M259" s="74" t="s">
        <v>57</v>
      </c>
      <c r="N259" s="307"/>
      <c r="O259" s="307"/>
      <c r="P259" s="307"/>
      <c r="Q259" s="74"/>
      <c r="R259" s="74"/>
      <c r="S259" s="67">
        <v>2.0</v>
      </c>
      <c r="T259" s="67">
        <v>1.0</v>
      </c>
      <c r="U259" s="67"/>
      <c r="V259" s="68"/>
      <c r="W259" s="70"/>
      <c r="X259" s="70"/>
      <c r="Y259" s="64" t="s">
        <v>66</v>
      </c>
      <c r="Z259" s="64" t="s">
        <v>66</v>
      </c>
      <c r="AA259" s="64" t="s">
        <v>66</v>
      </c>
      <c r="AB259" s="64" t="s">
        <v>66</v>
      </c>
      <c r="AC259" s="412" t="s">
        <v>1338</v>
      </c>
      <c r="AD259" s="52"/>
    </row>
    <row r="260" ht="33.75" hidden="1" customHeight="1">
      <c r="A260" s="52">
        <v>395.0</v>
      </c>
      <c r="B260" s="53" t="s">
        <v>54</v>
      </c>
      <c r="C260" s="54" t="s">
        <v>429</v>
      </c>
      <c r="D260" s="55"/>
      <c r="E260" s="54"/>
      <c r="F260" s="303"/>
      <c r="G260" s="58">
        <v>44925.0</v>
      </c>
      <c r="H260" s="74"/>
      <c r="I260" s="74"/>
      <c r="J260" s="63" t="s">
        <v>66</v>
      </c>
      <c r="K260" s="64" t="s">
        <v>66</v>
      </c>
      <c r="L260" s="64" t="s">
        <v>66</v>
      </c>
      <c r="M260" s="74" t="s">
        <v>57</v>
      </c>
      <c r="N260" s="307"/>
      <c r="O260" s="307"/>
      <c r="P260" s="307"/>
      <c r="Q260" s="74"/>
      <c r="R260" s="74"/>
      <c r="S260" s="67"/>
      <c r="T260" s="67">
        <v>7.0</v>
      </c>
      <c r="U260" s="67"/>
      <c r="V260" s="68"/>
      <c r="W260" s="70"/>
      <c r="X260" s="70"/>
      <c r="Y260" s="64" t="s">
        <v>66</v>
      </c>
      <c r="Z260" s="64" t="s">
        <v>66</v>
      </c>
      <c r="AA260" s="64" t="s">
        <v>66</v>
      </c>
      <c r="AB260" s="64" t="s">
        <v>66</v>
      </c>
      <c r="AC260" s="52"/>
      <c r="AD260" s="52"/>
    </row>
    <row r="261" ht="33.75" hidden="1" customHeight="1">
      <c r="A261" s="52">
        <v>396.0</v>
      </c>
      <c r="B261" s="53" t="s">
        <v>54</v>
      </c>
      <c r="C261" s="54" t="s">
        <v>431</v>
      </c>
      <c r="D261" s="55"/>
      <c r="E261" s="54"/>
      <c r="F261" s="303"/>
      <c r="G261" s="58">
        <v>44987.0</v>
      </c>
      <c r="H261" s="74"/>
      <c r="I261" s="74"/>
      <c r="J261" s="63" t="s">
        <v>66</v>
      </c>
      <c r="K261" s="64" t="s">
        <v>66</v>
      </c>
      <c r="L261" s="64" t="s">
        <v>66</v>
      </c>
      <c r="M261" s="74" t="s">
        <v>57</v>
      </c>
      <c r="N261" s="307"/>
      <c r="O261" s="307"/>
      <c r="P261" s="307"/>
      <c r="Q261" s="74"/>
      <c r="R261" s="74"/>
      <c r="S261" s="67"/>
      <c r="T261" s="67"/>
      <c r="U261" s="67"/>
      <c r="V261" s="68"/>
      <c r="W261" s="70"/>
      <c r="X261" s="70"/>
      <c r="Y261" s="64" t="s">
        <v>66</v>
      </c>
      <c r="Z261" s="64" t="s">
        <v>66</v>
      </c>
      <c r="AA261" s="64" t="s">
        <v>66</v>
      </c>
      <c r="AB261" s="64" t="s">
        <v>66</v>
      </c>
      <c r="AC261" s="52"/>
      <c r="AD261" s="52"/>
    </row>
    <row r="262" ht="33.75" hidden="1" customHeight="1">
      <c r="A262" s="52">
        <v>397.0</v>
      </c>
      <c r="B262" s="53" t="s">
        <v>54</v>
      </c>
      <c r="C262" s="54" t="s">
        <v>432</v>
      </c>
      <c r="D262" s="55"/>
      <c r="E262" s="54"/>
      <c r="F262" s="303"/>
      <c r="G262" s="58">
        <v>44931.0</v>
      </c>
      <c r="H262" s="74"/>
      <c r="I262" s="74"/>
      <c r="J262" s="63" t="s">
        <v>57</v>
      </c>
      <c r="K262" s="64" t="s">
        <v>57</v>
      </c>
      <c r="L262" s="64" t="s">
        <v>57</v>
      </c>
      <c r="M262" s="74" t="s">
        <v>57</v>
      </c>
      <c r="N262" s="307"/>
      <c r="O262" s="307"/>
      <c r="P262" s="307"/>
      <c r="Q262" s="74"/>
      <c r="R262" s="74"/>
      <c r="S262" s="67">
        <v>22.0</v>
      </c>
      <c r="T262" s="67">
        <v>17.0</v>
      </c>
      <c r="U262" s="67">
        <v>5.0</v>
      </c>
      <c r="V262" s="68"/>
      <c r="W262" s="70"/>
      <c r="X262" s="70"/>
      <c r="Y262" s="64" t="s">
        <v>66</v>
      </c>
      <c r="Z262" s="64" t="s">
        <v>66</v>
      </c>
      <c r="AA262" s="64" t="s">
        <v>66</v>
      </c>
      <c r="AB262" s="64" t="s">
        <v>66</v>
      </c>
      <c r="AC262" s="412" t="s">
        <v>1384</v>
      </c>
      <c r="AD262" s="52"/>
    </row>
    <row r="263" ht="33.75" hidden="1" customHeight="1">
      <c r="A263" s="52">
        <v>398.0</v>
      </c>
      <c r="B263" s="53" t="s">
        <v>54</v>
      </c>
      <c r="C263" s="54" t="s">
        <v>433</v>
      </c>
      <c r="D263" s="55"/>
      <c r="E263" s="54"/>
      <c r="F263" s="303"/>
      <c r="G263" s="58">
        <v>44904.0</v>
      </c>
      <c r="H263" s="74"/>
      <c r="I263" s="74"/>
      <c r="J263" s="63" t="s">
        <v>57</v>
      </c>
      <c r="K263" s="64" t="s">
        <v>57</v>
      </c>
      <c r="L263" s="64" t="s">
        <v>57</v>
      </c>
      <c r="M263" s="74" t="s">
        <v>66</v>
      </c>
      <c r="N263" s="307"/>
      <c r="O263" s="307"/>
      <c r="P263" s="307"/>
      <c r="Q263" s="74"/>
      <c r="R263" s="74"/>
      <c r="S263" s="67">
        <v>0.0</v>
      </c>
      <c r="T263" s="67">
        <v>1.0</v>
      </c>
      <c r="U263" s="67"/>
      <c r="V263" s="68"/>
      <c r="W263" s="70"/>
      <c r="X263" s="70"/>
      <c r="Y263" s="64" t="s">
        <v>66</v>
      </c>
      <c r="Z263" s="64" t="s">
        <v>66</v>
      </c>
      <c r="AA263" s="64" t="s">
        <v>66</v>
      </c>
      <c r="AB263" s="64" t="s">
        <v>66</v>
      </c>
      <c r="AC263" s="412" t="s">
        <v>675</v>
      </c>
      <c r="AD263" s="52"/>
    </row>
    <row r="264" ht="33.75" hidden="1" customHeight="1">
      <c r="A264" s="52">
        <v>399.0</v>
      </c>
      <c r="B264" s="53" t="s">
        <v>54</v>
      </c>
      <c r="C264" s="54" t="s">
        <v>434</v>
      </c>
      <c r="D264" s="55"/>
      <c r="E264" s="54"/>
      <c r="F264" s="303"/>
      <c r="G264" s="58">
        <v>44938.0</v>
      </c>
      <c r="H264" s="74"/>
      <c r="I264" s="74"/>
      <c r="J264" s="63" t="s">
        <v>57</v>
      </c>
      <c r="K264" s="64" t="s">
        <v>57</v>
      </c>
      <c r="L264" s="64" t="s">
        <v>57</v>
      </c>
      <c r="M264" s="74" t="s">
        <v>57</v>
      </c>
      <c r="N264" s="307"/>
      <c r="O264" s="307"/>
      <c r="P264" s="307"/>
      <c r="Q264" s="74"/>
      <c r="R264" s="74"/>
      <c r="S264" s="67">
        <v>47.0</v>
      </c>
      <c r="T264" s="67">
        <v>36.0</v>
      </c>
      <c r="U264" s="67"/>
      <c r="V264" s="68"/>
      <c r="W264" s="70"/>
      <c r="X264" s="70"/>
      <c r="Y264" s="64" t="s">
        <v>66</v>
      </c>
      <c r="Z264" s="64" t="s">
        <v>66</v>
      </c>
      <c r="AA264" s="64" t="s">
        <v>66</v>
      </c>
      <c r="AB264" s="64" t="s">
        <v>66</v>
      </c>
      <c r="AC264" s="412" t="s">
        <v>1387</v>
      </c>
      <c r="AD264" s="52"/>
    </row>
    <row r="265" ht="33.75" hidden="1" customHeight="1">
      <c r="A265" s="52">
        <v>400.0</v>
      </c>
      <c r="B265" s="53" t="s">
        <v>54</v>
      </c>
      <c r="C265" s="54" t="s">
        <v>435</v>
      </c>
      <c r="D265" s="55"/>
      <c r="E265" s="54"/>
      <c r="F265" s="303"/>
      <c r="G265" s="58">
        <v>44936.0</v>
      </c>
      <c r="H265" s="74"/>
      <c r="I265" s="74"/>
      <c r="J265" s="63" t="s">
        <v>57</v>
      </c>
      <c r="K265" s="64" t="s">
        <v>57</v>
      </c>
      <c r="L265" s="64" t="s">
        <v>57</v>
      </c>
      <c r="M265" s="74" t="s">
        <v>57</v>
      </c>
      <c r="N265" s="307"/>
      <c r="O265" s="307"/>
      <c r="P265" s="307"/>
      <c r="Q265" s="74"/>
      <c r="R265" s="74"/>
      <c r="S265" s="67">
        <v>20.0</v>
      </c>
      <c r="T265" s="67">
        <v>19.0</v>
      </c>
      <c r="U265" s="67"/>
      <c r="V265" s="68"/>
      <c r="W265" s="70"/>
      <c r="X265" s="70"/>
      <c r="Y265" s="64" t="s">
        <v>66</v>
      </c>
      <c r="Z265" s="64" t="s">
        <v>66</v>
      </c>
      <c r="AA265" s="64" t="s">
        <v>66</v>
      </c>
      <c r="AB265" s="64" t="s">
        <v>66</v>
      </c>
      <c r="AC265" s="412" t="s">
        <v>1390</v>
      </c>
      <c r="AD265" s="52"/>
    </row>
    <row r="266" ht="33.75" hidden="1" customHeight="1">
      <c r="A266" s="52">
        <v>401.0</v>
      </c>
      <c r="B266" s="53" t="s">
        <v>54</v>
      </c>
      <c r="C266" s="54" t="s">
        <v>436</v>
      </c>
      <c r="D266" s="55"/>
      <c r="E266" s="54"/>
      <c r="F266" s="303"/>
      <c r="G266" s="58">
        <v>44932.0</v>
      </c>
      <c r="H266" s="74"/>
      <c r="I266" s="74"/>
      <c r="J266" s="63" t="s">
        <v>57</v>
      </c>
      <c r="K266" s="64" t="s">
        <v>57</v>
      </c>
      <c r="L266" s="64" t="s">
        <v>57</v>
      </c>
      <c r="M266" s="74" t="s">
        <v>57</v>
      </c>
      <c r="N266" s="307"/>
      <c r="O266" s="307"/>
      <c r="P266" s="307"/>
      <c r="Q266" s="74"/>
      <c r="R266" s="74"/>
      <c r="S266" s="67">
        <v>16.0</v>
      </c>
      <c r="T266" s="67">
        <v>14.0</v>
      </c>
      <c r="U266" s="67">
        <v>4.0</v>
      </c>
      <c r="V266" s="68"/>
      <c r="W266" s="70"/>
      <c r="X266" s="70"/>
      <c r="Y266" s="64" t="s">
        <v>66</v>
      </c>
      <c r="Z266" s="64" t="s">
        <v>66</v>
      </c>
      <c r="AA266" s="64" t="s">
        <v>66</v>
      </c>
      <c r="AB266" s="64" t="s">
        <v>66</v>
      </c>
      <c r="AC266" s="412" t="s">
        <v>715</v>
      </c>
      <c r="AD266" s="52"/>
    </row>
    <row r="267" ht="33.75" hidden="1" customHeight="1">
      <c r="A267" s="52">
        <v>402.0</v>
      </c>
      <c r="B267" s="53" t="s">
        <v>54</v>
      </c>
      <c r="C267" s="54" t="s">
        <v>437</v>
      </c>
      <c r="D267" s="55"/>
      <c r="E267" s="54"/>
      <c r="F267" s="303"/>
      <c r="G267" s="58">
        <v>44932.0</v>
      </c>
      <c r="H267" s="74"/>
      <c r="I267" s="74"/>
      <c r="J267" s="63" t="s">
        <v>57</v>
      </c>
      <c r="K267" s="64" t="s">
        <v>57</v>
      </c>
      <c r="L267" s="64" t="s">
        <v>57</v>
      </c>
      <c r="M267" s="74" t="s">
        <v>57</v>
      </c>
      <c r="N267" s="307"/>
      <c r="O267" s="307"/>
      <c r="P267" s="307"/>
      <c r="Q267" s="74"/>
      <c r="R267" s="74"/>
      <c r="S267" s="67">
        <v>21.0</v>
      </c>
      <c r="T267" s="67">
        <v>17.0</v>
      </c>
      <c r="U267" s="67"/>
      <c r="V267" s="68"/>
      <c r="W267" s="70"/>
      <c r="X267" s="70"/>
      <c r="Y267" s="64" t="s">
        <v>66</v>
      </c>
      <c r="Z267" s="64" t="s">
        <v>66</v>
      </c>
      <c r="AA267" s="64" t="s">
        <v>66</v>
      </c>
      <c r="AB267" s="64" t="s">
        <v>66</v>
      </c>
      <c r="AC267" s="412" t="s">
        <v>1396</v>
      </c>
      <c r="AD267" s="52"/>
    </row>
    <row r="268" ht="33.75" hidden="1" customHeight="1">
      <c r="A268" s="52">
        <v>403.0</v>
      </c>
      <c r="B268" s="53" t="s">
        <v>54</v>
      </c>
      <c r="C268" s="54" t="s">
        <v>438</v>
      </c>
      <c r="D268" s="55"/>
      <c r="E268" s="54"/>
      <c r="F268" s="303"/>
      <c r="G268" s="58">
        <v>44929.0</v>
      </c>
      <c r="H268" s="74"/>
      <c r="I268" s="74"/>
      <c r="J268" s="63" t="s">
        <v>57</v>
      </c>
      <c r="K268" s="64" t="s">
        <v>57</v>
      </c>
      <c r="L268" s="64" t="s">
        <v>57</v>
      </c>
      <c r="M268" s="74" t="s">
        <v>57</v>
      </c>
      <c r="N268" s="307"/>
      <c r="O268" s="307"/>
      <c r="P268" s="307"/>
      <c r="Q268" s="74"/>
      <c r="R268" s="74"/>
      <c r="S268" s="67">
        <v>4.0</v>
      </c>
      <c r="T268" s="67">
        <v>3.0</v>
      </c>
      <c r="U268" s="67"/>
      <c r="V268" s="68"/>
      <c r="W268" s="70"/>
      <c r="X268" s="70"/>
      <c r="Y268" s="64" t="s">
        <v>66</v>
      </c>
      <c r="Z268" s="64" t="s">
        <v>66</v>
      </c>
      <c r="AA268" s="64" t="s">
        <v>66</v>
      </c>
      <c r="AB268" s="64" t="s">
        <v>66</v>
      </c>
      <c r="AC268" s="412" t="s">
        <v>640</v>
      </c>
      <c r="AD268" s="52"/>
    </row>
    <row r="269" ht="33.75" hidden="1" customHeight="1">
      <c r="A269" s="52">
        <v>404.0</v>
      </c>
      <c r="B269" s="53" t="s">
        <v>54</v>
      </c>
      <c r="C269" s="54" t="s">
        <v>439</v>
      </c>
      <c r="D269" s="55"/>
      <c r="E269" s="54"/>
      <c r="F269" s="303"/>
      <c r="G269" s="58">
        <v>44916.0</v>
      </c>
      <c r="H269" s="74"/>
      <c r="I269" s="74"/>
      <c r="J269" s="63" t="s">
        <v>57</v>
      </c>
      <c r="K269" s="64" t="s">
        <v>57</v>
      </c>
      <c r="L269" s="64" t="s">
        <v>66</v>
      </c>
      <c r="M269" s="74" t="s">
        <v>57</v>
      </c>
      <c r="N269" s="307"/>
      <c r="O269" s="307"/>
      <c r="P269" s="307"/>
      <c r="Q269" s="74"/>
      <c r="R269" s="74"/>
      <c r="S269" s="67">
        <v>2.0</v>
      </c>
      <c r="T269" s="67">
        <v>2.0</v>
      </c>
      <c r="U269" s="67"/>
      <c r="V269" s="68"/>
      <c r="W269" s="70"/>
      <c r="X269" s="70"/>
      <c r="Y269" s="64" t="s">
        <v>66</v>
      </c>
      <c r="Z269" s="64" t="s">
        <v>66</v>
      </c>
      <c r="AA269" s="64" t="s">
        <v>66</v>
      </c>
      <c r="AB269" s="64" t="s">
        <v>66</v>
      </c>
      <c r="AC269" s="412" t="s">
        <v>1400</v>
      </c>
      <c r="AD269" s="52"/>
    </row>
    <row r="270" ht="33.75" hidden="1" customHeight="1">
      <c r="A270" s="52">
        <v>405.0</v>
      </c>
      <c r="B270" s="53" t="s">
        <v>54</v>
      </c>
      <c r="C270" s="54" t="s">
        <v>440</v>
      </c>
      <c r="D270" s="55"/>
      <c r="E270" s="54"/>
      <c r="F270" s="303"/>
      <c r="G270" s="58">
        <v>44918.0</v>
      </c>
      <c r="H270" s="74"/>
      <c r="I270" s="74"/>
      <c r="J270" s="63" t="s">
        <v>57</v>
      </c>
      <c r="K270" s="64" t="s">
        <v>57</v>
      </c>
      <c r="L270" s="64" t="s">
        <v>57</v>
      </c>
      <c r="M270" s="74" t="s">
        <v>57</v>
      </c>
      <c r="N270" s="307"/>
      <c r="O270" s="307"/>
      <c r="P270" s="307"/>
      <c r="Q270" s="74"/>
      <c r="R270" s="74"/>
      <c r="S270" s="67">
        <v>10.0</v>
      </c>
      <c r="T270" s="67">
        <v>8.0</v>
      </c>
      <c r="U270" s="67"/>
      <c r="V270" s="68"/>
      <c r="W270" s="70"/>
      <c r="X270" s="70"/>
      <c r="Y270" s="64" t="s">
        <v>66</v>
      </c>
      <c r="Z270" s="64" t="s">
        <v>66</v>
      </c>
      <c r="AA270" s="64" t="s">
        <v>66</v>
      </c>
      <c r="AB270" s="64" t="s">
        <v>66</v>
      </c>
      <c r="AC270" s="412" t="s">
        <v>1402</v>
      </c>
      <c r="AD270" s="52"/>
    </row>
    <row r="271" ht="33.75" hidden="1" customHeight="1">
      <c r="A271" s="52">
        <v>406.0</v>
      </c>
      <c r="B271" s="53" t="s">
        <v>54</v>
      </c>
      <c r="C271" s="54" t="s">
        <v>441</v>
      </c>
      <c r="D271" s="55"/>
      <c r="E271" s="54"/>
      <c r="F271" s="303"/>
      <c r="G271" s="58">
        <v>44911.0</v>
      </c>
      <c r="H271" s="74"/>
      <c r="I271" s="74"/>
      <c r="J271" s="63" t="s">
        <v>57</v>
      </c>
      <c r="K271" s="64" t="s">
        <v>57</v>
      </c>
      <c r="L271" s="64" t="s">
        <v>57</v>
      </c>
      <c r="M271" s="74" t="s">
        <v>57</v>
      </c>
      <c r="N271" s="307"/>
      <c r="O271" s="307"/>
      <c r="P271" s="307"/>
      <c r="Q271" s="74"/>
      <c r="R271" s="74"/>
      <c r="S271" s="67">
        <v>35.0</v>
      </c>
      <c r="T271" s="67">
        <v>27.0</v>
      </c>
      <c r="U271" s="67"/>
      <c r="V271" s="68"/>
      <c r="W271" s="70"/>
      <c r="X271" s="70"/>
      <c r="Y271" s="64" t="s">
        <v>66</v>
      </c>
      <c r="Z271" s="64" t="s">
        <v>66</v>
      </c>
      <c r="AA271" s="64" t="s">
        <v>66</v>
      </c>
      <c r="AB271" s="64" t="s">
        <v>66</v>
      </c>
      <c r="AC271" s="412" t="s">
        <v>1405</v>
      </c>
      <c r="AD271" s="52"/>
    </row>
    <row r="272" ht="33.75" hidden="1" customHeight="1">
      <c r="A272" s="52">
        <v>407.0</v>
      </c>
      <c r="B272" s="53" t="s">
        <v>54</v>
      </c>
      <c r="C272" s="54" t="s">
        <v>442</v>
      </c>
      <c r="D272" s="55"/>
      <c r="E272" s="54"/>
      <c r="F272" s="303"/>
      <c r="G272" s="58"/>
      <c r="H272" s="74"/>
      <c r="I272" s="74"/>
      <c r="J272" s="63" t="s">
        <v>66</v>
      </c>
      <c r="K272" s="64" t="s">
        <v>66</v>
      </c>
      <c r="L272" s="64" t="s">
        <v>66</v>
      </c>
      <c r="M272" s="74" t="s">
        <v>82</v>
      </c>
      <c r="N272" s="307"/>
      <c r="O272" s="307"/>
      <c r="P272" s="307"/>
      <c r="Q272" s="74"/>
      <c r="R272" s="74"/>
      <c r="S272" s="67">
        <v>24.0</v>
      </c>
      <c r="T272" s="67">
        <v>0.0</v>
      </c>
      <c r="U272" s="67">
        <v>0.0</v>
      </c>
      <c r="V272" s="68"/>
      <c r="W272" s="70"/>
      <c r="X272" s="70"/>
      <c r="Y272" s="64" t="s">
        <v>66</v>
      </c>
      <c r="Z272" s="64" t="s">
        <v>66</v>
      </c>
      <c r="AA272" s="64" t="s">
        <v>66</v>
      </c>
      <c r="AB272" s="64" t="s">
        <v>66</v>
      </c>
      <c r="AC272" s="412" t="s">
        <v>1407</v>
      </c>
      <c r="AD272" s="52"/>
    </row>
    <row r="273" ht="33.75" hidden="1" customHeight="1">
      <c r="A273" s="52">
        <v>408.0</v>
      </c>
      <c r="B273" s="53" t="s">
        <v>54</v>
      </c>
      <c r="C273" s="54" t="s">
        <v>443</v>
      </c>
      <c r="D273" s="55"/>
      <c r="E273" s="54"/>
      <c r="F273" s="303"/>
      <c r="G273" s="58">
        <v>44938.0</v>
      </c>
      <c r="H273" s="74"/>
      <c r="I273" s="74"/>
      <c r="J273" s="63" t="s">
        <v>57</v>
      </c>
      <c r="K273" s="64" t="s">
        <v>57</v>
      </c>
      <c r="L273" s="64" t="s">
        <v>57</v>
      </c>
      <c r="M273" s="74" t="s">
        <v>57</v>
      </c>
      <c r="N273" s="307"/>
      <c r="O273" s="307"/>
      <c r="P273" s="307"/>
      <c r="Q273" s="74"/>
      <c r="R273" s="74"/>
      <c r="S273" s="67">
        <v>8.0</v>
      </c>
      <c r="T273" s="67">
        <v>9.0</v>
      </c>
      <c r="U273" s="67"/>
      <c r="V273" s="68"/>
      <c r="W273" s="70"/>
      <c r="X273" s="70"/>
      <c r="Y273" s="64" t="s">
        <v>66</v>
      </c>
      <c r="Z273" s="64" t="s">
        <v>66</v>
      </c>
      <c r="AA273" s="64" t="s">
        <v>66</v>
      </c>
      <c r="AB273" s="64" t="s">
        <v>66</v>
      </c>
      <c r="AC273" s="412" t="s">
        <v>1410</v>
      </c>
      <c r="AD273" s="52"/>
    </row>
    <row r="274" ht="33.75" hidden="1" customHeight="1">
      <c r="A274" s="52">
        <v>409.0</v>
      </c>
      <c r="B274" s="53" t="s">
        <v>54</v>
      </c>
      <c r="C274" s="54" t="s">
        <v>447</v>
      </c>
      <c r="D274" s="55"/>
      <c r="E274" s="54"/>
      <c r="F274" s="303"/>
      <c r="G274" s="58">
        <v>44935.0</v>
      </c>
      <c r="H274" s="74"/>
      <c r="I274" s="74"/>
      <c r="J274" s="63" t="s">
        <v>57</v>
      </c>
      <c r="K274" s="64" t="s">
        <v>57</v>
      </c>
      <c r="L274" s="64" t="s">
        <v>57</v>
      </c>
      <c r="M274" s="74" t="s">
        <v>57</v>
      </c>
      <c r="N274" s="307"/>
      <c r="O274" s="307"/>
      <c r="P274" s="307"/>
      <c r="Q274" s="74"/>
      <c r="R274" s="74"/>
      <c r="S274" s="67">
        <v>6.0</v>
      </c>
      <c r="T274" s="67">
        <v>5.0</v>
      </c>
      <c r="U274" s="67"/>
      <c r="V274" s="68"/>
      <c r="W274" s="70"/>
      <c r="X274" s="70"/>
      <c r="Y274" s="64" t="s">
        <v>66</v>
      </c>
      <c r="Z274" s="64" t="s">
        <v>66</v>
      </c>
      <c r="AA274" s="64" t="s">
        <v>66</v>
      </c>
      <c r="AB274" s="64" t="s">
        <v>66</v>
      </c>
      <c r="AC274" s="412" t="s">
        <v>1413</v>
      </c>
      <c r="AD274" s="52"/>
    </row>
    <row r="275" ht="33.75" hidden="1" customHeight="1">
      <c r="A275" s="52">
        <v>410.0</v>
      </c>
      <c r="B275" s="53" t="s">
        <v>54</v>
      </c>
      <c r="C275" s="54" t="s">
        <v>420</v>
      </c>
      <c r="D275" s="55"/>
      <c r="E275" s="54"/>
      <c r="F275" s="303"/>
      <c r="G275" s="58">
        <v>44945.0</v>
      </c>
      <c r="H275" s="74"/>
      <c r="I275" s="74"/>
      <c r="J275" s="63" t="s">
        <v>66</v>
      </c>
      <c r="K275" s="64" t="s">
        <v>66</v>
      </c>
      <c r="L275" s="64" t="s">
        <v>57</v>
      </c>
      <c r="M275" s="74" t="s">
        <v>66</v>
      </c>
      <c r="N275" s="307"/>
      <c r="O275" s="307"/>
      <c r="P275" s="307"/>
      <c r="Q275" s="74"/>
      <c r="R275" s="74"/>
      <c r="S275" s="67">
        <v>0.0</v>
      </c>
      <c r="T275" s="67">
        <v>0.0</v>
      </c>
      <c r="U275" s="67"/>
      <c r="V275" s="68"/>
      <c r="W275" s="70"/>
      <c r="X275" s="70"/>
      <c r="Y275" s="64" t="s">
        <v>66</v>
      </c>
      <c r="Z275" s="64" t="s">
        <v>66</v>
      </c>
      <c r="AA275" s="64" t="s">
        <v>66</v>
      </c>
      <c r="AB275" s="64" t="s">
        <v>66</v>
      </c>
      <c r="AC275" s="412" t="s">
        <v>1354</v>
      </c>
      <c r="AD275" s="52"/>
    </row>
    <row r="276" ht="33.75" hidden="1" customHeight="1">
      <c r="A276" s="52">
        <v>411.0</v>
      </c>
      <c r="B276" s="53" t="s">
        <v>54</v>
      </c>
      <c r="C276" s="54" t="s">
        <v>448</v>
      </c>
      <c r="D276" s="55"/>
      <c r="E276" s="54"/>
      <c r="F276" s="303"/>
      <c r="G276" s="58">
        <v>44939.0</v>
      </c>
      <c r="H276" s="74"/>
      <c r="I276" s="74"/>
      <c r="J276" s="63" t="s">
        <v>57</v>
      </c>
      <c r="K276" s="64" t="s">
        <v>57</v>
      </c>
      <c r="L276" s="64" t="s">
        <v>57</v>
      </c>
      <c r="M276" s="74" t="s">
        <v>57</v>
      </c>
      <c r="N276" s="307"/>
      <c r="O276" s="307"/>
      <c r="P276" s="307"/>
      <c r="Q276" s="74"/>
      <c r="R276" s="74"/>
      <c r="S276" s="67">
        <v>12.0</v>
      </c>
      <c r="T276" s="67">
        <v>9.0</v>
      </c>
      <c r="U276" s="67">
        <v>1.0</v>
      </c>
      <c r="V276" s="68"/>
      <c r="W276" s="70"/>
      <c r="X276" s="70"/>
      <c r="Y276" s="64" t="s">
        <v>66</v>
      </c>
      <c r="Z276" s="64" t="s">
        <v>66</v>
      </c>
      <c r="AA276" s="64" t="s">
        <v>66</v>
      </c>
      <c r="AB276" s="64" t="s">
        <v>66</v>
      </c>
      <c r="AC276" s="412" t="s">
        <v>1417</v>
      </c>
      <c r="AD276" s="52"/>
    </row>
    <row r="277" ht="33.75" hidden="1" customHeight="1">
      <c r="A277" s="52">
        <v>412.0</v>
      </c>
      <c r="B277" s="53" t="s">
        <v>54</v>
      </c>
      <c r="C277" s="54" t="s">
        <v>449</v>
      </c>
      <c r="D277" s="55"/>
      <c r="E277" s="54"/>
      <c r="F277" s="303"/>
      <c r="G277" s="58">
        <v>44937.0</v>
      </c>
      <c r="H277" s="74"/>
      <c r="I277" s="74"/>
      <c r="J277" s="63" t="s">
        <v>57</v>
      </c>
      <c r="K277" s="64" t="s">
        <v>57</v>
      </c>
      <c r="L277" s="64" t="s">
        <v>66</v>
      </c>
      <c r="M277" s="74" t="s">
        <v>57</v>
      </c>
      <c r="N277" s="307"/>
      <c r="O277" s="307"/>
      <c r="P277" s="307"/>
      <c r="Q277" s="74"/>
      <c r="R277" s="74"/>
      <c r="S277" s="67">
        <v>6.0</v>
      </c>
      <c r="T277" s="67">
        <v>3.0</v>
      </c>
      <c r="U277" s="67"/>
      <c r="V277" s="68"/>
      <c r="W277" s="70"/>
      <c r="X277" s="70"/>
      <c r="Y277" s="64" t="s">
        <v>66</v>
      </c>
      <c r="Z277" s="64" t="s">
        <v>66</v>
      </c>
      <c r="AA277" s="64" t="s">
        <v>66</v>
      </c>
      <c r="AB277" s="64" t="s">
        <v>66</v>
      </c>
      <c r="AC277" s="412" t="s">
        <v>1420</v>
      </c>
      <c r="AD277" s="52"/>
    </row>
    <row r="278" ht="33.75" hidden="1" customHeight="1">
      <c r="A278" s="52">
        <v>413.0</v>
      </c>
      <c r="B278" s="53" t="s">
        <v>54</v>
      </c>
      <c r="C278" s="54" t="s">
        <v>450</v>
      </c>
      <c r="D278" s="55"/>
      <c r="E278" s="54"/>
      <c r="F278" s="303"/>
      <c r="G278" s="58">
        <v>44925.0</v>
      </c>
      <c r="H278" s="74"/>
      <c r="I278" s="74"/>
      <c r="J278" s="63" t="s">
        <v>57</v>
      </c>
      <c r="K278" s="64" t="s">
        <v>57</v>
      </c>
      <c r="L278" s="64" t="s">
        <v>66</v>
      </c>
      <c r="M278" s="74" t="s">
        <v>57</v>
      </c>
      <c r="N278" s="307"/>
      <c r="O278" s="307"/>
      <c r="P278" s="307"/>
      <c r="Q278" s="74"/>
      <c r="R278" s="74"/>
      <c r="S278" s="67">
        <v>4.0</v>
      </c>
      <c r="T278" s="67">
        <v>2.0</v>
      </c>
      <c r="U278" s="67"/>
      <c r="V278" s="68"/>
      <c r="W278" s="70"/>
      <c r="X278" s="70"/>
      <c r="Y278" s="64" t="s">
        <v>66</v>
      </c>
      <c r="Z278" s="64" t="s">
        <v>66</v>
      </c>
      <c r="AA278" s="64" t="s">
        <v>66</v>
      </c>
      <c r="AB278" s="64" t="s">
        <v>66</v>
      </c>
      <c r="AC278" s="412" t="s">
        <v>1423</v>
      </c>
      <c r="AD278" s="52"/>
    </row>
    <row r="279" ht="33.75" hidden="1" customHeight="1">
      <c r="A279" s="52">
        <v>414.0</v>
      </c>
      <c r="B279" s="53" t="s">
        <v>54</v>
      </c>
      <c r="C279" s="54" t="s">
        <v>451</v>
      </c>
      <c r="D279" s="55"/>
      <c r="E279" s="54"/>
      <c r="F279" s="303"/>
      <c r="G279" s="58">
        <v>45062.0</v>
      </c>
      <c r="H279" s="74"/>
      <c r="I279" s="74"/>
      <c r="J279" s="63" t="s">
        <v>57</v>
      </c>
      <c r="K279" s="64" t="s">
        <v>57</v>
      </c>
      <c r="L279" s="64" t="s">
        <v>57</v>
      </c>
      <c r="M279" s="74" t="s">
        <v>57</v>
      </c>
      <c r="N279" s="307"/>
      <c r="O279" s="307"/>
      <c r="P279" s="307"/>
      <c r="Q279" s="74"/>
      <c r="R279" s="74"/>
      <c r="S279" s="67">
        <v>52.0</v>
      </c>
      <c r="T279" s="67">
        <v>37.0</v>
      </c>
      <c r="U279" s="67">
        <v>10.0</v>
      </c>
      <c r="V279" s="68"/>
      <c r="W279" s="70"/>
      <c r="X279" s="70"/>
      <c r="Y279" s="64" t="s">
        <v>66</v>
      </c>
      <c r="Z279" s="64" t="s">
        <v>66</v>
      </c>
      <c r="AA279" s="64" t="s">
        <v>66</v>
      </c>
      <c r="AB279" s="64" t="s">
        <v>66</v>
      </c>
      <c r="AC279" s="412" t="s">
        <v>1227</v>
      </c>
      <c r="AD279" s="52"/>
    </row>
    <row r="280" ht="33.75" hidden="1" customHeight="1">
      <c r="A280" s="52">
        <v>415.0</v>
      </c>
      <c r="B280" s="53" t="s">
        <v>54</v>
      </c>
      <c r="C280" s="54" t="s">
        <v>452</v>
      </c>
      <c r="D280" s="55"/>
      <c r="E280" s="54"/>
      <c r="F280" s="303"/>
      <c r="G280" s="58">
        <v>44942.0</v>
      </c>
      <c r="H280" s="74"/>
      <c r="I280" s="74"/>
      <c r="J280" s="63" t="s">
        <v>57</v>
      </c>
      <c r="K280" s="64" t="s">
        <v>57</v>
      </c>
      <c r="L280" s="64" t="s">
        <v>66</v>
      </c>
      <c r="M280" s="74" t="s">
        <v>57</v>
      </c>
      <c r="N280" s="307"/>
      <c r="O280" s="307"/>
      <c r="P280" s="307"/>
      <c r="Q280" s="74"/>
      <c r="R280" s="74"/>
      <c r="S280" s="67">
        <v>2.0</v>
      </c>
      <c r="T280" s="67">
        <v>1.0</v>
      </c>
      <c r="U280" s="67">
        <v>0.0</v>
      </c>
      <c r="V280" s="68"/>
      <c r="W280" s="70"/>
      <c r="X280" s="70"/>
      <c r="Y280" s="64" t="s">
        <v>66</v>
      </c>
      <c r="Z280" s="64" t="s">
        <v>66</v>
      </c>
      <c r="AA280" s="64" t="s">
        <v>66</v>
      </c>
      <c r="AB280" s="64" t="s">
        <v>66</v>
      </c>
      <c r="AC280" s="412" t="s">
        <v>675</v>
      </c>
      <c r="AD280" s="52"/>
    </row>
    <row r="281" ht="33.75" hidden="1" customHeight="1">
      <c r="A281" s="52">
        <v>416.0</v>
      </c>
      <c r="B281" s="53" t="s">
        <v>54</v>
      </c>
      <c r="C281" s="54" t="s">
        <v>452</v>
      </c>
      <c r="D281" s="55"/>
      <c r="E281" s="54"/>
      <c r="F281" s="303"/>
      <c r="G281" s="58">
        <v>44939.0</v>
      </c>
      <c r="H281" s="74"/>
      <c r="I281" s="74"/>
      <c r="J281" s="63" t="s">
        <v>57</v>
      </c>
      <c r="K281" s="64" t="s">
        <v>57</v>
      </c>
      <c r="L281" s="64" t="s">
        <v>57</v>
      </c>
      <c r="M281" s="74" t="s">
        <v>66</v>
      </c>
      <c r="N281" s="307"/>
      <c r="O281" s="307"/>
      <c r="P281" s="307"/>
      <c r="Q281" s="74"/>
      <c r="R281" s="74"/>
      <c r="S281" s="67">
        <v>0.0</v>
      </c>
      <c r="T281" s="67">
        <v>1.0</v>
      </c>
      <c r="U281" s="67">
        <v>1.0</v>
      </c>
      <c r="V281" s="68"/>
      <c r="W281" s="70"/>
      <c r="X281" s="70"/>
      <c r="Y281" s="64" t="s">
        <v>66</v>
      </c>
      <c r="Z281" s="64" t="s">
        <v>66</v>
      </c>
      <c r="AA281" s="64" t="s">
        <v>66</v>
      </c>
      <c r="AB281" s="64" t="s">
        <v>66</v>
      </c>
      <c r="AC281" s="412" t="s">
        <v>675</v>
      </c>
      <c r="AD281" s="52"/>
    </row>
    <row r="282" ht="33.75" hidden="1" customHeight="1">
      <c r="A282" s="52">
        <v>417.0</v>
      </c>
      <c r="B282" s="53" t="s">
        <v>54</v>
      </c>
      <c r="C282" s="54" t="s">
        <v>261</v>
      </c>
      <c r="D282" s="55"/>
      <c r="E282" s="54"/>
      <c r="F282" s="303"/>
      <c r="G282" s="58">
        <v>44937.0</v>
      </c>
      <c r="H282" s="74"/>
      <c r="I282" s="74"/>
      <c r="J282" s="63" t="s">
        <v>57</v>
      </c>
      <c r="K282" s="64" t="s">
        <v>57</v>
      </c>
      <c r="L282" s="64" t="s">
        <v>66</v>
      </c>
      <c r="M282" s="74" t="s">
        <v>66</v>
      </c>
      <c r="N282" s="307"/>
      <c r="O282" s="307"/>
      <c r="P282" s="307"/>
      <c r="Q282" s="74"/>
      <c r="R282" s="74"/>
      <c r="S282" s="67"/>
      <c r="T282" s="67"/>
      <c r="U282" s="67"/>
      <c r="V282" s="68"/>
      <c r="W282" s="70"/>
      <c r="X282" s="70"/>
      <c r="Y282" s="64" t="s">
        <v>66</v>
      </c>
      <c r="Z282" s="64" t="s">
        <v>66</v>
      </c>
      <c r="AA282" s="64" t="s">
        <v>66</v>
      </c>
      <c r="AB282" s="64" t="s">
        <v>66</v>
      </c>
      <c r="AC282" s="412" t="s">
        <v>1178</v>
      </c>
      <c r="AD282" s="52"/>
    </row>
    <row r="283" ht="33.75" hidden="1" customHeight="1">
      <c r="A283" s="52">
        <v>418.0</v>
      </c>
      <c r="B283" s="53" t="s">
        <v>54</v>
      </c>
      <c r="C283" s="54" t="s">
        <v>454</v>
      </c>
      <c r="D283" s="55"/>
      <c r="E283" s="54"/>
      <c r="F283" s="303"/>
      <c r="G283" s="58">
        <v>44925.0</v>
      </c>
      <c r="H283" s="74"/>
      <c r="I283" s="74"/>
      <c r="J283" s="63" t="s">
        <v>66</v>
      </c>
      <c r="K283" s="64" t="s">
        <v>66</v>
      </c>
      <c r="L283" s="64" t="s">
        <v>66</v>
      </c>
      <c r="M283" s="74" t="s">
        <v>57</v>
      </c>
      <c r="N283" s="307"/>
      <c r="O283" s="307"/>
      <c r="P283" s="307"/>
      <c r="Q283" s="74"/>
      <c r="R283" s="74"/>
      <c r="S283" s="67">
        <v>1.0</v>
      </c>
      <c r="T283" s="67"/>
      <c r="U283" s="67"/>
      <c r="V283" s="68"/>
      <c r="W283" s="70"/>
      <c r="X283" s="70"/>
      <c r="Y283" s="64" t="s">
        <v>66</v>
      </c>
      <c r="Z283" s="64" t="s">
        <v>66</v>
      </c>
      <c r="AA283" s="64" t="s">
        <v>66</v>
      </c>
      <c r="AB283" s="64" t="s">
        <v>66</v>
      </c>
      <c r="AC283" s="412" t="s">
        <v>1429</v>
      </c>
      <c r="AD283" s="52"/>
    </row>
    <row r="284" ht="33.75" hidden="1" customHeight="1">
      <c r="A284" s="52">
        <v>419.0</v>
      </c>
      <c r="B284" s="53" t="s">
        <v>54</v>
      </c>
      <c r="C284" s="54" t="s">
        <v>439</v>
      </c>
      <c r="D284" s="55"/>
      <c r="E284" s="54"/>
      <c r="F284" s="303"/>
      <c r="G284" s="58">
        <v>44935.0</v>
      </c>
      <c r="H284" s="74"/>
      <c r="I284" s="74"/>
      <c r="J284" s="63" t="s">
        <v>57</v>
      </c>
      <c r="K284" s="64" t="s">
        <v>57</v>
      </c>
      <c r="L284" s="64" t="s">
        <v>57</v>
      </c>
      <c r="M284" s="74" t="s">
        <v>66</v>
      </c>
      <c r="N284" s="307"/>
      <c r="O284" s="307"/>
      <c r="P284" s="307"/>
      <c r="Q284" s="74"/>
      <c r="R284" s="74"/>
      <c r="S284" s="67"/>
      <c r="T284" s="67">
        <v>2.0</v>
      </c>
      <c r="U284" s="67">
        <v>2.0</v>
      </c>
      <c r="V284" s="68"/>
      <c r="W284" s="70"/>
      <c r="X284" s="70"/>
      <c r="Y284" s="64" t="s">
        <v>66</v>
      </c>
      <c r="Z284" s="64" t="s">
        <v>66</v>
      </c>
      <c r="AA284" s="64" t="s">
        <v>66</v>
      </c>
      <c r="AB284" s="64" t="s">
        <v>66</v>
      </c>
      <c r="AC284" s="412" t="s">
        <v>1400</v>
      </c>
      <c r="AD284" s="52"/>
    </row>
    <row r="285" ht="33.75" hidden="1" customHeight="1">
      <c r="A285" s="52">
        <v>420.0</v>
      </c>
      <c r="B285" s="53" t="s">
        <v>54</v>
      </c>
      <c r="C285" s="54" t="s">
        <v>33</v>
      </c>
      <c r="D285" s="55"/>
      <c r="E285" s="54"/>
      <c r="F285" s="303"/>
      <c r="G285" s="58">
        <v>44935.0</v>
      </c>
      <c r="H285" s="74"/>
      <c r="I285" s="74"/>
      <c r="J285" s="63" t="s">
        <v>66</v>
      </c>
      <c r="K285" s="64" t="s">
        <v>66</v>
      </c>
      <c r="L285" s="64" t="s">
        <v>66</v>
      </c>
      <c r="M285" s="74" t="s">
        <v>57</v>
      </c>
      <c r="N285" s="307"/>
      <c r="O285" s="307"/>
      <c r="P285" s="307"/>
      <c r="Q285" s="74"/>
      <c r="R285" s="74"/>
      <c r="S285" s="67">
        <v>3.0</v>
      </c>
      <c r="T285" s="67">
        <v>0.0</v>
      </c>
      <c r="U285" s="67">
        <v>0.0</v>
      </c>
      <c r="V285" s="68"/>
      <c r="W285" s="70"/>
      <c r="X285" s="70"/>
      <c r="Y285" s="64" t="s">
        <v>66</v>
      </c>
      <c r="Z285" s="64" t="s">
        <v>66</v>
      </c>
      <c r="AA285" s="64" t="s">
        <v>66</v>
      </c>
      <c r="AB285" s="64" t="s">
        <v>66</v>
      </c>
      <c r="AC285" s="412" t="s">
        <v>675</v>
      </c>
      <c r="AD285" s="52"/>
    </row>
    <row r="286" ht="33.75" hidden="1" customHeight="1">
      <c r="A286" s="52">
        <v>421.0</v>
      </c>
      <c r="B286" s="53" t="s">
        <v>54</v>
      </c>
      <c r="C286" s="54" t="s">
        <v>457</v>
      </c>
      <c r="D286" s="55"/>
      <c r="E286" s="54"/>
      <c r="F286" s="303"/>
      <c r="G286" s="58">
        <v>44964.0</v>
      </c>
      <c r="H286" s="74"/>
      <c r="I286" s="74"/>
      <c r="J286" s="63" t="s">
        <v>57</v>
      </c>
      <c r="K286" s="64" t="s">
        <v>57</v>
      </c>
      <c r="L286" s="64" t="s">
        <v>57</v>
      </c>
      <c r="M286" s="74" t="s">
        <v>57</v>
      </c>
      <c r="N286" s="307"/>
      <c r="O286" s="307"/>
      <c r="P286" s="307"/>
      <c r="Q286" s="74"/>
      <c r="R286" s="74"/>
      <c r="S286" s="67">
        <v>2.0</v>
      </c>
      <c r="T286" s="67">
        <v>2.0</v>
      </c>
      <c r="U286" s="67">
        <v>1.0</v>
      </c>
      <c r="V286" s="68"/>
      <c r="W286" s="70"/>
      <c r="X286" s="70"/>
      <c r="Y286" s="64" t="s">
        <v>66</v>
      </c>
      <c r="Z286" s="64" t="s">
        <v>66</v>
      </c>
      <c r="AA286" s="64" t="s">
        <v>66</v>
      </c>
      <c r="AB286" s="64" t="s">
        <v>66</v>
      </c>
      <c r="AC286" s="412" t="s">
        <v>662</v>
      </c>
      <c r="AD286" s="52"/>
    </row>
    <row r="287" ht="33.75" hidden="1" customHeight="1">
      <c r="A287" s="52">
        <v>422.0</v>
      </c>
      <c r="B287" s="53" t="s">
        <v>54</v>
      </c>
      <c r="C287" s="54" t="s">
        <v>428</v>
      </c>
      <c r="D287" s="55"/>
      <c r="E287" s="54"/>
      <c r="F287" s="303"/>
      <c r="G287" s="58">
        <v>44959.0</v>
      </c>
      <c r="H287" s="74"/>
      <c r="I287" s="74"/>
      <c r="J287" s="63" t="s">
        <v>57</v>
      </c>
      <c r="K287" s="64" t="s">
        <v>57</v>
      </c>
      <c r="L287" s="64" t="s">
        <v>57</v>
      </c>
      <c r="M287" s="74" t="s">
        <v>57</v>
      </c>
      <c r="N287" s="307"/>
      <c r="O287" s="307"/>
      <c r="P287" s="307"/>
      <c r="Q287" s="74"/>
      <c r="R287" s="74"/>
      <c r="S287" s="67">
        <v>2.0</v>
      </c>
      <c r="T287" s="67">
        <v>1.0</v>
      </c>
      <c r="U287" s="67">
        <v>1.0</v>
      </c>
      <c r="V287" s="68"/>
      <c r="W287" s="70"/>
      <c r="X287" s="70"/>
      <c r="Y287" s="64" t="s">
        <v>66</v>
      </c>
      <c r="Z287" s="64" t="s">
        <v>66</v>
      </c>
      <c r="AA287" s="64" t="s">
        <v>66</v>
      </c>
      <c r="AB287" s="64" t="s">
        <v>66</v>
      </c>
      <c r="AC287" s="412" t="s">
        <v>845</v>
      </c>
      <c r="AD287" s="52"/>
    </row>
    <row r="288" ht="33.75" hidden="1" customHeight="1">
      <c r="A288" s="52">
        <v>423.0</v>
      </c>
      <c r="B288" s="53" t="s">
        <v>54</v>
      </c>
      <c r="C288" s="54" t="s">
        <v>458</v>
      </c>
      <c r="D288" s="55"/>
      <c r="E288" s="54"/>
      <c r="F288" s="303"/>
      <c r="G288" s="58">
        <v>44952.0</v>
      </c>
      <c r="H288" s="74"/>
      <c r="I288" s="74"/>
      <c r="J288" s="63" t="s">
        <v>57</v>
      </c>
      <c r="K288" s="64" t="s">
        <v>57</v>
      </c>
      <c r="L288" s="64" t="s">
        <v>57</v>
      </c>
      <c r="M288" s="74" t="s">
        <v>57</v>
      </c>
      <c r="N288" s="307"/>
      <c r="O288" s="307"/>
      <c r="P288" s="307"/>
      <c r="Q288" s="74"/>
      <c r="R288" s="74"/>
      <c r="S288" s="67">
        <v>32.0</v>
      </c>
      <c r="T288" s="67">
        <v>22.0</v>
      </c>
      <c r="U288" s="67">
        <v>7.0</v>
      </c>
      <c r="V288" s="68"/>
      <c r="W288" s="70"/>
      <c r="X288" s="70"/>
      <c r="Y288" s="64" t="s">
        <v>66</v>
      </c>
      <c r="Z288" s="64" t="s">
        <v>66</v>
      </c>
      <c r="AA288" s="64" t="s">
        <v>66</v>
      </c>
      <c r="AB288" s="64" t="s">
        <v>66</v>
      </c>
      <c r="AC288" s="412" t="s">
        <v>1438</v>
      </c>
      <c r="AD288" s="52"/>
    </row>
    <row r="289" ht="33.75" hidden="1" customHeight="1">
      <c r="A289" s="52">
        <v>424.0</v>
      </c>
      <c r="B289" s="53" t="s">
        <v>54</v>
      </c>
      <c r="C289" s="54" t="s">
        <v>378</v>
      </c>
      <c r="D289" s="55"/>
      <c r="E289" s="54"/>
      <c r="F289" s="303"/>
      <c r="G289" s="58">
        <v>44937.0</v>
      </c>
      <c r="H289" s="74"/>
      <c r="I289" s="74"/>
      <c r="J289" s="63" t="s">
        <v>57</v>
      </c>
      <c r="K289" s="64" t="s">
        <v>57</v>
      </c>
      <c r="L289" s="64" t="s">
        <v>57</v>
      </c>
      <c r="M289" s="74" t="s">
        <v>57</v>
      </c>
      <c r="N289" s="307"/>
      <c r="O289" s="307"/>
      <c r="P289" s="307"/>
      <c r="Q289" s="74"/>
      <c r="R289" s="74"/>
      <c r="S289" s="67">
        <v>6.0</v>
      </c>
      <c r="T289" s="67">
        <v>4.0</v>
      </c>
      <c r="U289" s="67">
        <v>1.0</v>
      </c>
      <c r="V289" s="68"/>
      <c r="W289" s="70"/>
      <c r="X289" s="70"/>
      <c r="Y289" s="64" t="s">
        <v>66</v>
      </c>
      <c r="Z289" s="64" t="s">
        <v>66</v>
      </c>
      <c r="AA289" s="64" t="s">
        <v>66</v>
      </c>
      <c r="AB289" s="64" t="s">
        <v>66</v>
      </c>
      <c r="AC289" s="412" t="s">
        <v>1275</v>
      </c>
      <c r="AD289" s="52"/>
    </row>
    <row r="290" ht="33.75" hidden="1" customHeight="1">
      <c r="A290" s="52">
        <v>425.0</v>
      </c>
      <c r="B290" s="53" t="s">
        <v>54</v>
      </c>
      <c r="C290" s="54" t="s">
        <v>462</v>
      </c>
      <c r="D290" s="55"/>
      <c r="E290" s="54"/>
      <c r="F290" s="303"/>
      <c r="G290" s="58">
        <v>44936.0</v>
      </c>
      <c r="H290" s="74"/>
      <c r="I290" s="74"/>
      <c r="J290" s="63" t="s">
        <v>57</v>
      </c>
      <c r="K290" s="64" t="s">
        <v>57</v>
      </c>
      <c r="L290" s="64" t="s">
        <v>66</v>
      </c>
      <c r="M290" s="74" t="s">
        <v>66</v>
      </c>
      <c r="N290" s="307"/>
      <c r="O290" s="307"/>
      <c r="P290" s="307"/>
      <c r="Q290" s="74"/>
      <c r="R290" s="74"/>
      <c r="S290" s="67"/>
      <c r="T290" s="67">
        <v>1.0</v>
      </c>
      <c r="U290" s="67"/>
      <c r="V290" s="68"/>
      <c r="W290" s="70"/>
      <c r="X290" s="70"/>
      <c r="Y290" s="64" t="s">
        <v>66</v>
      </c>
      <c r="Z290" s="64" t="s">
        <v>66</v>
      </c>
      <c r="AA290" s="64" t="s">
        <v>66</v>
      </c>
      <c r="AB290" s="64" t="s">
        <v>66</v>
      </c>
      <c r="AC290" s="412" t="s">
        <v>1441</v>
      </c>
      <c r="AD290" s="52"/>
    </row>
    <row r="291" ht="33.75" hidden="1" customHeight="1">
      <c r="A291" s="52">
        <v>426.0</v>
      </c>
      <c r="B291" s="53" t="s">
        <v>54</v>
      </c>
      <c r="C291" s="54" t="s">
        <v>463</v>
      </c>
      <c r="D291" s="55"/>
      <c r="E291" s="54"/>
      <c r="F291" s="303"/>
      <c r="G291" s="58">
        <v>45009.0</v>
      </c>
      <c r="H291" s="74"/>
      <c r="I291" s="74"/>
      <c r="J291" s="63" t="s">
        <v>57</v>
      </c>
      <c r="K291" s="64" t="s">
        <v>57</v>
      </c>
      <c r="L291" s="64" t="s">
        <v>57</v>
      </c>
      <c r="M291" s="74" t="s">
        <v>57</v>
      </c>
      <c r="N291" s="307"/>
      <c r="O291" s="307"/>
      <c r="P291" s="307"/>
      <c r="Q291" s="74"/>
      <c r="R291" s="74"/>
      <c r="S291" s="67">
        <v>69.0</v>
      </c>
      <c r="T291" s="67">
        <v>55.0</v>
      </c>
      <c r="U291" s="67">
        <v>13.0</v>
      </c>
      <c r="V291" s="68"/>
      <c r="W291" s="70"/>
      <c r="X291" s="70"/>
      <c r="Y291" s="64" t="s">
        <v>66</v>
      </c>
      <c r="Z291" s="64" t="s">
        <v>66</v>
      </c>
      <c r="AA291" s="64" t="s">
        <v>66</v>
      </c>
      <c r="AB291" s="64" t="s">
        <v>66</v>
      </c>
      <c r="AC291" s="412" t="s">
        <v>1444</v>
      </c>
      <c r="AD291" s="52"/>
    </row>
    <row r="292" ht="33.75" hidden="1" customHeight="1">
      <c r="A292" s="52">
        <v>427.0</v>
      </c>
      <c r="B292" s="53" t="s">
        <v>54</v>
      </c>
      <c r="C292" s="54" t="s">
        <v>438</v>
      </c>
      <c r="D292" s="55"/>
      <c r="E292" s="54"/>
      <c r="F292" s="303"/>
      <c r="G292" s="58">
        <v>44951.0</v>
      </c>
      <c r="H292" s="74"/>
      <c r="I292" s="74"/>
      <c r="J292" s="63" t="s">
        <v>57</v>
      </c>
      <c r="K292" s="64" t="s">
        <v>57</v>
      </c>
      <c r="L292" s="64" t="s">
        <v>66</v>
      </c>
      <c r="M292" s="74" t="s">
        <v>57</v>
      </c>
      <c r="N292" s="307"/>
      <c r="O292" s="307"/>
      <c r="P292" s="307"/>
      <c r="Q292" s="74"/>
      <c r="R292" s="74"/>
      <c r="S292" s="67">
        <v>2.0</v>
      </c>
      <c r="T292" s="67">
        <v>2.0</v>
      </c>
      <c r="U292" s="67"/>
      <c r="V292" s="68"/>
      <c r="W292" s="70"/>
      <c r="X292" s="70"/>
      <c r="Y292" s="64" t="s">
        <v>66</v>
      </c>
      <c r="Z292" s="64" t="s">
        <v>66</v>
      </c>
      <c r="AA292" s="64" t="s">
        <v>66</v>
      </c>
      <c r="AB292" s="64" t="s">
        <v>66</v>
      </c>
      <c r="AC292" s="412" t="s">
        <v>640</v>
      </c>
      <c r="AD292" s="52"/>
    </row>
    <row r="293" ht="33.75" hidden="1" customHeight="1">
      <c r="A293" s="52">
        <v>428.0</v>
      </c>
      <c r="B293" s="53" t="s">
        <v>54</v>
      </c>
      <c r="C293" s="54" t="s">
        <v>399</v>
      </c>
      <c r="D293" s="55"/>
      <c r="E293" s="54"/>
      <c r="F293" s="303"/>
      <c r="G293" s="58">
        <v>44963.0</v>
      </c>
      <c r="H293" s="74"/>
      <c r="I293" s="74"/>
      <c r="J293" s="63" t="s">
        <v>57</v>
      </c>
      <c r="K293" s="64" t="s">
        <v>57</v>
      </c>
      <c r="L293" s="64" t="s">
        <v>66</v>
      </c>
      <c r="M293" s="74" t="s">
        <v>57</v>
      </c>
      <c r="N293" s="307"/>
      <c r="O293" s="307"/>
      <c r="P293" s="307"/>
      <c r="Q293" s="74"/>
      <c r="R293" s="74"/>
      <c r="S293" s="67">
        <v>4.0</v>
      </c>
      <c r="T293" s="67">
        <v>2.0</v>
      </c>
      <c r="U293" s="67">
        <v>0.0</v>
      </c>
      <c r="V293" s="68"/>
      <c r="W293" s="70"/>
      <c r="X293" s="70"/>
      <c r="Y293" s="64" t="s">
        <v>66</v>
      </c>
      <c r="Z293" s="64" t="s">
        <v>66</v>
      </c>
      <c r="AA293" s="64" t="s">
        <v>66</v>
      </c>
      <c r="AB293" s="64" t="s">
        <v>66</v>
      </c>
      <c r="AC293" s="412" t="s">
        <v>921</v>
      </c>
      <c r="AD293" s="52"/>
    </row>
    <row r="294" ht="33.75" hidden="1" customHeight="1">
      <c r="A294" s="52">
        <v>429.0</v>
      </c>
      <c r="B294" s="53" t="s">
        <v>54</v>
      </c>
      <c r="C294" s="54" t="s">
        <v>464</v>
      </c>
      <c r="D294" s="55"/>
      <c r="E294" s="54"/>
      <c r="F294" s="303"/>
      <c r="G294" s="58">
        <v>44974.0</v>
      </c>
      <c r="H294" s="74"/>
      <c r="I294" s="74"/>
      <c r="J294" s="63" t="s">
        <v>57</v>
      </c>
      <c r="K294" s="64" t="s">
        <v>57</v>
      </c>
      <c r="L294" s="64" t="s">
        <v>57</v>
      </c>
      <c r="M294" s="74" t="s">
        <v>57</v>
      </c>
      <c r="N294" s="307"/>
      <c r="O294" s="307"/>
      <c r="P294" s="307"/>
      <c r="Q294" s="74"/>
      <c r="R294" s="74"/>
      <c r="S294" s="67">
        <v>21.0</v>
      </c>
      <c r="T294" s="67">
        <v>16.0</v>
      </c>
      <c r="U294" s="67">
        <v>5.0</v>
      </c>
      <c r="V294" s="68"/>
      <c r="W294" s="70"/>
      <c r="X294" s="70"/>
      <c r="Y294" s="64" t="s">
        <v>66</v>
      </c>
      <c r="Z294" s="64" t="s">
        <v>66</v>
      </c>
      <c r="AA294" s="64" t="s">
        <v>66</v>
      </c>
      <c r="AB294" s="64" t="s">
        <v>66</v>
      </c>
      <c r="AC294" s="54" t="s">
        <v>1448</v>
      </c>
      <c r="AD294" s="128"/>
    </row>
    <row r="295" ht="33.75" hidden="1" customHeight="1">
      <c r="A295" s="52">
        <v>430.0</v>
      </c>
      <c r="B295" s="53" t="s">
        <v>54</v>
      </c>
      <c r="C295" s="54" t="s">
        <v>465</v>
      </c>
      <c r="D295" s="55"/>
      <c r="E295" s="54"/>
      <c r="F295" s="303"/>
      <c r="G295" s="58">
        <v>44995.0</v>
      </c>
      <c r="H295" s="74"/>
      <c r="I295" s="74"/>
      <c r="J295" s="63" t="s">
        <v>57</v>
      </c>
      <c r="K295" s="64" t="s">
        <v>57</v>
      </c>
      <c r="L295" s="64" t="s">
        <v>57</v>
      </c>
      <c r="M295" s="74" t="s">
        <v>57</v>
      </c>
      <c r="N295" s="307"/>
      <c r="O295" s="307"/>
      <c r="P295" s="307"/>
      <c r="Q295" s="74"/>
      <c r="R295" s="74"/>
      <c r="S295" s="67">
        <v>27.0</v>
      </c>
      <c r="T295" s="67">
        <v>20.0</v>
      </c>
      <c r="U295" s="67">
        <v>6.0</v>
      </c>
      <c r="V295" s="68"/>
      <c r="W295" s="70"/>
      <c r="X295" s="70"/>
      <c r="Y295" s="64" t="s">
        <v>66</v>
      </c>
      <c r="Z295" s="64" t="s">
        <v>66</v>
      </c>
      <c r="AA295" s="64" t="s">
        <v>66</v>
      </c>
      <c r="AB295" s="64" t="s">
        <v>66</v>
      </c>
      <c r="AC295" s="54" t="s">
        <v>1451</v>
      </c>
      <c r="AD295" s="128"/>
    </row>
    <row r="296" ht="33.75" hidden="1" customHeight="1">
      <c r="A296" s="52">
        <v>431.0</v>
      </c>
      <c r="B296" s="53" t="s">
        <v>54</v>
      </c>
      <c r="C296" s="54" t="s">
        <v>468</v>
      </c>
      <c r="D296" s="55"/>
      <c r="E296" s="54"/>
      <c r="F296" s="303"/>
      <c r="G296" s="58"/>
      <c r="H296" s="74"/>
      <c r="I296" s="74"/>
      <c r="J296" s="63" t="s">
        <v>57</v>
      </c>
      <c r="K296" s="64" t="s">
        <v>57</v>
      </c>
      <c r="L296" s="64" t="s">
        <v>57</v>
      </c>
      <c r="M296" s="74" t="s">
        <v>57</v>
      </c>
      <c r="N296" s="307"/>
      <c r="O296" s="307"/>
      <c r="P296" s="307"/>
      <c r="Q296" s="74"/>
      <c r="R296" s="74"/>
      <c r="S296" s="67">
        <v>12.0</v>
      </c>
      <c r="T296" s="67">
        <v>9.0</v>
      </c>
      <c r="U296" s="67">
        <v>2.0</v>
      </c>
      <c r="V296" s="68"/>
      <c r="W296" s="70"/>
      <c r="X296" s="70"/>
      <c r="Y296" s="64" t="s">
        <v>66</v>
      </c>
      <c r="Z296" s="64" t="s">
        <v>66</v>
      </c>
      <c r="AA296" s="64" t="s">
        <v>66</v>
      </c>
      <c r="AB296" s="64" t="s">
        <v>66</v>
      </c>
      <c r="AC296" s="54" t="s">
        <v>675</v>
      </c>
      <c r="AD296" s="128"/>
    </row>
    <row r="297" ht="33.75" hidden="1" customHeight="1">
      <c r="A297" s="52">
        <v>432.0</v>
      </c>
      <c r="B297" s="53" t="s">
        <v>54</v>
      </c>
      <c r="C297" s="54" t="s">
        <v>469</v>
      </c>
      <c r="D297" s="55"/>
      <c r="E297" s="54"/>
      <c r="F297" s="303"/>
      <c r="G297" s="58">
        <v>44960.0</v>
      </c>
      <c r="H297" s="74"/>
      <c r="I297" s="74"/>
      <c r="J297" s="63" t="s">
        <v>57</v>
      </c>
      <c r="K297" s="64" t="s">
        <v>57</v>
      </c>
      <c r="L297" s="64" t="s">
        <v>57</v>
      </c>
      <c r="M297" s="74" t="s">
        <v>66</v>
      </c>
      <c r="N297" s="307"/>
      <c r="O297" s="307"/>
      <c r="P297" s="307"/>
      <c r="Q297" s="74"/>
      <c r="R297" s="74"/>
      <c r="S297" s="67">
        <v>0.0</v>
      </c>
      <c r="T297" s="67">
        <v>1.0</v>
      </c>
      <c r="U297" s="67">
        <v>1.0</v>
      </c>
      <c r="V297" s="68"/>
      <c r="W297" s="70"/>
      <c r="X297" s="70"/>
      <c r="Y297" s="64" t="s">
        <v>66</v>
      </c>
      <c r="Z297" s="64" t="s">
        <v>66</v>
      </c>
      <c r="AA297" s="64" t="s">
        <v>66</v>
      </c>
      <c r="AB297" s="64" t="s">
        <v>66</v>
      </c>
      <c r="AC297" s="54" t="s">
        <v>1454</v>
      </c>
      <c r="AD297" s="128"/>
    </row>
    <row r="298" ht="33.75" hidden="1" customHeight="1">
      <c r="A298" s="52">
        <v>433.0</v>
      </c>
      <c r="B298" s="53" t="s">
        <v>54</v>
      </c>
      <c r="C298" s="54" t="s">
        <v>470</v>
      </c>
      <c r="D298" s="55"/>
      <c r="E298" s="54"/>
      <c r="F298" s="303"/>
      <c r="G298" s="58">
        <v>45019.0</v>
      </c>
      <c r="H298" s="74"/>
      <c r="I298" s="74"/>
      <c r="J298" s="63" t="s">
        <v>57</v>
      </c>
      <c r="K298" s="64" t="s">
        <v>57</v>
      </c>
      <c r="L298" s="64" t="s">
        <v>57</v>
      </c>
      <c r="M298" s="74" t="s">
        <v>57</v>
      </c>
      <c r="N298" s="307"/>
      <c r="O298" s="307"/>
      <c r="P298" s="307"/>
      <c r="Q298" s="74"/>
      <c r="R298" s="74"/>
      <c r="S298" s="67">
        <v>34.0</v>
      </c>
      <c r="T298" s="67">
        <v>28.0</v>
      </c>
      <c r="U298" s="67">
        <v>10.0</v>
      </c>
      <c r="V298" s="68"/>
      <c r="W298" s="70"/>
      <c r="X298" s="70"/>
      <c r="Y298" s="64" t="s">
        <v>66</v>
      </c>
      <c r="Z298" s="64" t="s">
        <v>66</v>
      </c>
      <c r="AA298" s="64" t="s">
        <v>66</v>
      </c>
      <c r="AB298" s="64" t="s">
        <v>66</v>
      </c>
      <c r="AC298" s="54" t="s">
        <v>1459</v>
      </c>
      <c r="AD298" s="128"/>
    </row>
    <row r="299" ht="33.75" hidden="1" customHeight="1">
      <c r="A299" s="52">
        <v>434.0</v>
      </c>
      <c r="B299" s="53" t="s">
        <v>54</v>
      </c>
      <c r="C299" s="54" t="s">
        <v>471</v>
      </c>
      <c r="D299" s="55"/>
      <c r="E299" s="54"/>
      <c r="F299" s="303"/>
      <c r="G299" s="58">
        <v>44988.0</v>
      </c>
      <c r="H299" s="74"/>
      <c r="I299" s="74"/>
      <c r="J299" s="63" t="s">
        <v>57</v>
      </c>
      <c r="K299" s="64" t="s">
        <v>57</v>
      </c>
      <c r="L299" s="64" t="s">
        <v>57</v>
      </c>
      <c r="M299" s="74" t="s">
        <v>66</v>
      </c>
      <c r="N299" s="307"/>
      <c r="O299" s="307"/>
      <c r="P299" s="307"/>
      <c r="Q299" s="74"/>
      <c r="R299" s="74"/>
      <c r="S299" s="67">
        <v>0.0</v>
      </c>
      <c r="T299" s="67">
        <v>1.0</v>
      </c>
      <c r="U299" s="67">
        <v>1.0</v>
      </c>
      <c r="V299" s="68"/>
      <c r="W299" s="70"/>
      <c r="X299" s="70"/>
      <c r="Y299" s="64" t="s">
        <v>66</v>
      </c>
      <c r="Z299" s="64" t="s">
        <v>66</v>
      </c>
      <c r="AA299" s="64" t="s">
        <v>66</v>
      </c>
      <c r="AB299" s="64" t="s">
        <v>66</v>
      </c>
      <c r="AC299" s="54" t="s">
        <v>1460</v>
      </c>
      <c r="AD299" s="128"/>
    </row>
    <row r="300" ht="33.75" hidden="1" customHeight="1">
      <c r="A300" s="52">
        <v>435.0</v>
      </c>
      <c r="B300" s="53" t="s">
        <v>54</v>
      </c>
      <c r="C300" s="54" t="s">
        <v>472</v>
      </c>
      <c r="D300" s="55"/>
      <c r="E300" s="54"/>
      <c r="F300" s="303"/>
      <c r="G300" s="58">
        <v>44972.0</v>
      </c>
      <c r="H300" s="74"/>
      <c r="I300" s="74"/>
      <c r="J300" s="63" t="s">
        <v>57</v>
      </c>
      <c r="K300" s="64" t="s">
        <v>57</v>
      </c>
      <c r="L300" s="64" t="s">
        <v>57</v>
      </c>
      <c r="M300" s="74" t="s">
        <v>57</v>
      </c>
      <c r="N300" s="307"/>
      <c r="O300" s="307"/>
      <c r="P300" s="307"/>
      <c r="Q300" s="74"/>
      <c r="R300" s="74"/>
      <c r="S300" s="67">
        <v>25.0</v>
      </c>
      <c r="T300" s="67">
        <v>17.0</v>
      </c>
      <c r="U300" s="67">
        <v>5.0</v>
      </c>
      <c r="V300" s="68"/>
      <c r="W300" s="70"/>
      <c r="X300" s="70"/>
      <c r="Y300" s="64" t="s">
        <v>66</v>
      </c>
      <c r="Z300" s="64" t="s">
        <v>66</v>
      </c>
      <c r="AA300" s="64" t="s">
        <v>66</v>
      </c>
      <c r="AB300" s="64" t="s">
        <v>66</v>
      </c>
      <c r="AC300" s="54" t="s">
        <v>1463</v>
      </c>
      <c r="AD300" s="128"/>
    </row>
    <row r="301" ht="33.75" hidden="1" customHeight="1">
      <c r="A301" s="52">
        <v>436.0</v>
      </c>
      <c r="B301" s="53" t="s">
        <v>54</v>
      </c>
      <c r="C301" s="54" t="s">
        <v>473</v>
      </c>
      <c r="D301" s="55"/>
      <c r="E301" s="54"/>
      <c r="F301" s="303"/>
      <c r="G301" s="58">
        <v>44974.0</v>
      </c>
      <c r="H301" s="74"/>
      <c r="I301" s="74"/>
      <c r="J301" s="63" t="s">
        <v>57</v>
      </c>
      <c r="K301" s="64" t="s">
        <v>57</v>
      </c>
      <c r="L301" s="64" t="s">
        <v>57</v>
      </c>
      <c r="M301" s="74" t="s">
        <v>57</v>
      </c>
      <c r="N301" s="307"/>
      <c r="O301" s="307"/>
      <c r="P301" s="307"/>
      <c r="Q301" s="74"/>
      <c r="R301" s="74"/>
      <c r="S301" s="67">
        <v>12.0</v>
      </c>
      <c r="T301" s="67">
        <v>8.0</v>
      </c>
      <c r="U301" s="67">
        <v>2.0</v>
      </c>
      <c r="V301" s="68"/>
      <c r="W301" s="70"/>
      <c r="X301" s="70"/>
      <c r="Y301" s="64" t="s">
        <v>66</v>
      </c>
      <c r="Z301" s="64" t="s">
        <v>66</v>
      </c>
      <c r="AA301" s="64" t="s">
        <v>66</v>
      </c>
      <c r="AB301" s="64" t="s">
        <v>66</v>
      </c>
      <c r="AC301" s="54" t="s">
        <v>1465</v>
      </c>
      <c r="AD301" s="128"/>
    </row>
    <row r="302" ht="33.75" hidden="1" customHeight="1">
      <c r="A302" s="52">
        <v>437.0</v>
      </c>
      <c r="B302" s="53" t="s">
        <v>54</v>
      </c>
      <c r="C302" s="54" t="s">
        <v>474</v>
      </c>
      <c r="D302" s="55"/>
      <c r="E302" s="54"/>
      <c r="F302" s="303"/>
      <c r="G302" s="58"/>
      <c r="H302" s="74"/>
      <c r="I302" s="74"/>
      <c r="J302" s="63" t="s">
        <v>57</v>
      </c>
      <c r="K302" s="64" t="s">
        <v>57</v>
      </c>
      <c r="L302" s="64" t="s">
        <v>57</v>
      </c>
      <c r="M302" s="74" t="s">
        <v>57</v>
      </c>
      <c r="N302" s="307"/>
      <c r="O302" s="307"/>
      <c r="P302" s="307"/>
      <c r="Q302" s="74"/>
      <c r="R302" s="74"/>
      <c r="S302" s="67">
        <v>2.0</v>
      </c>
      <c r="T302" s="67">
        <v>1.0</v>
      </c>
      <c r="U302" s="67">
        <v>1.0</v>
      </c>
      <c r="V302" s="68"/>
      <c r="W302" s="70"/>
      <c r="X302" s="70"/>
      <c r="Y302" s="64" t="s">
        <v>66</v>
      </c>
      <c r="Z302" s="64" t="s">
        <v>66</v>
      </c>
      <c r="AA302" s="64" t="s">
        <v>66</v>
      </c>
      <c r="AB302" s="64" t="s">
        <v>66</v>
      </c>
      <c r="AC302" s="54" t="s">
        <v>1467</v>
      </c>
      <c r="AD302" s="128"/>
    </row>
    <row r="303" ht="33.75" hidden="1" customHeight="1">
      <c r="A303" s="52">
        <v>438.0</v>
      </c>
      <c r="B303" s="53" t="s">
        <v>54</v>
      </c>
      <c r="C303" s="54" t="s">
        <v>476</v>
      </c>
      <c r="D303" s="55"/>
      <c r="E303" s="54"/>
      <c r="F303" s="303"/>
      <c r="G303" s="58">
        <v>45065.0</v>
      </c>
      <c r="H303" s="74"/>
      <c r="I303" s="74"/>
      <c r="J303" s="63" t="s">
        <v>57</v>
      </c>
      <c r="K303" s="64" t="s">
        <v>57</v>
      </c>
      <c r="L303" s="64" t="s">
        <v>57</v>
      </c>
      <c r="M303" s="74" t="s">
        <v>66</v>
      </c>
      <c r="N303" s="307"/>
      <c r="O303" s="307"/>
      <c r="P303" s="307"/>
      <c r="Q303" s="74"/>
      <c r="R303" s="74"/>
      <c r="S303" s="67">
        <v>0.0</v>
      </c>
      <c r="T303" s="67">
        <v>1.0</v>
      </c>
      <c r="U303" s="67">
        <v>1.0</v>
      </c>
      <c r="V303" s="68"/>
      <c r="W303" s="70"/>
      <c r="X303" s="70"/>
      <c r="Y303" s="64" t="s">
        <v>66</v>
      </c>
      <c r="Z303" s="64" t="s">
        <v>66</v>
      </c>
      <c r="AA303" s="64" t="s">
        <v>66</v>
      </c>
      <c r="AB303" s="64" t="s">
        <v>66</v>
      </c>
      <c r="AC303" s="54" t="s">
        <v>1469</v>
      </c>
      <c r="AD303" s="128"/>
    </row>
    <row r="304" ht="33.75" hidden="1" customHeight="1">
      <c r="A304" s="52">
        <v>439.0</v>
      </c>
      <c r="B304" s="53" t="s">
        <v>54</v>
      </c>
      <c r="C304" s="54" t="s">
        <v>237</v>
      </c>
      <c r="D304" s="55"/>
      <c r="E304" s="54"/>
      <c r="F304" s="303"/>
      <c r="G304" s="58"/>
      <c r="H304" s="74"/>
      <c r="I304" s="74"/>
      <c r="J304" s="63" t="s">
        <v>66</v>
      </c>
      <c r="K304" s="64" t="s">
        <v>66</v>
      </c>
      <c r="L304" s="64" t="s">
        <v>66</v>
      </c>
      <c r="M304" s="74" t="s">
        <v>57</v>
      </c>
      <c r="N304" s="307"/>
      <c r="O304" s="307"/>
      <c r="P304" s="307"/>
      <c r="Q304" s="74"/>
      <c r="R304" s="74"/>
      <c r="S304" s="67">
        <v>20.0</v>
      </c>
      <c r="T304" s="67">
        <v>0.0</v>
      </c>
      <c r="U304" s="67">
        <v>0.0</v>
      </c>
      <c r="V304" s="68"/>
      <c r="W304" s="70"/>
      <c r="X304" s="70"/>
      <c r="Y304" s="64" t="s">
        <v>66</v>
      </c>
      <c r="Z304" s="64" t="s">
        <v>66</v>
      </c>
      <c r="AA304" s="64" t="s">
        <v>66</v>
      </c>
      <c r="AB304" s="64" t="s">
        <v>66</v>
      </c>
      <c r="AC304" s="54" t="s">
        <v>656</v>
      </c>
      <c r="AD304" s="128"/>
    </row>
    <row r="305" ht="33.75" hidden="1" customHeight="1">
      <c r="A305" s="52">
        <v>440.0</v>
      </c>
      <c r="B305" s="53" t="s">
        <v>54</v>
      </c>
      <c r="C305" s="54" t="s">
        <v>363</v>
      </c>
      <c r="D305" s="55"/>
      <c r="E305" s="54"/>
      <c r="F305" s="303"/>
      <c r="G305" s="58">
        <v>44980.0</v>
      </c>
      <c r="H305" s="74"/>
      <c r="I305" s="74"/>
      <c r="J305" s="63" t="s">
        <v>57</v>
      </c>
      <c r="K305" s="64" t="s">
        <v>57</v>
      </c>
      <c r="L305" s="64" t="s">
        <v>57</v>
      </c>
      <c r="M305" s="74" t="s">
        <v>57</v>
      </c>
      <c r="N305" s="307"/>
      <c r="O305" s="307"/>
      <c r="P305" s="307"/>
      <c r="Q305" s="74"/>
      <c r="R305" s="74"/>
      <c r="S305" s="67">
        <v>14.0</v>
      </c>
      <c r="T305" s="67">
        <v>11.0</v>
      </c>
      <c r="U305" s="67">
        <v>3.0</v>
      </c>
      <c r="V305" s="68"/>
      <c r="W305" s="70"/>
      <c r="X305" s="70"/>
      <c r="Y305" s="64" t="s">
        <v>66</v>
      </c>
      <c r="Z305" s="64" t="s">
        <v>66</v>
      </c>
      <c r="AA305" s="64" t="s">
        <v>66</v>
      </c>
      <c r="AB305" s="64" t="s">
        <v>66</v>
      </c>
      <c r="AC305" s="54" t="s">
        <v>1257</v>
      </c>
      <c r="AD305" s="128"/>
    </row>
    <row r="306" ht="33.75" hidden="1" customHeight="1">
      <c r="A306" s="52">
        <v>441.0</v>
      </c>
      <c r="B306" s="53" t="s">
        <v>54</v>
      </c>
      <c r="C306" s="54" t="s">
        <v>477</v>
      </c>
      <c r="D306" s="55"/>
      <c r="E306" s="54"/>
      <c r="F306" s="303"/>
      <c r="G306" s="58">
        <v>45008.0</v>
      </c>
      <c r="H306" s="74"/>
      <c r="I306" s="74"/>
      <c r="J306" s="63" t="s">
        <v>57</v>
      </c>
      <c r="K306" s="64" t="s">
        <v>57</v>
      </c>
      <c r="L306" s="64" t="s">
        <v>57</v>
      </c>
      <c r="M306" s="74" t="s">
        <v>57</v>
      </c>
      <c r="N306" s="307"/>
      <c r="O306" s="307"/>
      <c r="P306" s="307"/>
      <c r="Q306" s="74"/>
      <c r="R306" s="74"/>
      <c r="S306" s="67">
        <v>263.0</v>
      </c>
      <c r="T306" s="67">
        <v>168.0</v>
      </c>
      <c r="U306" s="67">
        <v>35.0</v>
      </c>
      <c r="V306" s="68"/>
      <c r="W306" s="70"/>
      <c r="X306" s="70"/>
      <c r="Y306" s="64" t="s">
        <v>66</v>
      </c>
      <c r="Z306" s="64" t="s">
        <v>66</v>
      </c>
      <c r="AA306" s="64" t="s">
        <v>66</v>
      </c>
      <c r="AB306" s="64" t="s">
        <v>66</v>
      </c>
      <c r="AC306" s="54" t="s">
        <v>1474</v>
      </c>
      <c r="AD306" s="54"/>
    </row>
    <row r="307" ht="33.75" hidden="1" customHeight="1">
      <c r="A307" s="52">
        <v>442.0</v>
      </c>
      <c r="B307" s="53" t="s">
        <v>54</v>
      </c>
      <c r="C307" s="54" t="s">
        <v>449</v>
      </c>
      <c r="D307" s="55"/>
      <c r="E307" s="54"/>
      <c r="F307" s="303"/>
      <c r="G307" s="58">
        <v>44978.0</v>
      </c>
      <c r="H307" s="74"/>
      <c r="I307" s="74"/>
      <c r="J307" s="63" t="s">
        <v>57</v>
      </c>
      <c r="K307" s="64" t="s">
        <v>57</v>
      </c>
      <c r="L307" s="64" t="s">
        <v>57</v>
      </c>
      <c r="M307" s="74" t="s">
        <v>66</v>
      </c>
      <c r="N307" s="307"/>
      <c r="O307" s="307"/>
      <c r="P307" s="307"/>
      <c r="Q307" s="74"/>
      <c r="R307" s="74"/>
      <c r="S307" s="67">
        <v>0.0</v>
      </c>
      <c r="T307" s="67">
        <v>1.0</v>
      </c>
      <c r="U307" s="67">
        <v>1.0</v>
      </c>
      <c r="V307" s="68"/>
      <c r="W307" s="70"/>
      <c r="X307" s="70"/>
      <c r="Y307" s="64" t="s">
        <v>66</v>
      </c>
      <c r="Z307" s="64" t="s">
        <v>66</v>
      </c>
      <c r="AA307" s="64" t="s">
        <v>66</v>
      </c>
      <c r="AB307" s="64" t="s">
        <v>66</v>
      </c>
      <c r="AC307" s="54" t="s">
        <v>1420</v>
      </c>
      <c r="AD307" s="128"/>
    </row>
    <row r="308" ht="33.75" hidden="1" customHeight="1">
      <c r="A308" s="52">
        <v>443.0</v>
      </c>
      <c r="B308" s="53" t="s">
        <v>54</v>
      </c>
      <c r="C308" s="54" t="s">
        <v>478</v>
      </c>
      <c r="D308" s="55"/>
      <c r="E308" s="54"/>
      <c r="F308" s="303"/>
      <c r="G308" s="58">
        <v>44981.0</v>
      </c>
      <c r="H308" s="74"/>
      <c r="I308" s="74"/>
      <c r="J308" s="63" t="s">
        <v>57</v>
      </c>
      <c r="K308" s="64" t="s">
        <v>57</v>
      </c>
      <c r="L308" s="64" t="s">
        <v>57</v>
      </c>
      <c r="M308" s="74" t="s">
        <v>57</v>
      </c>
      <c r="N308" s="307"/>
      <c r="O308" s="307"/>
      <c r="P308" s="307"/>
      <c r="Q308" s="74"/>
      <c r="R308" s="74"/>
      <c r="S308" s="67">
        <v>4.0</v>
      </c>
      <c r="T308" s="67">
        <v>2.0</v>
      </c>
      <c r="U308" s="67">
        <v>4.0</v>
      </c>
      <c r="V308" s="68"/>
      <c r="W308" s="70"/>
      <c r="X308" s="70"/>
      <c r="Y308" s="64" t="s">
        <v>66</v>
      </c>
      <c r="Z308" s="64" t="s">
        <v>66</v>
      </c>
      <c r="AA308" s="64" t="s">
        <v>66</v>
      </c>
      <c r="AB308" s="64" t="s">
        <v>66</v>
      </c>
      <c r="AC308" s="54"/>
      <c r="AD308" s="54"/>
    </row>
    <row r="309" ht="33.75" hidden="1" customHeight="1">
      <c r="A309" s="52">
        <v>444.0</v>
      </c>
      <c r="B309" s="53" t="s">
        <v>54</v>
      </c>
      <c r="C309" s="54" t="s">
        <v>479</v>
      </c>
      <c r="D309" s="55"/>
      <c r="E309" s="54"/>
      <c r="F309" s="303"/>
      <c r="G309" s="58">
        <v>45006.0</v>
      </c>
      <c r="H309" s="74"/>
      <c r="I309" s="74"/>
      <c r="J309" s="63" t="s">
        <v>57</v>
      </c>
      <c r="K309" s="64" t="s">
        <v>57</v>
      </c>
      <c r="L309" s="64" t="s">
        <v>57</v>
      </c>
      <c r="M309" s="74" t="s">
        <v>57</v>
      </c>
      <c r="N309" s="307"/>
      <c r="O309" s="307"/>
      <c r="P309" s="307"/>
      <c r="Q309" s="74"/>
      <c r="R309" s="74"/>
      <c r="S309" s="67">
        <v>12.0</v>
      </c>
      <c r="T309" s="67">
        <v>12.0</v>
      </c>
      <c r="U309" s="67">
        <v>4.0</v>
      </c>
      <c r="V309" s="68"/>
      <c r="W309" s="70"/>
      <c r="X309" s="70"/>
      <c r="Y309" s="64" t="s">
        <v>66</v>
      </c>
      <c r="Z309" s="64" t="s">
        <v>66</v>
      </c>
      <c r="AA309" s="64" t="s">
        <v>66</v>
      </c>
      <c r="AB309" s="64" t="s">
        <v>66</v>
      </c>
      <c r="AC309" s="54" t="s">
        <v>1480</v>
      </c>
      <c r="AD309" s="128"/>
    </row>
    <row r="310" ht="33.75" hidden="1" customHeight="1">
      <c r="A310" s="52">
        <v>445.0</v>
      </c>
      <c r="B310" s="53" t="s">
        <v>54</v>
      </c>
      <c r="C310" s="54" t="s">
        <v>480</v>
      </c>
      <c r="D310" s="55"/>
      <c r="E310" s="54"/>
      <c r="F310" s="303"/>
      <c r="G310" s="58">
        <v>44994.0</v>
      </c>
      <c r="H310" s="74"/>
      <c r="I310" s="74"/>
      <c r="J310" s="63" t="s">
        <v>57</v>
      </c>
      <c r="K310" s="64" t="s">
        <v>57</v>
      </c>
      <c r="L310" s="64" t="s">
        <v>57</v>
      </c>
      <c r="M310" s="74" t="s">
        <v>57</v>
      </c>
      <c r="N310" s="307"/>
      <c r="O310" s="307"/>
      <c r="P310" s="307"/>
      <c r="Q310" s="74"/>
      <c r="R310" s="74"/>
      <c r="S310" s="67">
        <v>4.0</v>
      </c>
      <c r="T310" s="67">
        <v>5.0</v>
      </c>
      <c r="U310" s="67">
        <v>3.0</v>
      </c>
      <c r="V310" s="68"/>
      <c r="W310" s="70"/>
      <c r="X310" s="70"/>
      <c r="Y310" s="64" t="s">
        <v>66</v>
      </c>
      <c r="Z310" s="64" t="s">
        <v>66</v>
      </c>
      <c r="AA310" s="64" t="s">
        <v>66</v>
      </c>
      <c r="AB310" s="64" t="s">
        <v>66</v>
      </c>
      <c r="AC310" s="54" t="s">
        <v>792</v>
      </c>
      <c r="AD310" s="128"/>
    </row>
    <row r="311" ht="33.75" hidden="1" customHeight="1">
      <c r="A311" s="52">
        <v>446.0</v>
      </c>
      <c r="B311" s="53" t="s">
        <v>54</v>
      </c>
      <c r="C311" s="54" t="s">
        <v>447</v>
      </c>
      <c r="D311" s="55"/>
      <c r="E311" s="54"/>
      <c r="F311" s="303"/>
      <c r="G311" s="58"/>
      <c r="H311" s="74"/>
      <c r="I311" s="74"/>
      <c r="J311" s="63" t="s">
        <v>66</v>
      </c>
      <c r="K311" s="64" t="s">
        <v>66</v>
      </c>
      <c r="L311" s="64" t="s">
        <v>66</v>
      </c>
      <c r="M311" s="74" t="s">
        <v>57</v>
      </c>
      <c r="N311" s="307"/>
      <c r="O311" s="307"/>
      <c r="P311" s="307"/>
      <c r="Q311" s="74"/>
      <c r="R311" s="74"/>
      <c r="S311" s="67">
        <v>4.0</v>
      </c>
      <c r="T311" s="67">
        <v>0.0</v>
      </c>
      <c r="U311" s="67">
        <v>0.0</v>
      </c>
      <c r="V311" s="68"/>
      <c r="W311" s="70"/>
      <c r="X311" s="70"/>
      <c r="Y311" s="64" t="s">
        <v>66</v>
      </c>
      <c r="Z311" s="64" t="s">
        <v>66</v>
      </c>
      <c r="AA311" s="64" t="s">
        <v>66</v>
      </c>
      <c r="AB311" s="64" t="s">
        <v>66</v>
      </c>
      <c r="AC311" s="54" t="s">
        <v>1413</v>
      </c>
      <c r="AD311" s="128"/>
    </row>
    <row r="312" ht="33.75" hidden="1" customHeight="1">
      <c r="A312" s="52">
        <v>447.0</v>
      </c>
      <c r="B312" s="53" t="s">
        <v>54</v>
      </c>
      <c r="C312" s="54" t="s">
        <v>481</v>
      </c>
      <c r="D312" s="55"/>
      <c r="E312" s="54"/>
      <c r="F312" s="303"/>
      <c r="G312" s="58">
        <v>44985.0</v>
      </c>
      <c r="H312" s="74"/>
      <c r="I312" s="74"/>
      <c r="J312" s="63" t="s">
        <v>57</v>
      </c>
      <c r="K312" s="64" t="s">
        <v>57</v>
      </c>
      <c r="L312" s="64" t="s">
        <v>57</v>
      </c>
      <c r="M312" s="74" t="s">
        <v>57</v>
      </c>
      <c r="N312" s="307"/>
      <c r="O312" s="307"/>
      <c r="P312" s="307"/>
      <c r="Q312" s="74"/>
      <c r="R312" s="74"/>
      <c r="S312" s="67">
        <v>24.0</v>
      </c>
      <c r="T312" s="67">
        <v>21.0</v>
      </c>
      <c r="U312" s="67">
        <v>10.0</v>
      </c>
      <c r="V312" s="68"/>
      <c r="W312" s="70"/>
      <c r="X312" s="70"/>
      <c r="Y312" s="64" t="s">
        <v>66</v>
      </c>
      <c r="Z312" s="64" t="s">
        <v>66</v>
      </c>
      <c r="AA312" s="64" t="s">
        <v>66</v>
      </c>
      <c r="AB312" s="64" t="s">
        <v>66</v>
      </c>
      <c r="AC312" s="54" t="s">
        <v>1484</v>
      </c>
      <c r="AD312" s="128"/>
    </row>
    <row r="313" ht="33.75" hidden="1" customHeight="1">
      <c r="A313" s="52">
        <v>448.0</v>
      </c>
      <c r="B313" s="53" t="s">
        <v>54</v>
      </c>
      <c r="C313" s="54" t="s">
        <v>482</v>
      </c>
      <c r="D313" s="55"/>
      <c r="E313" s="54"/>
      <c r="F313" s="303"/>
      <c r="G313" s="58">
        <v>44993.0</v>
      </c>
      <c r="H313" s="74"/>
      <c r="I313" s="74"/>
      <c r="J313" s="63" t="s">
        <v>57</v>
      </c>
      <c r="K313" s="64" t="s">
        <v>57</v>
      </c>
      <c r="L313" s="64" t="s">
        <v>57</v>
      </c>
      <c r="M313" s="74" t="s">
        <v>57</v>
      </c>
      <c r="N313" s="307"/>
      <c r="O313" s="307"/>
      <c r="P313" s="307"/>
      <c r="Q313" s="74"/>
      <c r="R313" s="74"/>
      <c r="S313" s="67">
        <v>31.0</v>
      </c>
      <c r="T313" s="67">
        <v>19.0</v>
      </c>
      <c r="U313" s="67">
        <v>4.0</v>
      </c>
      <c r="V313" s="68"/>
      <c r="W313" s="70"/>
      <c r="X313" s="70"/>
      <c r="Y313" s="64" t="s">
        <v>66</v>
      </c>
      <c r="Z313" s="64" t="s">
        <v>66</v>
      </c>
      <c r="AA313" s="64" t="s">
        <v>66</v>
      </c>
      <c r="AB313" s="64" t="s">
        <v>66</v>
      </c>
      <c r="AC313" s="54" t="s">
        <v>1486</v>
      </c>
      <c r="AD313" s="128"/>
    </row>
    <row r="314" ht="33.75" hidden="1" customHeight="1">
      <c r="A314" s="52">
        <v>449.0</v>
      </c>
      <c r="B314" s="53" t="s">
        <v>54</v>
      </c>
      <c r="C314" s="54" t="s">
        <v>483</v>
      </c>
      <c r="D314" s="55"/>
      <c r="E314" s="54"/>
      <c r="F314" s="303"/>
      <c r="G314" s="58">
        <v>44999.0</v>
      </c>
      <c r="H314" s="74"/>
      <c r="I314" s="74"/>
      <c r="J314" s="63" t="s">
        <v>57</v>
      </c>
      <c r="K314" s="64" t="s">
        <v>57</v>
      </c>
      <c r="L314" s="64" t="s">
        <v>57</v>
      </c>
      <c r="M314" s="74" t="s">
        <v>57</v>
      </c>
      <c r="N314" s="307"/>
      <c r="O314" s="307"/>
      <c r="P314" s="307"/>
      <c r="Q314" s="74"/>
      <c r="R314" s="74"/>
      <c r="S314" s="67">
        <v>24.0</v>
      </c>
      <c r="T314" s="67">
        <v>17.0</v>
      </c>
      <c r="U314" s="67">
        <v>4.0</v>
      </c>
      <c r="V314" s="68"/>
      <c r="W314" s="70"/>
      <c r="X314" s="70"/>
      <c r="Y314" s="64" t="s">
        <v>66</v>
      </c>
      <c r="Z314" s="64" t="s">
        <v>66</v>
      </c>
      <c r="AA314" s="64" t="s">
        <v>66</v>
      </c>
      <c r="AB314" s="64" t="s">
        <v>66</v>
      </c>
      <c r="AC314" s="54" t="s">
        <v>1489</v>
      </c>
      <c r="AD314" s="128"/>
    </row>
    <row r="315" ht="33.75" hidden="1" customHeight="1">
      <c r="A315" s="52">
        <v>450.0</v>
      </c>
      <c r="B315" s="53" t="s">
        <v>54</v>
      </c>
      <c r="C315" s="54" t="s">
        <v>484</v>
      </c>
      <c r="D315" s="55"/>
      <c r="E315" s="54"/>
      <c r="F315" s="303"/>
      <c r="G315" s="58"/>
      <c r="H315" s="74"/>
      <c r="I315" s="74"/>
      <c r="J315" s="63" t="s">
        <v>82</v>
      </c>
      <c r="K315" s="64" t="s">
        <v>82</v>
      </c>
      <c r="L315" s="64" t="s">
        <v>82</v>
      </c>
      <c r="M315" s="74" t="s">
        <v>82</v>
      </c>
      <c r="N315" s="307"/>
      <c r="O315" s="307"/>
      <c r="P315" s="307"/>
      <c r="Q315" s="74"/>
      <c r="R315" s="74"/>
      <c r="S315" s="67">
        <v>4.0</v>
      </c>
      <c r="T315" s="67">
        <v>1.0</v>
      </c>
      <c r="U315" s="67">
        <v>2.0</v>
      </c>
      <c r="V315" s="68"/>
      <c r="W315" s="70"/>
      <c r="X315" s="70"/>
      <c r="Y315" s="64" t="s">
        <v>66</v>
      </c>
      <c r="Z315" s="64" t="s">
        <v>66</v>
      </c>
      <c r="AA315" s="64" t="s">
        <v>66</v>
      </c>
      <c r="AB315" s="64" t="s">
        <v>66</v>
      </c>
      <c r="AC315" s="412" t="s">
        <v>673</v>
      </c>
      <c r="AD315" s="52"/>
    </row>
    <row r="316" ht="33.75" hidden="1" customHeight="1">
      <c r="A316" s="52">
        <v>451.0</v>
      </c>
      <c r="B316" s="53" t="s">
        <v>54</v>
      </c>
      <c r="C316" s="54" t="s">
        <v>439</v>
      </c>
      <c r="D316" s="55"/>
      <c r="E316" s="54"/>
      <c r="F316" s="303"/>
      <c r="G316" s="58">
        <v>44987.0</v>
      </c>
      <c r="H316" s="74"/>
      <c r="I316" s="74"/>
      <c r="J316" s="63" t="s">
        <v>66</v>
      </c>
      <c r="K316" s="64" t="s">
        <v>57</v>
      </c>
      <c r="L316" s="64" t="s">
        <v>66</v>
      </c>
      <c r="M316" s="74" t="s">
        <v>66</v>
      </c>
      <c r="N316" s="307"/>
      <c r="O316" s="307"/>
      <c r="P316" s="307"/>
      <c r="Q316" s="74"/>
      <c r="R316" s="74"/>
      <c r="S316" s="67">
        <v>0.0</v>
      </c>
      <c r="T316" s="67">
        <v>2.0</v>
      </c>
      <c r="U316" s="67">
        <v>0.0</v>
      </c>
      <c r="V316" s="68"/>
      <c r="W316" s="70"/>
      <c r="X316" s="70"/>
      <c r="Y316" s="64" t="s">
        <v>66</v>
      </c>
      <c r="Z316" s="64" t="s">
        <v>66</v>
      </c>
      <c r="AA316" s="64" t="s">
        <v>66</v>
      </c>
      <c r="AB316" s="64" t="s">
        <v>66</v>
      </c>
      <c r="AC316" s="412" t="s">
        <v>1400</v>
      </c>
      <c r="AD316" s="52"/>
    </row>
    <row r="317" ht="33.75" hidden="1" customHeight="1">
      <c r="A317" s="52">
        <v>452.0</v>
      </c>
      <c r="B317" s="53" t="s">
        <v>54</v>
      </c>
      <c r="C317" s="54" t="s">
        <v>486</v>
      </c>
      <c r="D317" s="55"/>
      <c r="E317" s="54"/>
      <c r="F317" s="303"/>
      <c r="G317" s="58">
        <v>45033.0</v>
      </c>
      <c r="H317" s="74"/>
      <c r="I317" s="74"/>
      <c r="J317" s="63" t="s">
        <v>57</v>
      </c>
      <c r="K317" s="64" t="s">
        <v>57</v>
      </c>
      <c r="L317" s="64" t="s">
        <v>57</v>
      </c>
      <c r="M317" s="74" t="s">
        <v>57</v>
      </c>
      <c r="N317" s="307"/>
      <c r="O317" s="307"/>
      <c r="P317" s="307"/>
      <c r="Q317" s="74"/>
      <c r="R317" s="74"/>
      <c r="S317" s="67">
        <v>26.0</v>
      </c>
      <c r="T317" s="67">
        <v>15.0</v>
      </c>
      <c r="U317" s="67">
        <v>2.0</v>
      </c>
      <c r="V317" s="68"/>
      <c r="W317" s="70"/>
      <c r="X317" s="70"/>
      <c r="Y317" s="64" t="s">
        <v>66</v>
      </c>
      <c r="Z317" s="64" t="s">
        <v>66</v>
      </c>
      <c r="AA317" s="64" t="s">
        <v>66</v>
      </c>
      <c r="AB317" s="64" t="s">
        <v>66</v>
      </c>
      <c r="AC317" s="52"/>
      <c r="AD317" s="52"/>
    </row>
    <row r="318" ht="33.75" hidden="1" customHeight="1">
      <c r="A318" s="52">
        <v>453.0</v>
      </c>
      <c r="B318" s="53" t="s">
        <v>54</v>
      </c>
      <c r="C318" s="54" t="s">
        <v>484</v>
      </c>
      <c r="D318" s="55"/>
      <c r="E318" s="54"/>
      <c r="F318" s="303"/>
      <c r="G318" s="58"/>
      <c r="H318" s="74"/>
      <c r="I318" s="74"/>
      <c r="J318" s="63" t="s">
        <v>57</v>
      </c>
      <c r="K318" s="64" t="s">
        <v>57</v>
      </c>
      <c r="L318" s="64" t="s">
        <v>66</v>
      </c>
      <c r="M318" s="74" t="s">
        <v>57</v>
      </c>
      <c r="N318" s="307"/>
      <c r="O318" s="307"/>
      <c r="P318" s="307"/>
      <c r="Q318" s="74"/>
      <c r="R318" s="74"/>
      <c r="S318" s="67">
        <v>1.0</v>
      </c>
      <c r="T318" s="67">
        <v>1.0</v>
      </c>
      <c r="U318" s="67">
        <v>0.0</v>
      </c>
      <c r="V318" s="68"/>
      <c r="W318" s="70"/>
      <c r="X318" s="70"/>
      <c r="Y318" s="64" t="s">
        <v>66</v>
      </c>
      <c r="Z318" s="64" t="s">
        <v>66</v>
      </c>
      <c r="AA318" s="64" t="s">
        <v>66</v>
      </c>
      <c r="AB318" s="64" t="s">
        <v>66</v>
      </c>
      <c r="AC318" s="412" t="s">
        <v>673</v>
      </c>
      <c r="AD318" s="52"/>
    </row>
    <row r="319" ht="33.75" hidden="1" customHeight="1">
      <c r="A319" s="52">
        <v>454.0</v>
      </c>
      <c r="B319" s="53" t="s">
        <v>54</v>
      </c>
      <c r="C319" s="54" t="s">
        <v>487</v>
      </c>
      <c r="D319" s="55"/>
      <c r="E319" s="54"/>
      <c r="F319" s="303"/>
      <c r="G319" s="58">
        <v>45035.0</v>
      </c>
      <c r="H319" s="74"/>
      <c r="I319" s="74"/>
      <c r="J319" s="63" t="s">
        <v>57</v>
      </c>
      <c r="K319" s="64" t="s">
        <v>57</v>
      </c>
      <c r="L319" s="64" t="s">
        <v>57</v>
      </c>
      <c r="M319" s="74" t="s">
        <v>57</v>
      </c>
      <c r="N319" s="307"/>
      <c r="O319" s="307"/>
      <c r="P319" s="307"/>
      <c r="Q319" s="74"/>
      <c r="R319" s="74"/>
      <c r="S319" s="67">
        <v>11.0</v>
      </c>
      <c r="T319" s="67">
        <v>11.0</v>
      </c>
      <c r="U319" s="67">
        <v>5.0</v>
      </c>
      <c r="V319" s="68"/>
      <c r="W319" s="70"/>
      <c r="X319" s="70"/>
      <c r="Y319" s="64" t="s">
        <v>66</v>
      </c>
      <c r="Z319" s="64" t="s">
        <v>66</v>
      </c>
      <c r="AA319" s="64" t="s">
        <v>66</v>
      </c>
      <c r="AB319" s="64" t="s">
        <v>66</v>
      </c>
      <c r="AC319" s="412" t="s">
        <v>1502</v>
      </c>
      <c r="AD319" s="52"/>
    </row>
    <row r="320" ht="33.75" hidden="1" customHeight="1">
      <c r="A320" s="52">
        <v>455.0</v>
      </c>
      <c r="B320" s="53" t="s">
        <v>54</v>
      </c>
      <c r="C320" s="54" t="s">
        <v>488</v>
      </c>
      <c r="D320" s="55"/>
      <c r="E320" s="54"/>
      <c r="F320" s="303"/>
      <c r="G320" s="58">
        <v>45059.0</v>
      </c>
      <c r="H320" s="74"/>
      <c r="I320" s="74"/>
      <c r="J320" s="63" t="s">
        <v>57</v>
      </c>
      <c r="K320" s="64" t="s">
        <v>57</v>
      </c>
      <c r="L320" s="64" t="s">
        <v>552</v>
      </c>
      <c r="M320" s="74" t="s">
        <v>57</v>
      </c>
      <c r="N320" s="307"/>
      <c r="O320" s="307"/>
      <c r="P320" s="307"/>
      <c r="Q320" s="74"/>
      <c r="R320" s="74"/>
      <c r="S320" s="67">
        <v>27.0</v>
      </c>
      <c r="T320" s="67">
        <v>22.0</v>
      </c>
      <c r="U320" s="67">
        <v>6.0</v>
      </c>
      <c r="V320" s="68"/>
      <c r="W320" s="70"/>
      <c r="X320" s="70"/>
      <c r="Y320" s="64" t="s">
        <v>66</v>
      </c>
      <c r="Z320" s="64" t="s">
        <v>66</v>
      </c>
      <c r="AA320" s="64" t="s">
        <v>66</v>
      </c>
      <c r="AB320" s="64" t="s">
        <v>66</v>
      </c>
      <c r="AC320" s="412" t="s">
        <v>806</v>
      </c>
      <c r="AD320" s="52"/>
    </row>
    <row r="321" ht="33.75" hidden="1" customHeight="1">
      <c r="A321" s="52">
        <v>456.0</v>
      </c>
      <c r="B321" s="53" t="s">
        <v>54</v>
      </c>
      <c r="C321" s="54" t="s">
        <v>489</v>
      </c>
      <c r="D321" s="55"/>
      <c r="E321" s="54"/>
      <c r="F321" s="303"/>
      <c r="G321" s="58">
        <v>45034.0</v>
      </c>
      <c r="H321" s="74"/>
      <c r="I321" s="74"/>
      <c r="J321" s="63" t="s">
        <v>57</v>
      </c>
      <c r="K321" s="64" t="s">
        <v>57</v>
      </c>
      <c r="L321" s="64" t="s">
        <v>57</v>
      </c>
      <c r="M321" s="74" t="s">
        <v>57</v>
      </c>
      <c r="N321" s="307"/>
      <c r="O321" s="307"/>
      <c r="P321" s="307"/>
      <c r="Q321" s="74"/>
      <c r="R321" s="74"/>
      <c r="S321" s="67">
        <v>23.0</v>
      </c>
      <c r="T321" s="67">
        <v>19.0</v>
      </c>
      <c r="U321" s="67">
        <v>5.0</v>
      </c>
      <c r="V321" s="68"/>
      <c r="W321" s="70"/>
      <c r="X321" s="70"/>
      <c r="Y321" s="64" t="s">
        <v>66</v>
      </c>
      <c r="Z321" s="64" t="s">
        <v>66</v>
      </c>
      <c r="AA321" s="64" t="s">
        <v>66</v>
      </c>
      <c r="AB321" s="64" t="s">
        <v>66</v>
      </c>
      <c r="AC321" s="412" t="s">
        <v>1513</v>
      </c>
      <c r="AD321" s="52"/>
    </row>
    <row r="322" ht="33.75" hidden="1" customHeight="1">
      <c r="A322" s="52">
        <v>457.0</v>
      </c>
      <c r="B322" s="53" t="s">
        <v>54</v>
      </c>
      <c r="C322" s="54" t="s">
        <v>490</v>
      </c>
      <c r="D322" s="55"/>
      <c r="E322" s="54"/>
      <c r="F322" s="303"/>
      <c r="G322" s="58"/>
      <c r="H322" s="74"/>
      <c r="I322" s="74"/>
      <c r="J322" s="63" t="s">
        <v>66</v>
      </c>
      <c r="K322" s="64" t="s">
        <v>66</v>
      </c>
      <c r="L322" s="64" t="s">
        <v>66</v>
      </c>
      <c r="M322" s="74" t="s">
        <v>57</v>
      </c>
      <c r="N322" s="307"/>
      <c r="O322" s="307"/>
      <c r="P322" s="307"/>
      <c r="Q322" s="74"/>
      <c r="R322" s="74"/>
      <c r="S322" s="67"/>
      <c r="T322" s="67">
        <v>0.0</v>
      </c>
      <c r="U322" s="67"/>
      <c r="V322" s="68"/>
      <c r="W322" s="70"/>
      <c r="X322" s="70"/>
      <c r="Y322" s="64" t="s">
        <v>66</v>
      </c>
      <c r="Z322" s="64" t="s">
        <v>66</v>
      </c>
      <c r="AA322" s="64" t="s">
        <v>66</v>
      </c>
      <c r="AB322" s="64" t="s">
        <v>66</v>
      </c>
      <c r="AC322" s="412" t="s">
        <v>1519</v>
      </c>
      <c r="AD322" s="52"/>
    </row>
    <row r="323" ht="33.75" hidden="1" customHeight="1">
      <c r="A323" s="52">
        <v>458.0</v>
      </c>
      <c r="B323" s="53" t="s">
        <v>54</v>
      </c>
      <c r="C323" s="54" t="s">
        <v>491</v>
      </c>
      <c r="D323" s="55"/>
      <c r="E323" s="54"/>
      <c r="F323" s="303"/>
      <c r="G323" s="58">
        <v>45041.0</v>
      </c>
      <c r="H323" s="74"/>
      <c r="I323" s="74"/>
      <c r="J323" s="63" t="s">
        <v>57</v>
      </c>
      <c r="K323" s="64" t="s">
        <v>57</v>
      </c>
      <c r="L323" s="64" t="s">
        <v>57</v>
      </c>
      <c r="M323" s="74" t="s">
        <v>57</v>
      </c>
      <c r="N323" s="307"/>
      <c r="O323" s="307"/>
      <c r="P323" s="307"/>
      <c r="Q323" s="74"/>
      <c r="R323" s="74"/>
      <c r="S323" s="67">
        <v>20.0</v>
      </c>
      <c r="T323" s="67">
        <v>15.0</v>
      </c>
      <c r="U323" s="67">
        <v>5.0</v>
      </c>
      <c r="V323" s="68"/>
      <c r="W323" s="70"/>
      <c r="X323" s="70"/>
      <c r="Y323" s="64" t="s">
        <v>66</v>
      </c>
      <c r="Z323" s="64" t="s">
        <v>66</v>
      </c>
      <c r="AA323" s="64" t="s">
        <v>66</v>
      </c>
      <c r="AB323" s="64" t="s">
        <v>66</v>
      </c>
      <c r="AC323" s="412" t="s">
        <v>1403</v>
      </c>
      <c r="AD323" s="52"/>
    </row>
    <row r="324" ht="33.75" hidden="1" customHeight="1">
      <c r="A324" s="52">
        <v>459.0</v>
      </c>
      <c r="B324" s="53" t="s">
        <v>54</v>
      </c>
      <c r="C324" s="54" t="s">
        <v>492</v>
      </c>
      <c r="D324" s="55"/>
      <c r="E324" s="54"/>
      <c r="F324" s="303"/>
      <c r="G324" s="58">
        <v>45085.0</v>
      </c>
      <c r="H324" s="74"/>
      <c r="I324" s="74"/>
      <c r="J324" s="63" t="s">
        <v>57</v>
      </c>
      <c r="K324" s="64" t="s">
        <v>57</v>
      </c>
      <c r="L324" s="64" t="s">
        <v>57</v>
      </c>
      <c r="M324" s="74" t="s">
        <v>57</v>
      </c>
      <c r="N324" s="307"/>
      <c r="O324" s="307"/>
      <c r="P324" s="307"/>
      <c r="Q324" s="74"/>
      <c r="R324" s="74"/>
      <c r="S324" s="67">
        <v>19.0</v>
      </c>
      <c r="T324" s="67">
        <v>15.0</v>
      </c>
      <c r="U324" s="67">
        <v>4.0</v>
      </c>
      <c r="V324" s="68"/>
      <c r="W324" s="70"/>
      <c r="X324" s="70"/>
      <c r="Y324" s="64" t="s">
        <v>66</v>
      </c>
      <c r="Z324" s="64" t="s">
        <v>66</v>
      </c>
      <c r="AA324" s="64" t="s">
        <v>66</v>
      </c>
      <c r="AB324" s="64" t="s">
        <v>66</v>
      </c>
      <c r="AC324" s="412" t="s">
        <v>1532</v>
      </c>
      <c r="AD324" s="52"/>
    </row>
    <row r="325" ht="33.75" hidden="1" customHeight="1">
      <c r="A325" s="52">
        <v>460.0</v>
      </c>
      <c r="B325" s="53" t="s">
        <v>54</v>
      </c>
      <c r="C325" s="54" t="s">
        <v>493</v>
      </c>
      <c r="D325" s="55"/>
      <c r="E325" s="54"/>
      <c r="F325" s="303"/>
      <c r="G325" s="58">
        <v>45030.0</v>
      </c>
      <c r="H325" s="74"/>
      <c r="I325" s="74"/>
      <c r="J325" s="63" t="s">
        <v>57</v>
      </c>
      <c r="K325" s="64" t="s">
        <v>57</v>
      </c>
      <c r="L325" s="64" t="s">
        <v>57</v>
      </c>
      <c r="M325" s="74" t="s">
        <v>57</v>
      </c>
      <c r="N325" s="307"/>
      <c r="O325" s="307"/>
      <c r="P325" s="307"/>
      <c r="Q325" s="74"/>
      <c r="R325" s="74"/>
      <c r="S325" s="67">
        <v>38.0</v>
      </c>
      <c r="T325" s="67"/>
      <c r="U325" s="67">
        <v>8.0</v>
      </c>
      <c r="V325" s="68"/>
      <c r="W325" s="70"/>
      <c r="X325" s="70"/>
      <c r="Y325" s="64" t="s">
        <v>66</v>
      </c>
      <c r="Z325" s="64" t="s">
        <v>66</v>
      </c>
      <c r="AA325" s="64" t="s">
        <v>66</v>
      </c>
      <c r="AB325" s="64" t="s">
        <v>66</v>
      </c>
      <c r="AC325" s="52" t="s">
        <v>1538</v>
      </c>
      <c r="AD325" s="52"/>
    </row>
    <row r="326" ht="33.75" hidden="1" customHeight="1">
      <c r="A326" s="52">
        <v>461.0</v>
      </c>
      <c r="B326" s="53" t="s">
        <v>54</v>
      </c>
      <c r="C326" s="54" t="s">
        <v>494</v>
      </c>
      <c r="D326" s="55"/>
      <c r="E326" s="54"/>
      <c r="F326" s="303"/>
      <c r="G326" s="58">
        <v>45400.0</v>
      </c>
      <c r="H326" s="74"/>
      <c r="I326" s="74"/>
      <c r="J326" s="63" t="s">
        <v>57</v>
      </c>
      <c r="K326" s="64" t="s">
        <v>57</v>
      </c>
      <c r="L326" s="64" t="s">
        <v>57</v>
      </c>
      <c r="M326" s="74" t="s">
        <v>57</v>
      </c>
      <c r="N326" s="307"/>
      <c r="O326" s="307"/>
      <c r="P326" s="307"/>
      <c r="Q326" s="74"/>
      <c r="R326" s="74"/>
      <c r="S326" s="67">
        <v>37.0</v>
      </c>
      <c r="T326" s="67">
        <v>28.0</v>
      </c>
      <c r="U326" s="67">
        <v>10.0</v>
      </c>
      <c r="V326" s="68"/>
      <c r="W326" s="70"/>
      <c r="X326" s="70"/>
      <c r="Y326" s="64" t="s">
        <v>66</v>
      </c>
      <c r="Z326" s="64" t="s">
        <v>66</v>
      </c>
      <c r="AA326" s="64" t="s">
        <v>66</v>
      </c>
      <c r="AB326" s="64" t="s">
        <v>66</v>
      </c>
      <c r="AC326" s="412" t="s">
        <v>817</v>
      </c>
      <c r="AD326" s="52"/>
    </row>
    <row r="327" ht="33.75" hidden="1" customHeight="1">
      <c r="A327" s="52">
        <v>462.0</v>
      </c>
      <c r="B327" s="53" t="s">
        <v>54</v>
      </c>
      <c r="C327" s="54" t="s">
        <v>495</v>
      </c>
      <c r="D327" s="55"/>
      <c r="E327" s="54"/>
      <c r="F327" s="303"/>
      <c r="G327" s="58">
        <v>45016.0</v>
      </c>
      <c r="H327" s="74"/>
      <c r="I327" s="74"/>
      <c r="J327" s="63" t="s">
        <v>57</v>
      </c>
      <c r="K327" s="64" t="s">
        <v>57</v>
      </c>
      <c r="L327" s="64" t="s">
        <v>57</v>
      </c>
      <c r="M327" s="74" t="s">
        <v>57</v>
      </c>
      <c r="N327" s="307"/>
      <c r="O327" s="307"/>
      <c r="P327" s="307"/>
      <c r="Q327" s="74"/>
      <c r="R327" s="74"/>
      <c r="S327" s="67">
        <v>25.0</v>
      </c>
      <c r="T327" s="67">
        <v>17.0</v>
      </c>
      <c r="U327" s="67">
        <v>3.0</v>
      </c>
      <c r="V327" s="68"/>
      <c r="W327" s="70"/>
      <c r="X327" s="70"/>
      <c r="Y327" s="64" t="s">
        <v>66</v>
      </c>
      <c r="Z327" s="64" t="s">
        <v>66</v>
      </c>
      <c r="AA327" s="64" t="s">
        <v>66</v>
      </c>
      <c r="AB327" s="64" t="s">
        <v>66</v>
      </c>
      <c r="AC327" s="52" t="s">
        <v>1547</v>
      </c>
      <c r="AD327" s="52"/>
    </row>
    <row r="328" ht="33.75" hidden="1" customHeight="1">
      <c r="A328" s="52">
        <v>463.0</v>
      </c>
      <c r="B328" s="53" t="s">
        <v>54</v>
      </c>
      <c r="C328" s="54" t="s">
        <v>393</v>
      </c>
      <c r="D328" s="55"/>
      <c r="E328" s="54"/>
      <c r="F328" s="303"/>
      <c r="G328" s="58">
        <v>45042.0</v>
      </c>
      <c r="H328" s="74"/>
      <c r="I328" s="74"/>
      <c r="J328" s="63" t="s">
        <v>57</v>
      </c>
      <c r="K328" s="64" t="s">
        <v>57</v>
      </c>
      <c r="L328" s="64" t="s">
        <v>57</v>
      </c>
      <c r="M328" s="74" t="s">
        <v>57</v>
      </c>
      <c r="N328" s="307"/>
      <c r="O328" s="307"/>
      <c r="P328" s="307"/>
      <c r="Q328" s="74"/>
      <c r="R328" s="74"/>
      <c r="S328" s="67">
        <v>26.0</v>
      </c>
      <c r="T328" s="67">
        <v>17.0</v>
      </c>
      <c r="U328" s="67">
        <v>4.0</v>
      </c>
      <c r="V328" s="68"/>
      <c r="W328" s="70"/>
      <c r="X328" s="70"/>
      <c r="Y328" s="64" t="s">
        <v>66</v>
      </c>
      <c r="Z328" s="64" t="s">
        <v>66</v>
      </c>
      <c r="AA328" s="64" t="s">
        <v>66</v>
      </c>
      <c r="AB328" s="64" t="s">
        <v>66</v>
      </c>
      <c r="AC328" s="412" t="s">
        <v>1300</v>
      </c>
      <c r="AD328" s="52"/>
    </row>
    <row r="329" ht="33.75" hidden="1" customHeight="1">
      <c r="A329" s="52">
        <v>464.0</v>
      </c>
      <c r="B329" s="53" t="s">
        <v>54</v>
      </c>
      <c r="C329" s="54" t="s">
        <v>496</v>
      </c>
      <c r="D329" s="55"/>
      <c r="E329" s="54"/>
      <c r="F329" s="303"/>
      <c r="G329" s="58">
        <v>45021.0</v>
      </c>
      <c r="H329" s="74"/>
      <c r="I329" s="74"/>
      <c r="J329" s="63" t="s">
        <v>57</v>
      </c>
      <c r="K329" s="64" t="s">
        <v>57</v>
      </c>
      <c r="L329" s="64" t="s">
        <v>57</v>
      </c>
      <c r="M329" s="74" t="s">
        <v>57</v>
      </c>
      <c r="N329" s="307"/>
      <c r="O329" s="307"/>
      <c r="P329" s="307"/>
      <c r="Q329" s="74"/>
      <c r="R329" s="74"/>
      <c r="S329" s="67">
        <v>17.0</v>
      </c>
      <c r="T329" s="67">
        <v>12.0</v>
      </c>
      <c r="U329" s="67">
        <v>2.0</v>
      </c>
      <c r="V329" s="68"/>
      <c r="W329" s="70"/>
      <c r="X329" s="70"/>
      <c r="Y329" s="64" t="s">
        <v>66</v>
      </c>
      <c r="Z329" s="64" t="s">
        <v>66</v>
      </c>
      <c r="AA329" s="64" t="s">
        <v>66</v>
      </c>
      <c r="AB329" s="64" t="s">
        <v>66</v>
      </c>
      <c r="AC329" s="412" t="s">
        <v>1553</v>
      </c>
      <c r="AD329" s="52"/>
    </row>
    <row r="330" ht="33.75" hidden="1" customHeight="1">
      <c r="A330" s="52">
        <v>465.0</v>
      </c>
      <c r="B330" s="53" t="s">
        <v>54</v>
      </c>
      <c r="C330" s="54" t="s">
        <v>498</v>
      </c>
      <c r="D330" s="55"/>
      <c r="E330" s="54"/>
      <c r="F330" s="303"/>
      <c r="G330" s="58"/>
      <c r="H330" s="74"/>
      <c r="I330" s="74"/>
      <c r="J330" s="63" t="s">
        <v>57</v>
      </c>
      <c r="K330" s="64" t="s">
        <v>82</v>
      </c>
      <c r="L330" s="64" t="s">
        <v>82</v>
      </c>
      <c r="M330" s="74" t="s">
        <v>82</v>
      </c>
      <c r="N330" s="307"/>
      <c r="O330" s="307"/>
      <c r="P330" s="307"/>
      <c r="Q330" s="74"/>
      <c r="R330" s="74"/>
      <c r="S330" s="67">
        <v>16.0</v>
      </c>
      <c r="T330" s="67">
        <v>13.0</v>
      </c>
      <c r="U330" s="67">
        <v>4.0</v>
      </c>
      <c r="V330" s="68"/>
      <c r="W330" s="70"/>
      <c r="X330" s="70"/>
      <c r="Y330" s="64" t="s">
        <v>66</v>
      </c>
      <c r="Z330" s="64" t="s">
        <v>66</v>
      </c>
      <c r="AA330" s="64" t="s">
        <v>66</v>
      </c>
      <c r="AB330" s="64" t="s">
        <v>66</v>
      </c>
      <c r="AC330" s="412" t="s">
        <v>1378</v>
      </c>
      <c r="AD330" s="52"/>
    </row>
    <row r="331" ht="33.75" hidden="1" customHeight="1">
      <c r="A331" s="52">
        <v>466.0</v>
      </c>
      <c r="B331" s="53" t="s">
        <v>54</v>
      </c>
      <c r="C331" s="54" t="s">
        <v>499</v>
      </c>
      <c r="D331" s="55"/>
      <c r="E331" s="54"/>
      <c r="F331" s="303"/>
      <c r="G331" s="58">
        <v>45023.0</v>
      </c>
      <c r="H331" s="74"/>
      <c r="I331" s="74"/>
      <c r="J331" s="63" t="s">
        <v>57</v>
      </c>
      <c r="K331" s="64" t="s">
        <v>57</v>
      </c>
      <c r="L331" s="64" t="s">
        <v>57</v>
      </c>
      <c r="M331" s="74" t="s">
        <v>57</v>
      </c>
      <c r="N331" s="307"/>
      <c r="O331" s="307"/>
      <c r="P331" s="307"/>
      <c r="Q331" s="74"/>
      <c r="R331" s="74"/>
      <c r="S331" s="67">
        <v>33.0</v>
      </c>
      <c r="T331" s="67">
        <v>18.0</v>
      </c>
      <c r="U331" s="67">
        <v>4.0</v>
      </c>
      <c r="V331" s="68"/>
      <c r="W331" s="70"/>
      <c r="X331" s="70"/>
      <c r="Y331" s="64" t="s">
        <v>66</v>
      </c>
      <c r="Z331" s="64" t="s">
        <v>66</v>
      </c>
      <c r="AA331" s="64" t="s">
        <v>66</v>
      </c>
      <c r="AB331" s="64" t="s">
        <v>66</v>
      </c>
      <c r="AC331" s="412" t="s">
        <v>1560</v>
      </c>
      <c r="AD331" s="52"/>
    </row>
    <row r="332" ht="33.75" hidden="1" customHeight="1">
      <c r="A332" s="52">
        <v>467.0</v>
      </c>
      <c r="B332" s="53" t="s">
        <v>54</v>
      </c>
      <c r="C332" s="54" t="s">
        <v>502</v>
      </c>
      <c r="D332" s="55"/>
      <c r="E332" s="54"/>
      <c r="F332" s="303"/>
      <c r="G332" s="58">
        <v>45044.0</v>
      </c>
      <c r="H332" s="74"/>
      <c r="I332" s="74"/>
      <c r="J332" s="63" t="s">
        <v>57</v>
      </c>
      <c r="K332" s="64" t="s">
        <v>57</v>
      </c>
      <c r="L332" s="64" t="s">
        <v>57</v>
      </c>
      <c r="M332" s="74" t="s">
        <v>57</v>
      </c>
      <c r="N332" s="307"/>
      <c r="O332" s="307"/>
      <c r="P332" s="307"/>
      <c r="Q332" s="74"/>
      <c r="R332" s="74"/>
      <c r="S332" s="67">
        <v>18.0</v>
      </c>
      <c r="T332" s="67">
        <v>11.0</v>
      </c>
      <c r="U332" s="67">
        <v>4.0</v>
      </c>
      <c r="V332" s="68"/>
      <c r="W332" s="70"/>
      <c r="X332" s="70"/>
      <c r="Y332" s="64" t="s">
        <v>66</v>
      </c>
      <c r="Z332" s="64" t="s">
        <v>66</v>
      </c>
      <c r="AA332" s="64" t="s">
        <v>66</v>
      </c>
      <c r="AB332" s="64" t="s">
        <v>66</v>
      </c>
      <c r="AC332" s="412" t="s">
        <v>673</v>
      </c>
      <c r="AD332" s="52"/>
    </row>
    <row r="333" ht="33.75" hidden="1" customHeight="1">
      <c r="A333" s="52">
        <v>468.0</v>
      </c>
      <c r="B333" s="53" t="s">
        <v>54</v>
      </c>
      <c r="C333" s="54" t="s">
        <v>482</v>
      </c>
      <c r="D333" s="55"/>
      <c r="E333" s="54"/>
      <c r="F333" s="303"/>
      <c r="G333" s="58">
        <v>45012.0</v>
      </c>
      <c r="H333" s="74"/>
      <c r="I333" s="74"/>
      <c r="J333" s="63" t="s">
        <v>57</v>
      </c>
      <c r="K333" s="64" t="s">
        <v>57</v>
      </c>
      <c r="L333" s="64" t="s">
        <v>66</v>
      </c>
      <c r="M333" s="74" t="s">
        <v>57</v>
      </c>
      <c r="N333" s="307"/>
      <c r="O333" s="307"/>
      <c r="P333" s="307"/>
      <c r="Q333" s="74"/>
      <c r="R333" s="74"/>
      <c r="S333" s="67">
        <v>4.0</v>
      </c>
      <c r="T333" s="67">
        <v>5.0</v>
      </c>
      <c r="U333" s="67">
        <v>0.0</v>
      </c>
      <c r="V333" s="68"/>
      <c r="W333" s="70"/>
      <c r="X333" s="70"/>
      <c r="Y333" s="64" t="s">
        <v>66</v>
      </c>
      <c r="Z333" s="64" t="s">
        <v>66</v>
      </c>
      <c r="AA333" s="64" t="s">
        <v>66</v>
      </c>
      <c r="AB333" s="64" t="s">
        <v>66</v>
      </c>
      <c r="AC333" s="412" t="s">
        <v>1486</v>
      </c>
      <c r="AD333" s="52"/>
    </row>
    <row r="334" ht="33.75" hidden="1" customHeight="1">
      <c r="A334" s="52">
        <v>469.0</v>
      </c>
      <c r="B334" s="53" t="s">
        <v>54</v>
      </c>
      <c r="C334" s="54" t="s">
        <v>503</v>
      </c>
      <c r="D334" s="55"/>
      <c r="E334" s="54"/>
      <c r="F334" s="303"/>
      <c r="G334" s="58"/>
      <c r="H334" s="74"/>
      <c r="I334" s="74"/>
      <c r="J334" s="63" t="s">
        <v>66</v>
      </c>
      <c r="K334" s="64" t="s">
        <v>66</v>
      </c>
      <c r="L334" s="64" t="s">
        <v>66</v>
      </c>
      <c r="M334" s="74" t="s">
        <v>57</v>
      </c>
      <c r="N334" s="307"/>
      <c r="O334" s="307"/>
      <c r="P334" s="307"/>
      <c r="Q334" s="74"/>
      <c r="R334" s="74"/>
      <c r="S334" s="67"/>
      <c r="T334" s="67"/>
      <c r="U334" s="67"/>
      <c r="V334" s="68"/>
      <c r="W334" s="70"/>
      <c r="X334" s="70"/>
      <c r="Y334" s="64" t="s">
        <v>66</v>
      </c>
      <c r="Z334" s="64" t="s">
        <v>66</v>
      </c>
      <c r="AA334" s="64" t="s">
        <v>66</v>
      </c>
      <c r="AB334" s="64" t="s">
        <v>66</v>
      </c>
      <c r="AC334" s="412" t="s">
        <v>1569</v>
      </c>
      <c r="AD334" s="52"/>
    </row>
    <row r="335" ht="33.75" hidden="1" customHeight="1">
      <c r="A335" s="52">
        <v>470.0</v>
      </c>
      <c r="B335" s="53" t="s">
        <v>54</v>
      </c>
      <c r="C335" s="54" t="s">
        <v>504</v>
      </c>
      <c r="D335" s="55"/>
      <c r="E335" s="54"/>
      <c r="F335" s="303"/>
      <c r="G335" s="58">
        <v>45027.0</v>
      </c>
      <c r="H335" s="74"/>
      <c r="I335" s="74"/>
      <c r="J335" s="63" t="s">
        <v>57</v>
      </c>
      <c r="K335" s="64" t="s">
        <v>57</v>
      </c>
      <c r="L335" s="64" t="s">
        <v>57</v>
      </c>
      <c r="M335" s="74" t="s">
        <v>57</v>
      </c>
      <c r="N335" s="307"/>
      <c r="O335" s="307"/>
      <c r="P335" s="307"/>
      <c r="Q335" s="74"/>
      <c r="R335" s="74"/>
      <c r="S335" s="67">
        <v>6.0</v>
      </c>
      <c r="T335" s="67">
        <v>3.0</v>
      </c>
      <c r="U335" s="67">
        <v>1.0</v>
      </c>
      <c r="V335" s="68"/>
      <c r="W335" s="70"/>
      <c r="X335" s="70"/>
      <c r="Y335" s="64" t="s">
        <v>66</v>
      </c>
      <c r="Z335" s="64" t="s">
        <v>66</v>
      </c>
      <c r="AA335" s="64" t="s">
        <v>66</v>
      </c>
      <c r="AB335" s="64" t="s">
        <v>66</v>
      </c>
      <c r="AC335" s="412" t="s">
        <v>1575</v>
      </c>
      <c r="AD335" s="52"/>
    </row>
    <row r="336" ht="33.75" hidden="1" customHeight="1">
      <c r="A336" s="52">
        <v>471.0</v>
      </c>
      <c r="B336" s="53" t="s">
        <v>54</v>
      </c>
      <c r="C336" s="54" t="s">
        <v>484</v>
      </c>
      <c r="D336" s="55"/>
      <c r="E336" s="54"/>
      <c r="F336" s="303"/>
      <c r="G336" s="58">
        <v>45022.0</v>
      </c>
      <c r="H336" s="74"/>
      <c r="I336" s="74"/>
      <c r="J336" s="63" t="s">
        <v>57</v>
      </c>
      <c r="K336" s="64" t="s">
        <v>57</v>
      </c>
      <c r="L336" s="64" t="s">
        <v>57</v>
      </c>
      <c r="M336" s="74" t="s">
        <v>57</v>
      </c>
      <c r="N336" s="307"/>
      <c r="O336" s="307"/>
      <c r="P336" s="307"/>
      <c r="Q336" s="74"/>
      <c r="R336" s="74"/>
      <c r="S336" s="67">
        <v>12.0</v>
      </c>
      <c r="T336" s="67">
        <v>4.0</v>
      </c>
      <c r="U336" s="67">
        <v>1.0</v>
      </c>
      <c r="V336" s="68"/>
      <c r="W336" s="70"/>
      <c r="X336" s="70"/>
      <c r="Y336" s="64" t="s">
        <v>66</v>
      </c>
      <c r="Z336" s="64" t="s">
        <v>66</v>
      </c>
      <c r="AA336" s="64" t="s">
        <v>66</v>
      </c>
      <c r="AB336" s="64" t="s">
        <v>66</v>
      </c>
      <c r="AC336" s="412" t="s">
        <v>673</v>
      </c>
      <c r="AD336" s="52"/>
    </row>
    <row r="337" ht="33.75" hidden="1" customHeight="1">
      <c r="A337" s="52">
        <v>472.0</v>
      </c>
      <c r="B337" s="53" t="s">
        <v>54</v>
      </c>
      <c r="C337" s="54" t="s">
        <v>505</v>
      </c>
      <c r="D337" s="55"/>
      <c r="E337" s="54"/>
      <c r="F337" s="303"/>
      <c r="G337" s="58">
        <v>45042.0</v>
      </c>
      <c r="H337" s="74"/>
      <c r="I337" s="74"/>
      <c r="J337" s="63" t="s">
        <v>57</v>
      </c>
      <c r="K337" s="64" t="s">
        <v>57</v>
      </c>
      <c r="L337" s="64" t="s">
        <v>57</v>
      </c>
      <c r="M337" s="74" t="s">
        <v>57</v>
      </c>
      <c r="N337" s="307"/>
      <c r="O337" s="307"/>
      <c r="P337" s="307"/>
      <c r="Q337" s="74"/>
      <c r="R337" s="74"/>
      <c r="S337" s="67">
        <v>18.0</v>
      </c>
      <c r="T337" s="67">
        <v>13.0</v>
      </c>
      <c r="U337" s="67">
        <v>3.0</v>
      </c>
      <c r="V337" s="68"/>
      <c r="W337" s="70"/>
      <c r="X337" s="70"/>
      <c r="Y337" s="64" t="s">
        <v>66</v>
      </c>
      <c r="Z337" s="64" t="s">
        <v>66</v>
      </c>
      <c r="AA337" s="64" t="s">
        <v>66</v>
      </c>
      <c r="AB337" s="64" t="s">
        <v>66</v>
      </c>
      <c r="AC337" s="412" t="s">
        <v>1589</v>
      </c>
      <c r="AD337" s="52"/>
    </row>
    <row r="338" ht="33.75" hidden="1" customHeight="1">
      <c r="A338" s="52">
        <v>473.0</v>
      </c>
      <c r="B338" s="53" t="s">
        <v>54</v>
      </c>
      <c r="C338" s="54" t="s">
        <v>506</v>
      </c>
      <c r="D338" s="55"/>
      <c r="E338" s="54"/>
      <c r="F338" s="303"/>
      <c r="G338" s="58">
        <v>45019.0</v>
      </c>
      <c r="H338" s="74"/>
      <c r="I338" s="74"/>
      <c r="J338" s="63" t="s">
        <v>57</v>
      </c>
      <c r="K338" s="64" t="s">
        <v>57</v>
      </c>
      <c r="L338" s="64" t="s">
        <v>66</v>
      </c>
      <c r="M338" s="74" t="s">
        <v>57</v>
      </c>
      <c r="N338" s="307"/>
      <c r="O338" s="307"/>
      <c r="P338" s="307"/>
      <c r="Q338" s="74"/>
      <c r="R338" s="74"/>
      <c r="S338" s="67">
        <v>3.0</v>
      </c>
      <c r="T338" s="67">
        <v>3.0</v>
      </c>
      <c r="U338" s="67">
        <v>0.0</v>
      </c>
      <c r="V338" s="68"/>
      <c r="W338" s="70"/>
      <c r="X338" s="70"/>
      <c r="Y338" s="64" t="s">
        <v>66</v>
      </c>
      <c r="Z338" s="64" t="s">
        <v>66</v>
      </c>
      <c r="AA338" s="64" t="s">
        <v>66</v>
      </c>
      <c r="AB338" s="64" t="s">
        <v>66</v>
      </c>
      <c r="AC338" s="412" t="s">
        <v>1597</v>
      </c>
      <c r="AD338" s="52"/>
    </row>
    <row r="339" ht="33.75" hidden="1" customHeight="1">
      <c r="A339" s="52">
        <v>474.0</v>
      </c>
      <c r="B339" s="53" t="s">
        <v>54</v>
      </c>
      <c r="C339" s="54" t="s">
        <v>507</v>
      </c>
      <c r="D339" s="55"/>
      <c r="E339" s="54"/>
      <c r="F339" s="303"/>
      <c r="G339" s="58">
        <v>45037.0</v>
      </c>
      <c r="H339" s="74"/>
      <c r="I339" s="74"/>
      <c r="J339" s="63" t="s">
        <v>66</v>
      </c>
      <c r="K339" s="64" t="s">
        <v>57</v>
      </c>
      <c r="L339" s="64" t="s">
        <v>66</v>
      </c>
      <c r="M339" s="74" t="s">
        <v>57</v>
      </c>
      <c r="N339" s="307"/>
      <c r="O339" s="307"/>
      <c r="P339" s="307"/>
      <c r="Q339" s="74"/>
      <c r="R339" s="74"/>
      <c r="S339" s="67"/>
      <c r="T339" s="67">
        <v>0.0</v>
      </c>
      <c r="U339" s="67"/>
      <c r="V339" s="68"/>
      <c r="W339" s="70"/>
      <c r="X339" s="70"/>
      <c r="Y339" s="64" t="s">
        <v>66</v>
      </c>
      <c r="Z339" s="64" t="s">
        <v>66</v>
      </c>
      <c r="AA339" s="64" t="s">
        <v>66</v>
      </c>
      <c r="AB339" s="64" t="s">
        <v>66</v>
      </c>
      <c r="AC339" s="52"/>
      <c r="AD339" s="52"/>
    </row>
    <row r="340" ht="33.75" hidden="1" customHeight="1">
      <c r="A340" s="52">
        <v>475.0</v>
      </c>
      <c r="B340" s="53" t="s">
        <v>54</v>
      </c>
      <c r="C340" s="54" t="s">
        <v>339</v>
      </c>
      <c r="D340" s="55"/>
      <c r="E340" s="54"/>
      <c r="F340" s="303"/>
      <c r="G340" s="58">
        <v>45055.0</v>
      </c>
      <c r="H340" s="74"/>
      <c r="I340" s="74"/>
      <c r="J340" s="63" t="s">
        <v>57</v>
      </c>
      <c r="K340" s="64" t="s">
        <v>57</v>
      </c>
      <c r="L340" s="64" t="s">
        <v>57</v>
      </c>
      <c r="M340" s="74" t="s">
        <v>57</v>
      </c>
      <c r="N340" s="307"/>
      <c r="O340" s="307"/>
      <c r="P340" s="307"/>
      <c r="Q340" s="74"/>
      <c r="R340" s="74"/>
      <c r="S340" s="67">
        <v>13.0</v>
      </c>
      <c r="T340" s="67">
        <v>10.0</v>
      </c>
      <c r="U340" s="67">
        <v>5.0</v>
      </c>
      <c r="V340" s="68"/>
      <c r="W340" s="70"/>
      <c r="X340" s="70"/>
      <c r="Y340" s="64" t="s">
        <v>66</v>
      </c>
      <c r="Z340" s="64" t="s">
        <v>66</v>
      </c>
      <c r="AA340" s="64" t="s">
        <v>66</v>
      </c>
      <c r="AB340" s="64" t="s">
        <v>66</v>
      </c>
      <c r="AC340" s="412" t="s">
        <v>951</v>
      </c>
      <c r="AD340" s="52"/>
    </row>
    <row r="341" ht="33.75" hidden="1" customHeight="1">
      <c r="A341" s="52">
        <v>476.0</v>
      </c>
      <c r="B341" s="53" t="s">
        <v>54</v>
      </c>
      <c r="C341" s="54" t="s">
        <v>508</v>
      </c>
      <c r="D341" s="55"/>
      <c r="E341" s="54"/>
      <c r="F341" s="303"/>
      <c r="G341" s="58">
        <v>45063.0</v>
      </c>
      <c r="H341" s="74"/>
      <c r="I341" s="74"/>
      <c r="J341" s="63" t="s">
        <v>57</v>
      </c>
      <c r="K341" s="64" t="s">
        <v>57</v>
      </c>
      <c r="L341" s="64" t="s">
        <v>82</v>
      </c>
      <c r="M341" s="74" t="s">
        <v>57</v>
      </c>
      <c r="N341" s="307"/>
      <c r="O341" s="307"/>
      <c r="P341" s="307"/>
      <c r="Q341" s="74"/>
      <c r="R341" s="74"/>
      <c r="S341" s="67">
        <v>30.0</v>
      </c>
      <c r="T341" s="67">
        <v>16.0</v>
      </c>
      <c r="U341" s="67">
        <v>3.0</v>
      </c>
      <c r="V341" s="68"/>
      <c r="W341" s="70"/>
      <c r="X341" s="70"/>
      <c r="Y341" s="64" t="s">
        <v>66</v>
      </c>
      <c r="Z341" s="64" t="s">
        <v>66</v>
      </c>
      <c r="AA341" s="64" t="s">
        <v>66</v>
      </c>
      <c r="AB341" s="64" t="s">
        <v>66</v>
      </c>
      <c r="AC341" s="412" t="s">
        <v>1610</v>
      </c>
      <c r="AD341" s="52"/>
    </row>
    <row r="342" ht="33.75" hidden="1" customHeight="1">
      <c r="A342" s="52">
        <v>477.0</v>
      </c>
      <c r="B342" s="53" t="s">
        <v>54</v>
      </c>
      <c r="C342" s="54" t="s">
        <v>509</v>
      </c>
      <c r="D342" s="55"/>
      <c r="E342" s="54"/>
      <c r="F342" s="303"/>
      <c r="G342" s="58"/>
      <c r="H342" s="74"/>
      <c r="I342" s="74"/>
      <c r="J342" s="63" t="s">
        <v>66</v>
      </c>
      <c r="K342" s="64" t="s">
        <v>82</v>
      </c>
      <c r="L342" s="64" t="s">
        <v>82</v>
      </c>
      <c r="M342" s="74" t="s">
        <v>82</v>
      </c>
      <c r="N342" s="307"/>
      <c r="O342" s="307"/>
      <c r="P342" s="307"/>
      <c r="Q342" s="74"/>
      <c r="R342" s="74"/>
      <c r="S342" s="67"/>
      <c r="T342" s="67">
        <v>0.0</v>
      </c>
      <c r="U342" s="67"/>
      <c r="V342" s="68"/>
      <c r="W342" s="70"/>
      <c r="X342" s="70"/>
      <c r="Y342" s="64" t="s">
        <v>66</v>
      </c>
      <c r="Z342" s="64" t="s">
        <v>66</v>
      </c>
      <c r="AA342" s="64" t="s">
        <v>66</v>
      </c>
      <c r="AB342" s="64" t="s">
        <v>66</v>
      </c>
      <c r="AC342" s="412" t="s">
        <v>1615</v>
      </c>
      <c r="AD342" s="52"/>
    </row>
    <row r="343" ht="33.75" hidden="1" customHeight="1">
      <c r="A343" s="52">
        <v>478.0</v>
      </c>
      <c r="B343" s="53" t="s">
        <v>54</v>
      </c>
      <c r="C343" s="54" t="s">
        <v>510</v>
      </c>
      <c r="D343" s="55"/>
      <c r="E343" s="54"/>
      <c r="F343" s="303"/>
      <c r="G343" s="58">
        <v>45072.0</v>
      </c>
      <c r="H343" s="74"/>
      <c r="I343" s="74"/>
      <c r="J343" s="63" t="s">
        <v>57</v>
      </c>
      <c r="K343" s="64" t="s">
        <v>57</v>
      </c>
      <c r="L343" s="64" t="s">
        <v>57</v>
      </c>
      <c r="M343" s="74" t="s">
        <v>57</v>
      </c>
      <c r="N343" s="307"/>
      <c r="O343" s="307"/>
      <c r="P343" s="307"/>
      <c r="Q343" s="74"/>
      <c r="R343" s="74"/>
      <c r="S343" s="67">
        <v>27.0</v>
      </c>
      <c r="T343" s="67">
        <v>20.0</v>
      </c>
      <c r="U343" s="67">
        <v>6.0</v>
      </c>
      <c r="V343" s="68"/>
      <c r="W343" s="70"/>
      <c r="X343" s="70"/>
      <c r="Y343" s="64" t="s">
        <v>66</v>
      </c>
      <c r="Z343" s="64" t="s">
        <v>66</v>
      </c>
      <c r="AA343" s="64" t="s">
        <v>66</v>
      </c>
      <c r="AB343" s="64" t="s">
        <v>66</v>
      </c>
      <c r="AC343" s="412" t="s">
        <v>1620</v>
      </c>
      <c r="AD343" s="52"/>
    </row>
    <row r="344" ht="33.75" hidden="1" customHeight="1">
      <c r="A344" s="52">
        <v>479.0</v>
      </c>
      <c r="B344" s="53" t="s">
        <v>54</v>
      </c>
      <c r="C344" s="54" t="s">
        <v>512</v>
      </c>
      <c r="D344" s="55"/>
      <c r="E344" s="54"/>
      <c r="F344" s="303"/>
      <c r="G344" s="58">
        <v>45065.0</v>
      </c>
      <c r="H344" s="74"/>
      <c r="I344" s="74"/>
      <c r="J344" s="63" t="s">
        <v>57</v>
      </c>
      <c r="K344" s="64" t="s">
        <v>57</v>
      </c>
      <c r="L344" s="64" t="s">
        <v>57</v>
      </c>
      <c r="M344" s="74" t="s">
        <v>57</v>
      </c>
      <c r="N344" s="307"/>
      <c r="O344" s="307"/>
      <c r="P344" s="307"/>
      <c r="Q344" s="74"/>
      <c r="R344" s="74"/>
      <c r="S344" s="67">
        <v>18.0</v>
      </c>
      <c r="T344" s="67">
        <v>11.0</v>
      </c>
      <c r="U344" s="67">
        <v>3.0</v>
      </c>
      <c r="V344" s="68"/>
      <c r="W344" s="70"/>
      <c r="X344" s="70"/>
      <c r="Y344" s="64" t="s">
        <v>66</v>
      </c>
      <c r="Z344" s="64" t="s">
        <v>66</v>
      </c>
      <c r="AA344" s="64" t="s">
        <v>66</v>
      </c>
      <c r="AB344" s="64" t="s">
        <v>66</v>
      </c>
      <c r="AC344" s="412" t="s">
        <v>1625</v>
      </c>
      <c r="AD344" s="52"/>
    </row>
    <row r="345" ht="33.75" hidden="1" customHeight="1">
      <c r="A345" s="52">
        <v>480.0</v>
      </c>
      <c r="B345" s="53" t="s">
        <v>54</v>
      </c>
      <c r="C345" s="54" t="s">
        <v>411</v>
      </c>
      <c r="D345" s="55"/>
      <c r="E345" s="54"/>
      <c r="F345" s="303"/>
      <c r="G345" s="58"/>
      <c r="H345" s="74"/>
      <c r="I345" s="74"/>
      <c r="J345" s="63" t="s">
        <v>82</v>
      </c>
      <c r="K345" s="64" t="s">
        <v>82</v>
      </c>
      <c r="L345" s="64" t="s">
        <v>82</v>
      </c>
      <c r="M345" s="74" t="s">
        <v>82</v>
      </c>
      <c r="N345" s="307"/>
      <c r="O345" s="307"/>
      <c r="P345" s="307"/>
      <c r="Q345" s="74"/>
      <c r="R345" s="74"/>
      <c r="S345" s="67">
        <v>13.0</v>
      </c>
      <c r="T345" s="67">
        <v>9.0</v>
      </c>
      <c r="U345" s="67">
        <v>2.0</v>
      </c>
      <c r="V345" s="68"/>
      <c r="W345" s="70"/>
      <c r="X345" s="70"/>
      <c r="Y345" s="64" t="s">
        <v>66</v>
      </c>
      <c r="Z345" s="64" t="s">
        <v>66</v>
      </c>
      <c r="AA345" s="64" t="s">
        <v>66</v>
      </c>
      <c r="AB345" s="64" t="s">
        <v>66</v>
      </c>
      <c r="AC345" s="412" t="s">
        <v>1336</v>
      </c>
      <c r="AD345" s="52"/>
    </row>
    <row r="346" ht="33.75" hidden="1" customHeight="1">
      <c r="A346" s="52">
        <v>481.0</v>
      </c>
      <c r="B346" s="53" t="s">
        <v>54</v>
      </c>
      <c r="C346" s="54" t="s">
        <v>513</v>
      </c>
      <c r="D346" s="55"/>
      <c r="E346" s="54"/>
      <c r="F346" s="303"/>
      <c r="G346" s="58"/>
      <c r="H346" s="74"/>
      <c r="I346" s="74"/>
      <c r="J346" s="63" t="s">
        <v>66</v>
      </c>
      <c r="K346" s="64" t="s">
        <v>66</v>
      </c>
      <c r="L346" s="64" t="s">
        <v>66</v>
      </c>
      <c r="M346" s="74" t="s">
        <v>57</v>
      </c>
      <c r="N346" s="307"/>
      <c r="O346" s="307"/>
      <c r="P346" s="307"/>
      <c r="Q346" s="74"/>
      <c r="R346" s="74"/>
      <c r="S346" s="67"/>
      <c r="T346" s="67">
        <v>0.0</v>
      </c>
      <c r="U346" s="67"/>
      <c r="V346" s="68"/>
      <c r="W346" s="70"/>
      <c r="X346" s="70"/>
      <c r="Y346" s="64" t="s">
        <v>66</v>
      </c>
      <c r="Z346" s="64" t="s">
        <v>66</v>
      </c>
      <c r="AA346" s="64" t="s">
        <v>66</v>
      </c>
      <c r="AB346" s="64" t="s">
        <v>66</v>
      </c>
      <c r="AC346" s="412" t="s">
        <v>1631</v>
      </c>
      <c r="AD346" s="52"/>
    </row>
    <row r="347" ht="33.75" hidden="1" customHeight="1">
      <c r="A347" s="52">
        <v>482.0</v>
      </c>
      <c r="B347" s="53" t="s">
        <v>54</v>
      </c>
      <c r="C347" s="54" t="s">
        <v>514</v>
      </c>
      <c r="D347" s="55"/>
      <c r="E347" s="54"/>
      <c r="F347" s="303"/>
      <c r="G347" s="58">
        <v>45061.0</v>
      </c>
      <c r="H347" s="74"/>
      <c r="I347" s="74"/>
      <c r="J347" s="63" t="s">
        <v>57</v>
      </c>
      <c r="K347" s="64" t="s">
        <v>57</v>
      </c>
      <c r="L347" s="64" t="s">
        <v>57</v>
      </c>
      <c r="M347" s="74" t="s">
        <v>57</v>
      </c>
      <c r="N347" s="307"/>
      <c r="O347" s="307"/>
      <c r="P347" s="307"/>
      <c r="Q347" s="74"/>
      <c r="R347" s="74"/>
      <c r="S347" s="67">
        <v>21.0</v>
      </c>
      <c r="T347" s="67">
        <v>19.0</v>
      </c>
      <c r="U347" s="67">
        <v>8.0</v>
      </c>
      <c r="V347" s="68"/>
      <c r="W347" s="70"/>
      <c r="X347" s="70"/>
      <c r="Y347" s="64" t="s">
        <v>66</v>
      </c>
      <c r="Z347" s="64" t="s">
        <v>66</v>
      </c>
      <c r="AA347" s="64" t="s">
        <v>66</v>
      </c>
      <c r="AB347" s="64" t="s">
        <v>66</v>
      </c>
      <c r="AC347" s="412" t="s">
        <v>1636</v>
      </c>
      <c r="AD347" s="52"/>
    </row>
    <row r="348" ht="33.75" hidden="1" customHeight="1">
      <c r="A348" s="52">
        <v>483.0</v>
      </c>
      <c r="B348" s="53" t="s">
        <v>54</v>
      </c>
      <c r="C348" s="54" t="s">
        <v>515</v>
      </c>
      <c r="D348" s="55"/>
      <c r="E348" s="54"/>
      <c r="F348" s="303"/>
      <c r="G348" s="58">
        <v>45056.0</v>
      </c>
      <c r="H348" s="74"/>
      <c r="I348" s="74"/>
      <c r="J348" s="63" t="s">
        <v>57</v>
      </c>
      <c r="K348" s="64" t="s">
        <v>57</v>
      </c>
      <c r="L348" s="64" t="s">
        <v>57</v>
      </c>
      <c r="M348" s="74" t="s">
        <v>57</v>
      </c>
      <c r="N348" s="307"/>
      <c r="O348" s="307"/>
      <c r="P348" s="307"/>
      <c r="Q348" s="74"/>
      <c r="R348" s="74"/>
      <c r="S348" s="67">
        <v>20.0</v>
      </c>
      <c r="T348" s="67">
        <v>15.0</v>
      </c>
      <c r="U348" s="67">
        <v>4.0</v>
      </c>
      <c r="V348" s="68"/>
      <c r="W348" s="70"/>
      <c r="X348" s="70"/>
      <c r="Y348" s="64" t="s">
        <v>66</v>
      </c>
      <c r="Z348" s="64" t="s">
        <v>66</v>
      </c>
      <c r="AA348" s="64" t="s">
        <v>66</v>
      </c>
      <c r="AB348" s="64" t="s">
        <v>66</v>
      </c>
      <c r="AC348" s="412" t="s">
        <v>1641</v>
      </c>
      <c r="AD348" s="52"/>
    </row>
    <row r="349" ht="33.75" hidden="1" customHeight="1">
      <c r="A349" s="52">
        <v>484.0</v>
      </c>
      <c r="B349" s="53" t="s">
        <v>54</v>
      </c>
      <c r="C349" s="54" t="s">
        <v>516</v>
      </c>
      <c r="D349" s="55"/>
      <c r="E349" s="54"/>
      <c r="F349" s="303"/>
      <c r="G349" s="58"/>
      <c r="H349" s="74"/>
      <c r="I349" s="74"/>
      <c r="J349" s="63" t="s">
        <v>66</v>
      </c>
      <c r="K349" s="64" t="s">
        <v>66</v>
      </c>
      <c r="L349" s="64" t="s">
        <v>66</v>
      </c>
      <c r="M349" s="74" t="s">
        <v>57</v>
      </c>
      <c r="N349" s="307"/>
      <c r="O349" s="307"/>
      <c r="P349" s="307"/>
      <c r="Q349" s="74"/>
      <c r="R349" s="74"/>
      <c r="S349" s="67">
        <v>0.0</v>
      </c>
      <c r="T349" s="67">
        <v>0.0</v>
      </c>
      <c r="U349" s="67">
        <v>0.0</v>
      </c>
      <c r="V349" s="68"/>
      <c r="W349" s="70"/>
      <c r="X349" s="70"/>
      <c r="Y349" s="64" t="s">
        <v>66</v>
      </c>
      <c r="Z349" s="64" t="s">
        <v>66</v>
      </c>
      <c r="AA349" s="64" t="s">
        <v>66</v>
      </c>
      <c r="AB349" s="64" t="s">
        <v>66</v>
      </c>
      <c r="AC349" s="412" t="s">
        <v>1648</v>
      </c>
      <c r="AD349" s="52"/>
    </row>
    <row r="350" ht="33.75" hidden="1" customHeight="1">
      <c r="A350" s="52">
        <v>485.0</v>
      </c>
      <c r="B350" s="53" t="s">
        <v>54</v>
      </c>
      <c r="C350" s="54" t="s">
        <v>517</v>
      </c>
      <c r="D350" s="55"/>
      <c r="E350" s="54"/>
      <c r="F350" s="303"/>
      <c r="G350" s="58">
        <v>45036.0</v>
      </c>
      <c r="H350" s="74"/>
      <c r="I350" s="74"/>
      <c r="J350" s="63" t="s">
        <v>57</v>
      </c>
      <c r="K350" s="64" t="s">
        <v>57</v>
      </c>
      <c r="L350" s="64" t="s">
        <v>57</v>
      </c>
      <c r="M350" s="74" t="s">
        <v>57</v>
      </c>
      <c r="N350" s="307"/>
      <c r="O350" s="307"/>
      <c r="P350" s="307"/>
      <c r="Q350" s="74"/>
      <c r="R350" s="74"/>
      <c r="S350" s="67">
        <v>27.0</v>
      </c>
      <c r="T350" s="67">
        <v>22.0</v>
      </c>
      <c r="U350" s="67">
        <v>9.0</v>
      </c>
      <c r="V350" s="68"/>
      <c r="W350" s="70"/>
      <c r="X350" s="70"/>
      <c r="Y350" s="64" t="s">
        <v>66</v>
      </c>
      <c r="Z350" s="64" t="s">
        <v>66</v>
      </c>
      <c r="AA350" s="64" t="s">
        <v>66</v>
      </c>
      <c r="AB350" s="64" t="s">
        <v>66</v>
      </c>
      <c r="AC350" s="412" t="s">
        <v>1654</v>
      </c>
      <c r="AD350" s="52"/>
    </row>
    <row r="351" ht="33.75" hidden="1" customHeight="1">
      <c r="A351" s="52">
        <v>486.0</v>
      </c>
      <c r="B351" s="53" t="s">
        <v>54</v>
      </c>
      <c r="C351" s="54" t="s">
        <v>520</v>
      </c>
      <c r="D351" s="55"/>
      <c r="E351" s="54"/>
      <c r="F351" s="303"/>
      <c r="G351" s="58"/>
      <c r="H351" s="74"/>
      <c r="I351" s="74"/>
      <c r="J351" s="63" t="s">
        <v>82</v>
      </c>
      <c r="K351" s="64" t="s">
        <v>82</v>
      </c>
      <c r="L351" s="64" t="s">
        <v>82</v>
      </c>
      <c r="M351" s="74" t="s">
        <v>82</v>
      </c>
      <c r="N351" s="307"/>
      <c r="O351" s="307"/>
      <c r="P351" s="307"/>
      <c r="Q351" s="74"/>
      <c r="R351" s="74"/>
      <c r="S351" s="67">
        <v>3.0</v>
      </c>
      <c r="T351" s="67">
        <v>3.0</v>
      </c>
      <c r="U351" s="67">
        <v>2.0</v>
      </c>
      <c r="V351" s="68"/>
      <c r="W351" s="70"/>
      <c r="X351" s="70"/>
      <c r="Y351" s="64" t="s">
        <v>66</v>
      </c>
      <c r="Z351" s="64" t="s">
        <v>66</v>
      </c>
      <c r="AA351" s="64" t="s">
        <v>66</v>
      </c>
      <c r="AB351" s="64" t="s">
        <v>66</v>
      </c>
      <c r="AC351" s="412" t="s">
        <v>675</v>
      </c>
      <c r="AD351" s="52"/>
    </row>
    <row r="352" ht="33.75" hidden="1" customHeight="1">
      <c r="A352" s="52">
        <v>487.0</v>
      </c>
      <c r="B352" s="53" t="s">
        <v>54</v>
      </c>
      <c r="C352" s="54" t="s">
        <v>464</v>
      </c>
      <c r="D352" s="55"/>
      <c r="E352" s="54"/>
      <c r="F352" s="303"/>
      <c r="G352" s="58">
        <v>45029.0</v>
      </c>
      <c r="H352" s="74"/>
      <c r="I352" s="74"/>
      <c r="J352" s="63" t="s">
        <v>57</v>
      </c>
      <c r="K352" s="64" t="s">
        <v>57</v>
      </c>
      <c r="L352" s="64" t="s">
        <v>57</v>
      </c>
      <c r="M352" s="74" t="s">
        <v>57</v>
      </c>
      <c r="N352" s="307"/>
      <c r="O352" s="307"/>
      <c r="P352" s="307"/>
      <c r="Q352" s="74"/>
      <c r="R352" s="74"/>
      <c r="S352" s="67">
        <v>2.0</v>
      </c>
      <c r="T352" s="67">
        <v>4.0</v>
      </c>
      <c r="U352" s="67">
        <v>1.0</v>
      </c>
      <c r="V352" s="68"/>
      <c r="W352" s="70"/>
      <c r="X352" s="70"/>
      <c r="Y352" s="64" t="s">
        <v>66</v>
      </c>
      <c r="Z352" s="64" t="s">
        <v>66</v>
      </c>
      <c r="AA352" s="64" t="s">
        <v>66</v>
      </c>
      <c r="AB352" s="64" t="s">
        <v>66</v>
      </c>
      <c r="AC352" s="412" t="s">
        <v>1448</v>
      </c>
      <c r="AD352" s="52"/>
    </row>
    <row r="353" ht="33.75" hidden="1" customHeight="1">
      <c r="A353" s="52">
        <v>488.0</v>
      </c>
      <c r="B353" s="53" t="s">
        <v>54</v>
      </c>
      <c r="C353" s="54" t="s">
        <v>523</v>
      </c>
      <c r="D353" s="55"/>
      <c r="E353" s="54"/>
      <c r="F353" s="303"/>
      <c r="G353" s="58">
        <v>45044.0</v>
      </c>
      <c r="H353" s="74"/>
      <c r="I353" s="74"/>
      <c r="J353" s="63" t="s">
        <v>57</v>
      </c>
      <c r="K353" s="64" t="s">
        <v>57</v>
      </c>
      <c r="L353" s="64" t="s">
        <v>57</v>
      </c>
      <c r="M353" s="74" t="s">
        <v>57</v>
      </c>
      <c r="N353" s="307"/>
      <c r="O353" s="307"/>
      <c r="P353" s="307"/>
      <c r="Q353" s="74"/>
      <c r="R353" s="74"/>
      <c r="S353" s="67">
        <v>23.0</v>
      </c>
      <c r="T353" s="67">
        <v>19.0</v>
      </c>
      <c r="U353" s="67">
        <v>7.0</v>
      </c>
      <c r="V353" s="68"/>
      <c r="W353" s="70"/>
      <c r="X353" s="70"/>
      <c r="Y353" s="64" t="s">
        <v>66</v>
      </c>
      <c r="Z353" s="64" t="s">
        <v>66</v>
      </c>
      <c r="AA353" s="64" t="s">
        <v>66</v>
      </c>
      <c r="AB353" s="64" t="s">
        <v>66</v>
      </c>
      <c r="AC353" s="412" t="s">
        <v>1667</v>
      </c>
      <c r="AD353" s="52"/>
    </row>
    <row r="354" ht="33.75" hidden="1" customHeight="1">
      <c r="A354" s="52">
        <v>489.0</v>
      </c>
      <c r="B354" s="53" t="s">
        <v>54</v>
      </c>
      <c r="C354" s="54" t="s">
        <v>524</v>
      </c>
      <c r="D354" s="55"/>
      <c r="E354" s="54"/>
      <c r="F354" s="303"/>
      <c r="G354" s="58">
        <v>45043.0</v>
      </c>
      <c r="H354" s="74"/>
      <c r="I354" s="74"/>
      <c r="J354" s="63" t="s">
        <v>57</v>
      </c>
      <c r="K354" s="64" t="s">
        <v>57</v>
      </c>
      <c r="L354" s="64" t="s">
        <v>57</v>
      </c>
      <c r="M354" s="74" t="s">
        <v>57</v>
      </c>
      <c r="N354" s="307"/>
      <c r="O354" s="307"/>
      <c r="P354" s="307"/>
      <c r="Q354" s="74"/>
      <c r="R354" s="74"/>
      <c r="S354" s="67">
        <v>17.0</v>
      </c>
      <c r="T354" s="67">
        <v>11.0</v>
      </c>
      <c r="U354" s="67">
        <v>4.0</v>
      </c>
      <c r="V354" s="68"/>
      <c r="W354" s="70"/>
      <c r="X354" s="70"/>
      <c r="Y354" s="64" t="s">
        <v>66</v>
      </c>
      <c r="Z354" s="64" t="s">
        <v>66</v>
      </c>
      <c r="AA354" s="64" t="s">
        <v>66</v>
      </c>
      <c r="AB354" s="64" t="s">
        <v>66</v>
      </c>
      <c r="AC354" s="412" t="s">
        <v>1020</v>
      </c>
      <c r="AD354" s="52"/>
    </row>
    <row r="355" ht="33.75" hidden="1" customHeight="1">
      <c r="A355" s="52">
        <v>490.0</v>
      </c>
      <c r="B355" s="53" t="s">
        <v>54</v>
      </c>
      <c r="C355" s="54" t="s">
        <v>516</v>
      </c>
      <c r="D355" s="55"/>
      <c r="E355" s="54"/>
      <c r="F355" s="303"/>
      <c r="G355" s="58"/>
      <c r="H355" s="74"/>
      <c r="I355" s="74"/>
      <c r="J355" s="63" t="s">
        <v>66</v>
      </c>
      <c r="K355" s="64" t="s">
        <v>66</v>
      </c>
      <c r="L355" s="64" t="s">
        <v>66</v>
      </c>
      <c r="M355" s="74" t="s">
        <v>57</v>
      </c>
      <c r="N355" s="307"/>
      <c r="O355" s="307"/>
      <c r="P355" s="307"/>
      <c r="Q355" s="74"/>
      <c r="R355" s="74"/>
      <c r="S355" s="67"/>
      <c r="T355" s="67">
        <v>0.0</v>
      </c>
      <c r="U355" s="67"/>
      <c r="V355" s="68"/>
      <c r="W355" s="70"/>
      <c r="X355" s="70"/>
      <c r="Y355" s="64" t="s">
        <v>66</v>
      </c>
      <c r="Z355" s="64" t="s">
        <v>66</v>
      </c>
      <c r="AA355" s="64" t="s">
        <v>66</v>
      </c>
      <c r="AB355" s="64" t="s">
        <v>66</v>
      </c>
      <c r="AC355" s="412" t="s">
        <v>1648</v>
      </c>
      <c r="AD355" s="52"/>
    </row>
    <row r="356" ht="33.75" hidden="1" customHeight="1">
      <c r="A356" s="52">
        <v>491.0</v>
      </c>
      <c r="B356" s="53" t="s">
        <v>54</v>
      </c>
      <c r="C356" s="54" t="s">
        <v>525</v>
      </c>
      <c r="D356" s="55"/>
      <c r="E356" s="54"/>
      <c r="F356" s="303"/>
      <c r="G356" s="58">
        <v>45054.0</v>
      </c>
      <c r="H356" s="74"/>
      <c r="I356" s="74"/>
      <c r="J356" s="63" t="s">
        <v>66</v>
      </c>
      <c r="K356" s="64" t="s">
        <v>66</v>
      </c>
      <c r="L356" s="64" t="s">
        <v>66</v>
      </c>
      <c r="M356" s="74" t="s">
        <v>57</v>
      </c>
      <c r="N356" s="307"/>
      <c r="O356" s="307"/>
      <c r="P356" s="307"/>
      <c r="Q356" s="74"/>
      <c r="R356" s="74"/>
      <c r="S356" s="67">
        <v>52.0</v>
      </c>
      <c r="T356" s="67">
        <v>0.0</v>
      </c>
      <c r="U356" s="67">
        <v>0.0</v>
      </c>
      <c r="V356" s="68"/>
      <c r="W356" s="70"/>
      <c r="X356" s="70"/>
      <c r="Y356" s="64" t="s">
        <v>66</v>
      </c>
      <c r="Z356" s="64" t="s">
        <v>66</v>
      </c>
      <c r="AA356" s="64" t="s">
        <v>66</v>
      </c>
      <c r="AB356" s="64" t="s">
        <v>66</v>
      </c>
      <c r="AC356" s="412" t="s">
        <v>1679</v>
      </c>
      <c r="AD356" s="52"/>
    </row>
    <row r="357" ht="33.75" hidden="1" customHeight="1">
      <c r="A357" s="52">
        <v>492.0</v>
      </c>
      <c r="B357" s="53" t="s">
        <v>54</v>
      </c>
      <c r="C357" s="54" t="s">
        <v>527</v>
      </c>
      <c r="D357" s="55"/>
      <c r="E357" s="54"/>
      <c r="F357" s="303"/>
      <c r="G357" s="58"/>
      <c r="H357" s="74"/>
      <c r="I357" s="74"/>
      <c r="J357" s="63" t="s">
        <v>82</v>
      </c>
      <c r="K357" s="64" t="s">
        <v>82</v>
      </c>
      <c r="L357" s="64" t="s">
        <v>82</v>
      </c>
      <c r="M357" s="74" t="s">
        <v>82</v>
      </c>
      <c r="N357" s="307"/>
      <c r="O357" s="307"/>
      <c r="P357" s="307"/>
      <c r="Q357" s="74"/>
      <c r="R357" s="74"/>
      <c r="S357" s="67">
        <v>6.0</v>
      </c>
      <c r="T357" s="67">
        <v>5.0</v>
      </c>
      <c r="U357" s="67">
        <v>9.0</v>
      </c>
      <c r="V357" s="68"/>
      <c r="W357" s="70"/>
      <c r="X357" s="70"/>
      <c r="Y357" s="64" t="s">
        <v>66</v>
      </c>
      <c r="Z357" s="64" t="s">
        <v>66</v>
      </c>
      <c r="AA357" s="64" t="s">
        <v>66</v>
      </c>
      <c r="AB357" s="64" t="s">
        <v>66</v>
      </c>
      <c r="AC357" s="412" t="s">
        <v>1683</v>
      </c>
      <c r="AD357" s="52"/>
    </row>
    <row r="358" ht="33.75" hidden="1" customHeight="1">
      <c r="A358" s="52">
        <v>493.0</v>
      </c>
      <c r="B358" s="53" t="s">
        <v>54</v>
      </c>
      <c r="C358" s="54" t="s">
        <v>424</v>
      </c>
      <c r="D358" s="55"/>
      <c r="E358" s="54"/>
      <c r="F358" s="303"/>
      <c r="G358" s="58"/>
      <c r="H358" s="74"/>
      <c r="I358" s="74"/>
      <c r="J358" s="63" t="s">
        <v>66</v>
      </c>
      <c r="K358" s="64" t="s">
        <v>66</v>
      </c>
      <c r="L358" s="64" t="s">
        <v>66</v>
      </c>
      <c r="M358" s="74" t="s">
        <v>82</v>
      </c>
      <c r="N358" s="307"/>
      <c r="O358" s="307"/>
      <c r="P358" s="307"/>
      <c r="Q358" s="74"/>
      <c r="R358" s="74"/>
      <c r="S358" s="67"/>
      <c r="T358" s="67">
        <v>0.0</v>
      </c>
      <c r="U358" s="67">
        <v>0.0</v>
      </c>
      <c r="V358" s="68"/>
      <c r="W358" s="70"/>
      <c r="X358" s="70"/>
      <c r="Y358" s="64" t="s">
        <v>66</v>
      </c>
      <c r="Z358" s="64" t="s">
        <v>66</v>
      </c>
      <c r="AA358" s="64" t="s">
        <v>66</v>
      </c>
      <c r="AB358" s="64" t="s">
        <v>66</v>
      </c>
      <c r="AC358" s="412" t="s">
        <v>1365</v>
      </c>
      <c r="AD358" s="52"/>
    </row>
    <row r="359" ht="33.75" hidden="1" customHeight="1">
      <c r="A359" s="52">
        <v>494.0</v>
      </c>
      <c r="B359" s="53" t="s">
        <v>54</v>
      </c>
      <c r="C359" s="54" t="s">
        <v>513</v>
      </c>
      <c r="D359" s="55"/>
      <c r="E359" s="54"/>
      <c r="F359" s="303"/>
      <c r="G359" s="58">
        <v>45035.0</v>
      </c>
      <c r="H359" s="74"/>
      <c r="I359" s="74"/>
      <c r="J359" s="63" t="s">
        <v>66</v>
      </c>
      <c r="K359" s="64" t="s">
        <v>66</v>
      </c>
      <c r="L359" s="64" t="s">
        <v>66</v>
      </c>
      <c r="M359" s="74" t="s">
        <v>57</v>
      </c>
      <c r="N359" s="307"/>
      <c r="O359" s="307"/>
      <c r="P359" s="307"/>
      <c r="Q359" s="74"/>
      <c r="R359" s="74"/>
      <c r="S359" s="67">
        <v>2.0</v>
      </c>
      <c r="T359" s="67">
        <v>0.0</v>
      </c>
      <c r="U359" s="67">
        <v>0.0</v>
      </c>
      <c r="V359" s="68"/>
      <c r="W359" s="70"/>
      <c r="X359" s="70"/>
      <c r="Y359" s="64" t="s">
        <v>66</v>
      </c>
      <c r="Z359" s="64" t="s">
        <v>66</v>
      </c>
      <c r="AA359" s="64" t="s">
        <v>66</v>
      </c>
      <c r="AB359" s="64" t="s">
        <v>66</v>
      </c>
      <c r="AC359" s="412" t="s">
        <v>1631</v>
      </c>
      <c r="AD359" s="52"/>
    </row>
    <row r="360" ht="33.75" hidden="1" customHeight="1">
      <c r="A360" s="52">
        <v>495.0</v>
      </c>
      <c r="B360" s="53" t="s">
        <v>54</v>
      </c>
      <c r="C360" s="54" t="s">
        <v>528</v>
      </c>
      <c r="D360" s="55"/>
      <c r="E360" s="54"/>
      <c r="F360" s="303"/>
      <c r="G360" s="58">
        <v>45058.0</v>
      </c>
      <c r="H360" s="74"/>
      <c r="I360" s="74"/>
      <c r="J360" s="63" t="s">
        <v>66</v>
      </c>
      <c r="K360" s="64" t="s">
        <v>66</v>
      </c>
      <c r="L360" s="64" t="s">
        <v>66</v>
      </c>
      <c r="M360" s="74" t="s">
        <v>57</v>
      </c>
      <c r="N360" s="307"/>
      <c r="O360" s="307"/>
      <c r="P360" s="307"/>
      <c r="Q360" s="74"/>
      <c r="R360" s="74"/>
      <c r="S360" s="67"/>
      <c r="T360" s="67">
        <v>0.0</v>
      </c>
      <c r="U360" s="67"/>
      <c r="V360" s="68"/>
      <c r="W360" s="70"/>
      <c r="X360" s="70"/>
      <c r="Y360" s="64" t="s">
        <v>66</v>
      </c>
      <c r="Z360" s="64" t="s">
        <v>66</v>
      </c>
      <c r="AA360" s="64" t="s">
        <v>66</v>
      </c>
      <c r="AB360" s="64" t="s">
        <v>66</v>
      </c>
      <c r="AC360" s="412" t="s">
        <v>1692</v>
      </c>
      <c r="AD360" s="52"/>
    </row>
    <row r="361" ht="33.75" hidden="1" customHeight="1">
      <c r="A361" s="52">
        <v>496.0</v>
      </c>
      <c r="B361" s="53" t="s">
        <v>54</v>
      </c>
      <c r="C361" s="54" t="s">
        <v>531</v>
      </c>
      <c r="D361" s="55"/>
      <c r="E361" s="54"/>
      <c r="F361" s="303"/>
      <c r="G361" s="58"/>
      <c r="H361" s="74"/>
      <c r="I361" s="74"/>
      <c r="J361" s="63" t="s">
        <v>66</v>
      </c>
      <c r="K361" s="64" t="s">
        <v>66</v>
      </c>
      <c r="L361" s="64" t="s">
        <v>66</v>
      </c>
      <c r="M361" s="74" t="s">
        <v>57</v>
      </c>
      <c r="N361" s="307"/>
      <c r="O361" s="307"/>
      <c r="P361" s="307"/>
      <c r="Q361" s="74"/>
      <c r="R361" s="74"/>
      <c r="S361" s="67"/>
      <c r="T361" s="67"/>
      <c r="U361" s="67"/>
      <c r="V361" s="68"/>
      <c r="W361" s="70"/>
      <c r="X361" s="70"/>
      <c r="Y361" s="64" t="s">
        <v>66</v>
      </c>
      <c r="Z361" s="64" t="s">
        <v>66</v>
      </c>
      <c r="AA361" s="64" t="s">
        <v>66</v>
      </c>
      <c r="AB361" s="64" t="s">
        <v>66</v>
      </c>
      <c r="AC361" s="412" t="s">
        <v>1696</v>
      </c>
      <c r="AD361" s="52"/>
    </row>
    <row r="362" ht="33.75" hidden="1" customHeight="1">
      <c r="A362" s="52">
        <v>497.0</v>
      </c>
      <c r="B362" s="53" t="s">
        <v>54</v>
      </c>
      <c r="C362" s="54" t="s">
        <v>470</v>
      </c>
      <c r="D362" s="55"/>
      <c r="E362" s="54"/>
      <c r="F362" s="303"/>
      <c r="G362" s="58">
        <v>45050.0</v>
      </c>
      <c r="H362" s="74"/>
      <c r="I362" s="74"/>
      <c r="J362" s="63" t="s">
        <v>66</v>
      </c>
      <c r="K362" s="64" t="s">
        <v>66</v>
      </c>
      <c r="L362" s="64" t="s">
        <v>57</v>
      </c>
      <c r="M362" s="74" t="s">
        <v>66</v>
      </c>
      <c r="N362" s="307"/>
      <c r="O362" s="307"/>
      <c r="P362" s="307"/>
      <c r="Q362" s="74"/>
      <c r="R362" s="74"/>
      <c r="S362" s="67">
        <v>0.0</v>
      </c>
      <c r="T362" s="67">
        <v>0.0</v>
      </c>
      <c r="U362" s="67">
        <v>1.0</v>
      </c>
      <c r="V362" s="68"/>
      <c r="W362" s="70"/>
      <c r="X362" s="70"/>
      <c r="Y362" s="64" t="s">
        <v>66</v>
      </c>
      <c r="Z362" s="64" t="s">
        <v>66</v>
      </c>
      <c r="AA362" s="64" t="s">
        <v>66</v>
      </c>
      <c r="AB362" s="64" t="s">
        <v>66</v>
      </c>
      <c r="AC362" s="412" t="s">
        <v>1459</v>
      </c>
      <c r="AD362" s="52"/>
    </row>
    <row r="363" ht="33.75" hidden="1" customHeight="1">
      <c r="A363" s="52">
        <v>498.0</v>
      </c>
      <c r="B363" s="53" t="s">
        <v>54</v>
      </c>
      <c r="C363" s="54" t="s">
        <v>532</v>
      </c>
      <c r="D363" s="55"/>
      <c r="E363" s="54"/>
      <c r="F363" s="303"/>
      <c r="G363" s="58"/>
      <c r="H363" s="74"/>
      <c r="I363" s="74"/>
      <c r="J363" s="467" t="s">
        <v>66</v>
      </c>
      <c r="K363" s="74" t="s">
        <v>66</v>
      </c>
      <c r="L363" s="74" t="s">
        <v>66</v>
      </c>
      <c r="M363" s="74" t="s">
        <v>82</v>
      </c>
      <c r="N363" s="307"/>
      <c r="O363" s="307"/>
      <c r="P363" s="307"/>
      <c r="Q363" s="74"/>
      <c r="R363" s="74"/>
      <c r="S363" s="67"/>
      <c r="T363" s="67"/>
      <c r="U363" s="67"/>
      <c r="V363" s="68"/>
      <c r="W363" s="70"/>
      <c r="X363" s="70"/>
      <c r="Y363" s="74" t="s">
        <v>66</v>
      </c>
      <c r="Z363" s="74" t="s">
        <v>66</v>
      </c>
      <c r="AA363" s="74" t="s">
        <v>66</v>
      </c>
      <c r="AB363" s="74" t="s">
        <v>66</v>
      </c>
      <c r="AC363" s="412" t="s">
        <v>1704</v>
      </c>
      <c r="AD363" s="52"/>
    </row>
    <row r="364" ht="33.75" hidden="1" customHeight="1">
      <c r="A364" s="52">
        <v>499.0</v>
      </c>
      <c r="B364" s="53" t="s">
        <v>54</v>
      </c>
      <c r="C364" s="54" t="s">
        <v>533</v>
      </c>
      <c r="D364" s="55"/>
      <c r="E364" s="54"/>
      <c r="F364" s="303"/>
      <c r="G364" s="58">
        <v>45070.0</v>
      </c>
      <c r="H364" s="74"/>
      <c r="I364" s="74"/>
      <c r="J364" s="63" t="s">
        <v>66</v>
      </c>
      <c r="K364" s="64" t="s">
        <v>66</v>
      </c>
      <c r="L364" s="64" t="s">
        <v>66</v>
      </c>
      <c r="M364" s="74" t="s">
        <v>57</v>
      </c>
      <c r="N364" s="307"/>
      <c r="O364" s="307"/>
      <c r="P364" s="307"/>
      <c r="Q364" s="74"/>
      <c r="R364" s="74"/>
      <c r="S364" s="67">
        <v>12.0</v>
      </c>
      <c r="T364" s="67">
        <v>0.0</v>
      </c>
      <c r="U364" s="67">
        <v>0.0</v>
      </c>
      <c r="V364" s="68"/>
      <c r="W364" s="70"/>
      <c r="X364" s="70"/>
      <c r="Y364" s="64" t="s">
        <v>66</v>
      </c>
      <c r="Z364" s="64" t="s">
        <v>66</v>
      </c>
      <c r="AA364" s="64" t="s">
        <v>66</v>
      </c>
      <c r="AB364" s="64" t="s">
        <v>66</v>
      </c>
      <c r="AC364" s="412" t="s">
        <v>1711</v>
      </c>
      <c r="AD364" s="52"/>
    </row>
    <row r="365" ht="33.75" hidden="1" customHeight="1">
      <c r="A365" s="52">
        <v>500.0</v>
      </c>
      <c r="B365" s="53" t="s">
        <v>54</v>
      </c>
      <c r="C365" s="54" t="s">
        <v>534</v>
      </c>
      <c r="D365" s="55"/>
      <c r="E365" s="54"/>
      <c r="F365" s="303"/>
      <c r="G365" s="58">
        <v>45091.0</v>
      </c>
      <c r="H365" s="74"/>
      <c r="I365" s="74"/>
      <c r="J365" s="63" t="s">
        <v>57</v>
      </c>
      <c r="K365" s="64" t="s">
        <v>57</v>
      </c>
      <c r="L365" s="64" t="s">
        <v>57</v>
      </c>
      <c r="M365" s="74" t="s">
        <v>57</v>
      </c>
      <c r="N365" s="307"/>
      <c r="O365" s="307"/>
      <c r="P365" s="307"/>
      <c r="Q365" s="74"/>
      <c r="R365" s="74"/>
      <c r="S365" s="67">
        <v>10.0</v>
      </c>
      <c r="T365" s="67">
        <v>7.0</v>
      </c>
      <c r="U365" s="67">
        <v>1.0</v>
      </c>
      <c r="V365" s="68"/>
      <c r="W365" s="70"/>
      <c r="X365" s="70"/>
      <c r="Y365" s="64" t="s">
        <v>66</v>
      </c>
      <c r="Z365" s="64" t="s">
        <v>66</v>
      </c>
      <c r="AA365" s="64" t="s">
        <v>66</v>
      </c>
      <c r="AB365" s="64" t="s">
        <v>66</v>
      </c>
      <c r="AC365" s="412" t="s">
        <v>705</v>
      </c>
      <c r="AD365" s="52"/>
    </row>
    <row r="366" ht="33.75" hidden="1" customHeight="1">
      <c r="A366" s="52">
        <v>501.0</v>
      </c>
      <c r="B366" s="53" t="s">
        <v>54</v>
      </c>
      <c r="C366" s="54" t="s">
        <v>535</v>
      </c>
      <c r="D366" s="55"/>
      <c r="E366" s="54"/>
      <c r="F366" s="303"/>
      <c r="G366" s="58">
        <v>45127.0</v>
      </c>
      <c r="H366" s="74"/>
      <c r="I366" s="74"/>
      <c r="J366" s="63" t="s">
        <v>57</v>
      </c>
      <c r="K366" s="64" t="s">
        <v>57</v>
      </c>
      <c r="L366" s="64" t="s">
        <v>82</v>
      </c>
      <c r="M366" s="74" t="s">
        <v>82</v>
      </c>
      <c r="N366" s="307"/>
      <c r="O366" s="307"/>
      <c r="P366" s="307"/>
      <c r="Q366" s="74"/>
      <c r="R366" s="74"/>
      <c r="S366" s="67">
        <v>7.0</v>
      </c>
      <c r="T366" s="67">
        <v>6.0</v>
      </c>
      <c r="U366" s="67">
        <v>3.0</v>
      </c>
      <c r="V366" s="68"/>
      <c r="W366" s="70"/>
      <c r="X366" s="70"/>
      <c r="Y366" s="64" t="s">
        <v>66</v>
      </c>
      <c r="Z366" s="64" t="s">
        <v>66</v>
      </c>
      <c r="AA366" s="64" t="s">
        <v>66</v>
      </c>
      <c r="AB366" s="64" t="s">
        <v>66</v>
      </c>
      <c r="AC366" s="412" t="s">
        <v>1720</v>
      </c>
      <c r="AD366" s="52"/>
    </row>
    <row r="367" ht="33.75" hidden="1" customHeight="1">
      <c r="A367" s="52">
        <v>502.0</v>
      </c>
      <c r="B367" s="53" t="s">
        <v>54</v>
      </c>
      <c r="C367" s="54" t="s">
        <v>536</v>
      </c>
      <c r="D367" s="55"/>
      <c r="E367" s="54"/>
      <c r="F367" s="303"/>
      <c r="G367" s="58">
        <v>45291.0</v>
      </c>
      <c r="H367" s="74"/>
      <c r="I367" s="74"/>
      <c r="J367" s="63" t="s">
        <v>57</v>
      </c>
      <c r="K367" s="64" t="s">
        <v>57</v>
      </c>
      <c r="L367" s="64" t="s">
        <v>57</v>
      </c>
      <c r="M367" s="74" t="s">
        <v>537</v>
      </c>
      <c r="N367" s="307"/>
      <c r="O367" s="307"/>
      <c r="P367" s="307"/>
      <c r="Q367" s="74"/>
      <c r="R367" s="74"/>
      <c r="S367" s="67">
        <v>45.0</v>
      </c>
      <c r="T367" s="67">
        <v>41.0</v>
      </c>
      <c r="U367" s="67">
        <v>14.0</v>
      </c>
      <c r="V367" s="68"/>
      <c r="W367" s="70"/>
      <c r="X367" s="70"/>
      <c r="Y367" s="64" t="s">
        <v>66</v>
      </c>
      <c r="Z367" s="64" t="s">
        <v>66</v>
      </c>
      <c r="AA367" s="64" t="s">
        <v>66</v>
      </c>
      <c r="AB367" s="64" t="s">
        <v>66</v>
      </c>
      <c r="AC367" s="412" t="s">
        <v>1724</v>
      </c>
      <c r="AD367" s="52"/>
    </row>
    <row r="368" ht="33.75" hidden="1" customHeight="1">
      <c r="A368" s="52">
        <v>503.0</v>
      </c>
      <c r="B368" s="53" t="s">
        <v>54</v>
      </c>
      <c r="C368" s="54" t="s">
        <v>538</v>
      </c>
      <c r="D368" s="55"/>
      <c r="E368" s="54"/>
      <c r="F368" s="303"/>
      <c r="G368" s="58">
        <v>45051.0</v>
      </c>
      <c r="H368" s="74"/>
      <c r="I368" s="74"/>
      <c r="J368" s="63" t="s">
        <v>57</v>
      </c>
      <c r="K368" s="64" t="s">
        <v>57</v>
      </c>
      <c r="L368" s="64" t="s">
        <v>57</v>
      </c>
      <c r="M368" s="74" t="s">
        <v>57</v>
      </c>
      <c r="N368" s="307"/>
      <c r="O368" s="307"/>
      <c r="P368" s="307"/>
      <c r="Q368" s="74"/>
      <c r="R368" s="74"/>
      <c r="S368" s="67">
        <v>12.0</v>
      </c>
      <c r="T368" s="67">
        <v>14.0</v>
      </c>
      <c r="U368" s="67">
        <v>6.0</v>
      </c>
      <c r="V368" s="68"/>
      <c r="W368" s="70"/>
      <c r="X368" s="70"/>
      <c r="Y368" s="64" t="s">
        <v>66</v>
      </c>
      <c r="Z368" s="64" t="s">
        <v>66</v>
      </c>
      <c r="AA368" s="64" t="s">
        <v>66</v>
      </c>
      <c r="AB368" s="64" t="s">
        <v>66</v>
      </c>
      <c r="AC368" s="412" t="s">
        <v>1730</v>
      </c>
      <c r="AD368" s="52"/>
    </row>
    <row r="369" ht="33.75" hidden="1" customHeight="1">
      <c r="A369" s="52">
        <v>504.0</v>
      </c>
      <c r="B369" s="53" t="s">
        <v>54</v>
      </c>
      <c r="C369" s="54" t="s">
        <v>539</v>
      </c>
      <c r="D369" s="55"/>
      <c r="E369" s="54"/>
      <c r="F369" s="303"/>
      <c r="G369" s="58">
        <v>45052.0</v>
      </c>
      <c r="H369" s="74"/>
      <c r="I369" s="74"/>
      <c r="J369" s="63" t="s">
        <v>57</v>
      </c>
      <c r="K369" s="64" t="s">
        <v>57</v>
      </c>
      <c r="L369" s="64" t="s">
        <v>66</v>
      </c>
      <c r="M369" s="74" t="s">
        <v>66</v>
      </c>
      <c r="N369" s="307"/>
      <c r="O369" s="307"/>
      <c r="P369" s="307"/>
      <c r="Q369" s="74"/>
      <c r="R369" s="74"/>
      <c r="S369" s="67"/>
      <c r="T369" s="67">
        <v>1.0</v>
      </c>
      <c r="U369" s="67"/>
      <c r="V369" s="68"/>
      <c r="W369" s="70"/>
      <c r="X369" s="70"/>
      <c r="Y369" s="64" t="s">
        <v>66</v>
      </c>
      <c r="Z369" s="64" t="s">
        <v>66</v>
      </c>
      <c r="AA369" s="64" t="s">
        <v>66</v>
      </c>
      <c r="AB369" s="64" t="s">
        <v>66</v>
      </c>
      <c r="AC369" s="412" t="s">
        <v>1358</v>
      </c>
      <c r="AD369" s="52"/>
    </row>
    <row r="370" ht="33.75" hidden="1" customHeight="1">
      <c r="A370" s="52">
        <v>505.0</v>
      </c>
      <c r="B370" s="53" t="s">
        <v>54</v>
      </c>
      <c r="C370" s="54" t="s">
        <v>540</v>
      </c>
      <c r="D370" s="55"/>
      <c r="E370" s="54"/>
      <c r="F370" s="303"/>
      <c r="G370" s="58">
        <v>45049.0</v>
      </c>
      <c r="H370" s="74"/>
      <c r="I370" s="74"/>
      <c r="J370" s="63" t="s">
        <v>57</v>
      </c>
      <c r="K370" s="64" t="s">
        <v>57</v>
      </c>
      <c r="L370" s="64" t="s">
        <v>57</v>
      </c>
      <c r="M370" s="74" t="s">
        <v>362</v>
      </c>
      <c r="N370" s="307"/>
      <c r="O370" s="307"/>
      <c r="P370" s="307"/>
      <c r="Q370" s="74"/>
      <c r="R370" s="74"/>
      <c r="S370" s="67">
        <v>5.0</v>
      </c>
      <c r="T370" s="67">
        <v>5.0</v>
      </c>
      <c r="U370" s="67">
        <v>1.0</v>
      </c>
      <c r="V370" s="68"/>
      <c r="W370" s="70"/>
      <c r="X370" s="70"/>
      <c r="Y370" s="64" t="s">
        <v>66</v>
      </c>
      <c r="Z370" s="64" t="s">
        <v>66</v>
      </c>
      <c r="AA370" s="64" t="s">
        <v>66</v>
      </c>
      <c r="AB370" s="64" t="s">
        <v>66</v>
      </c>
      <c r="AC370" s="52"/>
      <c r="AD370" s="52"/>
    </row>
    <row r="371" ht="33.75" hidden="1" customHeight="1">
      <c r="A371" s="52">
        <v>506.0</v>
      </c>
      <c r="B371" s="53" t="s">
        <v>54</v>
      </c>
      <c r="C371" s="54" t="s">
        <v>425</v>
      </c>
      <c r="D371" s="55"/>
      <c r="E371" s="54"/>
      <c r="F371" s="303"/>
      <c r="G371" s="58">
        <v>45055.0</v>
      </c>
      <c r="H371" s="74"/>
      <c r="I371" s="74"/>
      <c r="J371" s="63" t="s">
        <v>57</v>
      </c>
      <c r="K371" s="64" t="s">
        <v>57</v>
      </c>
      <c r="L371" s="64" t="s">
        <v>66</v>
      </c>
      <c r="M371" s="74" t="s">
        <v>57</v>
      </c>
      <c r="N371" s="307"/>
      <c r="O371" s="307"/>
      <c r="P371" s="307"/>
      <c r="Q371" s="74"/>
      <c r="R371" s="74"/>
      <c r="S371" s="67">
        <v>3.0</v>
      </c>
      <c r="T371" s="67">
        <v>3.0</v>
      </c>
      <c r="U371" s="67">
        <v>0.0</v>
      </c>
      <c r="V371" s="68"/>
      <c r="W371" s="70"/>
      <c r="X371" s="70"/>
      <c r="Y371" s="64" t="s">
        <v>66</v>
      </c>
      <c r="Z371" s="64" t="s">
        <v>66</v>
      </c>
      <c r="AA371" s="64" t="s">
        <v>66</v>
      </c>
      <c r="AB371" s="64" t="s">
        <v>66</v>
      </c>
      <c r="AC371" s="412" t="s">
        <v>1367</v>
      </c>
      <c r="AD371" s="52"/>
    </row>
    <row r="372" ht="33.75" hidden="1" customHeight="1">
      <c r="A372" s="52">
        <v>507.0</v>
      </c>
      <c r="B372" s="53" t="s">
        <v>54</v>
      </c>
      <c r="C372" s="54" t="s">
        <v>542</v>
      </c>
      <c r="D372" s="55"/>
      <c r="E372" s="54"/>
      <c r="F372" s="303"/>
      <c r="G372" s="58">
        <v>45068.0</v>
      </c>
      <c r="H372" s="74"/>
      <c r="I372" s="74"/>
      <c r="J372" s="63" t="s">
        <v>57</v>
      </c>
      <c r="K372" s="64" t="s">
        <v>57</v>
      </c>
      <c r="L372" s="64" t="s">
        <v>57</v>
      </c>
      <c r="M372" s="74" t="s">
        <v>57</v>
      </c>
      <c r="N372" s="307"/>
      <c r="O372" s="307"/>
      <c r="P372" s="307"/>
      <c r="Q372" s="74"/>
      <c r="R372" s="74"/>
      <c r="S372" s="67">
        <v>13.0</v>
      </c>
      <c r="T372" s="67">
        <v>10.0</v>
      </c>
      <c r="U372" s="67">
        <v>4.0</v>
      </c>
      <c r="V372" s="68"/>
      <c r="W372" s="70"/>
      <c r="X372" s="70"/>
      <c r="Y372" s="64" t="s">
        <v>66</v>
      </c>
      <c r="Z372" s="64" t="s">
        <v>66</v>
      </c>
      <c r="AA372" s="64" t="s">
        <v>66</v>
      </c>
      <c r="AB372" s="64" t="s">
        <v>66</v>
      </c>
      <c r="AC372" s="412" t="s">
        <v>1742</v>
      </c>
      <c r="AD372" s="52"/>
    </row>
    <row r="373" ht="33.75" hidden="1" customHeight="1">
      <c r="A373" s="52">
        <v>508.0</v>
      </c>
      <c r="B373" s="53" t="s">
        <v>54</v>
      </c>
      <c r="C373" s="54" t="s">
        <v>543</v>
      </c>
      <c r="D373" s="55"/>
      <c r="E373" s="54"/>
      <c r="F373" s="303"/>
      <c r="G373" s="58">
        <v>45068.0</v>
      </c>
      <c r="H373" s="74"/>
      <c r="I373" s="74"/>
      <c r="J373" s="63" t="s">
        <v>57</v>
      </c>
      <c r="K373" s="64" t="s">
        <v>57</v>
      </c>
      <c r="L373" s="64" t="s">
        <v>57</v>
      </c>
      <c r="M373" s="74" t="s">
        <v>57</v>
      </c>
      <c r="N373" s="307"/>
      <c r="O373" s="307"/>
      <c r="P373" s="307"/>
      <c r="Q373" s="74"/>
      <c r="R373" s="74"/>
      <c r="S373" s="67">
        <v>14.0</v>
      </c>
      <c r="T373" s="67">
        <v>9.0</v>
      </c>
      <c r="U373" s="67">
        <v>1.0</v>
      </c>
      <c r="V373" s="68"/>
      <c r="W373" s="70"/>
      <c r="X373" s="70"/>
      <c r="Y373" s="64" t="s">
        <v>66</v>
      </c>
      <c r="Z373" s="64" t="s">
        <v>66</v>
      </c>
      <c r="AA373" s="64" t="s">
        <v>66</v>
      </c>
      <c r="AB373" s="64" t="s">
        <v>66</v>
      </c>
      <c r="AC373" s="412" t="s">
        <v>675</v>
      </c>
      <c r="AD373" s="52"/>
    </row>
    <row r="374" ht="33.75" hidden="1" customHeight="1">
      <c r="A374" s="52">
        <v>509.0</v>
      </c>
      <c r="B374" s="53" t="s">
        <v>54</v>
      </c>
      <c r="C374" s="54" t="s">
        <v>361</v>
      </c>
      <c r="D374" s="55"/>
      <c r="E374" s="54"/>
      <c r="F374" s="303"/>
      <c r="G374" s="58">
        <v>45055.0</v>
      </c>
      <c r="H374" s="74"/>
      <c r="I374" s="74"/>
      <c r="J374" s="63" t="s">
        <v>66</v>
      </c>
      <c r="K374" s="64" t="s">
        <v>66</v>
      </c>
      <c r="L374" s="64" t="s">
        <v>57</v>
      </c>
      <c r="M374" s="74" t="s">
        <v>66</v>
      </c>
      <c r="N374" s="307"/>
      <c r="O374" s="307"/>
      <c r="P374" s="307"/>
      <c r="Q374" s="74"/>
      <c r="R374" s="74"/>
      <c r="S374" s="67">
        <v>0.0</v>
      </c>
      <c r="T374" s="67">
        <v>0.0</v>
      </c>
      <c r="U374" s="67">
        <v>1.0</v>
      </c>
      <c r="V374" s="68"/>
      <c r="W374" s="70"/>
      <c r="X374" s="70"/>
      <c r="Y374" s="64" t="s">
        <v>66</v>
      </c>
      <c r="Z374" s="64" t="s">
        <v>66</v>
      </c>
      <c r="AA374" s="64" t="s">
        <v>66</v>
      </c>
      <c r="AB374" s="64" t="s">
        <v>66</v>
      </c>
      <c r="AC374" s="412" t="s">
        <v>858</v>
      </c>
      <c r="AD374" s="52"/>
    </row>
    <row r="375" ht="33.75" hidden="1" customHeight="1">
      <c r="A375" s="52">
        <v>510.0</v>
      </c>
      <c r="B375" s="53" t="s">
        <v>54</v>
      </c>
      <c r="C375" s="54" t="s">
        <v>546</v>
      </c>
      <c r="D375" s="55"/>
      <c r="E375" s="54"/>
      <c r="F375" s="303"/>
      <c r="G375" s="58">
        <v>45093.0</v>
      </c>
      <c r="H375" s="74"/>
      <c r="I375" s="74"/>
      <c r="J375" s="63" t="s">
        <v>2957</v>
      </c>
      <c r="K375" s="64" t="s">
        <v>2958</v>
      </c>
      <c r="L375" s="64" t="s">
        <v>57</v>
      </c>
      <c r="M375" s="74" t="s">
        <v>57</v>
      </c>
      <c r="N375" s="307"/>
      <c r="O375" s="307"/>
      <c r="P375" s="307"/>
      <c r="Q375" s="74"/>
      <c r="R375" s="74"/>
      <c r="S375" s="67">
        <v>25.0</v>
      </c>
      <c r="T375" s="67">
        <v>19.0</v>
      </c>
      <c r="U375" s="67">
        <v>5.0</v>
      </c>
      <c r="V375" s="68"/>
      <c r="W375" s="70"/>
      <c r="X375" s="70"/>
      <c r="Y375" s="64" t="s">
        <v>66</v>
      </c>
      <c r="Z375" s="64" t="s">
        <v>66</v>
      </c>
      <c r="AA375" s="64" t="s">
        <v>66</v>
      </c>
      <c r="AB375" s="64" t="s">
        <v>66</v>
      </c>
      <c r="AC375" s="412" t="s">
        <v>1751</v>
      </c>
      <c r="AD375" s="52"/>
    </row>
    <row r="376" ht="33.75" hidden="1" customHeight="1">
      <c r="A376" s="52">
        <v>511.0</v>
      </c>
      <c r="B376" s="53" t="s">
        <v>54</v>
      </c>
      <c r="C376" s="54" t="s">
        <v>547</v>
      </c>
      <c r="D376" s="55"/>
      <c r="E376" s="54"/>
      <c r="F376" s="303"/>
      <c r="G376" s="58">
        <v>45070.0</v>
      </c>
      <c r="H376" s="74"/>
      <c r="I376" s="74"/>
      <c r="J376" s="63" t="s">
        <v>57</v>
      </c>
      <c r="K376" s="64" t="s">
        <v>57</v>
      </c>
      <c r="L376" s="64" t="s">
        <v>57</v>
      </c>
      <c r="M376" s="74" t="s">
        <v>57</v>
      </c>
      <c r="N376" s="307"/>
      <c r="O376" s="307"/>
      <c r="P376" s="307"/>
      <c r="Q376" s="74"/>
      <c r="R376" s="74"/>
      <c r="S376" s="67">
        <v>12.0</v>
      </c>
      <c r="T376" s="67">
        <v>8.0</v>
      </c>
      <c r="U376" s="67">
        <v>2.0</v>
      </c>
      <c r="V376" s="68"/>
      <c r="W376" s="70"/>
      <c r="X376" s="70"/>
      <c r="Y376" s="64" t="s">
        <v>66</v>
      </c>
      <c r="Z376" s="64" t="s">
        <v>66</v>
      </c>
      <c r="AA376" s="64" t="s">
        <v>66</v>
      </c>
      <c r="AB376" s="64" t="s">
        <v>66</v>
      </c>
      <c r="AC376" s="412" t="s">
        <v>786</v>
      </c>
      <c r="AD376" s="52"/>
    </row>
    <row r="377" ht="33.75" hidden="1" customHeight="1">
      <c r="A377" s="52">
        <v>512.0</v>
      </c>
      <c r="B377" s="53" t="s">
        <v>54</v>
      </c>
      <c r="C377" s="54" t="s">
        <v>550</v>
      </c>
      <c r="D377" s="55"/>
      <c r="E377" s="54"/>
      <c r="F377" s="303"/>
      <c r="G377" s="58">
        <v>45085.0</v>
      </c>
      <c r="H377" s="74"/>
      <c r="I377" s="74"/>
      <c r="J377" s="63" t="s">
        <v>57</v>
      </c>
      <c r="K377" s="64" t="s">
        <v>57</v>
      </c>
      <c r="L377" s="64" t="s">
        <v>57</v>
      </c>
      <c r="M377" s="74" t="s">
        <v>57</v>
      </c>
      <c r="N377" s="307"/>
      <c r="O377" s="307"/>
      <c r="P377" s="307"/>
      <c r="Q377" s="74"/>
      <c r="R377" s="74"/>
      <c r="S377" s="67">
        <v>18.0</v>
      </c>
      <c r="T377" s="67">
        <v>12.0</v>
      </c>
      <c r="U377" s="67">
        <v>4.0</v>
      </c>
      <c r="V377" s="68"/>
      <c r="W377" s="70"/>
      <c r="X377" s="70"/>
      <c r="Y377" s="64" t="s">
        <v>66</v>
      </c>
      <c r="Z377" s="64" t="s">
        <v>66</v>
      </c>
      <c r="AA377" s="64" t="s">
        <v>66</v>
      </c>
      <c r="AB377" s="64" t="s">
        <v>66</v>
      </c>
      <c r="AC377" s="412" t="s">
        <v>1761</v>
      </c>
      <c r="AD377" s="52"/>
    </row>
    <row r="378" ht="33.75" hidden="1" customHeight="1">
      <c r="A378" s="52">
        <v>513.0</v>
      </c>
      <c r="B378" s="53" t="s">
        <v>54</v>
      </c>
      <c r="C378" s="54" t="s">
        <v>551</v>
      </c>
      <c r="D378" s="55"/>
      <c r="E378" s="54"/>
      <c r="F378" s="303"/>
      <c r="G378" s="58">
        <v>45104.0</v>
      </c>
      <c r="H378" s="74"/>
      <c r="I378" s="74"/>
      <c r="J378" s="63" t="s">
        <v>57</v>
      </c>
      <c r="K378" s="64" t="s">
        <v>57</v>
      </c>
      <c r="L378" s="64" t="s">
        <v>57</v>
      </c>
      <c r="M378" s="74" t="s">
        <v>552</v>
      </c>
      <c r="N378" s="307"/>
      <c r="O378" s="307"/>
      <c r="P378" s="307"/>
      <c r="Q378" s="74"/>
      <c r="R378" s="74"/>
      <c r="S378" s="67">
        <v>24.0</v>
      </c>
      <c r="T378" s="67">
        <v>18.0</v>
      </c>
      <c r="U378" s="67">
        <v>5.0</v>
      </c>
      <c r="V378" s="68"/>
      <c r="W378" s="70"/>
      <c r="X378" s="70"/>
      <c r="Y378" s="64" t="s">
        <v>66</v>
      </c>
      <c r="Z378" s="64" t="s">
        <v>66</v>
      </c>
      <c r="AA378" s="64" t="s">
        <v>66</v>
      </c>
      <c r="AB378" s="64" t="s">
        <v>66</v>
      </c>
      <c r="AC378" s="412" t="s">
        <v>1766</v>
      </c>
      <c r="AD378" s="52"/>
    </row>
    <row r="379" ht="33.75" hidden="1" customHeight="1">
      <c r="A379" s="52">
        <v>514.0</v>
      </c>
      <c r="B379" s="53" t="s">
        <v>54</v>
      </c>
      <c r="C379" s="54" t="s">
        <v>553</v>
      </c>
      <c r="D379" s="55"/>
      <c r="E379" s="54"/>
      <c r="F379" s="303"/>
      <c r="G379" s="58">
        <v>45079.0</v>
      </c>
      <c r="H379" s="74"/>
      <c r="I379" s="74"/>
      <c r="J379" s="63" t="s">
        <v>57</v>
      </c>
      <c r="K379" s="64" t="s">
        <v>57</v>
      </c>
      <c r="L379" s="64" t="s">
        <v>57</v>
      </c>
      <c r="M379" s="74" t="s">
        <v>57</v>
      </c>
      <c r="N379" s="307"/>
      <c r="O379" s="307"/>
      <c r="P379" s="307"/>
      <c r="Q379" s="74"/>
      <c r="R379" s="74"/>
      <c r="S379" s="67">
        <v>18.0</v>
      </c>
      <c r="T379" s="67">
        <v>15.0</v>
      </c>
      <c r="U379" s="67">
        <v>4.0</v>
      </c>
      <c r="V379" s="68"/>
      <c r="W379" s="70"/>
      <c r="X379" s="70"/>
      <c r="Y379" s="64" t="s">
        <v>66</v>
      </c>
      <c r="Z379" s="64" t="s">
        <v>66</v>
      </c>
      <c r="AA379" s="64" t="s">
        <v>66</v>
      </c>
      <c r="AB379" s="64" t="s">
        <v>66</v>
      </c>
      <c r="AC379" s="412" t="s">
        <v>1235</v>
      </c>
      <c r="AD379" s="52"/>
    </row>
    <row r="380" ht="33.75" hidden="1" customHeight="1">
      <c r="A380" s="52">
        <v>515.0</v>
      </c>
      <c r="B380" s="53" t="s">
        <v>54</v>
      </c>
      <c r="C380" s="54" t="s">
        <v>524</v>
      </c>
      <c r="D380" s="55"/>
      <c r="E380" s="54"/>
      <c r="F380" s="303"/>
      <c r="G380" s="58">
        <v>45291.0</v>
      </c>
      <c r="H380" s="74"/>
      <c r="I380" s="74"/>
      <c r="J380" s="63" t="s">
        <v>57</v>
      </c>
      <c r="K380" s="64" t="s">
        <v>57</v>
      </c>
      <c r="L380" s="64" t="s">
        <v>57</v>
      </c>
      <c r="M380" s="74" t="s">
        <v>66</v>
      </c>
      <c r="N380" s="307"/>
      <c r="O380" s="307"/>
      <c r="P380" s="307"/>
      <c r="Q380" s="74"/>
      <c r="R380" s="74"/>
      <c r="S380" s="67">
        <v>0.0</v>
      </c>
      <c r="T380" s="67">
        <v>1.0</v>
      </c>
      <c r="U380" s="67">
        <v>1.0</v>
      </c>
      <c r="V380" s="68"/>
      <c r="W380" s="70"/>
      <c r="X380" s="70"/>
      <c r="Y380" s="64" t="s">
        <v>66</v>
      </c>
      <c r="Z380" s="64" t="s">
        <v>66</v>
      </c>
      <c r="AA380" s="64" t="s">
        <v>66</v>
      </c>
      <c r="AB380" s="64" t="s">
        <v>66</v>
      </c>
      <c r="AC380" s="412" t="s">
        <v>1020</v>
      </c>
      <c r="AD380" s="52"/>
    </row>
    <row r="381" ht="33.75" hidden="1" customHeight="1">
      <c r="A381" s="52">
        <v>516.0</v>
      </c>
      <c r="B381" s="53" t="s">
        <v>54</v>
      </c>
      <c r="C381" s="54" t="s">
        <v>491</v>
      </c>
      <c r="D381" s="55"/>
      <c r="E381" s="54"/>
      <c r="F381" s="303"/>
      <c r="G381" s="58">
        <v>45090.0</v>
      </c>
      <c r="H381" s="74"/>
      <c r="I381" s="74"/>
      <c r="J381" s="63" t="s">
        <v>57</v>
      </c>
      <c r="K381" s="64" t="s">
        <v>57</v>
      </c>
      <c r="L381" s="64" t="s">
        <v>66</v>
      </c>
      <c r="M381" s="74" t="s">
        <v>57</v>
      </c>
      <c r="N381" s="307"/>
      <c r="O381" s="307"/>
      <c r="P381" s="307"/>
      <c r="Q381" s="74"/>
      <c r="R381" s="74"/>
      <c r="S381" s="67">
        <v>2.0</v>
      </c>
      <c r="T381" s="67">
        <v>1.0</v>
      </c>
      <c r="U381" s="67">
        <v>0.0</v>
      </c>
      <c r="V381" s="68"/>
      <c r="W381" s="70"/>
      <c r="X381" s="70"/>
      <c r="Y381" s="64" t="s">
        <v>66</v>
      </c>
      <c r="Z381" s="64" t="s">
        <v>66</v>
      </c>
      <c r="AA381" s="64" t="s">
        <v>66</v>
      </c>
      <c r="AB381" s="64" t="s">
        <v>66</v>
      </c>
      <c r="AC381" s="412" t="s">
        <v>1403</v>
      </c>
      <c r="AD381" s="52"/>
    </row>
    <row r="382" ht="33.75" hidden="1" customHeight="1">
      <c r="A382" s="52">
        <v>517.0</v>
      </c>
      <c r="B382" s="53" t="s">
        <v>54</v>
      </c>
      <c r="C382" s="54" t="s">
        <v>525</v>
      </c>
      <c r="D382" s="55"/>
      <c r="E382" s="54"/>
      <c r="F382" s="303"/>
      <c r="G382" s="58">
        <v>45070.0</v>
      </c>
      <c r="H382" s="74"/>
      <c r="I382" s="74"/>
      <c r="J382" s="63" t="s">
        <v>66</v>
      </c>
      <c r="K382" s="64" t="s">
        <v>66</v>
      </c>
      <c r="L382" s="64" t="s">
        <v>66</v>
      </c>
      <c r="M382" s="74" t="s">
        <v>57</v>
      </c>
      <c r="N382" s="307"/>
      <c r="O382" s="307"/>
      <c r="P382" s="307"/>
      <c r="Q382" s="74"/>
      <c r="R382" s="74"/>
      <c r="S382" s="67">
        <v>35.0</v>
      </c>
      <c r="T382" s="67">
        <v>0.0</v>
      </c>
      <c r="U382" s="67">
        <v>0.0</v>
      </c>
      <c r="V382" s="68"/>
      <c r="W382" s="70"/>
      <c r="X382" s="70"/>
      <c r="Y382" s="64" t="s">
        <v>66</v>
      </c>
      <c r="Z382" s="64" t="s">
        <v>66</v>
      </c>
      <c r="AA382" s="64" t="s">
        <v>66</v>
      </c>
      <c r="AB382" s="64" t="s">
        <v>66</v>
      </c>
      <c r="AC382" s="412" t="s">
        <v>1679</v>
      </c>
      <c r="AD382" s="52"/>
    </row>
    <row r="383" ht="33.75" hidden="1" customHeight="1">
      <c r="A383" s="52">
        <v>518.0</v>
      </c>
      <c r="B383" s="53" t="s">
        <v>54</v>
      </c>
      <c r="C383" s="54" t="s">
        <v>87</v>
      </c>
      <c r="D383" s="55"/>
      <c r="E383" s="54"/>
      <c r="F383" s="303"/>
      <c r="G383" s="58"/>
      <c r="H383" s="74"/>
      <c r="I383" s="74"/>
      <c r="J383" s="63" t="s">
        <v>82</v>
      </c>
      <c r="K383" s="64" t="s">
        <v>82</v>
      </c>
      <c r="L383" s="64" t="s">
        <v>66</v>
      </c>
      <c r="M383" s="74" t="s">
        <v>82</v>
      </c>
      <c r="N383" s="307"/>
      <c r="O383" s="307"/>
      <c r="P383" s="307"/>
      <c r="Q383" s="74"/>
      <c r="R383" s="74"/>
      <c r="S383" s="67"/>
      <c r="T383" s="67"/>
      <c r="U383" s="67"/>
      <c r="V383" s="68"/>
      <c r="W383" s="70"/>
      <c r="X383" s="70"/>
      <c r="Y383" s="64" t="s">
        <v>66</v>
      </c>
      <c r="Z383" s="64" t="s">
        <v>66</v>
      </c>
      <c r="AA383" s="64" t="s">
        <v>66</v>
      </c>
      <c r="AB383" s="64" t="s">
        <v>66</v>
      </c>
      <c r="AC383" s="412" t="s">
        <v>1118</v>
      </c>
      <c r="AD383" s="52"/>
    </row>
    <row r="384" ht="33.75" hidden="1" customHeight="1">
      <c r="A384" s="52">
        <v>519.0</v>
      </c>
      <c r="B384" s="53" t="s">
        <v>54</v>
      </c>
      <c r="C384" s="54" t="s">
        <v>488</v>
      </c>
      <c r="D384" s="55"/>
      <c r="E384" s="54"/>
      <c r="F384" s="303"/>
      <c r="G384" s="58"/>
      <c r="H384" s="74"/>
      <c r="I384" s="74"/>
      <c r="J384" s="63" t="s">
        <v>57</v>
      </c>
      <c r="K384" s="64" t="s">
        <v>57</v>
      </c>
      <c r="L384" s="64" t="s">
        <v>57</v>
      </c>
      <c r="M384" s="74" t="s">
        <v>66</v>
      </c>
      <c r="N384" s="307"/>
      <c r="O384" s="307"/>
      <c r="P384" s="307"/>
      <c r="Q384" s="74"/>
      <c r="R384" s="74"/>
      <c r="S384" s="67"/>
      <c r="T384" s="67"/>
      <c r="U384" s="67"/>
      <c r="V384" s="68"/>
      <c r="W384" s="70"/>
      <c r="X384" s="70"/>
      <c r="Y384" s="64" t="s">
        <v>66</v>
      </c>
      <c r="Z384" s="64" t="s">
        <v>66</v>
      </c>
      <c r="AA384" s="64" t="s">
        <v>66</v>
      </c>
      <c r="AB384" s="64" t="s">
        <v>66</v>
      </c>
      <c r="AC384" s="412" t="s">
        <v>806</v>
      </c>
      <c r="AD384" s="52"/>
    </row>
    <row r="385" ht="33.75" hidden="1" customHeight="1">
      <c r="A385" s="52">
        <v>520.0</v>
      </c>
      <c r="B385" s="53" t="s">
        <v>54</v>
      </c>
      <c r="C385" s="54" t="s">
        <v>554</v>
      </c>
      <c r="D385" s="55"/>
      <c r="E385" s="54"/>
      <c r="F385" s="303"/>
      <c r="G385" s="58">
        <v>45291.0</v>
      </c>
      <c r="H385" s="74"/>
      <c r="I385" s="74"/>
      <c r="J385" s="63" t="s">
        <v>57</v>
      </c>
      <c r="K385" s="64" t="s">
        <v>57</v>
      </c>
      <c r="L385" s="64" t="s">
        <v>66</v>
      </c>
      <c r="M385" s="74" t="s">
        <v>82</v>
      </c>
      <c r="N385" s="307"/>
      <c r="O385" s="307"/>
      <c r="P385" s="307"/>
      <c r="Q385" s="74"/>
      <c r="R385" s="74"/>
      <c r="S385" s="67">
        <v>16.0</v>
      </c>
      <c r="T385" s="67">
        <v>6.0</v>
      </c>
      <c r="U385" s="67">
        <v>2.0</v>
      </c>
      <c r="V385" s="68"/>
      <c r="W385" s="70"/>
      <c r="X385" s="70"/>
      <c r="Y385" s="64" t="s">
        <v>66</v>
      </c>
      <c r="Z385" s="64" t="s">
        <v>66</v>
      </c>
      <c r="AA385" s="64" t="s">
        <v>66</v>
      </c>
      <c r="AB385" s="64" t="s">
        <v>66</v>
      </c>
      <c r="AC385" s="412" t="s">
        <v>673</v>
      </c>
      <c r="AD385" s="52"/>
    </row>
    <row r="386" ht="33.75" hidden="1" customHeight="1">
      <c r="A386" s="52">
        <v>521.0</v>
      </c>
      <c r="B386" s="53" t="s">
        <v>54</v>
      </c>
      <c r="C386" s="54" t="s">
        <v>486</v>
      </c>
      <c r="D386" s="55"/>
      <c r="E386" s="54"/>
      <c r="F386" s="303"/>
      <c r="G386" s="58">
        <v>45078.0</v>
      </c>
      <c r="H386" s="74"/>
      <c r="I386" s="74"/>
      <c r="J386" s="63" t="s">
        <v>66</v>
      </c>
      <c r="K386" s="64" t="s">
        <v>66</v>
      </c>
      <c r="L386" s="64" t="s">
        <v>66</v>
      </c>
      <c r="M386" s="74" t="s">
        <v>57</v>
      </c>
      <c r="N386" s="307"/>
      <c r="O386" s="307"/>
      <c r="P386" s="307"/>
      <c r="Q386" s="74"/>
      <c r="R386" s="74"/>
      <c r="S386" s="67"/>
      <c r="T386" s="67"/>
      <c r="U386" s="67"/>
      <c r="V386" s="68"/>
      <c r="W386" s="70"/>
      <c r="X386" s="70"/>
      <c r="Y386" s="64" t="s">
        <v>66</v>
      </c>
      <c r="Z386" s="64" t="s">
        <v>66</v>
      </c>
      <c r="AA386" s="64" t="s">
        <v>66</v>
      </c>
      <c r="AB386" s="64" t="s">
        <v>66</v>
      </c>
      <c r="AC386" s="412" t="s">
        <v>675</v>
      </c>
      <c r="AD386" s="52"/>
    </row>
    <row r="387" ht="33.75" hidden="1" customHeight="1">
      <c r="A387" s="52">
        <v>522.0</v>
      </c>
      <c r="B387" s="53" t="s">
        <v>54</v>
      </c>
      <c r="C387" s="54" t="s">
        <v>556</v>
      </c>
      <c r="D387" s="55"/>
      <c r="E387" s="54"/>
      <c r="F387" s="303"/>
      <c r="G387" s="58"/>
      <c r="H387" s="74"/>
      <c r="I387" s="74"/>
      <c r="J387" s="63" t="s">
        <v>82</v>
      </c>
      <c r="K387" s="64" t="s">
        <v>82</v>
      </c>
      <c r="L387" s="64" t="s">
        <v>82</v>
      </c>
      <c r="M387" s="74" t="s">
        <v>82</v>
      </c>
      <c r="N387" s="307"/>
      <c r="O387" s="307"/>
      <c r="P387" s="307"/>
      <c r="Q387" s="74"/>
      <c r="R387" s="74"/>
      <c r="S387" s="67">
        <v>37.0</v>
      </c>
      <c r="T387" s="67">
        <v>32.0</v>
      </c>
      <c r="U387" s="67">
        <v>13.0</v>
      </c>
      <c r="V387" s="68"/>
      <c r="W387" s="70"/>
      <c r="X387" s="70"/>
      <c r="Y387" s="64" t="s">
        <v>66</v>
      </c>
      <c r="Z387" s="64" t="s">
        <v>66</v>
      </c>
      <c r="AA387" s="64" t="s">
        <v>66</v>
      </c>
      <c r="AB387" s="64" t="s">
        <v>66</v>
      </c>
      <c r="AC387" s="52"/>
      <c r="AD387" s="52"/>
    </row>
    <row r="388" ht="33.75" hidden="1" customHeight="1">
      <c r="A388" s="52">
        <v>523.0</v>
      </c>
      <c r="B388" s="53" t="s">
        <v>54</v>
      </c>
      <c r="C388" s="54" t="s">
        <v>557</v>
      </c>
      <c r="D388" s="55"/>
      <c r="E388" s="54"/>
      <c r="F388" s="303"/>
      <c r="G388" s="58"/>
      <c r="H388" s="74"/>
      <c r="I388" s="74"/>
      <c r="J388" s="63" t="s">
        <v>66</v>
      </c>
      <c r="K388" s="64" t="s">
        <v>66</v>
      </c>
      <c r="L388" s="64" t="s">
        <v>66</v>
      </c>
      <c r="M388" s="74" t="s">
        <v>82</v>
      </c>
      <c r="N388" s="307"/>
      <c r="O388" s="307"/>
      <c r="P388" s="307"/>
      <c r="Q388" s="74"/>
      <c r="R388" s="74"/>
      <c r="S388" s="67"/>
      <c r="T388" s="67">
        <v>0.0</v>
      </c>
      <c r="U388" s="67"/>
      <c r="V388" s="68"/>
      <c r="W388" s="70"/>
      <c r="X388" s="70"/>
      <c r="Y388" s="64" t="s">
        <v>66</v>
      </c>
      <c r="Z388" s="64" t="s">
        <v>66</v>
      </c>
      <c r="AA388" s="64" t="s">
        <v>66</v>
      </c>
      <c r="AB388" s="64" t="s">
        <v>66</v>
      </c>
      <c r="AC388" s="52"/>
      <c r="AD388" s="52"/>
    </row>
    <row r="389" ht="33.75" hidden="1" customHeight="1">
      <c r="A389" s="52">
        <v>524.0</v>
      </c>
      <c r="B389" s="53" t="s">
        <v>54</v>
      </c>
      <c r="C389" s="54" t="s">
        <v>517</v>
      </c>
      <c r="D389" s="55"/>
      <c r="E389" s="54"/>
      <c r="F389" s="303"/>
      <c r="G389" s="58">
        <v>45071.0</v>
      </c>
      <c r="H389" s="74"/>
      <c r="I389" s="74"/>
      <c r="J389" s="63" t="s">
        <v>57</v>
      </c>
      <c r="K389" s="64" t="s">
        <v>57</v>
      </c>
      <c r="L389" s="64" t="s">
        <v>57</v>
      </c>
      <c r="M389" s="74" t="s">
        <v>57</v>
      </c>
      <c r="N389" s="307"/>
      <c r="O389" s="307"/>
      <c r="P389" s="307"/>
      <c r="Q389" s="74"/>
      <c r="R389" s="74"/>
      <c r="S389" s="67">
        <v>6.0</v>
      </c>
      <c r="T389" s="67">
        <v>1.0</v>
      </c>
      <c r="U389" s="67">
        <v>3.0</v>
      </c>
      <c r="V389" s="68"/>
      <c r="W389" s="70"/>
      <c r="X389" s="70"/>
      <c r="Y389" s="64" t="s">
        <v>66</v>
      </c>
      <c r="Z389" s="64" t="s">
        <v>66</v>
      </c>
      <c r="AA389" s="64" t="s">
        <v>66</v>
      </c>
      <c r="AB389" s="64" t="s">
        <v>66</v>
      </c>
      <c r="AC389" s="412" t="s">
        <v>1654</v>
      </c>
      <c r="AD389" s="52"/>
    </row>
    <row r="390" ht="33.75" hidden="1" customHeight="1">
      <c r="A390" s="52">
        <v>525.0</v>
      </c>
      <c r="B390" s="53" t="s">
        <v>54</v>
      </c>
      <c r="C390" s="54" t="s">
        <v>558</v>
      </c>
      <c r="D390" s="55"/>
      <c r="E390" s="54"/>
      <c r="F390" s="303"/>
      <c r="G390" s="58">
        <v>45093.0</v>
      </c>
      <c r="H390" s="74"/>
      <c r="I390" s="74"/>
      <c r="J390" s="63" t="s">
        <v>82</v>
      </c>
      <c r="K390" s="64" t="s">
        <v>82</v>
      </c>
      <c r="L390" s="64" t="s">
        <v>57</v>
      </c>
      <c r="M390" s="74" t="s">
        <v>362</v>
      </c>
      <c r="N390" s="307"/>
      <c r="O390" s="307"/>
      <c r="P390" s="307"/>
      <c r="Q390" s="74"/>
      <c r="R390" s="74"/>
      <c r="S390" s="67">
        <v>20.0</v>
      </c>
      <c r="T390" s="67">
        <v>12.0</v>
      </c>
      <c r="U390" s="67">
        <v>3.0</v>
      </c>
      <c r="V390" s="68"/>
      <c r="W390" s="70"/>
      <c r="X390" s="70"/>
      <c r="Y390" s="64" t="s">
        <v>66</v>
      </c>
      <c r="Z390" s="64" t="s">
        <v>66</v>
      </c>
      <c r="AA390" s="64" t="s">
        <v>66</v>
      </c>
      <c r="AB390" s="64" t="s">
        <v>66</v>
      </c>
      <c r="AC390" s="412" t="s">
        <v>1791</v>
      </c>
      <c r="AD390" s="52"/>
    </row>
    <row r="391" ht="33.75" hidden="1" customHeight="1">
      <c r="A391" s="52">
        <v>526.0</v>
      </c>
      <c r="B391" s="53" t="s">
        <v>54</v>
      </c>
      <c r="C391" s="54" t="s">
        <v>559</v>
      </c>
      <c r="D391" s="55"/>
      <c r="E391" s="54"/>
      <c r="F391" s="303"/>
      <c r="G391" s="58">
        <v>45105.0</v>
      </c>
      <c r="H391" s="74"/>
      <c r="I391" s="74"/>
      <c r="J391" s="63" t="s">
        <v>82</v>
      </c>
      <c r="K391" s="64" t="s">
        <v>82</v>
      </c>
      <c r="L391" s="64" t="s">
        <v>82</v>
      </c>
      <c r="M391" s="74" t="s">
        <v>82</v>
      </c>
      <c r="N391" s="307"/>
      <c r="O391" s="307"/>
      <c r="P391" s="307"/>
      <c r="Q391" s="74"/>
      <c r="R391" s="74"/>
      <c r="S391" s="67">
        <v>3.0</v>
      </c>
      <c r="T391" s="67">
        <v>2.0</v>
      </c>
      <c r="U391" s="67">
        <v>1.0</v>
      </c>
      <c r="V391" s="68"/>
      <c r="W391" s="70"/>
      <c r="X391" s="70"/>
      <c r="Y391" s="64" t="s">
        <v>66</v>
      </c>
      <c r="Z391" s="64" t="s">
        <v>66</v>
      </c>
      <c r="AA391" s="64" t="s">
        <v>66</v>
      </c>
      <c r="AB391" s="64" t="s">
        <v>66</v>
      </c>
      <c r="AC391" s="412" t="s">
        <v>1795</v>
      </c>
      <c r="AD391" s="52"/>
    </row>
    <row r="392" ht="33.75" hidden="1" customHeight="1">
      <c r="A392" s="52">
        <v>527.0</v>
      </c>
      <c r="B392" s="53" t="s">
        <v>54</v>
      </c>
      <c r="C392" s="54" t="s">
        <v>451</v>
      </c>
      <c r="D392" s="55"/>
      <c r="E392" s="54"/>
      <c r="F392" s="303"/>
      <c r="G392" s="58">
        <v>45076.0</v>
      </c>
      <c r="H392" s="74"/>
      <c r="I392" s="74"/>
      <c r="J392" s="63" t="s">
        <v>66</v>
      </c>
      <c r="K392" s="64" t="s">
        <v>66</v>
      </c>
      <c r="L392" s="64" t="s">
        <v>66</v>
      </c>
      <c r="M392" s="74" t="s">
        <v>57</v>
      </c>
      <c r="N392" s="307"/>
      <c r="O392" s="307"/>
      <c r="P392" s="307"/>
      <c r="Q392" s="74"/>
      <c r="R392" s="74"/>
      <c r="S392" s="67"/>
      <c r="T392" s="67"/>
      <c r="U392" s="67"/>
      <c r="V392" s="68"/>
      <c r="W392" s="70"/>
      <c r="X392" s="70"/>
      <c r="Y392" s="64" t="s">
        <v>66</v>
      </c>
      <c r="Z392" s="64" t="s">
        <v>66</v>
      </c>
      <c r="AA392" s="64" t="s">
        <v>66</v>
      </c>
      <c r="AB392" s="64" t="s">
        <v>66</v>
      </c>
      <c r="AC392" s="412" t="s">
        <v>1227</v>
      </c>
      <c r="AD392" s="52"/>
    </row>
    <row r="393" ht="33.75" hidden="1" customHeight="1">
      <c r="A393" s="52">
        <v>528.0</v>
      </c>
      <c r="B393" s="53" t="s">
        <v>54</v>
      </c>
      <c r="C393" s="54" t="s">
        <v>560</v>
      </c>
      <c r="D393" s="55"/>
      <c r="E393" s="54"/>
      <c r="F393" s="303"/>
      <c r="G393" s="58"/>
      <c r="H393" s="74"/>
      <c r="I393" s="74"/>
      <c r="J393" s="63" t="s">
        <v>82</v>
      </c>
      <c r="K393" s="64" t="s">
        <v>82</v>
      </c>
      <c r="L393" s="64" t="s">
        <v>82</v>
      </c>
      <c r="M393" s="74" t="s">
        <v>82</v>
      </c>
      <c r="N393" s="307"/>
      <c r="O393" s="307"/>
      <c r="P393" s="307"/>
      <c r="Q393" s="74"/>
      <c r="R393" s="74"/>
      <c r="S393" s="67"/>
      <c r="T393" s="67"/>
      <c r="U393" s="67"/>
      <c r="V393" s="68"/>
      <c r="W393" s="70"/>
      <c r="X393" s="70"/>
      <c r="Y393" s="64" t="s">
        <v>66</v>
      </c>
      <c r="Z393" s="64" t="s">
        <v>66</v>
      </c>
      <c r="AA393" s="64" t="s">
        <v>66</v>
      </c>
      <c r="AB393" s="64" t="s">
        <v>66</v>
      </c>
      <c r="AC393" s="412" t="s">
        <v>675</v>
      </c>
      <c r="AD393" s="52"/>
    </row>
    <row r="394" ht="33.75" hidden="1" customHeight="1">
      <c r="A394" s="52">
        <v>529.0</v>
      </c>
      <c r="B394" s="53" t="s">
        <v>54</v>
      </c>
      <c r="C394" s="54" t="s">
        <v>457</v>
      </c>
      <c r="D394" s="55"/>
      <c r="E394" s="54"/>
      <c r="F394" s="303"/>
      <c r="G394" s="58">
        <v>45096.0</v>
      </c>
      <c r="H394" s="74"/>
      <c r="I394" s="74"/>
      <c r="J394" s="63" t="s">
        <v>552</v>
      </c>
      <c r="K394" s="64" t="s">
        <v>82</v>
      </c>
      <c r="L394" s="64" t="s">
        <v>2911</v>
      </c>
      <c r="M394" s="74" t="s">
        <v>552</v>
      </c>
      <c r="N394" s="307"/>
      <c r="O394" s="307"/>
      <c r="P394" s="307"/>
      <c r="Q394" s="74"/>
      <c r="R394" s="74"/>
      <c r="S394" s="67">
        <v>15.0</v>
      </c>
      <c r="T394" s="67">
        <v>13.0</v>
      </c>
      <c r="U394" s="67">
        <v>3.0</v>
      </c>
      <c r="V394" s="68"/>
      <c r="W394" s="70"/>
      <c r="X394" s="70"/>
      <c r="Y394" s="64" t="s">
        <v>66</v>
      </c>
      <c r="Z394" s="64" t="s">
        <v>66</v>
      </c>
      <c r="AA394" s="64" t="s">
        <v>66</v>
      </c>
      <c r="AB394" s="64" t="s">
        <v>66</v>
      </c>
      <c r="AC394" s="412" t="s">
        <v>662</v>
      </c>
      <c r="AD394" s="52"/>
    </row>
    <row r="395" ht="33.75" hidden="1" customHeight="1">
      <c r="A395" s="52">
        <v>530.0</v>
      </c>
      <c r="B395" s="53" t="s">
        <v>54</v>
      </c>
      <c r="C395" s="54" t="s">
        <v>561</v>
      </c>
      <c r="D395" s="55"/>
      <c r="E395" s="54"/>
      <c r="F395" s="303"/>
      <c r="G395" s="58">
        <v>45071.0</v>
      </c>
      <c r="H395" s="74"/>
      <c r="I395" s="74"/>
      <c r="J395" s="63" t="s">
        <v>57</v>
      </c>
      <c r="K395" s="64" t="s">
        <v>57</v>
      </c>
      <c r="L395" s="64" t="s">
        <v>82</v>
      </c>
      <c r="M395" s="74" t="s">
        <v>362</v>
      </c>
      <c r="N395" s="307"/>
      <c r="O395" s="307"/>
      <c r="P395" s="307"/>
      <c r="Q395" s="74"/>
      <c r="R395" s="74"/>
      <c r="S395" s="67">
        <v>42.0</v>
      </c>
      <c r="T395" s="67">
        <v>30.0</v>
      </c>
      <c r="U395" s="67">
        <v>6.0</v>
      </c>
      <c r="V395" s="68"/>
      <c r="W395" s="70"/>
      <c r="X395" s="70"/>
      <c r="Y395" s="64" t="s">
        <v>66</v>
      </c>
      <c r="Z395" s="64" t="s">
        <v>66</v>
      </c>
      <c r="AA395" s="64" t="s">
        <v>66</v>
      </c>
      <c r="AB395" s="64" t="s">
        <v>66</v>
      </c>
      <c r="AC395" s="412" t="s">
        <v>675</v>
      </c>
      <c r="AD395" s="52"/>
    </row>
    <row r="396" ht="33.75" hidden="1" customHeight="1">
      <c r="A396" s="52">
        <v>531.0</v>
      </c>
      <c r="B396" s="53" t="s">
        <v>54</v>
      </c>
      <c r="C396" s="54" t="s">
        <v>533</v>
      </c>
      <c r="D396" s="55"/>
      <c r="E396" s="54"/>
      <c r="F396" s="303"/>
      <c r="G396" s="58"/>
      <c r="H396" s="74"/>
      <c r="I396" s="74"/>
      <c r="J396" s="63" t="s">
        <v>66</v>
      </c>
      <c r="K396" s="64" t="s">
        <v>82</v>
      </c>
      <c r="L396" s="64" t="s">
        <v>66</v>
      </c>
      <c r="M396" s="74" t="s">
        <v>66</v>
      </c>
      <c r="N396" s="307"/>
      <c r="O396" s="307"/>
      <c r="P396" s="307"/>
      <c r="Q396" s="74"/>
      <c r="R396" s="74"/>
      <c r="S396" s="67">
        <v>0.0</v>
      </c>
      <c r="T396" s="67"/>
      <c r="U396" s="67">
        <v>0.0</v>
      </c>
      <c r="V396" s="68"/>
      <c r="W396" s="70"/>
      <c r="X396" s="70"/>
      <c r="Y396" s="64" t="s">
        <v>66</v>
      </c>
      <c r="Z396" s="64" t="s">
        <v>66</v>
      </c>
      <c r="AA396" s="64" t="s">
        <v>66</v>
      </c>
      <c r="AB396" s="64" t="s">
        <v>66</v>
      </c>
      <c r="AC396" s="412" t="s">
        <v>1711</v>
      </c>
      <c r="AD396" s="52"/>
    </row>
    <row r="397" ht="33.75" hidden="1" customHeight="1">
      <c r="A397" s="52">
        <v>532.0</v>
      </c>
      <c r="B397" s="53" t="s">
        <v>54</v>
      </c>
      <c r="C397" s="54" t="s">
        <v>523</v>
      </c>
      <c r="D397" s="55"/>
      <c r="E397" s="54"/>
      <c r="F397" s="303"/>
      <c r="G397" s="58">
        <v>45092.0</v>
      </c>
      <c r="H397" s="74"/>
      <c r="I397" s="74"/>
      <c r="J397" s="63" t="s">
        <v>57</v>
      </c>
      <c r="K397" s="64" t="s">
        <v>82</v>
      </c>
      <c r="L397" s="64" t="s">
        <v>66</v>
      </c>
      <c r="M397" s="74" t="s">
        <v>66</v>
      </c>
      <c r="N397" s="307"/>
      <c r="O397" s="307"/>
      <c r="P397" s="307"/>
      <c r="Q397" s="74"/>
      <c r="R397" s="74"/>
      <c r="S397" s="67">
        <v>0.0</v>
      </c>
      <c r="T397" s="67">
        <v>2.0</v>
      </c>
      <c r="U397" s="67">
        <v>0.0</v>
      </c>
      <c r="V397" s="68"/>
      <c r="W397" s="70"/>
      <c r="X397" s="70"/>
      <c r="Y397" s="64" t="s">
        <v>66</v>
      </c>
      <c r="Z397" s="64" t="s">
        <v>66</v>
      </c>
      <c r="AA397" s="64" t="s">
        <v>66</v>
      </c>
      <c r="AB397" s="64" t="s">
        <v>66</v>
      </c>
      <c r="AC397" s="412" t="s">
        <v>1667</v>
      </c>
      <c r="AD397" s="52"/>
    </row>
    <row r="398" ht="33.75" hidden="1" customHeight="1">
      <c r="A398" s="52">
        <v>533.0</v>
      </c>
      <c r="B398" s="53" t="s">
        <v>54</v>
      </c>
      <c r="C398" s="54" t="s">
        <v>562</v>
      </c>
      <c r="D398" s="55"/>
      <c r="E398" s="54"/>
      <c r="F398" s="303"/>
      <c r="G398" s="58"/>
      <c r="H398" s="74"/>
      <c r="I398" s="74"/>
      <c r="J398" s="63" t="s">
        <v>82</v>
      </c>
      <c r="K398" s="64" t="s">
        <v>82</v>
      </c>
      <c r="L398" s="64" t="s">
        <v>82</v>
      </c>
      <c r="M398" s="74" t="s">
        <v>82</v>
      </c>
      <c r="N398" s="307"/>
      <c r="O398" s="307"/>
      <c r="P398" s="307"/>
      <c r="Q398" s="74"/>
      <c r="R398" s="74"/>
      <c r="S398" s="67">
        <v>14.0</v>
      </c>
      <c r="T398" s="67">
        <v>12.0</v>
      </c>
      <c r="U398" s="67">
        <v>0.0</v>
      </c>
      <c r="V398" s="68"/>
      <c r="W398" s="70"/>
      <c r="X398" s="70"/>
      <c r="Y398" s="64" t="s">
        <v>66</v>
      </c>
      <c r="Z398" s="64" t="s">
        <v>66</v>
      </c>
      <c r="AA398" s="64" t="s">
        <v>66</v>
      </c>
      <c r="AB398" s="64" t="s">
        <v>66</v>
      </c>
      <c r="AC398" s="412" t="s">
        <v>1809</v>
      </c>
      <c r="AD398" s="52"/>
    </row>
    <row r="399" ht="33.75" hidden="1" customHeight="1">
      <c r="A399" s="52">
        <v>534.0</v>
      </c>
      <c r="B399" s="53" t="s">
        <v>54</v>
      </c>
      <c r="C399" s="54" t="s">
        <v>563</v>
      </c>
      <c r="D399" s="55"/>
      <c r="E399" s="54"/>
      <c r="F399" s="303"/>
      <c r="G399" s="58"/>
      <c r="H399" s="74"/>
      <c r="I399" s="74"/>
      <c r="J399" s="63" t="s">
        <v>82</v>
      </c>
      <c r="K399" s="64" t="s">
        <v>82</v>
      </c>
      <c r="L399" s="64" t="s">
        <v>82</v>
      </c>
      <c r="M399" s="74" t="s">
        <v>82</v>
      </c>
      <c r="N399" s="307"/>
      <c r="O399" s="307"/>
      <c r="P399" s="307"/>
      <c r="Q399" s="74"/>
      <c r="R399" s="74"/>
      <c r="S399" s="67">
        <v>10.0</v>
      </c>
      <c r="T399" s="67">
        <v>4.0</v>
      </c>
      <c r="U399" s="67">
        <v>0.0</v>
      </c>
      <c r="V399" s="68"/>
      <c r="W399" s="70"/>
      <c r="X399" s="70"/>
      <c r="Y399" s="64" t="s">
        <v>66</v>
      </c>
      <c r="Z399" s="64" t="s">
        <v>66</v>
      </c>
      <c r="AA399" s="64" t="s">
        <v>66</v>
      </c>
      <c r="AB399" s="64" t="s">
        <v>66</v>
      </c>
      <c r="AC399" s="52"/>
      <c r="AD399" s="52"/>
    </row>
    <row r="400" ht="33.75" hidden="1" customHeight="1">
      <c r="A400" s="52">
        <v>535.0</v>
      </c>
      <c r="B400" s="53" t="s">
        <v>54</v>
      </c>
      <c r="C400" s="54" t="s">
        <v>564</v>
      </c>
      <c r="D400" s="55"/>
      <c r="E400" s="54"/>
      <c r="F400" s="303"/>
      <c r="G400" s="58">
        <v>45091.0</v>
      </c>
      <c r="H400" s="74"/>
      <c r="I400" s="74"/>
      <c r="J400" s="63" t="s">
        <v>57</v>
      </c>
      <c r="K400" s="64" t="s">
        <v>57</v>
      </c>
      <c r="L400" s="64" t="s">
        <v>57</v>
      </c>
      <c r="M400" s="74" t="s">
        <v>57</v>
      </c>
      <c r="N400" s="307"/>
      <c r="O400" s="307"/>
      <c r="P400" s="307"/>
      <c r="Q400" s="74"/>
      <c r="R400" s="74"/>
      <c r="S400" s="67">
        <v>9.0</v>
      </c>
      <c r="T400" s="67">
        <v>5.0</v>
      </c>
      <c r="U400" s="67">
        <v>2.0</v>
      </c>
      <c r="V400" s="68"/>
      <c r="W400" s="70"/>
      <c r="X400" s="70"/>
      <c r="Y400" s="64" t="s">
        <v>66</v>
      </c>
      <c r="Z400" s="64" t="s">
        <v>66</v>
      </c>
      <c r="AA400" s="64" t="s">
        <v>66</v>
      </c>
      <c r="AB400" s="64" t="s">
        <v>66</v>
      </c>
      <c r="AC400" s="412" t="s">
        <v>651</v>
      </c>
      <c r="AD400" s="52"/>
    </row>
    <row r="401" ht="33.75" hidden="1" customHeight="1">
      <c r="A401" s="52">
        <v>536.0</v>
      </c>
      <c r="B401" s="53" t="s">
        <v>54</v>
      </c>
      <c r="C401" s="54" t="s">
        <v>565</v>
      </c>
      <c r="D401" s="55"/>
      <c r="E401" s="54"/>
      <c r="F401" s="303"/>
      <c r="G401" s="58"/>
      <c r="H401" s="74"/>
      <c r="I401" s="74"/>
      <c r="J401" s="63" t="s">
        <v>82</v>
      </c>
      <c r="K401" s="64" t="s">
        <v>82</v>
      </c>
      <c r="L401" s="64" t="s">
        <v>82</v>
      </c>
      <c r="M401" s="74" t="s">
        <v>82</v>
      </c>
      <c r="N401" s="307"/>
      <c r="O401" s="307"/>
      <c r="P401" s="307"/>
      <c r="Q401" s="74"/>
      <c r="R401" s="74"/>
      <c r="S401" s="67">
        <v>6.0</v>
      </c>
      <c r="T401" s="67">
        <v>3.0</v>
      </c>
      <c r="U401" s="67">
        <v>1.0</v>
      </c>
      <c r="V401" s="68"/>
      <c r="W401" s="70"/>
      <c r="X401" s="70"/>
      <c r="Y401" s="64" t="s">
        <v>66</v>
      </c>
      <c r="Z401" s="64" t="s">
        <v>66</v>
      </c>
      <c r="AA401" s="64" t="s">
        <v>66</v>
      </c>
      <c r="AB401" s="64" t="s">
        <v>66</v>
      </c>
      <c r="AC401" s="412" t="s">
        <v>1822</v>
      </c>
      <c r="AD401" s="52"/>
    </row>
    <row r="402" ht="33.75" hidden="1" customHeight="1">
      <c r="A402" s="52">
        <v>537.0</v>
      </c>
      <c r="B402" s="53" t="s">
        <v>54</v>
      </c>
      <c r="C402" s="54" t="s">
        <v>566</v>
      </c>
      <c r="D402" s="55"/>
      <c r="E402" s="54"/>
      <c r="F402" s="303"/>
      <c r="G402" s="58"/>
      <c r="H402" s="74"/>
      <c r="I402" s="74"/>
      <c r="J402" s="63" t="s">
        <v>82</v>
      </c>
      <c r="K402" s="64" t="s">
        <v>82</v>
      </c>
      <c r="L402" s="64" t="s">
        <v>82</v>
      </c>
      <c r="M402" s="74" t="s">
        <v>82</v>
      </c>
      <c r="N402" s="307"/>
      <c r="O402" s="307"/>
      <c r="P402" s="307"/>
      <c r="Q402" s="74"/>
      <c r="R402" s="74"/>
      <c r="S402" s="67">
        <v>17.0</v>
      </c>
      <c r="T402" s="67">
        <v>11.0</v>
      </c>
      <c r="U402" s="67">
        <v>2.0</v>
      </c>
      <c r="V402" s="68"/>
      <c r="W402" s="70"/>
      <c r="X402" s="70"/>
      <c r="Y402" s="64" t="s">
        <v>66</v>
      </c>
      <c r="Z402" s="64" t="s">
        <v>66</v>
      </c>
      <c r="AA402" s="64" t="s">
        <v>66</v>
      </c>
      <c r="AB402" s="64" t="s">
        <v>66</v>
      </c>
      <c r="AC402" s="412" t="s">
        <v>1829</v>
      </c>
      <c r="AD402" s="52"/>
    </row>
    <row r="403" ht="33.75" hidden="1" customHeight="1">
      <c r="A403" s="52">
        <v>538.0</v>
      </c>
      <c r="B403" s="53" t="s">
        <v>54</v>
      </c>
      <c r="C403" s="54" t="s">
        <v>567</v>
      </c>
      <c r="D403" s="55"/>
      <c r="E403" s="54"/>
      <c r="F403" s="303"/>
      <c r="G403" s="58"/>
      <c r="H403" s="74"/>
      <c r="I403" s="74"/>
      <c r="J403" s="63" t="s">
        <v>82</v>
      </c>
      <c r="K403" s="64" t="s">
        <v>82</v>
      </c>
      <c r="L403" s="64" t="s">
        <v>82</v>
      </c>
      <c r="M403" s="74" t="s">
        <v>82</v>
      </c>
      <c r="N403" s="307"/>
      <c r="O403" s="307"/>
      <c r="P403" s="307"/>
      <c r="Q403" s="74"/>
      <c r="R403" s="74"/>
      <c r="S403" s="67">
        <v>20.0</v>
      </c>
      <c r="T403" s="67">
        <v>15.0</v>
      </c>
      <c r="U403" s="67">
        <v>3.0</v>
      </c>
      <c r="V403" s="68"/>
      <c r="W403" s="70"/>
      <c r="X403" s="70"/>
      <c r="Y403" s="64" t="s">
        <v>66</v>
      </c>
      <c r="Z403" s="64" t="s">
        <v>66</v>
      </c>
      <c r="AA403" s="64" t="s">
        <v>66</v>
      </c>
      <c r="AB403" s="64" t="s">
        <v>66</v>
      </c>
      <c r="AC403" s="412" t="s">
        <v>1834</v>
      </c>
      <c r="AD403" s="52"/>
    </row>
    <row r="404" ht="33.75" hidden="1" customHeight="1">
      <c r="A404" s="52">
        <v>539.0</v>
      </c>
      <c r="B404" s="53" t="s">
        <v>54</v>
      </c>
      <c r="C404" s="54" t="s">
        <v>569</v>
      </c>
      <c r="D404" s="55"/>
      <c r="E404" s="54"/>
      <c r="F404" s="303"/>
      <c r="G404" s="58"/>
      <c r="H404" s="74"/>
      <c r="I404" s="74"/>
      <c r="J404" s="63" t="s">
        <v>66</v>
      </c>
      <c r="K404" s="64" t="s">
        <v>66</v>
      </c>
      <c r="L404" s="64" t="s">
        <v>66</v>
      </c>
      <c r="M404" s="74" t="s">
        <v>82</v>
      </c>
      <c r="N404" s="307"/>
      <c r="O404" s="307"/>
      <c r="P404" s="307"/>
      <c r="Q404" s="74"/>
      <c r="R404" s="74"/>
      <c r="S404" s="67">
        <v>6.0</v>
      </c>
      <c r="T404" s="67">
        <v>0.0</v>
      </c>
      <c r="U404" s="67">
        <v>0.0</v>
      </c>
      <c r="V404" s="68"/>
      <c r="W404" s="70"/>
      <c r="X404" s="70"/>
      <c r="Y404" s="64" t="s">
        <v>66</v>
      </c>
      <c r="Z404" s="64" t="s">
        <v>66</v>
      </c>
      <c r="AA404" s="64" t="s">
        <v>66</v>
      </c>
      <c r="AB404" s="64" t="s">
        <v>66</v>
      </c>
      <c r="AC404" s="412" t="s">
        <v>658</v>
      </c>
      <c r="AD404" s="52"/>
    </row>
    <row r="405" ht="33.75" hidden="1" customHeight="1">
      <c r="A405" s="52">
        <v>540.0</v>
      </c>
      <c r="B405" s="53" t="s">
        <v>54</v>
      </c>
      <c r="C405" s="54" t="s">
        <v>517</v>
      </c>
      <c r="D405" s="55"/>
      <c r="E405" s="54"/>
      <c r="F405" s="303"/>
      <c r="G405" s="58"/>
      <c r="H405" s="74"/>
      <c r="I405" s="74"/>
      <c r="J405" s="63" t="s">
        <v>66</v>
      </c>
      <c r="K405" s="64" t="s">
        <v>66</v>
      </c>
      <c r="L405" s="64" t="s">
        <v>66</v>
      </c>
      <c r="M405" s="74" t="s">
        <v>82</v>
      </c>
      <c r="N405" s="307"/>
      <c r="O405" s="307"/>
      <c r="P405" s="307"/>
      <c r="Q405" s="74"/>
      <c r="R405" s="74"/>
      <c r="S405" s="67">
        <v>4.0</v>
      </c>
      <c r="T405" s="67">
        <v>0.0</v>
      </c>
      <c r="U405" s="67">
        <v>0.0</v>
      </c>
      <c r="V405" s="68"/>
      <c r="W405" s="70"/>
      <c r="X405" s="70"/>
      <c r="Y405" s="64" t="s">
        <v>66</v>
      </c>
      <c r="Z405" s="64" t="s">
        <v>66</v>
      </c>
      <c r="AA405" s="64" t="s">
        <v>66</v>
      </c>
      <c r="AB405" s="64" t="s">
        <v>66</v>
      </c>
      <c r="AC405" s="412" t="s">
        <v>1654</v>
      </c>
      <c r="AD405" s="52"/>
    </row>
    <row r="406" ht="33.75" hidden="1" customHeight="1">
      <c r="A406" s="52">
        <v>541.0</v>
      </c>
      <c r="B406" s="53" t="s">
        <v>54</v>
      </c>
      <c r="C406" s="54" t="s">
        <v>570</v>
      </c>
      <c r="D406" s="55"/>
      <c r="E406" s="54"/>
      <c r="F406" s="303"/>
      <c r="G406" s="58">
        <v>45086.0</v>
      </c>
      <c r="H406" s="74"/>
      <c r="I406" s="74"/>
      <c r="J406" s="63" t="s">
        <v>66</v>
      </c>
      <c r="K406" s="64" t="s">
        <v>66</v>
      </c>
      <c r="L406" s="64" t="s">
        <v>66</v>
      </c>
      <c r="M406" s="74" t="s">
        <v>57</v>
      </c>
      <c r="N406" s="307"/>
      <c r="O406" s="307"/>
      <c r="P406" s="307"/>
      <c r="Q406" s="74"/>
      <c r="R406" s="74"/>
      <c r="S406" s="67">
        <v>3.0</v>
      </c>
      <c r="T406" s="67"/>
      <c r="U406" s="67">
        <v>0.0</v>
      </c>
      <c r="V406" s="68"/>
      <c r="W406" s="70"/>
      <c r="X406" s="70"/>
      <c r="Y406" s="64" t="s">
        <v>66</v>
      </c>
      <c r="Z406" s="64" t="s">
        <v>66</v>
      </c>
      <c r="AA406" s="64" t="s">
        <v>66</v>
      </c>
      <c r="AB406" s="64" t="s">
        <v>66</v>
      </c>
      <c r="AC406" s="412" t="s">
        <v>675</v>
      </c>
      <c r="AD406" s="52"/>
    </row>
    <row r="407" ht="33.75" hidden="1" customHeight="1">
      <c r="A407" s="52">
        <v>542.0</v>
      </c>
      <c r="B407" s="53" t="s">
        <v>54</v>
      </c>
      <c r="C407" s="54" t="s">
        <v>573</v>
      </c>
      <c r="D407" s="55"/>
      <c r="E407" s="54"/>
      <c r="F407" s="303"/>
      <c r="G407" s="58">
        <v>45092.0</v>
      </c>
      <c r="H407" s="74"/>
      <c r="I407" s="74"/>
      <c r="J407" s="63" t="s">
        <v>57</v>
      </c>
      <c r="K407" s="64" t="s">
        <v>2958</v>
      </c>
      <c r="L407" s="64" t="s">
        <v>57</v>
      </c>
      <c r="M407" s="74" t="s">
        <v>57</v>
      </c>
      <c r="N407" s="307"/>
      <c r="O407" s="307"/>
      <c r="P407" s="307"/>
      <c r="Q407" s="74"/>
      <c r="R407" s="74"/>
      <c r="S407" s="67">
        <v>27.0</v>
      </c>
      <c r="T407" s="67">
        <v>23.0</v>
      </c>
      <c r="U407" s="67">
        <v>9.0</v>
      </c>
      <c r="V407" s="68"/>
      <c r="W407" s="70"/>
      <c r="X407" s="70"/>
      <c r="Y407" s="64" t="s">
        <v>66</v>
      </c>
      <c r="Z407" s="64" t="s">
        <v>66</v>
      </c>
      <c r="AA407" s="64" t="s">
        <v>66</v>
      </c>
      <c r="AB407" s="64" t="s">
        <v>66</v>
      </c>
      <c r="AC407" s="412" t="s">
        <v>700</v>
      </c>
      <c r="AD407" s="52"/>
    </row>
    <row r="408" ht="33.75" hidden="1" customHeight="1">
      <c r="A408" s="52">
        <v>543.0</v>
      </c>
      <c r="B408" s="53" t="s">
        <v>54</v>
      </c>
      <c r="C408" s="54" t="s">
        <v>574</v>
      </c>
      <c r="D408" s="55"/>
      <c r="E408" s="54"/>
      <c r="F408" s="303"/>
      <c r="G408" s="58"/>
      <c r="H408" s="74"/>
      <c r="I408" s="74"/>
      <c r="J408" s="63" t="s">
        <v>82</v>
      </c>
      <c r="K408" s="64" t="s">
        <v>82</v>
      </c>
      <c r="L408" s="64" t="s">
        <v>82</v>
      </c>
      <c r="M408" s="74" t="s">
        <v>82</v>
      </c>
      <c r="N408" s="307"/>
      <c r="O408" s="307"/>
      <c r="P408" s="307"/>
      <c r="Q408" s="74"/>
      <c r="R408" s="74"/>
      <c r="S408" s="67">
        <v>4.0</v>
      </c>
      <c r="T408" s="67">
        <v>1.0</v>
      </c>
      <c r="U408" s="67">
        <v>1.0</v>
      </c>
      <c r="V408" s="68"/>
      <c r="W408" s="70"/>
      <c r="X408" s="70"/>
      <c r="Y408" s="64" t="s">
        <v>66</v>
      </c>
      <c r="Z408" s="64" t="s">
        <v>66</v>
      </c>
      <c r="AA408" s="64" t="s">
        <v>66</v>
      </c>
      <c r="AB408" s="64" t="s">
        <v>66</v>
      </c>
      <c r="AC408" s="412" t="s">
        <v>1853</v>
      </c>
      <c r="AD408" s="52"/>
    </row>
    <row r="409" ht="33.75" hidden="1" customHeight="1">
      <c r="A409" s="52">
        <v>544.0</v>
      </c>
      <c r="B409" s="53" t="s">
        <v>54</v>
      </c>
      <c r="C409" s="54" t="s">
        <v>575</v>
      </c>
      <c r="D409" s="55"/>
      <c r="E409" s="54"/>
      <c r="F409" s="303"/>
      <c r="G409" s="58"/>
      <c r="H409" s="74"/>
      <c r="I409" s="74"/>
      <c r="J409" s="63" t="s">
        <v>82</v>
      </c>
      <c r="K409" s="64" t="s">
        <v>82</v>
      </c>
      <c r="L409" s="64" t="s">
        <v>619</v>
      </c>
      <c r="M409" s="74" t="s">
        <v>82</v>
      </c>
      <c r="N409" s="307"/>
      <c r="O409" s="307"/>
      <c r="P409" s="307"/>
      <c r="Q409" s="74"/>
      <c r="R409" s="74"/>
      <c r="S409" s="67">
        <v>48.0</v>
      </c>
      <c r="T409" s="67">
        <v>33.0</v>
      </c>
      <c r="U409" s="67">
        <v>10.0</v>
      </c>
      <c r="V409" s="68"/>
      <c r="W409" s="70"/>
      <c r="X409" s="70"/>
      <c r="Y409" s="64" t="s">
        <v>66</v>
      </c>
      <c r="Z409" s="64" t="s">
        <v>66</v>
      </c>
      <c r="AA409" s="64" t="s">
        <v>66</v>
      </c>
      <c r="AB409" s="64" t="s">
        <v>66</v>
      </c>
      <c r="AC409" s="412" t="s">
        <v>1592</v>
      </c>
      <c r="AD409" s="52"/>
    </row>
    <row r="410" ht="33.75" hidden="1" customHeight="1">
      <c r="A410" s="52">
        <v>545.0</v>
      </c>
      <c r="B410" s="53" t="s">
        <v>54</v>
      </c>
      <c r="C410" s="54" t="s">
        <v>287</v>
      </c>
      <c r="D410" s="55"/>
      <c r="E410" s="54"/>
      <c r="F410" s="303"/>
      <c r="G410" s="58">
        <v>45089.0</v>
      </c>
      <c r="H410" s="74"/>
      <c r="I410" s="74"/>
      <c r="J410" s="63" t="s">
        <v>57</v>
      </c>
      <c r="K410" s="64" t="s">
        <v>57</v>
      </c>
      <c r="L410" s="64" t="s">
        <v>57</v>
      </c>
      <c r="M410" s="74" t="s">
        <v>66</v>
      </c>
      <c r="N410" s="307"/>
      <c r="O410" s="307"/>
      <c r="P410" s="307"/>
      <c r="Q410" s="74"/>
      <c r="R410" s="74"/>
      <c r="S410" s="67">
        <v>0.0</v>
      </c>
      <c r="T410" s="67">
        <v>1.0</v>
      </c>
      <c r="U410" s="67">
        <v>2.0</v>
      </c>
      <c r="V410" s="68"/>
      <c r="W410" s="70"/>
      <c r="X410" s="70"/>
      <c r="Y410" s="64" t="s">
        <v>66</v>
      </c>
      <c r="Z410" s="64" t="s">
        <v>66</v>
      </c>
      <c r="AA410" s="64" t="s">
        <v>66</v>
      </c>
      <c r="AB410" s="64" t="s">
        <v>66</v>
      </c>
      <c r="AC410" s="412" t="s">
        <v>1238</v>
      </c>
      <c r="AD410" s="52"/>
    </row>
    <row r="411" ht="33.75" hidden="1" customHeight="1">
      <c r="A411" s="52">
        <v>546.0</v>
      </c>
      <c r="B411" s="53" t="s">
        <v>54</v>
      </c>
      <c r="C411" s="54" t="s">
        <v>576</v>
      </c>
      <c r="D411" s="55"/>
      <c r="E411" s="54"/>
      <c r="F411" s="303"/>
      <c r="G411" s="58"/>
      <c r="H411" s="74"/>
      <c r="I411" s="74"/>
      <c r="J411" s="63" t="s">
        <v>82</v>
      </c>
      <c r="K411" s="64" t="s">
        <v>82</v>
      </c>
      <c r="L411" s="64" t="s">
        <v>82</v>
      </c>
      <c r="M411" s="74" t="s">
        <v>82</v>
      </c>
      <c r="N411" s="307"/>
      <c r="O411" s="307"/>
      <c r="P411" s="307"/>
      <c r="Q411" s="74"/>
      <c r="R411" s="74"/>
      <c r="S411" s="67">
        <v>23.0</v>
      </c>
      <c r="T411" s="67">
        <v>17.0</v>
      </c>
      <c r="U411" s="67">
        <v>4.0</v>
      </c>
      <c r="V411" s="68"/>
      <c r="W411" s="70"/>
      <c r="X411" s="70"/>
      <c r="Y411" s="64" t="s">
        <v>66</v>
      </c>
      <c r="Z411" s="64" t="s">
        <v>66</v>
      </c>
      <c r="AA411" s="64" t="s">
        <v>66</v>
      </c>
      <c r="AB411" s="64" t="s">
        <v>66</v>
      </c>
      <c r="AC411" s="412" t="s">
        <v>1862</v>
      </c>
      <c r="AD411" s="52"/>
    </row>
    <row r="412" ht="33.75" hidden="1" customHeight="1">
      <c r="A412" s="52">
        <v>547.0</v>
      </c>
      <c r="B412" s="53" t="s">
        <v>54</v>
      </c>
      <c r="C412" s="54" t="s">
        <v>577</v>
      </c>
      <c r="D412" s="55"/>
      <c r="E412" s="54"/>
      <c r="F412" s="303"/>
      <c r="G412" s="58"/>
      <c r="H412" s="74"/>
      <c r="I412" s="74"/>
      <c r="J412" s="63" t="s">
        <v>82</v>
      </c>
      <c r="K412" s="64" t="s">
        <v>82</v>
      </c>
      <c r="L412" s="64" t="s">
        <v>82</v>
      </c>
      <c r="M412" s="74" t="s">
        <v>82</v>
      </c>
      <c r="N412" s="307"/>
      <c r="O412" s="307"/>
      <c r="P412" s="307"/>
      <c r="Q412" s="74"/>
      <c r="R412" s="74"/>
      <c r="S412" s="67">
        <v>17.0</v>
      </c>
      <c r="T412" s="67">
        <v>10.0</v>
      </c>
      <c r="U412" s="67">
        <v>2.0</v>
      </c>
      <c r="V412" s="68"/>
      <c r="W412" s="70"/>
      <c r="X412" s="70"/>
      <c r="Y412" s="64" t="s">
        <v>66</v>
      </c>
      <c r="Z412" s="64" t="s">
        <v>66</v>
      </c>
      <c r="AA412" s="64" t="s">
        <v>66</v>
      </c>
      <c r="AB412" s="64" t="s">
        <v>66</v>
      </c>
      <c r="AC412" s="412" t="s">
        <v>1864</v>
      </c>
      <c r="AD412" s="52"/>
    </row>
    <row r="413" ht="33.75" hidden="1" customHeight="1">
      <c r="A413" s="52">
        <v>548.0</v>
      </c>
      <c r="B413" s="53" t="s">
        <v>54</v>
      </c>
      <c r="C413" s="54" t="s">
        <v>578</v>
      </c>
      <c r="D413" s="55"/>
      <c r="E413" s="54"/>
      <c r="F413" s="303"/>
      <c r="G413" s="58"/>
      <c r="H413" s="74"/>
      <c r="I413" s="74"/>
      <c r="J413" s="63" t="s">
        <v>82</v>
      </c>
      <c r="K413" s="64" t="s">
        <v>82</v>
      </c>
      <c r="L413" s="64" t="s">
        <v>82</v>
      </c>
      <c r="M413" s="74" t="s">
        <v>82</v>
      </c>
      <c r="N413" s="307"/>
      <c r="O413" s="307"/>
      <c r="P413" s="307"/>
      <c r="Q413" s="74"/>
      <c r="R413" s="74"/>
      <c r="S413" s="67">
        <v>7.0</v>
      </c>
      <c r="T413" s="67">
        <v>5.0</v>
      </c>
      <c r="U413" s="67">
        <v>0.0</v>
      </c>
      <c r="V413" s="68"/>
      <c r="W413" s="70"/>
      <c r="X413" s="70"/>
      <c r="Y413" s="64" t="s">
        <v>66</v>
      </c>
      <c r="Z413" s="64" t="s">
        <v>66</v>
      </c>
      <c r="AA413" s="64" t="s">
        <v>66</v>
      </c>
      <c r="AB413" s="64" t="s">
        <v>66</v>
      </c>
      <c r="AC413" s="412" t="s">
        <v>675</v>
      </c>
      <c r="AD413" s="52"/>
    </row>
    <row r="414" ht="33.75" hidden="1" customHeight="1">
      <c r="A414" s="52">
        <v>549.0</v>
      </c>
      <c r="B414" s="53" t="s">
        <v>54</v>
      </c>
      <c r="C414" s="54" t="s">
        <v>361</v>
      </c>
      <c r="D414" s="55"/>
      <c r="E414" s="54"/>
      <c r="F414" s="303"/>
      <c r="G414" s="58"/>
      <c r="H414" s="74"/>
      <c r="I414" s="74"/>
      <c r="J414" s="63" t="s">
        <v>66</v>
      </c>
      <c r="K414" s="64" t="s">
        <v>66</v>
      </c>
      <c r="L414" s="64" t="s">
        <v>82</v>
      </c>
      <c r="M414" s="74" t="s">
        <v>66</v>
      </c>
      <c r="N414" s="307"/>
      <c r="O414" s="307"/>
      <c r="P414" s="307"/>
      <c r="Q414" s="74"/>
      <c r="R414" s="74"/>
      <c r="S414" s="67"/>
      <c r="T414" s="67"/>
      <c r="U414" s="67"/>
      <c r="V414" s="68"/>
      <c r="W414" s="70"/>
      <c r="X414" s="70"/>
      <c r="Y414" s="64" t="s">
        <v>66</v>
      </c>
      <c r="Z414" s="64" t="s">
        <v>66</v>
      </c>
      <c r="AA414" s="64" t="s">
        <v>66</v>
      </c>
      <c r="AB414" s="64" t="s">
        <v>66</v>
      </c>
      <c r="AC414" s="412" t="s">
        <v>858</v>
      </c>
      <c r="AD414" s="52"/>
    </row>
    <row r="415" ht="33.75" hidden="1" customHeight="1">
      <c r="A415" s="52">
        <v>550.0</v>
      </c>
      <c r="B415" s="53" t="s">
        <v>54</v>
      </c>
      <c r="C415" s="54" t="s">
        <v>547</v>
      </c>
      <c r="D415" s="55"/>
      <c r="E415" s="54"/>
      <c r="F415" s="303"/>
      <c r="G415" s="58"/>
      <c r="H415" s="74"/>
      <c r="I415" s="74"/>
      <c r="J415" s="63" t="s">
        <v>66</v>
      </c>
      <c r="K415" s="64" t="s">
        <v>66</v>
      </c>
      <c r="L415" s="64" t="s">
        <v>66</v>
      </c>
      <c r="M415" s="74" t="s">
        <v>82</v>
      </c>
      <c r="N415" s="307"/>
      <c r="O415" s="307"/>
      <c r="P415" s="307"/>
      <c r="Q415" s="74"/>
      <c r="R415" s="74"/>
      <c r="S415" s="67"/>
      <c r="T415" s="67">
        <v>0.0</v>
      </c>
      <c r="U415" s="67"/>
      <c r="V415" s="68"/>
      <c r="W415" s="70"/>
      <c r="X415" s="70"/>
      <c r="Y415" s="64" t="s">
        <v>66</v>
      </c>
      <c r="Z415" s="64" t="s">
        <v>66</v>
      </c>
      <c r="AA415" s="64" t="s">
        <v>66</v>
      </c>
      <c r="AB415" s="64" t="s">
        <v>66</v>
      </c>
      <c r="AC415" s="412" t="s">
        <v>786</v>
      </c>
      <c r="AD415" s="52"/>
    </row>
    <row r="416" ht="33.75" hidden="1" customHeight="1">
      <c r="A416" s="52">
        <v>551.0</v>
      </c>
      <c r="B416" s="53" t="s">
        <v>54</v>
      </c>
      <c r="C416" s="54" t="s">
        <v>581</v>
      </c>
      <c r="D416" s="55"/>
      <c r="E416" s="54"/>
      <c r="F416" s="303"/>
      <c r="G416" s="58"/>
      <c r="H416" s="74"/>
      <c r="I416" s="74"/>
      <c r="J416" s="63" t="s">
        <v>82</v>
      </c>
      <c r="K416" s="64" t="s">
        <v>82</v>
      </c>
      <c r="L416" s="64" t="s">
        <v>82</v>
      </c>
      <c r="M416" s="74" t="s">
        <v>82</v>
      </c>
      <c r="N416" s="307"/>
      <c r="O416" s="307"/>
      <c r="P416" s="307"/>
      <c r="Q416" s="74"/>
      <c r="R416" s="74"/>
      <c r="S416" s="67">
        <v>43.0</v>
      </c>
      <c r="T416" s="67">
        <v>31.0</v>
      </c>
      <c r="U416" s="67">
        <v>10.0</v>
      </c>
      <c r="V416" s="68"/>
      <c r="W416" s="70"/>
      <c r="X416" s="70"/>
      <c r="Y416" s="64" t="s">
        <v>66</v>
      </c>
      <c r="Z416" s="64" t="s">
        <v>66</v>
      </c>
      <c r="AA416" s="64" t="s">
        <v>66</v>
      </c>
      <c r="AB416" s="64" t="s">
        <v>66</v>
      </c>
      <c r="AC416" s="412" t="s">
        <v>1873</v>
      </c>
      <c r="AD416" s="52"/>
    </row>
    <row r="417" ht="33.75" hidden="1" customHeight="1">
      <c r="A417" s="52">
        <v>552.0</v>
      </c>
      <c r="B417" s="53" t="s">
        <v>54</v>
      </c>
      <c r="C417" s="54" t="s">
        <v>582</v>
      </c>
      <c r="D417" s="55"/>
      <c r="E417" s="54"/>
      <c r="F417" s="303"/>
      <c r="G417" s="58"/>
      <c r="H417" s="74"/>
      <c r="I417" s="74"/>
      <c r="J417" s="63" t="s">
        <v>82</v>
      </c>
      <c r="K417" s="64" t="s">
        <v>82</v>
      </c>
      <c r="L417" s="64" t="s">
        <v>66</v>
      </c>
      <c r="M417" s="74" t="s">
        <v>66</v>
      </c>
      <c r="N417" s="307"/>
      <c r="O417" s="307"/>
      <c r="P417" s="307"/>
      <c r="Q417" s="74"/>
      <c r="R417" s="74"/>
      <c r="S417" s="67">
        <v>0.0</v>
      </c>
      <c r="T417" s="67">
        <v>1.0</v>
      </c>
      <c r="U417" s="67">
        <v>0.0</v>
      </c>
      <c r="V417" s="68"/>
      <c r="W417" s="70"/>
      <c r="X417" s="70"/>
      <c r="Y417" s="64" t="s">
        <v>66</v>
      </c>
      <c r="Z417" s="64" t="s">
        <v>66</v>
      </c>
      <c r="AA417" s="64" t="s">
        <v>66</v>
      </c>
      <c r="AB417" s="64" t="s">
        <v>66</v>
      </c>
      <c r="AC417" s="412" t="s">
        <v>1878</v>
      </c>
      <c r="AD417" s="52"/>
    </row>
    <row r="418" ht="33.75" hidden="1" customHeight="1">
      <c r="A418" s="52">
        <v>553.0</v>
      </c>
      <c r="B418" s="53" t="s">
        <v>54</v>
      </c>
      <c r="C418" s="54" t="s">
        <v>515</v>
      </c>
      <c r="D418" s="55"/>
      <c r="E418" s="54"/>
      <c r="F418" s="303"/>
      <c r="G418" s="58"/>
      <c r="H418" s="74"/>
      <c r="I418" s="74"/>
      <c r="J418" s="63" t="s">
        <v>82</v>
      </c>
      <c r="K418" s="64" t="s">
        <v>82</v>
      </c>
      <c r="L418" s="64" t="s">
        <v>82</v>
      </c>
      <c r="M418" s="74" t="s">
        <v>82</v>
      </c>
      <c r="N418" s="307"/>
      <c r="O418" s="307"/>
      <c r="P418" s="307"/>
      <c r="Q418" s="74"/>
      <c r="R418" s="74"/>
      <c r="S418" s="67">
        <v>4.0</v>
      </c>
      <c r="T418" s="67">
        <v>4.0</v>
      </c>
      <c r="U418" s="67">
        <v>2.0</v>
      </c>
      <c r="V418" s="68"/>
      <c r="W418" s="70"/>
      <c r="X418" s="70"/>
      <c r="Y418" s="64" t="s">
        <v>66</v>
      </c>
      <c r="Z418" s="64" t="s">
        <v>66</v>
      </c>
      <c r="AA418" s="64" t="s">
        <v>66</v>
      </c>
      <c r="AB418" s="64" t="s">
        <v>66</v>
      </c>
      <c r="AC418" s="412" t="s">
        <v>1881</v>
      </c>
      <c r="AD418" s="52"/>
    </row>
    <row r="419" ht="33.75" hidden="1" customHeight="1">
      <c r="A419" s="52">
        <v>554.0</v>
      </c>
      <c r="B419" s="53" t="s">
        <v>54</v>
      </c>
      <c r="C419" s="54" t="s">
        <v>583</v>
      </c>
      <c r="D419" s="55"/>
      <c r="E419" s="54"/>
      <c r="F419" s="303"/>
      <c r="G419" s="58"/>
      <c r="H419" s="74"/>
      <c r="I419" s="74"/>
      <c r="J419" s="63" t="s">
        <v>82</v>
      </c>
      <c r="K419" s="64" t="s">
        <v>82</v>
      </c>
      <c r="L419" s="64" t="s">
        <v>82</v>
      </c>
      <c r="M419" s="74" t="s">
        <v>82</v>
      </c>
      <c r="N419" s="307"/>
      <c r="O419" s="307"/>
      <c r="P419" s="307"/>
      <c r="Q419" s="74"/>
      <c r="R419" s="74"/>
      <c r="S419" s="67">
        <v>22.0</v>
      </c>
      <c r="T419" s="67">
        <v>18.0</v>
      </c>
      <c r="U419" s="67">
        <v>4.0</v>
      </c>
      <c r="V419" s="68"/>
      <c r="W419" s="70"/>
      <c r="X419" s="70"/>
      <c r="Y419" s="64" t="s">
        <v>66</v>
      </c>
      <c r="Z419" s="64" t="s">
        <v>66</v>
      </c>
      <c r="AA419" s="64" t="s">
        <v>66</v>
      </c>
      <c r="AB419" s="64" t="s">
        <v>66</v>
      </c>
      <c r="AC419" s="412" t="s">
        <v>1885</v>
      </c>
      <c r="AD419" s="52"/>
    </row>
    <row r="420" ht="33.75" hidden="1" customHeight="1">
      <c r="A420" s="52">
        <v>555.0</v>
      </c>
      <c r="B420" s="53" t="s">
        <v>54</v>
      </c>
      <c r="C420" s="54" t="s">
        <v>584</v>
      </c>
      <c r="D420" s="55"/>
      <c r="E420" s="54"/>
      <c r="F420" s="303"/>
      <c r="G420" s="58"/>
      <c r="H420" s="74"/>
      <c r="I420" s="74"/>
      <c r="J420" s="63" t="s">
        <v>82</v>
      </c>
      <c r="K420" s="64" t="s">
        <v>82</v>
      </c>
      <c r="L420" s="64" t="s">
        <v>82</v>
      </c>
      <c r="M420" s="74" t="s">
        <v>66</v>
      </c>
      <c r="N420" s="307"/>
      <c r="O420" s="307"/>
      <c r="P420" s="307"/>
      <c r="Q420" s="74"/>
      <c r="R420" s="74"/>
      <c r="S420" s="67">
        <v>0.0</v>
      </c>
      <c r="T420" s="67">
        <v>1.0</v>
      </c>
      <c r="U420" s="67">
        <v>1.0</v>
      </c>
      <c r="V420" s="68"/>
      <c r="W420" s="70"/>
      <c r="X420" s="70"/>
      <c r="Y420" s="64" t="s">
        <v>66</v>
      </c>
      <c r="Z420" s="64" t="s">
        <v>66</v>
      </c>
      <c r="AA420" s="64" t="s">
        <v>66</v>
      </c>
      <c r="AB420" s="64" t="s">
        <v>66</v>
      </c>
      <c r="AC420" s="52"/>
      <c r="AD420" s="52"/>
    </row>
    <row r="421" ht="33.75" hidden="1" customHeight="1">
      <c r="A421" s="52">
        <v>556.0</v>
      </c>
      <c r="B421" s="53" t="s">
        <v>54</v>
      </c>
      <c r="C421" s="54" t="s">
        <v>550</v>
      </c>
      <c r="D421" s="55"/>
      <c r="E421" s="54"/>
      <c r="F421" s="303"/>
      <c r="G421" s="58"/>
      <c r="H421" s="74"/>
      <c r="I421" s="74"/>
      <c r="J421" s="63" t="s">
        <v>82</v>
      </c>
      <c r="K421" s="64" t="s">
        <v>82</v>
      </c>
      <c r="L421" s="64" t="s">
        <v>82</v>
      </c>
      <c r="M421" s="74" t="s">
        <v>66</v>
      </c>
      <c r="N421" s="307"/>
      <c r="O421" s="307"/>
      <c r="P421" s="307"/>
      <c r="Q421" s="74"/>
      <c r="R421" s="74"/>
      <c r="S421" s="67"/>
      <c r="T421" s="67"/>
      <c r="U421" s="67"/>
      <c r="V421" s="68"/>
      <c r="W421" s="70"/>
      <c r="X421" s="70"/>
      <c r="Y421" s="64" t="s">
        <v>66</v>
      </c>
      <c r="Z421" s="64" t="s">
        <v>66</v>
      </c>
      <c r="AA421" s="64" t="s">
        <v>66</v>
      </c>
      <c r="AB421" s="64" t="s">
        <v>66</v>
      </c>
      <c r="AC421" s="412" t="s">
        <v>1892</v>
      </c>
      <c r="AD421" s="52"/>
    </row>
    <row r="422" ht="33.75" hidden="1" customHeight="1">
      <c r="A422" s="52">
        <v>557.0</v>
      </c>
      <c r="B422" s="53" t="s">
        <v>54</v>
      </c>
      <c r="C422" s="54" t="s">
        <v>587</v>
      </c>
      <c r="D422" s="55"/>
      <c r="E422" s="54"/>
      <c r="F422" s="303"/>
      <c r="G422" s="58"/>
      <c r="H422" s="74"/>
      <c r="I422" s="74"/>
      <c r="J422" s="63" t="s">
        <v>82</v>
      </c>
      <c r="K422" s="64" t="s">
        <v>82</v>
      </c>
      <c r="L422" s="64" t="s">
        <v>82</v>
      </c>
      <c r="M422" s="74" t="s">
        <v>82</v>
      </c>
      <c r="N422" s="307"/>
      <c r="O422" s="307"/>
      <c r="P422" s="307"/>
      <c r="Q422" s="74"/>
      <c r="R422" s="74"/>
      <c r="S422" s="67"/>
      <c r="T422" s="67"/>
      <c r="U422" s="67"/>
      <c r="V422" s="68"/>
      <c r="W422" s="70"/>
      <c r="X422" s="70"/>
      <c r="Y422" s="64" t="s">
        <v>66</v>
      </c>
      <c r="Z422" s="64" t="s">
        <v>66</v>
      </c>
      <c r="AA422" s="64" t="s">
        <v>66</v>
      </c>
      <c r="AB422" s="64" t="s">
        <v>66</v>
      </c>
      <c r="AC422" s="412" t="s">
        <v>925</v>
      </c>
      <c r="AD422" s="52"/>
    </row>
    <row r="423" ht="33.75" hidden="1" customHeight="1">
      <c r="A423" s="52">
        <v>558.0</v>
      </c>
      <c r="B423" s="53" t="s">
        <v>54</v>
      </c>
      <c r="C423" s="54" t="s">
        <v>393</v>
      </c>
      <c r="D423" s="55"/>
      <c r="E423" s="54"/>
      <c r="F423" s="303"/>
      <c r="G423" s="58"/>
      <c r="H423" s="74"/>
      <c r="I423" s="74"/>
      <c r="J423" s="63" t="s">
        <v>66</v>
      </c>
      <c r="K423" s="64" t="s">
        <v>66</v>
      </c>
      <c r="L423" s="64" t="s">
        <v>66</v>
      </c>
      <c r="M423" s="74" t="s">
        <v>82</v>
      </c>
      <c r="N423" s="307"/>
      <c r="O423" s="307"/>
      <c r="P423" s="307"/>
      <c r="Q423" s="74"/>
      <c r="R423" s="74"/>
      <c r="S423" s="67"/>
      <c r="T423" s="67"/>
      <c r="U423" s="67"/>
      <c r="V423" s="68"/>
      <c r="W423" s="70"/>
      <c r="X423" s="70"/>
      <c r="Y423" s="64" t="s">
        <v>66</v>
      </c>
      <c r="Z423" s="64" t="s">
        <v>66</v>
      </c>
      <c r="AA423" s="64" t="s">
        <v>66</v>
      </c>
      <c r="AB423" s="64" t="s">
        <v>66</v>
      </c>
      <c r="AC423" s="412" t="s">
        <v>1300</v>
      </c>
      <c r="AD423" s="52"/>
    </row>
    <row r="424" ht="33.75" hidden="1" customHeight="1">
      <c r="A424" s="52">
        <v>559.0</v>
      </c>
      <c r="B424" s="53" t="s">
        <v>54</v>
      </c>
      <c r="C424" s="54" t="s">
        <v>589</v>
      </c>
      <c r="D424" s="55"/>
      <c r="E424" s="54"/>
      <c r="F424" s="303"/>
      <c r="G424" s="58"/>
      <c r="H424" s="74"/>
      <c r="I424" s="74"/>
      <c r="J424" s="63" t="s">
        <v>66</v>
      </c>
      <c r="K424" s="64" t="s">
        <v>66</v>
      </c>
      <c r="L424" s="64" t="s">
        <v>66</v>
      </c>
      <c r="M424" s="74" t="s">
        <v>82</v>
      </c>
      <c r="N424" s="307"/>
      <c r="O424" s="307"/>
      <c r="P424" s="307"/>
      <c r="Q424" s="74"/>
      <c r="R424" s="74"/>
      <c r="S424" s="67"/>
      <c r="T424" s="67"/>
      <c r="U424" s="67"/>
      <c r="V424" s="68"/>
      <c r="W424" s="70"/>
      <c r="X424" s="70"/>
      <c r="Y424" s="64" t="s">
        <v>66</v>
      </c>
      <c r="Z424" s="64" t="s">
        <v>66</v>
      </c>
      <c r="AA424" s="64" t="s">
        <v>66</v>
      </c>
      <c r="AB424" s="64" t="s">
        <v>66</v>
      </c>
      <c r="AC424" s="412" t="s">
        <v>1905</v>
      </c>
      <c r="AD424" s="52"/>
    </row>
    <row r="425" ht="33.75" hidden="1" customHeight="1">
      <c r="A425" s="52">
        <v>560.0</v>
      </c>
      <c r="B425" s="53" t="s">
        <v>54</v>
      </c>
      <c r="C425" s="54" t="s">
        <v>438</v>
      </c>
      <c r="D425" s="55"/>
      <c r="E425" s="54"/>
      <c r="F425" s="303"/>
      <c r="G425" s="58">
        <v>45146.0</v>
      </c>
      <c r="H425" s="74"/>
      <c r="I425" s="74"/>
      <c r="J425" s="63" t="s">
        <v>57</v>
      </c>
      <c r="K425" s="64" t="s">
        <v>57</v>
      </c>
      <c r="L425" s="64" t="s">
        <v>57</v>
      </c>
      <c r="M425" s="74" t="s">
        <v>57</v>
      </c>
      <c r="N425" s="307"/>
      <c r="O425" s="307"/>
      <c r="P425" s="307"/>
      <c r="Q425" s="74"/>
      <c r="R425" s="74"/>
      <c r="S425" s="67"/>
      <c r="T425" s="67"/>
      <c r="U425" s="67"/>
      <c r="V425" s="68"/>
      <c r="W425" s="70"/>
      <c r="X425" s="70"/>
      <c r="Y425" s="64" t="s">
        <v>66</v>
      </c>
      <c r="Z425" s="64" t="s">
        <v>66</v>
      </c>
      <c r="AA425" s="64" t="s">
        <v>66</v>
      </c>
      <c r="AB425" s="64" t="s">
        <v>66</v>
      </c>
      <c r="AC425" s="52" t="s">
        <v>640</v>
      </c>
      <c r="AD425" s="52"/>
    </row>
    <row r="426" ht="33.75" hidden="1" customHeight="1">
      <c r="A426" s="52">
        <v>561.0</v>
      </c>
      <c r="B426" s="53" t="s">
        <v>54</v>
      </c>
      <c r="C426" s="54" t="s">
        <v>590</v>
      </c>
      <c r="D426" s="55"/>
      <c r="E426" s="54"/>
      <c r="F426" s="303"/>
      <c r="G426" s="58">
        <v>45145.0</v>
      </c>
      <c r="H426" s="74"/>
      <c r="I426" s="74"/>
      <c r="J426" s="63" t="s">
        <v>57</v>
      </c>
      <c r="K426" s="64" t="s">
        <v>57</v>
      </c>
      <c r="L426" s="64" t="s">
        <v>57</v>
      </c>
      <c r="M426" s="74" t="s">
        <v>57</v>
      </c>
      <c r="N426" s="307"/>
      <c r="O426" s="307"/>
      <c r="P426" s="307"/>
      <c r="Q426" s="74"/>
      <c r="R426" s="74"/>
      <c r="S426" s="67"/>
      <c r="T426" s="67"/>
      <c r="U426" s="67"/>
      <c r="V426" s="68"/>
      <c r="W426" s="70"/>
      <c r="X426" s="70"/>
      <c r="Y426" s="64" t="s">
        <v>66</v>
      </c>
      <c r="Z426" s="64" t="s">
        <v>66</v>
      </c>
      <c r="AA426" s="64" t="s">
        <v>66</v>
      </c>
      <c r="AB426" s="64" t="s">
        <v>66</v>
      </c>
      <c r="AC426" s="52" t="s">
        <v>643</v>
      </c>
      <c r="AD426" s="52"/>
    </row>
    <row r="427" ht="33.75" hidden="1" customHeight="1">
      <c r="A427" s="52">
        <v>562.0</v>
      </c>
      <c r="B427" s="53" t="s">
        <v>54</v>
      </c>
      <c r="C427" s="54" t="s">
        <v>591</v>
      </c>
      <c r="D427" s="55"/>
      <c r="E427" s="54"/>
      <c r="F427" s="303"/>
      <c r="G427" s="58">
        <v>45142.0</v>
      </c>
      <c r="H427" s="74"/>
      <c r="I427" s="74"/>
      <c r="J427" s="63" t="s">
        <v>57</v>
      </c>
      <c r="K427" s="64" t="s">
        <v>57</v>
      </c>
      <c r="L427" s="64" t="s">
        <v>57</v>
      </c>
      <c r="M427" s="74" t="s">
        <v>57</v>
      </c>
      <c r="N427" s="307"/>
      <c r="O427" s="307"/>
      <c r="P427" s="307"/>
      <c r="Q427" s="74"/>
      <c r="R427" s="74"/>
      <c r="S427" s="67"/>
      <c r="T427" s="67"/>
      <c r="U427" s="67"/>
      <c r="V427" s="68"/>
      <c r="W427" s="70"/>
      <c r="X427" s="70"/>
      <c r="Y427" s="64" t="s">
        <v>66</v>
      </c>
      <c r="Z427" s="64" t="s">
        <v>66</v>
      </c>
      <c r="AA427" s="64" t="s">
        <v>66</v>
      </c>
      <c r="AB427" s="64" t="s">
        <v>66</v>
      </c>
      <c r="AC427" s="52" t="s">
        <v>647</v>
      </c>
      <c r="AD427" s="52"/>
    </row>
    <row r="428" ht="33.75" hidden="1" customHeight="1">
      <c r="A428" s="52">
        <v>563.0</v>
      </c>
      <c r="B428" s="53" t="s">
        <v>54</v>
      </c>
      <c r="C428" s="54" t="s">
        <v>594</v>
      </c>
      <c r="D428" s="55"/>
      <c r="E428" s="54"/>
      <c r="F428" s="303"/>
      <c r="G428" s="58">
        <v>45152.0</v>
      </c>
      <c r="H428" s="74"/>
      <c r="I428" s="74"/>
      <c r="J428" s="63" t="s">
        <v>57</v>
      </c>
      <c r="K428" s="64" t="s">
        <v>57</v>
      </c>
      <c r="L428" s="64" t="s">
        <v>57</v>
      </c>
      <c r="M428" s="74" t="s">
        <v>57</v>
      </c>
      <c r="N428" s="307"/>
      <c r="O428" s="307"/>
      <c r="P428" s="307"/>
      <c r="Q428" s="74"/>
      <c r="R428" s="74"/>
      <c r="S428" s="67"/>
      <c r="T428" s="67"/>
      <c r="U428" s="67"/>
      <c r="V428" s="68"/>
      <c r="W428" s="70"/>
      <c r="X428" s="70"/>
      <c r="Y428" s="64" t="s">
        <v>66</v>
      </c>
      <c r="Z428" s="64" t="s">
        <v>66</v>
      </c>
      <c r="AA428" s="64" t="s">
        <v>66</v>
      </c>
      <c r="AB428" s="64" t="s">
        <v>66</v>
      </c>
      <c r="AC428" s="52" t="s">
        <v>649</v>
      </c>
      <c r="AD428" s="52"/>
    </row>
    <row r="429" ht="33.75" hidden="1" customHeight="1">
      <c r="A429" s="52">
        <v>564.0</v>
      </c>
      <c r="B429" s="53" t="s">
        <v>54</v>
      </c>
      <c r="C429" s="54" t="s">
        <v>564</v>
      </c>
      <c r="D429" s="55"/>
      <c r="E429" s="54"/>
      <c r="F429" s="303"/>
      <c r="G429" s="58"/>
      <c r="H429" s="74"/>
      <c r="I429" s="74"/>
      <c r="J429" s="63" t="s">
        <v>66</v>
      </c>
      <c r="K429" s="64" t="s">
        <v>66</v>
      </c>
      <c r="L429" s="64" t="s">
        <v>57</v>
      </c>
      <c r="M429" s="74" t="s">
        <v>66</v>
      </c>
      <c r="N429" s="307"/>
      <c r="O429" s="307"/>
      <c r="P429" s="307"/>
      <c r="Q429" s="74"/>
      <c r="R429" s="74"/>
      <c r="S429" s="67"/>
      <c r="T429" s="67"/>
      <c r="U429" s="67"/>
      <c r="V429" s="68"/>
      <c r="W429" s="70"/>
      <c r="X429" s="70"/>
      <c r="Y429" s="64" t="s">
        <v>66</v>
      </c>
      <c r="Z429" s="64" t="s">
        <v>66</v>
      </c>
      <c r="AA429" s="64" t="s">
        <v>66</v>
      </c>
      <c r="AB429" s="64" t="s">
        <v>66</v>
      </c>
      <c r="AC429" s="52" t="s">
        <v>651</v>
      </c>
      <c r="AD429" s="52"/>
    </row>
    <row r="430" ht="33.75" hidden="1" customHeight="1">
      <c r="A430" s="52">
        <v>565.0</v>
      </c>
      <c r="B430" s="53" t="s">
        <v>54</v>
      </c>
      <c r="C430" s="54" t="s">
        <v>595</v>
      </c>
      <c r="D430" s="55"/>
      <c r="E430" s="54"/>
      <c r="F430" s="303"/>
      <c r="G430" s="58">
        <v>45120.0</v>
      </c>
      <c r="H430" s="74"/>
      <c r="I430" s="74"/>
      <c r="J430" s="63" t="s">
        <v>66</v>
      </c>
      <c r="K430" s="64" t="s">
        <v>66</v>
      </c>
      <c r="L430" s="64" t="s">
        <v>57</v>
      </c>
      <c r="M430" s="74" t="s">
        <v>66</v>
      </c>
      <c r="N430" s="307"/>
      <c r="O430" s="307"/>
      <c r="P430" s="307"/>
      <c r="Q430" s="74"/>
      <c r="R430" s="74"/>
      <c r="S430" s="67"/>
      <c r="T430" s="67"/>
      <c r="U430" s="67"/>
      <c r="V430" s="68"/>
      <c r="W430" s="70"/>
      <c r="X430" s="70"/>
      <c r="Y430" s="64" t="s">
        <v>66</v>
      </c>
      <c r="Z430" s="64" t="s">
        <v>66</v>
      </c>
      <c r="AA430" s="64" t="s">
        <v>66</v>
      </c>
      <c r="AB430" s="64" t="s">
        <v>66</v>
      </c>
      <c r="AC430" s="52" t="s">
        <v>654</v>
      </c>
      <c r="AD430" s="52"/>
    </row>
    <row r="431" ht="33.75" hidden="1" customHeight="1">
      <c r="A431" s="52">
        <v>566.0</v>
      </c>
      <c r="B431" s="53" t="s">
        <v>54</v>
      </c>
      <c r="C431" s="54" t="s">
        <v>237</v>
      </c>
      <c r="D431" s="55"/>
      <c r="E431" s="54"/>
      <c r="F431" s="303"/>
      <c r="G431" s="58">
        <v>45201.0</v>
      </c>
      <c r="H431" s="74"/>
      <c r="I431" s="74"/>
      <c r="J431" s="63" t="s">
        <v>57</v>
      </c>
      <c r="K431" s="64" t="s">
        <v>57</v>
      </c>
      <c r="L431" s="64" t="s">
        <v>57</v>
      </c>
      <c r="M431" s="74" t="s">
        <v>57</v>
      </c>
      <c r="N431" s="307"/>
      <c r="O431" s="307"/>
      <c r="P431" s="307"/>
      <c r="Q431" s="74"/>
      <c r="R431" s="74"/>
      <c r="S431" s="67"/>
      <c r="T431" s="67"/>
      <c r="U431" s="67"/>
      <c r="V431" s="68"/>
      <c r="W431" s="70"/>
      <c r="X431" s="70"/>
      <c r="Y431" s="64" t="s">
        <v>66</v>
      </c>
      <c r="Z431" s="64" t="s">
        <v>66</v>
      </c>
      <c r="AA431" s="64" t="s">
        <v>66</v>
      </c>
      <c r="AB431" s="64" t="s">
        <v>66</v>
      </c>
      <c r="AC431" s="52" t="s">
        <v>656</v>
      </c>
      <c r="AD431" s="52"/>
    </row>
    <row r="432" ht="33.75" hidden="1" customHeight="1">
      <c r="A432" s="52">
        <v>567.0</v>
      </c>
      <c r="B432" s="53" t="s">
        <v>54</v>
      </c>
      <c r="C432" s="54" t="s">
        <v>569</v>
      </c>
      <c r="D432" s="55"/>
      <c r="E432" s="54"/>
      <c r="F432" s="303"/>
      <c r="G432" s="58"/>
      <c r="H432" s="74"/>
      <c r="I432" s="74"/>
      <c r="J432" s="63" t="s">
        <v>82</v>
      </c>
      <c r="K432" s="64" t="s">
        <v>82</v>
      </c>
      <c r="L432" s="64" t="s">
        <v>82</v>
      </c>
      <c r="M432" s="74" t="s">
        <v>82</v>
      </c>
      <c r="N432" s="307"/>
      <c r="O432" s="307"/>
      <c r="P432" s="307"/>
      <c r="Q432" s="74"/>
      <c r="R432" s="74"/>
      <c r="S432" s="67"/>
      <c r="T432" s="67"/>
      <c r="U432" s="67"/>
      <c r="V432" s="68"/>
      <c r="W432" s="70"/>
      <c r="X432" s="70"/>
      <c r="Y432" s="64" t="s">
        <v>66</v>
      </c>
      <c r="Z432" s="64" t="s">
        <v>66</v>
      </c>
      <c r="AA432" s="64" t="s">
        <v>66</v>
      </c>
      <c r="AB432" s="64" t="s">
        <v>66</v>
      </c>
      <c r="AC432" s="52" t="s">
        <v>658</v>
      </c>
      <c r="AD432" s="52"/>
    </row>
    <row r="433" ht="33.75" hidden="1" customHeight="1">
      <c r="A433" s="52">
        <v>568.0</v>
      </c>
      <c r="B433" s="53" t="s">
        <v>54</v>
      </c>
      <c r="C433" s="54" t="s">
        <v>596</v>
      </c>
      <c r="D433" s="55"/>
      <c r="E433" s="54"/>
      <c r="F433" s="303"/>
      <c r="G433" s="58">
        <v>45229.0</v>
      </c>
      <c r="H433" s="74"/>
      <c r="I433" s="74"/>
      <c r="J433" s="63" t="s">
        <v>57</v>
      </c>
      <c r="K433" s="64" t="s">
        <v>57</v>
      </c>
      <c r="L433" s="64" t="s">
        <v>57</v>
      </c>
      <c r="M433" s="74" t="s">
        <v>57</v>
      </c>
      <c r="N433" s="307"/>
      <c r="O433" s="307"/>
      <c r="P433" s="307"/>
      <c r="Q433" s="74"/>
      <c r="R433" s="74"/>
      <c r="S433" s="67"/>
      <c r="T433" s="67"/>
      <c r="U433" s="67"/>
      <c r="V433" s="68"/>
      <c r="W433" s="70"/>
      <c r="X433" s="70"/>
      <c r="Y433" s="64" t="s">
        <v>66</v>
      </c>
      <c r="Z433" s="64" t="s">
        <v>66</v>
      </c>
      <c r="AA433" s="64" t="s">
        <v>66</v>
      </c>
      <c r="AB433" s="64" t="s">
        <v>66</v>
      </c>
      <c r="AC433" s="52" t="s">
        <v>660</v>
      </c>
      <c r="AD433" s="52"/>
    </row>
    <row r="434" ht="33.75" hidden="1" customHeight="1">
      <c r="A434" s="52">
        <v>569.0</v>
      </c>
      <c r="B434" s="53" t="s">
        <v>54</v>
      </c>
      <c r="C434" s="54" t="s">
        <v>457</v>
      </c>
      <c r="D434" s="55"/>
      <c r="E434" s="54"/>
      <c r="F434" s="303"/>
      <c r="G434" s="58">
        <v>45148.0</v>
      </c>
      <c r="H434" s="74"/>
      <c r="I434" s="74"/>
      <c r="J434" s="63" t="s">
        <v>82</v>
      </c>
      <c r="K434" s="64" t="s">
        <v>82</v>
      </c>
      <c r="L434" s="64" t="s">
        <v>57</v>
      </c>
      <c r="M434" s="74" t="s">
        <v>82</v>
      </c>
      <c r="N434" s="307"/>
      <c r="O434" s="307"/>
      <c r="P434" s="307"/>
      <c r="Q434" s="74"/>
      <c r="R434" s="74"/>
      <c r="S434" s="67"/>
      <c r="T434" s="67"/>
      <c r="U434" s="67"/>
      <c r="V434" s="68"/>
      <c r="W434" s="70"/>
      <c r="X434" s="70"/>
      <c r="Y434" s="64" t="s">
        <v>66</v>
      </c>
      <c r="Z434" s="64" t="s">
        <v>66</v>
      </c>
      <c r="AA434" s="64" t="s">
        <v>66</v>
      </c>
      <c r="AB434" s="64" t="s">
        <v>66</v>
      </c>
      <c r="AC434" s="52" t="s">
        <v>662</v>
      </c>
      <c r="AD434" s="52"/>
    </row>
    <row r="435" ht="33.75" hidden="1" customHeight="1">
      <c r="A435" s="52">
        <v>570.0</v>
      </c>
      <c r="B435" s="53" t="s">
        <v>54</v>
      </c>
      <c r="C435" s="54" t="s">
        <v>597</v>
      </c>
      <c r="D435" s="55"/>
      <c r="E435" s="54"/>
      <c r="F435" s="303"/>
      <c r="G435" s="58">
        <v>45160.0</v>
      </c>
      <c r="H435" s="74"/>
      <c r="I435" s="74"/>
      <c r="J435" s="63" t="s">
        <v>82</v>
      </c>
      <c r="K435" s="64" t="s">
        <v>82</v>
      </c>
      <c r="L435" s="64" t="s">
        <v>82</v>
      </c>
      <c r="M435" s="74" t="s">
        <v>57</v>
      </c>
      <c r="N435" s="307"/>
      <c r="O435" s="307"/>
      <c r="P435" s="307"/>
      <c r="Q435" s="74"/>
      <c r="R435" s="74"/>
      <c r="S435" s="67"/>
      <c r="T435" s="67"/>
      <c r="U435" s="67"/>
      <c r="V435" s="68"/>
      <c r="W435" s="70"/>
      <c r="X435" s="70"/>
      <c r="Y435" s="64" t="s">
        <v>66</v>
      </c>
      <c r="Z435" s="64" t="s">
        <v>66</v>
      </c>
      <c r="AA435" s="64" t="s">
        <v>66</v>
      </c>
      <c r="AB435" s="64" t="s">
        <v>66</v>
      </c>
      <c r="AC435" s="52" t="s">
        <v>664</v>
      </c>
      <c r="AD435" s="52"/>
    </row>
    <row r="436" ht="33.75" hidden="1" customHeight="1">
      <c r="A436" s="52">
        <v>571.0</v>
      </c>
      <c r="B436" s="53" t="s">
        <v>54</v>
      </c>
      <c r="C436" s="54" t="s">
        <v>386</v>
      </c>
      <c r="D436" s="55"/>
      <c r="E436" s="54"/>
      <c r="F436" s="303"/>
      <c r="G436" s="58">
        <v>45119.0</v>
      </c>
      <c r="H436" s="74"/>
      <c r="I436" s="74"/>
      <c r="J436" s="63" t="s">
        <v>57</v>
      </c>
      <c r="K436" s="64" t="s">
        <v>57</v>
      </c>
      <c r="L436" s="307"/>
      <c r="M436" s="74" t="s">
        <v>57</v>
      </c>
      <c r="N436" s="307"/>
      <c r="O436" s="307"/>
      <c r="P436" s="307"/>
      <c r="Q436" s="74"/>
      <c r="R436" s="74"/>
      <c r="S436" s="67"/>
      <c r="T436" s="67"/>
      <c r="U436" s="67"/>
      <c r="V436" s="68"/>
      <c r="W436" s="70"/>
      <c r="X436" s="70"/>
      <c r="Y436" s="64" t="s">
        <v>66</v>
      </c>
      <c r="Z436" s="64" t="s">
        <v>66</v>
      </c>
      <c r="AA436" s="64" t="s">
        <v>66</v>
      </c>
      <c r="AB436" s="64" t="s">
        <v>66</v>
      </c>
      <c r="AC436" s="52" t="s">
        <v>665</v>
      </c>
      <c r="AD436" s="52"/>
    </row>
    <row r="437" ht="33.75" hidden="1" customHeight="1">
      <c r="A437" s="52">
        <v>572.0</v>
      </c>
      <c r="B437" s="53" t="s">
        <v>54</v>
      </c>
      <c r="C437" s="54" t="s">
        <v>598</v>
      </c>
      <c r="D437" s="55"/>
      <c r="E437" s="54"/>
      <c r="F437" s="303"/>
      <c r="G437" s="58">
        <v>45161.0</v>
      </c>
      <c r="H437" s="74"/>
      <c r="I437" s="74"/>
      <c r="J437" s="63" t="s">
        <v>57</v>
      </c>
      <c r="K437" s="64" t="s">
        <v>57</v>
      </c>
      <c r="L437" s="64" t="s">
        <v>57</v>
      </c>
      <c r="M437" s="74" t="s">
        <v>57</v>
      </c>
      <c r="N437" s="307"/>
      <c r="O437" s="307"/>
      <c r="P437" s="307"/>
      <c r="Q437" s="74"/>
      <c r="R437" s="74"/>
      <c r="S437" s="67"/>
      <c r="T437" s="67"/>
      <c r="U437" s="67"/>
      <c r="V437" s="68"/>
      <c r="W437" s="70"/>
      <c r="X437" s="70"/>
      <c r="Y437" s="64" t="s">
        <v>66</v>
      </c>
      <c r="Z437" s="64" t="s">
        <v>66</v>
      </c>
      <c r="AA437" s="64" t="s">
        <v>66</v>
      </c>
      <c r="AB437" s="64" t="s">
        <v>66</v>
      </c>
      <c r="AC437" s="52" t="s">
        <v>667</v>
      </c>
      <c r="AD437" s="52"/>
    </row>
    <row r="438" ht="33.75" hidden="1" customHeight="1">
      <c r="A438" s="52">
        <v>573.0</v>
      </c>
      <c r="B438" s="53" t="s">
        <v>54</v>
      </c>
      <c r="C438" s="54" t="s">
        <v>599</v>
      </c>
      <c r="D438" s="55"/>
      <c r="E438" s="54"/>
      <c r="F438" s="303"/>
      <c r="G438" s="58">
        <v>45455.0</v>
      </c>
      <c r="H438" s="74"/>
      <c r="I438" s="74"/>
      <c r="J438" s="63" t="s">
        <v>57</v>
      </c>
      <c r="K438" s="64" t="s">
        <v>57</v>
      </c>
      <c r="L438" s="64" t="s">
        <v>57</v>
      </c>
      <c r="M438" s="74" t="s">
        <v>57</v>
      </c>
      <c r="N438" s="307"/>
      <c r="O438" s="307"/>
      <c r="P438" s="307"/>
      <c r="Q438" s="74" t="s">
        <v>600</v>
      </c>
      <c r="R438" s="74" t="s">
        <v>600</v>
      </c>
      <c r="S438" s="67">
        <v>20.0</v>
      </c>
      <c r="T438" s="67">
        <v>25.0</v>
      </c>
      <c r="U438" s="67">
        <v>5.0</v>
      </c>
      <c r="V438" s="68"/>
      <c r="W438" s="70"/>
      <c r="X438" s="70"/>
      <c r="Y438" s="64" t="s">
        <v>66</v>
      </c>
      <c r="Z438" s="64" t="s">
        <v>66</v>
      </c>
      <c r="AA438" s="64" t="s">
        <v>66</v>
      </c>
      <c r="AB438" s="64" t="s">
        <v>66</v>
      </c>
      <c r="AC438" s="52" t="s">
        <v>671</v>
      </c>
      <c r="AD438" s="52"/>
    </row>
    <row r="439" ht="33.75" hidden="1" customHeight="1">
      <c r="A439" s="52">
        <v>574.0</v>
      </c>
      <c r="B439" s="53" t="s">
        <v>54</v>
      </c>
      <c r="C439" s="54" t="s">
        <v>484</v>
      </c>
      <c r="D439" s="55"/>
      <c r="E439" s="54"/>
      <c r="F439" s="303"/>
      <c r="G439" s="58">
        <v>45113.0</v>
      </c>
      <c r="H439" s="74"/>
      <c r="I439" s="74"/>
      <c r="J439" s="63" t="s">
        <v>57</v>
      </c>
      <c r="K439" s="64" t="s">
        <v>57</v>
      </c>
      <c r="L439" s="64" t="s">
        <v>57</v>
      </c>
      <c r="M439" s="74" t="s">
        <v>57</v>
      </c>
      <c r="N439" s="307"/>
      <c r="O439" s="307"/>
      <c r="P439" s="307"/>
      <c r="Q439" s="74"/>
      <c r="R439" s="74"/>
      <c r="S439" s="67"/>
      <c r="T439" s="67"/>
      <c r="U439" s="67"/>
      <c r="V439" s="68"/>
      <c r="W439" s="70"/>
      <c r="X439" s="70"/>
      <c r="Y439" s="64" t="s">
        <v>66</v>
      </c>
      <c r="Z439" s="64" t="s">
        <v>66</v>
      </c>
      <c r="AA439" s="64" t="s">
        <v>66</v>
      </c>
      <c r="AB439" s="64" t="s">
        <v>66</v>
      </c>
      <c r="AC439" s="52" t="s">
        <v>673</v>
      </c>
      <c r="AD439" s="52"/>
    </row>
    <row r="440" ht="33.75" hidden="1" customHeight="1">
      <c r="A440" s="52">
        <v>575.0</v>
      </c>
      <c r="B440" s="53" t="s">
        <v>54</v>
      </c>
      <c r="C440" s="54" t="s">
        <v>601</v>
      </c>
      <c r="D440" s="55"/>
      <c r="E440" s="54"/>
      <c r="F440" s="303"/>
      <c r="G440" s="58"/>
      <c r="H440" s="74"/>
      <c r="I440" s="74"/>
      <c r="J440" s="63" t="s">
        <v>66</v>
      </c>
      <c r="K440" s="64" t="s">
        <v>66</v>
      </c>
      <c r="L440" s="64" t="s">
        <v>66</v>
      </c>
      <c r="M440" s="74" t="s">
        <v>57</v>
      </c>
      <c r="N440" s="307"/>
      <c r="O440" s="307"/>
      <c r="P440" s="307"/>
      <c r="Q440" s="74"/>
      <c r="R440" s="74"/>
      <c r="S440" s="67"/>
      <c r="T440" s="67"/>
      <c r="U440" s="67"/>
      <c r="V440" s="68"/>
      <c r="W440" s="70"/>
      <c r="X440" s="70"/>
      <c r="Y440" s="64" t="s">
        <v>66</v>
      </c>
      <c r="Z440" s="64" t="s">
        <v>66</v>
      </c>
      <c r="AA440" s="64" t="s">
        <v>66</v>
      </c>
      <c r="AB440" s="64" t="s">
        <v>66</v>
      </c>
      <c r="AC440" s="52" t="s">
        <v>675</v>
      </c>
      <c r="AD440" s="52"/>
    </row>
    <row r="441" ht="33.75" hidden="1" customHeight="1">
      <c r="A441" s="52">
        <v>576.0</v>
      </c>
      <c r="B441" s="53" t="s">
        <v>54</v>
      </c>
      <c r="C441" s="54" t="s">
        <v>602</v>
      </c>
      <c r="D441" s="55"/>
      <c r="E441" s="54"/>
      <c r="F441" s="303"/>
      <c r="G441" s="58">
        <v>45154.0</v>
      </c>
      <c r="H441" s="74"/>
      <c r="I441" s="74"/>
      <c r="J441" s="63" t="s">
        <v>57</v>
      </c>
      <c r="K441" s="64" t="s">
        <v>57</v>
      </c>
      <c r="L441" s="64" t="s">
        <v>57</v>
      </c>
      <c r="M441" s="74" t="s">
        <v>57</v>
      </c>
      <c r="N441" s="307"/>
      <c r="O441" s="307"/>
      <c r="P441" s="307"/>
      <c r="Q441" s="74"/>
      <c r="R441" s="74"/>
      <c r="S441" s="67"/>
      <c r="T441" s="67"/>
      <c r="U441" s="67"/>
      <c r="V441" s="68"/>
      <c r="W441" s="70"/>
      <c r="X441" s="70"/>
      <c r="Y441" s="64" t="s">
        <v>66</v>
      </c>
      <c r="Z441" s="64" t="s">
        <v>66</v>
      </c>
      <c r="AA441" s="64" t="s">
        <v>66</v>
      </c>
      <c r="AB441" s="64" t="s">
        <v>66</v>
      </c>
      <c r="AC441" s="52" t="s">
        <v>678</v>
      </c>
      <c r="AD441" s="52"/>
    </row>
    <row r="442" ht="33.75" hidden="1" customHeight="1">
      <c r="A442" s="52">
        <v>577.0</v>
      </c>
      <c r="B442" s="53" t="s">
        <v>54</v>
      </c>
      <c r="C442" s="54" t="s">
        <v>604</v>
      </c>
      <c r="D442" s="55"/>
      <c r="E442" s="54"/>
      <c r="F442" s="303"/>
      <c r="G442" s="58">
        <v>45140.0</v>
      </c>
      <c r="H442" s="74"/>
      <c r="I442" s="74"/>
      <c r="J442" s="63" t="s">
        <v>57</v>
      </c>
      <c r="K442" s="64" t="s">
        <v>57</v>
      </c>
      <c r="L442" s="64" t="s">
        <v>82</v>
      </c>
      <c r="M442" s="74" t="s">
        <v>57</v>
      </c>
      <c r="N442" s="307"/>
      <c r="O442" s="307"/>
      <c r="P442" s="307"/>
      <c r="Q442" s="74"/>
      <c r="R442" s="74"/>
      <c r="S442" s="67"/>
      <c r="T442" s="67"/>
      <c r="U442" s="67"/>
      <c r="V442" s="68"/>
      <c r="W442" s="70"/>
      <c r="X442" s="70"/>
      <c r="Y442" s="64" t="s">
        <v>66</v>
      </c>
      <c r="Z442" s="64" t="s">
        <v>66</v>
      </c>
      <c r="AA442" s="64" t="s">
        <v>66</v>
      </c>
      <c r="AB442" s="64" t="s">
        <v>66</v>
      </c>
      <c r="AC442" s="52" t="s">
        <v>681</v>
      </c>
      <c r="AD442" s="52"/>
    </row>
    <row r="443" ht="33.75" hidden="1" customHeight="1">
      <c r="A443" s="52">
        <v>578.0</v>
      </c>
      <c r="B443" s="53" t="s">
        <v>54</v>
      </c>
      <c r="C443" s="54" t="s">
        <v>605</v>
      </c>
      <c r="D443" s="55"/>
      <c r="E443" s="54"/>
      <c r="F443" s="303"/>
      <c r="G443" s="58">
        <v>45141.0</v>
      </c>
      <c r="H443" s="74"/>
      <c r="I443" s="74"/>
      <c r="J443" s="63" t="s">
        <v>57</v>
      </c>
      <c r="K443" s="64" t="s">
        <v>57</v>
      </c>
      <c r="L443" s="64" t="s">
        <v>57</v>
      </c>
      <c r="M443" s="74" t="s">
        <v>57</v>
      </c>
      <c r="N443" s="307"/>
      <c r="O443" s="307"/>
      <c r="P443" s="307"/>
      <c r="Q443" s="74"/>
      <c r="R443" s="74"/>
      <c r="S443" s="67"/>
      <c r="T443" s="67"/>
      <c r="U443" s="67"/>
      <c r="V443" s="68"/>
      <c r="W443" s="70"/>
      <c r="X443" s="70"/>
      <c r="Y443" s="64" t="s">
        <v>66</v>
      </c>
      <c r="Z443" s="64" t="s">
        <v>66</v>
      </c>
      <c r="AA443" s="64" t="s">
        <v>66</v>
      </c>
      <c r="AB443" s="64" t="s">
        <v>66</v>
      </c>
      <c r="AC443" s="52" t="s">
        <v>683</v>
      </c>
      <c r="AD443" s="52"/>
    </row>
    <row r="444" ht="33.75" hidden="1" customHeight="1">
      <c r="A444" s="52">
        <v>579.0</v>
      </c>
      <c r="B444" s="53" t="s">
        <v>54</v>
      </c>
      <c r="C444" s="54" t="s">
        <v>607</v>
      </c>
      <c r="D444" s="55"/>
      <c r="E444" s="54"/>
      <c r="F444" s="303"/>
      <c r="G444" s="58">
        <v>45147.0</v>
      </c>
      <c r="H444" s="74"/>
      <c r="I444" s="74"/>
      <c r="J444" s="63" t="s">
        <v>57</v>
      </c>
      <c r="K444" s="64" t="s">
        <v>57</v>
      </c>
      <c r="L444" s="64" t="s">
        <v>57</v>
      </c>
      <c r="M444" s="74" t="s">
        <v>57</v>
      </c>
      <c r="N444" s="307"/>
      <c r="O444" s="307"/>
      <c r="P444" s="307"/>
      <c r="Q444" s="74"/>
      <c r="R444" s="74"/>
      <c r="S444" s="67"/>
      <c r="T444" s="67"/>
      <c r="U444" s="67"/>
      <c r="V444" s="68"/>
      <c r="W444" s="70"/>
      <c r="X444" s="70"/>
      <c r="Y444" s="64" t="s">
        <v>66</v>
      </c>
      <c r="Z444" s="64" t="s">
        <v>66</v>
      </c>
      <c r="AA444" s="64" t="s">
        <v>66</v>
      </c>
      <c r="AB444" s="64" t="s">
        <v>66</v>
      </c>
      <c r="AC444" s="52" t="s">
        <v>685</v>
      </c>
      <c r="AD444" s="52"/>
    </row>
    <row r="445" ht="33.75" hidden="1" customHeight="1">
      <c r="A445" s="52">
        <v>580.0</v>
      </c>
      <c r="B445" s="53" t="s">
        <v>54</v>
      </c>
      <c r="C445" s="54" t="s">
        <v>608</v>
      </c>
      <c r="D445" s="55"/>
      <c r="E445" s="54"/>
      <c r="F445" s="303"/>
      <c r="G445" s="58">
        <v>45168.0</v>
      </c>
      <c r="H445" s="74"/>
      <c r="I445" s="74"/>
      <c r="J445" s="63" t="s">
        <v>57</v>
      </c>
      <c r="K445" s="64" t="s">
        <v>57</v>
      </c>
      <c r="L445" s="64" t="s">
        <v>57</v>
      </c>
      <c r="M445" s="74" t="s">
        <v>57</v>
      </c>
      <c r="N445" s="307"/>
      <c r="O445" s="307"/>
      <c r="P445" s="307"/>
      <c r="Q445" s="74"/>
      <c r="R445" s="74"/>
      <c r="S445" s="67"/>
      <c r="T445" s="67"/>
      <c r="U445" s="67"/>
      <c r="V445" s="68"/>
      <c r="W445" s="70"/>
      <c r="X445" s="70"/>
      <c r="Y445" s="64" t="s">
        <v>66</v>
      </c>
      <c r="Z445" s="64" t="s">
        <v>66</v>
      </c>
      <c r="AA445" s="64" t="s">
        <v>66</v>
      </c>
      <c r="AB445" s="64" t="s">
        <v>66</v>
      </c>
      <c r="AC445" s="52" t="s">
        <v>688</v>
      </c>
      <c r="AD445" s="52"/>
    </row>
    <row r="446" ht="33.75" hidden="1" customHeight="1">
      <c r="A446" s="52">
        <v>581.0</v>
      </c>
      <c r="B446" s="53" t="s">
        <v>54</v>
      </c>
      <c r="C446" s="54" t="s">
        <v>609</v>
      </c>
      <c r="D446" s="55"/>
      <c r="E446" s="54"/>
      <c r="F446" s="303"/>
      <c r="G446" s="58">
        <v>45145.0</v>
      </c>
      <c r="H446" s="74"/>
      <c r="I446" s="74"/>
      <c r="J446" s="63" t="s">
        <v>57</v>
      </c>
      <c r="K446" s="64" t="s">
        <v>57</v>
      </c>
      <c r="L446" s="64" t="s">
        <v>57</v>
      </c>
      <c r="M446" s="74" t="s">
        <v>57</v>
      </c>
      <c r="N446" s="307"/>
      <c r="O446" s="307"/>
      <c r="P446" s="307"/>
      <c r="Q446" s="74"/>
      <c r="R446" s="74"/>
      <c r="S446" s="67"/>
      <c r="T446" s="67"/>
      <c r="U446" s="67"/>
      <c r="V446" s="68"/>
      <c r="W446" s="70"/>
      <c r="X446" s="70"/>
      <c r="Y446" s="64" t="s">
        <v>66</v>
      </c>
      <c r="Z446" s="64" t="s">
        <v>66</v>
      </c>
      <c r="AA446" s="64" t="s">
        <v>66</v>
      </c>
      <c r="AB446" s="64" t="s">
        <v>66</v>
      </c>
      <c r="AC446" s="52" t="s">
        <v>691</v>
      </c>
      <c r="AD446" s="52"/>
    </row>
    <row r="447" ht="33.75" hidden="1" customHeight="1">
      <c r="A447" s="52">
        <v>582.0</v>
      </c>
      <c r="B447" s="53" t="s">
        <v>54</v>
      </c>
      <c r="C447" s="54" t="s">
        <v>610</v>
      </c>
      <c r="D447" s="55"/>
      <c r="E447" s="54"/>
      <c r="F447" s="303"/>
      <c r="G447" s="58">
        <v>45184.0</v>
      </c>
      <c r="H447" s="74"/>
      <c r="I447" s="74"/>
      <c r="J447" s="63" t="s">
        <v>57</v>
      </c>
      <c r="K447" s="64" t="s">
        <v>57</v>
      </c>
      <c r="L447" s="64" t="s">
        <v>57</v>
      </c>
      <c r="M447" s="74" t="s">
        <v>57</v>
      </c>
      <c r="N447" s="307"/>
      <c r="O447" s="307"/>
      <c r="P447" s="307"/>
      <c r="Q447" s="74"/>
      <c r="R447" s="74"/>
      <c r="S447" s="67"/>
      <c r="T447" s="67"/>
      <c r="U447" s="67"/>
      <c r="V447" s="68"/>
      <c r="W447" s="70"/>
      <c r="X447" s="70"/>
      <c r="Y447" s="64" t="s">
        <v>66</v>
      </c>
      <c r="Z447" s="64" t="s">
        <v>66</v>
      </c>
      <c r="AA447" s="64" t="s">
        <v>66</v>
      </c>
      <c r="AB447" s="64" t="s">
        <v>66</v>
      </c>
      <c r="AC447" s="52" t="s">
        <v>693</v>
      </c>
      <c r="AD447" s="52"/>
    </row>
    <row r="448" ht="33.75" hidden="1" customHeight="1">
      <c r="A448" s="52">
        <v>583.0</v>
      </c>
      <c r="B448" s="53" t="s">
        <v>54</v>
      </c>
      <c r="C448" s="54" t="s">
        <v>612</v>
      </c>
      <c r="D448" s="55"/>
      <c r="E448" s="54"/>
      <c r="F448" s="303"/>
      <c r="G448" s="58">
        <v>45128.0</v>
      </c>
      <c r="H448" s="74"/>
      <c r="I448" s="74"/>
      <c r="J448" s="63" t="s">
        <v>57</v>
      </c>
      <c r="K448" s="64" t="s">
        <v>57</v>
      </c>
      <c r="L448" s="64" t="s">
        <v>66</v>
      </c>
      <c r="M448" s="74" t="s">
        <v>57</v>
      </c>
      <c r="N448" s="307"/>
      <c r="O448" s="307"/>
      <c r="P448" s="307"/>
      <c r="Q448" s="74"/>
      <c r="R448" s="74"/>
      <c r="S448" s="67"/>
      <c r="T448" s="67"/>
      <c r="U448" s="67"/>
      <c r="V448" s="68"/>
      <c r="W448" s="70"/>
      <c r="X448" s="70"/>
      <c r="Y448" s="64" t="s">
        <v>66</v>
      </c>
      <c r="Z448" s="64" t="s">
        <v>66</v>
      </c>
      <c r="AA448" s="64" t="s">
        <v>66</v>
      </c>
      <c r="AB448" s="64" t="s">
        <v>66</v>
      </c>
      <c r="AC448" s="52" t="s">
        <v>696</v>
      </c>
      <c r="AD448" s="52"/>
    </row>
    <row r="449" ht="33.75" hidden="1" customHeight="1">
      <c r="A449" s="52">
        <v>584.0</v>
      </c>
      <c r="B449" s="53" t="s">
        <v>54</v>
      </c>
      <c r="C449" s="54" t="s">
        <v>613</v>
      </c>
      <c r="D449" s="55"/>
      <c r="E449" s="54"/>
      <c r="F449" s="303"/>
      <c r="G449" s="58"/>
      <c r="H449" s="74"/>
      <c r="I449" s="74"/>
      <c r="J449" s="63" t="s">
        <v>66</v>
      </c>
      <c r="K449" s="64" t="s">
        <v>66</v>
      </c>
      <c r="L449" s="64" t="s">
        <v>57</v>
      </c>
      <c r="M449" s="74" t="s">
        <v>66</v>
      </c>
      <c r="N449" s="307"/>
      <c r="O449" s="307"/>
      <c r="P449" s="307"/>
      <c r="Q449" s="74"/>
      <c r="R449" s="74"/>
      <c r="S449" s="67"/>
      <c r="T449" s="67"/>
      <c r="U449" s="67"/>
      <c r="V449" s="68"/>
      <c r="W449" s="70"/>
      <c r="X449" s="70"/>
      <c r="Y449" s="64" t="s">
        <v>66</v>
      </c>
      <c r="Z449" s="64" t="s">
        <v>66</v>
      </c>
      <c r="AA449" s="64" t="s">
        <v>66</v>
      </c>
      <c r="AB449" s="64" t="s">
        <v>66</v>
      </c>
      <c r="AC449" s="52" t="s">
        <v>698</v>
      </c>
      <c r="AD449" s="52"/>
    </row>
    <row r="450" ht="33.75" hidden="1" customHeight="1">
      <c r="A450" s="52">
        <v>585.0</v>
      </c>
      <c r="B450" s="53" t="s">
        <v>54</v>
      </c>
      <c r="C450" s="54" t="s">
        <v>573</v>
      </c>
      <c r="D450" s="55"/>
      <c r="E450" s="54"/>
      <c r="F450" s="303"/>
      <c r="G450" s="58">
        <v>45124.0</v>
      </c>
      <c r="H450" s="74"/>
      <c r="I450" s="74"/>
      <c r="J450" s="63" t="s">
        <v>57</v>
      </c>
      <c r="K450" s="64" t="s">
        <v>183</v>
      </c>
      <c r="L450" s="64" t="s">
        <v>183</v>
      </c>
      <c r="M450" s="74" t="s">
        <v>57</v>
      </c>
      <c r="N450" s="307"/>
      <c r="O450" s="307"/>
      <c r="P450" s="307"/>
      <c r="Q450" s="74"/>
      <c r="R450" s="74"/>
      <c r="S450" s="67"/>
      <c r="T450" s="67"/>
      <c r="U450" s="67"/>
      <c r="V450" s="68"/>
      <c r="W450" s="70"/>
      <c r="X450" s="70"/>
      <c r="Y450" s="64" t="s">
        <v>66</v>
      </c>
      <c r="Z450" s="64" t="s">
        <v>66</v>
      </c>
      <c r="AA450" s="64" t="s">
        <v>66</v>
      </c>
      <c r="AB450" s="64" t="s">
        <v>66</v>
      </c>
      <c r="AC450" s="52" t="s">
        <v>700</v>
      </c>
      <c r="AD450" s="52"/>
    </row>
    <row r="451" ht="33.75" hidden="1" customHeight="1">
      <c r="A451" s="52">
        <v>586.0</v>
      </c>
      <c r="B451" s="53" t="s">
        <v>54</v>
      </c>
      <c r="C451" s="54" t="s">
        <v>614</v>
      </c>
      <c r="D451" s="55"/>
      <c r="E451" s="54"/>
      <c r="F451" s="303"/>
      <c r="G451" s="58"/>
      <c r="H451" s="74"/>
      <c r="I451" s="74"/>
      <c r="J451" s="63" t="s">
        <v>82</v>
      </c>
      <c r="K451" s="64" t="s">
        <v>82</v>
      </c>
      <c r="L451" s="64" t="s">
        <v>82</v>
      </c>
      <c r="M451" s="74" t="s">
        <v>57</v>
      </c>
      <c r="N451" s="307"/>
      <c r="O451" s="307"/>
      <c r="P451" s="307"/>
      <c r="Q451" s="74"/>
      <c r="R451" s="74"/>
      <c r="S451" s="67"/>
      <c r="T451" s="67"/>
      <c r="U451" s="67"/>
      <c r="V451" s="68"/>
      <c r="W451" s="70"/>
      <c r="X451" s="70"/>
      <c r="Y451" s="64" t="s">
        <v>66</v>
      </c>
      <c r="Z451" s="64" t="s">
        <v>66</v>
      </c>
      <c r="AA451" s="64" t="s">
        <v>66</v>
      </c>
      <c r="AB451" s="64" t="s">
        <v>66</v>
      </c>
      <c r="AC451" s="52" t="s">
        <v>702</v>
      </c>
      <c r="AD451" s="52"/>
    </row>
    <row r="452" ht="33.75" hidden="1" customHeight="1">
      <c r="A452" s="52">
        <v>587.0</v>
      </c>
      <c r="B452" s="53" t="s">
        <v>54</v>
      </c>
      <c r="C452" s="54" t="s">
        <v>595</v>
      </c>
      <c r="D452" s="55"/>
      <c r="E452" s="54"/>
      <c r="F452" s="303"/>
      <c r="G452" s="58">
        <v>45138.0</v>
      </c>
      <c r="H452" s="74"/>
      <c r="I452" s="74"/>
      <c r="J452" s="63" t="s">
        <v>82</v>
      </c>
      <c r="K452" s="64" t="s">
        <v>82</v>
      </c>
      <c r="L452" s="64" t="s">
        <v>57</v>
      </c>
      <c r="M452" s="74" t="s">
        <v>82</v>
      </c>
      <c r="N452" s="307"/>
      <c r="O452" s="307"/>
      <c r="P452" s="307"/>
      <c r="Q452" s="74"/>
      <c r="R452" s="74"/>
      <c r="S452" s="67"/>
      <c r="T452" s="67"/>
      <c r="U452" s="67"/>
      <c r="V452" s="68"/>
      <c r="W452" s="70"/>
      <c r="X452" s="70"/>
      <c r="Y452" s="64" t="s">
        <v>66</v>
      </c>
      <c r="Z452" s="64" t="s">
        <v>66</v>
      </c>
      <c r="AA452" s="64" t="s">
        <v>66</v>
      </c>
      <c r="AB452" s="64" t="s">
        <v>66</v>
      </c>
      <c r="AC452" s="52" t="s">
        <v>654</v>
      </c>
      <c r="AD452" s="52"/>
    </row>
    <row r="453" ht="33.75" hidden="1" customHeight="1">
      <c r="A453" s="52">
        <v>588.0</v>
      </c>
      <c r="B453" s="53" t="s">
        <v>54</v>
      </c>
      <c r="C453" s="54" t="s">
        <v>534</v>
      </c>
      <c r="D453" s="55"/>
      <c r="E453" s="54"/>
      <c r="F453" s="303"/>
      <c r="G453" s="58">
        <v>45170.0</v>
      </c>
      <c r="H453" s="74"/>
      <c r="I453" s="74"/>
      <c r="J453" s="63" t="s">
        <v>57</v>
      </c>
      <c r="K453" s="64" t="s">
        <v>57</v>
      </c>
      <c r="L453" s="64" t="s">
        <v>57</v>
      </c>
      <c r="M453" s="74" t="s">
        <v>57</v>
      </c>
      <c r="N453" s="307"/>
      <c r="O453" s="307"/>
      <c r="P453" s="307"/>
      <c r="Q453" s="74"/>
      <c r="R453" s="74"/>
      <c r="S453" s="67"/>
      <c r="T453" s="67"/>
      <c r="U453" s="67"/>
      <c r="V453" s="68"/>
      <c r="W453" s="70"/>
      <c r="X453" s="70"/>
      <c r="Y453" s="64" t="s">
        <v>66</v>
      </c>
      <c r="Z453" s="64" t="s">
        <v>66</v>
      </c>
      <c r="AA453" s="64" t="s">
        <v>66</v>
      </c>
      <c r="AB453" s="64" t="s">
        <v>66</v>
      </c>
      <c r="AC453" s="52" t="s">
        <v>705</v>
      </c>
      <c r="AD453" s="52"/>
    </row>
    <row r="454" ht="33.75" hidden="1" customHeight="1">
      <c r="A454" s="52">
        <v>589.0</v>
      </c>
      <c r="B454" s="53" t="s">
        <v>54</v>
      </c>
      <c r="C454" s="54" t="s">
        <v>615</v>
      </c>
      <c r="D454" s="55"/>
      <c r="E454" s="54"/>
      <c r="F454" s="303"/>
      <c r="G454" s="58">
        <v>45156.0</v>
      </c>
      <c r="H454" s="74"/>
      <c r="I454" s="74"/>
      <c r="J454" s="63" t="s">
        <v>57</v>
      </c>
      <c r="K454" s="64" t="s">
        <v>57</v>
      </c>
      <c r="L454" s="64" t="s">
        <v>82</v>
      </c>
      <c r="M454" s="74" t="s">
        <v>57</v>
      </c>
      <c r="N454" s="307"/>
      <c r="O454" s="307"/>
      <c r="P454" s="307"/>
      <c r="Q454" s="74"/>
      <c r="R454" s="74"/>
      <c r="S454" s="67"/>
      <c r="T454" s="67"/>
      <c r="U454" s="67"/>
      <c r="V454" s="68"/>
      <c r="W454" s="70"/>
      <c r="X454" s="70"/>
      <c r="Y454" s="64" t="s">
        <v>66</v>
      </c>
      <c r="Z454" s="64" t="s">
        <v>66</v>
      </c>
      <c r="AA454" s="64" t="s">
        <v>66</v>
      </c>
      <c r="AB454" s="64" t="s">
        <v>66</v>
      </c>
      <c r="AC454" s="52" t="s">
        <v>708</v>
      </c>
      <c r="AD454" s="52"/>
    </row>
    <row r="455" ht="33.75" hidden="1" customHeight="1">
      <c r="A455" s="52">
        <v>590.0</v>
      </c>
      <c r="B455" s="53" t="s">
        <v>54</v>
      </c>
      <c r="C455" s="54" t="s">
        <v>616</v>
      </c>
      <c r="D455" s="55"/>
      <c r="E455" s="54"/>
      <c r="F455" s="303"/>
      <c r="G455" s="58">
        <v>45162.0</v>
      </c>
      <c r="H455" s="74"/>
      <c r="I455" s="74"/>
      <c r="J455" s="63" t="s">
        <v>57</v>
      </c>
      <c r="K455" s="64" t="s">
        <v>57</v>
      </c>
      <c r="L455" s="64" t="s">
        <v>82</v>
      </c>
      <c r="M455" s="74" t="s">
        <v>57</v>
      </c>
      <c r="N455" s="307"/>
      <c r="O455" s="307"/>
      <c r="P455" s="307"/>
      <c r="Q455" s="74"/>
      <c r="R455" s="74"/>
      <c r="S455" s="67"/>
      <c r="T455" s="67"/>
      <c r="U455" s="67"/>
      <c r="V455" s="68"/>
      <c r="W455" s="70"/>
      <c r="X455" s="70"/>
      <c r="Y455" s="64" t="s">
        <v>66</v>
      </c>
      <c r="Z455" s="64" t="s">
        <v>66</v>
      </c>
      <c r="AA455" s="64" t="s">
        <v>66</v>
      </c>
      <c r="AB455" s="64" t="s">
        <v>66</v>
      </c>
      <c r="AC455" s="52" t="s">
        <v>711</v>
      </c>
      <c r="AD455" s="52"/>
    </row>
    <row r="456" ht="33.75" hidden="1" customHeight="1">
      <c r="A456" s="52">
        <v>591.0</v>
      </c>
      <c r="B456" s="53" t="s">
        <v>54</v>
      </c>
      <c r="C456" s="54" t="s">
        <v>617</v>
      </c>
      <c r="D456" s="55"/>
      <c r="E456" s="54"/>
      <c r="F456" s="303"/>
      <c r="G456" s="58">
        <v>45222.0</v>
      </c>
      <c r="H456" s="74"/>
      <c r="I456" s="74"/>
      <c r="J456" s="63" t="s">
        <v>57</v>
      </c>
      <c r="K456" s="64" t="s">
        <v>57</v>
      </c>
      <c r="L456" s="64" t="s">
        <v>57</v>
      </c>
      <c r="M456" s="74" t="s">
        <v>57</v>
      </c>
      <c r="N456" s="307"/>
      <c r="O456" s="307"/>
      <c r="P456" s="307"/>
      <c r="Q456" s="74"/>
      <c r="R456" s="74"/>
      <c r="S456" s="67"/>
      <c r="T456" s="67"/>
      <c r="U456" s="67"/>
      <c r="V456" s="68"/>
      <c r="W456" s="70"/>
      <c r="X456" s="70"/>
      <c r="Y456" s="64" t="s">
        <v>66</v>
      </c>
      <c r="Z456" s="64" t="s">
        <v>66</v>
      </c>
      <c r="AA456" s="64" t="s">
        <v>66</v>
      </c>
      <c r="AB456" s="64" t="s">
        <v>66</v>
      </c>
      <c r="AC456" s="52" t="s">
        <v>713</v>
      </c>
      <c r="AD456" s="52"/>
    </row>
    <row r="457" ht="33.75" hidden="1" customHeight="1">
      <c r="A457" s="52">
        <v>592.0</v>
      </c>
      <c r="B457" s="53" t="s">
        <v>54</v>
      </c>
      <c r="C457" s="54" t="s">
        <v>618</v>
      </c>
      <c r="D457" s="55"/>
      <c r="E457" s="54"/>
      <c r="F457" s="303"/>
      <c r="G457" s="58"/>
      <c r="H457" s="74"/>
      <c r="I457" s="74"/>
      <c r="J457" s="63" t="s">
        <v>82</v>
      </c>
      <c r="K457" s="64" t="s">
        <v>82</v>
      </c>
      <c r="L457" s="64" t="s">
        <v>82</v>
      </c>
      <c r="M457" s="74" t="s">
        <v>619</v>
      </c>
      <c r="N457" s="307"/>
      <c r="O457" s="307"/>
      <c r="P457" s="307"/>
      <c r="Q457" s="74"/>
      <c r="R457" s="74"/>
      <c r="S457" s="67"/>
      <c r="T457" s="67"/>
      <c r="U457" s="67"/>
      <c r="V457" s="68"/>
      <c r="W457" s="70"/>
      <c r="X457" s="70"/>
      <c r="Y457" s="64" t="s">
        <v>66</v>
      </c>
      <c r="Z457" s="64" t="s">
        <v>66</v>
      </c>
      <c r="AA457" s="64" t="s">
        <v>66</v>
      </c>
      <c r="AB457" s="64" t="s">
        <v>66</v>
      </c>
      <c r="AC457" s="52" t="s">
        <v>715</v>
      </c>
      <c r="AD457" s="52"/>
    </row>
    <row r="458" ht="33.75" hidden="1" customHeight="1">
      <c r="A458" s="52">
        <v>593.0</v>
      </c>
      <c r="B458" s="53" t="s">
        <v>54</v>
      </c>
      <c r="C458" s="54" t="s">
        <v>452</v>
      </c>
      <c r="D458" s="55"/>
      <c r="E458" s="54"/>
      <c r="F458" s="303"/>
      <c r="G458" s="58">
        <v>45148.0</v>
      </c>
      <c r="H458" s="74"/>
      <c r="I458" s="74"/>
      <c r="J458" s="63" t="s">
        <v>57</v>
      </c>
      <c r="K458" s="64" t="s">
        <v>57</v>
      </c>
      <c r="L458" s="64" t="s">
        <v>57</v>
      </c>
      <c r="M458" s="74" t="s">
        <v>57</v>
      </c>
      <c r="N458" s="307"/>
      <c r="O458" s="307"/>
      <c r="P458" s="307"/>
      <c r="Q458" s="74"/>
      <c r="R458" s="74"/>
      <c r="S458" s="67"/>
      <c r="T458" s="67"/>
      <c r="U458" s="67"/>
      <c r="V458" s="68"/>
      <c r="W458" s="70"/>
      <c r="X458" s="70"/>
      <c r="Y458" s="64" t="s">
        <v>66</v>
      </c>
      <c r="Z458" s="64" t="s">
        <v>66</v>
      </c>
      <c r="AA458" s="64" t="s">
        <v>66</v>
      </c>
      <c r="AB458" s="64" t="s">
        <v>66</v>
      </c>
      <c r="AC458" s="52" t="s">
        <v>675</v>
      </c>
      <c r="AD458" s="52"/>
    </row>
    <row r="459" ht="33.75" hidden="1" customHeight="1">
      <c r="A459" s="52">
        <v>594.0</v>
      </c>
      <c r="B459" s="53" t="s">
        <v>54</v>
      </c>
      <c r="C459" s="54" t="s">
        <v>621</v>
      </c>
      <c r="D459" s="55"/>
      <c r="E459" s="54"/>
      <c r="F459" s="303"/>
      <c r="G459" s="58">
        <v>45260.0</v>
      </c>
      <c r="H459" s="74"/>
      <c r="I459" s="74"/>
      <c r="J459" s="63" t="s">
        <v>57</v>
      </c>
      <c r="K459" s="64" t="s">
        <v>57</v>
      </c>
      <c r="L459" s="64" t="s">
        <v>57</v>
      </c>
      <c r="M459" s="74" t="s">
        <v>57</v>
      </c>
      <c r="N459" s="307"/>
      <c r="O459" s="307"/>
      <c r="P459" s="307"/>
      <c r="Q459" s="74"/>
      <c r="R459" s="74"/>
      <c r="S459" s="67"/>
      <c r="T459" s="67"/>
      <c r="U459" s="67"/>
      <c r="V459" s="68"/>
      <c r="W459" s="70"/>
      <c r="X459" s="70"/>
      <c r="Y459" s="64" t="s">
        <v>66</v>
      </c>
      <c r="Z459" s="64" t="s">
        <v>66</v>
      </c>
      <c r="AA459" s="64" t="s">
        <v>66</v>
      </c>
      <c r="AB459" s="64" t="s">
        <v>66</v>
      </c>
      <c r="AC459" s="52" t="s">
        <v>718</v>
      </c>
      <c r="AD459" s="52"/>
    </row>
    <row r="460" ht="33.75" hidden="1" customHeight="1">
      <c r="A460" s="52">
        <v>595.0</v>
      </c>
      <c r="B460" s="53" t="s">
        <v>54</v>
      </c>
      <c r="C460" s="54" t="s">
        <v>622</v>
      </c>
      <c r="D460" s="55"/>
      <c r="E460" s="54"/>
      <c r="F460" s="303"/>
      <c r="G460" s="58">
        <v>45280.0</v>
      </c>
      <c r="H460" s="74"/>
      <c r="I460" s="74"/>
      <c r="J460" s="63" t="s">
        <v>57</v>
      </c>
      <c r="K460" s="64" t="s">
        <v>57</v>
      </c>
      <c r="L460" s="64" t="s">
        <v>57</v>
      </c>
      <c r="M460" s="74" t="s">
        <v>57</v>
      </c>
      <c r="N460" s="307"/>
      <c r="O460" s="307"/>
      <c r="P460" s="307"/>
      <c r="Q460" s="74"/>
      <c r="R460" s="74"/>
      <c r="S460" s="67"/>
      <c r="T460" s="67"/>
      <c r="U460" s="67"/>
      <c r="V460" s="68"/>
      <c r="W460" s="70"/>
      <c r="X460" s="70"/>
      <c r="Y460" s="64" t="s">
        <v>66</v>
      </c>
      <c r="Z460" s="64" t="s">
        <v>66</v>
      </c>
      <c r="AA460" s="64" t="s">
        <v>66</v>
      </c>
      <c r="AB460" s="64" t="s">
        <v>66</v>
      </c>
      <c r="AC460" s="52" t="s">
        <v>720</v>
      </c>
      <c r="AD460" s="52"/>
    </row>
    <row r="461" ht="33.75" hidden="1" customHeight="1">
      <c r="A461" s="52">
        <v>596.0</v>
      </c>
      <c r="B461" s="53" t="s">
        <v>54</v>
      </c>
      <c r="C461" s="54" t="s">
        <v>623</v>
      </c>
      <c r="D461" s="55"/>
      <c r="E461" s="54"/>
      <c r="F461" s="303"/>
      <c r="G461" s="58"/>
      <c r="H461" s="74"/>
      <c r="I461" s="74"/>
      <c r="J461" s="63" t="s">
        <v>82</v>
      </c>
      <c r="K461" s="64" t="s">
        <v>82</v>
      </c>
      <c r="L461" s="64" t="s">
        <v>82</v>
      </c>
      <c r="M461" s="74" t="s">
        <v>57</v>
      </c>
      <c r="N461" s="307"/>
      <c r="O461" s="307"/>
      <c r="P461" s="307"/>
      <c r="Q461" s="74"/>
      <c r="R461" s="74"/>
      <c r="S461" s="67"/>
      <c r="T461" s="67"/>
      <c r="U461" s="67"/>
      <c r="V461" s="68"/>
      <c r="W461" s="70"/>
      <c r="X461" s="70"/>
      <c r="Y461" s="64" t="s">
        <v>66</v>
      </c>
      <c r="Z461" s="64" t="s">
        <v>66</v>
      </c>
      <c r="AA461" s="64" t="s">
        <v>66</v>
      </c>
      <c r="AB461" s="64" t="s">
        <v>66</v>
      </c>
      <c r="AC461" s="52" t="s">
        <v>675</v>
      </c>
      <c r="AD461" s="52"/>
    </row>
    <row r="462" ht="33.75" hidden="1" customHeight="1">
      <c r="A462" s="52">
        <v>597.0</v>
      </c>
      <c r="B462" s="53" t="s">
        <v>54</v>
      </c>
      <c r="C462" s="54" t="s">
        <v>624</v>
      </c>
      <c r="D462" s="55"/>
      <c r="E462" s="54"/>
      <c r="F462" s="303"/>
      <c r="G462" s="58">
        <v>45205.0</v>
      </c>
      <c r="H462" s="74"/>
      <c r="I462" s="74"/>
      <c r="J462" s="63" t="s">
        <v>57</v>
      </c>
      <c r="K462" s="64" t="s">
        <v>57</v>
      </c>
      <c r="L462" s="64" t="s">
        <v>57</v>
      </c>
      <c r="M462" s="74" t="s">
        <v>57</v>
      </c>
      <c r="N462" s="307"/>
      <c r="O462" s="307"/>
      <c r="P462" s="307"/>
      <c r="Q462" s="74"/>
      <c r="R462" s="74"/>
      <c r="S462" s="67"/>
      <c r="T462" s="67"/>
      <c r="U462" s="67"/>
      <c r="V462" s="68"/>
      <c r="W462" s="70"/>
      <c r="X462" s="70"/>
      <c r="Y462" s="64" t="s">
        <v>66</v>
      </c>
      <c r="Z462" s="64" t="s">
        <v>66</v>
      </c>
      <c r="AA462" s="64" t="s">
        <v>66</v>
      </c>
      <c r="AB462" s="64" t="s">
        <v>66</v>
      </c>
      <c r="AC462" s="52" t="s">
        <v>724</v>
      </c>
      <c r="AD462" s="52"/>
    </row>
    <row r="463" ht="33.75" hidden="1" customHeight="1">
      <c r="A463" s="52">
        <v>598.0</v>
      </c>
      <c r="B463" s="53" t="s">
        <v>54</v>
      </c>
      <c r="C463" s="54" t="s">
        <v>625</v>
      </c>
      <c r="D463" s="55"/>
      <c r="E463" s="54"/>
      <c r="F463" s="303"/>
      <c r="G463" s="58">
        <v>45198.0</v>
      </c>
      <c r="H463" s="74"/>
      <c r="I463" s="74"/>
      <c r="J463" s="63" t="s">
        <v>57</v>
      </c>
      <c r="K463" s="64" t="s">
        <v>57</v>
      </c>
      <c r="L463" s="64" t="s">
        <v>57</v>
      </c>
      <c r="M463" s="74" t="s">
        <v>57</v>
      </c>
      <c r="N463" s="307"/>
      <c r="O463" s="307"/>
      <c r="P463" s="307"/>
      <c r="Q463" s="74"/>
      <c r="R463" s="74"/>
      <c r="S463" s="67"/>
      <c r="T463" s="67"/>
      <c r="U463" s="67"/>
      <c r="V463" s="68"/>
      <c r="W463" s="70"/>
      <c r="X463" s="70"/>
      <c r="Y463" s="64" t="s">
        <v>66</v>
      </c>
      <c r="Z463" s="64" t="s">
        <v>66</v>
      </c>
      <c r="AA463" s="64" t="s">
        <v>66</v>
      </c>
      <c r="AB463" s="64" t="s">
        <v>66</v>
      </c>
      <c r="AC463" s="52" t="s">
        <v>726</v>
      </c>
      <c r="AD463" s="52"/>
    </row>
    <row r="464" ht="33.75" hidden="1" customHeight="1">
      <c r="A464" s="52">
        <v>599.0</v>
      </c>
      <c r="B464" s="53" t="s">
        <v>54</v>
      </c>
      <c r="C464" s="54" t="s">
        <v>626</v>
      </c>
      <c r="D464" s="55"/>
      <c r="E464" s="54"/>
      <c r="F464" s="303"/>
      <c r="G464" s="58">
        <v>45188.0</v>
      </c>
      <c r="H464" s="74"/>
      <c r="I464" s="74"/>
      <c r="J464" s="63" t="s">
        <v>57</v>
      </c>
      <c r="K464" s="64" t="s">
        <v>57</v>
      </c>
      <c r="L464" s="64" t="s">
        <v>57</v>
      </c>
      <c r="M464" s="74" t="s">
        <v>57</v>
      </c>
      <c r="N464" s="307"/>
      <c r="O464" s="307"/>
      <c r="P464" s="307"/>
      <c r="Q464" s="74"/>
      <c r="R464" s="74"/>
      <c r="S464" s="67"/>
      <c r="T464" s="67"/>
      <c r="U464" s="67"/>
      <c r="V464" s="68"/>
      <c r="W464" s="70"/>
      <c r="X464" s="70"/>
      <c r="Y464" s="64" t="s">
        <v>66</v>
      </c>
      <c r="Z464" s="64" t="s">
        <v>66</v>
      </c>
      <c r="AA464" s="64" t="s">
        <v>66</v>
      </c>
      <c r="AB464" s="64" t="s">
        <v>66</v>
      </c>
      <c r="AC464" s="52" t="s">
        <v>730</v>
      </c>
      <c r="AD464" s="52"/>
    </row>
    <row r="465" ht="33.75" hidden="1" customHeight="1">
      <c r="A465" s="52">
        <v>600.0</v>
      </c>
      <c r="B465" s="53" t="s">
        <v>54</v>
      </c>
      <c r="C465" s="54" t="s">
        <v>605</v>
      </c>
      <c r="D465" s="55"/>
      <c r="E465" s="54"/>
      <c r="F465" s="303"/>
      <c r="G465" s="58"/>
      <c r="H465" s="74"/>
      <c r="I465" s="74"/>
      <c r="J465" s="63" t="s">
        <v>57</v>
      </c>
      <c r="K465" s="64" t="s">
        <v>57</v>
      </c>
      <c r="L465" s="64" t="s">
        <v>57</v>
      </c>
      <c r="M465" s="307"/>
      <c r="N465" s="307"/>
      <c r="O465" s="307"/>
      <c r="P465" s="307"/>
      <c r="Q465" s="74"/>
      <c r="R465" s="74"/>
      <c r="S465" s="67"/>
      <c r="T465" s="67"/>
      <c r="U465" s="67"/>
      <c r="V465" s="68"/>
      <c r="W465" s="70"/>
      <c r="X465" s="70"/>
      <c r="Y465" s="64" t="s">
        <v>66</v>
      </c>
      <c r="Z465" s="64" t="s">
        <v>66</v>
      </c>
      <c r="AA465" s="64" t="s">
        <v>66</v>
      </c>
      <c r="AB465" s="64" t="s">
        <v>66</v>
      </c>
      <c r="AC465" s="52" t="s">
        <v>683</v>
      </c>
      <c r="AD465" s="52"/>
    </row>
    <row r="466" ht="33.75" hidden="1" customHeight="1">
      <c r="A466" s="52">
        <v>601.0</v>
      </c>
      <c r="B466" s="53" t="s">
        <v>54</v>
      </c>
      <c r="C466" s="54" t="s">
        <v>627</v>
      </c>
      <c r="D466" s="55"/>
      <c r="E466" s="54"/>
      <c r="F466" s="303"/>
      <c r="G466" s="58">
        <v>45156.0</v>
      </c>
      <c r="H466" s="74"/>
      <c r="I466" s="74"/>
      <c r="J466" s="63" t="s">
        <v>57</v>
      </c>
      <c r="K466" s="64" t="s">
        <v>57</v>
      </c>
      <c r="L466" s="64" t="s">
        <v>57</v>
      </c>
      <c r="M466" s="74" t="s">
        <v>57</v>
      </c>
      <c r="N466" s="307"/>
      <c r="O466" s="307"/>
      <c r="P466" s="307"/>
      <c r="Q466" s="74"/>
      <c r="R466" s="74"/>
      <c r="S466" s="67"/>
      <c r="T466" s="67"/>
      <c r="U466" s="67"/>
      <c r="V466" s="68"/>
      <c r="W466" s="70"/>
      <c r="X466" s="70"/>
      <c r="Y466" s="64" t="s">
        <v>66</v>
      </c>
      <c r="Z466" s="64" t="s">
        <v>66</v>
      </c>
      <c r="AA466" s="64" t="s">
        <v>66</v>
      </c>
      <c r="AB466" s="64" t="s">
        <v>66</v>
      </c>
      <c r="AC466" s="52" t="s">
        <v>733</v>
      </c>
      <c r="AD466" s="52"/>
    </row>
    <row r="467" ht="33.75" hidden="1" customHeight="1">
      <c r="A467" s="52">
        <v>602.0</v>
      </c>
      <c r="B467" s="53" t="s">
        <v>54</v>
      </c>
      <c r="C467" s="54" t="s">
        <v>628</v>
      </c>
      <c r="D467" s="55"/>
      <c r="E467" s="54"/>
      <c r="F467" s="303"/>
      <c r="G467" s="58">
        <v>45174.0</v>
      </c>
      <c r="H467" s="74"/>
      <c r="I467" s="74"/>
      <c r="J467" s="63" t="s">
        <v>57</v>
      </c>
      <c r="K467" s="64" t="s">
        <v>57</v>
      </c>
      <c r="L467" s="64" t="s">
        <v>57</v>
      </c>
      <c r="M467" s="74" t="s">
        <v>57</v>
      </c>
      <c r="N467" s="307"/>
      <c r="O467" s="307"/>
      <c r="P467" s="307"/>
      <c r="Q467" s="74"/>
      <c r="R467" s="74"/>
      <c r="S467" s="67"/>
      <c r="T467" s="67"/>
      <c r="U467" s="67"/>
      <c r="V467" s="68"/>
      <c r="W467" s="70"/>
      <c r="X467" s="70"/>
      <c r="Y467" s="64" t="s">
        <v>66</v>
      </c>
      <c r="Z467" s="64" t="s">
        <v>66</v>
      </c>
      <c r="AA467" s="64" t="s">
        <v>66</v>
      </c>
      <c r="AB467" s="64" t="s">
        <v>66</v>
      </c>
      <c r="AC467" s="52" t="s">
        <v>735</v>
      </c>
      <c r="AD467" s="52"/>
    </row>
    <row r="468" ht="33.75" hidden="1" customHeight="1">
      <c r="A468" s="52">
        <v>603.0</v>
      </c>
      <c r="B468" s="53" t="s">
        <v>54</v>
      </c>
      <c r="C468" s="54" t="s">
        <v>629</v>
      </c>
      <c r="D468" s="55"/>
      <c r="E468" s="54"/>
      <c r="F468" s="303"/>
      <c r="G468" s="58">
        <v>45195.0</v>
      </c>
      <c r="H468" s="74"/>
      <c r="I468" s="74"/>
      <c r="J468" s="63" t="s">
        <v>57</v>
      </c>
      <c r="K468" s="64" t="s">
        <v>57</v>
      </c>
      <c r="L468" s="64" t="s">
        <v>57</v>
      </c>
      <c r="M468" s="74" t="s">
        <v>57</v>
      </c>
      <c r="N468" s="307"/>
      <c r="O468" s="307"/>
      <c r="P468" s="307"/>
      <c r="Q468" s="74"/>
      <c r="R468" s="74"/>
      <c r="S468" s="67"/>
      <c r="T468" s="67"/>
      <c r="U468" s="67"/>
      <c r="V468" s="68"/>
      <c r="W468" s="70"/>
      <c r="X468" s="70"/>
      <c r="Y468" s="64" t="s">
        <v>66</v>
      </c>
      <c r="Z468" s="64" t="s">
        <v>66</v>
      </c>
      <c r="AA468" s="64" t="s">
        <v>66</v>
      </c>
      <c r="AB468" s="64" t="s">
        <v>66</v>
      </c>
      <c r="AC468" s="52" t="s">
        <v>737</v>
      </c>
      <c r="AD468" s="52"/>
    </row>
    <row r="469" ht="33.75" hidden="1" customHeight="1">
      <c r="A469" s="52">
        <v>604.0</v>
      </c>
      <c r="B469" s="53" t="s">
        <v>54</v>
      </c>
      <c r="C469" s="54" t="s">
        <v>33</v>
      </c>
      <c r="D469" s="55"/>
      <c r="E469" s="54"/>
      <c r="F469" s="303"/>
      <c r="G469" s="58"/>
      <c r="H469" s="74"/>
      <c r="I469" s="74"/>
      <c r="J469" s="63" t="s">
        <v>82</v>
      </c>
      <c r="K469" s="64" t="s">
        <v>82</v>
      </c>
      <c r="L469" s="64" t="s">
        <v>82</v>
      </c>
      <c r="M469" s="74" t="s">
        <v>619</v>
      </c>
      <c r="N469" s="307"/>
      <c r="O469" s="307"/>
      <c r="P469" s="307"/>
      <c r="Q469" s="74"/>
      <c r="R469" s="74"/>
      <c r="S469" s="67"/>
      <c r="T469" s="67"/>
      <c r="U469" s="67"/>
      <c r="V469" s="68"/>
      <c r="W469" s="70"/>
      <c r="X469" s="70"/>
      <c r="Y469" s="64" t="s">
        <v>66</v>
      </c>
      <c r="Z469" s="64" t="s">
        <v>66</v>
      </c>
      <c r="AA469" s="64" t="s">
        <v>66</v>
      </c>
      <c r="AB469" s="64" t="s">
        <v>66</v>
      </c>
      <c r="AC469" s="52" t="s">
        <v>738</v>
      </c>
      <c r="AD469" s="52"/>
    </row>
    <row r="470" ht="33.75" hidden="1" customHeight="1">
      <c r="A470" s="52">
        <v>605.0</v>
      </c>
      <c r="B470" s="53" t="s">
        <v>54</v>
      </c>
      <c r="C470" s="54" t="s">
        <v>630</v>
      </c>
      <c r="D470" s="55"/>
      <c r="E470" s="54"/>
      <c r="F470" s="303"/>
      <c r="G470" s="58"/>
      <c r="H470" s="74"/>
      <c r="I470" s="74"/>
      <c r="J470" s="63" t="s">
        <v>82</v>
      </c>
      <c r="K470" s="64" t="s">
        <v>82</v>
      </c>
      <c r="L470" s="64" t="s">
        <v>82</v>
      </c>
      <c r="M470" s="74" t="s">
        <v>619</v>
      </c>
      <c r="N470" s="307"/>
      <c r="O470" s="307"/>
      <c r="P470" s="307"/>
      <c r="Q470" s="74"/>
      <c r="R470" s="74"/>
      <c r="S470" s="67"/>
      <c r="T470" s="67"/>
      <c r="U470" s="67"/>
      <c r="V470" s="68"/>
      <c r="W470" s="70"/>
      <c r="X470" s="70"/>
      <c r="Y470" s="64" t="s">
        <v>66</v>
      </c>
      <c r="Z470" s="64" t="s">
        <v>66</v>
      </c>
      <c r="AA470" s="64" t="s">
        <v>66</v>
      </c>
      <c r="AB470" s="64" t="s">
        <v>66</v>
      </c>
      <c r="AC470" s="52" t="s">
        <v>740</v>
      </c>
      <c r="AD470" s="52"/>
    </row>
    <row r="471" ht="33.75" hidden="1" customHeight="1">
      <c r="A471" s="52">
        <v>606.0</v>
      </c>
      <c r="B471" s="53" t="s">
        <v>54</v>
      </c>
      <c r="C471" s="54" t="s">
        <v>358</v>
      </c>
      <c r="D471" s="55"/>
      <c r="E471" s="54"/>
      <c r="F471" s="303"/>
      <c r="G471" s="58">
        <v>45180.0</v>
      </c>
      <c r="H471" s="74"/>
      <c r="I471" s="74"/>
      <c r="J471" s="63" t="s">
        <v>82</v>
      </c>
      <c r="K471" s="64" t="s">
        <v>82</v>
      </c>
      <c r="L471" s="64" t="s">
        <v>82</v>
      </c>
      <c r="M471" s="74" t="s">
        <v>57</v>
      </c>
      <c r="N471" s="307"/>
      <c r="O471" s="307"/>
      <c r="P471" s="307"/>
      <c r="Q471" s="74"/>
      <c r="R471" s="74"/>
      <c r="S471" s="67"/>
      <c r="T471" s="67"/>
      <c r="U471" s="67"/>
      <c r="V471" s="68"/>
      <c r="W471" s="70"/>
      <c r="X471" s="70"/>
      <c r="Y471" s="64" t="s">
        <v>66</v>
      </c>
      <c r="Z471" s="64" t="s">
        <v>66</v>
      </c>
      <c r="AA471" s="64" t="s">
        <v>66</v>
      </c>
      <c r="AB471" s="64" t="s">
        <v>66</v>
      </c>
      <c r="AC471" s="52" t="s">
        <v>742</v>
      </c>
      <c r="AD471" s="52"/>
    </row>
    <row r="472" ht="33.75" hidden="1" customHeight="1">
      <c r="A472" s="52">
        <v>607.0</v>
      </c>
      <c r="B472" s="53" t="s">
        <v>54</v>
      </c>
      <c r="C472" s="54" t="s">
        <v>70</v>
      </c>
      <c r="D472" s="55"/>
      <c r="E472" s="54"/>
      <c r="F472" s="303"/>
      <c r="G472" s="58"/>
      <c r="H472" s="74"/>
      <c r="I472" s="74"/>
      <c r="J472" s="63" t="s">
        <v>82</v>
      </c>
      <c r="K472" s="64" t="s">
        <v>82</v>
      </c>
      <c r="L472" s="64" t="s">
        <v>82</v>
      </c>
      <c r="M472" s="74" t="s">
        <v>619</v>
      </c>
      <c r="N472" s="307"/>
      <c r="O472" s="307"/>
      <c r="P472" s="307"/>
      <c r="Q472" s="74"/>
      <c r="R472" s="74"/>
      <c r="S472" s="67"/>
      <c r="T472" s="67"/>
      <c r="U472" s="67"/>
      <c r="V472" s="68"/>
      <c r="W472" s="70"/>
      <c r="X472" s="70"/>
      <c r="Y472" s="64" t="s">
        <v>66</v>
      </c>
      <c r="Z472" s="64" t="s">
        <v>66</v>
      </c>
      <c r="AA472" s="64" t="s">
        <v>66</v>
      </c>
      <c r="AB472" s="64" t="s">
        <v>66</v>
      </c>
      <c r="AC472" s="52" t="s">
        <v>743</v>
      </c>
      <c r="AD472" s="52"/>
    </row>
    <row r="473" ht="33.75" hidden="1" customHeight="1">
      <c r="A473" s="52">
        <v>608.0</v>
      </c>
      <c r="B473" s="53" t="s">
        <v>54</v>
      </c>
      <c r="C473" s="54" t="s">
        <v>633</v>
      </c>
      <c r="D473" s="55"/>
      <c r="E473" s="54"/>
      <c r="F473" s="303"/>
      <c r="G473" s="58">
        <v>45219.0</v>
      </c>
      <c r="H473" s="74"/>
      <c r="I473" s="74"/>
      <c r="J473" s="63" t="s">
        <v>57</v>
      </c>
      <c r="K473" s="64" t="s">
        <v>57</v>
      </c>
      <c r="L473" s="64" t="s">
        <v>57</v>
      </c>
      <c r="M473" s="74" t="s">
        <v>57</v>
      </c>
      <c r="N473" s="307"/>
      <c r="O473" s="307"/>
      <c r="P473" s="307"/>
      <c r="Q473" s="74"/>
      <c r="R473" s="74"/>
      <c r="S473" s="67"/>
      <c r="T473" s="67"/>
      <c r="U473" s="67"/>
      <c r="V473" s="68"/>
      <c r="W473" s="70"/>
      <c r="X473" s="70"/>
      <c r="Y473" s="64" t="s">
        <v>66</v>
      </c>
      <c r="Z473" s="64" t="s">
        <v>66</v>
      </c>
      <c r="AA473" s="64" t="s">
        <v>66</v>
      </c>
      <c r="AB473" s="64" t="s">
        <v>66</v>
      </c>
      <c r="AC473" s="52" t="s">
        <v>745</v>
      </c>
      <c r="AD473" s="52"/>
    </row>
    <row r="474" ht="33.75" hidden="1" customHeight="1">
      <c r="A474" s="52">
        <v>609.0</v>
      </c>
      <c r="B474" s="53" t="s">
        <v>54</v>
      </c>
      <c r="C474" s="54" t="s">
        <v>634</v>
      </c>
      <c r="D474" s="55"/>
      <c r="E474" s="54"/>
      <c r="F474" s="303"/>
      <c r="G474" s="58"/>
      <c r="H474" s="74"/>
      <c r="I474" s="74"/>
      <c r="J474" s="63" t="s">
        <v>66</v>
      </c>
      <c r="K474" s="64" t="s">
        <v>66</v>
      </c>
      <c r="L474" s="64" t="s">
        <v>82</v>
      </c>
      <c r="M474" s="74" t="s">
        <v>66</v>
      </c>
      <c r="N474" s="307"/>
      <c r="O474" s="307"/>
      <c r="P474" s="307"/>
      <c r="Q474" s="74"/>
      <c r="R474" s="74"/>
      <c r="S474" s="67"/>
      <c r="T474" s="67"/>
      <c r="U474" s="67"/>
      <c r="V474" s="68"/>
      <c r="W474" s="70"/>
      <c r="X474" s="70"/>
      <c r="Y474" s="64" t="s">
        <v>66</v>
      </c>
      <c r="Z474" s="64" t="s">
        <v>66</v>
      </c>
      <c r="AA474" s="64" t="s">
        <v>66</v>
      </c>
      <c r="AB474" s="64" t="s">
        <v>66</v>
      </c>
      <c r="AC474" s="52" t="s">
        <v>747</v>
      </c>
      <c r="AD474" s="52"/>
    </row>
    <row r="475" ht="33.75" hidden="1" customHeight="1">
      <c r="A475" s="52">
        <v>610.0</v>
      </c>
      <c r="B475" s="53" t="s">
        <v>54</v>
      </c>
      <c r="C475" s="54" t="s">
        <v>634</v>
      </c>
      <c r="D475" s="55"/>
      <c r="E475" s="54"/>
      <c r="F475" s="303"/>
      <c r="G475" s="58">
        <v>45170.0</v>
      </c>
      <c r="H475" s="74"/>
      <c r="I475" s="74"/>
      <c r="J475" s="63" t="s">
        <v>82</v>
      </c>
      <c r="K475" s="64" t="s">
        <v>82</v>
      </c>
      <c r="L475" s="64" t="s">
        <v>57</v>
      </c>
      <c r="M475" s="74" t="s">
        <v>82</v>
      </c>
      <c r="N475" s="307"/>
      <c r="O475" s="307"/>
      <c r="P475" s="307"/>
      <c r="Q475" s="74"/>
      <c r="R475" s="74"/>
      <c r="S475" s="67"/>
      <c r="T475" s="67"/>
      <c r="U475" s="67"/>
      <c r="V475" s="68"/>
      <c r="W475" s="70"/>
      <c r="X475" s="70"/>
      <c r="Y475" s="64" t="s">
        <v>66</v>
      </c>
      <c r="Z475" s="64" t="s">
        <v>66</v>
      </c>
      <c r="AA475" s="64" t="s">
        <v>66</v>
      </c>
      <c r="AB475" s="64" t="s">
        <v>66</v>
      </c>
      <c r="AC475" s="52" t="s">
        <v>747</v>
      </c>
      <c r="AD475" s="52"/>
    </row>
    <row r="476" ht="33.75" hidden="1" customHeight="1">
      <c r="A476" s="52">
        <v>611.0</v>
      </c>
      <c r="B476" s="53" t="s">
        <v>54</v>
      </c>
      <c r="C476" s="54" t="s">
        <v>635</v>
      </c>
      <c r="D476" s="55"/>
      <c r="E476" s="54"/>
      <c r="F476" s="303"/>
      <c r="G476" s="58">
        <v>45176.0</v>
      </c>
      <c r="H476" s="74"/>
      <c r="I476" s="74"/>
      <c r="J476" s="63" t="s">
        <v>57</v>
      </c>
      <c r="K476" s="64" t="s">
        <v>57</v>
      </c>
      <c r="L476" s="64" t="s">
        <v>57</v>
      </c>
      <c r="M476" s="74" t="s">
        <v>57</v>
      </c>
      <c r="N476" s="307"/>
      <c r="O476" s="307"/>
      <c r="P476" s="307"/>
      <c r="Q476" s="74"/>
      <c r="R476" s="74"/>
      <c r="S476" s="67"/>
      <c r="T476" s="67"/>
      <c r="U476" s="67"/>
      <c r="V476" s="68"/>
      <c r="W476" s="70"/>
      <c r="X476" s="70"/>
      <c r="Y476" s="64" t="s">
        <v>66</v>
      </c>
      <c r="Z476" s="64" t="s">
        <v>66</v>
      </c>
      <c r="AA476" s="64" t="s">
        <v>66</v>
      </c>
      <c r="AB476" s="64" t="s">
        <v>66</v>
      </c>
      <c r="AC476" s="52" t="s">
        <v>750</v>
      </c>
      <c r="AD476" s="52"/>
    </row>
    <row r="477" ht="33.75" hidden="1" customHeight="1">
      <c r="A477" s="52">
        <v>612.0</v>
      </c>
      <c r="B477" s="53" t="s">
        <v>54</v>
      </c>
      <c r="C477" s="54" t="s">
        <v>636</v>
      </c>
      <c r="D477" s="55"/>
      <c r="E477" s="54"/>
      <c r="F477" s="303"/>
      <c r="G477" s="58">
        <v>45175.0</v>
      </c>
      <c r="H477" s="74"/>
      <c r="I477" s="74"/>
      <c r="J477" s="63" t="s">
        <v>57</v>
      </c>
      <c r="K477" s="64" t="s">
        <v>57</v>
      </c>
      <c r="L477" s="64" t="s">
        <v>57</v>
      </c>
      <c r="M477" s="74" t="s">
        <v>57</v>
      </c>
      <c r="N477" s="307"/>
      <c r="O477" s="307"/>
      <c r="P477" s="307"/>
      <c r="Q477" s="74"/>
      <c r="R477" s="74"/>
      <c r="S477" s="67"/>
      <c r="T477" s="67"/>
      <c r="U477" s="67"/>
      <c r="V477" s="68"/>
      <c r="W477" s="70"/>
      <c r="X477" s="70"/>
      <c r="Y477" s="64" t="s">
        <v>66</v>
      </c>
      <c r="Z477" s="64" t="s">
        <v>66</v>
      </c>
      <c r="AA477" s="64" t="s">
        <v>66</v>
      </c>
      <c r="AB477" s="64" t="s">
        <v>66</v>
      </c>
      <c r="AC477" s="52" t="s">
        <v>752</v>
      </c>
      <c r="AD477" s="52"/>
    </row>
    <row r="478" ht="33.75" hidden="1" customHeight="1">
      <c r="A478" s="52">
        <v>613.0</v>
      </c>
      <c r="B478" s="53" t="s">
        <v>54</v>
      </c>
      <c r="C478" s="54" t="s">
        <v>637</v>
      </c>
      <c r="D478" s="55"/>
      <c r="E478" s="54"/>
      <c r="F478" s="303"/>
      <c r="G478" s="58">
        <v>45225.0</v>
      </c>
      <c r="H478" s="74"/>
      <c r="I478" s="74"/>
      <c r="J478" s="63" t="s">
        <v>82</v>
      </c>
      <c r="K478" s="64" t="s">
        <v>82</v>
      </c>
      <c r="L478" s="64" t="s">
        <v>82</v>
      </c>
      <c r="M478" s="74" t="s">
        <v>57</v>
      </c>
      <c r="N478" s="307"/>
      <c r="O478" s="307"/>
      <c r="P478" s="307"/>
      <c r="Q478" s="74"/>
      <c r="R478" s="74"/>
      <c r="S478" s="67"/>
      <c r="T478" s="67"/>
      <c r="U478" s="67"/>
      <c r="V478" s="68"/>
      <c r="W478" s="70"/>
      <c r="X478" s="70"/>
      <c r="Y478" s="64" t="s">
        <v>66</v>
      </c>
      <c r="Z478" s="64" t="s">
        <v>66</v>
      </c>
      <c r="AA478" s="64" t="s">
        <v>66</v>
      </c>
      <c r="AB478" s="64" t="s">
        <v>66</v>
      </c>
      <c r="AC478" s="52" t="s">
        <v>755</v>
      </c>
      <c r="AD478" s="52"/>
    </row>
    <row r="479" ht="33.75" hidden="1" customHeight="1">
      <c r="A479" s="52">
        <v>614.0</v>
      </c>
      <c r="B479" s="53" t="s">
        <v>54</v>
      </c>
      <c r="C479" s="54" t="s">
        <v>638</v>
      </c>
      <c r="D479" s="55"/>
      <c r="E479" s="54"/>
      <c r="F479" s="303"/>
      <c r="G479" s="58">
        <v>45203.0</v>
      </c>
      <c r="H479" s="74"/>
      <c r="I479" s="74"/>
      <c r="J479" s="63" t="s">
        <v>57</v>
      </c>
      <c r="K479" s="64" t="s">
        <v>57</v>
      </c>
      <c r="L479" s="64" t="s">
        <v>57</v>
      </c>
      <c r="M479" s="74" t="s">
        <v>57</v>
      </c>
      <c r="N479" s="307"/>
      <c r="O479" s="307"/>
      <c r="P479" s="307"/>
      <c r="Q479" s="74"/>
      <c r="R479" s="74"/>
      <c r="S479" s="67"/>
      <c r="T479" s="67"/>
      <c r="U479" s="67"/>
      <c r="V479" s="68"/>
      <c r="W479" s="70"/>
      <c r="X479" s="70"/>
      <c r="Y479" s="64" t="s">
        <v>66</v>
      </c>
      <c r="Z479" s="64" t="s">
        <v>66</v>
      </c>
      <c r="AA479" s="64" t="s">
        <v>66</v>
      </c>
      <c r="AB479" s="64" t="s">
        <v>66</v>
      </c>
      <c r="AC479" s="52" t="s">
        <v>757</v>
      </c>
      <c r="AD479" s="52"/>
    </row>
    <row r="480" ht="33.75" hidden="1" customHeight="1">
      <c r="A480" s="52">
        <v>615.0</v>
      </c>
      <c r="B480" s="53" t="s">
        <v>54</v>
      </c>
      <c r="C480" s="54" t="s">
        <v>639</v>
      </c>
      <c r="D480" s="55"/>
      <c r="E480" s="54"/>
      <c r="F480" s="303"/>
      <c r="G480" s="58">
        <v>45190.0</v>
      </c>
      <c r="H480" s="74"/>
      <c r="I480" s="74"/>
      <c r="J480" s="63" t="s">
        <v>57</v>
      </c>
      <c r="K480" s="64" t="s">
        <v>57</v>
      </c>
      <c r="L480" s="64" t="s">
        <v>57</v>
      </c>
      <c r="M480" s="74" t="s">
        <v>57</v>
      </c>
      <c r="N480" s="307"/>
      <c r="O480" s="307"/>
      <c r="P480" s="307"/>
      <c r="Q480" s="74"/>
      <c r="R480" s="74"/>
      <c r="S480" s="67"/>
      <c r="T480" s="67"/>
      <c r="U480" s="67"/>
      <c r="V480" s="68"/>
      <c r="W480" s="70"/>
      <c r="X480" s="70"/>
      <c r="Y480" s="64" t="s">
        <v>66</v>
      </c>
      <c r="Z480" s="64" t="s">
        <v>66</v>
      </c>
      <c r="AA480" s="64" t="s">
        <v>66</v>
      </c>
      <c r="AB480" s="64" t="s">
        <v>66</v>
      </c>
      <c r="AC480" s="52" t="s">
        <v>759</v>
      </c>
      <c r="AD480" s="52"/>
    </row>
    <row r="481" ht="33.75" hidden="1" customHeight="1">
      <c r="A481" s="52">
        <v>616.0</v>
      </c>
      <c r="B481" s="53" t="s">
        <v>54</v>
      </c>
      <c r="C481" s="54" t="s">
        <v>642</v>
      </c>
      <c r="D481" s="55"/>
      <c r="E481" s="54"/>
      <c r="F481" s="303"/>
      <c r="G481" s="58">
        <v>45225.0</v>
      </c>
      <c r="H481" s="74"/>
      <c r="I481" s="74"/>
      <c r="J481" s="63" t="s">
        <v>57</v>
      </c>
      <c r="K481" s="64" t="s">
        <v>57</v>
      </c>
      <c r="L481" s="64" t="s">
        <v>82</v>
      </c>
      <c r="M481" s="74" t="s">
        <v>57</v>
      </c>
      <c r="N481" s="307"/>
      <c r="O481" s="307"/>
      <c r="P481" s="307"/>
      <c r="Q481" s="74"/>
      <c r="R481" s="74"/>
      <c r="S481" s="67"/>
      <c r="T481" s="67"/>
      <c r="U481" s="67"/>
      <c r="V481" s="68"/>
      <c r="W481" s="70"/>
      <c r="X481" s="70"/>
      <c r="Y481" s="64" t="s">
        <v>66</v>
      </c>
      <c r="Z481" s="64" t="s">
        <v>66</v>
      </c>
      <c r="AA481" s="64" t="s">
        <v>66</v>
      </c>
      <c r="AB481" s="64" t="s">
        <v>66</v>
      </c>
      <c r="AC481" s="52" t="s">
        <v>762</v>
      </c>
      <c r="AD481" s="52"/>
    </row>
    <row r="482" ht="33.75" hidden="1" customHeight="1">
      <c r="A482" s="52">
        <v>617.0</v>
      </c>
      <c r="B482" s="53" t="s">
        <v>54</v>
      </c>
      <c r="C482" s="54" t="s">
        <v>484</v>
      </c>
      <c r="D482" s="55"/>
      <c r="E482" s="54"/>
      <c r="F482" s="303"/>
      <c r="G482" s="58">
        <v>45210.0</v>
      </c>
      <c r="H482" s="74"/>
      <c r="I482" s="74"/>
      <c r="J482" s="63" t="s">
        <v>57</v>
      </c>
      <c r="K482" s="64" t="s">
        <v>57</v>
      </c>
      <c r="L482" s="64" t="s">
        <v>57</v>
      </c>
      <c r="M482" s="74" t="s">
        <v>57</v>
      </c>
      <c r="N482" s="307"/>
      <c r="O482" s="307"/>
      <c r="P482" s="307"/>
      <c r="Q482" s="74"/>
      <c r="R482" s="74"/>
      <c r="S482" s="67"/>
      <c r="T482" s="67"/>
      <c r="U482" s="67"/>
      <c r="V482" s="68"/>
      <c r="W482" s="70"/>
      <c r="X482" s="70"/>
      <c r="Y482" s="64" t="s">
        <v>66</v>
      </c>
      <c r="Z482" s="64" t="s">
        <v>66</v>
      </c>
      <c r="AA482" s="64" t="s">
        <v>66</v>
      </c>
      <c r="AB482" s="64" t="s">
        <v>66</v>
      </c>
      <c r="AC482" s="52" t="s">
        <v>673</v>
      </c>
      <c r="AD482" s="52"/>
    </row>
    <row r="483" ht="33.75" hidden="1" customHeight="1">
      <c r="A483" s="52">
        <v>618.0</v>
      </c>
      <c r="B483" s="53" t="s">
        <v>54</v>
      </c>
      <c r="C483" s="54" t="s">
        <v>645</v>
      </c>
      <c r="D483" s="55"/>
      <c r="E483" s="54"/>
      <c r="F483" s="303"/>
      <c r="G483" s="58">
        <v>45215.0</v>
      </c>
      <c r="H483" s="74"/>
      <c r="I483" s="74"/>
      <c r="J483" s="63" t="s">
        <v>57</v>
      </c>
      <c r="K483" s="64" t="s">
        <v>57</v>
      </c>
      <c r="L483" s="64" t="s">
        <v>57</v>
      </c>
      <c r="M483" s="74" t="s">
        <v>82</v>
      </c>
      <c r="N483" s="307"/>
      <c r="O483" s="307"/>
      <c r="P483" s="307"/>
      <c r="Q483" s="74"/>
      <c r="R483" s="74"/>
      <c r="S483" s="67"/>
      <c r="T483" s="67"/>
      <c r="U483" s="67"/>
      <c r="V483" s="68"/>
      <c r="W483" s="70"/>
      <c r="X483" s="70"/>
      <c r="Y483" s="64" t="s">
        <v>66</v>
      </c>
      <c r="Z483" s="64" t="s">
        <v>66</v>
      </c>
      <c r="AA483" s="64" t="s">
        <v>66</v>
      </c>
      <c r="AB483" s="64" t="s">
        <v>66</v>
      </c>
      <c r="AC483" s="52" t="s">
        <v>764</v>
      </c>
      <c r="AD483" s="52"/>
    </row>
    <row r="484" ht="33.75" hidden="1" customHeight="1">
      <c r="A484" s="52">
        <v>619.0</v>
      </c>
      <c r="B484" s="53" t="s">
        <v>54</v>
      </c>
      <c r="C484" s="54" t="s">
        <v>646</v>
      </c>
      <c r="D484" s="55"/>
      <c r="E484" s="54"/>
      <c r="F484" s="303"/>
      <c r="G484" s="58">
        <v>45194.0</v>
      </c>
      <c r="H484" s="74"/>
      <c r="I484" s="74"/>
      <c r="J484" s="63" t="s">
        <v>57</v>
      </c>
      <c r="K484" s="64" t="s">
        <v>57</v>
      </c>
      <c r="L484" s="64" t="s">
        <v>82</v>
      </c>
      <c r="M484" s="74" t="s">
        <v>57</v>
      </c>
      <c r="N484" s="307"/>
      <c r="O484" s="307"/>
      <c r="P484" s="307"/>
      <c r="Q484" s="74"/>
      <c r="R484" s="74"/>
      <c r="S484" s="67"/>
      <c r="T484" s="67"/>
      <c r="U484" s="67"/>
      <c r="V484" s="68"/>
      <c r="W484" s="70"/>
      <c r="X484" s="70"/>
      <c r="Y484" s="64" t="s">
        <v>66</v>
      </c>
      <c r="Z484" s="64" t="s">
        <v>66</v>
      </c>
      <c r="AA484" s="64" t="s">
        <v>66</v>
      </c>
      <c r="AB484" s="64" t="s">
        <v>66</v>
      </c>
      <c r="AC484" s="52" t="s">
        <v>766</v>
      </c>
      <c r="AD484" s="52"/>
    </row>
    <row r="485" ht="33.75" hidden="1" customHeight="1">
      <c r="A485" s="52">
        <v>620.0</v>
      </c>
      <c r="B485" s="53" t="s">
        <v>54</v>
      </c>
      <c r="C485" s="54" t="s">
        <v>648</v>
      </c>
      <c r="D485" s="55"/>
      <c r="E485" s="54"/>
      <c r="F485" s="303"/>
      <c r="G485" s="58">
        <v>45191.0</v>
      </c>
      <c r="H485" s="74"/>
      <c r="I485" s="74"/>
      <c r="J485" s="63" t="s">
        <v>57</v>
      </c>
      <c r="K485" s="64" t="s">
        <v>57</v>
      </c>
      <c r="L485" s="64" t="s">
        <v>82</v>
      </c>
      <c r="M485" s="74" t="s">
        <v>57</v>
      </c>
      <c r="N485" s="307"/>
      <c r="O485" s="307"/>
      <c r="P485" s="307"/>
      <c r="Q485" s="74"/>
      <c r="R485" s="74"/>
      <c r="S485" s="67"/>
      <c r="T485" s="67"/>
      <c r="U485" s="67"/>
      <c r="V485" s="68"/>
      <c r="W485" s="70"/>
      <c r="X485" s="70"/>
      <c r="Y485" s="64" t="s">
        <v>66</v>
      </c>
      <c r="Z485" s="64" t="s">
        <v>66</v>
      </c>
      <c r="AA485" s="64" t="s">
        <v>66</v>
      </c>
      <c r="AB485" s="64" t="s">
        <v>66</v>
      </c>
      <c r="AC485" s="52" t="s">
        <v>769</v>
      </c>
      <c r="AD485" s="52"/>
    </row>
    <row r="486" ht="33.75" hidden="1" customHeight="1">
      <c r="A486" s="52">
        <v>621.0</v>
      </c>
      <c r="B486" s="53" t="s">
        <v>54</v>
      </c>
      <c r="C486" s="54" t="s">
        <v>650</v>
      </c>
      <c r="D486" s="55"/>
      <c r="E486" s="54"/>
      <c r="F486" s="303"/>
      <c r="G486" s="58">
        <v>45208.0</v>
      </c>
      <c r="H486" s="74"/>
      <c r="I486" s="74"/>
      <c r="J486" s="63" t="s">
        <v>57</v>
      </c>
      <c r="K486" s="64" t="s">
        <v>57</v>
      </c>
      <c r="L486" s="64" t="s">
        <v>57</v>
      </c>
      <c r="M486" s="74" t="s">
        <v>57</v>
      </c>
      <c r="N486" s="307"/>
      <c r="O486" s="307"/>
      <c r="P486" s="307"/>
      <c r="Q486" s="74"/>
      <c r="R486" s="74"/>
      <c r="S486" s="67"/>
      <c r="T486" s="67"/>
      <c r="U486" s="67"/>
      <c r="V486" s="68"/>
      <c r="W486" s="70"/>
      <c r="X486" s="70"/>
      <c r="Y486" s="64" t="s">
        <v>66</v>
      </c>
      <c r="Z486" s="64" t="s">
        <v>66</v>
      </c>
      <c r="AA486" s="64" t="s">
        <v>66</v>
      </c>
      <c r="AB486" s="64" t="s">
        <v>66</v>
      </c>
      <c r="AC486" s="52" t="s">
        <v>771</v>
      </c>
      <c r="AD486" s="52"/>
    </row>
    <row r="487" ht="33.75" hidden="1" customHeight="1">
      <c r="A487" s="52">
        <v>622.0</v>
      </c>
      <c r="B487" s="53" t="s">
        <v>54</v>
      </c>
      <c r="C487" s="54" t="s">
        <v>652</v>
      </c>
      <c r="D487" s="55"/>
      <c r="E487" s="54"/>
      <c r="F487" s="303"/>
      <c r="G487" s="58">
        <v>45224.0</v>
      </c>
      <c r="H487" s="74"/>
      <c r="I487" s="74"/>
      <c r="J487" s="63" t="s">
        <v>57</v>
      </c>
      <c r="K487" s="64" t="s">
        <v>57</v>
      </c>
      <c r="L487" s="64" t="s">
        <v>57</v>
      </c>
      <c r="M487" s="74" t="s">
        <v>57</v>
      </c>
      <c r="N487" s="307"/>
      <c r="O487" s="307"/>
      <c r="P487" s="307"/>
      <c r="Q487" s="74"/>
      <c r="R487" s="74"/>
      <c r="S487" s="67"/>
      <c r="T487" s="67"/>
      <c r="U487" s="67"/>
      <c r="V487" s="68"/>
      <c r="W487" s="70"/>
      <c r="X487" s="70"/>
      <c r="Y487" s="64" t="s">
        <v>66</v>
      </c>
      <c r="Z487" s="64" t="s">
        <v>66</v>
      </c>
      <c r="AA487" s="64" t="s">
        <v>66</v>
      </c>
      <c r="AB487" s="64" t="s">
        <v>66</v>
      </c>
      <c r="AC487" s="52" t="s">
        <v>773</v>
      </c>
      <c r="AD487" s="52"/>
    </row>
    <row r="488" ht="33.75" hidden="1" customHeight="1">
      <c r="A488" s="52">
        <v>623.0</v>
      </c>
      <c r="B488" s="53" t="s">
        <v>54</v>
      </c>
      <c r="C488" s="54" t="s">
        <v>653</v>
      </c>
      <c r="D488" s="55"/>
      <c r="E488" s="54"/>
      <c r="F488" s="303"/>
      <c r="G488" s="58">
        <v>45201.0</v>
      </c>
      <c r="H488" s="74"/>
      <c r="I488" s="74"/>
      <c r="J488" s="63" t="s">
        <v>57</v>
      </c>
      <c r="K488" s="64" t="s">
        <v>57</v>
      </c>
      <c r="L488" s="64" t="s">
        <v>57</v>
      </c>
      <c r="M488" s="74" t="s">
        <v>57</v>
      </c>
      <c r="N488" s="307"/>
      <c r="O488" s="307"/>
      <c r="P488" s="307"/>
      <c r="Q488" s="74"/>
      <c r="R488" s="74"/>
      <c r="S488" s="67"/>
      <c r="T488" s="67"/>
      <c r="U488" s="67"/>
      <c r="V488" s="68"/>
      <c r="W488" s="70"/>
      <c r="X488" s="70"/>
      <c r="Y488" s="64" t="s">
        <v>66</v>
      </c>
      <c r="Z488" s="64" t="s">
        <v>66</v>
      </c>
      <c r="AA488" s="64" t="s">
        <v>66</v>
      </c>
      <c r="AB488" s="64" t="s">
        <v>66</v>
      </c>
      <c r="AC488" s="52" t="s">
        <v>776</v>
      </c>
      <c r="AD488" s="52"/>
    </row>
    <row r="489" ht="33.75" hidden="1" customHeight="1">
      <c r="A489" s="52">
        <v>624.0</v>
      </c>
      <c r="B489" s="53" t="s">
        <v>54</v>
      </c>
      <c r="C489" s="54" t="s">
        <v>598</v>
      </c>
      <c r="D489" s="55"/>
      <c r="E489" s="54"/>
      <c r="F489" s="303"/>
      <c r="G489" s="58">
        <v>45204.0</v>
      </c>
      <c r="H489" s="74"/>
      <c r="I489" s="74"/>
      <c r="J489" s="63" t="s">
        <v>57</v>
      </c>
      <c r="K489" s="64" t="s">
        <v>57</v>
      </c>
      <c r="L489" s="64" t="s">
        <v>57</v>
      </c>
      <c r="M489" s="74" t="s">
        <v>57</v>
      </c>
      <c r="N489" s="307"/>
      <c r="O489" s="307"/>
      <c r="P489" s="307"/>
      <c r="Q489" s="74"/>
      <c r="R489" s="74"/>
      <c r="S489" s="67"/>
      <c r="T489" s="67"/>
      <c r="U489" s="67"/>
      <c r="V489" s="68"/>
      <c r="W489" s="70"/>
      <c r="X489" s="70"/>
      <c r="Y489" s="64" t="s">
        <v>66</v>
      </c>
      <c r="Z489" s="64" t="s">
        <v>66</v>
      </c>
      <c r="AA489" s="64" t="s">
        <v>66</v>
      </c>
      <c r="AB489" s="64" t="s">
        <v>66</v>
      </c>
      <c r="AC489" s="52" t="s">
        <v>667</v>
      </c>
      <c r="AD489" s="52"/>
    </row>
    <row r="490" ht="33.75" hidden="1" customHeight="1">
      <c r="A490" s="52">
        <v>625.0</v>
      </c>
      <c r="B490" s="53" t="s">
        <v>54</v>
      </c>
      <c r="C490" s="54" t="s">
        <v>655</v>
      </c>
      <c r="D490" s="55"/>
      <c r="E490" s="54"/>
      <c r="F490" s="303"/>
      <c r="G490" s="58">
        <v>45364.0</v>
      </c>
      <c r="H490" s="74"/>
      <c r="I490" s="74"/>
      <c r="J490" s="63" t="s">
        <v>57</v>
      </c>
      <c r="K490" s="64" t="s">
        <v>57</v>
      </c>
      <c r="L490" s="64" t="s">
        <v>57</v>
      </c>
      <c r="M490" s="74" t="s">
        <v>57</v>
      </c>
      <c r="N490" s="307"/>
      <c r="O490" s="307"/>
      <c r="P490" s="307"/>
      <c r="Q490" s="74"/>
      <c r="R490" s="74"/>
      <c r="S490" s="67"/>
      <c r="T490" s="67"/>
      <c r="U490" s="67"/>
      <c r="V490" s="68"/>
      <c r="W490" s="70"/>
      <c r="X490" s="70"/>
      <c r="Y490" s="64" t="s">
        <v>66</v>
      </c>
      <c r="Z490" s="64" t="s">
        <v>66</v>
      </c>
      <c r="AA490" s="64" t="s">
        <v>66</v>
      </c>
      <c r="AB490" s="64" t="s">
        <v>66</v>
      </c>
      <c r="AC490" s="52" t="s">
        <v>777</v>
      </c>
      <c r="AD490" s="52"/>
    </row>
    <row r="491" ht="33.75" hidden="1" customHeight="1">
      <c r="A491" s="52">
        <v>626.0</v>
      </c>
      <c r="B491" s="53" t="s">
        <v>54</v>
      </c>
      <c r="C491" s="54" t="s">
        <v>484</v>
      </c>
      <c r="D491" s="55"/>
      <c r="E491" s="54"/>
      <c r="F491" s="303"/>
      <c r="G491" s="58">
        <v>45210.0</v>
      </c>
      <c r="H491" s="74"/>
      <c r="I491" s="74"/>
      <c r="J491" s="63" t="s">
        <v>57</v>
      </c>
      <c r="K491" s="64" t="s">
        <v>57</v>
      </c>
      <c r="L491" s="64" t="s">
        <v>57</v>
      </c>
      <c r="M491" s="74" t="s">
        <v>57</v>
      </c>
      <c r="N491" s="307"/>
      <c r="O491" s="307"/>
      <c r="P491" s="307"/>
      <c r="Q491" s="74"/>
      <c r="R491" s="74"/>
      <c r="S491" s="67"/>
      <c r="T491" s="67"/>
      <c r="U491" s="67"/>
      <c r="V491" s="68"/>
      <c r="W491" s="70"/>
      <c r="X491" s="70"/>
      <c r="Y491" s="64" t="s">
        <v>66</v>
      </c>
      <c r="Z491" s="64" t="s">
        <v>66</v>
      </c>
      <c r="AA491" s="64" t="s">
        <v>66</v>
      </c>
      <c r="AB491" s="64" t="s">
        <v>66</v>
      </c>
      <c r="AC491" s="52" t="s">
        <v>673</v>
      </c>
      <c r="AD491" s="52"/>
    </row>
    <row r="492" ht="33.75" hidden="1" customHeight="1">
      <c r="A492" s="52">
        <v>627.0</v>
      </c>
      <c r="B492" s="53" t="s">
        <v>54</v>
      </c>
      <c r="C492" s="54" t="s">
        <v>149</v>
      </c>
      <c r="D492" s="55"/>
      <c r="E492" s="54"/>
      <c r="F492" s="303"/>
      <c r="G492" s="58">
        <v>45230.0</v>
      </c>
      <c r="H492" s="74"/>
      <c r="I492" s="74"/>
      <c r="J492" s="63" t="s">
        <v>82</v>
      </c>
      <c r="K492" s="64" t="s">
        <v>82</v>
      </c>
      <c r="L492" s="64" t="s">
        <v>57</v>
      </c>
      <c r="M492" s="74" t="s">
        <v>82</v>
      </c>
      <c r="N492" s="307"/>
      <c r="O492" s="307"/>
      <c r="P492" s="307"/>
      <c r="Q492" s="74"/>
      <c r="R492" s="74"/>
      <c r="S492" s="67"/>
      <c r="T492" s="67"/>
      <c r="U492" s="67"/>
      <c r="V492" s="68"/>
      <c r="W492" s="70"/>
      <c r="X492" s="70"/>
      <c r="Y492" s="64" t="s">
        <v>66</v>
      </c>
      <c r="Z492" s="64" t="s">
        <v>66</v>
      </c>
      <c r="AA492" s="64" t="s">
        <v>66</v>
      </c>
      <c r="AB492" s="64" t="s">
        <v>66</v>
      </c>
      <c r="AC492" s="52" t="s">
        <v>779</v>
      </c>
      <c r="AD492" s="52"/>
    </row>
    <row r="493" ht="33.75" hidden="1" customHeight="1">
      <c r="A493" s="52">
        <v>628.0</v>
      </c>
      <c r="B493" s="53" t="s">
        <v>54</v>
      </c>
      <c r="C493" s="54" t="s">
        <v>657</v>
      </c>
      <c r="D493" s="55"/>
      <c r="E493" s="54"/>
      <c r="F493" s="303"/>
      <c r="G493" s="58">
        <v>45299.0</v>
      </c>
      <c r="H493" s="74"/>
      <c r="I493" s="74"/>
      <c r="J493" s="63" t="s">
        <v>57</v>
      </c>
      <c r="K493" s="64" t="s">
        <v>57</v>
      </c>
      <c r="L493" s="64" t="s">
        <v>57</v>
      </c>
      <c r="M493" s="74" t="s">
        <v>57</v>
      </c>
      <c r="N493" s="307"/>
      <c r="O493" s="307"/>
      <c r="P493" s="307"/>
      <c r="Q493" s="74"/>
      <c r="R493" s="74"/>
      <c r="S493" s="67"/>
      <c r="T493" s="67"/>
      <c r="U493" s="67"/>
      <c r="V493" s="68"/>
      <c r="W493" s="70"/>
      <c r="X493" s="70"/>
      <c r="Y493" s="64" t="s">
        <v>66</v>
      </c>
      <c r="Z493" s="64" t="s">
        <v>66</v>
      </c>
      <c r="AA493" s="64" t="s">
        <v>66</v>
      </c>
      <c r="AB493" s="64" t="s">
        <v>66</v>
      </c>
      <c r="AC493" s="52" t="s">
        <v>781</v>
      </c>
      <c r="AD493" s="52"/>
    </row>
    <row r="494" ht="33.75" hidden="1" customHeight="1">
      <c r="A494" s="52">
        <v>629.0</v>
      </c>
      <c r="B494" s="53" t="s">
        <v>54</v>
      </c>
      <c r="C494" s="54" t="s">
        <v>608</v>
      </c>
      <c r="D494" s="55"/>
      <c r="E494" s="54"/>
      <c r="F494" s="303"/>
      <c r="G494" s="58">
        <v>45244.0</v>
      </c>
      <c r="H494" s="74"/>
      <c r="I494" s="74"/>
      <c r="J494" s="63" t="s">
        <v>57</v>
      </c>
      <c r="K494" s="64" t="s">
        <v>57</v>
      </c>
      <c r="L494" s="64" t="s">
        <v>57</v>
      </c>
      <c r="M494" s="74" t="s">
        <v>57</v>
      </c>
      <c r="N494" s="307"/>
      <c r="O494" s="307"/>
      <c r="P494" s="307"/>
      <c r="Q494" s="74"/>
      <c r="R494" s="74"/>
      <c r="S494" s="67"/>
      <c r="T494" s="67"/>
      <c r="U494" s="67"/>
      <c r="V494" s="68"/>
      <c r="W494" s="70"/>
      <c r="X494" s="70"/>
      <c r="Y494" s="64" t="s">
        <v>66</v>
      </c>
      <c r="Z494" s="64" t="s">
        <v>66</v>
      </c>
      <c r="AA494" s="64" t="s">
        <v>66</v>
      </c>
      <c r="AB494" s="64" t="s">
        <v>66</v>
      </c>
      <c r="AC494" s="52" t="s">
        <v>688</v>
      </c>
      <c r="AD494" s="52"/>
    </row>
    <row r="495" ht="33.75" hidden="1" customHeight="1">
      <c r="A495" s="52">
        <v>630.0</v>
      </c>
      <c r="B495" s="53" t="s">
        <v>54</v>
      </c>
      <c r="C495" s="54" t="s">
        <v>659</v>
      </c>
      <c r="D495" s="55"/>
      <c r="E495" s="54"/>
      <c r="F495" s="303"/>
      <c r="G495" s="58">
        <v>45226.0</v>
      </c>
      <c r="H495" s="74"/>
      <c r="I495" s="74"/>
      <c r="J495" s="63" t="s">
        <v>57</v>
      </c>
      <c r="K495" s="64" t="s">
        <v>57</v>
      </c>
      <c r="L495" s="64" t="s">
        <v>57</v>
      </c>
      <c r="M495" s="74" t="s">
        <v>57</v>
      </c>
      <c r="N495" s="307"/>
      <c r="O495" s="307"/>
      <c r="P495" s="307"/>
      <c r="Q495" s="74"/>
      <c r="R495" s="74"/>
      <c r="S495" s="67"/>
      <c r="T495" s="67"/>
      <c r="U495" s="67"/>
      <c r="V495" s="68"/>
      <c r="W495" s="70"/>
      <c r="X495" s="70"/>
      <c r="Y495" s="64" t="s">
        <v>66</v>
      </c>
      <c r="Z495" s="64" t="s">
        <v>66</v>
      </c>
      <c r="AA495" s="64" t="s">
        <v>66</v>
      </c>
      <c r="AB495" s="64" t="s">
        <v>66</v>
      </c>
      <c r="AC495" s="52" t="s">
        <v>784</v>
      </c>
      <c r="AD495" s="52"/>
    </row>
    <row r="496" ht="33.75" hidden="1" customHeight="1">
      <c r="A496" s="52">
        <v>631.0</v>
      </c>
      <c r="B496" s="53" t="s">
        <v>54</v>
      </c>
      <c r="C496" s="54" t="s">
        <v>547</v>
      </c>
      <c r="D496" s="55"/>
      <c r="E496" s="54"/>
      <c r="F496" s="303"/>
      <c r="G496" s="58">
        <v>45226.0</v>
      </c>
      <c r="H496" s="74"/>
      <c r="I496" s="74"/>
      <c r="J496" s="63" t="s">
        <v>57</v>
      </c>
      <c r="K496" s="64" t="s">
        <v>57</v>
      </c>
      <c r="L496" s="64" t="s">
        <v>57</v>
      </c>
      <c r="M496" s="74" t="s">
        <v>57</v>
      </c>
      <c r="N496" s="307"/>
      <c r="O496" s="307"/>
      <c r="P496" s="307"/>
      <c r="Q496" s="74"/>
      <c r="R496" s="74"/>
      <c r="S496" s="67"/>
      <c r="T496" s="67"/>
      <c r="U496" s="67"/>
      <c r="V496" s="68"/>
      <c r="W496" s="70"/>
      <c r="X496" s="70"/>
      <c r="Y496" s="64" t="s">
        <v>66</v>
      </c>
      <c r="Z496" s="64" t="s">
        <v>66</v>
      </c>
      <c r="AA496" s="64" t="s">
        <v>66</v>
      </c>
      <c r="AB496" s="64" t="s">
        <v>66</v>
      </c>
      <c r="AC496" s="52" t="s">
        <v>786</v>
      </c>
      <c r="AD496" s="52"/>
    </row>
    <row r="497" ht="33.75" hidden="1" customHeight="1">
      <c r="A497" s="52">
        <v>632.0</v>
      </c>
      <c r="B497" s="53" t="s">
        <v>54</v>
      </c>
      <c r="C497" s="54" t="s">
        <v>661</v>
      </c>
      <c r="D497" s="55"/>
      <c r="E497" s="54"/>
      <c r="F497" s="303"/>
      <c r="G497" s="58">
        <v>45215.0</v>
      </c>
      <c r="H497" s="74"/>
      <c r="I497" s="74"/>
      <c r="J497" s="63" t="s">
        <v>57</v>
      </c>
      <c r="K497" s="64" t="s">
        <v>57</v>
      </c>
      <c r="L497" s="64" t="s">
        <v>82</v>
      </c>
      <c r="M497" s="74" t="s">
        <v>57</v>
      </c>
      <c r="N497" s="307"/>
      <c r="O497" s="307"/>
      <c r="P497" s="307"/>
      <c r="Q497" s="74"/>
      <c r="R497" s="74"/>
      <c r="S497" s="67"/>
      <c r="T497" s="67"/>
      <c r="U497" s="67"/>
      <c r="V497" s="68"/>
      <c r="W497" s="70"/>
      <c r="X497" s="70"/>
      <c r="Y497" s="64" t="s">
        <v>66</v>
      </c>
      <c r="Z497" s="64" t="s">
        <v>66</v>
      </c>
      <c r="AA497" s="64" t="s">
        <v>66</v>
      </c>
      <c r="AB497" s="64" t="s">
        <v>66</v>
      </c>
      <c r="AC497" s="52" t="s">
        <v>788</v>
      </c>
      <c r="AD497" s="52"/>
    </row>
    <row r="498" ht="33.75" hidden="1" customHeight="1">
      <c r="A498" s="52">
        <v>633.0</v>
      </c>
      <c r="B498" s="53" t="s">
        <v>54</v>
      </c>
      <c r="C498" s="54" t="s">
        <v>663</v>
      </c>
      <c r="D498" s="55"/>
      <c r="E498" s="54"/>
      <c r="F498" s="303"/>
      <c r="G498" s="58">
        <v>45231.0</v>
      </c>
      <c r="H498" s="74"/>
      <c r="I498" s="74"/>
      <c r="J498" s="63" t="s">
        <v>57</v>
      </c>
      <c r="K498" s="64" t="s">
        <v>57</v>
      </c>
      <c r="L498" s="64" t="s">
        <v>57</v>
      </c>
      <c r="M498" s="74" t="s">
        <v>57</v>
      </c>
      <c r="N498" s="307"/>
      <c r="O498" s="307"/>
      <c r="P498" s="307"/>
      <c r="Q498" s="74"/>
      <c r="R498" s="74"/>
      <c r="S498" s="67"/>
      <c r="T498" s="67"/>
      <c r="U498" s="67"/>
      <c r="V498" s="68"/>
      <c r="W498" s="70"/>
      <c r="X498" s="70"/>
      <c r="Y498" s="64" t="s">
        <v>66</v>
      </c>
      <c r="Z498" s="64" t="s">
        <v>66</v>
      </c>
      <c r="AA498" s="64" t="s">
        <v>66</v>
      </c>
      <c r="AB498" s="64" t="s">
        <v>66</v>
      </c>
      <c r="AC498" s="52" t="s">
        <v>790</v>
      </c>
      <c r="AD498" s="52"/>
    </row>
    <row r="499" ht="33.75" hidden="1" customHeight="1">
      <c r="A499" s="52">
        <v>634.0</v>
      </c>
      <c r="B499" s="53" t="s">
        <v>54</v>
      </c>
      <c r="C499" s="54" t="s">
        <v>480</v>
      </c>
      <c r="D499" s="55"/>
      <c r="E499" s="54"/>
      <c r="F499" s="303"/>
      <c r="G499" s="58">
        <v>45226.0</v>
      </c>
      <c r="H499" s="74"/>
      <c r="I499" s="74"/>
      <c r="J499" s="63" t="s">
        <v>57</v>
      </c>
      <c r="K499" s="64" t="s">
        <v>57</v>
      </c>
      <c r="L499" s="64" t="s">
        <v>82</v>
      </c>
      <c r="M499" s="74" t="s">
        <v>57</v>
      </c>
      <c r="N499" s="307"/>
      <c r="O499" s="307"/>
      <c r="P499" s="307"/>
      <c r="Q499" s="74"/>
      <c r="R499" s="74"/>
      <c r="S499" s="67"/>
      <c r="T499" s="67"/>
      <c r="U499" s="67"/>
      <c r="V499" s="68"/>
      <c r="W499" s="70"/>
      <c r="X499" s="70"/>
      <c r="Y499" s="64" t="s">
        <v>66</v>
      </c>
      <c r="Z499" s="64" t="s">
        <v>66</v>
      </c>
      <c r="AA499" s="64" t="s">
        <v>66</v>
      </c>
      <c r="AB499" s="64" t="s">
        <v>66</v>
      </c>
      <c r="AC499" s="52" t="s">
        <v>792</v>
      </c>
      <c r="AD499" s="52"/>
    </row>
    <row r="500" ht="33.75" hidden="1" customHeight="1">
      <c r="A500" s="52">
        <v>635.0</v>
      </c>
      <c r="B500" s="53" t="s">
        <v>54</v>
      </c>
      <c r="C500" s="54" t="s">
        <v>666</v>
      </c>
      <c r="D500" s="55"/>
      <c r="E500" s="54"/>
      <c r="F500" s="303"/>
      <c r="G500" s="58">
        <v>45230.0</v>
      </c>
      <c r="H500" s="74"/>
      <c r="I500" s="74"/>
      <c r="J500" s="63" t="s">
        <v>57</v>
      </c>
      <c r="K500" s="64" t="s">
        <v>57</v>
      </c>
      <c r="L500" s="64" t="s">
        <v>57</v>
      </c>
      <c r="M500" s="74" t="s">
        <v>57</v>
      </c>
      <c r="N500" s="307"/>
      <c r="O500" s="307"/>
      <c r="P500" s="307"/>
      <c r="Q500" s="74"/>
      <c r="R500" s="74"/>
      <c r="S500" s="67"/>
      <c r="T500" s="67"/>
      <c r="U500" s="67"/>
      <c r="V500" s="68"/>
      <c r="W500" s="70"/>
      <c r="X500" s="70"/>
      <c r="Y500" s="64" t="s">
        <v>66</v>
      </c>
      <c r="Z500" s="64" t="s">
        <v>66</v>
      </c>
      <c r="AA500" s="64" t="s">
        <v>66</v>
      </c>
      <c r="AB500" s="64" t="s">
        <v>66</v>
      </c>
      <c r="AC500" s="52" t="s">
        <v>794</v>
      </c>
      <c r="AD500" s="52"/>
    </row>
    <row r="501" ht="33.75" hidden="1" customHeight="1">
      <c r="A501" s="52">
        <v>636.0</v>
      </c>
      <c r="B501" s="53" t="s">
        <v>54</v>
      </c>
      <c r="C501" s="54" t="s">
        <v>668</v>
      </c>
      <c r="D501" s="55"/>
      <c r="E501" s="54"/>
      <c r="F501" s="303"/>
      <c r="G501" s="58">
        <v>45236.0</v>
      </c>
      <c r="H501" s="74"/>
      <c r="I501" s="74"/>
      <c r="J501" s="63" t="s">
        <v>57</v>
      </c>
      <c r="K501" s="64" t="s">
        <v>57</v>
      </c>
      <c r="L501" s="64" t="s">
        <v>57</v>
      </c>
      <c r="M501" s="74" t="s">
        <v>57</v>
      </c>
      <c r="N501" s="307"/>
      <c r="O501" s="307"/>
      <c r="P501" s="307"/>
      <c r="Q501" s="74"/>
      <c r="R501" s="74"/>
      <c r="S501" s="67"/>
      <c r="T501" s="67"/>
      <c r="U501" s="67"/>
      <c r="V501" s="68"/>
      <c r="W501" s="70"/>
      <c r="X501" s="70"/>
      <c r="Y501" s="64" t="s">
        <v>66</v>
      </c>
      <c r="Z501" s="64" t="s">
        <v>66</v>
      </c>
      <c r="AA501" s="64" t="s">
        <v>66</v>
      </c>
      <c r="AB501" s="64" t="s">
        <v>66</v>
      </c>
      <c r="AC501" s="52" t="s">
        <v>797</v>
      </c>
      <c r="AD501" s="52"/>
    </row>
    <row r="502" ht="33.75" hidden="1" customHeight="1">
      <c r="A502" s="52">
        <v>637.0</v>
      </c>
      <c r="B502" s="53" t="s">
        <v>54</v>
      </c>
      <c r="C502" s="54" t="s">
        <v>670</v>
      </c>
      <c r="D502" s="55"/>
      <c r="E502" s="54"/>
      <c r="F502" s="303"/>
      <c r="G502" s="58">
        <v>45342.0</v>
      </c>
      <c r="H502" s="74"/>
      <c r="I502" s="74"/>
      <c r="J502" s="63" t="s">
        <v>57</v>
      </c>
      <c r="K502" s="64" t="s">
        <v>57</v>
      </c>
      <c r="L502" s="64" t="s">
        <v>57</v>
      </c>
      <c r="M502" s="74" t="s">
        <v>57</v>
      </c>
      <c r="N502" s="307"/>
      <c r="O502" s="307"/>
      <c r="P502" s="307"/>
      <c r="Q502" s="74"/>
      <c r="R502" s="74"/>
      <c r="S502" s="67"/>
      <c r="T502" s="67"/>
      <c r="U502" s="67"/>
      <c r="V502" s="68"/>
      <c r="W502" s="70"/>
      <c r="X502" s="70"/>
      <c r="Y502" s="64" t="s">
        <v>66</v>
      </c>
      <c r="Z502" s="64" t="s">
        <v>66</v>
      </c>
      <c r="AA502" s="64" t="s">
        <v>66</v>
      </c>
      <c r="AB502" s="64" t="s">
        <v>66</v>
      </c>
      <c r="AC502" s="52" t="s">
        <v>675</v>
      </c>
      <c r="AD502" s="52"/>
    </row>
    <row r="503" ht="33.75" hidden="1" customHeight="1">
      <c r="A503" s="52">
        <v>638.0</v>
      </c>
      <c r="B503" s="53" t="s">
        <v>54</v>
      </c>
      <c r="C503" s="54" t="s">
        <v>355</v>
      </c>
      <c r="D503" s="55"/>
      <c r="E503" s="54"/>
      <c r="F503" s="303"/>
      <c r="G503" s="58">
        <v>45233.0</v>
      </c>
      <c r="H503" s="74"/>
      <c r="I503" s="74"/>
      <c r="J503" s="63" t="s">
        <v>57</v>
      </c>
      <c r="K503" s="64" t="s">
        <v>57</v>
      </c>
      <c r="L503" s="64" t="s">
        <v>57</v>
      </c>
      <c r="M503" s="74" t="s">
        <v>57</v>
      </c>
      <c r="N503" s="307"/>
      <c r="O503" s="307"/>
      <c r="P503" s="307"/>
      <c r="Q503" s="74"/>
      <c r="R503" s="74"/>
      <c r="S503" s="67"/>
      <c r="T503" s="67"/>
      <c r="U503" s="67"/>
      <c r="V503" s="68"/>
      <c r="W503" s="70"/>
      <c r="X503" s="70"/>
      <c r="Y503" s="64" t="s">
        <v>66</v>
      </c>
      <c r="Z503" s="64" t="s">
        <v>66</v>
      </c>
      <c r="AA503" s="64" t="s">
        <v>66</v>
      </c>
      <c r="AB503" s="64" t="s">
        <v>66</v>
      </c>
      <c r="AC503" s="52" t="s">
        <v>799</v>
      </c>
      <c r="AD503" s="52"/>
    </row>
    <row r="504" ht="33.75" hidden="1" customHeight="1">
      <c r="A504" s="52">
        <v>639.0</v>
      </c>
      <c r="B504" s="53" t="s">
        <v>54</v>
      </c>
      <c r="C504" s="54" t="s">
        <v>674</v>
      </c>
      <c r="D504" s="55"/>
      <c r="E504" s="54"/>
      <c r="F504" s="303"/>
      <c r="G504" s="58">
        <v>45324.0</v>
      </c>
      <c r="H504" s="74"/>
      <c r="I504" s="74"/>
      <c r="J504" s="63" t="s">
        <v>57</v>
      </c>
      <c r="K504" s="64" t="s">
        <v>57</v>
      </c>
      <c r="L504" s="64" t="s">
        <v>57</v>
      </c>
      <c r="M504" s="74" t="s">
        <v>57</v>
      </c>
      <c r="N504" s="307"/>
      <c r="O504" s="307"/>
      <c r="P504" s="307"/>
      <c r="Q504" s="74"/>
      <c r="R504" s="74"/>
      <c r="S504" s="67"/>
      <c r="T504" s="67"/>
      <c r="U504" s="67"/>
      <c r="V504" s="68"/>
      <c r="W504" s="70"/>
      <c r="X504" s="70"/>
      <c r="Y504" s="64" t="s">
        <v>66</v>
      </c>
      <c r="Z504" s="64" t="s">
        <v>66</v>
      </c>
      <c r="AA504" s="64" t="s">
        <v>66</v>
      </c>
      <c r="AB504" s="64" t="s">
        <v>66</v>
      </c>
      <c r="AC504" s="52" t="s">
        <v>801</v>
      </c>
      <c r="AD504" s="52"/>
    </row>
    <row r="505" ht="33.75" hidden="1" customHeight="1">
      <c r="A505" s="52">
        <v>640.0</v>
      </c>
      <c r="B505" s="53" t="s">
        <v>54</v>
      </c>
      <c r="C505" s="54" t="s">
        <v>676</v>
      </c>
      <c r="D505" s="55"/>
      <c r="E505" s="54"/>
      <c r="F505" s="303"/>
      <c r="G505" s="58">
        <v>45273.0</v>
      </c>
      <c r="H505" s="74"/>
      <c r="I505" s="74"/>
      <c r="J505" s="63" t="s">
        <v>57</v>
      </c>
      <c r="K505" s="64" t="s">
        <v>57</v>
      </c>
      <c r="L505" s="64" t="s">
        <v>57</v>
      </c>
      <c r="M505" s="74" t="s">
        <v>57</v>
      </c>
      <c r="N505" s="307"/>
      <c r="O505" s="307"/>
      <c r="P505" s="307"/>
      <c r="Q505" s="74"/>
      <c r="R505" s="74"/>
      <c r="S505" s="67"/>
      <c r="T505" s="67"/>
      <c r="U505" s="67"/>
      <c r="V505" s="68"/>
      <c r="W505" s="70"/>
      <c r="X505" s="70"/>
      <c r="Y505" s="64" t="s">
        <v>66</v>
      </c>
      <c r="Z505" s="64" t="s">
        <v>66</v>
      </c>
      <c r="AA505" s="64" t="s">
        <v>66</v>
      </c>
      <c r="AB505" s="64" t="s">
        <v>66</v>
      </c>
      <c r="AC505" s="52" t="s">
        <v>803</v>
      </c>
      <c r="AD505" s="52"/>
    </row>
    <row r="506" ht="33.75" hidden="1" customHeight="1">
      <c r="A506" s="52">
        <v>641.0</v>
      </c>
      <c r="B506" s="53" t="s">
        <v>54</v>
      </c>
      <c r="C506" s="54" t="s">
        <v>677</v>
      </c>
      <c r="D506" s="55"/>
      <c r="E506" s="54"/>
      <c r="F506" s="303"/>
      <c r="G506" s="58">
        <v>45243.0</v>
      </c>
      <c r="H506" s="74"/>
      <c r="I506" s="74"/>
      <c r="J506" s="63" t="s">
        <v>57</v>
      </c>
      <c r="K506" s="64" t="s">
        <v>57</v>
      </c>
      <c r="L506" s="64" t="s">
        <v>57</v>
      </c>
      <c r="M506" s="74" t="s">
        <v>57</v>
      </c>
      <c r="N506" s="307"/>
      <c r="O506" s="307"/>
      <c r="P506" s="307"/>
      <c r="Q506" s="74"/>
      <c r="R506" s="74"/>
      <c r="S506" s="67"/>
      <c r="T506" s="67"/>
      <c r="U506" s="67"/>
      <c r="V506" s="68"/>
      <c r="W506" s="70"/>
      <c r="X506" s="70"/>
      <c r="Y506" s="64" t="s">
        <v>66</v>
      </c>
      <c r="Z506" s="64" t="s">
        <v>66</v>
      </c>
      <c r="AA506" s="64" t="s">
        <v>66</v>
      </c>
      <c r="AB506" s="64" t="s">
        <v>66</v>
      </c>
      <c r="AC506" s="52" t="s">
        <v>805</v>
      </c>
      <c r="AD506" s="52"/>
    </row>
    <row r="507" ht="33.75" hidden="1" customHeight="1">
      <c r="A507" s="52">
        <v>642.0</v>
      </c>
      <c r="B507" s="53" t="s">
        <v>54</v>
      </c>
      <c r="C507" s="54" t="s">
        <v>488</v>
      </c>
      <c r="D507" s="55"/>
      <c r="E507" s="54"/>
      <c r="F507" s="303"/>
      <c r="G507" s="58">
        <v>45274.0</v>
      </c>
      <c r="H507" s="74"/>
      <c r="I507" s="74"/>
      <c r="J507" s="63" t="s">
        <v>57</v>
      </c>
      <c r="K507" s="64" t="s">
        <v>57</v>
      </c>
      <c r="L507" s="64" t="s">
        <v>57</v>
      </c>
      <c r="M507" s="74" t="s">
        <v>57</v>
      </c>
      <c r="N507" s="307"/>
      <c r="O507" s="307"/>
      <c r="P507" s="307"/>
      <c r="Q507" s="74"/>
      <c r="R507" s="74"/>
      <c r="S507" s="67"/>
      <c r="T507" s="67"/>
      <c r="U507" s="67"/>
      <c r="V507" s="68"/>
      <c r="W507" s="70"/>
      <c r="X507" s="70"/>
      <c r="Y507" s="64" t="s">
        <v>66</v>
      </c>
      <c r="Z507" s="64" t="s">
        <v>66</v>
      </c>
      <c r="AA507" s="64" t="s">
        <v>66</v>
      </c>
      <c r="AB507" s="64" t="s">
        <v>66</v>
      </c>
      <c r="AC507" s="52" t="s">
        <v>806</v>
      </c>
      <c r="AD507" s="52"/>
    </row>
    <row r="508" ht="33.75" hidden="1" customHeight="1">
      <c r="A508" s="52">
        <v>643.0</v>
      </c>
      <c r="B508" s="53" t="s">
        <v>54</v>
      </c>
      <c r="C508" s="54" t="s">
        <v>679</v>
      </c>
      <c r="D508" s="55"/>
      <c r="E508" s="54"/>
      <c r="F508" s="303"/>
      <c r="G508" s="58">
        <v>45237.0</v>
      </c>
      <c r="H508" s="74"/>
      <c r="I508" s="74"/>
      <c r="J508" s="63" t="s">
        <v>57</v>
      </c>
      <c r="K508" s="64" t="s">
        <v>57</v>
      </c>
      <c r="L508" s="64" t="s">
        <v>57</v>
      </c>
      <c r="M508" s="74" t="s">
        <v>57</v>
      </c>
      <c r="N508" s="307"/>
      <c r="O508" s="307"/>
      <c r="P508" s="307"/>
      <c r="Q508" s="74"/>
      <c r="R508" s="74"/>
      <c r="S508" s="67"/>
      <c r="T508" s="67"/>
      <c r="U508" s="67"/>
      <c r="V508" s="68"/>
      <c r="W508" s="70"/>
      <c r="X508" s="70"/>
      <c r="Y508" s="64" t="s">
        <v>66</v>
      </c>
      <c r="Z508" s="64" t="s">
        <v>66</v>
      </c>
      <c r="AA508" s="64" t="s">
        <v>66</v>
      </c>
      <c r="AB508" s="64" t="s">
        <v>66</v>
      </c>
      <c r="AC508" s="52" t="s">
        <v>809</v>
      </c>
      <c r="AD508" s="52"/>
    </row>
    <row r="509" ht="33.75" hidden="1" customHeight="1">
      <c r="A509" s="52">
        <v>644.0</v>
      </c>
      <c r="B509" s="53" t="s">
        <v>54</v>
      </c>
      <c r="C509" s="54" t="s">
        <v>682</v>
      </c>
      <c r="D509" s="55"/>
      <c r="E509" s="54"/>
      <c r="F509" s="303"/>
      <c r="G509" s="58">
        <v>45266.0</v>
      </c>
      <c r="H509" s="74"/>
      <c r="I509" s="74"/>
      <c r="J509" s="63" t="s">
        <v>57</v>
      </c>
      <c r="K509" s="64" t="s">
        <v>57</v>
      </c>
      <c r="L509" s="64" t="s">
        <v>57</v>
      </c>
      <c r="M509" s="74" t="s">
        <v>57</v>
      </c>
      <c r="N509" s="307"/>
      <c r="O509" s="307"/>
      <c r="P509" s="307"/>
      <c r="Q509" s="74"/>
      <c r="R509" s="74"/>
      <c r="S509" s="67"/>
      <c r="T509" s="67"/>
      <c r="U509" s="67"/>
      <c r="V509" s="68"/>
      <c r="W509" s="70"/>
      <c r="X509" s="70"/>
      <c r="Y509" s="64" t="s">
        <v>66</v>
      </c>
      <c r="Z509" s="64" t="s">
        <v>66</v>
      </c>
      <c r="AA509" s="64" t="s">
        <v>66</v>
      </c>
      <c r="AB509" s="64" t="s">
        <v>66</v>
      </c>
      <c r="AC509" s="52" t="s">
        <v>675</v>
      </c>
      <c r="AD509" s="52"/>
    </row>
    <row r="510" ht="33.75" hidden="1" customHeight="1">
      <c r="A510" s="52">
        <v>645.0</v>
      </c>
      <c r="B510" s="53" t="s">
        <v>54</v>
      </c>
      <c r="C510" s="54" t="s">
        <v>684</v>
      </c>
      <c r="D510" s="55"/>
      <c r="E510" s="54"/>
      <c r="F510" s="303"/>
      <c r="G510" s="58">
        <v>45245.0</v>
      </c>
      <c r="H510" s="74"/>
      <c r="I510" s="74"/>
      <c r="J510" s="63" t="s">
        <v>57</v>
      </c>
      <c r="K510" s="64" t="s">
        <v>57</v>
      </c>
      <c r="L510" s="64" t="s">
        <v>57</v>
      </c>
      <c r="M510" s="74" t="s">
        <v>57</v>
      </c>
      <c r="N510" s="307"/>
      <c r="O510" s="307"/>
      <c r="P510" s="307"/>
      <c r="Q510" s="74"/>
      <c r="R510" s="74"/>
      <c r="S510" s="67"/>
      <c r="T510" s="67"/>
      <c r="U510" s="67"/>
      <c r="V510" s="68"/>
      <c r="W510" s="70"/>
      <c r="X510" s="70"/>
      <c r="Y510" s="64" t="s">
        <v>66</v>
      </c>
      <c r="Z510" s="64" t="s">
        <v>66</v>
      </c>
      <c r="AA510" s="64" t="s">
        <v>66</v>
      </c>
      <c r="AB510" s="64" t="s">
        <v>66</v>
      </c>
      <c r="AC510" s="52" t="s">
        <v>812</v>
      </c>
      <c r="AD510" s="52"/>
    </row>
    <row r="511" ht="33.75" hidden="1" customHeight="1">
      <c r="A511" s="52">
        <v>647.0</v>
      </c>
      <c r="B511" s="53" t="s">
        <v>54</v>
      </c>
      <c r="C511" s="54" t="s">
        <v>686</v>
      </c>
      <c r="D511" s="55"/>
      <c r="E511" s="54"/>
      <c r="F511" s="303"/>
      <c r="G511" s="58">
        <v>45246.0</v>
      </c>
      <c r="H511" s="74"/>
      <c r="I511" s="74"/>
      <c r="J511" s="63" t="s">
        <v>57</v>
      </c>
      <c r="K511" s="64" t="s">
        <v>57</v>
      </c>
      <c r="L511" s="64" t="s">
        <v>57</v>
      </c>
      <c r="M511" s="74" t="s">
        <v>82</v>
      </c>
      <c r="N511" s="307"/>
      <c r="O511" s="307"/>
      <c r="P511" s="307"/>
      <c r="Q511" s="74"/>
      <c r="R511" s="74"/>
      <c r="S511" s="67"/>
      <c r="T511" s="67"/>
      <c r="U511" s="67"/>
      <c r="V511" s="68"/>
      <c r="W511" s="70"/>
      <c r="X511" s="70"/>
      <c r="Y511" s="64" t="s">
        <v>66</v>
      </c>
      <c r="Z511" s="64" t="s">
        <v>66</v>
      </c>
      <c r="AA511" s="64" t="s">
        <v>66</v>
      </c>
      <c r="AB511" s="64" t="s">
        <v>66</v>
      </c>
      <c r="AC511" s="52" t="s">
        <v>814</v>
      </c>
      <c r="AD511" s="52"/>
    </row>
    <row r="512" ht="33.75" hidden="1" customHeight="1">
      <c r="A512" s="52">
        <v>648.0</v>
      </c>
      <c r="B512" s="53" t="s">
        <v>54</v>
      </c>
      <c r="C512" s="54" t="s">
        <v>687</v>
      </c>
      <c r="D512" s="55"/>
      <c r="E512" s="54"/>
      <c r="F512" s="303"/>
      <c r="G512" s="58">
        <v>45400.0</v>
      </c>
      <c r="H512" s="74"/>
      <c r="I512" s="74"/>
      <c r="J512" s="63" t="s">
        <v>57</v>
      </c>
      <c r="K512" s="64" t="s">
        <v>57</v>
      </c>
      <c r="L512" s="64" t="s">
        <v>57</v>
      </c>
      <c r="M512" s="74" t="s">
        <v>57</v>
      </c>
      <c r="N512" s="307"/>
      <c r="O512" s="307"/>
      <c r="P512" s="307"/>
      <c r="Q512" s="74"/>
      <c r="R512" s="74"/>
      <c r="S512" s="67">
        <v>4.0</v>
      </c>
      <c r="T512" s="67">
        <v>3.0</v>
      </c>
      <c r="U512" s="67">
        <v>1.0</v>
      </c>
      <c r="V512" s="68"/>
      <c r="W512" s="70"/>
      <c r="X512" s="70"/>
      <c r="Y512" s="64" t="s">
        <v>66</v>
      </c>
      <c r="Z512" s="64" t="s">
        <v>66</v>
      </c>
      <c r="AA512" s="64" t="s">
        <v>66</v>
      </c>
      <c r="AB512" s="64" t="s">
        <v>66</v>
      </c>
      <c r="AC512" s="52" t="s">
        <v>817</v>
      </c>
      <c r="AD512" s="52"/>
    </row>
    <row r="513" ht="33.75" hidden="1" customHeight="1">
      <c r="A513" s="52">
        <v>649.0</v>
      </c>
      <c r="B513" s="53" t="s">
        <v>54</v>
      </c>
      <c r="C513" s="54" t="s">
        <v>689</v>
      </c>
      <c r="D513" s="55"/>
      <c r="E513" s="54"/>
      <c r="F513" s="303"/>
      <c r="G513" s="58">
        <v>45238.0</v>
      </c>
      <c r="H513" s="74"/>
      <c r="I513" s="74"/>
      <c r="J513" s="63" t="s">
        <v>57</v>
      </c>
      <c r="K513" s="64" t="s">
        <v>57</v>
      </c>
      <c r="L513" s="64" t="s">
        <v>82</v>
      </c>
      <c r="M513" s="74" t="s">
        <v>57</v>
      </c>
      <c r="N513" s="307"/>
      <c r="O513" s="307"/>
      <c r="P513" s="307"/>
      <c r="Q513" s="74"/>
      <c r="R513" s="74"/>
      <c r="S513" s="67"/>
      <c r="T513" s="67"/>
      <c r="U513" s="67"/>
      <c r="V513" s="68"/>
      <c r="W513" s="70"/>
      <c r="X513" s="70"/>
      <c r="Y513" s="64" t="s">
        <v>66</v>
      </c>
      <c r="Z513" s="64" t="s">
        <v>66</v>
      </c>
      <c r="AA513" s="64" t="s">
        <v>66</v>
      </c>
      <c r="AB513" s="64" t="s">
        <v>66</v>
      </c>
      <c r="AC513" s="52" t="s">
        <v>819</v>
      </c>
      <c r="AD513" s="52"/>
    </row>
    <row r="514" ht="33.75" hidden="1" customHeight="1">
      <c r="A514" s="52">
        <v>650.0</v>
      </c>
      <c r="B514" s="53" t="s">
        <v>54</v>
      </c>
      <c r="C514" s="54" t="s">
        <v>690</v>
      </c>
      <c r="D514" s="55"/>
      <c r="E514" s="54"/>
      <c r="F514" s="303"/>
      <c r="G514" s="58">
        <v>45252.0</v>
      </c>
      <c r="H514" s="74"/>
      <c r="I514" s="74"/>
      <c r="J514" s="63" t="s">
        <v>57</v>
      </c>
      <c r="K514" s="64" t="s">
        <v>57</v>
      </c>
      <c r="L514" s="64" t="s">
        <v>57</v>
      </c>
      <c r="M514" s="74" t="s">
        <v>57</v>
      </c>
      <c r="N514" s="307"/>
      <c r="O514" s="307"/>
      <c r="P514" s="307"/>
      <c r="Q514" s="74"/>
      <c r="R514" s="74"/>
      <c r="S514" s="67"/>
      <c r="T514" s="67"/>
      <c r="U514" s="67"/>
      <c r="V514" s="68"/>
      <c r="W514" s="70"/>
      <c r="X514" s="70"/>
      <c r="Y514" s="64" t="s">
        <v>66</v>
      </c>
      <c r="Z514" s="64" t="s">
        <v>66</v>
      </c>
      <c r="AA514" s="64" t="s">
        <v>66</v>
      </c>
      <c r="AB514" s="64" t="s">
        <v>66</v>
      </c>
      <c r="AC514" s="52" t="s">
        <v>821</v>
      </c>
      <c r="AD514" s="52"/>
    </row>
    <row r="515" ht="33.75" hidden="1" customHeight="1">
      <c r="A515" s="52">
        <v>651.0</v>
      </c>
      <c r="B515" s="53" t="s">
        <v>54</v>
      </c>
      <c r="C515" s="54" t="s">
        <v>692</v>
      </c>
      <c r="D515" s="55"/>
      <c r="E515" s="54"/>
      <c r="F515" s="303"/>
      <c r="G515" s="58">
        <v>45278.0</v>
      </c>
      <c r="H515" s="74"/>
      <c r="I515" s="74"/>
      <c r="J515" s="63" t="s">
        <v>57</v>
      </c>
      <c r="K515" s="64" t="s">
        <v>57</v>
      </c>
      <c r="L515" s="64" t="s">
        <v>57</v>
      </c>
      <c r="M515" s="74" t="s">
        <v>57</v>
      </c>
      <c r="N515" s="307"/>
      <c r="O515" s="307"/>
      <c r="P515" s="307"/>
      <c r="Q515" s="74"/>
      <c r="R515" s="74"/>
      <c r="S515" s="67"/>
      <c r="T515" s="67"/>
      <c r="U515" s="67"/>
      <c r="V515" s="68"/>
      <c r="W515" s="70"/>
      <c r="X515" s="70"/>
      <c r="Y515" s="64" t="s">
        <v>66</v>
      </c>
      <c r="Z515" s="64" t="s">
        <v>66</v>
      </c>
      <c r="AA515" s="64" t="s">
        <v>66</v>
      </c>
      <c r="AB515" s="64" t="s">
        <v>66</v>
      </c>
      <c r="AC515" s="52" t="s">
        <v>824</v>
      </c>
      <c r="AD515" s="52"/>
    </row>
    <row r="516" ht="33.75" hidden="1" customHeight="1">
      <c r="A516" s="52">
        <v>652.0</v>
      </c>
      <c r="B516" s="53" t="s">
        <v>54</v>
      </c>
      <c r="C516" s="54" t="s">
        <v>694</v>
      </c>
      <c r="D516" s="55"/>
      <c r="E516" s="54"/>
      <c r="F516" s="303"/>
      <c r="G516" s="58">
        <v>45265.0</v>
      </c>
      <c r="H516" s="74"/>
      <c r="I516" s="74"/>
      <c r="J516" s="63" t="s">
        <v>57</v>
      </c>
      <c r="K516" s="64" t="s">
        <v>57</v>
      </c>
      <c r="L516" s="64" t="s">
        <v>57</v>
      </c>
      <c r="M516" s="74" t="s">
        <v>183</v>
      </c>
      <c r="N516" s="307"/>
      <c r="O516" s="307"/>
      <c r="P516" s="307"/>
      <c r="Q516" s="74"/>
      <c r="R516" s="74"/>
      <c r="S516" s="67"/>
      <c r="T516" s="67"/>
      <c r="U516" s="67"/>
      <c r="V516" s="68"/>
      <c r="W516" s="70"/>
      <c r="X516" s="70"/>
      <c r="Y516" s="64" t="s">
        <v>66</v>
      </c>
      <c r="Z516" s="64" t="s">
        <v>66</v>
      </c>
      <c r="AA516" s="64" t="s">
        <v>66</v>
      </c>
      <c r="AB516" s="64" t="s">
        <v>66</v>
      </c>
      <c r="AC516" s="52" t="s">
        <v>826</v>
      </c>
      <c r="AD516" s="52"/>
    </row>
    <row r="517" ht="33.75" hidden="1" customHeight="1">
      <c r="A517" s="52">
        <v>653.0</v>
      </c>
      <c r="B517" s="53" t="s">
        <v>54</v>
      </c>
      <c r="C517" s="54" t="s">
        <v>695</v>
      </c>
      <c r="D517" s="55"/>
      <c r="E517" s="54"/>
      <c r="F517" s="303"/>
      <c r="G517" s="58">
        <v>45251.0</v>
      </c>
      <c r="H517" s="74"/>
      <c r="I517" s="74"/>
      <c r="J517" s="63" t="s">
        <v>57</v>
      </c>
      <c r="K517" s="64" t="s">
        <v>57</v>
      </c>
      <c r="L517" s="64" t="s">
        <v>57</v>
      </c>
      <c r="M517" s="74" t="s">
        <v>57</v>
      </c>
      <c r="N517" s="307"/>
      <c r="O517" s="307"/>
      <c r="P517" s="307"/>
      <c r="Q517" s="74"/>
      <c r="R517" s="74"/>
      <c r="S517" s="67"/>
      <c r="T517" s="67"/>
      <c r="U517" s="67"/>
      <c r="V517" s="68"/>
      <c r="W517" s="70"/>
      <c r="X517" s="70"/>
      <c r="Y517" s="64" t="s">
        <v>66</v>
      </c>
      <c r="Z517" s="64" t="s">
        <v>66</v>
      </c>
      <c r="AA517" s="64" t="s">
        <v>66</v>
      </c>
      <c r="AB517" s="64" t="s">
        <v>66</v>
      </c>
      <c r="AC517" s="52" t="s">
        <v>829</v>
      </c>
      <c r="AD517" s="52"/>
    </row>
    <row r="518" ht="33.75" hidden="1" customHeight="1">
      <c r="A518" s="52">
        <v>654.0</v>
      </c>
      <c r="B518" s="53" t="s">
        <v>54</v>
      </c>
      <c r="C518" s="54" t="s">
        <v>697</v>
      </c>
      <c r="D518" s="55"/>
      <c r="E518" s="54"/>
      <c r="F518" s="303"/>
      <c r="G518" s="58">
        <v>45245.0</v>
      </c>
      <c r="H518" s="74"/>
      <c r="I518" s="74"/>
      <c r="J518" s="63" t="s">
        <v>57</v>
      </c>
      <c r="K518" s="64" t="s">
        <v>57</v>
      </c>
      <c r="L518" s="64" t="s">
        <v>57</v>
      </c>
      <c r="M518" s="74" t="s">
        <v>82</v>
      </c>
      <c r="N518" s="307"/>
      <c r="O518" s="307"/>
      <c r="P518" s="307"/>
      <c r="Q518" s="74"/>
      <c r="R518" s="74"/>
      <c r="S518" s="67"/>
      <c r="T518" s="67"/>
      <c r="U518" s="67"/>
      <c r="V518" s="68"/>
      <c r="W518" s="70"/>
      <c r="X518" s="70"/>
      <c r="Y518" s="64" t="s">
        <v>66</v>
      </c>
      <c r="Z518" s="64" t="s">
        <v>66</v>
      </c>
      <c r="AA518" s="64" t="s">
        <v>66</v>
      </c>
      <c r="AB518" s="64" t="s">
        <v>66</v>
      </c>
      <c r="AC518" s="52" t="s">
        <v>831</v>
      </c>
      <c r="AD518" s="52"/>
    </row>
    <row r="519" ht="33.75" hidden="1" customHeight="1">
      <c r="A519" s="52">
        <v>655.0</v>
      </c>
      <c r="B519" s="53" t="s">
        <v>54</v>
      </c>
      <c r="C519" s="54" t="s">
        <v>237</v>
      </c>
      <c r="D519" s="55"/>
      <c r="E519" s="54"/>
      <c r="F519" s="303"/>
      <c r="G519" s="58"/>
      <c r="H519" s="74"/>
      <c r="I519" s="74"/>
      <c r="J519" s="63" t="s">
        <v>82</v>
      </c>
      <c r="K519" s="64" t="s">
        <v>82</v>
      </c>
      <c r="L519" s="64" t="s">
        <v>82</v>
      </c>
      <c r="M519" s="74" t="s">
        <v>57</v>
      </c>
      <c r="N519" s="307"/>
      <c r="O519" s="307"/>
      <c r="P519" s="307"/>
      <c r="Q519" s="74"/>
      <c r="R519" s="74"/>
      <c r="S519" s="67"/>
      <c r="T519" s="67"/>
      <c r="U519" s="67"/>
      <c r="V519" s="68"/>
      <c r="W519" s="70"/>
      <c r="X519" s="70"/>
      <c r="Y519" s="64" t="s">
        <v>66</v>
      </c>
      <c r="Z519" s="64" t="s">
        <v>66</v>
      </c>
      <c r="AA519" s="64" t="s">
        <v>66</v>
      </c>
      <c r="AB519" s="64" t="s">
        <v>66</v>
      </c>
      <c r="AC519" s="52" t="s">
        <v>656</v>
      </c>
      <c r="AD519" s="52"/>
    </row>
    <row r="520" ht="33.75" hidden="1" customHeight="1">
      <c r="A520" s="52">
        <v>656.0</v>
      </c>
      <c r="B520" s="53" t="s">
        <v>54</v>
      </c>
      <c r="C520" s="54" t="s">
        <v>701</v>
      </c>
      <c r="D520" s="55"/>
      <c r="E520" s="54"/>
      <c r="F520" s="303"/>
      <c r="G520" s="58">
        <v>45239.0</v>
      </c>
      <c r="H520" s="74"/>
      <c r="I520" s="74"/>
      <c r="J520" s="63" t="s">
        <v>82</v>
      </c>
      <c r="K520" s="64" t="s">
        <v>82</v>
      </c>
      <c r="L520" s="64" t="s">
        <v>57</v>
      </c>
      <c r="M520" s="74" t="s">
        <v>82</v>
      </c>
      <c r="N520" s="307"/>
      <c r="O520" s="307"/>
      <c r="P520" s="307"/>
      <c r="Q520" s="74"/>
      <c r="R520" s="74"/>
      <c r="S520" s="67"/>
      <c r="T520" s="67"/>
      <c r="U520" s="67"/>
      <c r="V520" s="68"/>
      <c r="W520" s="70"/>
      <c r="X520" s="70"/>
      <c r="Y520" s="64" t="s">
        <v>66</v>
      </c>
      <c r="Z520" s="64" t="s">
        <v>66</v>
      </c>
      <c r="AA520" s="64" t="s">
        <v>66</v>
      </c>
      <c r="AB520" s="64" t="s">
        <v>66</v>
      </c>
      <c r="AC520" s="52" t="s">
        <v>675</v>
      </c>
      <c r="AD520" s="52"/>
    </row>
    <row r="521" ht="33.75" hidden="1" customHeight="1">
      <c r="A521" s="52">
        <v>657.0</v>
      </c>
      <c r="B521" s="53" t="s">
        <v>54</v>
      </c>
      <c r="C521" s="54" t="s">
        <v>652</v>
      </c>
      <c r="D521" s="55"/>
      <c r="E521" s="54"/>
      <c r="F521" s="303"/>
      <c r="G521" s="58">
        <v>45240.0</v>
      </c>
      <c r="H521" s="74"/>
      <c r="I521" s="74"/>
      <c r="J521" s="63" t="s">
        <v>57</v>
      </c>
      <c r="K521" s="64" t="s">
        <v>57</v>
      </c>
      <c r="L521" s="64" t="s">
        <v>57</v>
      </c>
      <c r="M521" s="74" t="s">
        <v>57</v>
      </c>
      <c r="N521" s="307"/>
      <c r="O521" s="307"/>
      <c r="P521" s="307"/>
      <c r="Q521" s="74"/>
      <c r="R521" s="74"/>
      <c r="S521" s="67"/>
      <c r="T521" s="67"/>
      <c r="U521" s="67"/>
      <c r="V521" s="68"/>
      <c r="W521" s="70"/>
      <c r="X521" s="70"/>
      <c r="Y521" s="64" t="s">
        <v>66</v>
      </c>
      <c r="Z521" s="64" t="s">
        <v>66</v>
      </c>
      <c r="AA521" s="64" t="s">
        <v>66</v>
      </c>
      <c r="AB521" s="64" t="s">
        <v>66</v>
      </c>
      <c r="AC521" s="52" t="s">
        <v>773</v>
      </c>
      <c r="AD521" s="52"/>
    </row>
    <row r="522" ht="33.75" hidden="1" customHeight="1">
      <c r="A522" s="52">
        <v>658.0</v>
      </c>
      <c r="B522" s="53" t="s">
        <v>54</v>
      </c>
      <c r="C522" s="54" t="s">
        <v>703</v>
      </c>
      <c r="D522" s="55"/>
      <c r="E522" s="54"/>
      <c r="F522" s="303"/>
      <c r="G522" s="58">
        <v>45302.0</v>
      </c>
      <c r="H522" s="74"/>
      <c r="I522" s="74"/>
      <c r="J522" s="63" t="s">
        <v>57</v>
      </c>
      <c r="K522" s="64" t="s">
        <v>57</v>
      </c>
      <c r="L522" s="64" t="s">
        <v>57</v>
      </c>
      <c r="M522" s="74" t="s">
        <v>57</v>
      </c>
      <c r="N522" s="307"/>
      <c r="O522" s="307"/>
      <c r="P522" s="307"/>
      <c r="Q522" s="74"/>
      <c r="R522" s="74"/>
      <c r="S522" s="67"/>
      <c r="T522" s="67"/>
      <c r="U522" s="67"/>
      <c r="V522" s="68"/>
      <c r="W522" s="70"/>
      <c r="X522" s="70"/>
      <c r="Y522" s="64" t="s">
        <v>66</v>
      </c>
      <c r="Z522" s="64" t="s">
        <v>66</v>
      </c>
      <c r="AA522" s="64" t="s">
        <v>66</v>
      </c>
      <c r="AB522" s="64" t="s">
        <v>66</v>
      </c>
      <c r="AC522" s="52" t="s">
        <v>836</v>
      </c>
      <c r="AD522" s="52"/>
    </row>
    <row r="523" ht="33.75" hidden="1" customHeight="1">
      <c r="A523" s="52">
        <v>659.0</v>
      </c>
      <c r="B523" s="53" t="s">
        <v>54</v>
      </c>
      <c r="C523" s="54" t="s">
        <v>706</v>
      </c>
      <c r="D523" s="55"/>
      <c r="E523" s="54"/>
      <c r="F523" s="303"/>
      <c r="G523" s="58">
        <v>45245.0</v>
      </c>
      <c r="H523" s="74"/>
      <c r="I523" s="74"/>
      <c r="J523" s="63" t="s">
        <v>82</v>
      </c>
      <c r="K523" s="64" t="s">
        <v>82</v>
      </c>
      <c r="L523" s="64" t="s">
        <v>82</v>
      </c>
      <c r="M523" s="74" t="s">
        <v>57</v>
      </c>
      <c r="N523" s="307"/>
      <c r="O523" s="307"/>
      <c r="P523" s="307"/>
      <c r="Q523" s="74"/>
      <c r="R523" s="74"/>
      <c r="S523" s="67"/>
      <c r="T523" s="67"/>
      <c r="U523" s="67"/>
      <c r="V523" s="68"/>
      <c r="W523" s="70"/>
      <c r="X523" s="70"/>
      <c r="Y523" s="64" t="s">
        <v>66</v>
      </c>
      <c r="Z523" s="64" t="s">
        <v>66</v>
      </c>
      <c r="AA523" s="64" t="s">
        <v>66</v>
      </c>
      <c r="AB523" s="64" t="s">
        <v>66</v>
      </c>
      <c r="AC523" s="52" t="s">
        <v>838</v>
      </c>
      <c r="AD523" s="52"/>
    </row>
    <row r="524" ht="33.75" hidden="1" customHeight="1">
      <c r="A524" s="52">
        <v>660.0</v>
      </c>
      <c r="B524" s="53" t="s">
        <v>54</v>
      </c>
      <c r="C524" s="54" t="s">
        <v>707</v>
      </c>
      <c r="D524" s="55"/>
      <c r="E524" s="54"/>
      <c r="F524" s="303"/>
      <c r="G524" s="58">
        <v>45246.0</v>
      </c>
      <c r="H524" s="74"/>
      <c r="I524" s="74"/>
      <c r="J524" s="63" t="s">
        <v>57</v>
      </c>
      <c r="K524" s="64" t="s">
        <v>57</v>
      </c>
      <c r="L524" s="64" t="s">
        <v>57</v>
      </c>
      <c r="M524" s="74" t="s">
        <v>57</v>
      </c>
      <c r="N524" s="307"/>
      <c r="O524" s="307"/>
      <c r="P524" s="307"/>
      <c r="Q524" s="74"/>
      <c r="R524" s="74"/>
      <c r="S524" s="67"/>
      <c r="T524" s="67"/>
      <c r="U524" s="67"/>
      <c r="V524" s="68"/>
      <c r="W524" s="70"/>
      <c r="X524" s="70"/>
      <c r="Y524" s="64" t="s">
        <v>66</v>
      </c>
      <c r="Z524" s="64" t="s">
        <v>66</v>
      </c>
      <c r="AA524" s="64" t="s">
        <v>66</v>
      </c>
      <c r="AB524" s="64" t="s">
        <v>66</v>
      </c>
      <c r="AC524" s="52" t="s">
        <v>840</v>
      </c>
      <c r="AD524" s="52"/>
    </row>
    <row r="525" ht="33.75" hidden="1" customHeight="1">
      <c r="A525" s="52">
        <v>661.0</v>
      </c>
      <c r="B525" s="53" t="s">
        <v>54</v>
      </c>
      <c r="C525" s="54" t="s">
        <v>709</v>
      </c>
      <c r="D525" s="55"/>
      <c r="E525" s="54"/>
      <c r="F525" s="303"/>
      <c r="G525" s="58">
        <v>45247.0</v>
      </c>
      <c r="H525" s="74"/>
      <c r="I525" s="74"/>
      <c r="J525" s="63" t="s">
        <v>57</v>
      </c>
      <c r="K525" s="64" t="s">
        <v>57</v>
      </c>
      <c r="L525" s="64" t="s">
        <v>82</v>
      </c>
      <c r="M525" s="74" t="s">
        <v>57</v>
      </c>
      <c r="N525" s="307"/>
      <c r="O525" s="307"/>
      <c r="P525" s="307"/>
      <c r="Q525" s="74"/>
      <c r="R525" s="74"/>
      <c r="S525" s="67"/>
      <c r="T525" s="67"/>
      <c r="U525" s="67"/>
      <c r="V525" s="68"/>
      <c r="W525" s="70"/>
      <c r="X525" s="70"/>
      <c r="Y525" s="64" t="s">
        <v>66</v>
      </c>
      <c r="Z525" s="64" t="s">
        <v>66</v>
      </c>
      <c r="AA525" s="64" t="s">
        <v>66</v>
      </c>
      <c r="AB525" s="64" t="s">
        <v>66</v>
      </c>
      <c r="AC525" s="52" t="s">
        <v>675</v>
      </c>
      <c r="AD525" s="52"/>
    </row>
    <row r="526" ht="33.75" hidden="1" customHeight="1">
      <c r="A526" s="52">
        <v>662.0</v>
      </c>
      <c r="B526" s="53" t="s">
        <v>54</v>
      </c>
      <c r="C526" s="54" t="s">
        <v>710</v>
      </c>
      <c r="D526" s="55"/>
      <c r="E526" s="54"/>
      <c r="F526" s="303"/>
      <c r="G526" s="58">
        <v>45261.0</v>
      </c>
      <c r="H526" s="74"/>
      <c r="I526" s="74"/>
      <c r="J526" s="63" t="s">
        <v>57</v>
      </c>
      <c r="K526" s="64" t="s">
        <v>57</v>
      </c>
      <c r="L526" s="64" t="s">
        <v>82</v>
      </c>
      <c r="M526" s="74" t="s">
        <v>57</v>
      </c>
      <c r="N526" s="307"/>
      <c r="O526" s="307"/>
      <c r="P526" s="307"/>
      <c r="Q526" s="74"/>
      <c r="R526" s="74"/>
      <c r="S526" s="67"/>
      <c r="T526" s="67"/>
      <c r="U526" s="67"/>
      <c r="V526" s="68"/>
      <c r="W526" s="70"/>
      <c r="X526" s="70"/>
      <c r="Y526" s="64" t="s">
        <v>66</v>
      </c>
      <c r="Z526" s="64" t="s">
        <v>66</v>
      </c>
      <c r="AA526" s="64" t="s">
        <v>66</v>
      </c>
      <c r="AB526" s="64" t="s">
        <v>66</v>
      </c>
      <c r="AC526" s="52" t="s">
        <v>675</v>
      </c>
      <c r="AD526" s="52"/>
    </row>
    <row r="527" ht="33.75" hidden="1" customHeight="1">
      <c r="A527" s="52">
        <v>663.0</v>
      </c>
      <c r="B527" s="53" t="s">
        <v>54</v>
      </c>
      <c r="C527" s="54" t="s">
        <v>712</v>
      </c>
      <c r="D527" s="55"/>
      <c r="E527" s="54"/>
      <c r="F527" s="303"/>
      <c r="G527" s="58">
        <v>45259.0</v>
      </c>
      <c r="H527" s="74"/>
      <c r="I527" s="74"/>
      <c r="J527" s="63" t="s">
        <v>57</v>
      </c>
      <c r="K527" s="64" t="s">
        <v>57</v>
      </c>
      <c r="L527" s="64" t="s">
        <v>57</v>
      </c>
      <c r="M527" s="74" t="s">
        <v>57</v>
      </c>
      <c r="N527" s="307"/>
      <c r="O527" s="307"/>
      <c r="P527" s="307"/>
      <c r="Q527" s="74"/>
      <c r="R527" s="74"/>
      <c r="S527" s="67"/>
      <c r="T527" s="67"/>
      <c r="U527" s="67"/>
      <c r="V527" s="68"/>
      <c r="W527" s="70"/>
      <c r="X527" s="70"/>
      <c r="Y527" s="64" t="s">
        <v>66</v>
      </c>
      <c r="Z527" s="64" t="s">
        <v>66</v>
      </c>
      <c r="AA527" s="64" t="s">
        <v>66</v>
      </c>
      <c r="AB527" s="64" t="s">
        <v>66</v>
      </c>
      <c r="AC527" s="52" t="s">
        <v>675</v>
      </c>
      <c r="AD527" s="52"/>
    </row>
    <row r="528" ht="33.75" hidden="1" customHeight="1">
      <c r="A528" s="52">
        <v>664.0</v>
      </c>
      <c r="B528" s="53" t="s">
        <v>54</v>
      </c>
      <c r="C528" s="54" t="s">
        <v>428</v>
      </c>
      <c r="D528" s="55"/>
      <c r="E528" s="54"/>
      <c r="F528" s="303"/>
      <c r="G528" s="58">
        <v>45251.0</v>
      </c>
      <c r="H528" s="74"/>
      <c r="I528" s="74"/>
      <c r="J528" s="63" t="s">
        <v>57</v>
      </c>
      <c r="K528" s="64" t="s">
        <v>57</v>
      </c>
      <c r="L528" s="64" t="s">
        <v>57</v>
      </c>
      <c r="M528" s="74" t="s">
        <v>57</v>
      </c>
      <c r="N528" s="307"/>
      <c r="O528" s="307"/>
      <c r="P528" s="307"/>
      <c r="Q528" s="74"/>
      <c r="R528" s="74"/>
      <c r="S528" s="67"/>
      <c r="T528" s="67"/>
      <c r="U528" s="67"/>
      <c r="V528" s="68"/>
      <c r="W528" s="70"/>
      <c r="X528" s="70"/>
      <c r="Y528" s="64" t="s">
        <v>66</v>
      </c>
      <c r="Z528" s="64" t="s">
        <v>66</v>
      </c>
      <c r="AA528" s="64" t="s">
        <v>66</v>
      </c>
      <c r="AB528" s="64" t="s">
        <v>66</v>
      </c>
      <c r="AC528" s="52" t="s">
        <v>845</v>
      </c>
      <c r="AD528" s="52"/>
    </row>
    <row r="529" ht="33.75" hidden="1" customHeight="1">
      <c r="A529" s="52">
        <v>665.0</v>
      </c>
      <c r="B529" s="53" t="s">
        <v>54</v>
      </c>
      <c r="C529" s="54" t="s">
        <v>716</v>
      </c>
      <c r="D529" s="55"/>
      <c r="E529" s="54"/>
      <c r="F529" s="303"/>
      <c r="G529" s="58"/>
      <c r="H529" s="74"/>
      <c r="I529" s="74"/>
      <c r="J529" s="63" t="s">
        <v>57</v>
      </c>
      <c r="K529" s="64" t="s">
        <v>57</v>
      </c>
      <c r="L529" s="307"/>
      <c r="M529" s="74" t="s">
        <v>57</v>
      </c>
      <c r="N529" s="307"/>
      <c r="O529" s="307"/>
      <c r="P529" s="307"/>
      <c r="Q529" s="74"/>
      <c r="R529" s="74"/>
      <c r="S529" s="67"/>
      <c r="T529" s="67"/>
      <c r="U529" s="67"/>
      <c r="V529" s="68"/>
      <c r="W529" s="70"/>
      <c r="X529" s="70"/>
      <c r="Y529" s="64" t="s">
        <v>66</v>
      </c>
      <c r="Z529" s="64" t="s">
        <v>66</v>
      </c>
      <c r="AA529" s="64" t="s">
        <v>66</v>
      </c>
      <c r="AB529" s="64" t="s">
        <v>66</v>
      </c>
      <c r="AC529" s="52" t="s">
        <v>848</v>
      </c>
      <c r="AD529" s="52"/>
    </row>
    <row r="530" ht="33.75" hidden="1" customHeight="1">
      <c r="A530" s="52">
        <v>666.0</v>
      </c>
      <c r="B530" s="53" t="s">
        <v>54</v>
      </c>
      <c r="C530" s="54" t="s">
        <v>717</v>
      </c>
      <c r="D530" s="55"/>
      <c r="E530" s="54"/>
      <c r="F530" s="303"/>
      <c r="G530" s="58">
        <v>45276.0</v>
      </c>
      <c r="H530" s="74"/>
      <c r="I530" s="74"/>
      <c r="J530" s="63" t="s">
        <v>57</v>
      </c>
      <c r="K530" s="64" t="s">
        <v>57</v>
      </c>
      <c r="L530" s="64" t="s">
        <v>57</v>
      </c>
      <c r="M530" s="74" t="s">
        <v>57</v>
      </c>
      <c r="N530" s="307"/>
      <c r="O530" s="307"/>
      <c r="P530" s="307"/>
      <c r="Q530" s="74"/>
      <c r="R530" s="74"/>
      <c r="S530" s="67"/>
      <c r="T530" s="67"/>
      <c r="U530" s="67"/>
      <c r="V530" s="68"/>
      <c r="W530" s="70"/>
      <c r="X530" s="70"/>
      <c r="Y530" s="64" t="s">
        <v>66</v>
      </c>
      <c r="Z530" s="64" t="s">
        <v>66</v>
      </c>
      <c r="AA530" s="64" t="s">
        <v>66</v>
      </c>
      <c r="AB530" s="64" t="s">
        <v>66</v>
      </c>
      <c r="AC530" s="52" t="s">
        <v>850</v>
      </c>
      <c r="AD530" s="52"/>
    </row>
    <row r="531" ht="33.75" hidden="1" customHeight="1">
      <c r="A531" s="52">
        <v>667.0</v>
      </c>
      <c r="B531" s="53" t="s">
        <v>54</v>
      </c>
      <c r="C531" s="54" t="s">
        <v>719</v>
      </c>
      <c r="D531" s="55"/>
      <c r="E531" s="54"/>
      <c r="F531" s="303"/>
      <c r="G531" s="58">
        <v>45321.0</v>
      </c>
      <c r="H531" s="74"/>
      <c r="I531" s="74"/>
      <c r="J531" s="63" t="s">
        <v>57</v>
      </c>
      <c r="K531" s="64" t="s">
        <v>57</v>
      </c>
      <c r="L531" s="64" t="s">
        <v>57</v>
      </c>
      <c r="M531" s="74" t="s">
        <v>57</v>
      </c>
      <c r="N531" s="307"/>
      <c r="O531" s="307"/>
      <c r="P531" s="307"/>
      <c r="Q531" s="74"/>
      <c r="R531" s="74"/>
      <c r="S531" s="67"/>
      <c r="T531" s="67"/>
      <c r="U531" s="67"/>
      <c r="V531" s="68"/>
      <c r="W531" s="70"/>
      <c r="X531" s="70"/>
      <c r="Y531" s="64" t="s">
        <v>66</v>
      </c>
      <c r="Z531" s="64" t="s">
        <v>66</v>
      </c>
      <c r="AA531" s="64" t="s">
        <v>66</v>
      </c>
      <c r="AB531" s="64" t="s">
        <v>66</v>
      </c>
      <c r="AC531" s="52" t="s">
        <v>853</v>
      </c>
      <c r="AD531" s="52"/>
    </row>
    <row r="532" ht="33.75" hidden="1" customHeight="1">
      <c r="A532" s="52">
        <v>668.0</v>
      </c>
      <c r="B532" s="53" t="s">
        <v>54</v>
      </c>
      <c r="C532" s="54" t="s">
        <v>721</v>
      </c>
      <c r="D532" s="55"/>
      <c r="E532" s="54"/>
      <c r="F532" s="303"/>
      <c r="G532" s="58">
        <v>45275.0</v>
      </c>
      <c r="H532" s="74"/>
      <c r="I532" s="74"/>
      <c r="J532" s="63" t="s">
        <v>57</v>
      </c>
      <c r="K532" s="64" t="s">
        <v>57</v>
      </c>
      <c r="L532" s="64" t="s">
        <v>57</v>
      </c>
      <c r="M532" s="74" t="s">
        <v>57</v>
      </c>
      <c r="N532" s="307"/>
      <c r="O532" s="307"/>
      <c r="P532" s="307"/>
      <c r="Q532" s="74"/>
      <c r="R532" s="74"/>
      <c r="S532" s="67"/>
      <c r="T532" s="67"/>
      <c r="U532" s="67"/>
      <c r="V532" s="68"/>
      <c r="W532" s="70"/>
      <c r="X532" s="70"/>
      <c r="Y532" s="64" t="s">
        <v>66</v>
      </c>
      <c r="Z532" s="64" t="s">
        <v>66</v>
      </c>
      <c r="AA532" s="64" t="s">
        <v>66</v>
      </c>
      <c r="AB532" s="64" t="s">
        <v>66</v>
      </c>
      <c r="AC532" s="52" t="s">
        <v>854</v>
      </c>
      <c r="AD532" s="52"/>
    </row>
    <row r="533" ht="33.75" hidden="1" customHeight="1">
      <c r="A533" s="52">
        <v>669.0</v>
      </c>
      <c r="B533" s="53" t="s">
        <v>54</v>
      </c>
      <c r="C533" s="54" t="s">
        <v>340</v>
      </c>
      <c r="D533" s="55"/>
      <c r="E533" s="54"/>
      <c r="F533" s="303"/>
      <c r="G533" s="58">
        <v>45267.0</v>
      </c>
      <c r="H533" s="74"/>
      <c r="I533" s="74"/>
      <c r="J533" s="63" t="s">
        <v>57</v>
      </c>
      <c r="K533" s="64" t="s">
        <v>57</v>
      </c>
      <c r="L533" s="64" t="s">
        <v>57</v>
      </c>
      <c r="M533" s="74" t="s">
        <v>57</v>
      </c>
      <c r="N533" s="307"/>
      <c r="O533" s="307"/>
      <c r="P533" s="307"/>
      <c r="Q533" s="74"/>
      <c r="R533" s="74"/>
      <c r="S533" s="67"/>
      <c r="T533" s="67"/>
      <c r="U533" s="67"/>
      <c r="V533" s="68"/>
      <c r="W533" s="70"/>
      <c r="X533" s="70"/>
      <c r="Y533" s="64" t="s">
        <v>66</v>
      </c>
      <c r="Z533" s="64" t="s">
        <v>66</v>
      </c>
      <c r="AA533" s="64" t="s">
        <v>66</v>
      </c>
      <c r="AB533" s="64" t="s">
        <v>66</v>
      </c>
      <c r="AC533" s="52" t="s">
        <v>856</v>
      </c>
      <c r="AD533" s="52"/>
    </row>
    <row r="534" ht="33.75" hidden="1" customHeight="1">
      <c r="A534" s="52">
        <v>670.0</v>
      </c>
      <c r="B534" s="53" t="s">
        <v>54</v>
      </c>
      <c r="C534" s="54" t="s">
        <v>361</v>
      </c>
      <c r="D534" s="55"/>
      <c r="E534" s="54"/>
      <c r="F534" s="303"/>
      <c r="G534" s="58">
        <v>45261.0</v>
      </c>
      <c r="H534" s="74"/>
      <c r="I534" s="74"/>
      <c r="J534" s="467"/>
      <c r="K534" s="307"/>
      <c r="L534" s="307"/>
      <c r="M534" s="74" t="s">
        <v>57</v>
      </c>
      <c r="N534" s="307"/>
      <c r="O534" s="307"/>
      <c r="P534" s="307"/>
      <c r="Q534" s="74"/>
      <c r="R534" s="74"/>
      <c r="S534" s="67"/>
      <c r="T534" s="67"/>
      <c r="U534" s="67"/>
      <c r="V534" s="68"/>
      <c r="W534" s="70"/>
      <c r="X534" s="70"/>
      <c r="Y534" s="64" t="s">
        <v>66</v>
      </c>
      <c r="Z534" s="64" t="s">
        <v>66</v>
      </c>
      <c r="AA534" s="64" t="s">
        <v>66</v>
      </c>
      <c r="AB534" s="64" t="s">
        <v>66</v>
      </c>
      <c r="AC534" s="52" t="s">
        <v>858</v>
      </c>
      <c r="AD534" s="52"/>
    </row>
    <row r="535" ht="33.75" hidden="1" customHeight="1">
      <c r="A535" s="52">
        <v>671.0</v>
      </c>
      <c r="B535" s="53" t="s">
        <v>54</v>
      </c>
      <c r="C535" s="54" t="s">
        <v>722</v>
      </c>
      <c r="D535" s="55"/>
      <c r="E535" s="54"/>
      <c r="F535" s="303"/>
      <c r="G535" s="58">
        <v>45248.0</v>
      </c>
      <c r="H535" s="74"/>
      <c r="I535" s="74"/>
      <c r="J535" s="63" t="s">
        <v>82</v>
      </c>
      <c r="K535" s="64" t="s">
        <v>82</v>
      </c>
      <c r="L535" s="64" t="s">
        <v>57</v>
      </c>
      <c r="M535" s="74" t="s">
        <v>82</v>
      </c>
      <c r="N535" s="307"/>
      <c r="O535" s="307"/>
      <c r="P535" s="307"/>
      <c r="Q535" s="74"/>
      <c r="R535" s="74"/>
      <c r="S535" s="67"/>
      <c r="T535" s="67"/>
      <c r="U535" s="67"/>
      <c r="V535" s="68"/>
      <c r="W535" s="70"/>
      <c r="X535" s="70"/>
      <c r="Y535" s="64" t="s">
        <v>66</v>
      </c>
      <c r="Z535" s="64" t="s">
        <v>66</v>
      </c>
      <c r="AA535" s="64" t="s">
        <v>66</v>
      </c>
      <c r="AB535" s="64" t="s">
        <v>66</v>
      </c>
      <c r="AC535" s="52" t="s">
        <v>675</v>
      </c>
      <c r="AD535" s="52"/>
    </row>
    <row r="536" ht="33.75" hidden="1" customHeight="1">
      <c r="A536" s="52">
        <v>672.0</v>
      </c>
      <c r="B536" s="53" t="s">
        <v>54</v>
      </c>
      <c r="C536" s="54" t="s">
        <v>723</v>
      </c>
      <c r="D536" s="55"/>
      <c r="E536" s="54"/>
      <c r="F536" s="303"/>
      <c r="G536" s="58">
        <v>45264.0</v>
      </c>
      <c r="H536" s="74"/>
      <c r="I536" s="74"/>
      <c r="J536" s="63" t="s">
        <v>82</v>
      </c>
      <c r="K536" s="64" t="s">
        <v>82</v>
      </c>
      <c r="L536" s="64" t="s">
        <v>82</v>
      </c>
      <c r="M536" s="74" t="s">
        <v>57</v>
      </c>
      <c r="N536" s="307"/>
      <c r="O536" s="307"/>
      <c r="P536" s="307"/>
      <c r="Q536" s="74"/>
      <c r="R536" s="74"/>
      <c r="S536" s="67"/>
      <c r="T536" s="67"/>
      <c r="U536" s="67"/>
      <c r="V536" s="68"/>
      <c r="W536" s="70"/>
      <c r="X536" s="70"/>
      <c r="Y536" s="64" t="s">
        <v>66</v>
      </c>
      <c r="Z536" s="64" t="s">
        <v>66</v>
      </c>
      <c r="AA536" s="64" t="s">
        <v>66</v>
      </c>
      <c r="AB536" s="64" t="s">
        <v>66</v>
      </c>
      <c r="AC536" s="52" t="s">
        <v>862</v>
      </c>
      <c r="AD536" s="52"/>
    </row>
    <row r="537" ht="33.75" hidden="1" customHeight="1">
      <c r="A537" s="52">
        <v>673.0</v>
      </c>
      <c r="B537" s="53" t="s">
        <v>54</v>
      </c>
      <c r="C537" s="54" t="s">
        <v>725</v>
      </c>
      <c r="D537" s="55"/>
      <c r="E537" s="54"/>
      <c r="F537" s="303"/>
      <c r="G537" s="58">
        <v>45252.0</v>
      </c>
      <c r="H537" s="74"/>
      <c r="I537" s="74"/>
      <c r="J537" s="63" t="s">
        <v>82</v>
      </c>
      <c r="K537" s="64" t="s">
        <v>82</v>
      </c>
      <c r="L537" s="64" t="s">
        <v>82</v>
      </c>
      <c r="M537" s="74" t="s">
        <v>57</v>
      </c>
      <c r="N537" s="307"/>
      <c r="O537" s="307"/>
      <c r="P537" s="307"/>
      <c r="Q537" s="74"/>
      <c r="R537" s="74"/>
      <c r="S537" s="67"/>
      <c r="T537" s="67"/>
      <c r="U537" s="67"/>
      <c r="V537" s="68"/>
      <c r="W537" s="70"/>
      <c r="X537" s="70"/>
      <c r="Y537" s="64" t="s">
        <v>66</v>
      </c>
      <c r="Z537" s="64" t="s">
        <v>66</v>
      </c>
      <c r="AA537" s="64" t="s">
        <v>66</v>
      </c>
      <c r="AB537" s="64" t="s">
        <v>66</v>
      </c>
      <c r="AC537" s="52" t="s">
        <v>675</v>
      </c>
      <c r="AD537" s="52"/>
    </row>
    <row r="538" ht="33.75" hidden="1" customHeight="1">
      <c r="A538" s="52">
        <v>674.0</v>
      </c>
      <c r="B538" s="53" t="s">
        <v>54</v>
      </c>
      <c r="C538" s="54" t="s">
        <v>728</v>
      </c>
      <c r="D538" s="55"/>
      <c r="E538" s="54"/>
      <c r="F538" s="303"/>
      <c r="G538" s="58">
        <v>45271.0</v>
      </c>
      <c r="H538" s="74"/>
      <c r="I538" s="74"/>
      <c r="J538" s="63" t="s">
        <v>57</v>
      </c>
      <c r="K538" s="64" t="s">
        <v>57</v>
      </c>
      <c r="L538" s="64" t="s">
        <v>57</v>
      </c>
      <c r="M538" s="74" t="s">
        <v>57</v>
      </c>
      <c r="N538" s="307"/>
      <c r="O538" s="307"/>
      <c r="P538" s="307"/>
      <c r="Q538" s="74"/>
      <c r="R538" s="74"/>
      <c r="S538" s="67"/>
      <c r="T538" s="67"/>
      <c r="U538" s="67"/>
      <c r="V538" s="68"/>
      <c r="W538" s="70"/>
      <c r="X538" s="70"/>
      <c r="Y538" s="64" t="s">
        <v>66</v>
      </c>
      <c r="Z538" s="64" t="s">
        <v>66</v>
      </c>
      <c r="AA538" s="64" t="s">
        <v>66</v>
      </c>
      <c r="AB538" s="64" t="s">
        <v>66</v>
      </c>
      <c r="AC538" s="52" t="s">
        <v>865</v>
      </c>
      <c r="AD538" s="52"/>
    </row>
    <row r="539" ht="33.75" hidden="1" customHeight="1">
      <c r="A539" s="52">
        <v>675.0</v>
      </c>
      <c r="B539" s="53" t="s">
        <v>54</v>
      </c>
      <c r="C539" s="54" t="s">
        <v>729</v>
      </c>
      <c r="D539" s="55"/>
      <c r="E539" s="54"/>
      <c r="F539" s="303"/>
      <c r="G539" s="58">
        <v>45274.0</v>
      </c>
      <c r="H539" s="74"/>
      <c r="I539" s="74"/>
      <c r="J539" s="63" t="s">
        <v>57</v>
      </c>
      <c r="K539" s="64" t="s">
        <v>57</v>
      </c>
      <c r="L539" s="64" t="s">
        <v>57</v>
      </c>
      <c r="M539" s="74" t="s">
        <v>57</v>
      </c>
      <c r="N539" s="307"/>
      <c r="O539" s="307"/>
      <c r="P539" s="307"/>
      <c r="Q539" s="74"/>
      <c r="R539" s="74"/>
      <c r="S539" s="67"/>
      <c r="T539" s="67"/>
      <c r="U539" s="67"/>
      <c r="V539" s="68"/>
      <c r="W539" s="70"/>
      <c r="X539" s="70"/>
      <c r="Y539" s="64" t="s">
        <v>66</v>
      </c>
      <c r="Z539" s="64" t="s">
        <v>66</v>
      </c>
      <c r="AA539" s="64" t="s">
        <v>66</v>
      </c>
      <c r="AB539" s="64" t="s">
        <v>66</v>
      </c>
      <c r="AC539" s="52" t="s">
        <v>867</v>
      </c>
      <c r="AD539" s="52"/>
    </row>
    <row r="540" ht="33.75" hidden="1" customHeight="1">
      <c r="A540" s="52">
        <v>676.0</v>
      </c>
      <c r="B540" s="53" t="s">
        <v>54</v>
      </c>
      <c r="C540" s="54" t="s">
        <v>731</v>
      </c>
      <c r="D540" s="55"/>
      <c r="E540" s="54"/>
      <c r="F540" s="303"/>
      <c r="G540" s="58">
        <v>45303.0</v>
      </c>
      <c r="H540" s="74"/>
      <c r="I540" s="74"/>
      <c r="J540" s="63" t="s">
        <v>57</v>
      </c>
      <c r="K540" s="64" t="s">
        <v>57</v>
      </c>
      <c r="L540" s="64" t="s">
        <v>57</v>
      </c>
      <c r="M540" s="74" t="s">
        <v>57</v>
      </c>
      <c r="N540" s="307"/>
      <c r="O540" s="307"/>
      <c r="P540" s="307"/>
      <c r="Q540" s="74"/>
      <c r="R540" s="74"/>
      <c r="S540" s="67"/>
      <c r="T540" s="67"/>
      <c r="U540" s="67"/>
      <c r="V540" s="68"/>
      <c r="W540" s="70"/>
      <c r="X540" s="70"/>
      <c r="Y540" s="64" t="s">
        <v>66</v>
      </c>
      <c r="Z540" s="64" t="s">
        <v>66</v>
      </c>
      <c r="AA540" s="64" t="s">
        <v>66</v>
      </c>
      <c r="AB540" s="64" t="s">
        <v>66</v>
      </c>
      <c r="AC540" s="52" t="s">
        <v>869</v>
      </c>
      <c r="AD540" s="52"/>
    </row>
    <row r="541" ht="33.75" hidden="1" customHeight="1">
      <c r="A541" s="52">
        <v>677.0</v>
      </c>
      <c r="B541" s="53" t="s">
        <v>54</v>
      </c>
      <c r="C541" s="54" t="s">
        <v>684</v>
      </c>
      <c r="D541" s="55"/>
      <c r="E541" s="54"/>
      <c r="F541" s="303"/>
      <c r="G541" s="58">
        <v>45251.0</v>
      </c>
      <c r="H541" s="74"/>
      <c r="I541" s="74"/>
      <c r="J541" s="63" t="s">
        <v>57</v>
      </c>
      <c r="K541" s="64" t="s">
        <v>57</v>
      </c>
      <c r="L541" s="64" t="s">
        <v>57</v>
      </c>
      <c r="M541" s="74" t="s">
        <v>82</v>
      </c>
      <c r="N541" s="307"/>
      <c r="O541" s="307"/>
      <c r="P541" s="307"/>
      <c r="Q541" s="74"/>
      <c r="R541" s="74"/>
      <c r="S541" s="67"/>
      <c r="T541" s="67"/>
      <c r="U541" s="67"/>
      <c r="V541" s="68"/>
      <c r="W541" s="70"/>
      <c r="X541" s="70"/>
      <c r="Y541" s="64" t="s">
        <v>66</v>
      </c>
      <c r="Z541" s="64" t="s">
        <v>66</v>
      </c>
      <c r="AA541" s="64" t="s">
        <v>66</v>
      </c>
      <c r="AB541" s="64" t="s">
        <v>66</v>
      </c>
      <c r="AC541" s="52" t="s">
        <v>812</v>
      </c>
      <c r="AD541" s="52"/>
    </row>
    <row r="542" ht="33.75" hidden="1" customHeight="1">
      <c r="A542" s="52">
        <v>678.0</v>
      </c>
      <c r="B542" s="53" t="s">
        <v>54</v>
      </c>
      <c r="C542" s="54" t="s">
        <v>732</v>
      </c>
      <c r="D542" s="55"/>
      <c r="E542" s="54"/>
      <c r="F542" s="303"/>
      <c r="G542" s="58">
        <v>45257.0</v>
      </c>
      <c r="H542" s="74"/>
      <c r="I542" s="74"/>
      <c r="J542" s="63" t="s">
        <v>82</v>
      </c>
      <c r="K542" s="64" t="s">
        <v>82</v>
      </c>
      <c r="L542" s="64" t="s">
        <v>57</v>
      </c>
      <c r="M542" s="74" t="s">
        <v>82</v>
      </c>
      <c r="N542" s="307"/>
      <c r="O542" s="307"/>
      <c r="P542" s="307"/>
      <c r="Q542" s="74"/>
      <c r="R542" s="74"/>
      <c r="S542" s="67"/>
      <c r="T542" s="67"/>
      <c r="U542" s="67"/>
      <c r="V542" s="68"/>
      <c r="W542" s="70"/>
      <c r="X542" s="70"/>
      <c r="Y542" s="64" t="s">
        <v>66</v>
      </c>
      <c r="Z542" s="64" t="s">
        <v>66</v>
      </c>
      <c r="AA542" s="64" t="s">
        <v>66</v>
      </c>
      <c r="AB542" s="64" t="s">
        <v>66</v>
      </c>
      <c r="AC542" s="52" t="s">
        <v>675</v>
      </c>
      <c r="AD542" s="52"/>
    </row>
    <row r="543" ht="33.75" hidden="1" customHeight="1">
      <c r="A543" s="52">
        <v>679.0</v>
      </c>
      <c r="B543" s="53" t="s">
        <v>54</v>
      </c>
      <c r="C543" s="54" t="s">
        <v>697</v>
      </c>
      <c r="D543" s="55"/>
      <c r="E543" s="54"/>
      <c r="F543" s="303"/>
      <c r="G543" s="58">
        <v>45257.0</v>
      </c>
      <c r="H543" s="74"/>
      <c r="I543" s="74"/>
      <c r="J543" s="63" t="s">
        <v>57</v>
      </c>
      <c r="K543" s="64" t="s">
        <v>57</v>
      </c>
      <c r="L543" s="64" t="s">
        <v>57</v>
      </c>
      <c r="M543" s="74" t="s">
        <v>82</v>
      </c>
      <c r="N543" s="307"/>
      <c r="O543" s="307"/>
      <c r="P543" s="307"/>
      <c r="Q543" s="74"/>
      <c r="R543" s="74"/>
      <c r="S543" s="67"/>
      <c r="T543" s="67"/>
      <c r="U543" s="67"/>
      <c r="V543" s="68"/>
      <c r="W543" s="70"/>
      <c r="X543" s="70"/>
      <c r="Y543" s="64" t="s">
        <v>66</v>
      </c>
      <c r="Z543" s="64" t="s">
        <v>66</v>
      </c>
      <c r="AA543" s="64" t="s">
        <v>66</v>
      </c>
      <c r="AB543" s="64" t="s">
        <v>66</v>
      </c>
      <c r="AC543" s="52" t="s">
        <v>831</v>
      </c>
      <c r="AD543" s="52"/>
    </row>
    <row r="544" ht="33.75" hidden="1" customHeight="1">
      <c r="A544" s="52">
        <v>680.0</v>
      </c>
      <c r="B544" s="53" t="s">
        <v>54</v>
      </c>
      <c r="C544" s="54" t="s">
        <v>608</v>
      </c>
      <c r="D544" s="55"/>
      <c r="E544" s="54"/>
      <c r="F544" s="303"/>
      <c r="G544" s="58">
        <v>45268.0</v>
      </c>
      <c r="H544" s="74"/>
      <c r="I544" s="74"/>
      <c r="J544" s="63" t="s">
        <v>57</v>
      </c>
      <c r="K544" s="64" t="s">
        <v>57</v>
      </c>
      <c r="L544" s="64" t="s">
        <v>57</v>
      </c>
      <c r="M544" s="74" t="s">
        <v>82</v>
      </c>
      <c r="N544" s="307"/>
      <c r="O544" s="307"/>
      <c r="P544" s="307"/>
      <c r="Q544" s="74"/>
      <c r="R544" s="74"/>
      <c r="S544" s="67"/>
      <c r="T544" s="67"/>
      <c r="U544" s="67"/>
      <c r="V544" s="68"/>
      <c r="W544" s="70"/>
      <c r="X544" s="70"/>
      <c r="Y544" s="64" t="s">
        <v>66</v>
      </c>
      <c r="Z544" s="64" t="s">
        <v>66</v>
      </c>
      <c r="AA544" s="64" t="s">
        <v>66</v>
      </c>
      <c r="AB544" s="64" t="s">
        <v>66</v>
      </c>
      <c r="AC544" s="52" t="s">
        <v>688</v>
      </c>
      <c r="AD544" s="52"/>
    </row>
    <row r="545" ht="33.75" hidden="1" customHeight="1">
      <c r="A545" s="52">
        <v>681.0</v>
      </c>
      <c r="B545" s="53" t="s">
        <v>54</v>
      </c>
      <c r="C545" s="54" t="s">
        <v>734</v>
      </c>
      <c r="D545" s="55"/>
      <c r="E545" s="54"/>
      <c r="F545" s="303"/>
      <c r="G545" s="58">
        <v>45281.0</v>
      </c>
      <c r="H545" s="74"/>
      <c r="I545" s="74"/>
      <c r="J545" s="63" t="s">
        <v>57</v>
      </c>
      <c r="K545" s="64" t="s">
        <v>57</v>
      </c>
      <c r="L545" s="64" t="s">
        <v>57</v>
      </c>
      <c r="M545" s="74" t="s">
        <v>57</v>
      </c>
      <c r="N545" s="307"/>
      <c r="O545" s="307"/>
      <c r="P545" s="307"/>
      <c r="Q545" s="74"/>
      <c r="R545" s="74"/>
      <c r="S545" s="67"/>
      <c r="T545" s="67"/>
      <c r="U545" s="67"/>
      <c r="V545" s="68"/>
      <c r="W545" s="70"/>
      <c r="X545" s="70"/>
      <c r="Y545" s="64" t="s">
        <v>66</v>
      </c>
      <c r="Z545" s="64" t="s">
        <v>66</v>
      </c>
      <c r="AA545" s="64" t="s">
        <v>66</v>
      </c>
      <c r="AB545" s="64" t="s">
        <v>66</v>
      </c>
      <c r="AC545" s="52" t="s">
        <v>875</v>
      </c>
      <c r="AD545" s="52"/>
    </row>
    <row r="546" ht="33.75" hidden="1" customHeight="1">
      <c r="A546" s="52">
        <v>682.0</v>
      </c>
      <c r="B546" s="53" t="s">
        <v>54</v>
      </c>
      <c r="C546" s="54" t="s">
        <v>736</v>
      </c>
      <c r="D546" s="55"/>
      <c r="E546" s="54"/>
      <c r="F546" s="303"/>
      <c r="G546" s="58">
        <v>45272.0</v>
      </c>
      <c r="H546" s="74"/>
      <c r="I546" s="74"/>
      <c r="J546" s="63" t="s">
        <v>57</v>
      </c>
      <c r="K546" s="64" t="s">
        <v>57</v>
      </c>
      <c r="L546" s="64" t="s">
        <v>57</v>
      </c>
      <c r="M546" s="74" t="s">
        <v>57</v>
      </c>
      <c r="N546" s="307"/>
      <c r="O546" s="307"/>
      <c r="P546" s="307"/>
      <c r="Q546" s="74"/>
      <c r="R546" s="74"/>
      <c r="S546" s="67"/>
      <c r="T546" s="67"/>
      <c r="U546" s="67"/>
      <c r="V546" s="68"/>
      <c r="W546" s="70"/>
      <c r="X546" s="70"/>
      <c r="Y546" s="64" t="s">
        <v>66</v>
      </c>
      <c r="Z546" s="64" t="s">
        <v>66</v>
      </c>
      <c r="AA546" s="64" t="s">
        <v>66</v>
      </c>
      <c r="AB546" s="64" t="s">
        <v>66</v>
      </c>
      <c r="AC546" s="52" t="s">
        <v>878</v>
      </c>
      <c r="AD546" s="52"/>
    </row>
    <row r="547" ht="33.75" hidden="1" customHeight="1">
      <c r="A547" s="52">
        <v>683.0</v>
      </c>
      <c r="B547" s="53" t="s">
        <v>54</v>
      </c>
      <c r="C547" s="54" t="s">
        <v>739</v>
      </c>
      <c r="D547" s="55"/>
      <c r="E547" s="54"/>
      <c r="F547" s="303"/>
      <c r="G547" s="58">
        <v>45261.0</v>
      </c>
      <c r="H547" s="74"/>
      <c r="I547" s="74"/>
      <c r="J547" s="467"/>
      <c r="K547" s="307"/>
      <c r="L547" s="307"/>
      <c r="M547" s="74" t="s">
        <v>57</v>
      </c>
      <c r="N547" s="307"/>
      <c r="O547" s="307"/>
      <c r="P547" s="307"/>
      <c r="Q547" s="74"/>
      <c r="R547" s="74"/>
      <c r="S547" s="67"/>
      <c r="T547" s="67"/>
      <c r="U547" s="67"/>
      <c r="V547" s="68"/>
      <c r="W547" s="70"/>
      <c r="X547" s="70"/>
      <c r="Y547" s="64" t="s">
        <v>66</v>
      </c>
      <c r="Z547" s="64" t="s">
        <v>66</v>
      </c>
      <c r="AA547" s="64" t="s">
        <v>66</v>
      </c>
      <c r="AB547" s="64" t="s">
        <v>66</v>
      </c>
      <c r="AC547" s="52" t="s">
        <v>675</v>
      </c>
      <c r="AD547" s="52"/>
    </row>
    <row r="548" ht="33.75" hidden="1" customHeight="1">
      <c r="A548" s="52">
        <v>684.0</v>
      </c>
      <c r="B548" s="53" t="s">
        <v>54</v>
      </c>
      <c r="C548" s="54" t="s">
        <v>741</v>
      </c>
      <c r="D548" s="55"/>
      <c r="E548" s="54"/>
      <c r="F548" s="303"/>
      <c r="G548" s="58">
        <v>45272.0</v>
      </c>
      <c r="H548" s="74"/>
      <c r="I548" s="74"/>
      <c r="J548" s="63" t="s">
        <v>57</v>
      </c>
      <c r="K548" s="64" t="s">
        <v>57</v>
      </c>
      <c r="L548" s="64" t="s">
        <v>57</v>
      </c>
      <c r="M548" s="74" t="s">
        <v>82</v>
      </c>
      <c r="N548" s="307"/>
      <c r="O548" s="307"/>
      <c r="P548" s="307"/>
      <c r="Q548" s="74"/>
      <c r="R548" s="74"/>
      <c r="S548" s="67"/>
      <c r="T548" s="67"/>
      <c r="U548" s="67"/>
      <c r="V548" s="68"/>
      <c r="W548" s="70"/>
      <c r="X548" s="70"/>
      <c r="Y548" s="64" t="s">
        <v>66</v>
      </c>
      <c r="Z548" s="64" t="s">
        <v>66</v>
      </c>
      <c r="AA548" s="64" t="s">
        <v>66</v>
      </c>
      <c r="AB548" s="64" t="s">
        <v>66</v>
      </c>
      <c r="AC548" s="52" t="s">
        <v>882</v>
      </c>
      <c r="AD548" s="52"/>
    </row>
    <row r="549" ht="33.75" hidden="1" customHeight="1">
      <c r="A549" s="52">
        <v>685.0</v>
      </c>
      <c r="B549" s="53" t="s">
        <v>54</v>
      </c>
      <c r="C549" s="54" t="s">
        <v>744</v>
      </c>
      <c r="D549" s="55"/>
      <c r="E549" s="54"/>
      <c r="F549" s="303"/>
      <c r="G549" s="58">
        <v>45289.0</v>
      </c>
      <c r="H549" s="74"/>
      <c r="I549" s="74"/>
      <c r="J549" s="63" t="s">
        <v>57</v>
      </c>
      <c r="K549" s="64" t="s">
        <v>57</v>
      </c>
      <c r="L549" s="64" t="s">
        <v>57</v>
      </c>
      <c r="M549" s="74" t="s">
        <v>57</v>
      </c>
      <c r="N549" s="307"/>
      <c r="O549" s="307"/>
      <c r="P549" s="307"/>
      <c r="Q549" s="74"/>
      <c r="R549" s="74"/>
      <c r="S549" s="67"/>
      <c r="T549" s="67"/>
      <c r="U549" s="67"/>
      <c r="V549" s="68"/>
      <c r="W549" s="70"/>
      <c r="X549" s="70"/>
      <c r="Y549" s="64" t="s">
        <v>66</v>
      </c>
      <c r="Z549" s="64" t="s">
        <v>66</v>
      </c>
      <c r="AA549" s="64" t="s">
        <v>66</v>
      </c>
      <c r="AB549" s="64" t="s">
        <v>66</v>
      </c>
      <c r="AC549" s="52" t="s">
        <v>884</v>
      </c>
      <c r="AD549" s="52"/>
    </row>
    <row r="550" ht="33.75" hidden="1" customHeight="1">
      <c r="A550" s="52">
        <v>686.0</v>
      </c>
      <c r="B550" s="53" t="s">
        <v>54</v>
      </c>
      <c r="C550" s="54" t="s">
        <v>746</v>
      </c>
      <c r="D550" s="55"/>
      <c r="E550" s="54"/>
      <c r="F550" s="303"/>
      <c r="G550" s="58">
        <v>45261.0</v>
      </c>
      <c r="H550" s="74"/>
      <c r="I550" s="74"/>
      <c r="J550" s="63" t="s">
        <v>82</v>
      </c>
      <c r="K550" s="64" t="s">
        <v>82</v>
      </c>
      <c r="L550" s="64" t="s">
        <v>82</v>
      </c>
      <c r="M550" s="74" t="s">
        <v>57</v>
      </c>
      <c r="N550" s="307"/>
      <c r="O550" s="307"/>
      <c r="P550" s="307"/>
      <c r="Q550" s="74"/>
      <c r="R550" s="74"/>
      <c r="S550" s="67"/>
      <c r="T550" s="67"/>
      <c r="U550" s="67"/>
      <c r="V550" s="68"/>
      <c r="W550" s="70"/>
      <c r="X550" s="70"/>
      <c r="Y550" s="64" t="s">
        <v>66</v>
      </c>
      <c r="Z550" s="64" t="s">
        <v>66</v>
      </c>
      <c r="AA550" s="64" t="s">
        <v>66</v>
      </c>
      <c r="AB550" s="64" t="s">
        <v>66</v>
      </c>
      <c r="AC550" s="52" t="s">
        <v>675</v>
      </c>
      <c r="AD550" s="52"/>
    </row>
    <row r="551" ht="33.75" hidden="1" customHeight="1">
      <c r="A551" s="52">
        <v>687.0</v>
      </c>
      <c r="B551" s="53" t="s">
        <v>54</v>
      </c>
      <c r="C551" s="54" t="s">
        <v>638</v>
      </c>
      <c r="D551" s="55"/>
      <c r="E551" s="54"/>
      <c r="F551" s="303"/>
      <c r="G551" s="58">
        <v>45278.0</v>
      </c>
      <c r="H551" s="74"/>
      <c r="I551" s="74"/>
      <c r="J551" s="63" t="s">
        <v>57</v>
      </c>
      <c r="K551" s="64" t="s">
        <v>57</v>
      </c>
      <c r="L551" s="64" t="s">
        <v>57</v>
      </c>
      <c r="M551" s="74" t="s">
        <v>57</v>
      </c>
      <c r="N551" s="307"/>
      <c r="O551" s="307"/>
      <c r="P551" s="307"/>
      <c r="Q551" s="74"/>
      <c r="R551" s="74"/>
      <c r="S551" s="67"/>
      <c r="T551" s="67"/>
      <c r="U551" s="67"/>
      <c r="V551" s="68"/>
      <c r="W551" s="70"/>
      <c r="X551" s="70"/>
      <c r="Y551" s="64" t="s">
        <v>66</v>
      </c>
      <c r="Z551" s="64" t="s">
        <v>66</v>
      </c>
      <c r="AA551" s="64" t="s">
        <v>66</v>
      </c>
      <c r="AB551" s="64" t="s">
        <v>66</v>
      </c>
      <c r="AC551" s="52" t="s">
        <v>757</v>
      </c>
      <c r="AD551" s="52"/>
    </row>
    <row r="552" ht="33.75" hidden="1" customHeight="1">
      <c r="A552" s="52">
        <v>688.0</v>
      </c>
      <c r="B552" s="53" t="s">
        <v>54</v>
      </c>
      <c r="C552" s="54" t="s">
        <v>748</v>
      </c>
      <c r="D552" s="55"/>
      <c r="E552" s="54"/>
      <c r="F552" s="303"/>
      <c r="G552" s="58">
        <v>45289.0</v>
      </c>
      <c r="H552" s="74"/>
      <c r="I552" s="74"/>
      <c r="J552" s="63" t="s">
        <v>57</v>
      </c>
      <c r="K552" s="64" t="s">
        <v>57</v>
      </c>
      <c r="L552" s="64" t="s">
        <v>57</v>
      </c>
      <c r="M552" s="74" t="s">
        <v>57</v>
      </c>
      <c r="N552" s="307"/>
      <c r="O552" s="307"/>
      <c r="P552" s="307"/>
      <c r="Q552" s="74"/>
      <c r="R552" s="74"/>
      <c r="S552" s="67"/>
      <c r="T552" s="67"/>
      <c r="U552" s="67"/>
      <c r="V552" s="68"/>
      <c r="W552" s="70"/>
      <c r="X552" s="70"/>
      <c r="Y552" s="64" t="s">
        <v>66</v>
      </c>
      <c r="Z552" s="64" t="s">
        <v>66</v>
      </c>
      <c r="AA552" s="64" t="s">
        <v>66</v>
      </c>
      <c r="AB552" s="64" t="s">
        <v>66</v>
      </c>
      <c r="AC552" s="52" t="s">
        <v>887</v>
      </c>
      <c r="AD552" s="52"/>
    </row>
    <row r="553" ht="33.75" hidden="1" customHeight="1">
      <c r="A553" s="52">
        <v>689.0</v>
      </c>
      <c r="B553" s="53" t="s">
        <v>54</v>
      </c>
      <c r="C553" s="54" t="s">
        <v>652</v>
      </c>
      <c r="D553" s="55"/>
      <c r="E553" s="54"/>
      <c r="F553" s="303"/>
      <c r="G553" s="58">
        <v>45268.0</v>
      </c>
      <c r="H553" s="74"/>
      <c r="I553" s="74"/>
      <c r="J553" s="63" t="s">
        <v>82</v>
      </c>
      <c r="K553" s="64" t="s">
        <v>82</v>
      </c>
      <c r="L553" s="64" t="s">
        <v>82</v>
      </c>
      <c r="M553" s="74" t="s">
        <v>57</v>
      </c>
      <c r="N553" s="307"/>
      <c r="O553" s="307"/>
      <c r="P553" s="307"/>
      <c r="Q553" s="74"/>
      <c r="R553" s="74"/>
      <c r="S553" s="67"/>
      <c r="T553" s="67"/>
      <c r="U553" s="67"/>
      <c r="V553" s="68"/>
      <c r="W553" s="70"/>
      <c r="X553" s="70"/>
      <c r="Y553" s="64" t="s">
        <v>66</v>
      </c>
      <c r="Z553" s="64" t="s">
        <v>66</v>
      </c>
      <c r="AA553" s="64" t="s">
        <v>66</v>
      </c>
      <c r="AB553" s="64" t="s">
        <v>66</v>
      </c>
      <c r="AC553" s="52" t="s">
        <v>773</v>
      </c>
      <c r="AD553" s="52"/>
    </row>
    <row r="554" ht="33.75" hidden="1" customHeight="1">
      <c r="A554" s="52">
        <v>690.0</v>
      </c>
      <c r="B554" s="53" t="s">
        <v>54</v>
      </c>
      <c r="C554" s="54" t="s">
        <v>749</v>
      </c>
      <c r="D554" s="55"/>
      <c r="E554" s="54"/>
      <c r="F554" s="303"/>
      <c r="G554" s="58">
        <v>45329.0</v>
      </c>
      <c r="H554" s="74"/>
      <c r="I554" s="74"/>
      <c r="J554" s="63" t="s">
        <v>57</v>
      </c>
      <c r="K554" s="64" t="s">
        <v>57</v>
      </c>
      <c r="L554" s="64" t="s">
        <v>57</v>
      </c>
      <c r="M554" s="74" t="s">
        <v>57</v>
      </c>
      <c r="N554" s="307"/>
      <c r="O554" s="307"/>
      <c r="P554" s="307"/>
      <c r="Q554" s="74"/>
      <c r="R554" s="74"/>
      <c r="S554" s="67"/>
      <c r="T554" s="67"/>
      <c r="U554" s="67"/>
      <c r="V554" s="68"/>
      <c r="W554" s="70"/>
      <c r="X554" s="70"/>
      <c r="Y554" s="64" t="s">
        <v>66</v>
      </c>
      <c r="Z554" s="64" t="s">
        <v>66</v>
      </c>
      <c r="AA554" s="64" t="s">
        <v>66</v>
      </c>
      <c r="AB554" s="64" t="s">
        <v>66</v>
      </c>
      <c r="AC554" s="52" t="s">
        <v>889</v>
      </c>
      <c r="AD554" s="52"/>
    </row>
    <row r="555" ht="33.75" hidden="1" customHeight="1">
      <c r="A555" s="52">
        <v>691.0</v>
      </c>
      <c r="B555" s="53" t="s">
        <v>54</v>
      </c>
      <c r="C555" s="54" t="s">
        <v>751</v>
      </c>
      <c r="D555" s="55"/>
      <c r="E555" s="54"/>
      <c r="F555" s="303"/>
      <c r="G555" s="58">
        <v>45267.0</v>
      </c>
      <c r="H555" s="74"/>
      <c r="I555" s="74"/>
      <c r="J555" s="63" t="s">
        <v>82</v>
      </c>
      <c r="K555" s="64" t="s">
        <v>57</v>
      </c>
      <c r="L555" s="64" t="s">
        <v>82</v>
      </c>
      <c r="M555" s="74" t="s">
        <v>82</v>
      </c>
      <c r="N555" s="307"/>
      <c r="O555" s="307"/>
      <c r="P555" s="307"/>
      <c r="Q555" s="74"/>
      <c r="R555" s="74"/>
      <c r="S555" s="67"/>
      <c r="T555" s="67"/>
      <c r="U555" s="67"/>
      <c r="V555" s="68"/>
      <c r="W555" s="70"/>
      <c r="X555" s="70"/>
      <c r="Y555" s="64" t="s">
        <v>66</v>
      </c>
      <c r="Z555" s="64" t="s">
        <v>66</v>
      </c>
      <c r="AA555" s="64" t="s">
        <v>66</v>
      </c>
      <c r="AB555" s="64" t="s">
        <v>66</v>
      </c>
      <c r="AC555" s="52" t="s">
        <v>891</v>
      </c>
      <c r="AD555" s="52"/>
    </row>
    <row r="556" ht="33.75" hidden="1" customHeight="1">
      <c r="A556" s="52">
        <v>692.0</v>
      </c>
      <c r="B556" s="53" t="s">
        <v>54</v>
      </c>
      <c r="C556" s="54" t="s">
        <v>753</v>
      </c>
      <c r="D556" s="55"/>
      <c r="E556" s="54"/>
      <c r="F556" s="303"/>
      <c r="G556" s="58">
        <v>45296.0</v>
      </c>
      <c r="H556" s="74"/>
      <c r="I556" s="74"/>
      <c r="J556" s="63" t="s">
        <v>57</v>
      </c>
      <c r="K556" s="64" t="s">
        <v>57</v>
      </c>
      <c r="L556" s="64" t="s">
        <v>57</v>
      </c>
      <c r="M556" s="74" t="s">
        <v>57</v>
      </c>
      <c r="N556" s="307"/>
      <c r="O556" s="307"/>
      <c r="P556" s="307"/>
      <c r="Q556" s="74"/>
      <c r="R556" s="74"/>
      <c r="S556" s="67"/>
      <c r="T556" s="67"/>
      <c r="U556" s="67"/>
      <c r="V556" s="68"/>
      <c r="W556" s="70"/>
      <c r="X556" s="70"/>
      <c r="Y556" s="64" t="s">
        <v>66</v>
      </c>
      <c r="Z556" s="64" t="s">
        <v>66</v>
      </c>
      <c r="AA556" s="64" t="s">
        <v>66</v>
      </c>
      <c r="AB556" s="64" t="s">
        <v>66</v>
      </c>
      <c r="AC556" s="52" t="s">
        <v>895</v>
      </c>
      <c r="AD556" s="52"/>
    </row>
    <row r="557" ht="33.75" hidden="1" customHeight="1">
      <c r="A557" s="52">
        <v>693.0</v>
      </c>
      <c r="B557" s="53" t="s">
        <v>54</v>
      </c>
      <c r="C557" s="54" t="s">
        <v>754</v>
      </c>
      <c r="D557" s="55"/>
      <c r="E557" s="54"/>
      <c r="F557" s="303"/>
      <c r="G557" s="58">
        <v>45294.0</v>
      </c>
      <c r="H557" s="74"/>
      <c r="I557" s="74"/>
      <c r="J557" s="63" t="s">
        <v>57</v>
      </c>
      <c r="K557" s="64" t="s">
        <v>57</v>
      </c>
      <c r="L557" s="64" t="s">
        <v>57</v>
      </c>
      <c r="M557" s="74" t="s">
        <v>57</v>
      </c>
      <c r="N557" s="307"/>
      <c r="O557" s="307"/>
      <c r="P557" s="307"/>
      <c r="Q557" s="74"/>
      <c r="R557" s="74"/>
      <c r="S557" s="67"/>
      <c r="T557" s="67"/>
      <c r="U557" s="67"/>
      <c r="V557" s="68"/>
      <c r="W557" s="70"/>
      <c r="X557" s="70"/>
      <c r="Y557" s="64" t="s">
        <v>66</v>
      </c>
      <c r="Z557" s="64" t="s">
        <v>66</v>
      </c>
      <c r="AA557" s="64" t="s">
        <v>66</v>
      </c>
      <c r="AB557" s="64" t="s">
        <v>66</v>
      </c>
      <c r="AC557" s="52" t="s">
        <v>897</v>
      </c>
      <c r="AD557" s="52"/>
    </row>
    <row r="558" ht="33.75" hidden="1" customHeight="1">
      <c r="A558" s="52">
        <v>694.0</v>
      </c>
      <c r="B558" s="53" t="s">
        <v>54</v>
      </c>
      <c r="C558" s="54" t="s">
        <v>756</v>
      </c>
      <c r="D558" s="55"/>
      <c r="E558" s="54"/>
      <c r="F558" s="303"/>
      <c r="G558" s="58">
        <v>45282.0</v>
      </c>
      <c r="H558" s="74"/>
      <c r="I558" s="74"/>
      <c r="J558" s="63" t="s">
        <v>57</v>
      </c>
      <c r="K558" s="64" t="s">
        <v>57</v>
      </c>
      <c r="L558" s="64" t="s">
        <v>57</v>
      </c>
      <c r="M558" s="74" t="s">
        <v>57</v>
      </c>
      <c r="N558" s="307"/>
      <c r="O558" s="307"/>
      <c r="P558" s="307"/>
      <c r="Q558" s="74"/>
      <c r="R558" s="74"/>
      <c r="S558" s="67"/>
      <c r="T558" s="67"/>
      <c r="U558" s="67"/>
      <c r="V558" s="68"/>
      <c r="W558" s="70"/>
      <c r="X558" s="70"/>
      <c r="Y558" s="64" t="s">
        <v>66</v>
      </c>
      <c r="Z558" s="64" t="s">
        <v>66</v>
      </c>
      <c r="AA558" s="64" t="s">
        <v>66</v>
      </c>
      <c r="AB558" s="64" t="s">
        <v>66</v>
      </c>
      <c r="AC558" s="52" t="s">
        <v>899</v>
      </c>
      <c r="AD558" s="52"/>
    </row>
    <row r="559" ht="33.75" hidden="1" customHeight="1">
      <c r="A559" s="52">
        <v>695.0</v>
      </c>
      <c r="B559" s="53" t="s">
        <v>54</v>
      </c>
      <c r="C559" s="54" t="s">
        <v>758</v>
      </c>
      <c r="D559" s="55"/>
      <c r="E559" s="54"/>
      <c r="F559" s="303"/>
      <c r="G559" s="58">
        <v>45288.0</v>
      </c>
      <c r="H559" s="74"/>
      <c r="I559" s="74"/>
      <c r="J559" s="63" t="s">
        <v>82</v>
      </c>
      <c r="K559" s="64" t="s">
        <v>82</v>
      </c>
      <c r="L559" s="64" t="s">
        <v>82</v>
      </c>
      <c r="M559" s="74" t="s">
        <v>57</v>
      </c>
      <c r="N559" s="307"/>
      <c r="O559" s="307"/>
      <c r="P559" s="307"/>
      <c r="Q559" s="74"/>
      <c r="R559" s="74"/>
      <c r="S559" s="67"/>
      <c r="T559" s="67"/>
      <c r="U559" s="67"/>
      <c r="V559" s="68"/>
      <c r="W559" s="70"/>
      <c r="X559" s="70"/>
      <c r="Y559" s="64" t="s">
        <v>66</v>
      </c>
      <c r="Z559" s="64" t="s">
        <v>66</v>
      </c>
      <c r="AA559" s="64" t="s">
        <v>66</v>
      </c>
      <c r="AB559" s="64" t="s">
        <v>66</v>
      </c>
      <c r="AC559" s="52" t="s">
        <v>675</v>
      </c>
      <c r="AD559" s="52"/>
    </row>
    <row r="560" ht="33.75" hidden="1" customHeight="1">
      <c r="A560" s="52">
        <v>696.0</v>
      </c>
      <c r="B560" s="53" t="s">
        <v>54</v>
      </c>
      <c r="C560" s="54" t="s">
        <v>760</v>
      </c>
      <c r="D560" s="55"/>
      <c r="E560" s="54"/>
      <c r="F560" s="303"/>
      <c r="G560" s="58">
        <v>45301.0</v>
      </c>
      <c r="H560" s="74"/>
      <c r="I560" s="74"/>
      <c r="J560" s="63" t="s">
        <v>57</v>
      </c>
      <c r="K560" s="64" t="s">
        <v>57</v>
      </c>
      <c r="L560" s="64" t="s">
        <v>82</v>
      </c>
      <c r="M560" s="74" t="s">
        <v>57</v>
      </c>
      <c r="N560" s="307"/>
      <c r="O560" s="307"/>
      <c r="P560" s="307"/>
      <c r="Q560" s="74"/>
      <c r="R560" s="74"/>
      <c r="S560" s="67"/>
      <c r="T560" s="67"/>
      <c r="U560" s="67"/>
      <c r="V560" s="68"/>
      <c r="W560" s="70"/>
      <c r="X560" s="70"/>
      <c r="Y560" s="64" t="s">
        <v>66</v>
      </c>
      <c r="Z560" s="64" t="s">
        <v>66</v>
      </c>
      <c r="AA560" s="64" t="s">
        <v>66</v>
      </c>
      <c r="AB560" s="64" t="s">
        <v>66</v>
      </c>
      <c r="AC560" s="52" t="s">
        <v>902</v>
      </c>
      <c r="AD560" s="52"/>
    </row>
    <row r="561" ht="33.75" hidden="1" customHeight="1">
      <c r="A561" s="52">
        <v>697.0</v>
      </c>
      <c r="B561" s="53" t="s">
        <v>54</v>
      </c>
      <c r="C561" s="54" t="s">
        <v>761</v>
      </c>
      <c r="D561" s="55"/>
      <c r="E561" s="54"/>
      <c r="F561" s="303"/>
      <c r="G561" s="58">
        <v>45316.0</v>
      </c>
      <c r="H561" s="74"/>
      <c r="I561" s="74"/>
      <c r="J561" s="63" t="s">
        <v>57</v>
      </c>
      <c r="K561" s="64" t="s">
        <v>57</v>
      </c>
      <c r="L561" s="64" t="s">
        <v>57</v>
      </c>
      <c r="M561" s="74" t="s">
        <v>57</v>
      </c>
      <c r="N561" s="307"/>
      <c r="O561" s="307"/>
      <c r="P561" s="307"/>
      <c r="Q561" s="74"/>
      <c r="R561" s="74"/>
      <c r="S561" s="67"/>
      <c r="T561" s="67"/>
      <c r="U561" s="67"/>
      <c r="V561" s="68"/>
      <c r="W561" s="70"/>
      <c r="X561" s="70"/>
      <c r="Y561" s="64" t="s">
        <v>66</v>
      </c>
      <c r="Z561" s="64" t="s">
        <v>66</v>
      </c>
      <c r="AA561" s="64" t="s">
        <v>66</v>
      </c>
      <c r="AB561" s="64" t="s">
        <v>66</v>
      </c>
      <c r="AC561" s="52" t="s">
        <v>904</v>
      </c>
      <c r="AD561" s="52"/>
    </row>
    <row r="562" ht="33.75" hidden="1" customHeight="1">
      <c r="A562" s="52">
        <v>698.0</v>
      </c>
      <c r="B562" s="53" t="s">
        <v>54</v>
      </c>
      <c r="C562" s="54" t="s">
        <v>557</v>
      </c>
      <c r="D562" s="55"/>
      <c r="E562" s="54"/>
      <c r="F562" s="303"/>
      <c r="G562" s="58">
        <v>45288.0</v>
      </c>
      <c r="H562" s="74"/>
      <c r="I562" s="74"/>
      <c r="J562" s="63" t="s">
        <v>82</v>
      </c>
      <c r="K562" s="64" t="s">
        <v>82</v>
      </c>
      <c r="L562" s="64" t="s">
        <v>82</v>
      </c>
      <c r="M562" s="74" t="s">
        <v>57</v>
      </c>
      <c r="N562" s="307"/>
      <c r="O562" s="307"/>
      <c r="P562" s="307"/>
      <c r="Q562" s="74"/>
      <c r="R562" s="74"/>
      <c r="S562" s="67"/>
      <c r="T562" s="67"/>
      <c r="U562" s="67"/>
      <c r="V562" s="68"/>
      <c r="W562" s="70"/>
      <c r="X562" s="70"/>
      <c r="Y562" s="64" t="s">
        <v>66</v>
      </c>
      <c r="Z562" s="64" t="s">
        <v>66</v>
      </c>
      <c r="AA562" s="64" t="s">
        <v>66</v>
      </c>
      <c r="AB562" s="64" t="s">
        <v>66</v>
      </c>
      <c r="AC562" s="52" t="s">
        <v>905</v>
      </c>
      <c r="AD562" s="52"/>
    </row>
    <row r="563" ht="33.75" hidden="1" customHeight="1">
      <c r="A563" s="52">
        <v>699.0</v>
      </c>
      <c r="B563" s="53" t="s">
        <v>54</v>
      </c>
      <c r="C563" s="54" t="s">
        <v>763</v>
      </c>
      <c r="D563" s="55"/>
      <c r="E563" s="54"/>
      <c r="F563" s="303"/>
      <c r="G563" s="58">
        <v>45348.0</v>
      </c>
      <c r="H563" s="74"/>
      <c r="I563" s="74"/>
      <c r="J563" s="63" t="s">
        <v>57</v>
      </c>
      <c r="K563" s="64" t="s">
        <v>57</v>
      </c>
      <c r="L563" s="64" t="s">
        <v>57</v>
      </c>
      <c r="M563" s="74" t="s">
        <v>57</v>
      </c>
      <c r="N563" s="307"/>
      <c r="O563" s="307"/>
      <c r="P563" s="307"/>
      <c r="Q563" s="74"/>
      <c r="R563" s="74"/>
      <c r="S563" s="67"/>
      <c r="T563" s="67"/>
      <c r="U563" s="67"/>
      <c r="V563" s="68"/>
      <c r="W563" s="70"/>
      <c r="X563" s="70"/>
      <c r="Y563" s="64" t="s">
        <v>66</v>
      </c>
      <c r="Z563" s="64" t="s">
        <v>66</v>
      </c>
      <c r="AA563" s="64" t="s">
        <v>66</v>
      </c>
      <c r="AB563" s="64" t="s">
        <v>66</v>
      </c>
      <c r="AC563" s="52" t="s">
        <v>908</v>
      </c>
      <c r="AD563" s="52"/>
    </row>
    <row r="564" ht="33.75" hidden="1" customHeight="1">
      <c r="A564" s="52">
        <v>700.0</v>
      </c>
      <c r="B564" s="53" t="s">
        <v>54</v>
      </c>
      <c r="C564" s="54" t="s">
        <v>765</v>
      </c>
      <c r="D564" s="55"/>
      <c r="E564" s="54"/>
      <c r="F564" s="303"/>
      <c r="G564" s="58">
        <v>45310.0</v>
      </c>
      <c r="H564" s="74"/>
      <c r="I564" s="74"/>
      <c r="J564" s="63" t="s">
        <v>57</v>
      </c>
      <c r="K564" s="64" t="s">
        <v>57</v>
      </c>
      <c r="L564" s="64" t="s">
        <v>57</v>
      </c>
      <c r="M564" s="74" t="s">
        <v>57</v>
      </c>
      <c r="N564" s="307"/>
      <c r="O564" s="307"/>
      <c r="P564" s="307"/>
      <c r="Q564" s="74"/>
      <c r="R564" s="74"/>
      <c r="S564" s="67"/>
      <c r="T564" s="67"/>
      <c r="U564" s="67"/>
      <c r="V564" s="68"/>
      <c r="W564" s="70"/>
      <c r="X564" s="70"/>
      <c r="Y564" s="64" t="s">
        <v>66</v>
      </c>
      <c r="Z564" s="64" t="s">
        <v>66</v>
      </c>
      <c r="AA564" s="64" t="s">
        <v>66</v>
      </c>
      <c r="AB564" s="64" t="s">
        <v>66</v>
      </c>
      <c r="AC564" s="52" t="s">
        <v>910</v>
      </c>
      <c r="AD564" s="52"/>
    </row>
    <row r="565" ht="33.75" hidden="1" customHeight="1">
      <c r="A565" s="52">
        <v>701.0</v>
      </c>
      <c r="B565" s="53" t="s">
        <v>54</v>
      </c>
      <c r="C565" s="54" t="s">
        <v>767</v>
      </c>
      <c r="D565" s="55"/>
      <c r="E565" s="54"/>
      <c r="F565" s="303"/>
      <c r="G565" s="58">
        <v>45316.0</v>
      </c>
      <c r="H565" s="74"/>
      <c r="I565" s="74"/>
      <c r="J565" s="63" t="s">
        <v>57</v>
      </c>
      <c r="K565" s="64" t="s">
        <v>57</v>
      </c>
      <c r="L565" s="64" t="s">
        <v>57</v>
      </c>
      <c r="M565" s="74" t="s">
        <v>57</v>
      </c>
      <c r="N565" s="307"/>
      <c r="O565" s="307"/>
      <c r="P565" s="307"/>
      <c r="Q565" s="74"/>
      <c r="R565" s="74"/>
      <c r="S565" s="67"/>
      <c r="T565" s="67"/>
      <c r="U565" s="67"/>
      <c r="V565" s="68"/>
      <c r="W565" s="70"/>
      <c r="X565" s="70"/>
      <c r="Y565" s="64" t="s">
        <v>66</v>
      </c>
      <c r="Z565" s="64" t="s">
        <v>66</v>
      </c>
      <c r="AA565" s="64" t="s">
        <v>66</v>
      </c>
      <c r="AB565" s="64" t="s">
        <v>66</v>
      </c>
      <c r="AC565" s="52" t="s">
        <v>912</v>
      </c>
      <c r="AD565" s="52"/>
    </row>
    <row r="566" ht="33.75" hidden="1" customHeight="1">
      <c r="A566" s="52">
        <v>702.0</v>
      </c>
      <c r="B566" s="53" t="s">
        <v>54</v>
      </c>
      <c r="C566" s="54" t="s">
        <v>768</v>
      </c>
      <c r="D566" s="55"/>
      <c r="E566" s="54"/>
      <c r="F566" s="303"/>
      <c r="G566" s="58">
        <v>45309.0</v>
      </c>
      <c r="H566" s="74"/>
      <c r="I566" s="74"/>
      <c r="J566" s="63" t="s">
        <v>82</v>
      </c>
      <c r="K566" s="64" t="s">
        <v>82</v>
      </c>
      <c r="L566" s="64" t="s">
        <v>57</v>
      </c>
      <c r="M566" s="74" t="s">
        <v>82</v>
      </c>
      <c r="N566" s="307"/>
      <c r="O566" s="307"/>
      <c r="P566" s="307"/>
      <c r="Q566" s="74"/>
      <c r="R566" s="74"/>
      <c r="S566" s="67"/>
      <c r="T566" s="67"/>
      <c r="U566" s="67"/>
      <c r="V566" s="68"/>
      <c r="W566" s="70"/>
      <c r="X566" s="70"/>
      <c r="Y566" s="64" t="s">
        <v>66</v>
      </c>
      <c r="Z566" s="64" t="s">
        <v>66</v>
      </c>
      <c r="AA566" s="64" t="s">
        <v>66</v>
      </c>
      <c r="AB566" s="64" t="s">
        <v>66</v>
      </c>
      <c r="AC566" s="52" t="s">
        <v>675</v>
      </c>
      <c r="AD566" s="52"/>
    </row>
    <row r="567" ht="33.75" hidden="1" customHeight="1">
      <c r="A567" s="52">
        <v>703.0</v>
      </c>
      <c r="B567" s="53" t="s">
        <v>54</v>
      </c>
      <c r="C567" s="54" t="s">
        <v>770</v>
      </c>
      <c r="D567" s="55"/>
      <c r="E567" s="54"/>
      <c r="F567" s="303"/>
      <c r="G567" s="58">
        <v>45315.0</v>
      </c>
      <c r="H567" s="74"/>
      <c r="I567" s="74"/>
      <c r="J567" s="63" t="s">
        <v>57</v>
      </c>
      <c r="K567" s="64" t="s">
        <v>57</v>
      </c>
      <c r="L567" s="64" t="s">
        <v>82</v>
      </c>
      <c r="M567" s="74" t="s">
        <v>57</v>
      </c>
      <c r="N567" s="307"/>
      <c r="O567" s="307"/>
      <c r="P567" s="307"/>
      <c r="Q567" s="74"/>
      <c r="R567" s="74"/>
      <c r="S567" s="67"/>
      <c r="T567" s="67"/>
      <c r="U567" s="67"/>
      <c r="V567" s="68"/>
      <c r="W567" s="70"/>
      <c r="X567" s="70"/>
      <c r="Y567" s="64" t="s">
        <v>66</v>
      </c>
      <c r="Z567" s="64" t="s">
        <v>66</v>
      </c>
      <c r="AA567" s="64" t="s">
        <v>66</v>
      </c>
      <c r="AB567" s="64" t="s">
        <v>66</v>
      </c>
      <c r="AC567" s="52" t="s">
        <v>917</v>
      </c>
      <c r="AD567" s="52"/>
    </row>
    <row r="568" ht="33.75" hidden="1" customHeight="1">
      <c r="A568" s="52">
        <v>704.0</v>
      </c>
      <c r="B568" s="53" t="s">
        <v>54</v>
      </c>
      <c r="C568" s="54" t="s">
        <v>772</v>
      </c>
      <c r="D568" s="55"/>
      <c r="E568" s="54"/>
      <c r="F568" s="303"/>
      <c r="G568" s="58">
        <v>45323.0</v>
      </c>
      <c r="H568" s="74"/>
      <c r="I568" s="74"/>
      <c r="J568" s="63" t="s">
        <v>57</v>
      </c>
      <c r="K568" s="64" t="s">
        <v>57</v>
      </c>
      <c r="L568" s="64" t="s">
        <v>57</v>
      </c>
      <c r="M568" s="74" t="s">
        <v>57</v>
      </c>
      <c r="N568" s="307"/>
      <c r="O568" s="307"/>
      <c r="P568" s="307"/>
      <c r="Q568" s="74"/>
      <c r="R568" s="74"/>
      <c r="S568" s="67"/>
      <c r="T568" s="67"/>
      <c r="U568" s="67"/>
      <c r="V568" s="68"/>
      <c r="W568" s="70"/>
      <c r="X568" s="70"/>
      <c r="Y568" s="64" t="s">
        <v>66</v>
      </c>
      <c r="Z568" s="64" t="s">
        <v>66</v>
      </c>
      <c r="AA568" s="64" t="s">
        <v>66</v>
      </c>
      <c r="AB568" s="64" t="s">
        <v>66</v>
      </c>
      <c r="AC568" s="52" t="s">
        <v>919</v>
      </c>
      <c r="AD568" s="52"/>
    </row>
    <row r="569" ht="33.75" hidden="1" customHeight="1">
      <c r="A569" s="52">
        <v>705.0</v>
      </c>
      <c r="B569" s="53" t="s">
        <v>54</v>
      </c>
      <c r="C569" s="54" t="s">
        <v>736</v>
      </c>
      <c r="D569" s="55"/>
      <c r="E569" s="54"/>
      <c r="F569" s="303"/>
      <c r="G569" s="58">
        <v>45301.0</v>
      </c>
      <c r="H569" s="74"/>
      <c r="I569" s="74"/>
      <c r="J569" s="63" t="s">
        <v>82</v>
      </c>
      <c r="K569" s="64" t="s">
        <v>82</v>
      </c>
      <c r="L569" s="64" t="s">
        <v>57</v>
      </c>
      <c r="M569" s="74" t="s">
        <v>82</v>
      </c>
      <c r="N569" s="307"/>
      <c r="O569" s="307"/>
      <c r="P569" s="307"/>
      <c r="Q569" s="74"/>
      <c r="R569" s="74"/>
      <c r="S569" s="67"/>
      <c r="T569" s="67"/>
      <c r="U569" s="67"/>
      <c r="V569" s="68"/>
      <c r="W569" s="70"/>
      <c r="X569" s="70"/>
      <c r="Y569" s="64" t="s">
        <v>66</v>
      </c>
      <c r="Z569" s="64" t="s">
        <v>66</v>
      </c>
      <c r="AA569" s="64" t="s">
        <v>66</v>
      </c>
      <c r="AB569" s="64" t="s">
        <v>66</v>
      </c>
      <c r="AC569" s="52" t="s">
        <v>878</v>
      </c>
      <c r="AD569" s="52"/>
    </row>
    <row r="570" ht="33.75" hidden="1" customHeight="1">
      <c r="A570" s="52">
        <v>706.0</v>
      </c>
      <c r="B570" s="53" t="s">
        <v>54</v>
      </c>
      <c r="C570" s="54" t="s">
        <v>399</v>
      </c>
      <c r="D570" s="55"/>
      <c r="E570" s="54"/>
      <c r="F570" s="303"/>
      <c r="G570" s="58">
        <v>45295.0</v>
      </c>
      <c r="H570" s="74"/>
      <c r="I570" s="74"/>
      <c r="J570" s="63" t="s">
        <v>82</v>
      </c>
      <c r="K570" s="64" t="s">
        <v>82</v>
      </c>
      <c r="L570" s="64" t="s">
        <v>82</v>
      </c>
      <c r="M570" s="74" t="s">
        <v>82</v>
      </c>
      <c r="N570" s="307"/>
      <c r="O570" s="307"/>
      <c r="P570" s="307"/>
      <c r="Q570" s="74"/>
      <c r="R570" s="74"/>
      <c r="S570" s="67"/>
      <c r="T570" s="67"/>
      <c r="U570" s="67"/>
      <c r="V570" s="68"/>
      <c r="W570" s="70"/>
      <c r="X570" s="70"/>
      <c r="Y570" s="64" t="s">
        <v>66</v>
      </c>
      <c r="Z570" s="64" t="s">
        <v>66</v>
      </c>
      <c r="AA570" s="64" t="s">
        <v>66</v>
      </c>
      <c r="AB570" s="64" t="s">
        <v>66</v>
      </c>
      <c r="AC570" s="52" t="s">
        <v>921</v>
      </c>
      <c r="AD570" s="52"/>
    </row>
    <row r="571" ht="33.75" hidden="1" customHeight="1">
      <c r="A571" s="52">
        <v>707.0</v>
      </c>
      <c r="B571" s="53" t="s">
        <v>54</v>
      </c>
      <c r="C571" s="54" t="s">
        <v>774</v>
      </c>
      <c r="D571" s="55"/>
      <c r="E571" s="54"/>
      <c r="F571" s="303"/>
      <c r="G571" s="58">
        <v>45279.0</v>
      </c>
      <c r="H571" s="74"/>
      <c r="I571" s="74"/>
      <c r="J571" s="63" t="s">
        <v>82</v>
      </c>
      <c r="K571" s="64" t="s">
        <v>82</v>
      </c>
      <c r="L571" s="64" t="s">
        <v>82</v>
      </c>
      <c r="M571" s="74" t="s">
        <v>57</v>
      </c>
      <c r="N571" s="307"/>
      <c r="O571" s="307"/>
      <c r="P571" s="307"/>
      <c r="Q571" s="74"/>
      <c r="R571" s="74"/>
      <c r="S571" s="67"/>
      <c r="T571" s="67"/>
      <c r="U571" s="67"/>
      <c r="V571" s="68"/>
      <c r="W571" s="70"/>
      <c r="X571" s="70"/>
      <c r="Y571" s="64" t="s">
        <v>66</v>
      </c>
      <c r="Z571" s="64" t="s">
        <v>66</v>
      </c>
      <c r="AA571" s="64" t="s">
        <v>66</v>
      </c>
      <c r="AB571" s="64" t="s">
        <v>66</v>
      </c>
      <c r="AC571" s="52" t="s">
        <v>922</v>
      </c>
      <c r="AD571" s="52"/>
    </row>
    <row r="572" ht="33.75" hidden="1" customHeight="1">
      <c r="A572" s="52">
        <v>708.0</v>
      </c>
      <c r="B572" s="53" t="s">
        <v>54</v>
      </c>
      <c r="C572" s="54" t="s">
        <v>775</v>
      </c>
      <c r="D572" s="55"/>
      <c r="E572" s="54"/>
      <c r="F572" s="303"/>
      <c r="G572" s="58">
        <v>45306.0</v>
      </c>
      <c r="H572" s="74"/>
      <c r="I572" s="74"/>
      <c r="J572" s="63" t="s">
        <v>57</v>
      </c>
      <c r="K572" s="64" t="s">
        <v>57</v>
      </c>
      <c r="L572" s="64" t="s">
        <v>82</v>
      </c>
      <c r="M572" s="74" t="s">
        <v>82</v>
      </c>
      <c r="N572" s="307"/>
      <c r="O572" s="307"/>
      <c r="P572" s="307"/>
      <c r="Q572" s="74"/>
      <c r="R572" s="74"/>
      <c r="S572" s="67"/>
      <c r="T572" s="67"/>
      <c r="U572" s="67"/>
      <c r="V572" s="68"/>
      <c r="W572" s="70"/>
      <c r="X572" s="70"/>
      <c r="Y572" s="64" t="s">
        <v>66</v>
      </c>
      <c r="Z572" s="64" t="s">
        <v>66</v>
      </c>
      <c r="AA572" s="64" t="s">
        <v>66</v>
      </c>
      <c r="AB572" s="64" t="s">
        <v>66</v>
      </c>
      <c r="AC572" s="52" t="s">
        <v>675</v>
      </c>
      <c r="AD572" s="52"/>
    </row>
    <row r="573" ht="33.75" hidden="1" customHeight="1">
      <c r="A573" s="52">
        <v>709.0</v>
      </c>
      <c r="B573" s="53" t="s">
        <v>54</v>
      </c>
      <c r="C573" s="54" t="s">
        <v>488</v>
      </c>
      <c r="D573" s="55"/>
      <c r="E573" s="54"/>
      <c r="F573" s="303"/>
      <c r="G573" s="58">
        <v>45289.0</v>
      </c>
      <c r="H573" s="74"/>
      <c r="I573" s="74"/>
      <c r="J573" s="63" t="s">
        <v>82</v>
      </c>
      <c r="K573" s="64" t="s">
        <v>82</v>
      </c>
      <c r="L573" s="64" t="s">
        <v>82</v>
      </c>
      <c r="M573" s="74" t="s">
        <v>57</v>
      </c>
      <c r="N573" s="307"/>
      <c r="O573" s="307"/>
      <c r="P573" s="307"/>
      <c r="Q573" s="74"/>
      <c r="R573" s="74"/>
      <c r="S573" s="67"/>
      <c r="T573" s="67"/>
      <c r="U573" s="67"/>
      <c r="V573" s="68"/>
      <c r="W573" s="70"/>
      <c r="X573" s="70"/>
      <c r="Y573" s="64" t="s">
        <v>66</v>
      </c>
      <c r="Z573" s="64" t="s">
        <v>66</v>
      </c>
      <c r="AA573" s="64" t="s">
        <v>66</v>
      </c>
      <c r="AB573" s="64" t="s">
        <v>66</v>
      </c>
      <c r="AC573" s="52" t="s">
        <v>806</v>
      </c>
      <c r="AD573" s="52"/>
    </row>
    <row r="574" ht="33.75" hidden="1" customHeight="1">
      <c r="A574" s="52">
        <v>710.0</v>
      </c>
      <c r="B574" s="53" t="s">
        <v>54</v>
      </c>
      <c r="C574" s="54" t="s">
        <v>587</v>
      </c>
      <c r="D574" s="55"/>
      <c r="E574" s="54"/>
      <c r="F574" s="303"/>
      <c r="G574" s="58"/>
      <c r="H574" s="74"/>
      <c r="I574" s="74"/>
      <c r="J574" s="63" t="s">
        <v>82</v>
      </c>
      <c r="K574" s="64" t="s">
        <v>82</v>
      </c>
      <c r="L574" s="64" t="s">
        <v>82</v>
      </c>
      <c r="M574" s="74" t="s">
        <v>82</v>
      </c>
      <c r="N574" s="307"/>
      <c r="O574" s="307"/>
      <c r="P574" s="307"/>
      <c r="Q574" s="74"/>
      <c r="R574" s="74"/>
      <c r="S574" s="67"/>
      <c r="T574" s="67"/>
      <c r="U574" s="67"/>
      <c r="V574" s="68"/>
      <c r="W574" s="70"/>
      <c r="X574" s="70"/>
      <c r="Y574" s="64" t="s">
        <v>66</v>
      </c>
      <c r="Z574" s="64" t="s">
        <v>66</v>
      </c>
      <c r="AA574" s="64" t="s">
        <v>66</v>
      </c>
      <c r="AB574" s="64" t="s">
        <v>66</v>
      </c>
      <c r="AC574" s="52" t="s">
        <v>925</v>
      </c>
      <c r="AD574" s="52"/>
    </row>
    <row r="575" ht="33.75" hidden="1" customHeight="1">
      <c r="A575" s="52">
        <v>711.0</v>
      </c>
      <c r="B575" s="53" t="s">
        <v>54</v>
      </c>
      <c r="C575" s="54" t="s">
        <v>774</v>
      </c>
      <c r="D575" s="55"/>
      <c r="E575" s="54"/>
      <c r="F575" s="303"/>
      <c r="G575" s="58">
        <v>45307.0</v>
      </c>
      <c r="H575" s="74"/>
      <c r="I575" s="74"/>
      <c r="J575" s="63" t="s">
        <v>57</v>
      </c>
      <c r="K575" s="64" t="s">
        <v>57</v>
      </c>
      <c r="L575" s="64" t="s">
        <v>57</v>
      </c>
      <c r="M575" s="74" t="s">
        <v>57</v>
      </c>
      <c r="N575" s="307"/>
      <c r="O575" s="307"/>
      <c r="P575" s="307"/>
      <c r="Q575" s="74"/>
      <c r="R575" s="74"/>
      <c r="S575" s="67"/>
      <c r="T575" s="67"/>
      <c r="U575" s="67"/>
      <c r="V575" s="68"/>
      <c r="W575" s="70"/>
      <c r="X575" s="70"/>
      <c r="Y575" s="64" t="s">
        <v>66</v>
      </c>
      <c r="Z575" s="64" t="s">
        <v>66</v>
      </c>
      <c r="AA575" s="64" t="s">
        <v>66</v>
      </c>
      <c r="AB575" s="64" t="s">
        <v>66</v>
      </c>
      <c r="AC575" s="52" t="s">
        <v>922</v>
      </c>
      <c r="AD575" s="52"/>
    </row>
    <row r="576" ht="33.75" hidden="1" customHeight="1">
      <c r="A576" s="52">
        <v>712.0</v>
      </c>
      <c r="B576" s="53" t="s">
        <v>54</v>
      </c>
      <c r="C576" s="54" t="s">
        <v>391</v>
      </c>
      <c r="D576" s="55"/>
      <c r="E576" s="54"/>
      <c r="F576" s="303"/>
      <c r="G576" s="58">
        <v>45296.0</v>
      </c>
      <c r="H576" s="74"/>
      <c r="I576" s="74"/>
      <c r="J576" s="63" t="s">
        <v>82</v>
      </c>
      <c r="K576" s="64" t="s">
        <v>82</v>
      </c>
      <c r="L576" s="64" t="s">
        <v>82</v>
      </c>
      <c r="M576" s="74" t="s">
        <v>57</v>
      </c>
      <c r="N576" s="307"/>
      <c r="O576" s="307"/>
      <c r="P576" s="307"/>
      <c r="Q576" s="74"/>
      <c r="R576" s="74"/>
      <c r="S576" s="67"/>
      <c r="T576" s="67"/>
      <c r="U576" s="67"/>
      <c r="V576" s="68"/>
      <c r="W576" s="70"/>
      <c r="X576" s="70"/>
      <c r="Y576" s="64" t="s">
        <v>66</v>
      </c>
      <c r="Z576" s="64" t="s">
        <v>66</v>
      </c>
      <c r="AA576" s="64" t="s">
        <v>66</v>
      </c>
      <c r="AB576" s="64" t="s">
        <v>66</v>
      </c>
      <c r="AC576" s="52" t="s">
        <v>927</v>
      </c>
      <c r="AD576" s="52"/>
    </row>
    <row r="577" ht="33.75" hidden="1" customHeight="1">
      <c r="A577" s="52">
        <v>713.0</v>
      </c>
      <c r="B577" s="53" t="s">
        <v>54</v>
      </c>
      <c r="C577" s="54" t="s">
        <v>778</v>
      </c>
      <c r="D577" s="55"/>
      <c r="E577" s="54"/>
      <c r="F577" s="303"/>
      <c r="G577" s="58">
        <v>45315.0</v>
      </c>
      <c r="H577" s="74"/>
      <c r="I577" s="74"/>
      <c r="J577" s="63" t="s">
        <v>57</v>
      </c>
      <c r="K577" s="64" t="s">
        <v>57</v>
      </c>
      <c r="L577" s="64" t="s">
        <v>57</v>
      </c>
      <c r="M577" s="74" t="s">
        <v>57</v>
      </c>
      <c r="N577" s="307"/>
      <c r="O577" s="307"/>
      <c r="P577" s="307"/>
      <c r="Q577" s="74"/>
      <c r="R577" s="74"/>
      <c r="S577" s="67"/>
      <c r="T577" s="67"/>
      <c r="U577" s="67"/>
      <c r="V577" s="68"/>
      <c r="W577" s="70"/>
      <c r="X577" s="70"/>
      <c r="Y577" s="64" t="s">
        <v>66</v>
      </c>
      <c r="Z577" s="64" t="s">
        <v>66</v>
      </c>
      <c r="AA577" s="64" t="s">
        <v>66</v>
      </c>
      <c r="AB577" s="64" t="s">
        <v>66</v>
      </c>
      <c r="AC577" s="52" t="s">
        <v>929</v>
      </c>
      <c r="AD577" s="52"/>
    </row>
    <row r="578" ht="33.75" hidden="1" customHeight="1">
      <c r="A578" s="52">
        <v>714.0</v>
      </c>
      <c r="B578" s="53" t="s">
        <v>54</v>
      </c>
      <c r="C578" s="54" t="s">
        <v>746</v>
      </c>
      <c r="D578" s="55"/>
      <c r="E578" s="54"/>
      <c r="F578" s="303"/>
      <c r="G578" s="58">
        <v>45296.0</v>
      </c>
      <c r="H578" s="74"/>
      <c r="I578" s="74"/>
      <c r="J578" s="63" t="s">
        <v>82</v>
      </c>
      <c r="K578" s="64" t="s">
        <v>82</v>
      </c>
      <c r="L578" s="64" t="s">
        <v>82</v>
      </c>
      <c r="M578" s="74" t="s">
        <v>57</v>
      </c>
      <c r="N578" s="307"/>
      <c r="O578" s="307"/>
      <c r="P578" s="307"/>
      <c r="Q578" s="74"/>
      <c r="R578" s="74"/>
      <c r="S578" s="67"/>
      <c r="T578" s="67"/>
      <c r="U578" s="67"/>
      <c r="V578" s="68"/>
      <c r="W578" s="70"/>
      <c r="X578" s="70"/>
      <c r="Y578" s="64" t="s">
        <v>66</v>
      </c>
      <c r="Z578" s="64" t="s">
        <v>66</v>
      </c>
      <c r="AA578" s="64" t="s">
        <v>66</v>
      </c>
      <c r="AB578" s="64" t="s">
        <v>66</v>
      </c>
      <c r="AC578" s="52" t="s">
        <v>675</v>
      </c>
      <c r="AD578" s="52"/>
    </row>
    <row r="579" ht="33.75" hidden="1" customHeight="1">
      <c r="A579" s="52">
        <v>715.0</v>
      </c>
      <c r="B579" s="53" t="s">
        <v>54</v>
      </c>
      <c r="C579" s="54" t="s">
        <v>780</v>
      </c>
      <c r="D579" s="55"/>
      <c r="E579" s="54"/>
      <c r="F579" s="303"/>
      <c r="G579" s="58">
        <v>45348.0</v>
      </c>
      <c r="H579" s="74"/>
      <c r="I579" s="74"/>
      <c r="J579" s="63" t="s">
        <v>57</v>
      </c>
      <c r="K579" s="64" t="s">
        <v>57</v>
      </c>
      <c r="L579" s="64" t="s">
        <v>57</v>
      </c>
      <c r="M579" s="74" t="s">
        <v>57</v>
      </c>
      <c r="N579" s="307"/>
      <c r="O579" s="307"/>
      <c r="P579" s="307"/>
      <c r="Q579" s="74"/>
      <c r="R579" s="74"/>
      <c r="S579" s="67"/>
      <c r="T579" s="67"/>
      <c r="U579" s="67"/>
      <c r="V579" s="68"/>
      <c r="W579" s="70"/>
      <c r="X579" s="70"/>
      <c r="Y579" s="64" t="s">
        <v>66</v>
      </c>
      <c r="Z579" s="64" t="s">
        <v>66</v>
      </c>
      <c r="AA579" s="64" t="s">
        <v>66</v>
      </c>
      <c r="AB579" s="64" t="s">
        <v>66</v>
      </c>
      <c r="AC579" s="52" t="s">
        <v>931</v>
      </c>
      <c r="AD579" s="52"/>
    </row>
    <row r="580" ht="33.75" hidden="1" customHeight="1">
      <c r="A580" s="52">
        <v>716.0</v>
      </c>
      <c r="B580" s="53" t="s">
        <v>54</v>
      </c>
      <c r="C580" s="54" t="s">
        <v>782</v>
      </c>
      <c r="D580" s="55"/>
      <c r="E580" s="54"/>
      <c r="F580" s="303"/>
      <c r="G580" s="58">
        <v>45489.0</v>
      </c>
      <c r="H580" s="74"/>
      <c r="I580" s="74"/>
      <c r="J580" s="63" t="s">
        <v>57</v>
      </c>
      <c r="K580" s="64" t="s">
        <v>57</v>
      </c>
      <c r="L580" s="64" t="s">
        <v>57</v>
      </c>
      <c r="M580" s="74" t="s">
        <v>57</v>
      </c>
      <c r="N580" s="307"/>
      <c r="O580" s="307"/>
      <c r="P580" s="307"/>
      <c r="Q580" s="74" t="s">
        <v>600</v>
      </c>
      <c r="R580" s="74" t="s">
        <v>600</v>
      </c>
      <c r="S580" s="67">
        <v>37.0</v>
      </c>
      <c r="T580" s="67">
        <v>46.0</v>
      </c>
      <c r="U580" s="67">
        <v>10.0</v>
      </c>
      <c r="V580" s="68"/>
      <c r="W580" s="70"/>
      <c r="X580" s="70"/>
      <c r="Y580" s="64" t="s">
        <v>66</v>
      </c>
      <c r="Z580" s="64" t="s">
        <v>66</v>
      </c>
      <c r="AA580" s="64" t="s">
        <v>66</v>
      </c>
      <c r="AB580" s="64" t="s">
        <v>66</v>
      </c>
      <c r="AC580" s="52" t="s">
        <v>675</v>
      </c>
      <c r="AD580" s="52"/>
    </row>
    <row r="581" ht="33.75" hidden="1" customHeight="1">
      <c r="A581" s="52">
        <v>717.0</v>
      </c>
      <c r="B581" s="53" t="s">
        <v>54</v>
      </c>
      <c r="C581" s="54" t="s">
        <v>783</v>
      </c>
      <c r="D581" s="55"/>
      <c r="E581" s="54"/>
      <c r="F581" s="303"/>
      <c r="G581" s="58">
        <v>45345.0</v>
      </c>
      <c r="H581" s="74"/>
      <c r="I581" s="74"/>
      <c r="J581" s="63" t="s">
        <v>57</v>
      </c>
      <c r="K581" s="64" t="s">
        <v>57</v>
      </c>
      <c r="L581" s="64" t="s">
        <v>82</v>
      </c>
      <c r="M581" s="74" t="s">
        <v>57</v>
      </c>
      <c r="N581" s="307"/>
      <c r="O581" s="307"/>
      <c r="P581" s="307"/>
      <c r="Q581" s="74"/>
      <c r="R581" s="74"/>
      <c r="S581" s="67"/>
      <c r="T581" s="67"/>
      <c r="U581" s="67"/>
      <c r="V581" s="68"/>
      <c r="W581" s="70"/>
      <c r="X581" s="70"/>
      <c r="Y581" s="64" t="s">
        <v>66</v>
      </c>
      <c r="Z581" s="64" t="s">
        <v>66</v>
      </c>
      <c r="AA581" s="64" t="s">
        <v>66</v>
      </c>
      <c r="AB581" s="64" t="s">
        <v>66</v>
      </c>
      <c r="AC581" s="52" t="s">
        <v>935</v>
      </c>
      <c r="AD581" s="52"/>
    </row>
    <row r="582" ht="33.75" hidden="1" customHeight="1">
      <c r="A582" s="52">
        <v>718.0</v>
      </c>
      <c r="B582" s="53" t="s">
        <v>54</v>
      </c>
      <c r="C582" s="54" t="s">
        <v>785</v>
      </c>
      <c r="D582" s="55"/>
      <c r="E582" s="54"/>
      <c r="F582" s="303"/>
      <c r="G582" s="58">
        <v>45393.0</v>
      </c>
      <c r="H582" s="74"/>
      <c r="I582" s="74"/>
      <c r="J582" s="63" t="s">
        <v>57</v>
      </c>
      <c r="K582" s="64" t="s">
        <v>57</v>
      </c>
      <c r="L582" s="64" t="s">
        <v>57</v>
      </c>
      <c r="M582" s="74" t="s">
        <v>57</v>
      </c>
      <c r="N582" s="307"/>
      <c r="O582" s="307"/>
      <c r="P582" s="307"/>
      <c r="Q582" s="74"/>
      <c r="R582" s="74"/>
      <c r="S582" s="67">
        <v>6.0</v>
      </c>
      <c r="T582" s="67">
        <v>8.0</v>
      </c>
      <c r="U582" s="67">
        <v>1.0</v>
      </c>
      <c r="V582" s="68"/>
      <c r="W582" s="70"/>
      <c r="X582" s="70"/>
      <c r="Y582" s="64" t="s">
        <v>66</v>
      </c>
      <c r="Z582" s="64" t="s">
        <v>66</v>
      </c>
      <c r="AA582" s="64" t="s">
        <v>66</v>
      </c>
      <c r="AB582" s="64" t="s">
        <v>66</v>
      </c>
      <c r="AC582" s="52" t="s">
        <v>937</v>
      </c>
      <c r="AD582" s="52"/>
    </row>
    <row r="583" ht="33.75" hidden="1" customHeight="1">
      <c r="A583" s="52">
        <v>719.0</v>
      </c>
      <c r="B583" s="53" t="s">
        <v>54</v>
      </c>
      <c r="C583" s="54" t="s">
        <v>787</v>
      </c>
      <c r="D583" s="55"/>
      <c r="E583" s="54"/>
      <c r="F583" s="303"/>
      <c r="G583" s="58">
        <v>45324.0</v>
      </c>
      <c r="H583" s="74"/>
      <c r="I583" s="74"/>
      <c r="J583" s="63" t="s">
        <v>57</v>
      </c>
      <c r="K583" s="64" t="s">
        <v>57</v>
      </c>
      <c r="L583" s="64" t="s">
        <v>57</v>
      </c>
      <c r="M583" s="74" t="s">
        <v>57</v>
      </c>
      <c r="N583" s="307"/>
      <c r="O583" s="307"/>
      <c r="P583" s="307"/>
      <c r="Q583" s="74"/>
      <c r="R583" s="74"/>
      <c r="S583" s="67"/>
      <c r="T583" s="67"/>
      <c r="U583" s="67"/>
      <c r="V583" s="68"/>
      <c r="W583" s="70"/>
      <c r="X583" s="70"/>
      <c r="Y583" s="64" t="s">
        <v>66</v>
      </c>
      <c r="Z583" s="64" t="s">
        <v>66</v>
      </c>
      <c r="AA583" s="64" t="s">
        <v>66</v>
      </c>
      <c r="AB583" s="64" t="s">
        <v>66</v>
      </c>
      <c r="AC583" s="52" t="s">
        <v>939</v>
      </c>
      <c r="AD583" s="52"/>
    </row>
    <row r="584" ht="33.75" hidden="1" customHeight="1">
      <c r="A584" s="52">
        <v>720.0</v>
      </c>
      <c r="B584" s="53" t="s">
        <v>54</v>
      </c>
      <c r="C584" s="54" t="s">
        <v>697</v>
      </c>
      <c r="D584" s="55"/>
      <c r="E584" s="54"/>
      <c r="F584" s="303"/>
      <c r="G584" s="58">
        <v>45321.0</v>
      </c>
      <c r="H584" s="74"/>
      <c r="I584" s="74"/>
      <c r="J584" s="63" t="s">
        <v>57</v>
      </c>
      <c r="K584" s="64" t="s">
        <v>57</v>
      </c>
      <c r="L584" s="64" t="s">
        <v>57</v>
      </c>
      <c r="M584" s="74" t="s">
        <v>57</v>
      </c>
      <c r="N584" s="307"/>
      <c r="O584" s="307"/>
      <c r="P584" s="307"/>
      <c r="Q584" s="74"/>
      <c r="R584" s="74"/>
      <c r="S584" s="67"/>
      <c r="T584" s="67"/>
      <c r="U584" s="67"/>
      <c r="V584" s="68"/>
      <c r="W584" s="70"/>
      <c r="X584" s="70"/>
      <c r="Y584" s="64" t="s">
        <v>66</v>
      </c>
      <c r="Z584" s="64" t="s">
        <v>66</v>
      </c>
      <c r="AA584" s="64" t="s">
        <v>66</v>
      </c>
      <c r="AB584" s="64" t="s">
        <v>66</v>
      </c>
      <c r="AC584" s="52" t="s">
        <v>831</v>
      </c>
      <c r="AD584" s="52"/>
    </row>
    <row r="585" ht="33.75" hidden="1" customHeight="1">
      <c r="A585" s="52">
        <v>721.0</v>
      </c>
      <c r="B585" s="53" t="s">
        <v>54</v>
      </c>
      <c r="C585" s="54" t="s">
        <v>756</v>
      </c>
      <c r="D585" s="55"/>
      <c r="E585" s="54"/>
      <c r="F585" s="303"/>
      <c r="G585" s="58">
        <v>45308.0</v>
      </c>
      <c r="H585" s="74"/>
      <c r="I585" s="74"/>
      <c r="J585" s="63" t="s">
        <v>57</v>
      </c>
      <c r="K585" s="64" t="s">
        <v>57</v>
      </c>
      <c r="L585" s="64" t="s">
        <v>57</v>
      </c>
      <c r="M585" s="74" t="s">
        <v>82</v>
      </c>
      <c r="N585" s="307"/>
      <c r="O585" s="307"/>
      <c r="P585" s="307"/>
      <c r="Q585" s="74"/>
      <c r="R585" s="74"/>
      <c r="S585" s="67"/>
      <c r="T585" s="67"/>
      <c r="U585" s="67"/>
      <c r="V585" s="68"/>
      <c r="W585" s="70"/>
      <c r="X585" s="70"/>
      <c r="Y585" s="64" t="s">
        <v>66</v>
      </c>
      <c r="Z585" s="64" t="s">
        <v>66</v>
      </c>
      <c r="AA585" s="64" t="s">
        <v>66</v>
      </c>
      <c r="AB585" s="64" t="s">
        <v>66</v>
      </c>
      <c r="AC585" s="52" t="s">
        <v>899</v>
      </c>
      <c r="AD585" s="52"/>
    </row>
    <row r="586" ht="33.75" hidden="1" customHeight="1">
      <c r="A586" s="52">
        <v>722.0</v>
      </c>
      <c r="B586" s="53" t="s">
        <v>54</v>
      </c>
      <c r="C586" s="54" t="s">
        <v>789</v>
      </c>
      <c r="D586" s="55"/>
      <c r="E586" s="54"/>
      <c r="F586" s="303"/>
      <c r="G586" s="58">
        <v>45337.0</v>
      </c>
      <c r="H586" s="74"/>
      <c r="I586" s="74"/>
      <c r="J586" s="63" t="s">
        <v>57</v>
      </c>
      <c r="K586" s="64" t="s">
        <v>57</v>
      </c>
      <c r="L586" s="64" t="s">
        <v>57</v>
      </c>
      <c r="M586" s="74" t="s">
        <v>57</v>
      </c>
      <c r="N586" s="307"/>
      <c r="O586" s="307"/>
      <c r="P586" s="307"/>
      <c r="Q586" s="74"/>
      <c r="R586" s="74"/>
      <c r="S586" s="67"/>
      <c r="T586" s="67"/>
      <c r="U586" s="67"/>
      <c r="V586" s="68"/>
      <c r="W586" s="70"/>
      <c r="X586" s="70"/>
      <c r="Y586" s="64" t="s">
        <v>66</v>
      </c>
      <c r="Z586" s="64" t="s">
        <v>66</v>
      </c>
      <c r="AA586" s="64" t="s">
        <v>66</v>
      </c>
      <c r="AB586" s="64" t="s">
        <v>66</v>
      </c>
      <c r="AC586" s="52" t="s">
        <v>943</v>
      </c>
      <c r="AD586" s="52"/>
    </row>
    <row r="587" ht="33.75" hidden="1" customHeight="1">
      <c r="A587" s="52">
        <v>723.0</v>
      </c>
      <c r="B587" s="53" t="s">
        <v>54</v>
      </c>
      <c r="C587" s="54" t="s">
        <v>791</v>
      </c>
      <c r="D587" s="55"/>
      <c r="E587" s="54"/>
      <c r="F587" s="303"/>
      <c r="G587" s="58">
        <v>45366.0</v>
      </c>
      <c r="H587" s="74"/>
      <c r="I587" s="74"/>
      <c r="J587" s="63" t="s">
        <v>57</v>
      </c>
      <c r="K587" s="64" t="s">
        <v>57</v>
      </c>
      <c r="L587" s="64" t="s">
        <v>57</v>
      </c>
      <c r="M587" s="74" t="s">
        <v>57</v>
      </c>
      <c r="N587" s="307"/>
      <c r="O587" s="307"/>
      <c r="P587" s="307"/>
      <c r="Q587" s="74"/>
      <c r="R587" s="74"/>
      <c r="S587" s="67"/>
      <c r="T587" s="67"/>
      <c r="U587" s="67"/>
      <c r="V587" s="68"/>
      <c r="W587" s="70"/>
      <c r="X587" s="70"/>
      <c r="Y587" s="64" t="s">
        <v>66</v>
      </c>
      <c r="Z587" s="64" t="s">
        <v>66</v>
      </c>
      <c r="AA587" s="64" t="s">
        <v>66</v>
      </c>
      <c r="AB587" s="64" t="s">
        <v>66</v>
      </c>
      <c r="AC587" s="52" t="s">
        <v>945</v>
      </c>
      <c r="AD587" s="52"/>
    </row>
    <row r="588" ht="33.75" hidden="1" customHeight="1">
      <c r="A588" s="52">
        <v>724.0</v>
      </c>
      <c r="B588" s="53" t="s">
        <v>54</v>
      </c>
      <c r="C588" s="54" t="s">
        <v>629</v>
      </c>
      <c r="D588" s="55"/>
      <c r="E588" s="54"/>
      <c r="F588" s="303"/>
      <c r="G588" s="58">
        <v>45328.0</v>
      </c>
      <c r="H588" s="74"/>
      <c r="I588" s="74"/>
      <c r="J588" s="63" t="s">
        <v>57</v>
      </c>
      <c r="K588" s="64" t="s">
        <v>57</v>
      </c>
      <c r="L588" s="64" t="s">
        <v>57</v>
      </c>
      <c r="M588" s="74" t="s">
        <v>82</v>
      </c>
      <c r="N588" s="307"/>
      <c r="O588" s="307"/>
      <c r="P588" s="307"/>
      <c r="Q588" s="74"/>
      <c r="R588" s="74"/>
      <c r="S588" s="67"/>
      <c r="T588" s="67"/>
      <c r="U588" s="67"/>
      <c r="V588" s="68"/>
      <c r="W588" s="70"/>
      <c r="X588" s="70"/>
      <c r="Y588" s="64" t="s">
        <v>66</v>
      </c>
      <c r="Z588" s="64" t="s">
        <v>66</v>
      </c>
      <c r="AA588" s="64" t="s">
        <v>66</v>
      </c>
      <c r="AB588" s="64" t="s">
        <v>66</v>
      </c>
      <c r="AC588" s="52" t="s">
        <v>737</v>
      </c>
      <c r="AD588" s="52"/>
    </row>
    <row r="589" ht="33.75" hidden="1" customHeight="1">
      <c r="A589" s="52">
        <v>725.0</v>
      </c>
      <c r="B589" s="53" t="s">
        <v>54</v>
      </c>
      <c r="C589" s="54" t="s">
        <v>793</v>
      </c>
      <c r="D589" s="55"/>
      <c r="E589" s="54"/>
      <c r="F589" s="303"/>
      <c r="G589" s="58">
        <v>45351.0</v>
      </c>
      <c r="H589" s="74"/>
      <c r="I589" s="74"/>
      <c r="J589" s="63" t="s">
        <v>57</v>
      </c>
      <c r="K589" s="64" t="s">
        <v>57</v>
      </c>
      <c r="L589" s="64" t="s">
        <v>57</v>
      </c>
      <c r="M589" s="74" t="s">
        <v>57</v>
      </c>
      <c r="N589" s="307"/>
      <c r="O589" s="307"/>
      <c r="P589" s="307"/>
      <c r="Q589" s="74"/>
      <c r="R589" s="74"/>
      <c r="S589" s="67"/>
      <c r="T589" s="67"/>
      <c r="U589" s="67"/>
      <c r="V589" s="68"/>
      <c r="W589" s="70"/>
      <c r="X589" s="70"/>
      <c r="Y589" s="64" t="s">
        <v>66</v>
      </c>
      <c r="Z589" s="64" t="s">
        <v>66</v>
      </c>
      <c r="AA589" s="64" t="s">
        <v>66</v>
      </c>
      <c r="AB589" s="64" t="s">
        <v>66</v>
      </c>
      <c r="AC589" s="52" t="s">
        <v>948</v>
      </c>
      <c r="AD589" s="52"/>
    </row>
    <row r="590" ht="33.75" hidden="1" customHeight="1">
      <c r="A590" s="52">
        <v>726.0</v>
      </c>
      <c r="B590" s="53" t="s">
        <v>54</v>
      </c>
      <c r="C590" s="54" t="s">
        <v>796</v>
      </c>
      <c r="D590" s="55"/>
      <c r="E590" s="54"/>
      <c r="F590" s="303"/>
      <c r="G590" s="58">
        <v>45365.0</v>
      </c>
      <c r="H590" s="74"/>
      <c r="I590" s="74"/>
      <c r="J590" s="63" t="s">
        <v>57</v>
      </c>
      <c r="K590" s="64" t="s">
        <v>57</v>
      </c>
      <c r="L590" s="64" t="s">
        <v>57</v>
      </c>
      <c r="M590" s="74" t="s">
        <v>57</v>
      </c>
      <c r="N590" s="307"/>
      <c r="O590" s="307"/>
      <c r="P590" s="307"/>
      <c r="Q590" s="74"/>
      <c r="R590" s="74"/>
      <c r="S590" s="67"/>
      <c r="T590" s="67"/>
      <c r="U590" s="67"/>
      <c r="V590" s="68"/>
      <c r="W590" s="70"/>
      <c r="X590" s="70"/>
      <c r="Y590" s="64" t="s">
        <v>66</v>
      </c>
      <c r="Z590" s="64" t="s">
        <v>66</v>
      </c>
      <c r="AA590" s="64" t="s">
        <v>66</v>
      </c>
      <c r="AB590" s="64" t="s">
        <v>66</v>
      </c>
      <c r="AC590" s="52" t="s">
        <v>950</v>
      </c>
      <c r="AD590" s="52"/>
    </row>
    <row r="591" ht="33.75" hidden="1" customHeight="1">
      <c r="A591" s="52">
        <v>727.0</v>
      </c>
      <c r="B591" s="53" t="s">
        <v>54</v>
      </c>
      <c r="C591" s="54" t="s">
        <v>596</v>
      </c>
      <c r="D591" s="55"/>
      <c r="E591" s="54"/>
      <c r="F591" s="303"/>
      <c r="G591" s="58">
        <v>45320.0</v>
      </c>
      <c r="H591" s="74"/>
      <c r="I591" s="74"/>
      <c r="J591" s="63" t="s">
        <v>57</v>
      </c>
      <c r="K591" s="64" t="s">
        <v>57</v>
      </c>
      <c r="L591" s="64" t="s">
        <v>82</v>
      </c>
      <c r="M591" s="74" t="s">
        <v>57</v>
      </c>
      <c r="N591" s="307"/>
      <c r="O591" s="307"/>
      <c r="P591" s="307"/>
      <c r="Q591" s="74"/>
      <c r="R591" s="74"/>
      <c r="S591" s="67"/>
      <c r="T591" s="67"/>
      <c r="U591" s="67"/>
      <c r="V591" s="68"/>
      <c r="W591" s="70"/>
      <c r="X591" s="70"/>
      <c r="Y591" s="64" t="s">
        <v>66</v>
      </c>
      <c r="Z591" s="64" t="s">
        <v>66</v>
      </c>
      <c r="AA591" s="64" t="s">
        <v>66</v>
      </c>
      <c r="AB591" s="64" t="s">
        <v>66</v>
      </c>
      <c r="AC591" s="52" t="s">
        <v>660</v>
      </c>
      <c r="AD591" s="52"/>
    </row>
    <row r="592" ht="33.75" hidden="1" customHeight="1">
      <c r="A592" s="52">
        <v>728.0</v>
      </c>
      <c r="B592" s="53" t="s">
        <v>54</v>
      </c>
      <c r="C592" s="54" t="s">
        <v>339</v>
      </c>
      <c r="D592" s="55"/>
      <c r="E592" s="54"/>
      <c r="F592" s="303"/>
      <c r="G592" s="58">
        <v>45349.0</v>
      </c>
      <c r="H592" s="74"/>
      <c r="I592" s="74"/>
      <c r="J592" s="63" t="s">
        <v>82</v>
      </c>
      <c r="K592" s="64" t="s">
        <v>82</v>
      </c>
      <c r="L592" s="64" t="s">
        <v>82</v>
      </c>
      <c r="M592" s="74" t="s">
        <v>57</v>
      </c>
      <c r="N592" s="307"/>
      <c r="O592" s="307"/>
      <c r="P592" s="307"/>
      <c r="Q592" s="74"/>
      <c r="R592" s="74"/>
      <c r="S592" s="67"/>
      <c r="T592" s="67"/>
      <c r="U592" s="67"/>
      <c r="V592" s="68"/>
      <c r="W592" s="70"/>
      <c r="X592" s="70"/>
      <c r="Y592" s="64" t="s">
        <v>66</v>
      </c>
      <c r="Z592" s="64" t="s">
        <v>66</v>
      </c>
      <c r="AA592" s="64" t="s">
        <v>66</v>
      </c>
      <c r="AB592" s="64" t="s">
        <v>66</v>
      </c>
      <c r="AC592" s="52" t="s">
        <v>951</v>
      </c>
      <c r="AD592" s="52"/>
    </row>
    <row r="593" ht="33.75" hidden="1" customHeight="1">
      <c r="A593" s="52">
        <v>729.0</v>
      </c>
      <c r="B593" s="53" t="s">
        <v>54</v>
      </c>
      <c r="C593" s="54" t="s">
        <v>798</v>
      </c>
      <c r="D593" s="55"/>
      <c r="E593" s="54"/>
      <c r="F593" s="303"/>
      <c r="G593" s="58">
        <v>45351.0</v>
      </c>
      <c r="H593" s="74"/>
      <c r="I593" s="74"/>
      <c r="J593" s="63" t="s">
        <v>57</v>
      </c>
      <c r="K593" s="64" t="s">
        <v>57</v>
      </c>
      <c r="L593" s="64" t="s">
        <v>57</v>
      </c>
      <c r="M593" s="74" t="s">
        <v>57</v>
      </c>
      <c r="N593" s="307"/>
      <c r="O593" s="307"/>
      <c r="P593" s="307"/>
      <c r="Q593" s="74"/>
      <c r="R593" s="74"/>
      <c r="S593" s="67"/>
      <c r="T593" s="67"/>
      <c r="U593" s="67"/>
      <c r="V593" s="68"/>
      <c r="W593" s="70"/>
      <c r="X593" s="70"/>
      <c r="Y593" s="64" t="s">
        <v>66</v>
      </c>
      <c r="Z593" s="64" t="s">
        <v>66</v>
      </c>
      <c r="AA593" s="64" t="s">
        <v>66</v>
      </c>
      <c r="AB593" s="64" t="s">
        <v>66</v>
      </c>
      <c r="AC593" s="52" t="s">
        <v>953</v>
      </c>
      <c r="AD593" s="52"/>
    </row>
    <row r="594" ht="33.75" hidden="1" customHeight="1">
      <c r="A594" s="52">
        <v>730.0</v>
      </c>
      <c r="B594" s="53" t="s">
        <v>54</v>
      </c>
      <c r="C594" s="54" t="s">
        <v>557</v>
      </c>
      <c r="D594" s="55"/>
      <c r="E594" s="54"/>
      <c r="F594" s="303"/>
      <c r="G594" s="58">
        <v>45348.0</v>
      </c>
      <c r="H594" s="74"/>
      <c r="I594" s="74"/>
      <c r="J594" s="63" t="s">
        <v>82</v>
      </c>
      <c r="K594" s="64" t="s">
        <v>82</v>
      </c>
      <c r="L594" s="64" t="s">
        <v>57</v>
      </c>
      <c r="M594" s="74" t="s">
        <v>82</v>
      </c>
      <c r="N594" s="307"/>
      <c r="O594" s="307"/>
      <c r="P594" s="307"/>
      <c r="Q594" s="74"/>
      <c r="R594" s="74"/>
      <c r="S594" s="67"/>
      <c r="T594" s="67"/>
      <c r="U594" s="67"/>
      <c r="V594" s="68"/>
      <c r="W594" s="70"/>
      <c r="X594" s="70"/>
      <c r="Y594" s="64" t="s">
        <v>66</v>
      </c>
      <c r="Z594" s="64" t="s">
        <v>66</v>
      </c>
      <c r="AA594" s="64" t="s">
        <v>66</v>
      </c>
      <c r="AB594" s="64" t="s">
        <v>66</v>
      </c>
      <c r="AC594" s="52" t="s">
        <v>905</v>
      </c>
      <c r="AD594" s="52"/>
    </row>
    <row r="595" ht="33.75" hidden="1" customHeight="1">
      <c r="A595" s="52">
        <v>731.0</v>
      </c>
      <c r="B595" s="53" t="s">
        <v>54</v>
      </c>
      <c r="C595" s="54" t="s">
        <v>800</v>
      </c>
      <c r="D595" s="55"/>
      <c r="E595" s="54"/>
      <c r="F595" s="303"/>
      <c r="G595" s="58">
        <v>45344.0</v>
      </c>
      <c r="H595" s="74"/>
      <c r="I595" s="74"/>
      <c r="J595" s="63" t="s">
        <v>57</v>
      </c>
      <c r="K595" s="64" t="s">
        <v>57</v>
      </c>
      <c r="L595" s="64" t="s">
        <v>57</v>
      </c>
      <c r="M595" s="74" t="s">
        <v>57</v>
      </c>
      <c r="N595" s="307"/>
      <c r="O595" s="307"/>
      <c r="P595" s="307"/>
      <c r="Q595" s="74"/>
      <c r="R595" s="74"/>
      <c r="S595" s="67"/>
      <c r="T595" s="67"/>
      <c r="U595" s="67"/>
      <c r="V595" s="68"/>
      <c r="W595" s="70"/>
      <c r="X595" s="70"/>
      <c r="Y595" s="64" t="s">
        <v>66</v>
      </c>
      <c r="Z595" s="64" t="s">
        <v>66</v>
      </c>
      <c r="AA595" s="64" t="s">
        <v>66</v>
      </c>
      <c r="AB595" s="64" t="s">
        <v>66</v>
      </c>
      <c r="AC595" s="52" t="s">
        <v>956</v>
      </c>
      <c r="AD595" s="52"/>
    </row>
    <row r="596" ht="33.75" hidden="1" customHeight="1">
      <c r="A596" s="52">
        <v>732.0</v>
      </c>
      <c r="B596" s="53" t="s">
        <v>54</v>
      </c>
      <c r="C596" s="54" t="s">
        <v>679</v>
      </c>
      <c r="D596" s="55"/>
      <c r="E596" s="54"/>
      <c r="F596" s="303"/>
      <c r="G596" s="58">
        <v>45348.0</v>
      </c>
      <c r="H596" s="74"/>
      <c r="I596" s="74"/>
      <c r="J596" s="63" t="s">
        <v>82</v>
      </c>
      <c r="K596" s="64" t="s">
        <v>82</v>
      </c>
      <c r="L596" s="64" t="s">
        <v>82</v>
      </c>
      <c r="M596" s="74" t="s">
        <v>57</v>
      </c>
      <c r="N596" s="307"/>
      <c r="O596" s="307"/>
      <c r="P596" s="307"/>
      <c r="Q596" s="74"/>
      <c r="R596" s="74"/>
      <c r="S596" s="67"/>
      <c r="T596" s="67"/>
      <c r="U596" s="67"/>
      <c r="V596" s="68"/>
      <c r="W596" s="70"/>
      <c r="X596" s="70"/>
      <c r="Y596" s="64" t="s">
        <v>66</v>
      </c>
      <c r="Z596" s="64" t="s">
        <v>66</v>
      </c>
      <c r="AA596" s="64" t="s">
        <v>66</v>
      </c>
      <c r="AB596" s="64" t="s">
        <v>66</v>
      </c>
      <c r="AC596" s="52" t="s">
        <v>809</v>
      </c>
      <c r="AD596" s="52"/>
    </row>
    <row r="597" ht="33.75" hidden="1" customHeight="1">
      <c r="A597" s="52">
        <v>733.0</v>
      </c>
      <c r="B597" s="53" t="s">
        <v>54</v>
      </c>
      <c r="C597" s="54" t="s">
        <v>123</v>
      </c>
      <c r="D597" s="55"/>
      <c r="E597" s="54"/>
      <c r="F597" s="303"/>
      <c r="G597" s="58">
        <v>45336.0</v>
      </c>
      <c r="H597" s="74"/>
      <c r="I597" s="74"/>
      <c r="J597" s="63" t="s">
        <v>57</v>
      </c>
      <c r="K597" s="64" t="s">
        <v>57</v>
      </c>
      <c r="L597" s="64" t="s">
        <v>82</v>
      </c>
      <c r="M597" s="74" t="s">
        <v>57</v>
      </c>
      <c r="N597" s="307"/>
      <c r="O597" s="307"/>
      <c r="P597" s="307"/>
      <c r="Q597" s="74"/>
      <c r="R597" s="74"/>
      <c r="S597" s="67"/>
      <c r="T597" s="67"/>
      <c r="U597" s="67"/>
      <c r="V597" s="68"/>
      <c r="W597" s="70"/>
      <c r="X597" s="70"/>
      <c r="Y597" s="64" t="s">
        <v>66</v>
      </c>
      <c r="Z597" s="64" t="s">
        <v>66</v>
      </c>
      <c r="AA597" s="64" t="s">
        <v>66</v>
      </c>
      <c r="AB597" s="64" t="s">
        <v>66</v>
      </c>
      <c r="AC597" s="52" t="s">
        <v>958</v>
      </c>
      <c r="AD597" s="52"/>
    </row>
    <row r="598" ht="33.75" hidden="1" customHeight="1">
      <c r="A598" s="52">
        <v>734.0</v>
      </c>
      <c r="B598" s="53" t="s">
        <v>54</v>
      </c>
      <c r="C598" s="54" t="s">
        <v>802</v>
      </c>
      <c r="D598" s="55"/>
      <c r="E598" s="54"/>
      <c r="F598" s="303"/>
      <c r="G598" s="58">
        <v>45376.0</v>
      </c>
      <c r="H598" s="74"/>
      <c r="I598" s="74"/>
      <c r="J598" s="63" t="s">
        <v>82</v>
      </c>
      <c r="K598" s="64" t="s">
        <v>82</v>
      </c>
      <c r="L598" s="64" t="s">
        <v>57</v>
      </c>
      <c r="M598" s="74" t="s">
        <v>82</v>
      </c>
      <c r="N598" s="307"/>
      <c r="O598" s="307"/>
      <c r="P598" s="307"/>
      <c r="Q598" s="74"/>
      <c r="R598" s="74"/>
      <c r="S598" s="67"/>
      <c r="T598" s="67"/>
      <c r="U598" s="67"/>
      <c r="V598" s="68"/>
      <c r="W598" s="70"/>
      <c r="X598" s="70"/>
      <c r="Y598" s="64" t="s">
        <v>66</v>
      </c>
      <c r="Z598" s="64" t="s">
        <v>66</v>
      </c>
      <c r="AA598" s="64" t="s">
        <v>66</v>
      </c>
      <c r="AB598" s="64" t="s">
        <v>66</v>
      </c>
      <c r="AC598" s="52" t="s">
        <v>675</v>
      </c>
      <c r="AD598" s="52"/>
    </row>
    <row r="599" ht="33.75" hidden="1" customHeight="1">
      <c r="A599" s="52">
        <v>735.0</v>
      </c>
      <c r="B599" s="53" t="s">
        <v>54</v>
      </c>
      <c r="C599" s="54" t="s">
        <v>804</v>
      </c>
      <c r="D599" s="55"/>
      <c r="E599" s="54"/>
      <c r="F599" s="303"/>
      <c r="G599" s="58">
        <v>45385.0</v>
      </c>
      <c r="H599" s="74"/>
      <c r="I599" s="74"/>
      <c r="J599" s="63" t="s">
        <v>57</v>
      </c>
      <c r="K599" s="64" t="s">
        <v>57</v>
      </c>
      <c r="L599" s="64" t="s">
        <v>57</v>
      </c>
      <c r="M599" s="74" t="s">
        <v>57</v>
      </c>
      <c r="N599" s="307"/>
      <c r="O599" s="307"/>
      <c r="P599" s="307"/>
      <c r="Q599" s="74"/>
      <c r="R599" s="74"/>
      <c r="S599" s="67"/>
      <c r="T599" s="67"/>
      <c r="U599" s="67"/>
      <c r="V599" s="68"/>
      <c r="W599" s="70"/>
      <c r="X599" s="70"/>
      <c r="Y599" s="64" t="s">
        <v>66</v>
      </c>
      <c r="Z599" s="64" t="s">
        <v>66</v>
      </c>
      <c r="AA599" s="64" t="s">
        <v>66</v>
      </c>
      <c r="AB599" s="64" t="s">
        <v>66</v>
      </c>
      <c r="AC599" s="52" t="s">
        <v>962</v>
      </c>
      <c r="AD599" s="52"/>
    </row>
    <row r="600" ht="33.75" hidden="1" customHeight="1">
      <c r="A600" s="52">
        <v>736.0</v>
      </c>
      <c r="B600" s="53" t="s">
        <v>54</v>
      </c>
      <c r="C600" s="54" t="s">
        <v>807</v>
      </c>
      <c r="D600" s="55"/>
      <c r="E600" s="54"/>
      <c r="F600" s="303"/>
      <c r="G600" s="58">
        <v>45358.0</v>
      </c>
      <c r="H600" s="74"/>
      <c r="I600" s="74"/>
      <c r="J600" s="63" t="s">
        <v>57</v>
      </c>
      <c r="K600" s="64" t="s">
        <v>57</v>
      </c>
      <c r="L600" s="64" t="s">
        <v>57</v>
      </c>
      <c r="M600" s="74" t="s">
        <v>57</v>
      </c>
      <c r="N600" s="307"/>
      <c r="O600" s="307"/>
      <c r="P600" s="307"/>
      <c r="Q600" s="74"/>
      <c r="R600" s="74"/>
      <c r="S600" s="67"/>
      <c r="T600" s="67"/>
      <c r="U600" s="67"/>
      <c r="V600" s="68"/>
      <c r="W600" s="70"/>
      <c r="X600" s="70"/>
      <c r="Y600" s="64" t="s">
        <v>66</v>
      </c>
      <c r="Z600" s="64" t="s">
        <v>66</v>
      </c>
      <c r="AA600" s="64" t="s">
        <v>66</v>
      </c>
      <c r="AB600" s="64" t="s">
        <v>66</v>
      </c>
      <c r="AC600" s="52" t="s">
        <v>968</v>
      </c>
      <c r="AD600" s="52"/>
    </row>
    <row r="601" ht="33.75" hidden="1" customHeight="1">
      <c r="A601" s="52">
        <v>737.0</v>
      </c>
      <c r="B601" s="53" t="s">
        <v>54</v>
      </c>
      <c r="C601" s="54" t="s">
        <v>808</v>
      </c>
      <c r="D601" s="55"/>
      <c r="E601" s="54"/>
      <c r="F601" s="303"/>
      <c r="G601" s="58">
        <v>45350.0</v>
      </c>
      <c r="H601" s="74"/>
      <c r="I601" s="74"/>
      <c r="J601" s="63" t="s">
        <v>57</v>
      </c>
      <c r="K601" s="64" t="s">
        <v>57</v>
      </c>
      <c r="L601" s="64" t="s">
        <v>82</v>
      </c>
      <c r="M601" s="74" t="s">
        <v>57</v>
      </c>
      <c r="N601" s="307"/>
      <c r="O601" s="307"/>
      <c r="P601" s="307"/>
      <c r="Q601" s="74"/>
      <c r="R601" s="74"/>
      <c r="S601" s="67"/>
      <c r="T601" s="67"/>
      <c r="U601" s="67"/>
      <c r="V601" s="68"/>
      <c r="W601" s="70"/>
      <c r="X601" s="70"/>
      <c r="Y601" s="64" t="s">
        <v>66</v>
      </c>
      <c r="Z601" s="64" t="s">
        <v>66</v>
      </c>
      <c r="AA601" s="64" t="s">
        <v>66</v>
      </c>
      <c r="AB601" s="64" t="s">
        <v>66</v>
      </c>
      <c r="AC601" s="52" t="s">
        <v>975</v>
      </c>
      <c r="AD601" s="52"/>
    </row>
    <row r="602" ht="33.75" hidden="1" customHeight="1">
      <c r="A602" s="52">
        <v>738.0</v>
      </c>
      <c r="B602" s="53" t="s">
        <v>54</v>
      </c>
      <c r="C602" s="54" t="s">
        <v>810</v>
      </c>
      <c r="D602" s="620" t="s">
        <v>197</v>
      </c>
      <c r="E602" s="52"/>
      <c r="F602" s="58"/>
      <c r="G602" s="58">
        <v>45551.0</v>
      </c>
      <c r="H602" s="74"/>
      <c r="I602" s="74"/>
      <c r="J602" s="63" t="s">
        <v>57</v>
      </c>
      <c r="K602" s="64" t="s">
        <v>57</v>
      </c>
      <c r="L602" s="64" t="s">
        <v>57</v>
      </c>
      <c r="M602" s="74" t="s">
        <v>57</v>
      </c>
      <c r="N602" s="74" t="s">
        <v>44</v>
      </c>
      <c r="O602" s="307"/>
      <c r="P602" s="307"/>
      <c r="Q602" s="74" t="s">
        <v>600</v>
      </c>
      <c r="R602" s="74" t="s">
        <v>600</v>
      </c>
      <c r="S602" s="67">
        <v>7.0</v>
      </c>
      <c r="T602" s="67">
        <v>11.0</v>
      </c>
      <c r="U602" s="67">
        <v>7.0</v>
      </c>
      <c r="V602" s="68"/>
      <c r="W602" s="70"/>
      <c r="X602" s="70"/>
      <c r="Y602" s="64" t="s">
        <v>66</v>
      </c>
      <c r="Z602" s="64" t="s">
        <v>66</v>
      </c>
      <c r="AA602" s="64" t="s">
        <v>66</v>
      </c>
      <c r="AB602" s="64" t="s">
        <v>66</v>
      </c>
      <c r="AC602" s="52" t="s">
        <v>675</v>
      </c>
      <c r="AD602" s="52"/>
    </row>
    <row r="603" ht="33.75" hidden="1" customHeight="1">
      <c r="A603" s="52">
        <v>739.0</v>
      </c>
      <c r="B603" s="53" t="s">
        <v>54</v>
      </c>
      <c r="C603" s="54" t="s">
        <v>739</v>
      </c>
      <c r="D603" s="55"/>
      <c r="E603" s="54"/>
      <c r="F603" s="303"/>
      <c r="G603" s="58"/>
      <c r="H603" s="74"/>
      <c r="I603" s="74"/>
      <c r="J603" s="63" t="s">
        <v>82</v>
      </c>
      <c r="K603" s="64" t="s">
        <v>82</v>
      </c>
      <c r="L603" s="64" t="s">
        <v>82</v>
      </c>
      <c r="M603" s="74" t="s">
        <v>57</v>
      </c>
      <c r="N603" s="307"/>
      <c r="O603" s="307"/>
      <c r="P603" s="307"/>
      <c r="Q603" s="74"/>
      <c r="R603" s="74"/>
      <c r="S603" s="67"/>
      <c r="T603" s="67"/>
      <c r="U603" s="67"/>
      <c r="V603" s="68"/>
      <c r="W603" s="70"/>
      <c r="X603" s="70"/>
      <c r="Y603" s="64" t="s">
        <v>66</v>
      </c>
      <c r="Z603" s="64" t="s">
        <v>66</v>
      </c>
      <c r="AA603" s="64" t="s">
        <v>66</v>
      </c>
      <c r="AB603" s="64" t="s">
        <v>66</v>
      </c>
      <c r="AC603" s="52" t="s">
        <v>675</v>
      </c>
      <c r="AD603" s="52"/>
    </row>
    <row r="604" ht="33.75" hidden="1" customHeight="1">
      <c r="A604" s="52">
        <v>740.0</v>
      </c>
      <c r="B604" s="53" t="s">
        <v>54</v>
      </c>
      <c r="C604" s="54" t="s">
        <v>811</v>
      </c>
      <c r="D604" s="55"/>
      <c r="E604" s="54"/>
      <c r="F604" s="303"/>
      <c r="G604" s="58">
        <v>45381.0</v>
      </c>
      <c r="H604" s="74"/>
      <c r="I604" s="74"/>
      <c r="J604" s="63" t="s">
        <v>57</v>
      </c>
      <c r="K604" s="64" t="s">
        <v>57</v>
      </c>
      <c r="L604" s="64" t="s">
        <v>57</v>
      </c>
      <c r="M604" s="74" t="s">
        <v>57</v>
      </c>
      <c r="N604" s="307"/>
      <c r="O604" s="307"/>
      <c r="P604" s="307"/>
      <c r="Q604" s="74"/>
      <c r="R604" s="74"/>
      <c r="S604" s="67"/>
      <c r="T604" s="67"/>
      <c r="U604" s="67"/>
      <c r="V604" s="68"/>
      <c r="W604" s="70"/>
      <c r="X604" s="70"/>
      <c r="Y604" s="64" t="s">
        <v>66</v>
      </c>
      <c r="Z604" s="64" t="s">
        <v>66</v>
      </c>
      <c r="AA604" s="64" t="s">
        <v>66</v>
      </c>
      <c r="AB604" s="64" t="s">
        <v>66</v>
      </c>
      <c r="AC604" s="52" t="s">
        <v>989</v>
      </c>
      <c r="AD604" s="52"/>
    </row>
    <row r="605" ht="33.75" hidden="1" customHeight="1">
      <c r="A605" s="52">
        <v>741.0</v>
      </c>
      <c r="B605" s="53" t="s">
        <v>54</v>
      </c>
      <c r="C605" s="54" t="s">
        <v>813</v>
      </c>
      <c r="D605" s="55"/>
      <c r="E605" s="54"/>
      <c r="F605" s="303"/>
      <c r="G605" s="58">
        <v>45356.0</v>
      </c>
      <c r="H605" s="74"/>
      <c r="I605" s="74"/>
      <c r="J605" s="63" t="s">
        <v>57</v>
      </c>
      <c r="K605" s="64" t="s">
        <v>57</v>
      </c>
      <c r="L605" s="64" t="s">
        <v>57</v>
      </c>
      <c r="M605" s="74" t="s">
        <v>57</v>
      </c>
      <c r="N605" s="307"/>
      <c r="O605" s="307"/>
      <c r="P605" s="307"/>
      <c r="Q605" s="74"/>
      <c r="R605" s="74"/>
      <c r="S605" s="67"/>
      <c r="T605" s="67"/>
      <c r="U605" s="67"/>
      <c r="V605" s="68"/>
      <c r="W605" s="70"/>
      <c r="X605" s="70"/>
      <c r="Y605" s="64" t="s">
        <v>66</v>
      </c>
      <c r="Z605" s="64" t="s">
        <v>66</v>
      </c>
      <c r="AA605" s="64" t="s">
        <v>66</v>
      </c>
      <c r="AB605" s="64" t="s">
        <v>66</v>
      </c>
      <c r="AC605" s="52" t="s">
        <v>998</v>
      </c>
      <c r="AD605" s="52"/>
    </row>
    <row r="606" ht="33.75" hidden="1" customHeight="1">
      <c r="A606" s="52">
        <v>742.0</v>
      </c>
      <c r="B606" s="53" t="s">
        <v>54</v>
      </c>
      <c r="C606" s="54" t="s">
        <v>452</v>
      </c>
      <c r="D606" s="55"/>
      <c r="E606" s="54"/>
      <c r="F606" s="303"/>
      <c r="G606" s="58">
        <v>45362.0</v>
      </c>
      <c r="H606" s="74"/>
      <c r="I606" s="74"/>
      <c r="J606" s="63" t="s">
        <v>57</v>
      </c>
      <c r="K606" s="64" t="s">
        <v>57</v>
      </c>
      <c r="L606" s="64" t="s">
        <v>57</v>
      </c>
      <c r="M606" s="74" t="s">
        <v>82</v>
      </c>
      <c r="N606" s="307"/>
      <c r="O606" s="307"/>
      <c r="P606" s="307"/>
      <c r="Q606" s="74"/>
      <c r="R606" s="74"/>
      <c r="S606" s="67"/>
      <c r="T606" s="67"/>
      <c r="U606" s="67"/>
      <c r="V606" s="68"/>
      <c r="W606" s="70"/>
      <c r="X606" s="70"/>
      <c r="Y606" s="64" t="s">
        <v>66</v>
      </c>
      <c r="Z606" s="64" t="s">
        <v>66</v>
      </c>
      <c r="AA606" s="64" t="s">
        <v>66</v>
      </c>
      <c r="AB606" s="64" t="s">
        <v>66</v>
      </c>
      <c r="AC606" s="52" t="s">
        <v>675</v>
      </c>
      <c r="AD606" s="52"/>
    </row>
    <row r="607" ht="33.75" hidden="1" customHeight="1">
      <c r="A607" s="52">
        <v>743.0</v>
      </c>
      <c r="B607" s="53" t="s">
        <v>54</v>
      </c>
      <c r="C607" s="54" t="s">
        <v>815</v>
      </c>
      <c r="D607" s="55"/>
      <c r="E607" s="54"/>
      <c r="F607" s="303"/>
      <c r="G607" s="58">
        <v>45357.0</v>
      </c>
      <c r="H607" s="74"/>
      <c r="I607" s="74"/>
      <c r="J607" s="63" t="s">
        <v>57</v>
      </c>
      <c r="K607" s="64" t="s">
        <v>57</v>
      </c>
      <c r="L607" s="64" t="s">
        <v>57</v>
      </c>
      <c r="M607" s="74" t="s">
        <v>82</v>
      </c>
      <c r="N607" s="307"/>
      <c r="O607" s="307"/>
      <c r="P607" s="307"/>
      <c r="Q607" s="74"/>
      <c r="R607" s="74"/>
      <c r="S607" s="67"/>
      <c r="T607" s="67"/>
      <c r="U607" s="67"/>
      <c r="V607" s="68"/>
      <c r="W607" s="70"/>
      <c r="X607" s="70"/>
      <c r="Y607" s="64" t="s">
        <v>66</v>
      </c>
      <c r="Z607" s="64" t="s">
        <v>66</v>
      </c>
      <c r="AA607" s="64" t="s">
        <v>66</v>
      </c>
      <c r="AB607" s="64" t="s">
        <v>66</v>
      </c>
      <c r="AC607" s="52" t="s">
        <v>1012</v>
      </c>
      <c r="AD607" s="52"/>
    </row>
    <row r="608" ht="33.75" hidden="1" customHeight="1">
      <c r="A608" s="52">
        <v>744.0</v>
      </c>
      <c r="B608" s="53" t="s">
        <v>54</v>
      </c>
      <c r="C608" s="54" t="s">
        <v>818</v>
      </c>
      <c r="D608" s="55"/>
      <c r="E608" s="54"/>
      <c r="F608" s="303"/>
      <c r="G608" s="58">
        <v>45363.0</v>
      </c>
      <c r="H608" s="74"/>
      <c r="I608" s="74"/>
      <c r="J608" s="63" t="s">
        <v>57</v>
      </c>
      <c r="K608" s="64" t="s">
        <v>57</v>
      </c>
      <c r="L608" s="64" t="s">
        <v>82</v>
      </c>
      <c r="M608" s="74" t="s">
        <v>57</v>
      </c>
      <c r="N608" s="307"/>
      <c r="O608" s="307"/>
      <c r="P608" s="307"/>
      <c r="Q608" s="74"/>
      <c r="R608" s="74"/>
      <c r="S608" s="67"/>
      <c r="T608" s="67"/>
      <c r="U608" s="67"/>
      <c r="V608" s="68"/>
      <c r="W608" s="70"/>
      <c r="X608" s="70"/>
      <c r="Y608" s="64" t="s">
        <v>66</v>
      </c>
      <c r="Z608" s="64" t="s">
        <v>66</v>
      </c>
      <c r="AA608" s="64" t="s">
        <v>66</v>
      </c>
      <c r="AB608" s="64" t="s">
        <v>66</v>
      </c>
      <c r="AC608" s="52" t="s">
        <v>1016</v>
      </c>
      <c r="AD608" s="52"/>
    </row>
    <row r="609" ht="33.75" hidden="1" customHeight="1">
      <c r="A609" s="52">
        <v>745.0</v>
      </c>
      <c r="B609" s="53" t="s">
        <v>54</v>
      </c>
      <c r="C609" s="54" t="s">
        <v>524</v>
      </c>
      <c r="D609" s="55"/>
      <c r="E609" s="54"/>
      <c r="F609" s="303"/>
      <c r="G609" s="58">
        <v>45355.0</v>
      </c>
      <c r="H609" s="74"/>
      <c r="I609" s="74"/>
      <c r="J609" s="63" t="s">
        <v>57</v>
      </c>
      <c r="K609" s="64" t="s">
        <v>57</v>
      </c>
      <c r="L609" s="64" t="s">
        <v>82</v>
      </c>
      <c r="M609" s="74" t="s">
        <v>57</v>
      </c>
      <c r="N609" s="307"/>
      <c r="O609" s="307"/>
      <c r="P609" s="307"/>
      <c r="Q609" s="74"/>
      <c r="R609" s="74"/>
      <c r="S609" s="67"/>
      <c r="T609" s="67"/>
      <c r="U609" s="67"/>
      <c r="V609" s="68"/>
      <c r="W609" s="70"/>
      <c r="X609" s="70"/>
      <c r="Y609" s="64" t="s">
        <v>66</v>
      </c>
      <c r="Z609" s="64" t="s">
        <v>66</v>
      </c>
      <c r="AA609" s="64" t="s">
        <v>66</v>
      </c>
      <c r="AB609" s="64" t="s">
        <v>66</v>
      </c>
      <c r="AC609" s="52" t="s">
        <v>1020</v>
      </c>
      <c r="AD609" s="52"/>
    </row>
    <row r="610" ht="33.75" hidden="1" customHeight="1">
      <c r="A610" s="52">
        <v>746.0</v>
      </c>
      <c r="B610" s="53" t="s">
        <v>54</v>
      </c>
      <c r="C610" s="54" t="s">
        <v>820</v>
      </c>
      <c r="D610" s="55"/>
      <c r="E610" s="54"/>
      <c r="F610" s="303"/>
      <c r="G610" s="58">
        <v>45362.0</v>
      </c>
      <c r="H610" s="74"/>
      <c r="I610" s="74"/>
      <c r="J610" s="63" t="s">
        <v>57</v>
      </c>
      <c r="K610" s="64" t="s">
        <v>57</v>
      </c>
      <c r="L610" s="64" t="s">
        <v>57</v>
      </c>
      <c r="M610" s="74" t="s">
        <v>57</v>
      </c>
      <c r="N610" s="307"/>
      <c r="O610" s="307"/>
      <c r="P610" s="307"/>
      <c r="Q610" s="74"/>
      <c r="R610" s="74"/>
      <c r="S610" s="67"/>
      <c r="T610" s="67"/>
      <c r="U610" s="67"/>
      <c r="V610" s="68"/>
      <c r="W610" s="70"/>
      <c r="X610" s="70"/>
      <c r="Y610" s="64" t="s">
        <v>66</v>
      </c>
      <c r="Z610" s="64" t="s">
        <v>66</v>
      </c>
      <c r="AA610" s="64" t="s">
        <v>66</v>
      </c>
      <c r="AB610" s="64" t="s">
        <v>66</v>
      </c>
      <c r="AC610" s="52" t="s">
        <v>1027</v>
      </c>
      <c r="AD610" s="52"/>
    </row>
    <row r="611" ht="33.75" hidden="1" customHeight="1">
      <c r="A611" s="52">
        <v>747.0</v>
      </c>
      <c r="B611" s="53" t="s">
        <v>54</v>
      </c>
      <c r="C611" s="54" t="s">
        <v>484</v>
      </c>
      <c r="D611" s="55"/>
      <c r="E611" s="54"/>
      <c r="F611" s="303"/>
      <c r="G611" s="58">
        <v>45362.0</v>
      </c>
      <c r="H611" s="74"/>
      <c r="I611" s="74"/>
      <c r="J611" s="63" t="s">
        <v>57</v>
      </c>
      <c r="K611" s="64" t="s">
        <v>57</v>
      </c>
      <c r="L611" s="64" t="s">
        <v>57</v>
      </c>
      <c r="M611" s="74" t="s">
        <v>57</v>
      </c>
      <c r="N611" s="307"/>
      <c r="O611" s="307"/>
      <c r="P611" s="307"/>
      <c r="Q611" s="74"/>
      <c r="R611" s="74"/>
      <c r="S611" s="67"/>
      <c r="T611" s="67"/>
      <c r="U611" s="67"/>
      <c r="V611" s="68"/>
      <c r="W611" s="70"/>
      <c r="X611" s="70"/>
      <c r="Y611" s="64" t="s">
        <v>66</v>
      </c>
      <c r="Z611" s="64" t="s">
        <v>66</v>
      </c>
      <c r="AA611" s="64" t="s">
        <v>66</v>
      </c>
      <c r="AB611" s="64" t="s">
        <v>66</v>
      </c>
      <c r="AC611" s="52" t="s">
        <v>673</v>
      </c>
      <c r="AD611" s="52"/>
    </row>
    <row r="612" ht="33.75" hidden="1" customHeight="1">
      <c r="A612" s="52">
        <v>748.0</v>
      </c>
      <c r="B612" s="53" t="s">
        <v>54</v>
      </c>
      <c r="C612" s="54" t="s">
        <v>754</v>
      </c>
      <c r="D612" s="55"/>
      <c r="E612" s="54"/>
      <c r="F612" s="303"/>
      <c r="G612" s="58">
        <v>45364.0</v>
      </c>
      <c r="H612" s="74"/>
      <c r="I612" s="74"/>
      <c r="J612" s="63" t="s">
        <v>57</v>
      </c>
      <c r="K612" s="64" t="s">
        <v>57</v>
      </c>
      <c r="L612" s="64" t="s">
        <v>57</v>
      </c>
      <c r="M612" s="74" t="s">
        <v>57</v>
      </c>
      <c r="N612" s="307"/>
      <c r="O612" s="307"/>
      <c r="P612" s="307"/>
      <c r="Q612" s="74"/>
      <c r="R612" s="74"/>
      <c r="S612" s="67"/>
      <c r="T612" s="67"/>
      <c r="U612" s="67"/>
      <c r="V612" s="68"/>
      <c r="W612" s="70"/>
      <c r="X612" s="70"/>
      <c r="Y612" s="64" t="s">
        <v>66</v>
      </c>
      <c r="Z612" s="64" t="s">
        <v>66</v>
      </c>
      <c r="AA612" s="64" t="s">
        <v>66</v>
      </c>
      <c r="AB612" s="64" t="s">
        <v>66</v>
      </c>
      <c r="AC612" s="52" t="s">
        <v>897</v>
      </c>
      <c r="AD612" s="52"/>
    </row>
    <row r="613" ht="33.75" hidden="1" customHeight="1">
      <c r="A613" s="52">
        <v>749.0</v>
      </c>
      <c r="B613" s="53" t="s">
        <v>54</v>
      </c>
      <c r="C613" s="54" t="s">
        <v>822</v>
      </c>
      <c r="D613" s="55"/>
      <c r="E613" s="54"/>
      <c r="F613" s="303"/>
      <c r="G613" s="58">
        <v>45371.0</v>
      </c>
      <c r="H613" s="74"/>
      <c r="I613" s="74"/>
      <c r="J613" s="63" t="s">
        <v>57</v>
      </c>
      <c r="K613" s="64" t="s">
        <v>57</v>
      </c>
      <c r="L613" s="64" t="s">
        <v>82</v>
      </c>
      <c r="M613" s="74" t="s">
        <v>57</v>
      </c>
      <c r="N613" s="307"/>
      <c r="O613" s="307"/>
      <c r="P613" s="307"/>
      <c r="Q613" s="74"/>
      <c r="R613" s="74"/>
      <c r="S613" s="67"/>
      <c r="T613" s="67"/>
      <c r="U613" s="67"/>
      <c r="V613" s="68"/>
      <c r="W613" s="70"/>
      <c r="X613" s="70"/>
      <c r="Y613" s="64" t="s">
        <v>66</v>
      </c>
      <c r="Z613" s="64" t="s">
        <v>66</v>
      </c>
      <c r="AA613" s="64" t="s">
        <v>66</v>
      </c>
      <c r="AB613" s="64" t="s">
        <v>66</v>
      </c>
      <c r="AC613" s="52" t="s">
        <v>1035</v>
      </c>
      <c r="AD613" s="52"/>
    </row>
    <row r="614" ht="33.75" hidden="1" customHeight="1">
      <c r="A614" s="52">
        <v>750.0</v>
      </c>
      <c r="B614" s="53" t="s">
        <v>54</v>
      </c>
      <c r="C614" s="54" t="s">
        <v>775</v>
      </c>
      <c r="D614" s="55"/>
      <c r="E614" s="54"/>
      <c r="F614" s="303"/>
      <c r="G614" s="58">
        <v>45373.0</v>
      </c>
      <c r="H614" s="74"/>
      <c r="I614" s="74"/>
      <c r="J614" s="63" t="s">
        <v>57</v>
      </c>
      <c r="K614" s="64" t="s">
        <v>57</v>
      </c>
      <c r="L614" s="64" t="s">
        <v>57</v>
      </c>
      <c r="M614" s="74" t="s">
        <v>57</v>
      </c>
      <c r="N614" s="307"/>
      <c r="O614" s="307"/>
      <c r="P614" s="307"/>
      <c r="Q614" s="74"/>
      <c r="R614" s="74"/>
      <c r="S614" s="67"/>
      <c r="T614" s="67"/>
      <c r="U614" s="67"/>
      <c r="V614" s="68"/>
      <c r="W614" s="70"/>
      <c r="X614" s="70"/>
      <c r="Y614" s="64" t="s">
        <v>66</v>
      </c>
      <c r="Z614" s="64" t="s">
        <v>66</v>
      </c>
      <c r="AA614" s="64" t="s">
        <v>66</v>
      </c>
      <c r="AB614" s="64" t="s">
        <v>66</v>
      </c>
      <c r="AC614" s="52" t="s">
        <v>675</v>
      </c>
      <c r="AD614" s="52"/>
    </row>
    <row r="615" ht="33.75" hidden="1" customHeight="1">
      <c r="A615" s="52">
        <v>751.0</v>
      </c>
      <c r="B615" s="53" t="s">
        <v>54</v>
      </c>
      <c r="C615" s="54" t="s">
        <v>823</v>
      </c>
      <c r="D615" s="55"/>
      <c r="E615" s="54"/>
      <c r="F615" s="303"/>
      <c r="G615" s="58">
        <v>45376.0</v>
      </c>
      <c r="H615" s="74"/>
      <c r="I615" s="74"/>
      <c r="J615" s="63" t="s">
        <v>57</v>
      </c>
      <c r="K615" s="64" t="s">
        <v>57</v>
      </c>
      <c r="L615" s="64" t="s">
        <v>57</v>
      </c>
      <c r="M615" s="74" t="s">
        <v>57</v>
      </c>
      <c r="N615" s="307"/>
      <c r="O615" s="307"/>
      <c r="P615" s="307"/>
      <c r="Q615" s="74"/>
      <c r="R615" s="74"/>
      <c r="S615" s="67"/>
      <c r="T615" s="67"/>
      <c r="U615" s="67"/>
      <c r="V615" s="68"/>
      <c r="W615" s="70"/>
      <c r="X615" s="70"/>
      <c r="Y615" s="64" t="s">
        <v>66</v>
      </c>
      <c r="Z615" s="64" t="s">
        <v>66</v>
      </c>
      <c r="AA615" s="64" t="s">
        <v>66</v>
      </c>
      <c r="AB615" s="64" t="s">
        <v>66</v>
      </c>
      <c r="AC615" s="52" t="s">
        <v>1040</v>
      </c>
      <c r="AD615" s="52"/>
    </row>
    <row r="616" ht="33.75" hidden="1" customHeight="1">
      <c r="A616" s="52">
        <v>752.0</v>
      </c>
      <c r="B616" s="53" t="s">
        <v>54</v>
      </c>
      <c r="C616" s="54" t="s">
        <v>825</v>
      </c>
      <c r="D616" s="55"/>
      <c r="E616" s="54"/>
      <c r="F616" s="303"/>
      <c r="G616" s="58">
        <v>45379.0</v>
      </c>
      <c r="H616" s="74"/>
      <c r="I616" s="74"/>
      <c r="J616" s="63" t="s">
        <v>57</v>
      </c>
      <c r="K616" s="64" t="s">
        <v>57</v>
      </c>
      <c r="L616" s="64" t="s">
        <v>82</v>
      </c>
      <c r="M616" s="74" t="s">
        <v>57</v>
      </c>
      <c r="N616" s="307"/>
      <c r="O616" s="307"/>
      <c r="P616" s="307"/>
      <c r="Q616" s="74"/>
      <c r="R616" s="74"/>
      <c r="S616" s="67"/>
      <c r="T616" s="67"/>
      <c r="U616" s="67"/>
      <c r="V616" s="68"/>
      <c r="W616" s="70"/>
      <c r="X616" s="70"/>
      <c r="Y616" s="64" t="s">
        <v>66</v>
      </c>
      <c r="Z616" s="64" t="s">
        <v>66</v>
      </c>
      <c r="AA616" s="64" t="s">
        <v>66</v>
      </c>
      <c r="AB616" s="64" t="s">
        <v>66</v>
      </c>
      <c r="AC616" s="52" t="s">
        <v>1045</v>
      </c>
      <c r="AD616" s="52"/>
    </row>
    <row r="617" ht="33.75" hidden="1" customHeight="1">
      <c r="A617" s="52">
        <v>753.0</v>
      </c>
      <c r="B617" s="53" t="s">
        <v>54</v>
      </c>
      <c r="C617" s="54" t="s">
        <v>827</v>
      </c>
      <c r="D617" s="55"/>
      <c r="E617" s="54"/>
      <c r="F617" s="303"/>
      <c r="G617" s="58">
        <v>45415.0</v>
      </c>
      <c r="H617" s="74"/>
      <c r="I617" s="74"/>
      <c r="J617" s="63" t="s">
        <v>57</v>
      </c>
      <c r="K617" s="64" t="s">
        <v>57</v>
      </c>
      <c r="L617" s="64" t="s">
        <v>57</v>
      </c>
      <c r="M617" s="74" t="s">
        <v>57</v>
      </c>
      <c r="N617" s="307"/>
      <c r="O617" s="307"/>
      <c r="P617" s="307"/>
      <c r="Q617" s="74" t="s">
        <v>600</v>
      </c>
      <c r="R617" s="74" t="s">
        <v>600</v>
      </c>
      <c r="S617" s="67">
        <v>6.0</v>
      </c>
      <c r="T617" s="67">
        <v>6.0</v>
      </c>
      <c r="U617" s="67">
        <v>2.0</v>
      </c>
      <c r="V617" s="68"/>
      <c r="W617" s="70"/>
      <c r="X617" s="70"/>
      <c r="Y617" s="64" t="s">
        <v>66</v>
      </c>
      <c r="Z617" s="64" t="s">
        <v>66</v>
      </c>
      <c r="AA617" s="64" t="s">
        <v>66</v>
      </c>
      <c r="AB617" s="64" t="s">
        <v>66</v>
      </c>
      <c r="AC617" s="52" t="s">
        <v>1049</v>
      </c>
      <c r="AD617" s="52"/>
    </row>
    <row r="618" ht="33.75" hidden="1" customHeight="1">
      <c r="A618" s="52">
        <v>754.0</v>
      </c>
      <c r="B618" s="53" t="s">
        <v>54</v>
      </c>
      <c r="C618" s="54" t="s">
        <v>828</v>
      </c>
      <c r="D618" s="55"/>
      <c r="E618" s="54"/>
      <c r="F618" s="303"/>
      <c r="G618" s="58">
        <v>45364.0</v>
      </c>
      <c r="H618" s="74"/>
      <c r="I618" s="74"/>
      <c r="J618" s="63" t="s">
        <v>57</v>
      </c>
      <c r="K618" s="64" t="s">
        <v>57</v>
      </c>
      <c r="L618" s="64" t="s">
        <v>57</v>
      </c>
      <c r="M618" s="74" t="s">
        <v>57</v>
      </c>
      <c r="N618" s="307"/>
      <c r="O618" s="307"/>
      <c r="P618" s="307"/>
      <c r="Q618" s="74"/>
      <c r="R618" s="74"/>
      <c r="S618" s="67"/>
      <c r="T618" s="67"/>
      <c r="U618" s="67"/>
      <c r="V618" s="68"/>
      <c r="W618" s="70"/>
      <c r="X618" s="70"/>
      <c r="Y618" s="64" t="s">
        <v>66</v>
      </c>
      <c r="Z618" s="64" t="s">
        <v>66</v>
      </c>
      <c r="AA618" s="64" t="s">
        <v>66</v>
      </c>
      <c r="AB618" s="64" t="s">
        <v>66</v>
      </c>
      <c r="AC618" s="52" t="s">
        <v>1055</v>
      </c>
      <c r="AD618" s="52"/>
    </row>
    <row r="619" ht="33.75" hidden="1" customHeight="1">
      <c r="A619" s="52">
        <v>755.0</v>
      </c>
      <c r="B619" s="53" t="s">
        <v>54</v>
      </c>
      <c r="C619" s="54" t="s">
        <v>830</v>
      </c>
      <c r="D619" s="55"/>
      <c r="E619" s="54"/>
      <c r="F619" s="303"/>
      <c r="G619" s="58">
        <v>45377.0</v>
      </c>
      <c r="H619" s="74"/>
      <c r="I619" s="74"/>
      <c r="J619" s="63" t="s">
        <v>57</v>
      </c>
      <c r="K619" s="64" t="s">
        <v>57</v>
      </c>
      <c r="L619" s="64" t="s">
        <v>57</v>
      </c>
      <c r="M619" s="74" t="s">
        <v>57</v>
      </c>
      <c r="N619" s="307"/>
      <c r="O619" s="307"/>
      <c r="P619" s="307"/>
      <c r="Q619" s="74"/>
      <c r="R619" s="74"/>
      <c r="S619" s="67"/>
      <c r="T619" s="67"/>
      <c r="U619" s="67"/>
      <c r="V619" s="68"/>
      <c r="W619" s="70"/>
      <c r="X619" s="70"/>
      <c r="Y619" s="64" t="s">
        <v>66</v>
      </c>
      <c r="Z619" s="64" t="s">
        <v>66</v>
      </c>
      <c r="AA619" s="64" t="s">
        <v>66</v>
      </c>
      <c r="AB619" s="64" t="s">
        <v>66</v>
      </c>
      <c r="AC619" s="52" t="s">
        <v>1061</v>
      </c>
      <c r="AD619" s="52"/>
    </row>
    <row r="620" ht="33.75" hidden="1" customHeight="1">
      <c r="A620" s="52">
        <v>757.0</v>
      </c>
      <c r="B620" s="53" t="s">
        <v>54</v>
      </c>
      <c r="C620" s="54" t="s">
        <v>832</v>
      </c>
      <c r="D620" s="55"/>
      <c r="E620" s="54"/>
      <c r="F620" s="303"/>
      <c r="G620" s="58">
        <v>45384.0</v>
      </c>
      <c r="H620" s="74"/>
      <c r="I620" s="74"/>
      <c r="J620" s="63" t="s">
        <v>57</v>
      </c>
      <c r="K620" s="64" t="s">
        <v>57</v>
      </c>
      <c r="L620" s="64" t="s">
        <v>57</v>
      </c>
      <c r="M620" s="74" t="s">
        <v>57</v>
      </c>
      <c r="N620" s="307"/>
      <c r="O620" s="307"/>
      <c r="P620" s="307"/>
      <c r="Q620" s="74"/>
      <c r="R620" s="74"/>
      <c r="S620" s="67"/>
      <c r="T620" s="67"/>
      <c r="U620" s="67"/>
      <c r="V620" s="68"/>
      <c r="W620" s="70"/>
      <c r="X620" s="70"/>
      <c r="Y620" s="64" t="s">
        <v>66</v>
      </c>
      <c r="Z620" s="64" t="s">
        <v>66</v>
      </c>
      <c r="AA620" s="64" t="s">
        <v>66</v>
      </c>
      <c r="AB620" s="64" t="s">
        <v>66</v>
      </c>
      <c r="AC620" s="52" t="s">
        <v>1065</v>
      </c>
      <c r="AD620" s="52"/>
    </row>
    <row r="621" ht="33.75" hidden="1" customHeight="1">
      <c r="A621" s="52">
        <v>758.0</v>
      </c>
      <c r="B621" s="53" t="s">
        <v>54</v>
      </c>
      <c r="C621" s="54" t="s">
        <v>484</v>
      </c>
      <c r="D621" s="55"/>
      <c r="E621" s="54"/>
      <c r="F621" s="303"/>
      <c r="G621" s="58">
        <v>45379.0</v>
      </c>
      <c r="H621" s="74"/>
      <c r="I621" s="74"/>
      <c r="J621" s="63" t="s">
        <v>57</v>
      </c>
      <c r="K621" s="64" t="s">
        <v>57</v>
      </c>
      <c r="L621" s="64" t="s">
        <v>57</v>
      </c>
      <c r="M621" s="74" t="s">
        <v>57</v>
      </c>
      <c r="N621" s="307"/>
      <c r="O621" s="307"/>
      <c r="P621" s="307"/>
      <c r="Q621" s="74"/>
      <c r="R621" s="74"/>
      <c r="S621" s="67"/>
      <c r="T621" s="67"/>
      <c r="U621" s="67"/>
      <c r="V621" s="68"/>
      <c r="W621" s="70"/>
      <c r="X621" s="70"/>
      <c r="Y621" s="64" t="s">
        <v>66</v>
      </c>
      <c r="Z621" s="64" t="s">
        <v>66</v>
      </c>
      <c r="AA621" s="64" t="s">
        <v>66</v>
      </c>
      <c r="AB621" s="64" t="s">
        <v>66</v>
      </c>
      <c r="AC621" s="52" t="s">
        <v>673</v>
      </c>
      <c r="AD621" s="52"/>
    </row>
    <row r="622" ht="33.75" hidden="1" customHeight="1">
      <c r="A622" s="52">
        <v>759.0</v>
      </c>
      <c r="B622" s="53" t="s">
        <v>54</v>
      </c>
      <c r="C622" s="54" t="s">
        <v>833</v>
      </c>
      <c r="D622" s="620" t="s">
        <v>197</v>
      </c>
      <c r="E622" s="52"/>
      <c r="F622" s="58"/>
      <c r="G622" s="58">
        <v>45541.0</v>
      </c>
      <c r="H622" s="74"/>
      <c r="I622" s="74"/>
      <c r="J622" s="63" t="s">
        <v>57</v>
      </c>
      <c r="K622" s="64" t="s">
        <v>57</v>
      </c>
      <c r="L622" s="64" t="s">
        <v>57</v>
      </c>
      <c r="M622" s="74" t="s">
        <v>57</v>
      </c>
      <c r="N622" s="74" t="s">
        <v>44</v>
      </c>
      <c r="O622" s="307"/>
      <c r="P622" s="307"/>
      <c r="Q622" s="74" t="s">
        <v>600</v>
      </c>
      <c r="R622" s="74" t="s">
        <v>600</v>
      </c>
      <c r="S622" s="67">
        <v>8.0</v>
      </c>
      <c r="T622" s="67">
        <v>11.0</v>
      </c>
      <c r="U622" s="67">
        <v>3.0</v>
      </c>
      <c r="V622" s="68"/>
      <c r="W622" s="70"/>
      <c r="X622" s="70"/>
      <c r="Y622" s="64" t="s">
        <v>66</v>
      </c>
      <c r="Z622" s="64" t="s">
        <v>66</v>
      </c>
      <c r="AA622" s="64" t="s">
        <v>66</v>
      </c>
      <c r="AB622" s="64" t="s">
        <v>66</v>
      </c>
      <c r="AC622" s="52" t="s">
        <v>1072</v>
      </c>
      <c r="AD622" s="52"/>
    </row>
    <row r="623" ht="33.75" hidden="1" customHeight="1">
      <c r="A623" s="52">
        <v>760.0</v>
      </c>
      <c r="B623" s="53" t="s">
        <v>54</v>
      </c>
      <c r="C623" s="54" t="s">
        <v>415</v>
      </c>
      <c r="D623" s="55"/>
      <c r="E623" s="54"/>
      <c r="F623" s="303"/>
      <c r="G623" s="58">
        <v>45362.0</v>
      </c>
      <c r="H623" s="74"/>
      <c r="I623" s="74"/>
      <c r="J623" s="63" t="s">
        <v>82</v>
      </c>
      <c r="K623" s="64" t="s">
        <v>82</v>
      </c>
      <c r="L623" s="64" t="s">
        <v>82</v>
      </c>
      <c r="M623" s="74" t="s">
        <v>57</v>
      </c>
      <c r="N623" s="307"/>
      <c r="O623" s="307"/>
      <c r="P623" s="307"/>
      <c r="Q623" s="74"/>
      <c r="R623" s="74"/>
      <c r="S623" s="67"/>
      <c r="T623" s="67"/>
      <c r="U623" s="67"/>
      <c r="V623" s="68"/>
      <c r="W623" s="70"/>
      <c r="X623" s="70"/>
      <c r="Y623" s="64" t="s">
        <v>66</v>
      </c>
      <c r="Z623" s="64" t="s">
        <v>66</v>
      </c>
      <c r="AA623" s="64" t="s">
        <v>66</v>
      </c>
      <c r="AB623" s="64" t="s">
        <v>66</v>
      </c>
      <c r="AC623" s="52" t="s">
        <v>1075</v>
      </c>
      <c r="AD623" s="52"/>
    </row>
    <row r="624" ht="33.75" hidden="1" customHeight="1">
      <c r="A624" s="52">
        <v>761.0</v>
      </c>
      <c r="B624" s="53" t="s">
        <v>54</v>
      </c>
      <c r="C624" s="54" t="s">
        <v>834</v>
      </c>
      <c r="D624" s="55"/>
      <c r="E624" s="54"/>
      <c r="F624" s="303"/>
      <c r="G624" s="58">
        <v>45366.0</v>
      </c>
      <c r="H624" s="74"/>
      <c r="I624" s="74"/>
      <c r="J624" s="63" t="s">
        <v>82</v>
      </c>
      <c r="K624" s="64" t="s">
        <v>82</v>
      </c>
      <c r="L624" s="64" t="s">
        <v>82</v>
      </c>
      <c r="M624" s="74" t="s">
        <v>57</v>
      </c>
      <c r="N624" s="307"/>
      <c r="O624" s="307"/>
      <c r="P624" s="307"/>
      <c r="Q624" s="74"/>
      <c r="R624" s="74"/>
      <c r="S624" s="67"/>
      <c r="T624" s="67"/>
      <c r="U624" s="67"/>
      <c r="V624" s="68"/>
      <c r="W624" s="70"/>
      <c r="X624" s="70"/>
      <c r="Y624" s="64" t="s">
        <v>66</v>
      </c>
      <c r="Z624" s="64" t="s">
        <v>66</v>
      </c>
      <c r="AA624" s="64" t="s">
        <v>66</v>
      </c>
      <c r="AB624" s="64" t="s">
        <v>66</v>
      </c>
      <c r="AC624" s="52" t="s">
        <v>675</v>
      </c>
      <c r="AD624" s="52"/>
    </row>
    <row r="625" ht="33.75" hidden="1" customHeight="1">
      <c r="A625" s="52">
        <v>762.0</v>
      </c>
      <c r="B625" s="53" t="s">
        <v>54</v>
      </c>
      <c r="C625" s="54" t="s">
        <v>760</v>
      </c>
      <c r="D625" s="55"/>
      <c r="E625" s="54"/>
      <c r="F625" s="303"/>
      <c r="G625" s="58">
        <v>45378.0</v>
      </c>
      <c r="H625" s="74"/>
      <c r="I625" s="74"/>
      <c r="J625" s="63" t="s">
        <v>57</v>
      </c>
      <c r="K625" s="64" t="s">
        <v>57</v>
      </c>
      <c r="L625" s="64" t="s">
        <v>57</v>
      </c>
      <c r="M625" s="74" t="s">
        <v>57</v>
      </c>
      <c r="N625" s="307"/>
      <c r="O625" s="307"/>
      <c r="P625" s="307"/>
      <c r="Q625" s="74"/>
      <c r="R625" s="74"/>
      <c r="S625" s="67"/>
      <c r="T625" s="67"/>
      <c r="U625" s="67"/>
      <c r="V625" s="68"/>
      <c r="W625" s="70"/>
      <c r="X625" s="70"/>
      <c r="Y625" s="64" t="s">
        <v>66</v>
      </c>
      <c r="Z625" s="64" t="s">
        <v>66</v>
      </c>
      <c r="AA625" s="64" t="s">
        <v>66</v>
      </c>
      <c r="AB625" s="64" t="s">
        <v>66</v>
      </c>
      <c r="AC625" s="52" t="s">
        <v>902</v>
      </c>
      <c r="AD625" s="52"/>
    </row>
    <row r="626" ht="33.75" hidden="1" customHeight="1">
      <c r="A626" s="52">
        <v>763.0</v>
      </c>
      <c r="B626" s="53" t="s">
        <v>54</v>
      </c>
      <c r="C626" s="54" t="s">
        <v>837</v>
      </c>
      <c r="D626" s="55"/>
      <c r="E626" s="54"/>
      <c r="F626" s="303"/>
      <c r="G626" s="58">
        <v>45457.0</v>
      </c>
      <c r="H626" s="74"/>
      <c r="I626" s="74"/>
      <c r="J626" s="63" t="s">
        <v>57</v>
      </c>
      <c r="K626" s="64" t="s">
        <v>57</v>
      </c>
      <c r="L626" s="64" t="s">
        <v>57</v>
      </c>
      <c r="M626" s="74" t="s">
        <v>57</v>
      </c>
      <c r="N626" s="307"/>
      <c r="O626" s="307"/>
      <c r="P626" s="307"/>
      <c r="Q626" s="74" t="s">
        <v>600</v>
      </c>
      <c r="R626" s="74" t="s">
        <v>600</v>
      </c>
      <c r="S626" s="67">
        <v>2.0</v>
      </c>
      <c r="T626" s="67">
        <v>3.0</v>
      </c>
      <c r="U626" s="67">
        <v>1.0</v>
      </c>
      <c r="V626" s="68"/>
      <c r="W626" s="70"/>
      <c r="X626" s="70"/>
      <c r="Y626" s="64" t="s">
        <v>66</v>
      </c>
      <c r="Z626" s="64" t="s">
        <v>66</v>
      </c>
      <c r="AA626" s="64" t="s">
        <v>66</v>
      </c>
      <c r="AB626" s="64" t="s">
        <v>66</v>
      </c>
      <c r="AC626" s="52" t="s">
        <v>675</v>
      </c>
      <c r="AD626" s="52"/>
    </row>
    <row r="627" ht="33.75" hidden="1" customHeight="1">
      <c r="A627" s="52">
        <v>764.0</v>
      </c>
      <c r="B627" s="53" t="s">
        <v>54</v>
      </c>
      <c r="C627" s="54" t="s">
        <v>839</v>
      </c>
      <c r="D627" s="55"/>
      <c r="E627" s="54"/>
      <c r="F627" s="303"/>
      <c r="G627" s="58">
        <v>45435.0</v>
      </c>
      <c r="H627" s="74"/>
      <c r="I627" s="74"/>
      <c r="J627" s="63" t="s">
        <v>57</v>
      </c>
      <c r="K627" s="64" t="s">
        <v>57</v>
      </c>
      <c r="L627" s="64" t="s">
        <v>57</v>
      </c>
      <c r="M627" s="74" t="s">
        <v>57</v>
      </c>
      <c r="N627" s="307"/>
      <c r="O627" s="307"/>
      <c r="P627" s="307"/>
      <c r="Q627" s="74" t="s">
        <v>600</v>
      </c>
      <c r="R627" s="74" t="s">
        <v>600</v>
      </c>
      <c r="S627" s="67">
        <v>6.0</v>
      </c>
      <c r="T627" s="67">
        <v>10.0</v>
      </c>
      <c r="U627" s="67">
        <v>5.0</v>
      </c>
      <c r="V627" s="68"/>
      <c r="W627" s="70"/>
      <c r="X627" s="70"/>
      <c r="Y627" s="64" t="s">
        <v>66</v>
      </c>
      <c r="Z627" s="64" t="s">
        <v>66</v>
      </c>
      <c r="AA627" s="64" t="s">
        <v>66</v>
      </c>
      <c r="AB627" s="64" t="s">
        <v>66</v>
      </c>
      <c r="AC627" s="52" t="s">
        <v>2235</v>
      </c>
      <c r="AD627" s="52"/>
    </row>
    <row r="628" ht="33.75" hidden="1" customHeight="1">
      <c r="A628" s="52">
        <v>765.0</v>
      </c>
      <c r="B628" s="53" t="s">
        <v>54</v>
      </c>
      <c r="C628" s="54" t="s">
        <v>841</v>
      </c>
      <c r="D628" s="55"/>
      <c r="E628" s="54"/>
      <c r="F628" s="303"/>
      <c r="G628" s="58">
        <v>45446.0</v>
      </c>
      <c r="H628" s="74"/>
      <c r="I628" s="74"/>
      <c r="J628" s="63" t="s">
        <v>57</v>
      </c>
      <c r="K628" s="64" t="s">
        <v>57</v>
      </c>
      <c r="L628" s="64" t="s">
        <v>57</v>
      </c>
      <c r="M628" s="74" t="s">
        <v>57</v>
      </c>
      <c r="N628" s="307"/>
      <c r="O628" s="307"/>
      <c r="P628" s="307"/>
      <c r="Q628" s="74" t="s">
        <v>600</v>
      </c>
      <c r="R628" s="74" t="s">
        <v>600</v>
      </c>
      <c r="S628" s="67">
        <v>6.0</v>
      </c>
      <c r="T628" s="67">
        <v>9.0</v>
      </c>
      <c r="U628" s="67">
        <v>3.0</v>
      </c>
      <c r="V628" s="68"/>
      <c r="W628" s="70"/>
      <c r="X628" s="70"/>
      <c r="Y628" s="64" t="s">
        <v>66</v>
      </c>
      <c r="Z628" s="64" t="s">
        <v>66</v>
      </c>
      <c r="AA628" s="64" t="s">
        <v>66</v>
      </c>
      <c r="AB628" s="64" t="s">
        <v>66</v>
      </c>
      <c r="AC628" s="52" t="s">
        <v>1088</v>
      </c>
      <c r="AD628" s="52"/>
    </row>
    <row r="629" ht="33.75" hidden="1" customHeight="1">
      <c r="A629" s="52">
        <v>766.0</v>
      </c>
      <c r="B629" s="53" t="s">
        <v>54</v>
      </c>
      <c r="C629" s="54" t="s">
        <v>808</v>
      </c>
      <c r="D629" s="55"/>
      <c r="E629" s="54"/>
      <c r="F629" s="303"/>
      <c r="G629" s="58">
        <v>45362.0</v>
      </c>
      <c r="H629" s="74"/>
      <c r="I629" s="74"/>
      <c r="J629" s="63" t="s">
        <v>82</v>
      </c>
      <c r="K629" s="64" t="s">
        <v>82</v>
      </c>
      <c r="L629" s="64" t="s">
        <v>82</v>
      </c>
      <c r="M629" s="74" t="s">
        <v>82</v>
      </c>
      <c r="N629" s="307"/>
      <c r="O629" s="307"/>
      <c r="P629" s="307"/>
      <c r="Q629" s="74"/>
      <c r="R629" s="74"/>
      <c r="S629" s="67"/>
      <c r="T629" s="67"/>
      <c r="U629" s="67"/>
      <c r="V629" s="68"/>
      <c r="W629" s="70"/>
      <c r="X629" s="70"/>
      <c r="Y629" s="64" t="s">
        <v>66</v>
      </c>
      <c r="Z629" s="64" t="s">
        <v>66</v>
      </c>
      <c r="AA629" s="64" t="s">
        <v>66</v>
      </c>
      <c r="AB629" s="64" t="s">
        <v>66</v>
      </c>
      <c r="AC629" s="52" t="s">
        <v>975</v>
      </c>
      <c r="AD629" s="52"/>
    </row>
    <row r="630" ht="33.75" hidden="1" customHeight="1">
      <c r="A630" s="52">
        <v>767.0</v>
      </c>
      <c r="B630" s="53" t="s">
        <v>54</v>
      </c>
      <c r="C630" s="54"/>
      <c r="D630" s="55"/>
      <c r="E630" s="54"/>
      <c r="F630" s="303"/>
      <c r="G630" s="58"/>
      <c r="H630" s="74"/>
      <c r="I630" s="74"/>
      <c r="J630" s="63" t="s">
        <v>82</v>
      </c>
      <c r="K630" s="64" t="s">
        <v>82</v>
      </c>
      <c r="L630" s="64" t="s">
        <v>82</v>
      </c>
      <c r="M630" s="74" t="s">
        <v>82</v>
      </c>
      <c r="N630" s="307"/>
      <c r="O630" s="307"/>
      <c r="P630" s="307"/>
      <c r="Q630" s="74"/>
      <c r="R630" s="74"/>
      <c r="S630" s="67"/>
      <c r="T630" s="67"/>
      <c r="U630" s="67"/>
      <c r="V630" s="68"/>
      <c r="W630" s="70"/>
      <c r="X630" s="70"/>
      <c r="Y630" s="64" t="s">
        <v>66</v>
      </c>
      <c r="Z630" s="64" t="s">
        <v>66</v>
      </c>
      <c r="AA630" s="64" t="s">
        <v>66</v>
      </c>
      <c r="AB630" s="64" t="s">
        <v>66</v>
      </c>
      <c r="AC630" s="52"/>
      <c r="AD630" s="52"/>
    </row>
    <row r="631" ht="33.75" hidden="1" customHeight="1">
      <c r="A631" s="52">
        <v>768.0</v>
      </c>
      <c r="B631" s="53" t="s">
        <v>54</v>
      </c>
      <c r="C631" s="54" t="s">
        <v>842</v>
      </c>
      <c r="D631" s="55"/>
      <c r="E631" s="54"/>
      <c r="F631" s="303"/>
      <c r="G631" s="58">
        <v>45388.0</v>
      </c>
      <c r="H631" s="74"/>
      <c r="I631" s="74"/>
      <c r="J631" s="63" t="s">
        <v>57</v>
      </c>
      <c r="K631" s="64" t="s">
        <v>57</v>
      </c>
      <c r="L631" s="64" t="s">
        <v>57</v>
      </c>
      <c r="M631" s="74" t="s">
        <v>57</v>
      </c>
      <c r="N631" s="307"/>
      <c r="O631" s="307"/>
      <c r="P631" s="307"/>
      <c r="Q631" s="74"/>
      <c r="R631" s="74"/>
      <c r="S631" s="67">
        <v>11.0</v>
      </c>
      <c r="T631" s="67">
        <v>14.0</v>
      </c>
      <c r="U631" s="67">
        <v>4.0</v>
      </c>
      <c r="V631" s="68"/>
      <c r="W631" s="70"/>
      <c r="X631" s="70"/>
      <c r="Y631" s="64" t="s">
        <v>66</v>
      </c>
      <c r="Z631" s="64" t="s">
        <v>66</v>
      </c>
      <c r="AA631" s="64" t="s">
        <v>66</v>
      </c>
      <c r="AB631" s="64" t="s">
        <v>66</v>
      </c>
      <c r="AC631" s="52" t="s">
        <v>1095</v>
      </c>
      <c r="AD631" s="52"/>
    </row>
    <row r="632" ht="33.75" hidden="1" customHeight="1">
      <c r="A632" s="52">
        <v>769.0</v>
      </c>
      <c r="B632" s="53" t="s">
        <v>54</v>
      </c>
      <c r="C632" s="54" t="s">
        <v>650</v>
      </c>
      <c r="D632" s="55"/>
      <c r="E632" s="54"/>
      <c r="F632" s="303"/>
      <c r="G632" s="58">
        <v>45397.0</v>
      </c>
      <c r="H632" s="74"/>
      <c r="I632" s="74"/>
      <c r="J632" s="63" t="s">
        <v>57</v>
      </c>
      <c r="K632" s="64" t="s">
        <v>57</v>
      </c>
      <c r="L632" s="64" t="s">
        <v>57</v>
      </c>
      <c r="M632" s="74" t="s">
        <v>57</v>
      </c>
      <c r="N632" s="307"/>
      <c r="O632" s="307"/>
      <c r="P632" s="307"/>
      <c r="Q632" s="74"/>
      <c r="R632" s="74"/>
      <c r="S632" s="67">
        <v>6.0</v>
      </c>
      <c r="T632" s="67">
        <v>8.0</v>
      </c>
      <c r="U632" s="67">
        <v>1.0</v>
      </c>
      <c r="V632" s="68"/>
      <c r="W632" s="70"/>
      <c r="X632" s="70"/>
      <c r="Y632" s="64" t="s">
        <v>66</v>
      </c>
      <c r="Z632" s="64" t="s">
        <v>66</v>
      </c>
      <c r="AA632" s="64" t="s">
        <v>66</v>
      </c>
      <c r="AB632" s="64" t="s">
        <v>66</v>
      </c>
      <c r="AC632" s="52" t="s">
        <v>771</v>
      </c>
      <c r="AD632" s="52"/>
    </row>
    <row r="633" ht="33.75" hidden="1" customHeight="1">
      <c r="A633" s="52">
        <v>770.0</v>
      </c>
      <c r="B633" s="53" t="s">
        <v>54</v>
      </c>
      <c r="C633" s="54" t="s">
        <v>843</v>
      </c>
      <c r="D633" s="55"/>
      <c r="E633" s="54"/>
      <c r="F633" s="303"/>
      <c r="G633" s="58">
        <v>45378.0</v>
      </c>
      <c r="H633" s="74"/>
      <c r="I633" s="74"/>
      <c r="J633" s="63" t="s">
        <v>57</v>
      </c>
      <c r="K633" s="64" t="s">
        <v>57</v>
      </c>
      <c r="L633" s="64" t="s">
        <v>57</v>
      </c>
      <c r="M633" s="74" t="s">
        <v>57</v>
      </c>
      <c r="N633" s="307"/>
      <c r="O633" s="307"/>
      <c r="P633" s="307"/>
      <c r="Q633" s="74"/>
      <c r="R633" s="74"/>
      <c r="S633" s="67"/>
      <c r="T633" s="67"/>
      <c r="U633" s="67"/>
      <c r="V633" s="68"/>
      <c r="W633" s="70"/>
      <c r="X633" s="70"/>
      <c r="Y633" s="64" t="s">
        <v>66</v>
      </c>
      <c r="Z633" s="64" t="s">
        <v>66</v>
      </c>
      <c r="AA633" s="64" t="s">
        <v>66</v>
      </c>
      <c r="AB633" s="64" t="s">
        <v>66</v>
      </c>
      <c r="AC633" s="52" t="s">
        <v>1100</v>
      </c>
      <c r="AD633" s="52"/>
    </row>
    <row r="634" ht="33.75" hidden="1" customHeight="1">
      <c r="A634" s="52">
        <v>771.0</v>
      </c>
      <c r="B634" s="53" t="s">
        <v>54</v>
      </c>
      <c r="C634" s="54" t="s">
        <v>844</v>
      </c>
      <c r="D634" s="55"/>
      <c r="E634" s="54"/>
      <c r="F634" s="303"/>
      <c r="G634" s="58">
        <v>45392.0</v>
      </c>
      <c r="H634" s="74"/>
      <c r="I634" s="74"/>
      <c r="J634" s="63" t="s">
        <v>57</v>
      </c>
      <c r="K634" s="64" t="s">
        <v>57</v>
      </c>
      <c r="L634" s="64" t="s">
        <v>57</v>
      </c>
      <c r="M634" s="74" t="s">
        <v>57</v>
      </c>
      <c r="N634" s="307"/>
      <c r="O634" s="307"/>
      <c r="P634" s="307"/>
      <c r="Q634" s="74"/>
      <c r="R634" s="74"/>
      <c r="S634" s="67">
        <v>27.0</v>
      </c>
      <c r="T634" s="67">
        <v>31.0</v>
      </c>
      <c r="U634" s="67">
        <v>7.0</v>
      </c>
      <c r="V634" s="68"/>
      <c r="W634" s="70"/>
      <c r="X634" s="70"/>
      <c r="Y634" s="64" t="s">
        <v>66</v>
      </c>
      <c r="Z634" s="64" t="s">
        <v>66</v>
      </c>
      <c r="AA634" s="64" t="s">
        <v>66</v>
      </c>
      <c r="AB634" s="64" t="s">
        <v>66</v>
      </c>
      <c r="AC634" s="52" t="s">
        <v>1103</v>
      </c>
      <c r="AD634" s="52"/>
    </row>
    <row r="635" ht="33.75" hidden="1" customHeight="1">
      <c r="A635" s="52">
        <v>772.0</v>
      </c>
      <c r="B635" s="53" t="s">
        <v>54</v>
      </c>
      <c r="C635" s="54" t="s">
        <v>846</v>
      </c>
      <c r="D635" s="55"/>
      <c r="E635" s="54"/>
      <c r="F635" s="303"/>
      <c r="G635" s="58">
        <v>45394.0</v>
      </c>
      <c r="H635" s="74"/>
      <c r="I635" s="74"/>
      <c r="J635" s="63" t="s">
        <v>57</v>
      </c>
      <c r="K635" s="64" t="s">
        <v>57</v>
      </c>
      <c r="L635" s="64" t="s">
        <v>66</v>
      </c>
      <c r="M635" s="74" t="s">
        <v>57</v>
      </c>
      <c r="N635" s="307"/>
      <c r="O635" s="307"/>
      <c r="P635" s="307"/>
      <c r="Q635" s="74"/>
      <c r="R635" s="74"/>
      <c r="S635" s="67">
        <v>2.0</v>
      </c>
      <c r="T635" s="67">
        <v>2.0</v>
      </c>
      <c r="U635" s="67">
        <v>0.0</v>
      </c>
      <c r="V635" s="68"/>
      <c r="W635" s="70"/>
      <c r="X635" s="70"/>
      <c r="Y635" s="64" t="s">
        <v>66</v>
      </c>
      <c r="Z635" s="64" t="s">
        <v>66</v>
      </c>
      <c r="AA635" s="64" t="s">
        <v>66</v>
      </c>
      <c r="AB635" s="64" t="s">
        <v>66</v>
      </c>
      <c r="AC635" s="52" t="s">
        <v>1105</v>
      </c>
      <c r="AD635" s="52"/>
    </row>
    <row r="636" ht="33.75" hidden="1" customHeight="1">
      <c r="A636" s="52">
        <v>773.0</v>
      </c>
      <c r="B636" s="53" t="s">
        <v>54</v>
      </c>
      <c r="C636" s="54" t="s">
        <v>847</v>
      </c>
      <c r="D636" s="55"/>
      <c r="E636" s="54"/>
      <c r="F636" s="303"/>
      <c r="G636" s="58">
        <v>45383.0</v>
      </c>
      <c r="H636" s="74"/>
      <c r="I636" s="74"/>
      <c r="J636" s="63" t="s">
        <v>57</v>
      </c>
      <c r="K636" s="64" t="s">
        <v>57</v>
      </c>
      <c r="L636" s="64" t="s">
        <v>57</v>
      </c>
      <c r="M636" s="74" t="s">
        <v>57</v>
      </c>
      <c r="N636" s="307"/>
      <c r="O636" s="307"/>
      <c r="P636" s="307"/>
      <c r="Q636" s="74"/>
      <c r="R636" s="74"/>
      <c r="S636" s="67"/>
      <c r="T636" s="67"/>
      <c r="U636" s="67"/>
      <c r="V636" s="68"/>
      <c r="W636" s="70"/>
      <c r="X636" s="70"/>
      <c r="Y636" s="64" t="s">
        <v>66</v>
      </c>
      <c r="Z636" s="64" t="s">
        <v>66</v>
      </c>
      <c r="AA636" s="64" t="s">
        <v>66</v>
      </c>
      <c r="AB636" s="64" t="s">
        <v>66</v>
      </c>
      <c r="AC636" s="52" t="s">
        <v>1108</v>
      </c>
      <c r="AD636" s="52"/>
    </row>
    <row r="637" ht="33.75" hidden="1" customHeight="1">
      <c r="A637" s="52">
        <v>774.0</v>
      </c>
      <c r="B637" s="53" t="s">
        <v>54</v>
      </c>
      <c r="C637" s="54" t="s">
        <v>849</v>
      </c>
      <c r="D637" s="55"/>
      <c r="E637" s="54"/>
      <c r="F637" s="303"/>
      <c r="G637" s="58">
        <v>45380.0</v>
      </c>
      <c r="H637" s="74"/>
      <c r="I637" s="74"/>
      <c r="J637" s="63" t="s">
        <v>57</v>
      </c>
      <c r="K637" s="64" t="s">
        <v>57</v>
      </c>
      <c r="L637" s="64" t="s">
        <v>57</v>
      </c>
      <c r="M637" s="74" t="s">
        <v>57</v>
      </c>
      <c r="N637" s="307"/>
      <c r="O637" s="307"/>
      <c r="P637" s="307"/>
      <c r="Q637" s="74"/>
      <c r="R637" s="74"/>
      <c r="S637" s="67"/>
      <c r="T637" s="67"/>
      <c r="U637" s="67"/>
      <c r="V637" s="68"/>
      <c r="W637" s="70"/>
      <c r="X637" s="70"/>
      <c r="Y637" s="64" t="s">
        <v>66</v>
      </c>
      <c r="Z637" s="64" t="s">
        <v>66</v>
      </c>
      <c r="AA637" s="64" t="s">
        <v>66</v>
      </c>
      <c r="AB637" s="64" t="s">
        <v>66</v>
      </c>
      <c r="AC637" s="52" t="s">
        <v>1111</v>
      </c>
      <c r="AD637" s="52"/>
    </row>
    <row r="638" ht="33.75" hidden="1" customHeight="1">
      <c r="A638" s="52">
        <v>775.0</v>
      </c>
      <c r="B638" s="53" t="s">
        <v>54</v>
      </c>
      <c r="C638" s="54" t="s">
        <v>851</v>
      </c>
      <c r="D638" s="55"/>
      <c r="E638" s="54"/>
      <c r="F638" s="303"/>
      <c r="G638" s="58">
        <v>45390.0</v>
      </c>
      <c r="H638" s="74"/>
      <c r="I638" s="74"/>
      <c r="J638" s="63" t="s">
        <v>57</v>
      </c>
      <c r="K638" s="64" t="s">
        <v>57</v>
      </c>
      <c r="L638" s="64" t="s">
        <v>57</v>
      </c>
      <c r="M638" s="74" t="s">
        <v>57</v>
      </c>
      <c r="N638" s="307"/>
      <c r="O638" s="307"/>
      <c r="P638" s="307"/>
      <c r="Q638" s="74"/>
      <c r="R638" s="74"/>
      <c r="S638" s="67">
        <v>31.0</v>
      </c>
      <c r="T638" s="67">
        <v>45.0</v>
      </c>
      <c r="U638" s="67">
        <v>13.0</v>
      </c>
      <c r="V638" s="68"/>
      <c r="W638" s="70"/>
      <c r="X638" s="70"/>
      <c r="Y638" s="64" t="s">
        <v>66</v>
      </c>
      <c r="Z638" s="64" t="s">
        <v>66</v>
      </c>
      <c r="AA638" s="64" t="s">
        <v>66</v>
      </c>
      <c r="AB638" s="64" t="s">
        <v>66</v>
      </c>
      <c r="AC638" s="52" t="s">
        <v>1113</v>
      </c>
      <c r="AD638" s="52"/>
    </row>
    <row r="639" ht="33.75" hidden="1" customHeight="1">
      <c r="A639" s="52">
        <v>776.0</v>
      </c>
      <c r="B639" s="53" t="s">
        <v>54</v>
      </c>
      <c r="C639" s="54" t="s">
        <v>852</v>
      </c>
      <c r="D639" s="55"/>
      <c r="E639" s="54"/>
      <c r="F639" s="303"/>
      <c r="G639" s="58">
        <v>45394.0</v>
      </c>
      <c r="H639" s="74"/>
      <c r="I639" s="74"/>
      <c r="J639" s="63" t="s">
        <v>57</v>
      </c>
      <c r="K639" s="64" t="s">
        <v>57</v>
      </c>
      <c r="L639" s="64" t="s">
        <v>57</v>
      </c>
      <c r="M639" s="74" t="s">
        <v>57</v>
      </c>
      <c r="N639" s="307"/>
      <c r="O639" s="307"/>
      <c r="P639" s="307"/>
      <c r="Q639" s="74"/>
      <c r="R639" s="74"/>
      <c r="S639" s="67">
        <v>2.0</v>
      </c>
      <c r="T639" s="67">
        <v>1.0</v>
      </c>
      <c r="U639" s="67">
        <v>2.0</v>
      </c>
      <c r="V639" s="68"/>
      <c r="W639" s="70"/>
      <c r="X639" s="70"/>
      <c r="Y639" s="64" t="s">
        <v>66</v>
      </c>
      <c r="Z639" s="64" t="s">
        <v>66</v>
      </c>
      <c r="AA639" s="64" t="s">
        <v>66</v>
      </c>
      <c r="AB639" s="64" t="s">
        <v>66</v>
      </c>
      <c r="AC639" s="52" t="s">
        <v>1115</v>
      </c>
      <c r="AD639" s="52"/>
    </row>
    <row r="640" ht="33.75" hidden="1" customHeight="1">
      <c r="A640" s="52">
        <v>777.0</v>
      </c>
      <c r="B640" s="53" t="s">
        <v>54</v>
      </c>
      <c r="C640" s="54" t="s">
        <v>690</v>
      </c>
      <c r="D640" s="55"/>
      <c r="E640" s="54"/>
      <c r="F640" s="303"/>
      <c r="G640" s="58">
        <v>45369.0</v>
      </c>
      <c r="H640" s="74"/>
      <c r="I640" s="74"/>
      <c r="J640" s="63" t="s">
        <v>57</v>
      </c>
      <c r="K640" s="64" t="s">
        <v>57</v>
      </c>
      <c r="L640" s="64" t="s">
        <v>82</v>
      </c>
      <c r="M640" s="74" t="s">
        <v>57</v>
      </c>
      <c r="N640" s="307"/>
      <c r="O640" s="307"/>
      <c r="P640" s="307"/>
      <c r="Q640" s="74"/>
      <c r="R640" s="74"/>
      <c r="S640" s="67"/>
      <c r="T640" s="67"/>
      <c r="U640" s="67"/>
      <c r="V640" s="68"/>
      <c r="W640" s="70"/>
      <c r="X640" s="70"/>
      <c r="Y640" s="64" t="s">
        <v>66</v>
      </c>
      <c r="Z640" s="64" t="s">
        <v>66</v>
      </c>
      <c r="AA640" s="64" t="s">
        <v>66</v>
      </c>
      <c r="AB640" s="64" t="s">
        <v>66</v>
      </c>
      <c r="AC640" s="52" t="s">
        <v>821</v>
      </c>
      <c r="AD640" s="52"/>
    </row>
    <row r="641" ht="33.75" hidden="1" customHeight="1">
      <c r="A641" s="52">
        <v>778.0</v>
      </c>
      <c r="B641" s="53" t="s">
        <v>54</v>
      </c>
      <c r="C641" s="54" t="s">
        <v>763</v>
      </c>
      <c r="D641" s="55"/>
      <c r="E641" s="54"/>
      <c r="F641" s="303"/>
      <c r="G641" s="58">
        <v>45379.0</v>
      </c>
      <c r="H641" s="74"/>
      <c r="I641" s="74"/>
      <c r="J641" s="63" t="s">
        <v>57</v>
      </c>
      <c r="K641" s="64" t="s">
        <v>57</v>
      </c>
      <c r="L641" s="64" t="s">
        <v>82</v>
      </c>
      <c r="M641" s="74" t="s">
        <v>57</v>
      </c>
      <c r="N641" s="307"/>
      <c r="O641" s="307"/>
      <c r="P641" s="307"/>
      <c r="Q641" s="74"/>
      <c r="R641" s="74"/>
      <c r="S641" s="67"/>
      <c r="T641" s="67"/>
      <c r="U641" s="67"/>
      <c r="V641" s="68"/>
      <c r="W641" s="70"/>
      <c r="X641" s="70"/>
      <c r="Y641" s="64" t="s">
        <v>66</v>
      </c>
      <c r="Z641" s="64" t="s">
        <v>66</v>
      </c>
      <c r="AA641" s="64" t="s">
        <v>66</v>
      </c>
      <c r="AB641" s="64" t="s">
        <v>66</v>
      </c>
      <c r="AC641" s="52" t="s">
        <v>908</v>
      </c>
      <c r="AD641" s="52"/>
    </row>
    <row r="642" ht="33.75" hidden="1" customHeight="1">
      <c r="A642" s="52">
        <v>779.0</v>
      </c>
      <c r="B642" s="53" t="s">
        <v>54</v>
      </c>
      <c r="C642" s="54" t="s">
        <v>857</v>
      </c>
      <c r="D642" s="620" t="s">
        <v>197</v>
      </c>
      <c r="E642" s="52"/>
      <c r="F642" s="58"/>
      <c r="G642" s="58">
        <v>45552.0</v>
      </c>
      <c r="H642" s="74"/>
      <c r="I642" s="74"/>
      <c r="J642" s="63" t="s">
        <v>57</v>
      </c>
      <c r="K642" s="64" t="s">
        <v>57</v>
      </c>
      <c r="L642" s="64" t="s">
        <v>57</v>
      </c>
      <c r="M642" s="74" t="s">
        <v>57</v>
      </c>
      <c r="N642" s="74" t="s">
        <v>859</v>
      </c>
      <c r="O642" s="307"/>
      <c r="P642" s="307"/>
      <c r="Q642" s="74" t="s">
        <v>600</v>
      </c>
      <c r="R642" s="74" t="s">
        <v>600</v>
      </c>
      <c r="S642" s="67">
        <v>25.0</v>
      </c>
      <c r="T642" s="67">
        <v>28.0</v>
      </c>
      <c r="U642" s="67">
        <v>10.0</v>
      </c>
      <c r="V642" s="68"/>
      <c r="W642" s="70"/>
      <c r="X642" s="70"/>
      <c r="Y642" s="64" t="s">
        <v>66</v>
      </c>
      <c r="Z642" s="64" t="s">
        <v>66</v>
      </c>
      <c r="AA642" s="64" t="s">
        <v>66</v>
      </c>
      <c r="AB642" s="64" t="s">
        <v>66</v>
      </c>
      <c r="AC642" s="52" t="s">
        <v>1119</v>
      </c>
      <c r="AD642" s="52"/>
    </row>
    <row r="643" ht="33.75" hidden="1" customHeight="1">
      <c r="A643" s="52">
        <v>780.0</v>
      </c>
      <c r="B643" s="53" t="s">
        <v>54</v>
      </c>
      <c r="C643" s="54" t="s">
        <v>860</v>
      </c>
      <c r="D643" s="55"/>
      <c r="E643" s="54"/>
      <c r="F643" s="303"/>
      <c r="G643" s="58">
        <v>45399.0</v>
      </c>
      <c r="H643" s="74"/>
      <c r="I643" s="74"/>
      <c r="J643" s="63" t="s">
        <v>57</v>
      </c>
      <c r="K643" s="64" t="s">
        <v>57</v>
      </c>
      <c r="L643" s="64" t="s">
        <v>57</v>
      </c>
      <c r="M643" s="74" t="s">
        <v>57</v>
      </c>
      <c r="N643" s="307"/>
      <c r="O643" s="307"/>
      <c r="P643" s="307"/>
      <c r="Q643" s="74"/>
      <c r="R643" s="74"/>
      <c r="S643" s="67">
        <v>39.0</v>
      </c>
      <c r="T643" s="67">
        <v>42.0</v>
      </c>
      <c r="U643" s="67">
        <v>3.0</v>
      </c>
      <c r="V643" s="68"/>
      <c r="W643" s="70"/>
      <c r="X643" s="70"/>
      <c r="Y643" s="64" t="s">
        <v>66</v>
      </c>
      <c r="Z643" s="64" t="s">
        <v>66</v>
      </c>
      <c r="AA643" s="64" t="s">
        <v>66</v>
      </c>
      <c r="AB643" s="64" t="s">
        <v>66</v>
      </c>
      <c r="AC643" s="52" t="s">
        <v>1122</v>
      </c>
      <c r="AD643" s="52"/>
    </row>
    <row r="644" ht="33.75" hidden="1" customHeight="1">
      <c r="A644" s="52">
        <v>781.0</v>
      </c>
      <c r="B644" s="53" t="s">
        <v>54</v>
      </c>
      <c r="C644" s="54" t="s">
        <v>798</v>
      </c>
      <c r="D644" s="55"/>
      <c r="E644" s="54"/>
      <c r="F644" s="303"/>
      <c r="G644" s="58">
        <v>45369.0</v>
      </c>
      <c r="H644" s="74"/>
      <c r="I644" s="74"/>
      <c r="J644" s="63" t="s">
        <v>57</v>
      </c>
      <c r="K644" s="64" t="s">
        <v>57</v>
      </c>
      <c r="L644" s="64" t="s">
        <v>82</v>
      </c>
      <c r="M644" s="74" t="s">
        <v>57</v>
      </c>
      <c r="N644" s="307"/>
      <c r="O644" s="307"/>
      <c r="P644" s="307"/>
      <c r="Q644" s="74"/>
      <c r="R644" s="74"/>
      <c r="S644" s="67"/>
      <c r="T644" s="67"/>
      <c r="U644" s="67"/>
      <c r="V644" s="68"/>
      <c r="W644" s="70"/>
      <c r="X644" s="70"/>
      <c r="Y644" s="64" t="s">
        <v>66</v>
      </c>
      <c r="Z644" s="64" t="s">
        <v>66</v>
      </c>
      <c r="AA644" s="64" t="s">
        <v>66</v>
      </c>
      <c r="AB644" s="64" t="s">
        <v>66</v>
      </c>
      <c r="AC644" s="52" t="s">
        <v>953</v>
      </c>
      <c r="AD644" s="52"/>
    </row>
    <row r="645" ht="33.75" hidden="1" customHeight="1">
      <c r="A645" s="52">
        <v>782.0</v>
      </c>
      <c r="B645" s="53" t="s">
        <v>54</v>
      </c>
      <c r="C645" s="54" t="s">
        <v>652</v>
      </c>
      <c r="D645" s="55"/>
      <c r="E645" s="54"/>
      <c r="F645" s="303"/>
      <c r="G645" s="58">
        <v>45372.0</v>
      </c>
      <c r="H645" s="74"/>
      <c r="I645" s="74"/>
      <c r="J645" s="63" t="s">
        <v>57</v>
      </c>
      <c r="K645" s="64" t="s">
        <v>57</v>
      </c>
      <c r="L645" s="64" t="s">
        <v>82</v>
      </c>
      <c r="M645" s="74" t="s">
        <v>57</v>
      </c>
      <c r="N645" s="307"/>
      <c r="O645" s="307"/>
      <c r="P645" s="307"/>
      <c r="Q645" s="74"/>
      <c r="R645" s="74"/>
      <c r="S645" s="67"/>
      <c r="T645" s="67"/>
      <c r="U645" s="67"/>
      <c r="V645" s="68"/>
      <c r="W645" s="70"/>
      <c r="X645" s="70"/>
      <c r="Y645" s="64" t="s">
        <v>66</v>
      </c>
      <c r="Z645" s="64" t="s">
        <v>66</v>
      </c>
      <c r="AA645" s="64" t="s">
        <v>66</v>
      </c>
      <c r="AB645" s="64" t="s">
        <v>66</v>
      </c>
      <c r="AC645" s="52" t="s">
        <v>773</v>
      </c>
      <c r="AD645" s="52"/>
    </row>
    <row r="646" ht="33.75" hidden="1" customHeight="1">
      <c r="A646" s="52">
        <v>783.0</v>
      </c>
      <c r="B646" s="53" t="s">
        <v>54</v>
      </c>
      <c r="C646" s="54" t="s">
        <v>861</v>
      </c>
      <c r="D646" s="55"/>
      <c r="E646" s="54"/>
      <c r="F646" s="303"/>
      <c r="G646" s="58">
        <v>45393.0</v>
      </c>
      <c r="H646" s="74"/>
      <c r="I646" s="74"/>
      <c r="J646" s="63" t="s">
        <v>57</v>
      </c>
      <c r="K646" s="64" t="s">
        <v>57</v>
      </c>
      <c r="L646" s="64" t="s">
        <v>57</v>
      </c>
      <c r="M646" s="74" t="s">
        <v>57</v>
      </c>
      <c r="N646" s="307"/>
      <c r="O646" s="307"/>
      <c r="P646" s="307"/>
      <c r="Q646" s="74"/>
      <c r="R646" s="74"/>
      <c r="S646" s="67">
        <v>17.0</v>
      </c>
      <c r="T646" s="67">
        <v>16.0</v>
      </c>
      <c r="U646" s="67">
        <v>2.0</v>
      </c>
      <c r="V646" s="68"/>
      <c r="W646" s="70"/>
      <c r="X646" s="70"/>
      <c r="Y646" s="64" t="s">
        <v>66</v>
      </c>
      <c r="Z646" s="64" t="s">
        <v>66</v>
      </c>
      <c r="AA646" s="64" t="s">
        <v>66</v>
      </c>
      <c r="AB646" s="64" t="s">
        <v>66</v>
      </c>
      <c r="AC646" s="52" t="s">
        <v>1126</v>
      </c>
      <c r="AD646" s="52"/>
    </row>
    <row r="647" ht="33.75" hidden="1" customHeight="1">
      <c r="A647" s="52">
        <v>784.0</v>
      </c>
      <c r="B647" s="53" t="s">
        <v>54</v>
      </c>
      <c r="C647" s="54" t="s">
        <v>863</v>
      </c>
      <c r="D647" s="55"/>
      <c r="E647" s="54"/>
      <c r="F647" s="303"/>
      <c r="G647" s="58">
        <v>45406.0</v>
      </c>
      <c r="H647" s="74"/>
      <c r="I647" s="74"/>
      <c r="J647" s="63" t="s">
        <v>57</v>
      </c>
      <c r="K647" s="64" t="s">
        <v>57</v>
      </c>
      <c r="L647" s="64" t="s">
        <v>57</v>
      </c>
      <c r="M647" s="74" t="s">
        <v>57</v>
      </c>
      <c r="N647" s="307"/>
      <c r="O647" s="307"/>
      <c r="P647" s="307"/>
      <c r="Q647" s="74" t="s">
        <v>600</v>
      </c>
      <c r="R647" s="74" t="s">
        <v>600</v>
      </c>
      <c r="S647" s="67">
        <v>6.0</v>
      </c>
      <c r="T647" s="67">
        <v>3.0</v>
      </c>
      <c r="U647" s="67">
        <v>4.0</v>
      </c>
      <c r="V647" s="68"/>
      <c r="W647" s="70"/>
      <c r="X647" s="70"/>
      <c r="Y647" s="64" t="s">
        <v>66</v>
      </c>
      <c r="Z647" s="64" t="s">
        <v>66</v>
      </c>
      <c r="AA647" s="64" t="s">
        <v>66</v>
      </c>
      <c r="AB647" s="64" t="s">
        <v>66</v>
      </c>
      <c r="AC647" s="52" t="s">
        <v>1127</v>
      </c>
      <c r="AD647" s="52"/>
    </row>
    <row r="648" ht="33.75" hidden="1" customHeight="1">
      <c r="A648" s="52">
        <v>785.0</v>
      </c>
      <c r="B648" s="53" t="s">
        <v>54</v>
      </c>
      <c r="C648" s="54" t="s">
        <v>864</v>
      </c>
      <c r="D648" s="55"/>
      <c r="E648" s="54"/>
      <c r="F648" s="303"/>
      <c r="G648" s="58">
        <v>45404.0</v>
      </c>
      <c r="H648" s="74"/>
      <c r="I648" s="74"/>
      <c r="J648" s="63" t="s">
        <v>57</v>
      </c>
      <c r="K648" s="64" t="s">
        <v>57</v>
      </c>
      <c r="L648" s="64" t="s">
        <v>66</v>
      </c>
      <c r="M648" s="74" t="s">
        <v>183</v>
      </c>
      <c r="N648" s="307"/>
      <c r="O648" s="307"/>
      <c r="P648" s="307"/>
      <c r="Q648" s="74"/>
      <c r="R648" s="74"/>
      <c r="S648" s="67">
        <v>2.0</v>
      </c>
      <c r="T648" s="67">
        <v>1.0</v>
      </c>
      <c r="U648" s="67">
        <v>0.0</v>
      </c>
      <c r="V648" s="68"/>
      <c r="W648" s="70"/>
      <c r="X648" s="70"/>
      <c r="Y648" s="64" t="s">
        <v>66</v>
      </c>
      <c r="Z648" s="64" t="s">
        <v>66</v>
      </c>
      <c r="AA648" s="64" t="s">
        <v>66</v>
      </c>
      <c r="AB648" s="64" t="s">
        <v>66</v>
      </c>
      <c r="AC648" s="52" t="s">
        <v>1130</v>
      </c>
      <c r="AD648" s="52"/>
    </row>
    <row r="649" ht="33.75" hidden="1" customHeight="1">
      <c r="A649" s="52">
        <v>786.0</v>
      </c>
      <c r="B649" s="53" t="s">
        <v>54</v>
      </c>
      <c r="C649" s="54" t="s">
        <v>484</v>
      </c>
      <c r="D649" s="55"/>
      <c r="E649" s="54"/>
      <c r="F649" s="303"/>
      <c r="G649" s="58">
        <v>45379.0</v>
      </c>
      <c r="H649" s="74"/>
      <c r="I649" s="74"/>
      <c r="J649" s="63" t="s">
        <v>57</v>
      </c>
      <c r="K649" s="64" t="s">
        <v>57</v>
      </c>
      <c r="L649" s="64" t="s">
        <v>57</v>
      </c>
      <c r="M649" s="74" t="s">
        <v>57</v>
      </c>
      <c r="N649" s="307"/>
      <c r="O649" s="307"/>
      <c r="P649" s="307"/>
      <c r="Q649" s="74"/>
      <c r="R649" s="74"/>
      <c r="S649" s="67"/>
      <c r="T649" s="67"/>
      <c r="U649" s="67"/>
      <c r="V649" s="68"/>
      <c r="W649" s="70"/>
      <c r="X649" s="70"/>
      <c r="Y649" s="64" t="s">
        <v>66</v>
      </c>
      <c r="Z649" s="64" t="s">
        <v>66</v>
      </c>
      <c r="AA649" s="64" t="s">
        <v>66</v>
      </c>
      <c r="AB649" s="64" t="s">
        <v>66</v>
      </c>
      <c r="AC649" s="52" t="s">
        <v>673</v>
      </c>
      <c r="AD649" s="52"/>
    </row>
    <row r="650" ht="33.75" hidden="1" customHeight="1">
      <c r="A650" s="52">
        <v>787.0</v>
      </c>
      <c r="B650" s="53" t="s">
        <v>54</v>
      </c>
      <c r="C650" s="54" t="s">
        <v>866</v>
      </c>
      <c r="D650" s="55"/>
      <c r="E650" s="54"/>
      <c r="F650" s="303"/>
      <c r="G650" s="58">
        <v>45378.0</v>
      </c>
      <c r="H650" s="74"/>
      <c r="I650" s="74"/>
      <c r="J650" s="63" t="s">
        <v>57</v>
      </c>
      <c r="K650" s="64" t="s">
        <v>57</v>
      </c>
      <c r="L650" s="64" t="s">
        <v>57</v>
      </c>
      <c r="M650" s="74" t="s">
        <v>82</v>
      </c>
      <c r="N650" s="307"/>
      <c r="O650" s="307"/>
      <c r="P650" s="307"/>
      <c r="Q650" s="74"/>
      <c r="R650" s="74"/>
      <c r="S650" s="67"/>
      <c r="T650" s="67"/>
      <c r="U650" s="67"/>
      <c r="V650" s="68"/>
      <c r="W650" s="70"/>
      <c r="X650" s="70"/>
      <c r="Y650" s="64" t="s">
        <v>66</v>
      </c>
      <c r="Z650" s="64" t="s">
        <v>66</v>
      </c>
      <c r="AA650" s="64" t="s">
        <v>66</v>
      </c>
      <c r="AB650" s="64" t="s">
        <v>66</v>
      </c>
      <c r="AC650" s="52" t="s">
        <v>1133</v>
      </c>
      <c r="AD650" s="52"/>
    </row>
    <row r="651" ht="33.75" hidden="1" customHeight="1">
      <c r="A651" s="52">
        <v>788.0</v>
      </c>
      <c r="B651" s="53" t="s">
        <v>54</v>
      </c>
      <c r="C651" s="54" t="s">
        <v>760</v>
      </c>
      <c r="D651" s="55"/>
      <c r="E651" s="54"/>
      <c r="F651" s="303"/>
      <c r="G651" s="58">
        <v>45378.0</v>
      </c>
      <c r="H651" s="74"/>
      <c r="I651" s="74"/>
      <c r="J651" s="63" t="s">
        <v>57</v>
      </c>
      <c r="K651" s="64" t="s">
        <v>57</v>
      </c>
      <c r="L651" s="64" t="s">
        <v>57</v>
      </c>
      <c r="M651" s="74" t="s">
        <v>57</v>
      </c>
      <c r="N651" s="307"/>
      <c r="O651" s="307"/>
      <c r="P651" s="307"/>
      <c r="Q651" s="74"/>
      <c r="R651" s="74"/>
      <c r="S651" s="67"/>
      <c r="T651" s="67"/>
      <c r="U651" s="67"/>
      <c r="V651" s="68"/>
      <c r="W651" s="70"/>
      <c r="X651" s="70"/>
      <c r="Y651" s="64" t="s">
        <v>66</v>
      </c>
      <c r="Z651" s="64" t="s">
        <v>66</v>
      </c>
      <c r="AA651" s="64" t="s">
        <v>66</v>
      </c>
      <c r="AB651" s="64" t="s">
        <v>66</v>
      </c>
      <c r="AC651" s="52" t="s">
        <v>902</v>
      </c>
      <c r="AD651" s="52"/>
    </row>
    <row r="652" ht="33.75" hidden="1" customHeight="1">
      <c r="A652" s="52">
        <v>789.0</v>
      </c>
      <c r="B652" s="53" t="s">
        <v>54</v>
      </c>
      <c r="C652" s="54" t="s">
        <v>868</v>
      </c>
      <c r="D652" s="55"/>
      <c r="E652" s="54"/>
      <c r="F652" s="303"/>
      <c r="G652" s="58">
        <v>45380.0</v>
      </c>
      <c r="H652" s="74"/>
      <c r="I652" s="74"/>
      <c r="J652" s="63" t="s">
        <v>82</v>
      </c>
      <c r="K652" s="64" t="s">
        <v>82</v>
      </c>
      <c r="L652" s="64" t="s">
        <v>82</v>
      </c>
      <c r="M652" s="74" t="s">
        <v>82</v>
      </c>
      <c r="N652" s="307"/>
      <c r="O652" s="307"/>
      <c r="P652" s="307"/>
      <c r="Q652" s="74"/>
      <c r="R652" s="74"/>
      <c r="S652" s="67"/>
      <c r="T652" s="67"/>
      <c r="U652" s="67"/>
      <c r="V652" s="68"/>
      <c r="W652" s="70"/>
      <c r="X652" s="70"/>
      <c r="Y652" s="64" t="s">
        <v>66</v>
      </c>
      <c r="Z652" s="64" t="s">
        <v>66</v>
      </c>
      <c r="AA652" s="64" t="s">
        <v>66</v>
      </c>
      <c r="AB652" s="64" t="s">
        <v>66</v>
      </c>
      <c r="AC652" s="52" t="s">
        <v>1137</v>
      </c>
      <c r="AD652" s="52"/>
    </row>
    <row r="653" ht="33.75" hidden="1" customHeight="1">
      <c r="A653" s="52">
        <v>790.0</v>
      </c>
      <c r="B653" s="53" t="s">
        <v>54</v>
      </c>
      <c r="C653" s="54" t="s">
        <v>353</v>
      </c>
      <c r="D653" s="55"/>
      <c r="E653" s="54"/>
      <c r="F653" s="303"/>
      <c r="G653" s="58">
        <v>45405.0</v>
      </c>
      <c r="H653" s="74"/>
      <c r="I653" s="74"/>
      <c r="J653" s="63" t="s">
        <v>57</v>
      </c>
      <c r="K653" s="64" t="s">
        <v>57</v>
      </c>
      <c r="L653" s="64" t="s">
        <v>57</v>
      </c>
      <c r="M653" s="74" t="s">
        <v>66</v>
      </c>
      <c r="N653" s="307"/>
      <c r="O653" s="307"/>
      <c r="P653" s="307"/>
      <c r="Q653" s="74"/>
      <c r="R653" s="74"/>
      <c r="S653" s="67">
        <v>0.0</v>
      </c>
      <c r="T653" s="67">
        <v>1.0</v>
      </c>
      <c r="U653" s="67">
        <v>1.0</v>
      </c>
      <c r="V653" s="68"/>
      <c r="W653" s="70"/>
      <c r="X653" s="70"/>
      <c r="Y653" s="64" t="s">
        <v>66</v>
      </c>
      <c r="Z653" s="64" t="s">
        <v>66</v>
      </c>
      <c r="AA653" s="64" t="s">
        <v>66</v>
      </c>
      <c r="AB653" s="64" t="s">
        <v>66</v>
      </c>
      <c r="AC653" s="52" t="s">
        <v>1139</v>
      </c>
      <c r="AD653" s="52"/>
    </row>
    <row r="654" ht="33.75" hidden="1" customHeight="1">
      <c r="A654" s="52">
        <v>791.0</v>
      </c>
      <c r="B654" s="53" t="s">
        <v>54</v>
      </c>
      <c r="C654" s="54" t="s">
        <v>870</v>
      </c>
      <c r="D654" s="55"/>
      <c r="E654" s="54"/>
      <c r="F654" s="303"/>
      <c r="G654" s="58">
        <v>45380.0</v>
      </c>
      <c r="H654" s="74"/>
      <c r="I654" s="74"/>
      <c r="J654" s="63" t="s">
        <v>57</v>
      </c>
      <c r="K654" s="64" t="s">
        <v>57</v>
      </c>
      <c r="L654" s="64" t="s">
        <v>57</v>
      </c>
      <c r="M654" s="74" t="s">
        <v>82</v>
      </c>
      <c r="N654" s="307"/>
      <c r="O654" s="307"/>
      <c r="P654" s="307"/>
      <c r="Q654" s="74"/>
      <c r="R654" s="74"/>
      <c r="S654" s="67"/>
      <c r="T654" s="67"/>
      <c r="U654" s="67"/>
      <c r="V654" s="68"/>
      <c r="W654" s="70"/>
      <c r="X654" s="70"/>
      <c r="Y654" s="64" t="s">
        <v>66</v>
      </c>
      <c r="Z654" s="64" t="s">
        <v>66</v>
      </c>
      <c r="AA654" s="64" t="s">
        <v>66</v>
      </c>
      <c r="AB654" s="64" t="s">
        <v>66</v>
      </c>
      <c r="AC654" s="52" t="s">
        <v>1142</v>
      </c>
      <c r="AD654" s="52"/>
    </row>
    <row r="655" ht="33.75" hidden="1" customHeight="1">
      <c r="A655" s="52">
        <v>792.0</v>
      </c>
      <c r="B655" s="53" t="s">
        <v>54</v>
      </c>
      <c r="C655" s="54" t="s">
        <v>793</v>
      </c>
      <c r="D655" s="55"/>
      <c r="E655" s="54"/>
      <c r="F655" s="303"/>
      <c r="G655" s="58">
        <v>45391.0</v>
      </c>
      <c r="H655" s="74"/>
      <c r="I655" s="74"/>
      <c r="J655" s="63" t="s">
        <v>57</v>
      </c>
      <c r="K655" s="64" t="s">
        <v>57</v>
      </c>
      <c r="L655" s="64" t="s">
        <v>57</v>
      </c>
      <c r="M655" s="74" t="s">
        <v>57</v>
      </c>
      <c r="N655" s="307"/>
      <c r="O655" s="307"/>
      <c r="P655" s="307"/>
      <c r="Q655" s="74"/>
      <c r="R655" s="74"/>
      <c r="S655" s="67"/>
      <c r="T655" s="67"/>
      <c r="U655" s="67"/>
      <c r="V655" s="68"/>
      <c r="W655" s="70"/>
      <c r="X655" s="70"/>
      <c r="Y655" s="64" t="s">
        <v>66</v>
      </c>
      <c r="Z655" s="64" t="s">
        <v>66</v>
      </c>
      <c r="AA655" s="64" t="s">
        <v>66</v>
      </c>
      <c r="AB655" s="64" t="s">
        <v>66</v>
      </c>
      <c r="AC655" s="52" t="s">
        <v>948</v>
      </c>
      <c r="AD655" s="52"/>
    </row>
    <row r="656" ht="33.75" hidden="1" customHeight="1">
      <c r="A656" s="52">
        <v>793.0</v>
      </c>
      <c r="B656" s="53" t="s">
        <v>54</v>
      </c>
      <c r="C656" s="54" t="s">
        <v>871</v>
      </c>
      <c r="D656" s="55"/>
      <c r="E656" s="54"/>
      <c r="F656" s="303"/>
      <c r="G656" s="58">
        <v>45412.0</v>
      </c>
      <c r="H656" s="74"/>
      <c r="I656" s="74"/>
      <c r="J656" s="63" t="s">
        <v>57</v>
      </c>
      <c r="K656" s="64" t="s">
        <v>57</v>
      </c>
      <c r="L656" s="64" t="s">
        <v>57</v>
      </c>
      <c r="M656" s="74" t="s">
        <v>57</v>
      </c>
      <c r="N656" s="307"/>
      <c r="O656" s="307"/>
      <c r="P656" s="307"/>
      <c r="Q656" s="74" t="s">
        <v>872</v>
      </c>
      <c r="R656" s="74" t="s">
        <v>600</v>
      </c>
      <c r="S656" s="67">
        <v>23.0</v>
      </c>
      <c r="T656" s="67">
        <v>18.0</v>
      </c>
      <c r="U656" s="67">
        <v>7.0</v>
      </c>
      <c r="V656" s="68"/>
      <c r="W656" s="70"/>
      <c r="X656" s="70"/>
      <c r="Y656" s="64" t="s">
        <v>66</v>
      </c>
      <c r="Z656" s="64" t="s">
        <v>66</v>
      </c>
      <c r="AA656" s="64" t="s">
        <v>66</v>
      </c>
      <c r="AB656" s="64" t="s">
        <v>66</v>
      </c>
      <c r="AC656" s="52" t="s">
        <v>1146</v>
      </c>
      <c r="AD656" s="52"/>
    </row>
    <row r="657" ht="33.75" hidden="1" customHeight="1">
      <c r="A657" s="52">
        <v>794.0</v>
      </c>
      <c r="B657" s="53" t="s">
        <v>54</v>
      </c>
      <c r="C657" s="54" t="s">
        <v>873</v>
      </c>
      <c r="D657" s="55"/>
      <c r="E657" s="54"/>
      <c r="F657" s="303"/>
      <c r="G657" s="58">
        <v>45404.0</v>
      </c>
      <c r="H657" s="74"/>
      <c r="I657" s="74"/>
      <c r="J657" s="63" t="s">
        <v>57</v>
      </c>
      <c r="K657" s="64" t="s">
        <v>57</v>
      </c>
      <c r="L657" s="64" t="s">
        <v>66</v>
      </c>
      <c r="M657" s="74" t="s">
        <v>183</v>
      </c>
      <c r="N657" s="307"/>
      <c r="O657" s="307"/>
      <c r="P657" s="307"/>
      <c r="Q657" s="74"/>
      <c r="R657" s="74"/>
      <c r="S657" s="67">
        <v>7.0</v>
      </c>
      <c r="T657" s="67">
        <v>5.0</v>
      </c>
      <c r="U657" s="67">
        <v>1.0</v>
      </c>
      <c r="V657" s="68"/>
      <c r="W657" s="70"/>
      <c r="X657" s="70"/>
      <c r="Y657" s="64" t="s">
        <v>66</v>
      </c>
      <c r="Z657" s="64" t="s">
        <v>66</v>
      </c>
      <c r="AA657" s="64" t="s">
        <v>66</v>
      </c>
      <c r="AB657" s="64" t="s">
        <v>66</v>
      </c>
      <c r="AC657" s="52" t="s">
        <v>675</v>
      </c>
      <c r="AD657" s="52"/>
    </row>
    <row r="658" ht="33.75" hidden="1" customHeight="1">
      <c r="A658" s="52">
        <v>795.0</v>
      </c>
      <c r="B658" s="53" t="s">
        <v>54</v>
      </c>
      <c r="C658" s="54" t="s">
        <v>874</v>
      </c>
      <c r="D658" s="55"/>
      <c r="E658" s="54"/>
      <c r="F658" s="303"/>
      <c r="G658" s="58">
        <v>45405.0</v>
      </c>
      <c r="H658" s="74"/>
      <c r="I658" s="74"/>
      <c r="J658" s="63" t="s">
        <v>57</v>
      </c>
      <c r="K658" s="64" t="s">
        <v>57</v>
      </c>
      <c r="L658" s="64" t="s">
        <v>57</v>
      </c>
      <c r="M658" s="74" t="s">
        <v>66</v>
      </c>
      <c r="N658" s="307"/>
      <c r="O658" s="307"/>
      <c r="P658" s="307"/>
      <c r="Q658" s="74"/>
      <c r="R658" s="74"/>
      <c r="S658" s="67">
        <v>0.0</v>
      </c>
      <c r="T658" s="67">
        <v>1.0</v>
      </c>
      <c r="U658" s="67">
        <v>1.0</v>
      </c>
      <c r="V658" s="68"/>
      <c r="W658" s="70"/>
      <c r="X658" s="70"/>
      <c r="Y658" s="64" t="s">
        <v>66</v>
      </c>
      <c r="Z658" s="64" t="s">
        <v>66</v>
      </c>
      <c r="AA658" s="64" t="s">
        <v>66</v>
      </c>
      <c r="AB658" s="64" t="s">
        <v>66</v>
      </c>
      <c r="AC658" s="52" t="s">
        <v>1149</v>
      </c>
      <c r="AD658" s="52"/>
    </row>
    <row r="659" ht="33.75" hidden="1" customHeight="1">
      <c r="A659" s="52">
        <v>796.0</v>
      </c>
      <c r="B659" s="53" t="s">
        <v>54</v>
      </c>
      <c r="C659" s="54" t="s">
        <v>877</v>
      </c>
      <c r="D659" s="55"/>
      <c r="E659" s="54"/>
      <c r="F659" s="303"/>
      <c r="G659" s="58">
        <v>45407.0</v>
      </c>
      <c r="H659" s="74"/>
      <c r="I659" s="74"/>
      <c r="J659" s="63" t="s">
        <v>57</v>
      </c>
      <c r="K659" s="64" t="s">
        <v>57</v>
      </c>
      <c r="L659" s="64" t="s">
        <v>57</v>
      </c>
      <c r="M659" s="74" t="s">
        <v>57</v>
      </c>
      <c r="N659" s="307"/>
      <c r="O659" s="307"/>
      <c r="P659" s="307"/>
      <c r="Q659" s="74" t="s">
        <v>600</v>
      </c>
      <c r="R659" s="74" t="s">
        <v>600</v>
      </c>
      <c r="S659" s="67">
        <v>16.0</v>
      </c>
      <c r="T659" s="67">
        <v>13.0</v>
      </c>
      <c r="U659" s="67">
        <v>5.0</v>
      </c>
      <c r="V659" s="68"/>
      <c r="W659" s="70"/>
      <c r="X659" s="70"/>
      <c r="Y659" s="64" t="s">
        <v>66</v>
      </c>
      <c r="Z659" s="64" t="s">
        <v>66</v>
      </c>
      <c r="AA659" s="64" t="s">
        <v>66</v>
      </c>
      <c r="AB659" s="64" t="s">
        <v>66</v>
      </c>
      <c r="AC659" s="52" t="s">
        <v>1151</v>
      </c>
      <c r="AD659" s="52"/>
    </row>
    <row r="660" ht="33.75" hidden="1" customHeight="1">
      <c r="A660" s="52">
        <v>797.0</v>
      </c>
      <c r="B660" s="53" t="s">
        <v>54</v>
      </c>
      <c r="C660" s="54" t="s">
        <v>879</v>
      </c>
      <c r="D660" s="55"/>
      <c r="E660" s="54"/>
      <c r="F660" s="303"/>
      <c r="G660" s="58">
        <v>45411.0</v>
      </c>
      <c r="H660" s="74"/>
      <c r="I660" s="74"/>
      <c r="J660" s="63" t="s">
        <v>57</v>
      </c>
      <c r="K660" s="64" t="s">
        <v>57</v>
      </c>
      <c r="L660" s="64" t="s">
        <v>57</v>
      </c>
      <c r="M660" s="74" t="s">
        <v>57</v>
      </c>
      <c r="N660" s="307"/>
      <c r="O660" s="307"/>
      <c r="P660" s="307"/>
      <c r="Q660" s="74" t="s">
        <v>600</v>
      </c>
      <c r="R660" s="74" t="s">
        <v>600</v>
      </c>
      <c r="S660" s="67">
        <v>18.0</v>
      </c>
      <c r="T660" s="67">
        <v>23.0</v>
      </c>
      <c r="U660" s="67">
        <v>8.0</v>
      </c>
      <c r="V660" s="68"/>
      <c r="W660" s="70"/>
      <c r="X660" s="70"/>
      <c r="Y660" s="64" t="s">
        <v>66</v>
      </c>
      <c r="Z660" s="64" t="s">
        <v>66</v>
      </c>
      <c r="AA660" s="64" t="s">
        <v>66</v>
      </c>
      <c r="AB660" s="64" t="s">
        <v>66</v>
      </c>
      <c r="AC660" s="52" t="s">
        <v>1153</v>
      </c>
      <c r="AD660" s="52"/>
    </row>
    <row r="661" ht="33.75" hidden="1" customHeight="1">
      <c r="A661" s="52">
        <v>798.0</v>
      </c>
      <c r="B661" s="53" t="s">
        <v>54</v>
      </c>
      <c r="C661" s="54" t="s">
        <v>880</v>
      </c>
      <c r="D661" s="55"/>
      <c r="E661" s="54"/>
      <c r="F661" s="303"/>
      <c r="G661" s="58">
        <v>45414.0</v>
      </c>
      <c r="H661" s="74"/>
      <c r="I661" s="74"/>
      <c r="J661" s="63" t="s">
        <v>57</v>
      </c>
      <c r="K661" s="64" t="s">
        <v>57</v>
      </c>
      <c r="L661" s="64" t="s">
        <v>57</v>
      </c>
      <c r="M661" s="74" t="s">
        <v>57</v>
      </c>
      <c r="N661" s="307"/>
      <c r="O661" s="307"/>
      <c r="P661" s="307"/>
      <c r="Q661" s="74" t="s">
        <v>600</v>
      </c>
      <c r="R661" s="74" t="s">
        <v>600</v>
      </c>
      <c r="S661" s="67">
        <v>12.0</v>
      </c>
      <c r="T661" s="67">
        <v>14.0</v>
      </c>
      <c r="U661" s="67">
        <v>2.0</v>
      </c>
      <c r="V661" s="68"/>
      <c r="W661" s="70"/>
      <c r="X661" s="70"/>
      <c r="Y661" s="64" t="s">
        <v>66</v>
      </c>
      <c r="Z661" s="64" t="s">
        <v>66</v>
      </c>
      <c r="AA661" s="64" t="s">
        <v>66</v>
      </c>
      <c r="AB661" s="64" t="s">
        <v>66</v>
      </c>
      <c r="AC661" s="52" t="s">
        <v>1157</v>
      </c>
      <c r="AD661" s="52"/>
    </row>
    <row r="662" ht="33.75" hidden="1" customHeight="1">
      <c r="A662" s="52">
        <v>799.0</v>
      </c>
      <c r="B662" s="53" t="s">
        <v>54</v>
      </c>
      <c r="C662" s="54" t="s">
        <v>823</v>
      </c>
      <c r="D662" s="55"/>
      <c r="E662" s="54"/>
      <c r="F662" s="303"/>
      <c r="G662" s="58">
        <v>45397.0</v>
      </c>
      <c r="H662" s="74"/>
      <c r="I662" s="74"/>
      <c r="J662" s="63" t="s">
        <v>57</v>
      </c>
      <c r="K662" s="64" t="s">
        <v>57</v>
      </c>
      <c r="L662" s="64" t="s">
        <v>66</v>
      </c>
      <c r="M662" s="74" t="s">
        <v>57</v>
      </c>
      <c r="N662" s="307"/>
      <c r="O662" s="307"/>
      <c r="P662" s="307"/>
      <c r="Q662" s="74"/>
      <c r="R662" s="74"/>
      <c r="S662" s="67">
        <v>3.0</v>
      </c>
      <c r="T662" s="67">
        <v>1.0</v>
      </c>
      <c r="U662" s="67">
        <v>0.0</v>
      </c>
      <c r="V662" s="68"/>
      <c r="W662" s="70"/>
      <c r="X662" s="70"/>
      <c r="Y662" s="64" t="s">
        <v>66</v>
      </c>
      <c r="Z662" s="64" t="s">
        <v>66</v>
      </c>
      <c r="AA662" s="64" t="s">
        <v>66</v>
      </c>
      <c r="AB662" s="64" t="s">
        <v>66</v>
      </c>
      <c r="AC662" s="52" t="s">
        <v>1040</v>
      </c>
      <c r="AD662" s="52"/>
    </row>
    <row r="663" ht="33.75" hidden="1" customHeight="1">
      <c r="A663" s="52">
        <v>800.0</v>
      </c>
      <c r="B663" s="53" t="s">
        <v>54</v>
      </c>
      <c r="C663" s="54" t="s">
        <v>881</v>
      </c>
      <c r="D663" s="55"/>
      <c r="E663" s="54"/>
      <c r="F663" s="303"/>
      <c r="G663" s="58">
        <v>45414.0</v>
      </c>
      <c r="H663" s="74"/>
      <c r="I663" s="74"/>
      <c r="J663" s="63" t="s">
        <v>57</v>
      </c>
      <c r="K663" s="64" t="s">
        <v>57</v>
      </c>
      <c r="L663" s="64" t="s">
        <v>57</v>
      </c>
      <c r="M663" s="74" t="s">
        <v>57</v>
      </c>
      <c r="N663" s="307"/>
      <c r="O663" s="307"/>
      <c r="P663" s="307"/>
      <c r="Q663" s="74" t="s">
        <v>600</v>
      </c>
      <c r="R663" s="74" t="s">
        <v>600</v>
      </c>
      <c r="S663" s="67">
        <v>11.0</v>
      </c>
      <c r="T663" s="67">
        <v>14.0</v>
      </c>
      <c r="U663" s="67">
        <v>4.0</v>
      </c>
      <c r="V663" s="68"/>
      <c r="W663" s="70"/>
      <c r="X663" s="70"/>
      <c r="Y663" s="64" t="s">
        <v>66</v>
      </c>
      <c r="Z663" s="64" t="s">
        <v>66</v>
      </c>
      <c r="AA663" s="64" t="s">
        <v>66</v>
      </c>
      <c r="AB663" s="64" t="s">
        <v>66</v>
      </c>
      <c r="AC663" s="52" t="s">
        <v>1162</v>
      </c>
      <c r="AD663" s="52"/>
    </row>
    <row r="664" ht="33.75" hidden="1" customHeight="1">
      <c r="A664" s="52">
        <v>801.0</v>
      </c>
      <c r="B664" s="53" t="s">
        <v>54</v>
      </c>
      <c r="C664" s="54" t="s">
        <v>883</v>
      </c>
      <c r="D664" s="55"/>
      <c r="E664" s="54"/>
      <c r="F664" s="303"/>
      <c r="G664" s="58">
        <v>45460.0</v>
      </c>
      <c r="H664" s="74"/>
      <c r="I664" s="74"/>
      <c r="J664" s="63" t="s">
        <v>57</v>
      </c>
      <c r="K664" s="64" t="s">
        <v>57</v>
      </c>
      <c r="L664" s="64" t="s">
        <v>57</v>
      </c>
      <c r="M664" s="74" t="s">
        <v>57</v>
      </c>
      <c r="N664" s="307"/>
      <c r="O664" s="307"/>
      <c r="P664" s="307"/>
      <c r="Q664" s="74" t="s">
        <v>600</v>
      </c>
      <c r="R664" s="74" t="s">
        <v>600</v>
      </c>
      <c r="S664" s="67">
        <v>9.0</v>
      </c>
      <c r="T664" s="67">
        <v>11.0</v>
      </c>
      <c r="U664" s="67">
        <v>2.0</v>
      </c>
      <c r="V664" s="68"/>
      <c r="W664" s="70"/>
      <c r="X664" s="70"/>
      <c r="Y664" s="64" t="s">
        <v>66</v>
      </c>
      <c r="Z664" s="64" t="s">
        <v>66</v>
      </c>
      <c r="AA664" s="64" t="s">
        <v>66</v>
      </c>
      <c r="AB664" s="64" t="s">
        <v>66</v>
      </c>
      <c r="AC664" s="412" t="s">
        <v>1164</v>
      </c>
      <c r="AD664" s="52"/>
    </row>
    <row r="665" ht="33.75" hidden="1" customHeight="1">
      <c r="A665" s="52">
        <v>802.0</v>
      </c>
      <c r="B665" s="53" t="s">
        <v>54</v>
      </c>
      <c r="C665" s="54" t="s">
        <v>885</v>
      </c>
      <c r="D665" s="55"/>
      <c r="E665" s="54"/>
      <c r="F665" s="303"/>
      <c r="G665" s="58">
        <v>45426.0</v>
      </c>
      <c r="H665" s="74"/>
      <c r="I665" s="74"/>
      <c r="J665" s="63" t="s">
        <v>57</v>
      </c>
      <c r="K665" s="64" t="s">
        <v>57</v>
      </c>
      <c r="L665" s="64" t="s">
        <v>57</v>
      </c>
      <c r="M665" s="74" t="s">
        <v>57</v>
      </c>
      <c r="N665" s="307"/>
      <c r="O665" s="307"/>
      <c r="P665" s="307"/>
      <c r="Q665" s="74" t="s">
        <v>600</v>
      </c>
      <c r="R665" s="74" t="s">
        <v>600</v>
      </c>
      <c r="S665" s="67">
        <v>21.0</v>
      </c>
      <c r="T665" s="67">
        <v>23.0</v>
      </c>
      <c r="U665" s="67">
        <v>4.0</v>
      </c>
      <c r="V665" s="68"/>
      <c r="W665" s="70"/>
      <c r="X665" s="70"/>
      <c r="Y665" s="64" t="s">
        <v>66</v>
      </c>
      <c r="Z665" s="64" t="s">
        <v>66</v>
      </c>
      <c r="AA665" s="64" t="s">
        <v>66</v>
      </c>
      <c r="AB665" s="64" t="s">
        <v>66</v>
      </c>
      <c r="AC665" s="412" t="s">
        <v>1167</v>
      </c>
      <c r="AD665" s="52"/>
    </row>
    <row r="666" ht="33.75" hidden="1" customHeight="1">
      <c r="A666" s="52">
        <v>803.0</v>
      </c>
      <c r="B666" s="53" t="s">
        <v>54</v>
      </c>
      <c r="C666" s="54" t="s">
        <v>484</v>
      </c>
      <c r="D666" s="55"/>
      <c r="E666" s="54"/>
      <c r="F666" s="303"/>
      <c r="G666" s="58">
        <v>45418.0</v>
      </c>
      <c r="H666" s="74"/>
      <c r="I666" s="74"/>
      <c r="J666" s="63" t="s">
        <v>57</v>
      </c>
      <c r="K666" s="64" t="s">
        <v>57</v>
      </c>
      <c r="L666" s="64" t="s">
        <v>57</v>
      </c>
      <c r="M666" s="74" t="s">
        <v>57</v>
      </c>
      <c r="N666" s="307"/>
      <c r="O666" s="307"/>
      <c r="P666" s="307"/>
      <c r="Q666" s="74" t="s">
        <v>600</v>
      </c>
      <c r="R666" s="74" t="s">
        <v>600</v>
      </c>
      <c r="S666" s="67">
        <v>3.0</v>
      </c>
      <c r="T666" s="67">
        <v>4.0</v>
      </c>
      <c r="U666" s="67">
        <v>1.0</v>
      </c>
      <c r="V666" s="68"/>
      <c r="W666" s="70"/>
      <c r="X666" s="70"/>
      <c r="Y666" s="64" t="s">
        <v>66</v>
      </c>
      <c r="Z666" s="64" t="s">
        <v>66</v>
      </c>
      <c r="AA666" s="64" t="s">
        <v>66</v>
      </c>
      <c r="AB666" s="64" t="s">
        <v>66</v>
      </c>
      <c r="AC666" s="412" t="s">
        <v>673</v>
      </c>
      <c r="AD666" s="52"/>
    </row>
    <row r="667" ht="33.75" hidden="1" customHeight="1">
      <c r="A667" s="52">
        <v>804.0</v>
      </c>
      <c r="B667" s="53" t="s">
        <v>54</v>
      </c>
      <c r="C667" s="54" t="s">
        <v>194</v>
      </c>
      <c r="D667" s="55"/>
      <c r="E667" s="54"/>
      <c r="F667" s="303"/>
      <c r="G667" s="58">
        <v>45425.0</v>
      </c>
      <c r="H667" s="74"/>
      <c r="I667" s="74"/>
      <c r="J667" s="63" t="s">
        <v>57</v>
      </c>
      <c r="K667" s="64" t="s">
        <v>57</v>
      </c>
      <c r="L667" s="64" t="s">
        <v>57</v>
      </c>
      <c r="M667" s="74" t="s">
        <v>57</v>
      </c>
      <c r="N667" s="307"/>
      <c r="O667" s="307"/>
      <c r="P667" s="307"/>
      <c r="Q667" s="74" t="s">
        <v>600</v>
      </c>
      <c r="R667" s="74" t="s">
        <v>600</v>
      </c>
      <c r="S667" s="67">
        <v>4.0</v>
      </c>
      <c r="T667" s="67">
        <v>8.0</v>
      </c>
      <c r="U667" s="67">
        <v>4.0</v>
      </c>
      <c r="V667" s="68"/>
      <c r="W667" s="70"/>
      <c r="X667" s="70"/>
      <c r="Y667" s="64" t="s">
        <v>66</v>
      </c>
      <c r="Z667" s="64" t="s">
        <v>66</v>
      </c>
      <c r="AA667" s="64" t="s">
        <v>66</v>
      </c>
      <c r="AB667" s="64" t="s">
        <v>66</v>
      </c>
      <c r="AC667" s="412" t="s">
        <v>1169</v>
      </c>
      <c r="AD667" s="52"/>
    </row>
    <row r="668" ht="33.75" hidden="1" customHeight="1">
      <c r="A668" s="52">
        <v>805.0</v>
      </c>
      <c r="B668" s="53" t="s">
        <v>54</v>
      </c>
      <c r="C668" s="54" t="s">
        <v>886</v>
      </c>
      <c r="D668" s="55"/>
      <c r="E668" s="54"/>
      <c r="F668" s="303"/>
      <c r="G668" s="58">
        <v>45481.0</v>
      </c>
      <c r="H668" s="74"/>
      <c r="I668" s="74"/>
      <c r="J668" s="63" t="s">
        <v>57</v>
      </c>
      <c r="K668" s="64" t="s">
        <v>57</v>
      </c>
      <c r="L668" s="64" t="s">
        <v>57</v>
      </c>
      <c r="M668" s="74" t="s">
        <v>57</v>
      </c>
      <c r="N668" s="307"/>
      <c r="O668" s="307"/>
      <c r="P668" s="307"/>
      <c r="Q668" s="74" t="s">
        <v>600</v>
      </c>
      <c r="R668" s="74" t="s">
        <v>600</v>
      </c>
      <c r="S668" s="67">
        <v>27.0</v>
      </c>
      <c r="T668" s="67">
        <v>33.0</v>
      </c>
      <c r="U668" s="67">
        <v>8.0</v>
      </c>
      <c r="V668" s="68"/>
      <c r="W668" s="70"/>
      <c r="X668" s="70"/>
      <c r="Y668" s="64" t="s">
        <v>66</v>
      </c>
      <c r="Z668" s="64" t="s">
        <v>66</v>
      </c>
      <c r="AA668" s="64" t="s">
        <v>66</v>
      </c>
      <c r="AB668" s="64" t="s">
        <v>66</v>
      </c>
      <c r="AC668" s="412" t="s">
        <v>1172</v>
      </c>
      <c r="AD668" s="52"/>
    </row>
    <row r="669" ht="33.75" hidden="1" customHeight="1">
      <c r="A669" s="52">
        <v>806.0</v>
      </c>
      <c r="B669" s="53" t="s">
        <v>54</v>
      </c>
      <c r="C669" s="54" t="s">
        <v>808</v>
      </c>
      <c r="D669" s="55"/>
      <c r="E669" s="54"/>
      <c r="F669" s="303"/>
      <c r="G669" s="58">
        <v>45401.0</v>
      </c>
      <c r="H669" s="74"/>
      <c r="I669" s="74"/>
      <c r="J669" s="63" t="s">
        <v>66</v>
      </c>
      <c r="K669" s="64" t="s">
        <v>57</v>
      </c>
      <c r="L669" s="64" t="s">
        <v>66</v>
      </c>
      <c r="M669" s="74" t="s">
        <v>66</v>
      </c>
      <c r="N669" s="307"/>
      <c r="O669" s="307"/>
      <c r="P669" s="307"/>
      <c r="Q669" s="74"/>
      <c r="R669" s="74"/>
      <c r="S669" s="67">
        <v>0.0</v>
      </c>
      <c r="T669" s="67">
        <v>0.0</v>
      </c>
      <c r="U669" s="67">
        <v>0.0</v>
      </c>
      <c r="V669" s="68"/>
      <c r="W669" s="70"/>
      <c r="X669" s="70"/>
      <c r="Y669" s="64" t="s">
        <v>66</v>
      </c>
      <c r="Z669" s="64" t="s">
        <v>66</v>
      </c>
      <c r="AA669" s="64" t="s">
        <v>66</v>
      </c>
      <c r="AB669" s="64" t="s">
        <v>66</v>
      </c>
      <c r="AC669" s="621" t="s">
        <v>975</v>
      </c>
      <c r="AD669" s="148"/>
    </row>
    <row r="670" ht="33.75" hidden="1" customHeight="1">
      <c r="A670" s="52">
        <v>807.0</v>
      </c>
      <c r="B670" s="53" t="s">
        <v>54</v>
      </c>
      <c r="C670" s="54" t="s">
        <v>364</v>
      </c>
      <c r="D670" s="55"/>
      <c r="E670" s="54"/>
      <c r="F670" s="303"/>
      <c r="G670" s="58">
        <v>45413.0</v>
      </c>
      <c r="H670" s="74"/>
      <c r="I670" s="74"/>
      <c r="J670" s="63" t="s">
        <v>57</v>
      </c>
      <c r="K670" s="64" t="s">
        <v>57</v>
      </c>
      <c r="L670" s="64" t="s">
        <v>66</v>
      </c>
      <c r="M670" s="74" t="s">
        <v>57</v>
      </c>
      <c r="N670" s="307"/>
      <c r="O670" s="307"/>
      <c r="P670" s="307"/>
      <c r="Q670" s="74" t="s">
        <v>600</v>
      </c>
      <c r="R670" s="74" t="s">
        <v>600</v>
      </c>
      <c r="S670" s="67">
        <v>2.0</v>
      </c>
      <c r="T670" s="67">
        <v>2.0</v>
      </c>
      <c r="U670" s="67">
        <v>0.0</v>
      </c>
      <c r="V670" s="68"/>
      <c r="W670" s="70"/>
      <c r="X670" s="70"/>
      <c r="Y670" s="64" t="s">
        <v>66</v>
      </c>
      <c r="Z670" s="64" t="s">
        <v>66</v>
      </c>
      <c r="AA670" s="64" t="s">
        <v>66</v>
      </c>
      <c r="AB670" s="64" t="s">
        <v>66</v>
      </c>
      <c r="AC670" s="412" t="s">
        <v>1174</v>
      </c>
      <c r="AD670" s="52"/>
    </row>
    <row r="671" ht="33.75" hidden="1" customHeight="1">
      <c r="A671" s="52">
        <v>808.0</v>
      </c>
      <c r="B671" s="53" t="s">
        <v>54</v>
      </c>
      <c r="C671" s="54" t="s">
        <v>761</v>
      </c>
      <c r="D671" s="55"/>
      <c r="E671" s="54"/>
      <c r="F671" s="303"/>
      <c r="G671" s="58">
        <v>45413.0</v>
      </c>
      <c r="H671" s="74"/>
      <c r="I671" s="74"/>
      <c r="J671" s="63" t="s">
        <v>57</v>
      </c>
      <c r="K671" s="64" t="s">
        <v>82</v>
      </c>
      <c r="L671" s="64" t="s">
        <v>66</v>
      </c>
      <c r="M671" s="74" t="s">
        <v>57</v>
      </c>
      <c r="N671" s="307"/>
      <c r="O671" s="307"/>
      <c r="P671" s="307"/>
      <c r="Q671" s="74" t="s">
        <v>600</v>
      </c>
      <c r="R671" s="74" t="s">
        <v>600</v>
      </c>
      <c r="S671" s="67">
        <v>2.0</v>
      </c>
      <c r="T671" s="67">
        <v>2.0</v>
      </c>
      <c r="U671" s="67">
        <v>0.0</v>
      </c>
      <c r="V671" s="68"/>
      <c r="W671" s="70"/>
      <c r="X671" s="70"/>
      <c r="Y671" s="64" t="s">
        <v>66</v>
      </c>
      <c r="Z671" s="64" t="s">
        <v>66</v>
      </c>
      <c r="AA671" s="64" t="s">
        <v>66</v>
      </c>
      <c r="AB671" s="64" t="s">
        <v>66</v>
      </c>
      <c r="AC671" s="412" t="s">
        <v>904</v>
      </c>
      <c r="AD671" s="52"/>
    </row>
    <row r="672" ht="33.75" hidden="1" customHeight="1">
      <c r="A672" s="52">
        <v>809.0</v>
      </c>
      <c r="B672" s="53" t="s">
        <v>54</v>
      </c>
      <c r="C672" s="54" t="s">
        <v>823</v>
      </c>
      <c r="D672" s="55"/>
      <c r="E672" s="54"/>
      <c r="F672" s="303"/>
      <c r="G672" s="58">
        <v>45419.0</v>
      </c>
      <c r="H672" s="74"/>
      <c r="I672" s="74"/>
      <c r="J672" s="63" t="s">
        <v>66</v>
      </c>
      <c r="K672" s="64" t="s">
        <v>66</v>
      </c>
      <c r="L672" s="64" t="s">
        <v>57</v>
      </c>
      <c r="M672" s="74" t="s">
        <v>66</v>
      </c>
      <c r="N672" s="307"/>
      <c r="O672" s="307"/>
      <c r="P672" s="307"/>
      <c r="Q672" s="74" t="s">
        <v>66</v>
      </c>
      <c r="R672" s="74" t="s">
        <v>66</v>
      </c>
      <c r="S672" s="67">
        <v>0.0</v>
      </c>
      <c r="T672" s="67">
        <v>0.0</v>
      </c>
      <c r="U672" s="67">
        <v>1.0</v>
      </c>
      <c r="V672" s="68"/>
      <c r="W672" s="70"/>
      <c r="X672" s="70"/>
      <c r="Y672" s="64" t="s">
        <v>66</v>
      </c>
      <c r="Z672" s="64" t="s">
        <v>66</v>
      </c>
      <c r="AA672" s="64" t="s">
        <v>66</v>
      </c>
      <c r="AB672" s="64" t="s">
        <v>66</v>
      </c>
      <c r="AC672" s="412" t="s">
        <v>1040</v>
      </c>
      <c r="AD672" s="52"/>
    </row>
    <row r="673" ht="33.75" hidden="1" customHeight="1">
      <c r="A673" s="52">
        <v>810.0</v>
      </c>
      <c r="B673" s="53" t="s">
        <v>54</v>
      </c>
      <c r="C673" s="54" t="s">
        <v>888</v>
      </c>
      <c r="D673" s="55"/>
      <c r="E673" s="54"/>
      <c r="F673" s="303"/>
      <c r="G673" s="58">
        <v>45419.0</v>
      </c>
      <c r="H673" s="74"/>
      <c r="I673" s="74"/>
      <c r="J673" s="63" t="s">
        <v>57</v>
      </c>
      <c r="K673" s="64" t="s">
        <v>57</v>
      </c>
      <c r="L673" s="64" t="s">
        <v>66</v>
      </c>
      <c r="M673" s="74" t="s">
        <v>57</v>
      </c>
      <c r="N673" s="307"/>
      <c r="O673" s="307"/>
      <c r="P673" s="307"/>
      <c r="Q673" s="74" t="s">
        <v>600</v>
      </c>
      <c r="R673" s="74" t="s">
        <v>600</v>
      </c>
      <c r="S673" s="67">
        <v>5.0</v>
      </c>
      <c r="T673" s="67">
        <v>4.0</v>
      </c>
      <c r="U673" s="67">
        <v>0.0</v>
      </c>
      <c r="V673" s="68"/>
      <c r="W673" s="70"/>
      <c r="X673" s="70"/>
      <c r="Y673" s="64" t="s">
        <v>66</v>
      </c>
      <c r="Z673" s="64" t="s">
        <v>66</v>
      </c>
      <c r="AA673" s="64" t="s">
        <v>66</v>
      </c>
      <c r="AB673" s="64" t="s">
        <v>66</v>
      </c>
      <c r="AC673" s="412" t="s">
        <v>1179</v>
      </c>
      <c r="AD673" s="52"/>
    </row>
    <row r="674" ht="33.75" hidden="1" customHeight="1">
      <c r="A674" s="52">
        <v>811.0</v>
      </c>
      <c r="B674" s="53" t="s">
        <v>54</v>
      </c>
      <c r="C674" s="54" t="s">
        <v>890</v>
      </c>
      <c r="D674" s="620" t="s">
        <v>197</v>
      </c>
      <c r="E674" s="52"/>
      <c r="F674" s="58"/>
      <c r="G674" s="58">
        <v>45493.0</v>
      </c>
      <c r="H674" s="74"/>
      <c r="I674" s="74"/>
      <c r="J674" s="63" t="s">
        <v>57</v>
      </c>
      <c r="K674" s="64" t="s">
        <v>57</v>
      </c>
      <c r="L674" s="64" t="s">
        <v>57</v>
      </c>
      <c r="M674" s="74" t="s">
        <v>57</v>
      </c>
      <c r="N674" s="307"/>
      <c r="O674" s="307"/>
      <c r="P674" s="307"/>
      <c r="Q674" s="74" t="s">
        <v>600</v>
      </c>
      <c r="R674" s="74" t="s">
        <v>600</v>
      </c>
      <c r="S674" s="67">
        <v>21.0</v>
      </c>
      <c r="T674" s="67">
        <v>28.0</v>
      </c>
      <c r="U674" s="67">
        <v>8.0</v>
      </c>
      <c r="V674" s="68"/>
      <c r="W674" s="70"/>
      <c r="X674" s="70"/>
      <c r="Y674" s="64" t="s">
        <v>66</v>
      </c>
      <c r="Z674" s="64" t="s">
        <v>66</v>
      </c>
      <c r="AA674" s="64" t="s">
        <v>66</v>
      </c>
      <c r="AB674" s="64" t="s">
        <v>66</v>
      </c>
      <c r="AC674" s="412" t="s">
        <v>1181</v>
      </c>
      <c r="AD674" s="52"/>
    </row>
    <row r="675" ht="33.75" hidden="1" customHeight="1">
      <c r="A675" s="52">
        <v>812.0</v>
      </c>
      <c r="B675" s="53" t="s">
        <v>54</v>
      </c>
      <c r="C675" s="54" t="s">
        <v>892</v>
      </c>
      <c r="D675" s="55"/>
      <c r="E675" s="54"/>
      <c r="F675" s="303"/>
      <c r="G675" s="58">
        <v>45419.0</v>
      </c>
      <c r="H675" s="74"/>
      <c r="I675" s="74"/>
      <c r="J675" s="63" t="s">
        <v>57</v>
      </c>
      <c r="K675" s="64" t="s">
        <v>57</v>
      </c>
      <c r="L675" s="64" t="s">
        <v>57</v>
      </c>
      <c r="M675" s="74" t="s">
        <v>66</v>
      </c>
      <c r="N675" s="307"/>
      <c r="O675" s="307"/>
      <c r="P675" s="307"/>
      <c r="Q675" s="74" t="s">
        <v>66</v>
      </c>
      <c r="R675" s="74" t="s">
        <v>66</v>
      </c>
      <c r="S675" s="67">
        <v>0.0</v>
      </c>
      <c r="T675" s="67">
        <v>1.0</v>
      </c>
      <c r="U675" s="67">
        <v>1.0</v>
      </c>
      <c r="V675" s="68"/>
      <c r="W675" s="70"/>
      <c r="X675" s="70"/>
      <c r="Y675" s="64" t="s">
        <v>66</v>
      </c>
      <c r="Z675" s="64" t="s">
        <v>66</v>
      </c>
      <c r="AA675" s="64" t="s">
        <v>66</v>
      </c>
      <c r="AB675" s="64" t="s">
        <v>66</v>
      </c>
      <c r="AC675" s="412" t="s">
        <v>1183</v>
      </c>
      <c r="AD675" s="52"/>
    </row>
    <row r="676" ht="33.75" hidden="1" customHeight="1">
      <c r="A676" s="52">
        <v>813.0</v>
      </c>
      <c r="B676" s="53" t="s">
        <v>54</v>
      </c>
      <c r="C676" s="54" t="s">
        <v>894</v>
      </c>
      <c r="D676" s="620" t="s">
        <v>197</v>
      </c>
      <c r="E676" s="52"/>
      <c r="F676" s="58"/>
      <c r="G676" s="58">
        <v>45545.0</v>
      </c>
      <c r="H676" s="74"/>
      <c r="I676" s="74"/>
      <c r="J676" s="63" t="s">
        <v>57</v>
      </c>
      <c r="K676" s="64" t="s">
        <v>57</v>
      </c>
      <c r="L676" s="64" t="s">
        <v>57</v>
      </c>
      <c r="M676" s="74" t="s">
        <v>57</v>
      </c>
      <c r="N676" s="74" t="s">
        <v>44</v>
      </c>
      <c r="O676" s="307"/>
      <c r="P676" s="307"/>
      <c r="Q676" s="74" t="s">
        <v>600</v>
      </c>
      <c r="R676" s="74" t="s">
        <v>600</v>
      </c>
      <c r="S676" s="67">
        <v>23.0</v>
      </c>
      <c r="T676" s="67">
        <v>26.0</v>
      </c>
      <c r="U676" s="67">
        <v>4.0</v>
      </c>
      <c r="V676" s="68"/>
      <c r="W676" s="70"/>
      <c r="X676" s="70"/>
      <c r="Y676" s="64" t="s">
        <v>66</v>
      </c>
      <c r="Z676" s="64" t="s">
        <v>66</v>
      </c>
      <c r="AA676" s="64" t="s">
        <v>66</v>
      </c>
      <c r="AB676" s="64" t="s">
        <v>66</v>
      </c>
      <c r="AC676" s="412" t="s">
        <v>1185</v>
      </c>
      <c r="AD676" s="52"/>
    </row>
    <row r="677" ht="33.75" hidden="1" customHeight="1">
      <c r="A677" s="52">
        <v>814.0</v>
      </c>
      <c r="B677" s="53" t="s">
        <v>54</v>
      </c>
      <c r="C677" s="54" t="s">
        <v>896</v>
      </c>
      <c r="D677" s="55"/>
      <c r="E677" s="54"/>
      <c r="F677" s="303"/>
      <c r="G677" s="58">
        <v>45437.0</v>
      </c>
      <c r="H677" s="74"/>
      <c r="I677" s="74"/>
      <c r="J677" s="63" t="s">
        <v>57</v>
      </c>
      <c r="K677" s="64" t="s">
        <v>57</v>
      </c>
      <c r="L677" s="64" t="s">
        <v>57</v>
      </c>
      <c r="M677" s="74" t="s">
        <v>57</v>
      </c>
      <c r="N677" s="307"/>
      <c r="O677" s="307"/>
      <c r="P677" s="307"/>
      <c r="Q677" s="74" t="s">
        <v>600</v>
      </c>
      <c r="R677" s="74" t="s">
        <v>600</v>
      </c>
      <c r="S677" s="67">
        <v>17.0</v>
      </c>
      <c r="T677" s="67">
        <v>25.0</v>
      </c>
      <c r="U677" s="67">
        <v>8.0</v>
      </c>
      <c r="V677" s="68"/>
      <c r="W677" s="70"/>
      <c r="X677" s="70"/>
      <c r="Y677" s="64" t="s">
        <v>66</v>
      </c>
      <c r="Z677" s="64" t="s">
        <v>66</v>
      </c>
      <c r="AA677" s="64" t="s">
        <v>66</v>
      </c>
      <c r="AB677" s="64" t="s">
        <v>66</v>
      </c>
      <c r="AC677" s="412" t="s">
        <v>1187</v>
      </c>
      <c r="AD677" s="52"/>
    </row>
    <row r="678" ht="33.75" hidden="1" customHeight="1">
      <c r="A678" s="52">
        <v>815.0</v>
      </c>
      <c r="B678" s="53" t="s">
        <v>54</v>
      </c>
      <c r="C678" s="54" t="s">
        <v>849</v>
      </c>
      <c r="D678" s="55"/>
      <c r="E678" s="54"/>
      <c r="F678" s="303"/>
      <c r="G678" s="58">
        <v>45421.0</v>
      </c>
      <c r="H678" s="74"/>
      <c r="I678" s="74"/>
      <c r="J678" s="63" t="s">
        <v>57</v>
      </c>
      <c r="K678" s="64" t="s">
        <v>57</v>
      </c>
      <c r="L678" s="64" t="s">
        <v>66</v>
      </c>
      <c r="M678" s="74" t="s">
        <v>57</v>
      </c>
      <c r="N678" s="307"/>
      <c r="O678" s="307"/>
      <c r="P678" s="307"/>
      <c r="Q678" s="74" t="s">
        <v>600</v>
      </c>
      <c r="R678" s="74" t="s">
        <v>600</v>
      </c>
      <c r="S678" s="67">
        <v>8.0</v>
      </c>
      <c r="T678" s="67">
        <v>8.0</v>
      </c>
      <c r="U678" s="67">
        <v>0.0</v>
      </c>
      <c r="V678" s="68"/>
      <c r="W678" s="70"/>
      <c r="X678" s="70"/>
      <c r="Y678" s="64" t="s">
        <v>66</v>
      </c>
      <c r="Z678" s="64" t="s">
        <v>66</v>
      </c>
      <c r="AA678" s="64" t="s">
        <v>66</v>
      </c>
      <c r="AB678" s="64" t="s">
        <v>66</v>
      </c>
      <c r="AC678" s="412" t="s">
        <v>1111</v>
      </c>
      <c r="AD678" s="52"/>
    </row>
    <row r="679" ht="33.75" hidden="1" customHeight="1">
      <c r="A679" s="52">
        <v>816.0</v>
      </c>
      <c r="B679" s="53" t="s">
        <v>54</v>
      </c>
      <c r="C679" s="54" t="s">
        <v>898</v>
      </c>
      <c r="D679" s="55"/>
      <c r="E679" s="54"/>
      <c r="F679" s="303"/>
      <c r="G679" s="58">
        <v>45414.0</v>
      </c>
      <c r="H679" s="74"/>
      <c r="I679" s="74"/>
      <c r="J679" s="63" t="s">
        <v>57</v>
      </c>
      <c r="K679" s="64" t="s">
        <v>57</v>
      </c>
      <c r="L679" s="64" t="s">
        <v>57</v>
      </c>
      <c r="M679" s="74" t="s">
        <v>66</v>
      </c>
      <c r="N679" s="307"/>
      <c r="O679" s="307"/>
      <c r="P679" s="307"/>
      <c r="Q679" s="74" t="s">
        <v>66</v>
      </c>
      <c r="R679" s="74" t="s">
        <v>66</v>
      </c>
      <c r="S679" s="67">
        <v>0.0</v>
      </c>
      <c r="T679" s="67">
        <v>4.0</v>
      </c>
      <c r="U679" s="67">
        <v>4.0</v>
      </c>
      <c r="V679" s="68"/>
      <c r="W679" s="70"/>
      <c r="X679" s="70"/>
      <c r="Y679" s="64" t="s">
        <v>66</v>
      </c>
      <c r="Z679" s="64" t="s">
        <v>66</v>
      </c>
      <c r="AA679" s="64" t="s">
        <v>66</v>
      </c>
      <c r="AB679" s="64" t="s">
        <v>66</v>
      </c>
      <c r="AC679" s="412" t="s">
        <v>1189</v>
      </c>
      <c r="AD679" s="52"/>
    </row>
    <row r="680" ht="33.75" hidden="1" customHeight="1">
      <c r="A680" s="52">
        <v>817.0</v>
      </c>
      <c r="B680" s="53" t="s">
        <v>54</v>
      </c>
      <c r="C680" s="54" t="s">
        <v>707</v>
      </c>
      <c r="D680" s="55"/>
      <c r="E680" s="54"/>
      <c r="F680" s="303"/>
      <c r="G680" s="58">
        <v>45427.0</v>
      </c>
      <c r="H680" s="74"/>
      <c r="I680" s="74"/>
      <c r="J680" s="63" t="s">
        <v>57</v>
      </c>
      <c r="K680" s="64" t="s">
        <v>57</v>
      </c>
      <c r="L680" s="64" t="s">
        <v>66</v>
      </c>
      <c r="M680" s="74" t="s">
        <v>57</v>
      </c>
      <c r="N680" s="307"/>
      <c r="O680" s="307"/>
      <c r="P680" s="307"/>
      <c r="Q680" s="74" t="s">
        <v>600</v>
      </c>
      <c r="R680" s="74" t="s">
        <v>600</v>
      </c>
      <c r="S680" s="67">
        <v>4.0</v>
      </c>
      <c r="T680" s="67">
        <v>4.0</v>
      </c>
      <c r="U680" s="67">
        <v>0.0</v>
      </c>
      <c r="V680" s="68"/>
      <c r="W680" s="70"/>
      <c r="X680" s="70"/>
      <c r="Y680" s="64" t="s">
        <v>66</v>
      </c>
      <c r="Z680" s="64" t="s">
        <v>66</v>
      </c>
      <c r="AA680" s="64" t="s">
        <v>66</v>
      </c>
      <c r="AB680" s="64" t="s">
        <v>66</v>
      </c>
      <c r="AC680" s="412" t="s">
        <v>840</v>
      </c>
      <c r="AD680" s="52"/>
    </row>
    <row r="681" ht="33.75" hidden="1" customHeight="1">
      <c r="A681" s="52">
        <v>818.0</v>
      </c>
      <c r="B681" s="53" t="s">
        <v>54</v>
      </c>
      <c r="C681" s="54" t="s">
        <v>900</v>
      </c>
      <c r="D681" s="55"/>
      <c r="E681" s="54"/>
      <c r="F681" s="303"/>
      <c r="G681" s="58">
        <v>45415.0</v>
      </c>
      <c r="H681" s="74"/>
      <c r="I681" s="74"/>
      <c r="J681" s="63" t="s">
        <v>57</v>
      </c>
      <c r="K681" s="64" t="s">
        <v>57</v>
      </c>
      <c r="L681" s="64" t="s">
        <v>57</v>
      </c>
      <c r="M681" s="74" t="s">
        <v>57</v>
      </c>
      <c r="N681" s="307"/>
      <c r="O681" s="307"/>
      <c r="P681" s="307"/>
      <c r="Q681" s="74" t="s">
        <v>600</v>
      </c>
      <c r="R681" s="74" t="s">
        <v>600</v>
      </c>
      <c r="S681" s="67">
        <v>2.0</v>
      </c>
      <c r="T681" s="67">
        <v>3.0</v>
      </c>
      <c r="U681" s="67">
        <v>1.0</v>
      </c>
      <c r="V681" s="68"/>
      <c r="W681" s="70"/>
      <c r="X681" s="70"/>
      <c r="Y681" s="64" t="s">
        <v>66</v>
      </c>
      <c r="Z681" s="64" t="s">
        <v>66</v>
      </c>
      <c r="AA681" s="64" t="s">
        <v>66</v>
      </c>
      <c r="AB681" s="64" t="s">
        <v>66</v>
      </c>
      <c r="AC681" s="412" t="s">
        <v>1193</v>
      </c>
      <c r="AD681" s="52"/>
    </row>
    <row r="682" ht="33.75" hidden="1" customHeight="1">
      <c r="A682" s="52">
        <v>819.0</v>
      </c>
      <c r="B682" s="53" t="s">
        <v>54</v>
      </c>
      <c r="C682" s="54" t="s">
        <v>807</v>
      </c>
      <c r="D682" s="55"/>
      <c r="E682" s="54"/>
      <c r="F682" s="303"/>
      <c r="G682" s="58">
        <v>45432.0</v>
      </c>
      <c r="H682" s="74"/>
      <c r="I682" s="74"/>
      <c r="J682" s="63" t="s">
        <v>66</v>
      </c>
      <c r="K682" s="64" t="s">
        <v>66</v>
      </c>
      <c r="L682" s="64" t="s">
        <v>3055</v>
      </c>
      <c r="M682" s="74" t="s">
        <v>66</v>
      </c>
      <c r="N682" s="307"/>
      <c r="O682" s="307"/>
      <c r="P682" s="307"/>
      <c r="Q682" s="74" t="s">
        <v>66</v>
      </c>
      <c r="R682" s="74" t="s">
        <v>66</v>
      </c>
      <c r="S682" s="67">
        <v>0.0</v>
      </c>
      <c r="T682" s="67">
        <v>0.0</v>
      </c>
      <c r="U682" s="67">
        <v>1.0</v>
      </c>
      <c r="V682" s="68"/>
      <c r="W682" s="70"/>
      <c r="X682" s="70"/>
      <c r="Y682" s="64" t="s">
        <v>66</v>
      </c>
      <c r="Z682" s="64" t="s">
        <v>66</v>
      </c>
      <c r="AA682" s="64" t="s">
        <v>66</v>
      </c>
      <c r="AB682" s="64" t="s">
        <v>66</v>
      </c>
      <c r="AC682" s="412" t="s">
        <v>968</v>
      </c>
      <c r="AD682" s="52"/>
    </row>
    <row r="683" ht="33.75" hidden="1" customHeight="1">
      <c r="A683" s="52">
        <v>820.0</v>
      </c>
      <c r="B683" s="53" t="s">
        <v>54</v>
      </c>
      <c r="C683" s="54" t="s">
        <v>901</v>
      </c>
      <c r="D683" s="620" t="s">
        <v>2974</v>
      </c>
      <c r="E683" s="52"/>
      <c r="F683" s="58"/>
      <c r="G683" s="58">
        <v>45421.0</v>
      </c>
      <c r="H683" s="74"/>
      <c r="I683" s="74"/>
      <c r="J683" s="63" t="s">
        <v>66</v>
      </c>
      <c r="K683" s="64" t="s">
        <v>66</v>
      </c>
      <c r="L683" s="64" t="s">
        <v>66</v>
      </c>
      <c r="M683" s="74" t="s">
        <v>57</v>
      </c>
      <c r="N683" s="307"/>
      <c r="O683" s="307"/>
      <c r="P683" s="307"/>
      <c r="Q683" s="74" t="s">
        <v>600</v>
      </c>
      <c r="R683" s="74" t="s">
        <v>872</v>
      </c>
      <c r="S683" s="67"/>
      <c r="T683" s="67">
        <v>0.0</v>
      </c>
      <c r="U683" s="67">
        <v>0.0</v>
      </c>
      <c r="V683" s="68"/>
      <c r="W683" s="70"/>
      <c r="X683" s="70"/>
      <c r="Y683" s="64" t="s">
        <v>66</v>
      </c>
      <c r="Z683" s="64" t="s">
        <v>66</v>
      </c>
      <c r="AA683" s="64" t="s">
        <v>66</v>
      </c>
      <c r="AB683" s="64" t="s">
        <v>66</v>
      </c>
      <c r="AC683" s="412" t="s">
        <v>1197</v>
      </c>
      <c r="AD683" s="52"/>
    </row>
    <row r="684" ht="33.75" hidden="1" customHeight="1">
      <c r="A684" s="52">
        <v>821.0</v>
      </c>
      <c r="B684" s="53" t="s">
        <v>54</v>
      </c>
      <c r="C684" s="54" t="s">
        <v>903</v>
      </c>
      <c r="D684" s="55"/>
      <c r="E684" s="54"/>
      <c r="F684" s="303"/>
      <c r="G684" s="58">
        <v>45428.0</v>
      </c>
      <c r="H684" s="74"/>
      <c r="I684" s="74"/>
      <c r="J684" s="63" t="s">
        <v>57</v>
      </c>
      <c r="K684" s="64" t="s">
        <v>57</v>
      </c>
      <c r="L684" s="64" t="s">
        <v>57</v>
      </c>
      <c r="M684" s="74" t="s">
        <v>57</v>
      </c>
      <c r="N684" s="307"/>
      <c r="O684" s="307"/>
      <c r="P684" s="307"/>
      <c r="Q684" s="74" t="s">
        <v>600</v>
      </c>
      <c r="R684" s="74" t="s">
        <v>600</v>
      </c>
      <c r="S684" s="67">
        <v>8.0</v>
      </c>
      <c r="T684" s="67">
        <v>9.0</v>
      </c>
      <c r="U684" s="67">
        <v>5.0</v>
      </c>
      <c r="V684" s="68"/>
      <c r="W684" s="70"/>
      <c r="X684" s="70"/>
      <c r="Y684" s="64" t="s">
        <v>66</v>
      </c>
      <c r="Z684" s="64" t="s">
        <v>66</v>
      </c>
      <c r="AA684" s="64" t="s">
        <v>66</v>
      </c>
      <c r="AB684" s="64" t="s">
        <v>66</v>
      </c>
      <c r="AC684" s="412" t="s">
        <v>1199</v>
      </c>
      <c r="AD684" s="52"/>
    </row>
    <row r="685" ht="33.75" hidden="1" customHeight="1">
      <c r="A685" s="52">
        <v>822.0</v>
      </c>
      <c r="B685" s="53" t="s">
        <v>54</v>
      </c>
      <c r="C685" s="54" t="s">
        <v>906</v>
      </c>
      <c r="D685" s="55"/>
      <c r="E685" s="54"/>
      <c r="F685" s="303"/>
      <c r="G685" s="58">
        <v>45433.0</v>
      </c>
      <c r="H685" s="74"/>
      <c r="I685" s="74"/>
      <c r="J685" s="63" t="s">
        <v>57</v>
      </c>
      <c r="K685" s="64" t="s">
        <v>57</v>
      </c>
      <c r="L685" s="64" t="s">
        <v>57</v>
      </c>
      <c r="M685" s="74" t="s">
        <v>57</v>
      </c>
      <c r="N685" s="307"/>
      <c r="O685" s="307"/>
      <c r="P685" s="307"/>
      <c r="Q685" s="74" t="s">
        <v>600</v>
      </c>
      <c r="R685" s="74" t="s">
        <v>600</v>
      </c>
      <c r="S685" s="67">
        <v>19.0</v>
      </c>
      <c r="T685" s="67">
        <v>21.0</v>
      </c>
      <c r="U685" s="67">
        <v>3.0</v>
      </c>
      <c r="V685" s="68"/>
      <c r="W685" s="70"/>
      <c r="X685" s="70"/>
      <c r="Y685" s="64" t="s">
        <v>66</v>
      </c>
      <c r="Z685" s="64" t="s">
        <v>66</v>
      </c>
      <c r="AA685" s="64" t="s">
        <v>66</v>
      </c>
      <c r="AB685" s="64" t="s">
        <v>66</v>
      </c>
      <c r="AC685" s="412" t="s">
        <v>1202</v>
      </c>
      <c r="AD685" s="52"/>
    </row>
    <row r="686" ht="33.75" hidden="1" customHeight="1">
      <c r="A686" s="52">
        <v>823.0</v>
      </c>
      <c r="B686" s="53" t="s">
        <v>54</v>
      </c>
      <c r="C686" s="54" t="s">
        <v>907</v>
      </c>
      <c r="D686" s="55"/>
      <c r="E686" s="54"/>
      <c r="F686" s="303"/>
      <c r="G686" s="58">
        <v>45441.0</v>
      </c>
      <c r="H686" s="74"/>
      <c r="I686" s="74"/>
      <c r="J686" s="63" t="s">
        <v>57</v>
      </c>
      <c r="K686" s="64" t="s">
        <v>57</v>
      </c>
      <c r="L686" s="64" t="s">
        <v>57</v>
      </c>
      <c r="M686" s="74" t="s">
        <v>57</v>
      </c>
      <c r="N686" s="307"/>
      <c r="O686" s="307"/>
      <c r="P686" s="307"/>
      <c r="Q686" s="74" t="s">
        <v>600</v>
      </c>
      <c r="R686" s="74" t="s">
        <v>600</v>
      </c>
      <c r="S686" s="67">
        <v>2.0</v>
      </c>
      <c r="T686" s="67">
        <v>3.0</v>
      </c>
      <c r="U686" s="67">
        <v>1.0</v>
      </c>
      <c r="V686" s="68"/>
      <c r="W686" s="70"/>
      <c r="X686" s="70"/>
      <c r="Y686" s="64" t="s">
        <v>66</v>
      </c>
      <c r="Z686" s="64" t="s">
        <v>66</v>
      </c>
      <c r="AA686" s="64" t="s">
        <v>66</v>
      </c>
      <c r="AB686" s="64" t="s">
        <v>66</v>
      </c>
      <c r="AC686" s="412" t="s">
        <v>1205</v>
      </c>
      <c r="AD686" s="52"/>
    </row>
    <row r="687" ht="33.75" hidden="1" customHeight="1">
      <c r="A687" s="52">
        <v>824.0</v>
      </c>
      <c r="B687" s="53" t="s">
        <v>54</v>
      </c>
      <c r="C687" s="54" t="s">
        <v>909</v>
      </c>
      <c r="D687" s="620" t="s">
        <v>2974</v>
      </c>
      <c r="E687" s="52"/>
      <c r="F687" s="58"/>
      <c r="G687" s="58">
        <v>45442.0</v>
      </c>
      <c r="H687" s="74"/>
      <c r="I687" s="74"/>
      <c r="J687" s="63" t="s">
        <v>66</v>
      </c>
      <c r="K687" s="64" t="s">
        <v>66</v>
      </c>
      <c r="L687" s="64" t="s">
        <v>66</v>
      </c>
      <c r="M687" s="74" t="s">
        <v>57</v>
      </c>
      <c r="N687" s="307"/>
      <c r="O687" s="307"/>
      <c r="P687" s="307"/>
      <c r="Q687" s="74" t="s">
        <v>600</v>
      </c>
      <c r="R687" s="74" t="s">
        <v>911</v>
      </c>
      <c r="S687" s="67">
        <v>10.0</v>
      </c>
      <c r="T687" s="67">
        <v>0.0</v>
      </c>
      <c r="U687" s="67">
        <v>0.0</v>
      </c>
      <c r="V687" s="68"/>
      <c r="W687" s="70"/>
      <c r="X687" s="70"/>
      <c r="Y687" s="64" t="s">
        <v>66</v>
      </c>
      <c r="Z687" s="64" t="s">
        <v>66</v>
      </c>
      <c r="AA687" s="64" t="s">
        <v>66</v>
      </c>
      <c r="AB687" s="64" t="s">
        <v>66</v>
      </c>
      <c r="AC687" s="412" t="s">
        <v>1208</v>
      </c>
      <c r="AD687" s="52"/>
    </row>
    <row r="688" ht="33.75" hidden="1" customHeight="1">
      <c r="A688" s="52">
        <v>825.0</v>
      </c>
      <c r="B688" s="53" t="s">
        <v>54</v>
      </c>
      <c r="C688" s="54" t="s">
        <v>843</v>
      </c>
      <c r="D688" s="620" t="s">
        <v>2974</v>
      </c>
      <c r="E688" s="52"/>
      <c r="F688" s="58"/>
      <c r="G688" s="58">
        <v>45440.0</v>
      </c>
      <c r="H688" s="74"/>
      <c r="I688" s="74"/>
      <c r="J688" s="63" t="s">
        <v>66</v>
      </c>
      <c r="K688" s="64" t="s">
        <v>66</v>
      </c>
      <c r="L688" s="64" t="s">
        <v>66</v>
      </c>
      <c r="M688" s="74" t="s">
        <v>57</v>
      </c>
      <c r="N688" s="307"/>
      <c r="O688" s="307"/>
      <c r="P688" s="307"/>
      <c r="Q688" s="74" t="s">
        <v>600</v>
      </c>
      <c r="R688" s="74" t="s">
        <v>600</v>
      </c>
      <c r="S688" s="67">
        <v>13.0</v>
      </c>
      <c r="T688" s="67">
        <v>0.0</v>
      </c>
      <c r="U688" s="67">
        <v>0.0</v>
      </c>
      <c r="V688" s="68"/>
      <c r="W688" s="70"/>
      <c r="X688" s="70"/>
      <c r="Y688" s="64" t="s">
        <v>66</v>
      </c>
      <c r="Z688" s="64" t="s">
        <v>66</v>
      </c>
      <c r="AA688" s="64" t="s">
        <v>66</v>
      </c>
      <c r="AB688" s="64" t="s">
        <v>66</v>
      </c>
      <c r="AC688" s="412" t="s">
        <v>1100</v>
      </c>
      <c r="AD688" s="52"/>
    </row>
    <row r="689" ht="33.75" hidden="1" customHeight="1">
      <c r="A689" s="52">
        <v>826.0</v>
      </c>
      <c r="B689" s="53" t="s">
        <v>54</v>
      </c>
      <c r="C689" s="54" t="s">
        <v>871</v>
      </c>
      <c r="D689" s="620" t="s">
        <v>2974</v>
      </c>
      <c r="E689" s="52"/>
      <c r="F689" s="58"/>
      <c r="G689" s="58">
        <v>45435.0</v>
      </c>
      <c r="H689" s="74"/>
      <c r="I689" s="74"/>
      <c r="J689" s="63" t="s">
        <v>66</v>
      </c>
      <c r="K689" s="64" t="s">
        <v>66</v>
      </c>
      <c r="L689" s="64" t="s">
        <v>66</v>
      </c>
      <c r="M689" s="74" t="s">
        <v>57</v>
      </c>
      <c r="N689" s="307"/>
      <c r="O689" s="307"/>
      <c r="P689" s="307"/>
      <c r="Q689" s="74" t="s">
        <v>600</v>
      </c>
      <c r="R689" s="74" t="s">
        <v>600</v>
      </c>
      <c r="S689" s="67">
        <v>5.0</v>
      </c>
      <c r="T689" s="67">
        <v>0.0</v>
      </c>
      <c r="U689" s="67">
        <v>0.0</v>
      </c>
      <c r="V689" s="68"/>
      <c r="W689" s="70"/>
      <c r="X689" s="70"/>
      <c r="Y689" s="64" t="s">
        <v>66</v>
      </c>
      <c r="Z689" s="64" t="s">
        <v>66</v>
      </c>
      <c r="AA689" s="64" t="s">
        <v>66</v>
      </c>
      <c r="AB689" s="64" t="s">
        <v>66</v>
      </c>
      <c r="AC689" s="52"/>
      <c r="AD689" s="52"/>
    </row>
    <row r="690" ht="33.75" hidden="1" customHeight="1">
      <c r="A690" s="52">
        <v>827.0</v>
      </c>
      <c r="B690" s="53" t="s">
        <v>54</v>
      </c>
      <c r="C690" s="54" t="s">
        <v>674</v>
      </c>
      <c r="D690" s="620" t="s">
        <v>2974</v>
      </c>
      <c r="E690" s="52"/>
      <c r="F690" s="58"/>
      <c r="G690" s="58">
        <v>45440.0</v>
      </c>
      <c r="H690" s="74"/>
      <c r="I690" s="74"/>
      <c r="J690" s="63" t="s">
        <v>66</v>
      </c>
      <c r="K690" s="64" t="s">
        <v>66</v>
      </c>
      <c r="L690" s="64" t="s">
        <v>66</v>
      </c>
      <c r="M690" s="74" t="s">
        <v>57</v>
      </c>
      <c r="N690" s="307"/>
      <c r="O690" s="307"/>
      <c r="P690" s="307"/>
      <c r="Q690" s="74" t="s">
        <v>600</v>
      </c>
      <c r="R690" s="74" t="s">
        <v>911</v>
      </c>
      <c r="S690" s="67">
        <v>1.0</v>
      </c>
      <c r="T690" s="67">
        <v>0.0</v>
      </c>
      <c r="U690" s="67">
        <v>0.0</v>
      </c>
      <c r="V690" s="68"/>
      <c r="W690" s="70"/>
      <c r="X690" s="70"/>
      <c r="Y690" s="64" t="s">
        <v>66</v>
      </c>
      <c r="Z690" s="64" t="s">
        <v>66</v>
      </c>
      <c r="AA690" s="64" t="s">
        <v>66</v>
      </c>
      <c r="AB690" s="64" t="s">
        <v>66</v>
      </c>
      <c r="AC690" s="412" t="s">
        <v>801</v>
      </c>
      <c r="AD690" s="52"/>
    </row>
    <row r="691" ht="33.75" hidden="1" customHeight="1">
      <c r="A691" s="52">
        <v>828.0</v>
      </c>
      <c r="B691" s="53" t="s">
        <v>54</v>
      </c>
      <c r="C691" s="54" t="s">
        <v>913</v>
      </c>
      <c r="D691" s="55"/>
      <c r="E691" s="54"/>
      <c r="F691" s="303"/>
      <c r="G691" s="58">
        <v>45427.0</v>
      </c>
      <c r="H691" s="74"/>
      <c r="I691" s="74"/>
      <c r="J691" s="63" t="s">
        <v>57</v>
      </c>
      <c r="K691" s="64" t="s">
        <v>57</v>
      </c>
      <c r="L691" s="64" t="s">
        <v>57</v>
      </c>
      <c r="M691" s="74" t="s">
        <v>57</v>
      </c>
      <c r="N691" s="307"/>
      <c r="O691" s="307"/>
      <c r="P691" s="307"/>
      <c r="Q691" s="74" t="s">
        <v>600</v>
      </c>
      <c r="R691" s="74" t="s">
        <v>600</v>
      </c>
      <c r="S691" s="67">
        <v>9.0</v>
      </c>
      <c r="T691" s="67">
        <v>10.0</v>
      </c>
      <c r="U691" s="67">
        <v>2.0</v>
      </c>
      <c r="V691" s="68"/>
      <c r="W691" s="70"/>
      <c r="X691" s="70"/>
      <c r="Y691" s="64" t="s">
        <v>66</v>
      </c>
      <c r="Z691" s="64" t="s">
        <v>66</v>
      </c>
      <c r="AA691" s="64" t="s">
        <v>66</v>
      </c>
      <c r="AB691" s="64" t="s">
        <v>66</v>
      </c>
      <c r="AC691" s="412" t="s">
        <v>1213</v>
      </c>
      <c r="AD691" s="52"/>
    </row>
    <row r="692" ht="33.75" hidden="1" customHeight="1">
      <c r="A692" s="52">
        <v>829.0</v>
      </c>
      <c r="B692" s="53" t="s">
        <v>54</v>
      </c>
      <c r="C692" s="54" t="s">
        <v>914</v>
      </c>
      <c r="D692" s="55"/>
      <c r="E692" s="54"/>
      <c r="F692" s="303"/>
      <c r="G692" s="58">
        <v>45434.0</v>
      </c>
      <c r="H692" s="74"/>
      <c r="I692" s="74"/>
      <c r="J692" s="63" t="s">
        <v>57</v>
      </c>
      <c r="K692" s="64" t="s">
        <v>57</v>
      </c>
      <c r="L692" s="64" t="s">
        <v>57</v>
      </c>
      <c r="M692" s="74" t="s">
        <v>57</v>
      </c>
      <c r="N692" s="307"/>
      <c r="O692" s="307"/>
      <c r="P692" s="307"/>
      <c r="Q692" s="74" t="s">
        <v>600</v>
      </c>
      <c r="R692" s="74" t="s">
        <v>600</v>
      </c>
      <c r="S692" s="67">
        <v>14.0</v>
      </c>
      <c r="T692" s="67">
        <v>18.0</v>
      </c>
      <c r="U692" s="67">
        <v>4.0</v>
      </c>
      <c r="V692" s="68"/>
      <c r="W692" s="70"/>
      <c r="X692" s="70"/>
      <c r="Y692" s="64" t="s">
        <v>66</v>
      </c>
      <c r="Z692" s="64" t="s">
        <v>66</v>
      </c>
      <c r="AA692" s="64" t="s">
        <v>66</v>
      </c>
      <c r="AB692" s="64" t="s">
        <v>66</v>
      </c>
      <c r="AC692" s="412" t="s">
        <v>1217</v>
      </c>
      <c r="AD692" s="52"/>
    </row>
    <row r="693" ht="33.75" hidden="1" customHeight="1">
      <c r="A693" s="52">
        <v>830.0</v>
      </c>
      <c r="B693" s="53" t="s">
        <v>54</v>
      </c>
      <c r="C693" s="54" t="s">
        <v>916</v>
      </c>
      <c r="D693" s="55"/>
      <c r="E693" s="54"/>
      <c r="F693" s="303"/>
      <c r="G693" s="58">
        <v>45449.0</v>
      </c>
      <c r="H693" s="74"/>
      <c r="I693" s="74"/>
      <c r="J693" s="63" t="s">
        <v>57</v>
      </c>
      <c r="K693" s="64" t="s">
        <v>57</v>
      </c>
      <c r="L693" s="64" t="s">
        <v>57</v>
      </c>
      <c r="M693" s="74" t="s">
        <v>57</v>
      </c>
      <c r="N693" s="307"/>
      <c r="O693" s="307"/>
      <c r="P693" s="307"/>
      <c r="Q693" s="74" t="s">
        <v>600</v>
      </c>
      <c r="R693" s="74" t="s">
        <v>600</v>
      </c>
      <c r="S693" s="67">
        <v>23.0</v>
      </c>
      <c r="T693" s="67">
        <v>30.0</v>
      </c>
      <c r="U693" s="67">
        <v>9.0</v>
      </c>
      <c r="V693" s="68"/>
      <c r="W693" s="70"/>
      <c r="X693" s="70"/>
      <c r="Y693" s="64" t="s">
        <v>66</v>
      </c>
      <c r="Z693" s="64" t="s">
        <v>66</v>
      </c>
      <c r="AA693" s="64" t="s">
        <v>66</v>
      </c>
      <c r="AB693" s="64" t="s">
        <v>66</v>
      </c>
      <c r="AC693" s="52" t="s">
        <v>1220</v>
      </c>
      <c r="AD693" s="52"/>
    </row>
    <row r="694" ht="33.75" hidden="1" customHeight="1">
      <c r="A694" s="52">
        <v>831.0</v>
      </c>
      <c r="B694" s="53" t="s">
        <v>54</v>
      </c>
      <c r="C694" s="54" t="s">
        <v>918</v>
      </c>
      <c r="D694" s="620" t="s">
        <v>197</v>
      </c>
      <c r="E694" s="52"/>
      <c r="F694" s="58"/>
      <c r="G694" s="58">
        <v>45593.0</v>
      </c>
      <c r="H694" s="74"/>
      <c r="I694" s="74"/>
      <c r="J694" s="63" t="s">
        <v>57</v>
      </c>
      <c r="K694" s="64" t="s">
        <v>57</v>
      </c>
      <c r="L694" s="64" t="s">
        <v>57</v>
      </c>
      <c r="M694" s="74" t="s">
        <v>57</v>
      </c>
      <c r="N694" s="74" t="s">
        <v>44</v>
      </c>
      <c r="O694" s="307"/>
      <c r="P694" s="307"/>
      <c r="Q694" s="622" t="s">
        <v>600</v>
      </c>
      <c r="R694" s="74" t="s">
        <v>600</v>
      </c>
      <c r="S694" s="67">
        <v>20.0</v>
      </c>
      <c r="T694" s="67">
        <v>32.0</v>
      </c>
      <c r="U694" s="67">
        <v>12.0</v>
      </c>
      <c r="V694" s="68"/>
      <c r="W694" s="70"/>
      <c r="X694" s="70"/>
      <c r="Y694" s="64" t="s">
        <v>66</v>
      </c>
      <c r="Z694" s="64" t="s">
        <v>66</v>
      </c>
      <c r="AA694" s="64" t="s">
        <v>66</v>
      </c>
      <c r="AB694" s="64" t="s">
        <v>66</v>
      </c>
      <c r="AC694" s="52" t="s">
        <v>1084</v>
      </c>
      <c r="AD694" s="52"/>
    </row>
    <row r="695" ht="33.75" hidden="1" customHeight="1">
      <c r="A695" s="52">
        <v>832.0</v>
      </c>
      <c r="B695" s="53" t="s">
        <v>54</v>
      </c>
      <c r="C695" s="54" t="s">
        <v>920</v>
      </c>
      <c r="D695" s="55"/>
      <c r="E695" s="54"/>
      <c r="F695" s="303"/>
      <c r="G695" s="58">
        <v>45466.0</v>
      </c>
      <c r="H695" s="74"/>
      <c r="I695" s="74"/>
      <c r="J695" s="63" t="s">
        <v>57</v>
      </c>
      <c r="K695" s="64" t="s">
        <v>57</v>
      </c>
      <c r="L695" s="64" t="s">
        <v>57</v>
      </c>
      <c r="M695" s="74" t="s">
        <v>57</v>
      </c>
      <c r="N695" s="307"/>
      <c r="O695" s="307"/>
      <c r="P695" s="307"/>
      <c r="Q695" s="74" t="s">
        <v>600</v>
      </c>
      <c r="R695" s="74" t="s">
        <v>600</v>
      </c>
      <c r="S695" s="67">
        <v>22.0</v>
      </c>
      <c r="T695" s="67">
        <v>33.0</v>
      </c>
      <c r="U695" s="67">
        <v>13.0</v>
      </c>
      <c r="V695" s="68"/>
      <c r="W695" s="70"/>
      <c r="X695" s="70"/>
      <c r="Y695" s="64" t="s">
        <v>66</v>
      </c>
      <c r="Z695" s="64" t="s">
        <v>66</v>
      </c>
      <c r="AA695" s="64" t="s">
        <v>66</v>
      </c>
      <c r="AB695" s="64" t="s">
        <v>66</v>
      </c>
      <c r="AC695" s="52" t="s">
        <v>1224</v>
      </c>
      <c r="AD695" s="52"/>
    </row>
    <row r="696" ht="33.75" hidden="1" customHeight="1">
      <c r="A696" s="52">
        <v>833.0</v>
      </c>
      <c r="B696" s="53" t="s">
        <v>54</v>
      </c>
      <c r="C696" s="54" t="s">
        <v>653</v>
      </c>
      <c r="D696" s="55"/>
      <c r="E696" s="54"/>
      <c r="F696" s="303"/>
      <c r="G696" s="58">
        <v>45435.0</v>
      </c>
      <c r="H696" s="74"/>
      <c r="I696" s="74"/>
      <c r="J696" s="63" t="s">
        <v>66</v>
      </c>
      <c r="K696" s="64" t="s">
        <v>66</v>
      </c>
      <c r="L696" s="64" t="s">
        <v>66</v>
      </c>
      <c r="M696" s="74" t="s">
        <v>66</v>
      </c>
      <c r="N696" s="307"/>
      <c r="O696" s="307"/>
      <c r="P696" s="307"/>
      <c r="Q696" s="74" t="s">
        <v>66</v>
      </c>
      <c r="R696" s="74" t="s">
        <v>66</v>
      </c>
      <c r="S696" s="67">
        <v>0.0</v>
      </c>
      <c r="T696" s="67">
        <v>0.0</v>
      </c>
      <c r="U696" s="67">
        <v>0.0</v>
      </c>
      <c r="V696" s="68"/>
      <c r="W696" s="70"/>
      <c r="X696" s="70"/>
      <c r="Y696" s="64" t="s">
        <v>66</v>
      </c>
      <c r="Z696" s="64" t="s">
        <v>66</v>
      </c>
      <c r="AA696" s="64" t="s">
        <v>66</v>
      </c>
      <c r="AB696" s="64" t="s">
        <v>66</v>
      </c>
      <c r="AC696" s="52" t="s">
        <v>776</v>
      </c>
      <c r="AD696" s="52"/>
    </row>
    <row r="697" ht="33.75" hidden="1" customHeight="1">
      <c r="A697" s="52">
        <v>834.0</v>
      </c>
      <c r="B697" s="53" t="s">
        <v>54</v>
      </c>
      <c r="C697" s="54" t="s">
        <v>451</v>
      </c>
      <c r="D697" s="620" t="s">
        <v>2974</v>
      </c>
      <c r="E697" s="52"/>
      <c r="F697" s="58"/>
      <c r="G697" s="58">
        <v>45456.0</v>
      </c>
      <c r="H697" s="74"/>
      <c r="I697" s="74"/>
      <c r="J697" s="63" t="s">
        <v>66</v>
      </c>
      <c r="K697" s="64" t="s">
        <v>66</v>
      </c>
      <c r="L697" s="64" t="s">
        <v>66</v>
      </c>
      <c r="M697" s="74" t="s">
        <v>57</v>
      </c>
      <c r="N697" s="307"/>
      <c r="O697" s="307"/>
      <c r="P697" s="307"/>
      <c r="Q697" s="74" t="s">
        <v>600</v>
      </c>
      <c r="R697" s="74" t="s">
        <v>299</v>
      </c>
      <c r="S697" s="67">
        <v>4.0</v>
      </c>
      <c r="T697" s="67">
        <v>0.0</v>
      </c>
      <c r="U697" s="67">
        <v>0.0</v>
      </c>
      <c r="V697" s="68"/>
      <c r="W697" s="70"/>
      <c r="X697" s="70"/>
      <c r="Y697" s="64" t="s">
        <v>66</v>
      </c>
      <c r="Z697" s="64" t="s">
        <v>66</v>
      </c>
      <c r="AA697" s="64" t="s">
        <v>66</v>
      </c>
      <c r="AB697" s="64" t="s">
        <v>66</v>
      </c>
      <c r="AC697" s="412" t="s">
        <v>1227</v>
      </c>
      <c r="AD697" s="52"/>
    </row>
    <row r="698" ht="33.75" hidden="1" customHeight="1">
      <c r="A698" s="52">
        <v>835.0</v>
      </c>
      <c r="B698" s="53" t="s">
        <v>54</v>
      </c>
      <c r="C698" s="54" t="s">
        <v>923</v>
      </c>
      <c r="D698" s="55"/>
      <c r="E698" s="54"/>
      <c r="F698" s="303"/>
      <c r="G698" s="58">
        <v>45457.0</v>
      </c>
      <c r="H698" s="74"/>
      <c r="I698" s="74"/>
      <c r="J698" s="63" t="s">
        <v>57</v>
      </c>
      <c r="K698" s="64" t="s">
        <v>57</v>
      </c>
      <c r="L698" s="64" t="s">
        <v>57</v>
      </c>
      <c r="M698" s="74" t="s">
        <v>57</v>
      </c>
      <c r="N698" s="307"/>
      <c r="O698" s="307"/>
      <c r="P698" s="307"/>
      <c r="Q698" s="74" t="s">
        <v>600</v>
      </c>
      <c r="R698" s="74" t="s">
        <v>600</v>
      </c>
      <c r="S698" s="67">
        <v>14.0</v>
      </c>
      <c r="T698" s="67">
        <v>18.0</v>
      </c>
      <c r="U698" s="67">
        <v>5.0</v>
      </c>
      <c r="V698" s="68"/>
      <c r="W698" s="70"/>
      <c r="X698" s="70"/>
      <c r="Y698" s="64" t="s">
        <v>66</v>
      </c>
      <c r="Z698" s="64" t="s">
        <v>66</v>
      </c>
      <c r="AA698" s="64" t="s">
        <v>66</v>
      </c>
      <c r="AB698" s="64" t="s">
        <v>66</v>
      </c>
      <c r="AC698" s="412" t="s">
        <v>1230</v>
      </c>
      <c r="AD698" s="52"/>
    </row>
    <row r="699" ht="33.75" hidden="1" customHeight="1">
      <c r="A699" s="52">
        <v>836.0</v>
      </c>
      <c r="B699" s="53" t="s">
        <v>54</v>
      </c>
      <c r="C699" s="54" t="s">
        <v>924</v>
      </c>
      <c r="D699" s="55"/>
      <c r="E699" s="54"/>
      <c r="F699" s="303"/>
      <c r="G699" s="58">
        <v>45454.0</v>
      </c>
      <c r="H699" s="74"/>
      <c r="I699" s="74"/>
      <c r="J699" s="63" t="s">
        <v>57</v>
      </c>
      <c r="K699" s="64" t="s">
        <v>57</v>
      </c>
      <c r="L699" s="64" t="s">
        <v>57</v>
      </c>
      <c r="M699" s="74" t="s">
        <v>57</v>
      </c>
      <c r="N699" s="307"/>
      <c r="O699" s="307"/>
      <c r="P699" s="307"/>
      <c r="Q699" s="74" t="s">
        <v>600</v>
      </c>
      <c r="R699" s="74" t="s">
        <v>600</v>
      </c>
      <c r="S699" s="67">
        <v>1.0</v>
      </c>
      <c r="T699" s="67">
        <v>2.0</v>
      </c>
      <c r="U699" s="67">
        <v>1.0</v>
      </c>
      <c r="V699" s="68"/>
      <c r="W699" s="70"/>
      <c r="X699" s="70"/>
      <c r="Y699" s="64" t="s">
        <v>66</v>
      </c>
      <c r="Z699" s="64" t="s">
        <v>66</v>
      </c>
      <c r="AA699" s="64" t="s">
        <v>66</v>
      </c>
      <c r="AB699" s="64" t="s">
        <v>66</v>
      </c>
      <c r="AC699" s="412" t="s">
        <v>1231</v>
      </c>
      <c r="AD699" s="52"/>
    </row>
    <row r="700" ht="33.75" hidden="1" customHeight="1">
      <c r="A700" s="52">
        <v>837.0</v>
      </c>
      <c r="B700" s="53" t="s">
        <v>54</v>
      </c>
      <c r="C700" s="54" t="s">
        <v>926</v>
      </c>
      <c r="D700" s="55"/>
      <c r="E700" s="54"/>
      <c r="F700" s="303"/>
      <c r="G700" s="58">
        <v>45482.0</v>
      </c>
      <c r="H700" s="74"/>
      <c r="I700" s="74"/>
      <c r="J700" s="63" t="s">
        <v>66</v>
      </c>
      <c r="K700" s="64" t="s">
        <v>66</v>
      </c>
      <c r="L700" s="64" t="s">
        <v>66</v>
      </c>
      <c r="M700" s="74" t="s">
        <v>66</v>
      </c>
      <c r="N700" s="307"/>
      <c r="O700" s="307"/>
      <c r="P700" s="307"/>
      <c r="Q700" s="74" t="s">
        <v>66</v>
      </c>
      <c r="R700" s="74" t="s">
        <v>66</v>
      </c>
      <c r="S700" s="67">
        <v>0.0</v>
      </c>
      <c r="T700" s="67">
        <v>0.0</v>
      </c>
      <c r="U700" s="67">
        <v>0.0</v>
      </c>
      <c r="V700" s="68"/>
      <c r="W700" s="70"/>
      <c r="X700" s="70"/>
      <c r="Y700" s="64" t="s">
        <v>66</v>
      </c>
      <c r="Z700" s="64" t="s">
        <v>66</v>
      </c>
      <c r="AA700" s="64" t="s">
        <v>66</v>
      </c>
      <c r="AB700" s="64" t="s">
        <v>66</v>
      </c>
      <c r="AC700" s="412" t="s">
        <v>1234</v>
      </c>
      <c r="AD700" s="52"/>
    </row>
    <row r="701" ht="33.75" hidden="1" customHeight="1">
      <c r="A701" s="52">
        <v>838.0</v>
      </c>
      <c r="B701" s="53" t="s">
        <v>54</v>
      </c>
      <c r="C701" s="54" t="s">
        <v>553</v>
      </c>
      <c r="D701" s="55"/>
      <c r="E701" s="54"/>
      <c r="F701" s="303"/>
      <c r="G701" s="58">
        <v>45484.0</v>
      </c>
      <c r="H701" s="74"/>
      <c r="I701" s="74"/>
      <c r="J701" s="63" t="s">
        <v>57</v>
      </c>
      <c r="K701" s="64" t="s">
        <v>57</v>
      </c>
      <c r="L701" s="64" t="s">
        <v>57</v>
      </c>
      <c r="M701" s="74" t="s">
        <v>57</v>
      </c>
      <c r="N701" s="307"/>
      <c r="O701" s="307"/>
      <c r="P701" s="307"/>
      <c r="Q701" s="74" t="s">
        <v>600</v>
      </c>
      <c r="R701" s="74" t="s">
        <v>600</v>
      </c>
      <c r="S701" s="67">
        <v>10.0</v>
      </c>
      <c r="T701" s="67">
        <v>11.0</v>
      </c>
      <c r="U701" s="67">
        <v>1.0</v>
      </c>
      <c r="V701" s="68"/>
      <c r="W701" s="70"/>
      <c r="X701" s="70"/>
      <c r="Y701" s="64" t="s">
        <v>66</v>
      </c>
      <c r="Z701" s="64" t="s">
        <v>66</v>
      </c>
      <c r="AA701" s="64" t="s">
        <v>66</v>
      </c>
      <c r="AB701" s="64" t="s">
        <v>66</v>
      </c>
      <c r="AC701" s="412" t="s">
        <v>1235</v>
      </c>
      <c r="AD701" s="52"/>
    </row>
    <row r="702" ht="33.75" hidden="1" customHeight="1">
      <c r="A702" s="52">
        <v>839.0</v>
      </c>
      <c r="B702" s="53" t="s">
        <v>54</v>
      </c>
      <c r="C702" s="54" t="s">
        <v>928</v>
      </c>
      <c r="D702" s="55"/>
      <c r="E702" s="54"/>
      <c r="F702" s="303"/>
      <c r="G702" s="58">
        <v>45461.0</v>
      </c>
      <c r="H702" s="74"/>
      <c r="I702" s="74"/>
      <c r="J702" s="63" t="s">
        <v>57</v>
      </c>
      <c r="K702" s="64" t="s">
        <v>57</v>
      </c>
      <c r="L702" s="64" t="s">
        <v>57</v>
      </c>
      <c r="M702" s="74" t="s">
        <v>57</v>
      </c>
      <c r="N702" s="307"/>
      <c r="O702" s="307"/>
      <c r="P702" s="307"/>
      <c r="Q702" s="74" t="s">
        <v>600</v>
      </c>
      <c r="R702" s="74" t="s">
        <v>600</v>
      </c>
      <c r="S702" s="67">
        <v>17.0</v>
      </c>
      <c r="T702" s="67">
        <v>19.0</v>
      </c>
      <c r="U702" s="67">
        <v>4.0</v>
      </c>
      <c r="V702" s="68"/>
      <c r="W702" s="70"/>
      <c r="X702" s="70"/>
      <c r="Y702" s="64" t="s">
        <v>66</v>
      </c>
      <c r="Z702" s="64" t="s">
        <v>66</v>
      </c>
      <c r="AA702" s="64" t="s">
        <v>66</v>
      </c>
      <c r="AB702" s="64" t="s">
        <v>66</v>
      </c>
      <c r="AC702" s="412" t="s">
        <v>1237</v>
      </c>
      <c r="AD702" s="52"/>
    </row>
    <row r="703" ht="33.75" hidden="1" customHeight="1">
      <c r="A703" s="52">
        <v>840.0</v>
      </c>
      <c r="B703" s="53" t="s">
        <v>54</v>
      </c>
      <c r="C703" s="54" t="s">
        <v>287</v>
      </c>
      <c r="D703" s="55"/>
      <c r="E703" s="54"/>
      <c r="F703" s="303"/>
      <c r="G703" s="58">
        <v>45467.0</v>
      </c>
      <c r="H703" s="74"/>
      <c r="I703" s="74"/>
      <c r="J703" s="63" t="s">
        <v>57</v>
      </c>
      <c r="K703" s="64" t="s">
        <v>57</v>
      </c>
      <c r="L703" s="64" t="s">
        <v>57</v>
      </c>
      <c r="M703" s="74" t="s">
        <v>183</v>
      </c>
      <c r="N703" s="307"/>
      <c r="O703" s="307"/>
      <c r="P703" s="307"/>
      <c r="Q703" s="74" t="s">
        <v>600</v>
      </c>
      <c r="R703" s="74" t="s">
        <v>600</v>
      </c>
      <c r="S703" s="67">
        <v>10.0</v>
      </c>
      <c r="T703" s="67">
        <v>11.0</v>
      </c>
      <c r="U703" s="67">
        <v>2.0</v>
      </c>
      <c r="V703" s="68"/>
      <c r="W703" s="70"/>
      <c r="X703" s="70"/>
      <c r="Y703" s="64" t="s">
        <v>66</v>
      </c>
      <c r="Z703" s="64" t="s">
        <v>66</v>
      </c>
      <c r="AA703" s="64" t="s">
        <v>66</v>
      </c>
      <c r="AB703" s="64" t="s">
        <v>66</v>
      </c>
      <c r="AC703" s="54" t="s">
        <v>2376</v>
      </c>
      <c r="AD703" s="128"/>
    </row>
    <row r="704" ht="33.75" hidden="1" customHeight="1">
      <c r="A704" s="52">
        <v>841.0</v>
      </c>
      <c r="B704" s="53" t="s">
        <v>54</v>
      </c>
      <c r="C704" s="54" t="s">
        <v>832</v>
      </c>
      <c r="D704" s="55"/>
      <c r="E704" s="54"/>
      <c r="F704" s="303"/>
      <c r="G704" s="58">
        <v>45470.0</v>
      </c>
      <c r="H704" s="74"/>
      <c r="I704" s="74"/>
      <c r="J704" s="63" t="s">
        <v>57</v>
      </c>
      <c r="K704" s="64" t="s">
        <v>57</v>
      </c>
      <c r="L704" s="64" t="s">
        <v>57</v>
      </c>
      <c r="M704" s="74" t="s">
        <v>57</v>
      </c>
      <c r="N704" s="307"/>
      <c r="O704" s="307"/>
      <c r="P704" s="307"/>
      <c r="Q704" s="74" t="s">
        <v>600</v>
      </c>
      <c r="R704" s="74" t="s">
        <v>600</v>
      </c>
      <c r="S704" s="67">
        <v>2.0</v>
      </c>
      <c r="T704" s="67">
        <v>2.0</v>
      </c>
      <c r="U704" s="67">
        <v>1.0</v>
      </c>
      <c r="V704" s="68"/>
      <c r="W704" s="70"/>
      <c r="X704" s="70"/>
      <c r="Y704" s="64" t="s">
        <v>66</v>
      </c>
      <c r="Z704" s="64" t="s">
        <v>66</v>
      </c>
      <c r="AA704" s="64" t="s">
        <v>66</v>
      </c>
      <c r="AB704" s="64" t="s">
        <v>66</v>
      </c>
      <c r="AC704" s="412" t="s">
        <v>1065</v>
      </c>
      <c r="AD704" s="52"/>
    </row>
    <row r="705" ht="33.75" hidden="1" customHeight="1">
      <c r="A705" s="52">
        <v>842.0</v>
      </c>
      <c r="B705" s="53" t="s">
        <v>54</v>
      </c>
      <c r="C705" s="54" t="s">
        <v>930</v>
      </c>
      <c r="D705" s="55"/>
      <c r="E705" s="54"/>
      <c r="F705" s="303"/>
      <c r="G705" s="58">
        <v>45464.0</v>
      </c>
      <c r="H705" s="74"/>
      <c r="I705" s="74"/>
      <c r="J705" s="63" t="s">
        <v>57</v>
      </c>
      <c r="K705" s="64" t="s">
        <v>57</v>
      </c>
      <c r="L705" s="64" t="s">
        <v>57</v>
      </c>
      <c r="M705" s="74" t="s">
        <v>57</v>
      </c>
      <c r="N705" s="307"/>
      <c r="O705" s="307"/>
      <c r="P705" s="307"/>
      <c r="Q705" s="74" t="s">
        <v>600</v>
      </c>
      <c r="R705" s="74" t="s">
        <v>600</v>
      </c>
      <c r="S705" s="67">
        <v>4.0</v>
      </c>
      <c r="T705" s="67">
        <v>5.0</v>
      </c>
      <c r="U705" s="67">
        <v>1.0</v>
      </c>
      <c r="V705" s="68"/>
      <c r="W705" s="70"/>
      <c r="X705" s="70"/>
      <c r="Y705" s="64" t="s">
        <v>66</v>
      </c>
      <c r="Z705" s="64" t="s">
        <v>66</v>
      </c>
      <c r="AA705" s="64" t="s">
        <v>66</v>
      </c>
      <c r="AB705" s="64" t="s">
        <v>66</v>
      </c>
      <c r="AC705" s="412" t="s">
        <v>1240</v>
      </c>
      <c r="AD705" s="52"/>
    </row>
    <row r="706" ht="33.75" hidden="1" customHeight="1">
      <c r="A706" s="52">
        <v>843.0</v>
      </c>
      <c r="B706" s="53" t="s">
        <v>54</v>
      </c>
      <c r="C706" s="54" t="s">
        <v>932</v>
      </c>
      <c r="D706" s="55"/>
      <c r="E706" s="54"/>
      <c r="F706" s="303"/>
      <c r="G706" s="58">
        <v>45458.0</v>
      </c>
      <c r="H706" s="74"/>
      <c r="I706" s="74"/>
      <c r="J706" s="63" t="s">
        <v>57</v>
      </c>
      <c r="K706" s="64" t="s">
        <v>57</v>
      </c>
      <c r="L706" s="64" t="s">
        <v>57</v>
      </c>
      <c r="M706" s="74" t="s">
        <v>57</v>
      </c>
      <c r="N706" s="307"/>
      <c r="O706" s="307"/>
      <c r="P706" s="307"/>
      <c r="Q706" s="74" t="s">
        <v>600</v>
      </c>
      <c r="R706" s="74" t="s">
        <v>600</v>
      </c>
      <c r="S706" s="67">
        <v>9.0</v>
      </c>
      <c r="T706" s="67">
        <v>7.0</v>
      </c>
      <c r="U706" s="67">
        <v>1.0</v>
      </c>
      <c r="V706" s="68"/>
      <c r="W706" s="70"/>
      <c r="X706" s="70"/>
      <c r="Y706" s="64" t="s">
        <v>66</v>
      </c>
      <c r="Z706" s="64" t="s">
        <v>66</v>
      </c>
      <c r="AA706" s="64" t="s">
        <v>66</v>
      </c>
      <c r="AB706" s="64" t="s">
        <v>66</v>
      </c>
      <c r="AC706" s="412" t="s">
        <v>1243</v>
      </c>
      <c r="AD706" s="52"/>
    </row>
    <row r="707" ht="33.75" hidden="1" customHeight="1">
      <c r="A707" s="52">
        <v>844.0</v>
      </c>
      <c r="B707" s="53" t="s">
        <v>54</v>
      </c>
      <c r="C707" s="54" t="s">
        <v>933</v>
      </c>
      <c r="D707" s="55"/>
      <c r="E707" s="54"/>
      <c r="F707" s="303"/>
      <c r="G707" s="58">
        <v>45468.0</v>
      </c>
      <c r="H707" s="74"/>
      <c r="I707" s="74"/>
      <c r="J707" s="63" t="s">
        <v>57</v>
      </c>
      <c r="K707" s="64" t="s">
        <v>57</v>
      </c>
      <c r="L707" s="64" t="s">
        <v>57</v>
      </c>
      <c r="M707" s="74" t="s">
        <v>57</v>
      </c>
      <c r="N707" s="307"/>
      <c r="O707" s="307"/>
      <c r="P707" s="307"/>
      <c r="Q707" s="74" t="s">
        <v>600</v>
      </c>
      <c r="R707" s="74" t="s">
        <v>600</v>
      </c>
      <c r="S707" s="67">
        <v>1.0</v>
      </c>
      <c r="T707" s="67">
        <v>2.0</v>
      </c>
      <c r="U707" s="67">
        <v>1.0</v>
      </c>
      <c r="V707" s="68"/>
      <c r="W707" s="70"/>
      <c r="X707" s="70"/>
      <c r="Y707" s="64" t="s">
        <v>66</v>
      </c>
      <c r="Z707" s="64" t="s">
        <v>66</v>
      </c>
      <c r="AA707" s="64" t="s">
        <v>66</v>
      </c>
      <c r="AB707" s="64" t="s">
        <v>66</v>
      </c>
      <c r="AC707" s="412" t="s">
        <v>1248</v>
      </c>
      <c r="AD707" s="52"/>
    </row>
    <row r="708" ht="33.75" hidden="1" customHeight="1">
      <c r="A708" s="52">
        <v>845.0</v>
      </c>
      <c r="B708" s="53" t="s">
        <v>54</v>
      </c>
      <c r="C708" s="54" t="s">
        <v>934</v>
      </c>
      <c r="D708" s="55"/>
      <c r="E708" s="54"/>
      <c r="F708" s="303"/>
      <c r="G708" s="58">
        <v>45469.0</v>
      </c>
      <c r="H708" s="74"/>
      <c r="I708" s="74"/>
      <c r="J708" s="63" t="s">
        <v>57</v>
      </c>
      <c r="K708" s="64" t="s">
        <v>57</v>
      </c>
      <c r="L708" s="64" t="s">
        <v>57</v>
      </c>
      <c r="M708" s="74" t="s">
        <v>57</v>
      </c>
      <c r="N708" s="307"/>
      <c r="O708" s="307"/>
      <c r="P708" s="307"/>
      <c r="Q708" s="74" t="s">
        <v>600</v>
      </c>
      <c r="R708" s="74" t="s">
        <v>600</v>
      </c>
      <c r="S708" s="67">
        <v>13.0</v>
      </c>
      <c r="T708" s="67">
        <v>16.0</v>
      </c>
      <c r="U708" s="67">
        <v>6.0</v>
      </c>
      <c r="V708" s="68"/>
      <c r="W708" s="70"/>
      <c r="X708" s="70"/>
      <c r="Y708" s="64" t="s">
        <v>66</v>
      </c>
      <c r="Z708" s="64" t="s">
        <v>66</v>
      </c>
      <c r="AA708" s="64" t="s">
        <v>66</v>
      </c>
      <c r="AB708" s="64" t="s">
        <v>66</v>
      </c>
      <c r="AC708" s="412" t="s">
        <v>1250</v>
      </c>
      <c r="AD708" s="52"/>
    </row>
    <row r="709" ht="33.75" hidden="1" customHeight="1">
      <c r="A709" s="52">
        <v>846.0</v>
      </c>
      <c r="B709" s="53" t="s">
        <v>54</v>
      </c>
      <c r="C709" s="54" t="s">
        <v>936</v>
      </c>
      <c r="D709" s="55"/>
      <c r="E709" s="54"/>
      <c r="F709" s="303"/>
      <c r="G709" s="58">
        <v>45450.0</v>
      </c>
      <c r="H709" s="74"/>
      <c r="I709" s="74"/>
      <c r="J709" s="63" t="s">
        <v>57</v>
      </c>
      <c r="K709" s="64" t="s">
        <v>57</v>
      </c>
      <c r="L709" s="64" t="s">
        <v>57</v>
      </c>
      <c r="M709" s="74" t="s">
        <v>57</v>
      </c>
      <c r="N709" s="307"/>
      <c r="O709" s="307"/>
      <c r="P709" s="307"/>
      <c r="Q709" s="74" t="s">
        <v>600</v>
      </c>
      <c r="R709" s="74" t="s">
        <v>600</v>
      </c>
      <c r="S709" s="67">
        <v>6.0</v>
      </c>
      <c r="T709" s="67">
        <v>9.0</v>
      </c>
      <c r="U709" s="67">
        <v>4.0</v>
      </c>
      <c r="V709" s="68"/>
      <c r="W709" s="70"/>
      <c r="X709" s="70"/>
      <c r="Y709" s="64" t="s">
        <v>66</v>
      </c>
      <c r="Z709" s="64" t="s">
        <v>66</v>
      </c>
      <c r="AA709" s="64" t="s">
        <v>66</v>
      </c>
      <c r="AB709" s="64" t="s">
        <v>66</v>
      </c>
      <c r="AC709" s="412" t="s">
        <v>1253</v>
      </c>
      <c r="AD709" s="52"/>
    </row>
    <row r="710" ht="33.75" hidden="1" customHeight="1">
      <c r="A710" s="52">
        <v>848.0</v>
      </c>
      <c r="B710" s="53" t="s">
        <v>54</v>
      </c>
      <c r="C710" s="54" t="s">
        <v>938</v>
      </c>
      <c r="D710" s="620" t="s">
        <v>197</v>
      </c>
      <c r="E710" s="52"/>
      <c r="F710" s="58"/>
      <c r="G710" s="138">
        <v>45645.0</v>
      </c>
      <c r="H710" s="65"/>
      <c r="I710" s="65"/>
      <c r="J710" s="134" t="s">
        <v>57</v>
      </c>
      <c r="K710" s="135" t="s">
        <v>57</v>
      </c>
      <c r="L710" s="135" t="s">
        <v>66</v>
      </c>
      <c r="M710" s="74" t="s">
        <v>57</v>
      </c>
      <c r="N710" s="74" t="s">
        <v>57</v>
      </c>
      <c r="O710" s="74" t="s">
        <v>57</v>
      </c>
      <c r="P710" s="307"/>
      <c r="Q710" s="74" t="s">
        <v>600</v>
      </c>
      <c r="R710" s="74" t="s">
        <v>600</v>
      </c>
      <c r="S710" s="67">
        <v>3.0</v>
      </c>
      <c r="T710" s="67">
        <v>3.0</v>
      </c>
      <c r="U710" s="67">
        <v>0.0</v>
      </c>
      <c r="V710" s="68"/>
      <c r="W710" s="70"/>
      <c r="X710" s="70"/>
      <c r="Y710" s="135" t="s">
        <v>66</v>
      </c>
      <c r="Z710" s="135" t="s">
        <v>66</v>
      </c>
      <c r="AA710" s="135" t="s">
        <v>66</v>
      </c>
      <c r="AB710" s="135" t="s">
        <v>66</v>
      </c>
      <c r="AC710" s="412" t="s">
        <v>1255</v>
      </c>
      <c r="AD710" s="52"/>
    </row>
    <row r="711" ht="33.75" hidden="1" customHeight="1">
      <c r="A711" s="52">
        <v>850.0</v>
      </c>
      <c r="B711" s="53" t="s">
        <v>54</v>
      </c>
      <c r="C711" s="54" t="s">
        <v>940</v>
      </c>
      <c r="D711" s="620" t="s">
        <v>197</v>
      </c>
      <c r="E711" s="52"/>
      <c r="F711" s="58"/>
      <c r="G711" s="58">
        <v>45785.0</v>
      </c>
      <c r="H711" s="74"/>
      <c r="I711" s="74"/>
      <c r="J711" s="63" t="s">
        <v>57</v>
      </c>
      <c r="K711" s="64" t="s">
        <v>57</v>
      </c>
      <c r="L711" s="64" t="s">
        <v>57</v>
      </c>
      <c r="M711" s="74" t="s">
        <v>57</v>
      </c>
      <c r="N711" s="74" t="s">
        <v>57</v>
      </c>
      <c r="O711" s="74" t="s">
        <v>57</v>
      </c>
      <c r="P711" s="307"/>
      <c r="Q711" s="74" t="s">
        <v>58</v>
      </c>
      <c r="R711" s="65" t="s">
        <v>58</v>
      </c>
      <c r="S711" s="67">
        <v>8.0</v>
      </c>
      <c r="T711" s="67">
        <v>16.0</v>
      </c>
      <c r="U711" s="67">
        <v>8.0</v>
      </c>
      <c r="V711" s="68"/>
      <c r="W711" s="70"/>
      <c r="X711" s="70"/>
      <c r="Y711" s="64" t="s">
        <v>66</v>
      </c>
      <c r="Z711" s="64" t="s">
        <v>66</v>
      </c>
      <c r="AA711" s="64" t="s">
        <v>66</v>
      </c>
      <c r="AB711" s="64" t="s">
        <v>66</v>
      </c>
      <c r="AC711" s="412" t="s">
        <v>1259</v>
      </c>
      <c r="AD711" s="52"/>
    </row>
    <row r="712" ht="33.75" hidden="1" customHeight="1">
      <c r="A712" s="52">
        <v>851.0</v>
      </c>
      <c r="B712" s="53" t="s">
        <v>54</v>
      </c>
      <c r="C712" s="54" t="s">
        <v>941</v>
      </c>
      <c r="D712" s="620" t="s">
        <v>2974</v>
      </c>
      <c r="E712" s="52"/>
      <c r="F712" s="58"/>
      <c r="G712" s="58">
        <v>45463.0</v>
      </c>
      <c r="H712" s="74"/>
      <c r="I712" s="74"/>
      <c r="J712" s="63" t="s">
        <v>57</v>
      </c>
      <c r="K712" s="64" t="s">
        <v>57</v>
      </c>
      <c r="L712" s="64" t="s">
        <v>57</v>
      </c>
      <c r="M712" s="74" t="s">
        <v>57</v>
      </c>
      <c r="N712" s="307"/>
      <c r="O712" s="307"/>
      <c r="P712" s="307"/>
      <c r="Q712" s="74" t="s">
        <v>600</v>
      </c>
      <c r="R712" s="74" t="s">
        <v>911</v>
      </c>
      <c r="S712" s="67">
        <v>5.0</v>
      </c>
      <c r="T712" s="67">
        <v>7.0</v>
      </c>
      <c r="U712" s="67">
        <v>0.0</v>
      </c>
      <c r="V712" s="68"/>
      <c r="W712" s="70"/>
      <c r="X712" s="70"/>
      <c r="Y712" s="64" t="s">
        <v>66</v>
      </c>
      <c r="Z712" s="64" t="s">
        <v>66</v>
      </c>
      <c r="AA712" s="64" t="s">
        <v>66</v>
      </c>
      <c r="AB712" s="64" t="s">
        <v>66</v>
      </c>
      <c r="AC712" s="412" t="s">
        <v>1260</v>
      </c>
      <c r="AD712" s="52"/>
    </row>
    <row r="713" ht="33.75" hidden="1" customHeight="1">
      <c r="A713" s="52">
        <v>852.0</v>
      </c>
      <c r="B713" s="53" t="s">
        <v>54</v>
      </c>
      <c r="C713" s="54" t="s">
        <v>789</v>
      </c>
      <c r="D713" s="55"/>
      <c r="E713" s="54"/>
      <c r="F713" s="303"/>
      <c r="G713" s="58">
        <v>45448.0</v>
      </c>
      <c r="H713" s="74"/>
      <c r="I713" s="74"/>
      <c r="J713" s="63" t="s">
        <v>57</v>
      </c>
      <c r="K713" s="64" t="s">
        <v>57</v>
      </c>
      <c r="L713" s="64" t="s">
        <v>57</v>
      </c>
      <c r="M713" s="74" t="s">
        <v>57</v>
      </c>
      <c r="N713" s="307"/>
      <c r="O713" s="307"/>
      <c r="P713" s="307"/>
      <c r="Q713" s="74" t="s">
        <v>600</v>
      </c>
      <c r="R713" s="74" t="s">
        <v>600</v>
      </c>
      <c r="S713" s="67">
        <v>1.0</v>
      </c>
      <c r="T713" s="67">
        <v>1.0</v>
      </c>
      <c r="U713" s="67">
        <v>1.0</v>
      </c>
      <c r="V713" s="68"/>
      <c r="W713" s="70"/>
      <c r="X713" s="70"/>
      <c r="Y713" s="64" t="s">
        <v>66</v>
      </c>
      <c r="Z713" s="64" t="s">
        <v>66</v>
      </c>
      <c r="AA713" s="64" t="s">
        <v>66</v>
      </c>
      <c r="AB713" s="64" t="s">
        <v>66</v>
      </c>
      <c r="AC713" s="412" t="s">
        <v>943</v>
      </c>
      <c r="AD713" s="52"/>
    </row>
    <row r="714" ht="33.75" hidden="1" customHeight="1">
      <c r="A714" s="52">
        <v>853.0</v>
      </c>
      <c r="B714" s="53" t="s">
        <v>54</v>
      </c>
      <c r="C714" s="54" t="s">
        <v>942</v>
      </c>
      <c r="D714" s="620" t="s">
        <v>2974</v>
      </c>
      <c r="E714" s="52"/>
      <c r="F714" s="58"/>
      <c r="G714" s="58">
        <v>45447.0</v>
      </c>
      <c r="H714" s="74"/>
      <c r="I714" s="74"/>
      <c r="J714" s="63" t="s">
        <v>66</v>
      </c>
      <c r="K714" s="64" t="s">
        <v>66</v>
      </c>
      <c r="L714" s="64" t="s">
        <v>66</v>
      </c>
      <c r="M714" s="74" t="s">
        <v>57</v>
      </c>
      <c r="N714" s="307"/>
      <c r="O714" s="307"/>
      <c r="P714" s="307"/>
      <c r="Q714" s="74" t="s">
        <v>600</v>
      </c>
      <c r="R714" s="74" t="s">
        <v>66</v>
      </c>
      <c r="S714" s="67">
        <v>24.0</v>
      </c>
      <c r="T714" s="67">
        <v>0.0</v>
      </c>
      <c r="U714" s="67">
        <v>0.0</v>
      </c>
      <c r="V714" s="68"/>
      <c r="W714" s="70"/>
      <c r="X714" s="70"/>
      <c r="Y714" s="64" t="s">
        <v>66</v>
      </c>
      <c r="Z714" s="64" t="s">
        <v>66</v>
      </c>
      <c r="AA714" s="64" t="s">
        <v>66</v>
      </c>
      <c r="AB714" s="64" t="s">
        <v>66</v>
      </c>
      <c r="AC714" s="412" t="s">
        <v>1264</v>
      </c>
      <c r="AD714" s="52"/>
    </row>
    <row r="715" ht="33.75" hidden="1" customHeight="1">
      <c r="A715" s="52">
        <v>854.0</v>
      </c>
      <c r="B715" s="53" t="s">
        <v>54</v>
      </c>
      <c r="C715" s="54" t="s">
        <v>944</v>
      </c>
      <c r="D715" s="620" t="s">
        <v>2974</v>
      </c>
      <c r="E715" s="52"/>
      <c r="F715" s="58"/>
      <c r="G715" s="58">
        <v>45450.0</v>
      </c>
      <c r="H715" s="74"/>
      <c r="I715" s="74"/>
      <c r="J715" s="63" t="s">
        <v>66</v>
      </c>
      <c r="K715" s="64" t="s">
        <v>66</v>
      </c>
      <c r="L715" s="64" t="s">
        <v>66</v>
      </c>
      <c r="M715" s="74" t="s">
        <v>57</v>
      </c>
      <c r="N715" s="307"/>
      <c r="O715" s="307"/>
      <c r="P715" s="307"/>
      <c r="Q715" s="74" t="s">
        <v>600</v>
      </c>
      <c r="R715" s="74" t="s">
        <v>600</v>
      </c>
      <c r="S715" s="67">
        <v>1.0</v>
      </c>
      <c r="T715" s="67">
        <v>0.0</v>
      </c>
      <c r="U715" s="67">
        <v>0.0</v>
      </c>
      <c r="V715" s="68"/>
      <c r="W715" s="70"/>
      <c r="X715" s="70"/>
      <c r="Y715" s="64" t="s">
        <v>66</v>
      </c>
      <c r="Z715" s="64" t="s">
        <v>66</v>
      </c>
      <c r="AA715" s="64" t="s">
        <v>66</v>
      </c>
      <c r="AB715" s="64" t="s">
        <v>66</v>
      </c>
      <c r="AC715" s="412" t="s">
        <v>675</v>
      </c>
      <c r="AD715" s="52"/>
    </row>
    <row r="716" ht="33.75" hidden="1" customHeight="1">
      <c r="A716" s="52">
        <v>855.0</v>
      </c>
      <c r="B716" s="53" t="s">
        <v>54</v>
      </c>
      <c r="C716" s="54" t="s">
        <v>657</v>
      </c>
      <c r="D716" s="55"/>
      <c r="E716" s="54"/>
      <c r="F716" s="303"/>
      <c r="G716" s="58">
        <v>45463.0</v>
      </c>
      <c r="H716" s="74"/>
      <c r="I716" s="74"/>
      <c r="J716" s="63" t="s">
        <v>66</v>
      </c>
      <c r="K716" s="64" t="s">
        <v>66</v>
      </c>
      <c r="L716" s="64" t="s">
        <v>57</v>
      </c>
      <c r="M716" s="74" t="s">
        <v>66</v>
      </c>
      <c r="N716" s="307"/>
      <c r="O716" s="307"/>
      <c r="P716" s="307"/>
      <c r="Q716" s="74" t="s">
        <v>66</v>
      </c>
      <c r="R716" s="74" t="s">
        <v>66</v>
      </c>
      <c r="S716" s="67">
        <v>0.0</v>
      </c>
      <c r="T716" s="67">
        <v>0.0</v>
      </c>
      <c r="U716" s="67">
        <v>1.0</v>
      </c>
      <c r="V716" s="68"/>
      <c r="W716" s="70"/>
      <c r="X716" s="70"/>
      <c r="Y716" s="64" t="s">
        <v>66</v>
      </c>
      <c r="Z716" s="64" t="s">
        <v>66</v>
      </c>
      <c r="AA716" s="64" t="s">
        <v>66</v>
      </c>
      <c r="AB716" s="64" t="s">
        <v>66</v>
      </c>
      <c r="AC716" s="412" t="s">
        <v>781</v>
      </c>
      <c r="AD716" s="52"/>
    </row>
    <row r="717" ht="33.75" hidden="1" customHeight="1">
      <c r="A717" s="52">
        <v>856.0</v>
      </c>
      <c r="B717" s="53" t="s">
        <v>54</v>
      </c>
      <c r="C717" s="54" t="s">
        <v>946</v>
      </c>
      <c r="D717" s="55"/>
      <c r="E717" s="54"/>
      <c r="F717" s="303"/>
      <c r="G717" s="58">
        <v>45483.0</v>
      </c>
      <c r="H717" s="74"/>
      <c r="I717" s="74"/>
      <c r="J717" s="63" t="s">
        <v>57</v>
      </c>
      <c r="K717" s="64" t="s">
        <v>57</v>
      </c>
      <c r="L717" s="64" t="s">
        <v>57</v>
      </c>
      <c r="M717" s="74" t="s">
        <v>57</v>
      </c>
      <c r="N717" s="307"/>
      <c r="O717" s="307"/>
      <c r="P717" s="307"/>
      <c r="Q717" s="74" t="s">
        <v>600</v>
      </c>
      <c r="R717" s="74" t="s">
        <v>600</v>
      </c>
      <c r="S717" s="67">
        <v>8.0</v>
      </c>
      <c r="T717" s="67">
        <v>11.0</v>
      </c>
      <c r="U717" s="67">
        <v>3.0</v>
      </c>
      <c r="V717" s="68"/>
      <c r="W717" s="70"/>
      <c r="X717" s="70"/>
      <c r="Y717" s="64" t="s">
        <v>66</v>
      </c>
      <c r="Z717" s="64" t="s">
        <v>66</v>
      </c>
      <c r="AA717" s="64" t="s">
        <v>66</v>
      </c>
      <c r="AB717" s="64" t="s">
        <v>66</v>
      </c>
      <c r="AC717" s="52" t="s">
        <v>1269</v>
      </c>
      <c r="AD717" s="52"/>
    </row>
    <row r="718" ht="33.75" hidden="1" customHeight="1">
      <c r="A718" s="52">
        <v>857.0</v>
      </c>
      <c r="B718" s="53" t="s">
        <v>54</v>
      </c>
      <c r="C718" s="54" t="s">
        <v>947</v>
      </c>
      <c r="D718" s="620" t="s">
        <v>197</v>
      </c>
      <c r="E718" s="52"/>
      <c r="F718" s="58"/>
      <c r="G718" s="58">
        <v>45562.0</v>
      </c>
      <c r="H718" s="74"/>
      <c r="I718" s="74"/>
      <c r="J718" s="63" t="s">
        <v>57</v>
      </c>
      <c r="K718" s="64" t="s">
        <v>57</v>
      </c>
      <c r="L718" s="64" t="s">
        <v>57</v>
      </c>
      <c r="M718" s="74" t="s">
        <v>57</v>
      </c>
      <c r="N718" s="74" t="s">
        <v>44</v>
      </c>
      <c r="O718" s="307"/>
      <c r="P718" s="307"/>
      <c r="Q718" s="74" t="s">
        <v>600</v>
      </c>
      <c r="R718" s="74" t="s">
        <v>600</v>
      </c>
      <c r="S718" s="67">
        <v>23.0</v>
      </c>
      <c r="T718" s="67">
        <v>31.0</v>
      </c>
      <c r="U718" s="67">
        <v>9.0</v>
      </c>
      <c r="V718" s="68"/>
      <c r="W718" s="70"/>
      <c r="X718" s="70"/>
      <c r="Y718" s="64" t="s">
        <v>66</v>
      </c>
      <c r="Z718" s="64" t="s">
        <v>66</v>
      </c>
      <c r="AA718" s="64" t="s">
        <v>66</v>
      </c>
      <c r="AB718" s="64" t="s">
        <v>66</v>
      </c>
      <c r="AC718" s="412" t="s">
        <v>1271</v>
      </c>
      <c r="AD718" s="52"/>
    </row>
    <row r="719" ht="33.75" hidden="1" customHeight="1">
      <c r="A719" s="52">
        <v>858.0</v>
      </c>
      <c r="B719" s="53" t="s">
        <v>54</v>
      </c>
      <c r="C719" s="54" t="s">
        <v>949</v>
      </c>
      <c r="D719" s="55"/>
      <c r="E719" s="54"/>
      <c r="F719" s="303"/>
      <c r="G719" s="58">
        <v>45471.0</v>
      </c>
      <c r="H719" s="74"/>
      <c r="I719" s="74"/>
      <c r="J719" s="63" t="s">
        <v>57</v>
      </c>
      <c r="K719" s="64" t="s">
        <v>57</v>
      </c>
      <c r="L719" s="64" t="s">
        <v>57</v>
      </c>
      <c r="M719" s="74" t="s">
        <v>57</v>
      </c>
      <c r="N719" s="307"/>
      <c r="O719" s="307"/>
      <c r="P719" s="307"/>
      <c r="Q719" s="74" t="s">
        <v>600</v>
      </c>
      <c r="R719" s="74" t="s">
        <v>600</v>
      </c>
      <c r="S719" s="67">
        <v>6.0</v>
      </c>
      <c r="T719" s="67">
        <v>9.0</v>
      </c>
      <c r="U719" s="67">
        <v>3.0</v>
      </c>
      <c r="V719" s="68"/>
      <c r="W719" s="70"/>
      <c r="X719" s="70"/>
      <c r="Y719" s="64" t="s">
        <v>66</v>
      </c>
      <c r="Z719" s="64" t="s">
        <v>66</v>
      </c>
      <c r="AA719" s="64" t="s">
        <v>66</v>
      </c>
      <c r="AB719" s="64" t="s">
        <v>66</v>
      </c>
      <c r="AC719" s="412" t="s">
        <v>2404</v>
      </c>
      <c r="AD719" s="52"/>
    </row>
    <row r="720" ht="33.75" hidden="1" customHeight="1">
      <c r="A720" s="52">
        <v>859.0</v>
      </c>
      <c r="B720" s="53" t="s">
        <v>54</v>
      </c>
      <c r="C720" s="54" t="s">
        <v>822</v>
      </c>
      <c r="D720" s="620" t="s">
        <v>2974</v>
      </c>
      <c r="E720" s="52"/>
      <c r="F720" s="58"/>
      <c r="G720" s="58">
        <v>45462.0</v>
      </c>
      <c r="H720" s="74"/>
      <c r="I720" s="74"/>
      <c r="J720" s="63" t="s">
        <v>66</v>
      </c>
      <c r="K720" s="64" t="s">
        <v>66</v>
      </c>
      <c r="L720" s="64" t="s">
        <v>66</v>
      </c>
      <c r="M720" s="74" t="s">
        <v>57</v>
      </c>
      <c r="N720" s="307"/>
      <c r="O720" s="307"/>
      <c r="P720" s="307"/>
      <c r="Q720" s="74" t="s">
        <v>600</v>
      </c>
      <c r="R720" s="74" t="s">
        <v>911</v>
      </c>
      <c r="S720" s="67">
        <v>1.0</v>
      </c>
      <c r="T720" s="67">
        <v>0.0</v>
      </c>
      <c r="U720" s="67">
        <v>0.0</v>
      </c>
      <c r="V720" s="68"/>
      <c r="W720" s="70"/>
      <c r="X720" s="70"/>
      <c r="Y720" s="64" t="s">
        <v>66</v>
      </c>
      <c r="Z720" s="64" t="s">
        <v>66</v>
      </c>
      <c r="AA720" s="64" t="s">
        <v>66</v>
      </c>
      <c r="AB720" s="64" t="s">
        <v>66</v>
      </c>
      <c r="AC720" s="412" t="s">
        <v>1035</v>
      </c>
      <c r="AD720" s="52"/>
    </row>
    <row r="721" ht="33.75" hidden="1" customHeight="1">
      <c r="A721" s="52">
        <v>860.0</v>
      </c>
      <c r="B721" s="53" t="s">
        <v>54</v>
      </c>
      <c r="C721" s="54" t="s">
        <v>697</v>
      </c>
      <c r="D721" s="55"/>
      <c r="E721" s="54"/>
      <c r="F721" s="303"/>
      <c r="G721" s="58">
        <v>45463.0</v>
      </c>
      <c r="H721" s="74"/>
      <c r="I721" s="74"/>
      <c r="J721" s="63" t="s">
        <v>57</v>
      </c>
      <c r="K721" s="64" t="s">
        <v>57</v>
      </c>
      <c r="L721" s="64" t="s">
        <v>57</v>
      </c>
      <c r="M721" s="74" t="s">
        <v>57</v>
      </c>
      <c r="N721" s="307"/>
      <c r="O721" s="307"/>
      <c r="P721" s="307"/>
      <c r="Q721" s="74" t="s">
        <v>600</v>
      </c>
      <c r="R721" s="74" t="s">
        <v>600</v>
      </c>
      <c r="S721" s="67">
        <v>3.0</v>
      </c>
      <c r="T721" s="67">
        <v>4.0</v>
      </c>
      <c r="U721" s="67">
        <v>1.0</v>
      </c>
      <c r="V721" s="68"/>
      <c r="W721" s="70"/>
      <c r="X721" s="70"/>
      <c r="Y721" s="64" t="s">
        <v>66</v>
      </c>
      <c r="Z721" s="64" t="s">
        <v>66</v>
      </c>
      <c r="AA721" s="64" t="s">
        <v>66</v>
      </c>
      <c r="AB721" s="64" t="s">
        <v>66</v>
      </c>
      <c r="AC721" s="412" t="s">
        <v>831</v>
      </c>
      <c r="AD721" s="52"/>
    </row>
    <row r="722" ht="33.75" hidden="1" customHeight="1">
      <c r="A722" s="52">
        <v>861.0</v>
      </c>
      <c r="B722" s="53" t="s">
        <v>54</v>
      </c>
      <c r="C722" s="54" t="s">
        <v>952</v>
      </c>
      <c r="D722" s="55"/>
      <c r="E722" s="54"/>
      <c r="F722" s="303"/>
      <c r="G722" s="58">
        <v>45471.0</v>
      </c>
      <c r="H722" s="74"/>
      <c r="I722" s="74"/>
      <c r="J722" s="63" t="s">
        <v>57</v>
      </c>
      <c r="K722" s="64" t="s">
        <v>57</v>
      </c>
      <c r="L722" s="64" t="s">
        <v>57</v>
      </c>
      <c r="M722" s="74" t="s">
        <v>57</v>
      </c>
      <c r="N722" s="307"/>
      <c r="O722" s="307"/>
      <c r="P722" s="307"/>
      <c r="Q722" s="74" t="s">
        <v>600</v>
      </c>
      <c r="R722" s="74" t="s">
        <v>600</v>
      </c>
      <c r="S722" s="67">
        <v>2.0</v>
      </c>
      <c r="T722" s="67">
        <v>2.0</v>
      </c>
      <c r="U722" s="67">
        <v>2.0</v>
      </c>
      <c r="V722" s="68"/>
      <c r="W722" s="70"/>
      <c r="X722" s="70"/>
      <c r="Y722" s="64" t="s">
        <v>66</v>
      </c>
      <c r="Z722" s="64" t="s">
        <v>66</v>
      </c>
      <c r="AA722" s="64" t="s">
        <v>66</v>
      </c>
      <c r="AB722" s="64" t="s">
        <v>66</v>
      </c>
      <c r="AC722" s="412" t="s">
        <v>1240</v>
      </c>
      <c r="AD722" s="52"/>
    </row>
    <row r="723" ht="33.75" hidden="1" customHeight="1">
      <c r="A723" s="52">
        <v>862.0</v>
      </c>
      <c r="B723" s="53" t="s">
        <v>54</v>
      </c>
      <c r="C723" s="54" t="s">
        <v>763</v>
      </c>
      <c r="D723" s="55"/>
      <c r="E723" s="54"/>
      <c r="F723" s="303"/>
      <c r="G723" s="58">
        <v>45470.0</v>
      </c>
      <c r="H723" s="74"/>
      <c r="I723" s="74"/>
      <c r="J723" s="63" t="s">
        <v>57</v>
      </c>
      <c r="K723" s="64" t="s">
        <v>57</v>
      </c>
      <c r="L723" s="64" t="s">
        <v>57</v>
      </c>
      <c r="M723" s="74" t="s">
        <v>57</v>
      </c>
      <c r="N723" s="307"/>
      <c r="O723" s="307"/>
      <c r="P723" s="307"/>
      <c r="Q723" s="74" t="s">
        <v>600</v>
      </c>
      <c r="R723" s="74" t="s">
        <v>600</v>
      </c>
      <c r="S723" s="67">
        <v>1.0</v>
      </c>
      <c r="T723" s="67">
        <v>3.0</v>
      </c>
      <c r="U723" s="67">
        <v>2.0</v>
      </c>
      <c r="V723" s="68"/>
      <c r="W723" s="70"/>
      <c r="X723" s="70"/>
      <c r="Y723" s="64" t="s">
        <v>66</v>
      </c>
      <c r="Z723" s="64" t="s">
        <v>66</v>
      </c>
      <c r="AA723" s="64" t="s">
        <v>66</v>
      </c>
      <c r="AB723" s="64" t="s">
        <v>66</v>
      </c>
      <c r="AC723" s="412" t="s">
        <v>908</v>
      </c>
      <c r="AD723" s="52"/>
    </row>
    <row r="724" ht="33.75" hidden="1" customHeight="1">
      <c r="A724" s="52">
        <v>863.0</v>
      </c>
      <c r="B724" s="53" t="s">
        <v>54</v>
      </c>
      <c r="C724" s="54" t="s">
        <v>629</v>
      </c>
      <c r="D724" s="620" t="s">
        <v>2974</v>
      </c>
      <c r="E724" s="52"/>
      <c r="F724" s="58"/>
      <c r="G724" s="58">
        <v>45475.0</v>
      </c>
      <c r="H724" s="74"/>
      <c r="I724" s="74"/>
      <c r="J724" s="63" t="s">
        <v>66</v>
      </c>
      <c r="K724" s="64" t="s">
        <v>66</v>
      </c>
      <c r="L724" s="64" t="s">
        <v>66</v>
      </c>
      <c r="M724" s="74" t="s">
        <v>57</v>
      </c>
      <c r="N724" s="307"/>
      <c r="O724" s="307"/>
      <c r="P724" s="307"/>
      <c r="Q724" s="74" t="s">
        <v>600</v>
      </c>
      <c r="R724" s="74" t="s">
        <v>600</v>
      </c>
      <c r="S724" s="67">
        <v>3.0</v>
      </c>
      <c r="T724" s="67">
        <v>0.0</v>
      </c>
      <c r="U724" s="67">
        <v>0.0</v>
      </c>
      <c r="V724" s="68"/>
      <c r="W724" s="70"/>
      <c r="X724" s="70"/>
      <c r="Y724" s="64" t="s">
        <v>66</v>
      </c>
      <c r="Z724" s="64" t="s">
        <v>66</v>
      </c>
      <c r="AA724" s="64" t="s">
        <v>66</v>
      </c>
      <c r="AB724" s="64" t="s">
        <v>66</v>
      </c>
      <c r="AC724" s="412" t="s">
        <v>737</v>
      </c>
      <c r="AD724" s="52"/>
    </row>
    <row r="725" ht="33.75" hidden="1" customHeight="1">
      <c r="A725" s="52">
        <v>864.0</v>
      </c>
      <c r="B725" s="53" t="s">
        <v>54</v>
      </c>
      <c r="C725" s="54" t="s">
        <v>881</v>
      </c>
      <c r="D725" s="55"/>
      <c r="E725" s="54"/>
      <c r="F725" s="303"/>
      <c r="G725" s="58">
        <v>45476.0</v>
      </c>
      <c r="H725" s="74"/>
      <c r="I725" s="74"/>
      <c r="J725" s="63" t="s">
        <v>66</v>
      </c>
      <c r="K725" s="64" t="s">
        <v>66</v>
      </c>
      <c r="L725" s="64" t="s">
        <v>57</v>
      </c>
      <c r="M725" s="74" t="s">
        <v>66</v>
      </c>
      <c r="N725" s="307"/>
      <c r="O725" s="307"/>
      <c r="P725" s="307"/>
      <c r="Q725" s="74" t="s">
        <v>66</v>
      </c>
      <c r="R725" s="74" t="s">
        <v>66</v>
      </c>
      <c r="S725" s="67">
        <v>0.0</v>
      </c>
      <c r="T725" s="67">
        <v>0.0</v>
      </c>
      <c r="U725" s="67">
        <v>1.0</v>
      </c>
      <c r="V725" s="68"/>
      <c r="W725" s="70"/>
      <c r="X725" s="70"/>
      <c r="Y725" s="64" t="s">
        <v>66</v>
      </c>
      <c r="Z725" s="64" t="s">
        <v>66</v>
      </c>
      <c r="AA725" s="64" t="s">
        <v>66</v>
      </c>
      <c r="AB725" s="64" t="s">
        <v>66</v>
      </c>
      <c r="AC725" s="412" t="s">
        <v>1162</v>
      </c>
      <c r="AD725" s="52"/>
    </row>
    <row r="726" ht="33.75" hidden="1" customHeight="1">
      <c r="A726" s="52">
        <v>865.0</v>
      </c>
      <c r="B726" s="53" t="s">
        <v>54</v>
      </c>
      <c r="C726" s="54" t="s">
        <v>955</v>
      </c>
      <c r="D726" s="55"/>
      <c r="E726" s="54"/>
      <c r="F726" s="303"/>
      <c r="G726" s="58">
        <v>45462.0</v>
      </c>
      <c r="H726" s="74"/>
      <c r="I726" s="74"/>
      <c r="J726" s="63" t="s">
        <v>57</v>
      </c>
      <c r="K726" s="64" t="s">
        <v>57</v>
      </c>
      <c r="L726" s="64" t="s">
        <v>57</v>
      </c>
      <c r="M726" s="74" t="s">
        <v>66</v>
      </c>
      <c r="N726" s="307"/>
      <c r="O726" s="307"/>
      <c r="P726" s="307"/>
      <c r="Q726" s="74" t="s">
        <v>66</v>
      </c>
      <c r="R726" s="74" t="s">
        <v>66</v>
      </c>
      <c r="S726" s="67">
        <v>0.0</v>
      </c>
      <c r="T726" s="67">
        <v>1.0</v>
      </c>
      <c r="U726" s="67">
        <v>1.0</v>
      </c>
      <c r="V726" s="68"/>
      <c r="W726" s="70"/>
      <c r="X726" s="70"/>
      <c r="Y726" s="64" t="s">
        <v>66</v>
      </c>
      <c r="Z726" s="64" t="s">
        <v>66</v>
      </c>
      <c r="AA726" s="64" t="s">
        <v>66</v>
      </c>
      <c r="AB726" s="64" t="s">
        <v>66</v>
      </c>
      <c r="AC726" s="412" t="s">
        <v>1282</v>
      </c>
      <c r="AD726" s="52"/>
    </row>
    <row r="727" ht="33.75" hidden="1" customHeight="1">
      <c r="A727" s="52">
        <v>866.0</v>
      </c>
      <c r="B727" s="53" t="s">
        <v>54</v>
      </c>
      <c r="C727" s="54" t="s">
        <v>957</v>
      </c>
      <c r="D727" s="620" t="s">
        <v>2974</v>
      </c>
      <c r="E727" s="52"/>
      <c r="F727" s="58"/>
      <c r="G727" s="58">
        <v>45486.0</v>
      </c>
      <c r="H727" s="74"/>
      <c r="I727" s="74"/>
      <c r="J727" s="63" t="s">
        <v>66</v>
      </c>
      <c r="K727" s="64" t="s">
        <v>66</v>
      </c>
      <c r="L727" s="64" t="s">
        <v>66</v>
      </c>
      <c r="M727" s="74" t="s">
        <v>183</v>
      </c>
      <c r="N727" s="307"/>
      <c r="O727" s="307"/>
      <c r="P727" s="307"/>
      <c r="Q727" s="74" t="s">
        <v>600</v>
      </c>
      <c r="R727" s="74" t="s">
        <v>227</v>
      </c>
      <c r="S727" s="67">
        <v>13.0</v>
      </c>
      <c r="T727" s="67">
        <v>0.0</v>
      </c>
      <c r="U727" s="67">
        <v>0.0</v>
      </c>
      <c r="V727" s="68"/>
      <c r="W727" s="70"/>
      <c r="X727" s="70"/>
      <c r="Y727" s="64" t="s">
        <v>66</v>
      </c>
      <c r="Z727" s="64" t="s">
        <v>66</v>
      </c>
      <c r="AA727" s="64" t="s">
        <v>66</v>
      </c>
      <c r="AB727" s="64" t="s">
        <v>66</v>
      </c>
      <c r="AC727" s="412" t="s">
        <v>675</v>
      </c>
      <c r="AD727" s="52"/>
    </row>
    <row r="728" ht="33.75" hidden="1" customHeight="1">
      <c r="A728" s="52">
        <v>867.0</v>
      </c>
      <c r="B728" s="53" t="s">
        <v>54</v>
      </c>
      <c r="C728" s="54" t="s">
        <v>959</v>
      </c>
      <c r="D728" s="55"/>
      <c r="E728" s="54"/>
      <c r="F728" s="303"/>
      <c r="G728" s="58">
        <v>45488.0</v>
      </c>
      <c r="H728" s="74"/>
      <c r="I728" s="74"/>
      <c r="J728" s="63" t="s">
        <v>57</v>
      </c>
      <c r="K728" s="64" t="s">
        <v>57</v>
      </c>
      <c r="L728" s="64" t="s">
        <v>57</v>
      </c>
      <c r="M728" s="74" t="s">
        <v>57</v>
      </c>
      <c r="N728" s="307"/>
      <c r="O728" s="307"/>
      <c r="P728" s="307"/>
      <c r="Q728" s="74" t="s">
        <v>600</v>
      </c>
      <c r="R728" s="74" t="s">
        <v>227</v>
      </c>
      <c r="S728" s="67">
        <v>8.0</v>
      </c>
      <c r="T728" s="67">
        <v>11.0</v>
      </c>
      <c r="U728" s="67">
        <v>4.0</v>
      </c>
      <c r="V728" s="68"/>
      <c r="W728" s="70"/>
      <c r="X728" s="70"/>
      <c r="Y728" s="64" t="s">
        <v>66</v>
      </c>
      <c r="Z728" s="64" t="s">
        <v>66</v>
      </c>
      <c r="AA728" s="64" t="s">
        <v>66</v>
      </c>
      <c r="AB728" s="64" t="s">
        <v>66</v>
      </c>
      <c r="AC728" s="412" t="s">
        <v>1287</v>
      </c>
      <c r="AD728" s="52"/>
    </row>
    <row r="729" ht="33.75" hidden="1" customHeight="1">
      <c r="A729" s="52">
        <v>868.0</v>
      </c>
      <c r="B729" s="53" t="s">
        <v>54</v>
      </c>
      <c r="C729" s="54" t="s">
        <v>842</v>
      </c>
      <c r="D729" s="55"/>
      <c r="E729" s="54"/>
      <c r="F729" s="303"/>
      <c r="G729" s="58">
        <v>45462.0</v>
      </c>
      <c r="H729" s="74"/>
      <c r="I729" s="74"/>
      <c r="J729" s="63" t="s">
        <v>66</v>
      </c>
      <c r="K729" s="64" t="s">
        <v>66</v>
      </c>
      <c r="L729" s="64" t="s">
        <v>57</v>
      </c>
      <c r="M729" s="74" t="s">
        <v>66</v>
      </c>
      <c r="N729" s="307"/>
      <c r="O729" s="307"/>
      <c r="P729" s="307"/>
      <c r="Q729" s="74" t="s">
        <v>66</v>
      </c>
      <c r="R729" s="74" t="s">
        <v>66</v>
      </c>
      <c r="S729" s="67">
        <v>0.0</v>
      </c>
      <c r="T729" s="67">
        <v>0.0</v>
      </c>
      <c r="U729" s="67">
        <v>1.0</v>
      </c>
      <c r="V729" s="68"/>
      <c r="W729" s="70"/>
      <c r="X729" s="70"/>
      <c r="Y729" s="64" t="s">
        <v>66</v>
      </c>
      <c r="Z729" s="64" t="s">
        <v>66</v>
      </c>
      <c r="AA729" s="64" t="s">
        <v>66</v>
      </c>
      <c r="AB729" s="64" t="s">
        <v>66</v>
      </c>
      <c r="AC729" s="412" t="s">
        <v>1095</v>
      </c>
      <c r="AD729" s="52"/>
    </row>
    <row r="730" ht="33.75" hidden="1" customHeight="1">
      <c r="A730" s="52">
        <v>869.0</v>
      </c>
      <c r="B730" s="53" t="s">
        <v>54</v>
      </c>
      <c r="C730" s="54" t="s">
        <v>960</v>
      </c>
      <c r="D730" s="55"/>
      <c r="E730" s="54"/>
      <c r="F730" s="303"/>
      <c r="G730" s="58">
        <v>45482.0</v>
      </c>
      <c r="H730" s="74"/>
      <c r="I730" s="74"/>
      <c r="J730" s="63" t="s">
        <v>57</v>
      </c>
      <c r="K730" s="64" t="s">
        <v>57</v>
      </c>
      <c r="L730" s="64" t="s">
        <v>57</v>
      </c>
      <c r="M730" s="74" t="s">
        <v>57</v>
      </c>
      <c r="N730" s="307"/>
      <c r="O730" s="307"/>
      <c r="P730" s="307"/>
      <c r="Q730" s="74" t="s">
        <v>600</v>
      </c>
      <c r="R730" s="74" t="s">
        <v>600</v>
      </c>
      <c r="S730" s="67">
        <v>22.0</v>
      </c>
      <c r="T730" s="67">
        <v>25.0</v>
      </c>
      <c r="U730" s="67">
        <v>5.0</v>
      </c>
      <c r="V730" s="68"/>
      <c r="W730" s="70"/>
      <c r="X730" s="70"/>
      <c r="Y730" s="64" t="s">
        <v>66</v>
      </c>
      <c r="Z730" s="64" t="s">
        <v>66</v>
      </c>
      <c r="AA730" s="64" t="s">
        <v>66</v>
      </c>
      <c r="AB730" s="64" t="s">
        <v>66</v>
      </c>
      <c r="AC730" s="52"/>
      <c r="AD730" s="52"/>
    </row>
    <row r="731" ht="33.75" hidden="1" customHeight="1">
      <c r="A731" s="52">
        <v>870.0</v>
      </c>
      <c r="B731" s="53" t="s">
        <v>54</v>
      </c>
      <c r="C731" s="54" t="s">
        <v>964</v>
      </c>
      <c r="D731" s="55"/>
      <c r="E731" s="54"/>
      <c r="F731" s="303"/>
      <c r="G731" s="58">
        <v>45484.0</v>
      </c>
      <c r="H731" s="74"/>
      <c r="I731" s="74"/>
      <c r="J731" s="63" t="s">
        <v>57</v>
      </c>
      <c r="K731" s="64" t="s">
        <v>57</v>
      </c>
      <c r="L731" s="64" t="s">
        <v>57</v>
      </c>
      <c r="M731" s="74" t="s">
        <v>57</v>
      </c>
      <c r="N731" s="307"/>
      <c r="O731" s="307"/>
      <c r="P731" s="307"/>
      <c r="Q731" s="74" t="s">
        <v>600</v>
      </c>
      <c r="R731" s="74" t="s">
        <v>600</v>
      </c>
      <c r="S731" s="67">
        <v>2.0</v>
      </c>
      <c r="T731" s="67">
        <v>4.0</v>
      </c>
      <c r="U731" s="67">
        <v>2.0</v>
      </c>
      <c r="V731" s="68"/>
      <c r="W731" s="70"/>
      <c r="X731" s="70"/>
      <c r="Y731" s="64" t="s">
        <v>66</v>
      </c>
      <c r="Z731" s="64" t="s">
        <v>66</v>
      </c>
      <c r="AA731" s="64" t="s">
        <v>66</v>
      </c>
      <c r="AB731" s="64" t="s">
        <v>66</v>
      </c>
      <c r="AC731" s="412" t="s">
        <v>1294</v>
      </c>
      <c r="AD731" s="52"/>
    </row>
    <row r="732" ht="33.75" hidden="1" customHeight="1">
      <c r="A732" s="52">
        <v>871.0</v>
      </c>
      <c r="B732" s="53" t="s">
        <v>54</v>
      </c>
      <c r="C732" s="54" t="s">
        <v>970</v>
      </c>
      <c r="D732" s="55"/>
      <c r="E732" s="54"/>
      <c r="F732" s="303"/>
      <c r="G732" s="58">
        <v>45474.0</v>
      </c>
      <c r="H732" s="74"/>
      <c r="I732" s="74"/>
      <c r="J732" s="63" t="s">
        <v>57</v>
      </c>
      <c r="K732" s="64" t="s">
        <v>57</v>
      </c>
      <c r="L732" s="64" t="s">
        <v>66</v>
      </c>
      <c r="M732" s="74" t="s">
        <v>57</v>
      </c>
      <c r="N732" s="307"/>
      <c r="O732" s="307"/>
      <c r="P732" s="307"/>
      <c r="Q732" s="74" t="s">
        <v>600</v>
      </c>
      <c r="R732" s="74" t="s">
        <v>600</v>
      </c>
      <c r="S732" s="67">
        <v>4.0</v>
      </c>
      <c r="T732" s="67">
        <v>4.0</v>
      </c>
      <c r="U732" s="67">
        <v>0.0</v>
      </c>
      <c r="V732" s="68"/>
      <c r="W732" s="70"/>
      <c r="X732" s="70"/>
      <c r="Y732" s="64" t="s">
        <v>66</v>
      </c>
      <c r="Z732" s="64" t="s">
        <v>66</v>
      </c>
      <c r="AA732" s="64" t="s">
        <v>66</v>
      </c>
      <c r="AB732" s="64" t="s">
        <v>66</v>
      </c>
      <c r="AC732" s="412" t="s">
        <v>1296</v>
      </c>
      <c r="AD732" s="52"/>
    </row>
    <row r="733" ht="33.75" hidden="1" customHeight="1">
      <c r="A733" s="52">
        <v>872.0</v>
      </c>
      <c r="B733" s="53" t="s">
        <v>54</v>
      </c>
      <c r="C733" s="54" t="s">
        <v>973</v>
      </c>
      <c r="D733" s="620" t="s">
        <v>197</v>
      </c>
      <c r="E733" s="52"/>
      <c r="F733" s="58"/>
      <c r="G733" s="58">
        <v>45523.0</v>
      </c>
      <c r="H733" s="74"/>
      <c r="I733" s="74"/>
      <c r="J733" s="63" t="s">
        <v>57</v>
      </c>
      <c r="K733" s="64" t="s">
        <v>57</v>
      </c>
      <c r="L733" s="64" t="s">
        <v>57</v>
      </c>
      <c r="M733" s="74" t="s">
        <v>57</v>
      </c>
      <c r="N733" s="74" t="s">
        <v>44</v>
      </c>
      <c r="O733" s="307"/>
      <c r="P733" s="307"/>
      <c r="Q733" s="74" t="s">
        <v>600</v>
      </c>
      <c r="R733" s="74" t="s">
        <v>600</v>
      </c>
      <c r="S733" s="67">
        <v>17.0</v>
      </c>
      <c r="T733" s="67">
        <v>24.0</v>
      </c>
      <c r="U733" s="67">
        <v>8.0</v>
      </c>
      <c r="V733" s="68"/>
      <c r="W733" s="70"/>
      <c r="X733" s="70"/>
      <c r="Y733" s="64" t="s">
        <v>66</v>
      </c>
      <c r="Z733" s="64" t="s">
        <v>66</v>
      </c>
      <c r="AA733" s="64" t="s">
        <v>66</v>
      </c>
      <c r="AB733" s="64" t="s">
        <v>66</v>
      </c>
      <c r="AC733" s="412" t="s">
        <v>1299</v>
      </c>
      <c r="AD733" s="52"/>
    </row>
    <row r="734" ht="33.75" hidden="1" customHeight="1">
      <c r="A734" s="52">
        <v>873.0</v>
      </c>
      <c r="B734" s="53" t="s">
        <v>54</v>
      </c>
      <c r="C734" s="54" t="s">
        <v>484</v>
      </c>
      <c r="D734" s="620" t="s">
        <v>453</v>
      </c>
      <c r="E734" s="52"/>
      <c r="F734" s="58"/>
      <c r="G734" s="58"/>
      <c r="H734" s="74"/>
      <c r="I734" s="74"/>
      <c r="J734" s="63" t="s">
        <v>57</v>
      </c>
      <c r="K734" s="64" t="s">
        <v>57</v>
      </c>
      <c r="L734" s="64" t="s">
        <v>57</v>
      </c>
      <c r="M734" s="74" t="s">
        <v>57</v>
      </c>
      <c r="N734" s="74" t="s">
        <v>44</v>
      </c>
      <c r="O734" s="307"/>
      <c r="P734" s="307"/>
      <c r="Q734" s="74" t="s">
        <v>600</v>
      </c>
      <c r="R734" s="74" t="s">
        <v>600</v>
      </c>
      <c r="S734" s="67">
        <v>24.0</v>
      </c>
      <c r="T734" s="67">
        <v>33.0</v>
      </c>
      <c r="U734" s="67">
        <v>9.0</v>
      </c>
      <c r="V734" s="68"/>
      <c r="W734" s="70"/>
      <c r="X734" s="70"/>
      <c r="Y734" s="64" t="s">
        <v>66</v>
      </c>
      <c r="Z734" s="64" t="s">
        <v>66</v>
      </c>
      <c r="AA734" s="64" t="s">
        <v>66</v>
      </c>
      <c r="AB734" s="64" t="s">
        <v>66</v>
      </c>
      <c r="AC734" s="412" t="s">
        <v>673</v>
      </c>
      <c r="AD734" s="52"/>
    </row>
    <row r="735" ht="33.75" hidden="1" customHeight="1">
      <c r="A735" s="52">
        <v>874.0</v>
      </c>
      <c r="B735" s="53" t="s">
        <v>54</v>
      </c>
      <c r="C735" s="54" t="s">
        <v>356</v>
      </c>
      <c r="D735" s="620" t="s">
        <v>197</v>
      </c>
      <c r="E735" s="52"/>
      <c r="F735" s="58"/>
      <c r="G735" s="58">
        <v>45580.0</v>
      </c>
      <c r="H735" s="74"/>
      <c r="I735" s="74"/>
      <c r="J735" s="63" t="s">
        <v>57</v>
      </c>
      <c r="K735" s="64" t="s">
        <v>57</v>
      </c>
      <c r="L735" s="64" t="s">
        <v>57</v>
      </c>
      <c r="M735" s="74" t="s">
        <v>66</v>
      </c>
      <c r="N735" s="74" t="s">
        <v>66</v>
      </c>
      <c r="O735" s="307"/>
      <c r="P735" s="307"/>
      <c r="Q735" s="74" t="s">
        <v>66</v>
      </c>
      <c r="R735" s="74" t="s">
        <v>66</v>
      </c>
      <c r="S735" s="67">
        <v>0.0</v>
      </c>
      <c r="T735" s="67">
        <v>1.0</v>
      </c>
      <c r="U735" s="67">
        <v>1.0</v>
      </c>
      <c r="V735" s="68"/>
      <c r="W735" s="70"/>
      <c r="X735" s="70"/>
      <c r="Y735" s="64" t="s">
        <v>66</v>
      </c>
      <c r="Z735" s="64" t="s">
        <v>66</v>
      </c>
      <c r="AA735" s="64" t="s">
        <v>66</v>
      </c>
      <c r="AB735" s="64" t="s">
        <v>66</v>
      </c>
      <c r="AC735" s="412" t="s">
        <v>1242</v>
      </c>
      <c r="AD735" s="52"/>
    </row>
    <row r="736" ht="33.75" hidden="1" customHeight="1">
      <c r="A736" s="52">
        <v>875.0</v>
      </c>
      <c r="B736" s="53" t="s">
        <v>54</v>
      </c>
      <c r="C736" s="54" t="s">
        <v>443</v>
      </c>
      <c r="D736" s="620" t="s">
        <v>197</v>
      </c>
      <c r="E736" s="52"/>
      <c r="F736" s="58"/>
      <c r="G736" s="58">
        <v>45500.0</v>
      </c>
      <c r="H736" s="74"/>
      <c r="I736" s="74"/>
      <c r="J736" s="63" t="s">
        <v>57</v>
      </c>
      <c r="K736" s="64" t="s">
        <v>57</v>
      </c>
      <c r="L736" s="64" t="s">
        <v>57</v>
      </c>
      <c r="M736" s="74" t="s">
        <v>57</v>
      </c>
      <c r="N736" s="307"/>
      <c r="O736" s="307"/>
      <c r="P736" s="307"/>
      <c r="Q736" s="74" t="s">
        <v>600</v>
      </c>
      <c r="R736" s="74" t="s">
        <v>600</v>
      </c>
      <c r="S736" s="67">
        <v>23.0</v>
      </c>
      <c r="T736" s="67">
        <v>28.0</v>
      </c>
      <c r="U736" s="67">
        <v>5.0</v>
      </c>
      <c r="V736" s="68"/>
      <c r="W736" s="70"/>
      <c r="X736" s="70"/>
      <c r="Y736" s="64" t="s">
        <v>66</v>
      </c>
      <c r="Z736" s="64" t="s">
        <v>66</v>
      </c>
      <c r="AA736" s="64" t="s">
        <v>66</v>
      </c>
      <c r="AB736" s="64" t="s">
        <v>66</v>
      </c>
      <c r="AC736" s="412" t="s">
        <v>1304</v>
      </c>
      <c r="AD736" s="52"/>
    </row>
    <row r="737" ht="33.75" hidden="1" customHeight="1">
      <c r="A737" s="52">
        <v>876.0</v>
      </c>
      <c r="B737" s="53" t="s">
        <v>54</v>
      </c>
      <c r="C737" s="54" t="s">
        <v>980</v>
      </c>
      <c r="D737" s="55"/>
      <c r="E737" s="54"/>
      <c r="F737" s="303"/>
      <c r="G737" s="58">
        <v>45489.0</v>
      </c>
      <c r="H737" s="74"/>
      <c r="I737" s="74"/>
      <c r="J737" s="63" t="s">
        <v>57</v>
      </c>
      <c r="K737" s="64" t="s">
        <v>57</v>
      </c>
      <c r="L737" s="64" t="s">
        <v>57</v>
      </c>
      <c r="M737" s="74" t="s">
        <v>57</v>
      </c>
      <c r="N737" s="307"/>
      <c r="O737" s="307"/>
      <c r="P737" s="307"/>
      <c r="Q737" s="74" t="s">
        <v>227</v>
      </c>
      <c r="R737" s="74" t="s">
        <v>227</v>
      </c>
      <c r="S737" s="67">
        <v>14.0</v>
      </c>
      <c r="T737" s="67">
        <v>14.0</v>
      </c>
      <c r="U737" s="67">
        <v>1.0</v>
      </c>
      <c r="V737" s="68"/>
      <c r="W737" s="70"/>
      <c r="X737" s="70"/>
      <c r="Y737" s="64" t="s">
        <v>66</v>
      </c>
      <c r="Z737" s="64" t="s">
        <v>66</v>
      </c>
      <c r="AA737" s="64" t="s">
        <v>66</v>
      </c>
      <c r="AB737" s="64" t="s">
        <v>66</v>
      </c>
      <c r="AC737" s="412" t="s">
        <v>1308</v>
      </c>
      <c r="AD737" s="52"/>
    </row>
    <row r="738" ht="33.75" hidden="1" customHeight="1">
      <c r="A738" s="52">
        <v>877.0</v>
      </c>
      <c r="B738" s="53" t="s">
        <v>54</v>
      </c>
      <c r="C738" s="54" t="s">
        <v>687</v>
      </c>
      <c r="D738" s="620" t="s">
        <v>197</v>
      </c>
      <c r="E738" s="52"/>
      <c r="F738" s="58"/>
      <c r="G738" s="58">
        <v>45496.0</v>
      </c>
      <c r="H738" s="74"/>
      <c r="I738" s="74"/>
      <c r="J738" s="63" t="s">
        <v>57</v>
      </c>
      <c r="K738" s="64" t="s">
        <v>57</v>
      </c>
      <c r="L738" s="64" t="s">
        <v>57</v>
      </c>
      <c r="M738" s="74" t="s">
        <v>66</v>
      </c>
      <c r="N738" s="307"/>
      <c r="O738" s="307"/>
      <c r="P738" s="307"/>
      <c r="Q738" s="74" t="s">
        <v>66</v>
      </c>
      <c r="R738" s="74" t="s">
        <v>66</v>
      </c>
      <c r="S738" s="67">
        <v>0.0</v>
      </c>
      <c r="T738" s="67">
        <v>1.0</v>
      </c>
      <c r="U738" s="67">
        <v>1.0</v>
      </c>
      <c r="V738" s="68"/>
      <c r="W738" s="70"/>
      <c r="X738" s="70"/>
      <c r="Y738" s="64" t="s">
        <v>66</v>
      </c>
      <c r="Z738" s="64" t="s">
        <v>66</v>
      </c>
      <c r="AA738" s="64" t="s">
        <v>66</v>
      </c>
      <c r="AB738" s="64" t="s">
        <v>66</v>
      </c>
      <c r="AC738" s="412" t="s">
        <v>817</v>
      </c>
      <c r="AD738" s="52"/>
    </row>
    <row r="739" ht="33.75" hidden="1" customHeight="1">
      <c r="A739" s="52">
        <v>878.0</v>
      </c>
      <c r="B739" s="53" t="s">
        <v>54</v>
      </c>
      <c r="C739" s="54" t="s">
        <v>984</v>
      </c>
      <c r="D739" s="620" t="s">
        <v>197</v>
      </c>
      <c r="E739" s="52"/>
      <c r="F739" s="58"/>
      <c r="G739" s="58">
        <v>45492.0</v>
      </c>
      <c r="H739" s="74"/>
      <c r="I739" s="74"/>
      <c r="J739" s="63" t="s">
        <v>57</v>
      </c>
      <c r="K739" s="64" t="s">
        <v>57</v>
      </c>
      <c r="L739" s="64" t="s">
        <v>57</v>
      </c>
      <c r="M739" s="74" t="s">
        <v>57</v>
      </c>
      <c r="N739" s="307"/>
      <c r="O739" s="307"/>
      <c r="P739" s="307"/>
      <c r="Q739" s="74" t="s">
        <v>600</v>
      </c>
      <c r="R739" s="74" t="s">
        <v>600</v>
      </c>
      <c r="S739" s="67">
        <v>11.0</v>
      </c>
      <c r="T739" s="67">
        <v>15.0</v>
      </c>
      <c r="U739" s="67">
        <v>3.0</v>
      </c>
      <c r="V739" s="68"/>
      <c r="W739" s="70"/>
      <c r="X739" s="70"/>
      <c r="Y739" s="64" t="s">
        <v>66</v>
      </c>
      <c r="Z739" s="64" t="s">
        <v>66</v>
      </c>
      <c r="AA739" s="64" t="s">
        <v>66</v>
      </c>
      <c r="AB739" s="64" t="s">
        <v>66</v>
      </c>
      <c r="AC739" s="412" t="s">
        <v>1310</v>
      </c>
      <c r="AD739" s="52"/>
    </row>
    <row r="740" ht="33.75" hidden="1" customHeight="1">
      <c r="A740" s="52">
        <v>879.0</v>
      </c>
      <c r="B740" s="53" t="s">
        <v>54</v>
      </c>
      <c r="C740" s="54" t="s">
        <v>633</v>
      </c>
      <c r="D740" s="620" t="s">
        <v>197</v>
      </c>
      <c r="E740" s="52"/>
      <c r="F740" s="58"/>
      <c r="G740" s="58">
        <v>45642.0</v>
      </c>
      <c r="H740" s="74"/>
      <c r="I740" s="74"/>
      <c r="J740" s="63" t="s">
        <v>57</v>
      </c>
      <c r="K740" s="64" t="s">
        <v>57</v>
      </c>
      <c r="L740" s="64" t="s">
        <v>57</v>
      </c>
      <c r="M740" s="74" t="s">
        <v>57</v>
      </c>
      <c r="N740" s="74" t="s">
        <v>44</v>
      </c>
      <c r="O740" s="74" t="s">
        <v>57</v>
      </c>
      <c r="P740" s="307"/>
      <c r="Q740" s="74" t="s">
        <v>600</v>
      </c>
      <c r="R740" s="74" t="s">
        <v>58</v>
      </c>
      <c r="S740" s="67">
        <v>29.0</v>
      </c>
      <c r="T740" s="67">
        <v>30.0</v>
      </c>
      <c r="U740" s="67">
        <v>3.0</v>
      </c>
      <c r="V740" s="68"/>
      <c r="W740" s="70"/>
      <c r="X740" s="70"/>
      <c r="Y740" s="64" t="s">
        <v>66</v>
      </c>
      <c r="Z740" s="64" t="s">
        <v>66</v>
      </c>
      <c r="AA740" s="64" t="s">
        <v>66</v>
      </c>
      <c r="AB740" s="64" t="s">
        <v>66</v>
      </c>
      <c r="AC740" s="412" t="s">
        <v>1312</v>
      </c>
      <c r="AD740" s="52"/>
    </row>
    <row r="741" ht="33.75" hidden="1" customHeight="1">
      <c r="A741" s="52">
        <v>880.0</v>
      </c>
      <c r="B741" s="53" t="s">
        <v>54</v>
      </c>
      <c r="C741" s="54" t="s">
        <v>452</v>
      </c>
      <c r="D741" s="620" t="s">
        <v>453</v>
      </c>
      <c r="E741" s="52"/>
      <c r="F741" s="58"/>
      <c r="G741" s="58">
        <v>45538.0</v>
      </c>
      <c r="H741" s="74"/>
      <c r="I741" s="74"/>
      <c r="J741" s="63" t="s">
        <v>57</v>
      </c>
      <c r="K741" s="64" t="s">
        <v>57</v>
      </c>
      <c r="L741" s="64" t="s">
        <v>183</v>
      </c>
      <c r="M741" s="74" t="s">
        <v>57</v>
      </c>
      <c r="N741" s="74" t="s">
        <v>44</v>
      </c>
      <c r="O741" s="307"/>
      <c r="P741" s="307"/>
      <c r="Q741" s="74" t="s">
        <v>600</v>
      </c>
      <c r="R741" s="74" t="s">
        <v>600</v>
      </c>
      <c r="S741" s="67">
        <v>4.0</v>
      </c>
      <c r="T741" s="67">
        <v>5.0</v>
      </c>
      <c r="U741" s="67">
        <v>1.0</v>
      </c>
      <c r="V741" s="68"/>
      <c r="W741" s="70"/>
      <c r="X741" s="70"/>
      <c r="Y741" s="64" t="s">
        <v>66</v>
      </c>
      <c r="Z741" s="64" t="s">
        <v>66</v>
      </c>
      <c r="AA741" s="64" t="s">
        <v>66</v>
      </c>
      <c r="AB741" s="64" t="s">
        <v>66</v>
      </c>
      <c r="AC741" s="412" t="s">
        <v>1315</v>
      </c>
      <c r="AD741" s="52"/>
    </row>
    <row r="742" ht="33.75" hidden="1" customHeight="1">
      <c r="A742" s="52">
        <v>881.0</v>
      </c>
      <c r="B742" s="53" t="s">
        <v>54</v>
      </c>
      <c r="C742" s="54" t="s">
        <v>987</v>
      </c>
      <c r="D742" s="620" t="s">
        <v>197</v>
      </c>
      <c r="E742" s="52"/>
      <c r="F742" s="58"/>
      <c r="G742" s="58">
        <v>45512.0</v>
      </c>
      <c r="H742" s="74"/>
      <c r="I742" s="74"/>
      <c r="J742" s="63" t="s">
        <v>57</v>
      </c>
      <c r="K742" s="64" t="s">
        <v>57</v>
      </c>
      <c r="L742" s="64" t="s">
        <v>57</v>
      </c>
      <c r="M742" s="74" t="s">
        <v>57</v>
      </c>
      <c r="N742" s="74" t="s">
        <v>859</v>
      </c>
      <c r="O742" s="307"/>
      <c r="P742" s="307"/>
      <c r="Q742" s="74" t="s">
        <v>600</v>
      </c>
      <c r="R742" s="74" t="s">
        <v>600</v>
      </c>
      <c r="S742" s="67">
        <v>1.0</v>
      </c>
      <c r="T742" s="67">
        <v>2.0</v>
      </c>
      <c r="U742" s="67">
        <v>1.0</v>
      </c>
      <c r="V742" s="68"/>
      <c r="W742" s="70"/>
      <c r="X742" s="70"/>
      <c r="Y742" s="64" t="s">
        <v>66</v>
      </c>
      <c r="Z742" s="64" t="s">
        <v>66</v>
      </c>
      <c r="AA742" s="64" t="s">
        <v>66</v>
      </c>
      <c r="AB742" s="64" t="s">
        <v>66</v>
      </c>
      <c r="AC742" s="412" t="s">
        <v>1319</v>
      </c>
      <c r="AD742" s="52"/>
    </row>
    <row r="743" ht="33.75" hidden="1" customHeight="1">
      <c r="A743" s="52">
        <v>882.0</v>
      </c>
      <c r="B743" s="53" t="s">
        <v>54</v>
      </c>
      <c r="C743" s="54" t="s">
        <v>992</v>
      </c>
      <c r="D743" s="55"/>
      <c r="E743" s="54"/>
      <c r="F743" s="303"/>
      <c r="G743" s="58">
        <v>45481.0</v>
      </c>
      <c r="H743" s="74"/>
      <c r="I743" s="74"/>
      <c r="J743" s="63" t="s">
        <v>66</v>
      </c>
      <c r="K743" s="64" t="s">
        <v>57</v>
      </c>
      <c r="L743" s="64" t="s">
        <v>66</v>
      </c>
      <c r="M743" s="65" t="s">
        <v>994</v>
      </c>
      <c r="N743" s="623"/>
      <c r="O743" s="623"/>
      <c r="P743" s="623"/>
      <c r="Q743" s="74" t="s">
        <v>600</v>
      </c>
      <c r="R743" s="74" t="s">
        <v>600</v>
      </c>
      <c r="S743" s="67">
        <v>2.0</v>
      </c>
      <c r="T743" s="67">
        <v>3.0</v>
      </c>
      <c r="U743" s="67">
        <v>0.0</v>
      </c>
      <c r="V743" s="68"/>
      <c r="W743" s="70"/>
      <c r="X743" s="70"/>
      <c r="Y743" s="64" t="s">
        <v>66</v>
      </c>
      <c r="Z743" s="64" t="s">
        <v>66</v>
      </c>
      <c r="AA743" s="64" t="s">
        <v>66</v>
      </c>
      <c r="AB743" s="64" t="s">
        <v>66</v>
      </c>
      <c r="AC743" s="412" t="s">
        <v>1323</v>
      </c>
      <c r="AD743" s="52"/>
    </row>
    <row r="744" ht="33.75" hidden="1" customHeight="1">
      <c r="A744" s="52">
        <v>883.0</v>
      </c>
      <c r="B744" s="53" t="s">
        <v>54</v>
      </c>
      <c r="C744" s="54" t="s">
        <v>360</v>
      </c>
      <c r="D744" s="620" t="s">
        <v>2974</v>
      </c>
      <c r="E744" s="52"/>
      <c r="F744" s="58"/>
      <c r="G744" s="58">
        <v>45503.0</v>
      </c>
      <c r="H744" s="74"/>
      <c r="I744" s="74"/>
      <c r="J744" s="63" t="s">
        <v>66</v>
      </c>
      <c r="K744" s="64" t="s">
        <v>66</v>
      </c>
      <c r="L744" s="64" t="s">
        <v>66</v>
      </c>
      <c r="M744" s="74" t="s">
        <v>57</v>
      </c>
      <c r="N744" s="307"/>
      <c r="O744" s="307"/>
      <c r="P744" s="307"/>
      <c r="Q744" s="74" t="s">
        <v>600</v>
      </c>
      <c r="R744" s="65" t="s">
        <v>996</v>
      </c>
      <c r="S744" s="67">
        <v>23.0</v>
      </c>
      <c r="T744" s="67">
        <v>0.0</v>
      </c>
      <c r="U744" s="67">
        <v>0.0</v>
      </c>
      <c r="V744" s="68"/>
      <c r="W744" s="70"/>
      <c r="X744" s="70"/>
      <c r="Y744" s="64" t="s">
        <v>66</v>
      </c>
      <c r="Z744" s="64" t="s">
        <v>66</v>
      </c>
      <c r="AA744" s="64" t="s">
        <v>66</v>
      </c>
      <c r="AB744" s="64" t="s">
        <v>66</v>
      </c>
      <c r="AC744" s="412" t="s">
        <v>1252</v>
      </c>
      <c r="AD744" s="52"/>
    </row>
    <row r="745" ht="33.75" hidden="1" customHeight="1">
      <c r="A745" s="52">
        <v>884.0</v>
      </c>
      <c r="B745" s="53" t="s">
        <v>54</v>
      </c>
      <c r="C745" s="54" t="s">
        <v>997</v>
      </c>
      <c r="D745" s="620" t="s">
        <v>2974</v>
      </c>
      <c r="E745" s="52"/>
      <c r="F745" s="58"/>
      <c r="G745" s="58">
        <v>45503.0</v>
      </c>
      <c r="H745" s="74"/>
      <c r="I745" s="74"/>
      <c r="J745" s="63" t="s">
        <v>66</v>
      </c>
      <c r="K745" s="64" t="s">
        <v>66</v>
      </c>
      <c r="L745" s="64" t="s">
        <v>66</v>
      </c>
      <c r="M745" s="74" t="s">
        <v>57</v>
      </c>
      <c r="N745" s="307"/>
      <c r="O745" s="307"/>
      <c r="P745" s="307"/>
      <c r="Q745" s="74" t="s">
        <v>600</v>
      </c>
      <c r="R745" s="65" t="s">
        <v>996</v>
      </c>
      <c r="S745" s="67">
        <v>10.0</v>
      </c>
      <c r="T745" s="67">
        <v>0.0</v>
      </c>
      <c r="U745" s="67">
        <v>0.0</v>
      </c>
      <c r="V745" s="68"/>
      <c r="W745" s="70"/>
      <c r="X745" s="70"/>
      <c r="Y745" s="64" t="s">
        <v>66</v>
      </c>
      <c r="Z745" s="64" t="s">
        <v>66</v>
      </c>
      <c r="AA745" s="64" t="s">
        <v>66</v>
      </c>
      <c r="AB745" s="64" t="s">
        <v>66</v>
      </c>
      <c r="AC745" s="412" t="s">
        <v>1327</v>
      </c>
      <c r="AD745" s="52"/>
    </row>
    <row r="746" ht="33.75" hidden="1" customHeight="1">
      <c r="A746" s="52">
        <v>885.0</v>
      </c>
      <c r="B746" s="53" t="s">
        <v>54</v>
      </c>
      <c r="C746" s="54" t="s">
        <v>1001</v>
      </c>
      <c r="D746" s="620" t="s">
        <v>197</v>
      </c>
      <c r="E746" s="52"/>
      <c r="F746" s="58"/>
      <c r="G746" s="58">
        <v>45595.0</v>
      </c>
      <c r="H746" s="74"/>
      <c r="I746" s="74"/>
      <c r="J746" s="63" t="s">
        <v>57</v>
      </c>
      <c r="K746" s="64" t="s">
        <v>57</v>
      </c>
      <c r="L746" s="64" t="s">
        <v>57</v>
      </c>
      <c r="M746" s="74" t="s">
        <v>57</v>
      </c>
      <c r="N746" s="74" t="s">
        <v>44</v>
      </c>
      <c r="O746" s="307"/>
      <c r="P746" s="307"/>
      <c r="Q746" s="74" t="s">
        <v>600</v>
      </c>
      <c r="R746" s="74" t="s">
        <v>58</v>
      </c>
      <c r="S746" s="67">
        <v>13.0</v>
      </c>
      <c r="T746" s="67">
        <v>19.0</v>
      </c>
      <c r="U746" s="67">
        <v>8.0</v>
      </c>
      <c r="V746" s="68"/>
      <c r="W746" s="70"/>
      <c r="X746" s="70"/>
      <c r="Y746" s="64" t="s">
        <v>66</v>
      </c>
      <c r="Z746" s="64" t="s">
        <v>66</v>
      </c>
      <c r="AA746" s="64" t="s">
        <v>66</v>
      </c>
      <c r="AB746" s="64" t="s">
        <v>66</v>
      </c>
      <c r="AC746" s="412" t="s">
        <v>1330</v>
      </c>
      <c r="AD746" s="52"/>
    </row>
    <row r="747" ht="33.75" hidden="1" customHeight="1">
      <c r="A747" s="52">
        <v>886.0</v>
      </c>
      <c r="B747" s="53" t="s">
        <v>54</v>
      </c>
      <c r="C747" s="54" t="s">
        <v>1004</v>
      </c>
      <c r="D747" s="620" t="s">
        <v>197</v>
      </c>
      <c r="E747" s="52"/>
      <c r="F747" s="58"/>
      <c r="G747" s="58">
        <v>45496.0</v>
      </c>
      <c r="H747" s="74"/>
      <c r="I747" s="74"/>
      <c r="J747" s="63" t="s">
        <v>57</v>
      </c>
      <c r="K747" s="64" t="s">
        <v>57</v>
      </c>
      <c r="L747" s="64" t="s">
        <v>57</v>
      </c>
      <c r="M747" s="74" t="s">
        <v>57</v>
      </c>
      <c r="N747" s="307"/>
      <c r="O747" s="307"/>
      <c r="P747" s="307"/>
      <c r="Q747" s="74" t="s">
        <v>600</v>
      </c>
      <c r="R747" s="74" t="s">
        <v>600</v>
      </c>
      <c r="S747" s="67">
        <v>8.0</v>
      </c>
      <c r="T747" s="67">
        <v>8.0</v>
      </c>
      <c r="U747" s="67">
        <v>5.0</v>
      </c>
      <c r="V747" s="68"/>
      <c r="W747" s="70"/>
      <c r="X747" s="70"/>
      <c r="Y747" s="64" t="s">
        <v>66</v>
      </c>
      <c r="Z747" s="64" t="s">
        <v>66</v>
      </c>
      <c r="AA747" s="64" t="s">
        <v>66</v>
      </c>
      <c r="AB747" s="64" t="s">
        <v>66</v>
      </c>
      <c r="AC747" s="412" t="s">
        <v>1333</v>
      </c>
      <c r="AD747" s="52"/>
    </row>
    <row r="748" ht="33.75" hidden="1" customHeight="1">
      <c r="A748" s="52">
        <v>887.0</v>
      </c>
      <c r="B748" s="53" t="s">
        <v>54</v>
      </c>
      <c r="C748" s="54" t="s">
        <v>1008</v>
      </c>
      <c r="D748" s="620" t="s">
        <v>197</v>
      </c>
      <c r="E748" s="52"/>
      <c r="F748" s="58"/>
      <c r="G748" s="58">
        <v>45497.0</v>
      </c>
      <c r="H748" s="74"/>
      <c r="I748" s="74"/>
      <c r="J748" s="63" t="s">
        <v>57</v>
      </c>
      <c r="K748" s="64" t="s">
        <v>57</v>
      </c>
      <c r="L748" s="64" t="s">
        <v>57</v>
      </c>
      <c r="M748" s="74" t="s">
        <v>57</v>
      </c>
      <c r="N748" s="307"/>
      <c r="O748" s="307"/>
      <c r="P748" s="307"/>
      <c r="Q748" s="74" t="s">
        <v>600</v>
      </c>
      <c r="R748" s="74" t="s">
        <v>227</v>
      </c>
      <c r="S748" s="67">
        <v>7.0</v>
      </c>
      <c r="T748" s="67">
        <v>12.0</v>
      </c>
      <c r="U748" s="67">
        <v>7.0</v>
      </c>
      <c r="V748" s="68"/>
      <c r="W748" s="70"/>
      <c r="X748" s="70"/>
      <c r="Y748" s="64" t="s">
        <v>66</v>
      </c>
      <c r="Z748" s="64" t="s">
        <v>66</v>
      </c>
      <c r="AA748" s="64" t="s">
        <v>66</v>
      </c>
      <c r="AB748" s="64" t="s">
        <v>66</v>
      </c>
      <c r="AC748" s="412" t="s">
        <v>1335</v>
      </c>
      <c r="AD748" s="52"/>
    </row>
    <row r="749" ht="33.75" hidden="1" customHeight="1">
      <c r="A749" s="52">
        <v>888.0</v>
      </c>
      <c r="B749" s="53" t="s">
        <v>54</v>
      </c>
      <c r="C749" s="54" t="s">
        <v>1011</v>
      </c>
      <c r="D749" s="620" t="s">
        <v>197</v>
      </c>
      <c r="E749" s="52"/>
      <c r="F749" s="58"/>
      <c r="G749" s="58">
        <v>45530.0</v>
      </c>
      <c r="H749" s="74"/>
      <c r="I749" s="74"/>
      <c r="J749" s="63" t="s">
        <v>57</v>
      </c>
      <c r="K749" s="64" t="s">
        <v>57</v>
      </c>
      <c r="L749" s="64" t="s">
        <v>57</v>
      </c>
      <c r="M749" s="74" t="s">
        <v>57</v>
      </c>
      <c r="N749" s="74" t="s">
        <v>44</v>
      </c>
      <c r="O749" s="307"/>
      <c r="P749" s="307"/>
      <c r="Q749" s="74" t="s">
        <v>600</v>
      </c>
      <c r="R749" s="74" t="s">
        <v>600</v>
      </c>
      <c r="S749" s="67">
        <v>16.0</v>
      </c>
      <c r="T749" s="67">
        <v>13.0</v>
      </c>
      <c r="U749" s="67">
        <v>3.0</v>
      </c>
      <c r="V749" s="68"/>
      <c r="W749" s="70"/>
      <c r="X749" s="70"/>
      <c r="Y749" s="64" t="s">
        <v>66</v>
      </c>
      <c r="Z749" s="64" t="s">
        <v>66</v>
      </c>
      <c r="AA749" s="64" t="s">
        <v>66</v>
      </c>
      <c r="AB749" s="64" t="s">
        <v>66</v>
      </c>
      <c r="AC749" s="412" t="s">
        <v>675</v>
      </c>
      <c r="AD749" s="52"/>
    </row>
    <row r="750" ht="33.75" hidden="1" customHeight="1">
      <c r="A750" s="52">
        <v>889.0</v>
      </c>
      <c r="B750" s="53" t="s">
        <v>54</v>
      </c>
      <c r="C750" s="54" t="s">
        <v>1015</v>
      </c>
      <c r="D750" s="620" t="s">
        <v>3056</v>
      </c>
      <c r="E750" s="52"/>
      <c r="F750" s="58"/>
      <c r="G750" s="58">
        <v>45505.0</v>
      </c>
      <c r="H750" s="74"/>
      <c r="I750" s="74"/>
      <c r="J750" s="63" t="s">
        <v>66</v>
      </c>
      <c r="K750" s="64" t="s">
        <v>66</v>
      </c>
      <c r="L750" s="64" t="s">
        <v>66</v>
      </c>
      <c r="M750" s="74" t="s">
        <v>57</v>
      </c>
      <c r="N750" s="307"/>
      <c r="O750" s="307"/>
      <c r="P750" s="307"/>
      <c r="Q750" s="74" t="s">
        <v>600</v>
      </c>
      <c r="R750" s="74" t="s">
        <v>600</v>
      </c>
      <c r="S750" s="67">
        <v>11.0</v>
      </c>
      <c r="T750" s="67">
        <v>0.0</v>
      </c>
      <c r="U750" s="67">
        <v>0.0</v>
      </c>
      <c r="V750" s="68"/>
      <c r="W750" s="70"/>
      <c r="X750" s="70"/>
      <c r="Y750" s="64" t="s">
        <v>66</v>
      </c>
      <c r="Z750" s="64" t="s">
        <v>66</v>
      </c>
      <c r="AA750" s="64" t="s">
        <v>66</v>
      </c>
      <c r="AB750" s="64" t="s">
        <v>66</v>
      </c>
      <c r="AC750" s="412" t="s">
        <v>1342</v>
      </c>
      <c r="AD750" s="52"/>
    </row>
    <row r="751" ht="33.75" hidden="1" customHeight="1">
      <c r="A751" s="52">
        <v>890.0</v>
      </c>
      <c r="B751" s="53" t="s">
        <v>54</v>
      </c>
      <c r="C751" s="54" t="s">
        <v>1017</v>
      </c>
      <c r="D751" s="620" t="s">
        <v>197</v>
      </c>
      <c r="E751" s="52"/>
      <c r="F751" s="58"/>
      <c r="G751" s="58">
        <v>45498.0</v>
      </c>
      <c r="H751" s="74"/>
      <c r="I751" s="74"/>
      <c r="J751" s="63" t="s">
        <v>66</v>
      </c>
      <c r="K751" s="64" t="s">
        <v>66</v>
      </c>
      <c r="L751" s="64" t="s">
        <v>57</v>
      </c>
      <c r="M751" s="74" t="s">
        <v>66</v>
      </c>
      <c r="N751" s="307"/>
      <c r="O751" s="307"/>
      <c r="P751" s="307"/>
      <c r="Q751" s="74" t="s">
        <v>66</v>
      </c>
      <c r="R751" s="74" t="s">
        <v>66</v>
      </c>
      <c r="S751" s="67">
        <v>0.0</v>
      </c>
      <c r="T751" s="67">
        <v>0.0</v>
      </c>
      <c r="U751" s="67">
        <v>1.0</v>
      </c>
      <c r="V751" s="68"/>
      <c r="W751" s="70"/>
      <c r="X751" s="70"/>
      <c r="Y751" s="64" t="s">
        <v>66</v>
      </c>
      <c r="Z751" s="64" t="s">
        <v>66</v>
      </c>
      <c r="AA751" s="64" t="s">
        <v>66</v>
      </c>
      <c r="AB751" s="64" t="s">
        <v>66</v>
      </c>
      <c r="AC751" s="412" t="s">
        <v>1346</v>
      </c>
      <c r="AD751" s="52"/>
    </row>
    <row r="752" ht="33.75" hidden="1" customHeight="1">
      <c r="A752" s="52">
        <v>890.0</v>
      </c>
      <c r="B752" s="53" t="s">
        <v>54</v>
      </c>
      <c r="C752" s="54" t="s">
        <v>1022</v>
      </c>
      <c r="D752" s="620" t="s">
        <v>197</v>
      </c>
      <c r="E752" s="52"/>
      <c r="F752" s="58"/>
      <c r="G752" s="58">
        <v>45561.0</v>
      </c>
      <c r="H752" s="74"/>
      <c r="I752" s="74"/>
      <c r="J752" s="63" t="s">
        <v>66</v>
      </c>
      <c r="K752" s="64" t="s">
        <v>66</v>
      </c>
      <c r="L752" s="64" t="s">
        <v>66</v>
      </c>
      <c r="M752" s="74" t="s">
        <v>57</v>
      </c>
      <c r="N752" s="74" t="s">
        <v>44</v>
      </c>
      <c r="O752" s="307"/>
      <c r="P752" s="307"/>
      <c r="Q752" s="74" t="s">
        <v>600</v>
      </c>
      <c r="R752" s="74" t="s">
        <v>600</v>
      </c>
      <c r="S752" s="67">
        <v>4.0</v>
      </c>
      <c r="T752" s="67">
        <v>0.0</v>
      </c>
      <c r="U752" s="67">
        <v>0.0</v>
      </c>
      <c r="V752" s="68"/>
      <c r="W752" s="70"/>
      <c r="X752" s="70"/>
      <c r="Y752" s="64" t="s">
        <v>66</v>
      </c>
      <c r="Z752" s="64" t="s">
        <v>66</v>
      </c>
      <c r="AA752" s="64" t="s">
        <v>66</v>
      </c>
      <c r="AB752" s="64" t="s">
        <v>66</v>
      </c>
      <c r="AC752" s="412" t="s">
        <v>1346</v>
      </c>
      <c r="AD752" s="52"/>
    </row>
    <row r="753" ht="33.75" hidden="1" customHeight="1">
      <c r="A753" s="52">
        <v>891.0</v>
      </c>
      <c r="B753" s="53" t="s">
        <v>54</v>
      </c>
      <c r="C753" s="54" t="s">
        <v>837</v>
      </c>
      <c r="D753" s="620" t="s">
        <v>197</v>
      </c>
      <c r="E753" s="52"/>
      <c r="F753" s="58"/>
      <c r="G753" s="58">
        <v>45492.0</v>
      </c>
      <c r="H753" s="74"/>
      <c r="I753" s="74"/>
      <c r="J753" s="63" t="s">
        <v>66</v>
      </c>
      <c r="K753" s="64" t="s">
        <v>66</v>
      </c>
      <c r="L753" s="64" t="s">
        <v>66</v>
      </c>
      <c r="M753" s="74" t="s">
        <v>183</v>
      </c>
      <c r="N753" s="307"/>
      <c r="O753" s="307"/>
      <c r="P753" s="307"/>
      <c r="Q753" s="74" t="s">
        <v>600</v>
      </c>
      <c r="R753" s="74" t="s">
        <v>600</v>
      </c>
      <c r="S753" s="67">
        <v>3.0</v>
      </c>
      <c r="T753" s="67">
        <v>0.0</v>
      </c>
      <c r="U753" s="67">
        <v>0.0</v>
      </c>
      <c r="V753" s="68"/>
      <c r="W753" s="70"/>
      <c r="X753" s="70"/>
      <c r="Y753" s="64" t="s">
        <v>66</v>
      </c>
      <c r="Z753" s="64" t="s">
        <v>66</v>
      </c>
      <c r="AA753" s="64" t="s">
        <v>66</v>
      </c>
      <c r="AB753" s="64" t="s">
        <v>66</v>
      </c>
      <c r="AC753" s="412" t="s">
        <v>1348</v>
      </c>
      <c r="AD753" s="52"/>
    </row>
    <row r="754" ht="33.75" hidden="1" customHeight="1">
      <c r="A754" s="52">
        <v>892.0</v>
      </c>
      <c r="B754" s="53" t="s">
        <v>54</v>
      </c>
      <c r="C754" s="54" t="s">
        <v>1026</v>
      </c>
      <c r="D754" s="620" t="s">
        <v>197</v>
      </c>
      <c r="E754" s="52"/>
      <c r="F754" s="58"/>
      <c r="G754" s="58">
        <v>45687.0</v>
      </c>
      <c r="H754" s="74"/>
      <c r="I754" s="74"/>
      <c r="J754" s="63" t="s">
        <v>57</v>
      </c>
      <c r="K754" s="64" t="s">
        <v>57</v>
      </c>
      <c r="L754" s="64" t="s">
        <v>57</v>
      </c>
      <c r="M754" s="74" t="s">
        <v>57</v>
      </c>
      <c r="N754" s="74" t="s">
        <v>44</v>
      </c>
      <c r="O754" s="74" t="s">
        <v>57</v>
      </c>
      <c r="P754" s="307"/>
      <c r="Q754" s="65" t="s">
        <v>1030</v>
      </c>
      <c r="R754" s="74" t="s">
        <v>58</v>
      </c>
      <c r="S754" s="67">
        <v>7.0</v>
      </c>
      <c r="T754" s="67">
        <v>9.0</v>
      </c>
      <c r="U754" s="67">
        <v>2.0</v>
      </c>
      <c r="V754" s="68"/>
      <c r="W754" s="70"/>
      <c r="X754" s="70"/>
      <c r="Y754" s="64" t="s">
        <v>66</v>
      </c>
      <c r="Z754" s="64" t="s">
        <v>66</v>
      </c>
      <c r="AA754" s="64" t="s">
        <v>66</v>
      </c>
      <c r="AB754" s="64" t="s">
        <v>66</v>
      </c>
      <c r="AC754" s="412" t="s">
        <v>1351</v>
      </c>
      <c r="AD754" s="52"/>
    </row>
    <row r="755" ht="33.75" hidden="1" customHeight="1">
      <c r="A755" s="52">
        <v>893.0</v>
      </c>
      <c r="B755" s="53" t="s">
        <v>54</v>
      </c>
      <c r="C755" s="54" t="s">
        <v>1031</v>
      </c>
      <c r="D755" s="620" t="s">
        <v>197</v>
      </c>
      <c r="E755" s="52"/>
      <c r="F755" s="58"/>
      <c r="G755" s="58">
        <v>45516.0</v>
      </c>
      <c r="H755" s="74"/>
      <c r="I755" s="74"/>
      <c r="J755" s="63" t="s">
        <v>57</v>
      </c>
      <c r="K755" s="64" t="s">
        <v>57</v>
      </c>
      <c r="L755" s="64" t="s">
        <v>57</v>
      </c>
      <c r="M755" s="74" t="s">
        <v>57</v>
      </c>
      <c r="N755" s="74" t="s">
        <v>44</v>
      </c>
      <c r="O755" s="307"/>
      <c r="P755" s="307"/>
      <c r="Q755" s="74" t="s">
        <v>600</v>
      </c>
      <c r="R755" s="74" t="s">
        <v>600</v>
      </c>
      <c r="S755" s="67">
        <v>10.0</v>
      </c>
      <c r="T755" s="67">
        <v>10.0</v>
      </c>
      <c r="U755" s="67">
        <v>1.0</v>
      </c>
      <c r="V755" s="68"/>
      <c r="W755" s="70"/>
      <c r="X755" s="70"/>
      <c r="Y755" s="64" t="s">
        <v>66</v>
      </c>
      <c r="Z755" s="64" t="s">
        <v>66</v>
      </c>
      <c r="AA755" s="64" t="s">
        <v>66</v>
      </c>
      <c r="AB755" s="64" t="s">
        <v>66</v>
      </c>
      <c r="AC755" s="412" t="s">
        <v>1353</v>
      </c>
      <c r="AD755" s="52"/>
    </row>
    <row r="756" ht="33.75" hidden="1" customHeight="1">
      <c r="A756" s="52">
        <v>894.0</v>
      </c>
      <c r="B756" s="53" t="s">
        <v>54</v>
      </c>
      <c r="C756" s="54" t="s">
        <v>1034</v>
      </c>
      <c r="D756" s="620" t="s">
        <v>197</v>
      </c>
      <c r="E756" s="52"/>
      <c r="F756" s="58"/>
      <c r="G756" s="58">
        <v>45510.0</v>
      </c>
      <c r="H756" s="74"/>
      <c r="I756" s="74"/>
      <c r="J756" s="63" t="s">
        <v>57</v>
      </c>
      <c r="K756" s="64" t="s">
        <v>57</v>
      </c>
      <c r="L756" s="64" t="s">
        <v>57</v>
      </c>
      <c r="M756" s="74" t="s">
        <v>57</v>
      </c>
      <c r="N756" s="74" t="s">
        <v>859</v>
      </c>
      <c r="O756" s="307"/>
      <c r="P756" s="307"/>
      <c r="Q756" s="74" t="s">
        <v>600</v>
      </c>
      <c r="R756" s="74" t="s">
        <v>600</v>
      </c>
      <c r="S756" s="67">
        <v>7.0</v>
      </c>
      <c r="T756" s="67">
        <v>12.0</v>
      </c>
      <c r="U756" s="67">
        <v>4.0</v>
      </c>
      <c r="V756" s="68"/>
      <c r="W756" s="70"/>
      <c r="X756" s="70"/>
      <c r="Y756" s="64" t="s">
        <v>66</v>
      </c>
      <c r="Z756" s="64" t="s">
        <v>66</v>
      </c>
      <c r="AA756" s="64" t="s">
        <v>66</v>
      </c>
      <c r="AB756" s="64" t="s">
        <v>66</v>
      </c>
      <c r="AC756" s="412" t="s">
        <v>1357</v>
      </c>
      <c r="AD756" s="52"/>
    </row>
    <row r="757" ht="33.75" hidden="1" customHeight="1">
      <c r="A757" s="52">
        <v>895.0</v>
      </c>
      <c r="B757" s="53" t="s">
        <v>54</v>
      </c>
      <c r="C757" s="54" t="s">
        <v>539</v>
      </c>
      <c r="D757" s="620" t="s">
        <v>3056</v>
      </c>
      <c r="E757" s="52"/>
      <c r="F757" s="58"/>
      <c r="G757" s="58">
        <v>45534.0</v>
      </c>
      <c r="H757" s="74"/>
      <c r="I757" s="74"/>
      <c r="J757" s="63" t="s">
        <v>57</v>
      </c>
      <c r="K757" s="64" t="s">
        <v>57</v>
      </c>
      <c r="L757" s="64" t="s">
        <v>66</v>
      </c>
      <c r="M757" s="74" t="s">
        <v>66</v>
      </c>
      <c r="N757" s="74" t="s">
        <v>66</v>
      </c>
      <c r="O757" s="307"/>
      <c r="P757" s="307"/>
      <c r="Q757" s="74" t="s">
        <v>66</v>
      </c>
      <c r="R757" s="74" t="s">
        <v>66</v>
      </c>
      <c r="S757" s="67">
        <v>0.0</v>
      </c>
      <c r="T757" s="67">
        <v>15.0</v>
      </c>
      <c r="U757" s="67">
        <v>0.0</v>
      </c>
      <c r="V757" s="68"/>
      <c r="W757" s="70"/>
      <c r="X757" s="70"/>
      <c r="Y757" s="64" t="s">
        <v>66</v>
      </c>
      <c r="Z757" s="64" t="s">
        <v>66</v>
      </c>
      <c r="AA757" s="64" t="s">
        <v>66</v>
      </c>
      <c r="AB757" s="64" t="s">
        <v>66</v>
      </c>
      <c r="AC757" s="412" t="s">
        <v>1358</v>
      </c>
      <c r="AD757" s="52"/>
    </row>
    <row r="758" ht="33.75" hidden="1" customHeight="1">
      <c r="A758" s="52">
        <v>896.0</v>
      </c>
      <c r="B758" s="53" t="s">
        <v>54</v>
      </c>
      <c r="C758" s="54" t="s">
        <v>1038</v>
      </c>
      <c r="D758" s="620" t="s">
        <v>197</v>
      </c>
      <c r="E758" s="52"/>
      <c r="F758" s="58"/>
      <c r="G758" s="58">
        <v>45533.0</v>
      </c>
      <c r="H758" s="74"/>
      <c r="I758" s="74"/>
      <c r="J758" s="63" t="s">
        <v>57</v>
      </c>
      <c r="K758" s="64" t="s">
        <v>57</v>
      </c>
      <c r="L758" s="64" t="s">
        <v>57</v>
      </c>
      <c r="M758" s="74" t="s">
        <v>57</v>
      </c>
      <c r="N758" s="74" t="s">
        <v>44</v>
      </c>
      <c r="O758" s="307"/>
      <c r="P758" s="307"/>
      <c r="Q758" s="74" t="s">
        <v>600</v>
      </c>
      <c r="R758" s="74" t="s">
        <v>600</v>
      </c>
      <c r="S758" s="67">
        <v>38.0</v>
      </c>
      <c r="T758" s="67">
        <v>50.0</v>
      </c>
      <c r="U758" s="67">
        <v>13.0</v>
      </c>
      <c r="V758" s="68"/>
      <c r="W758" s="70"/>
      <c r="X758" s="70"/>
      <c r="Y758" s="64" t="s">
        <v>66</v>
      </c>
      <c r="Z758" s="64" t="s">
        <v>66</v>
      </c>
      <c r="AA758" s="64" t="s">
        <v>66</v>
      </c>
      <c r="AB758" s="64" t="s">
        <v>66</v>
      </c>
      <c r="AC758" s="412" t="s">
        <v>1361</v>
      </c>
      <c r="AD758" s="52"/>
    </row>
    <row r="759" ht="33.75" hidden="1" customHeight="1">
      <c r="A759" s="52">
        <v>897.0</v>
      </c>
      <c r="B759" s="53" t="s">
        <v>54</v>
      </c>
      <c r="C759" s="54" t="s">
        <v>1042</v>
      </c>
      <c r="D759" s="620" t="s">
        <v>197</v>
      </c>
      <c r="E759" s="52"/>
      <c r="F759" s="58"/>
      <c r="G759" s="58">
        <v>45509.0</v>
      </c>
      <c r="H759" s="74"/>
      <c r="I759" s="74"/>
      <c r="J759" s="63" t="s">
        <v>57</v>
      </c>
      <c r="K759" s="64" t="s">
        <v>57</v>
      </c>
      <c r="L759" s="64" t="s">
        <v>57</v>
      </c>
      <c r="M759" s="74" t="s">
        <v>57</v>
      </c>
      <c r="N759" s="74" t="s">
        <v>859</v>
      </c>
      <c r="O759" s="307"/>
      <c r="P759" s="307"/>
      <c r="Q759" s="74" t="s">
        <v>600</v>
      </c>
      <c r="R759" s="74" t="s">
        <v>600</v>
      </c>
      <c r="S759" s="67">
        <v>13.0</v>
      </c>
      <c r="T759" s="67">
        <v>18.0</v>
      </c>
      <c r="U759" s="67">
        <v>5.0</v>
      </c>
      <c r="V759" s="68"/>
      <c r="W759" s="70"/>
      <c r="X759" s="70"/>
      <c r="Y759" s="64" t="s">
        <v>66</v>
      </c>
      <c r="Z759" s="64" t="s">
        <v>66</v>
      </c>
      <c r="AA759" s="64" t="s">
        <v>66</v>
      </c>
      <c r="AB759" s="64" t="s">
        <v>66</v>
      </c>
      <c r="AC759" s="412" t="s">
        <v>1364</v>
      </c>
      <c r="AD759" s="52"/>
    </row>
    <row r="760" ht="33.75" hidden="1" customHeight="1">
      <c r="A760" s="52">
        <v>898.0</v>
      </c>
      <c r="B760" s="53" t="s">
        <v>54</v>
      </c>
      <c r="C760" s="54" t="s">
        <v>725</v>
      </c>
      <c r="D760" s="620" t="s">
        <v>3056</v>
      </c>
      <c r="E760" s="52"/>
      <c r="F760" s="58"/>
      <c r="G760" s="58">
        <v>45505.0</v>
      </c>
      <c r="H760" s="74"/>
      <c r="I760" s="74"/>
      <c r="J760" s="63" t="s">
        <v>66</v>
      </c>
      <c r="K760" s="64" t="s">
        <v>66</v>
      </c>
      <c r="L760" s="64" t="s">
        <v>66</v>
      </c>
      <c r="M760" s="74" t="s">
        <v>57</v>
      </c>
      <c r="N760" s="307"/>
      <c r="O760" s="307"/>
      <c r="P760" s="307"/>
      <c r="Q760" s="74" t="s">
        <v>600</v>
      </c>
      <c r="R760" s="74" t="s">
        <v>600</v>
      </c>
      <c r="S760" s="67">
        <v>4.0</v>
      </c>
      <c r="T760" s="67">
        <v>0.0</v>
      </c>
      <c r="U760" s="67">
        <v>0.0</v>
      </c>
      <c r="V760" s="68"/>
      <c r="W760" s="70"/>
      <c r="X760" s="70"/>
      <c r="Y760" s="64" t="s">
        <v>66</v>
      </c>
      <c r="Z760" s="64" t="s">
        <v>66</v>
      </c>
      <c r="AA760" s="64" t="s">
        <v>66</v>
      </c>
      <c r="AB760" s="64" t="s">
        <v>66</v>
      </c>
      <c r="AC760" s="412" t="s">
        <v>675</v>
      </c>
      <c r="AD760" s="52"/>
    </row>
    <row r="761" ht="33.75" hidden="1" customHeight="1">
      <c r="A761" s="52">
        <v>899.0</v>
      </c>
      <c r="B761" s="53" t="s">
        <v>54</v>
      </c>
      <c r="C761" s="54" t="s">
        <v>1047</v>
      </c>
      <c r="D761" s="620" t="s">
        <v>197</v>
      </c>
      <c r="E761" s="52"/>
      <c r="F761" s="58"/>
      <c r="G761" s="58">
        <v>45504.0</v>
      </c>
      <c r="H761" s="74"/>
      <c r="I761" s="74"/>
      <c r="J761" s="63" t="s">
        <v>57</v>
      </c>
      <c r="K761" s="64" t="s">
        <v>57</v>
      </c>
      <c r="L761" s="64" t="s">
        <v>57</v>
      </c>
      <c r="M761" s="74" t="s">
        <v>57</v>
      </c>
      <c r="N761" s="74" t="s">
        <v>859</v>
      </c>
      <c r="O761" s="307"/>
      <c r="P761" s="307"/>
      <c r="Q761" s="74" t="s">
        <v>600</v>
      </c>
      <c r="R761" s="74" t="s">
        <v>600</v>
      </c>
      <c r="S761" s="67">
        <v>3.0</v>
      </c>
      <c r="T761" s="67">
        <v>5.0</v>
      </c>
      <c r="U761" s="67">
        <v>2.0</v>
      </c>
      <c r="V761" s="68"/>
      <c r="W761" s="70"/>
      <c r="X761" s="70"/>
      <c r="Y761" s="64" t="s">
        <v>66</v>
      </c>
      <c r="Z761" s="64" t="s">
        <v>66</v>
      </c>
      <c r="AA761" s="64" t="s">
        <v>66</v>
      </c>
      <c r="AB761" s="64" t="s">
        <v>66</v>
      </c>
      <c r="AC761" s="412" t="s">
        <v>675</v>
      </c>
      <c r="AD761" s="52"/>
    </row>
    <row r="762" ht="33.75" hidden="1" customHeight="1">
      <c r="A762" s="52">
        <v>900.0</v>
      </c>
      <c r="B762" s="53" t="s">
        <v>54</v>
      </c>
      <c r="C762" s="54" t="s">
        <v>782</v>
      </c>
      <c r="D762" s="620" t="s">
        <v>197</v>
      </c>
      <c r="E762" s="52"/>
      <c r="F762" s="58"/>
      <c r="G762" s="58">
        <v>45498.0</v>
      </c>
      <c r="H762" s="74"/>
      <c r="I762" s="74"/>
      <c r="J762" s="63" t="s">
        <v>57</v>
      </c>
      <c r="K762" s="64" t="s">
        <v>57</v>
      </c>
      <c r="L762" s="64" t="s">
        <v>66</v>
      </c>
      <c r="M762" s="74" t="s">
        <v>57</v>
      </c>
      <c r="N762" s="307"/>
      <c r="O762" s="307"/>
      <c r="P762" s="307"/>
      <c r="Q762" s="74" t="s">
        <v>600</v>
      </c>
      <c r="R762" s="74" t="s">
        <v>600</v>
      </c>
      <c r="S762" s="67">
        <v>3.0</v>
      </c>
      <c r="T762" s="67">
        <v>4.0</v>
      </c>
      <c r="U762" s="67">
        <v>0.0</v>
      </c>
      <c r="V762" s="68"/>
      <c r="W762" s="70"/>
      <c r="X762" s="70"/>
      <c r="Y762" s="64" t="s">
        <v>66</v>
      </c>
      <c r="Z762" s="64" t="s">
        <v>66</v>
      </c>
      <c r="AA762" s="64" t="s">
        <v>66</v>
      </c>
      <c r="AB762" s="64" t="s">
        <v>66</v>
      </c>
      <c r="AC762" s="412" t="s">
        <v>1370</v>
      </c>
      <c r="AD762" s="52"/>
    </row>
    <row r="763" ht="33.75" hidden="1" customHeight="1">
      <c r="A763" s="52">
        <v>901.0</v>
      </c>
      <c r="B763" s="53" t="s">
        <v>54</v>
      </c>
      <c r="C763" s="54" t="s">
        <v>959</v>
      </c>
      <c r="D763" s="620" t="s">
        <v>197</v>
      </c>
      <c r="E763" s="52"/>
      <c r="F763" s="58"/>
      <c r="G763" s="58">
        <v>45510.0</v>
      </c>
      <c r="H763" s="74"/>
      <c r="I763" s="74"/>
      <c r="J763" s="63" t="s">
        <v>57</v>
      </c>
      <c r="K763" s="64" t="s">
        <v>57</v>
      </c>
      <c r="L763" s="64" t="s">
        <v>57</v>
      </c>
      <c r="M763" s="74" t="s">
        <v>57</v>
      </c>
      <c r="N763" s="74" t="s">
        <v>859</v>
      </c>
      <c r="O763" s="307"/>
      <c r="P763" s="307"/>
      <c r="Q763" s="74" t="s">
        <v>600</v>
      </c>
      <c r="R763" s="74" t="s">
        <v>66</v>
      </c>
      <c r="S763" s="67">
        <v>1.0</v>
      </c>
      <c r="T763" s="67">
        <v>2.0</v>
      </c>
      <c r="U763" s="67">
        <v>2.0</v>
      </c>
      <c r="V763" s="68"/>
      <c r="W763" s="70"/>
      <c r="X763" s="70"/>
      <c r="Y763" s="64" t="s">
        <v>66</v>
      </c>
      <c r="Z763" s="64" t="s">
        <v>66</v>
      </c>
      <c r="AA763" s="64" t="s">
        <v>66</v>
      </c>
      <c r="AB763" s="64" t="s">
        <v>66</v>
      </c>
      <c r="AC763" s="412" t="s">
        <v>1287</v>
      </c>
      <c r="AD763" s="52"/>
    </row>
    <row r="764" ht="33.75" hidden="1" customHeight="1">
      <c r="A764" s="52">
        <v>902.0</v>
      </c>
      <c r="B764" s="53" t="s">
        <v>54</v>
      </c>
      <c r="C764" s="54" t="s">
        <v>1053</v>
      </c>
      <c r="D764" s="620" t="s">
        <v>197</v>
      </c>
      <c r="E764" s="52"/>
      <c r="F764" s="58"/>
      <c r="G764" s="58">
        <v>45568.0</v>
      </c>
      <c r="H764" s="74"/>
      <c r="I764" s="74"/>
      <c r="J764" s="63" t="s">
        <v>57</v>
      </c>
      <c r="K764" s="64" t="s">
        <v>57</v>
      </c>
      <c r="L764" s="64" t="s">
        <v>57</v>
      </c>
      <c r="M764" s="74" t="s">
        <v>57</v>
      </c>
      <c r="N764" s="74" t="s">
        <v>44</v>
      </c>
      <c r="O764" s="307"/>
      <c r="P764" s="307"/>
      <c r="Q764" s="74" t="s">
        <v>600</v>
      </c>
      <c r="R764" s="65" t="s">
        <v>219</v>
      </c>
      <c r="S764" s="67">
        <v>9.0</v>
      </c>
      <c r="T764" s="67">
        <v>6.0</v>
      </c>
      <c r="U764" s="67">
        <v>3.0</v>
      </c>
      <c r="V764" s="68"/>
      <c r="W764" s="70"/>
      <c r="X764" s="70"/>
      <c r="Y764" s="64" t="s">
        <v>66</v>
      </c>
      <c r="Z764" s="64" t="s">
        <v>66</v>
      </c>
      <c r="AA764" s="64" t="s">
        <v>66</v>
      </c>
      <c r="AB764" s="64" t="s">
        <v>66</v>
      </c>
      <c r="AC764" s="412" t="s">
        <v>1374</v>
      </c>
      <c r="AD764" s="52"/>
    </row>
    <row r="765" ht="33.75" hidden="1" customHeight="1">
      <c r="A765" s="52">
        <v>903.0</v>
      </c>
      <c r="B765" s="53" t="s">
        <v>54</v>
      </c>
      <c r="C765" s="54" t="s">
        <v>422</v>
      </c>
      <c r="D765" s="620" t="s">
        <v>3056</v>
      </c>
      <c r="E765" s="52"/>
      <c r="F765" s="58"/>
      <c r="G765" s="58">
        <v>45533.0</v>
      </c>
      <c r="H765" s="74"/>
      <c r="I765" s="74"/>
      <c r="J765" s="63" t="s">
        <v>66</v>
      </c>
      <c r="K765" s="64" t="s">
        <v>66</v>
      </c>
      <c r="L765" s="64" t="s">
        <v>66</v>
      </c>
      <c r="M765" s="74" t="s">
        <v>57</v>
      </c>
      <c r="N765" s="307"/>
      <c r="O765" s="307"/>
      <c r="P765" s="307"/>
      <c r="Q765" s="74" t="s">
        <v>600</v>
      </c>
      <c r="R765" s="74" t="s">
        <v>64</v>
      </c>
      <c r="S765" s="67">
        <v>12.0</v>
      </c>
      <c r="T765" s="67">
        <v>0.0</v>
      </c>
      <c r="U765" s="67">
        <v>0.0</v>
      </c>
      <c r="V765" s="68"/>
      <c r="W765" s="70"/>
      <c r="X765" s="70"/>
      <c r="Y765" s="64" t="s">
        <v>66</v>
      </c>
      <c r="Z765" s="64" t="s">
        <v>66</v>
      </c>
      <c r="AA765" s="64" t="s">
        <v>66</v>
      </c>
      <c r="AB765" s="64" t="s">
        <v>66</v>
      </c>
      <c r="AC765" s="412" t="s">
        <v>1360</v>
      </c>
      <c r="AD765" s="52"/>
    </row>
    <row r="766" ht="33.75" hidden="1" customHeight="1">
      <c r="A766" s="52">
        <v>904.0</v>
      </c>
      <c r="B766" s="53" t="s">
        <v>54</v>
      </c>
      <c r="C766" s="54" t="s">
        <v>1058</v>
      </c>
      <c r="D766" s="620" t="s">
        <v>197</v>
      </c>
      <c r="E766" s="52"/>
      <c r="F766" s="58"/>
      <c r="G766" s="58">
        <v>45518.0</v>
      </c>
      <c r="H766" s="74"/>
      <c r="I766" s="74"/>
      <c r="J766" s="63" t="s">
        <v>57</v>
      </c>
      <c r="K766" s="64" t="s">
        <v>57</v>
      </c>
      <c r="L766" s="64" t="s">
        <v>66</v>
      </c>
      <c r="M766" s="74" t="s">
        <v>57</v>
      </c>
      <c r="N766" s="74" t="s">
        <v>44</v>
      </c>
      <c r="O766" s="307"/>
      <c r="P766" s="307"/>
      <c r="Q766" s="74" t="s">
        <v>600</v>
      </c>
      <c r="R766" s="74" t="s">
        <v>600</v>
      </c>
      <c r="S766" s="67">
        <v>2.0</v>
      </c>
      <c r="T766" s="67">
        <v>2.0</v>
      </c>
      <c r="U766" s="67">
        <v>0.0</v>
      </c>
      <c r="V766" s="68"/>
      <c r="W766" s="70"/>
      <c r="X766" s="70"/>
      <c r="Y766" s="64" t="s">
        <v>66</v>
      </c>
      <c r="Z766" s="64" t="s">
        <v>66</v>
      </c>
      <c r="AA766" s="64" t="s">
        <v>66</v>
      </c>
      <c r="AB766" s="64" t="s">
        <v>66</v>
      </c>
      <c r="AC766" s="412" t="s">
        <v>1377</v>
      </c>
      <c r="AD766" s="52"/>
    </row>
    <row r="767" ht="33.75" hidden="1" customHeight="1">
      <c r="A767" s="52">
        <v>905.0</v>
      </c>
      <c r="B767" s="53" t="s">
        <v>54</v>
      </c>
      <c r="C767" s="54" t="s">
        <v>498</v>
      </c>
      <c r="D767" s="620" t="s">
        <v>3056</v>
      </c>
      <c r="E767" s="52"/>
      <c r="F767" s="58"/>
      <c r="G767" s="58">
        <v>45509.0</v>
      </c>
      <c r="H767" s="74"/>
      <c r="I767" s="74"/>
      <c r="J767" s="63" t="s">
        <v>57</v>
      </c>
      <c r="K767" s="64" t="s">
        <v>57</v>
      </c>
      <c r="L767" s="64" t="s">
        <v>66</v>
      </c>
      <c r="M767" s="74" t="s">
        <v>66</v>
      </c>
      <c r="N767" s="74" t="s">
        <v>66</v>
      </c>
      <c r="O767" s="307"/>
      <c r="P767" s="307"/>
      <c r="Q767" s="74" t="s">
        <v>66</v>
      </c>
      <c r="R767" s="74" t="s">
        <v>66</v>
      </c>
      <c r="S767" s="67">
        <v>0.0</v>
      </c>
      <c r="T767" s="67">
        <v>1.0</v>
      </c>
      <c r="U767" s="67">
        <v>0.0</v>
      </c>
      <c r="V767" s="68"/>
      <c r="W767" s="70"/>
      <c r="X767" s="70"/>
      <c r="Y767" s="64" t="s">
        <v>66</v>
      </c>
      <c r="Z767" s="64" t="s">
        <v>66</v>
      </c>
      <c r="AA767" s="64" t="s">
        <v>66</v>
      </c>
      <c r="AB767" s="64" t="s">
        <v>66</v>
      </c>
      <c r="AC767" s="412" t="s">
        <v>1378</v>
      </c>
      <c r="AD767" s="52"/>
    </row>
    <row r="768" ht="33.75" hidden="1" customHeight="1">
      <c r="A768" s="52">
        <v>906.0</v>
      </c>
      <c r="B768" s="53" t="s">
        <v>54</v>
      </c>
      <c r="C768" s="54" t="s">
        <v>1063</v>
      </c>
      <c r="D768" s="620" t="s">
        <v>197</v>
      </c>
      <c r="E768" s="52"/>
      <c r="F768" s="58"/>
      <c r="G768" s="58">
        <v>45548.0</v>
      </c>
      <c r="H768" s="74"/>
      <c r="I768" s="74"/>
      <c r="J768" s="63" t="s">
        <v>57</v>
      </c>
      <c r="K768" s="64" t="s">
        <v>57</v>
      </c>
      <c r="L768" s="64" t="s">
        <v>66</v>
      </c>
      <c r="M768" s="74" t="s">
        <v>57</v>
      </c>
      <c r="N768" s="74" t="s">
        <v>44</v>
      </c>
      <c r="O768" s="307"/>
      <c r="P768" s="307"/>
      <c r="Q768" s="74" t="s">
        <v>600</v>
      </c>
      <c r="R768" s="74" t="s">
        <v>600</v>
      </c>
      <c r="S768" s="67">
        <v>3.0</v>
      </c>
      <c r="T768" s="67">
        <v>3.0</v>
      </c>
      <c r="U768" s="67">
        <v>0.0</v>
      </c>
      <c r="V768" s="68"/>
      <c r="W768" s="70"/>
      <c r="X768" s="70"/>
      <c r="Y768" s="64" t="s">
        <v>66</v>
      </c>
      <c r="Z768" s="64" t="s">
        <v>66</v>
      </c>
      <c r="AA768" s="64" t="s">
        <v>66</v>
      </c>
      <c r="AB768" s="64" t="s">
        <v>66</v>
      </c>
      <c r="AC768" s="412" t="s">
        <v>1381</v>
      </c>
      <c r="AD768" s="52"/>
    </row>
    <row r="769" ht="33.75" hidden="1" customHeight="1">
      <c r="A769" s="52">
        <v>907.0</v>
      </c>
      <c r="B769" s="53" t="s">
        <v>54</v>
      </c>
      <c r="C769" s="54" t="s">
        <v>615</v>
      </c>
      <c r="D769" s="620" t="s">
        <v>197</v>
      </c>
      <c r="E769" s="52"/>
      <c r="F769" s="58"/>
      <c r="G769" s="58">
        <v>45526.0</v>
      </c>
      <c r="H769" s="74"/>
      <c r="I769" s="74"/>
      <c r="J769" s="63" t="s">
        <v>57</v>
      </c>
      <c r="K769" s="64" t="s">
        <v>57</v>
      </c>
      <c r="L769" s="64" t="s">
        <v>57</v>
      </c>
      <c r="M769" s="74" t="s">
        <v>57</v>
      </c>
      <c r="N769" s="74" t="s">
        <v>57</v>
      </c>
      <c r="O769" s="307"/>
      <c r="P769" s="307"/>
      <c r="Q769" s="74" t="s">
        <v>600</v>
      </c>
      <c r="R769" s="74" t="s">
        <v>600</v>
      </c>
      <c r="S769" s="67">
        <v>14.0</v>
      </c>
      <c r="T769" s="67">
        <v>18.0</v>
      </c>
      <c r="U769" s="67">
        <v>4.0</v>
      </c>
      <c r="V769" s="68"/>
      <c r="W769" s="70"/>
      <c r="X769" s="70"/>
      <c r="Y769" s="64" t="s">
        <v>66</v>
      </c>
      <c r="Z769" s="64" t="s">
        <v>66</v>
      </c>
      <c r="AA769" s="64" t="s">
        <v>66</v>
      </c>
      <c r="AB769" s="64" t="s">
        <v>66</v>
      </c>
      <c r="AC769" s="412" t="s">
        <v>708</v>
      </c>
      <c r="AD769" s="52"/>
    </row>
    <row r="770" ht="33.75" hidden="1" customHeight="1">
      <c r="A770" s="52">
        <v>908.0</v>
      </c>
      <c r="B770" s="53" t="s">
        <v>54</v>
      </c>
      <c r="C770" s="54" t="s">
        <v>1067</v>
      </c>
      <c r="D770" s="620" t="s">
        <v>197</v>
      </c>
      <c r="E770" s="52"/>
      <c r="F770" s="58"/>
      <c r="G770" s="58">
        <v>45531.0</v>
      </c>
      <c r="H770" s="74"/>
      <c r="I770" s="74"/>
      <c r="J770" s="63" t="s">
        <v>57</v>
      </c>
      <c r="K770" s="64" t="s">
        <v>57</v>
      </c>
      <c r="L770" s="64" t="s">
        <v>57</v>
      </c>
      <c r="M770" s="74" t="s">
        <v>57</v>
      </c>
      <c r="N770" s="74" t="s">
        <v>44</v>
      </c>
      <c r="O770" s="307"/>
      <c r="P770" s="307"/>
      <c r="Q770" s="74" t="s">
        <v>600</v>
      </c>
      <c r="R770" s="74" t="s">
        <v>600</v>
      </c>
      <c r="S770" s="67">
        <v>12.0</v>
      </c>
      <c r="T770" s="67">
        <v>16.0</v>
      </c>
      <c r="U770" s="67">
        <v>4.0</v>
      </c>
      <c r="V770" s="68"/>
      <c r="W770" s="70"/>
      <c r="X770" s="70"/>
      <c r="Y770" s="64" t="s">
        <v>66</v>
      </c>
      <c r="Z770" s="64" t="s">
        <v>66</v>
      </c>
      <c r="AA770" s="64" t="s">
        <v>66</v>
      </c>
      <c r="AB770" s="64" t="s">
        <v>66</v>
      </c>
      <c r="AC770" s="412" t="s">
        <v>1386</v>
      </c>
      <c r="AD770" s="52"/>
    </row>
    <row r="771" ht="33.75" hidden="1" customHeight="1">
      <c r="A771" s="52">
        <v>909.0</v>
      </c>
      <c r="B771" s="53" t="s">
        <v>54</v>
      </c>
      <c r="C771" s="54" t="s">
        <v>1070</v>
      </c>
      <c r="D771" s="620" t="s">
        <v>197</v>
      </c>
      <c r="E771" s="52"/>
      <c r="F771" s="58"/>
      <c r="G771" s="58">
        <v>45528.0</v>
      </c>
      <c r="H771" s="74"/>
      <c r="I771" s="74"/>
      <c r="J771" s="63" t="s">
        <v>57</v>
      </c>
      <c r="K771" s="64" t="s">
        <v>57</v>
      </c>
      <c r="L771" s="64" t="s">
        <v>57</v>
      </c>
      <c r="M771" s="74" t="s">
        <v>57</v>
      </c>
      <c r="N771" s="74" t="s">
        <v>44</v>
      </c>
      <c r="O771" s="307"/>
      <c r="P771" s="307"/>
      <c r="Q771" s="74" t="s">
        <v>600</v>
      </c>
      <c r="R771" s="74" t="s">
        <v>600</v>
      </c>
      <c r="S771" s="67">
        <v>6.0</v>
      </c>
      <c r="T771" s="67">
        <v>13.0</v>
      </c>
      <c r="U771" s="67">
        <v>7.0</v>
      </c>
      <c r="V771" s="68"/>
      <c r="W771" s="70"/>
      <c r="X771" s="70"/>
      <c r="Y771" s="64" t="s">
        <v>66</v>
      </c>
      <c r="Z771" s="64" t="s">
        <v>66</v>
      </c>
      <c r="AA771" s="64" t="s">
        <v>66</v>
      </c>
      <c r="AB771" s="64" t="s">
        <v>66</v>
      </c>
      <c r="AC771" s="412" t="s">
        <v>1389</v>
      </c>
      <c r="AD771" s="52"/>
    </row>
    <row r="772" ht="33.75" hidden="1" customHeight="1">
      <c r="A772" s="52">
        <v>910.0</v>
      </c>
      <c r="B772" s="53" t="s">
        <v>54</v>
      </c>
      <c r="C772" s="54" t="s">
        <v>751</v>
      </c>
      <c r="D772" s="620" t="s">
        <v>197</v>
      </c>
      <c r="E772" s="52"/>
      <c r="F772" s="58"/>
      <c r="G772" s="58">
        <v>45565.0</v>
      </c>
      <c r="H772" s="74"/>
      <c r="I772" s="74"/>
      <c r="J772" s="63" t="s">
        <v>57</v>
      </c>
      <c r="K772" s="64" t="s">
        <v>57</v>
      </c>
      <c r="L772" s="64" t="s">
        <v>57</v>
      </c>
      <c r="M772" s="74" t="s">
        <v>57</v>
      </c>
      <c r="N772" s="74" t="s">
        <v>44</v>
      </c>
      <c r="O772" s="307"/>
      <c r="P772" s="307"/>
      <c r="Q772" s="74" t="s">
        <v>600</v>
      </c>
      <c r="R772" s="65" t="s">
        <v>600</v>
      </c>
      <c r="S772" s="67">
        <v>41.0</v>
      </c>
      <c r="T772" s="67">
        <v>50.0</v>
      </c>
      <c r="U772" s="67">
        <v>12.0</v>
      </c>
      <c r="V772" s="68"/>
      <c r="W772" s="70"/>
      <c r="X772" s="70"/>
      <c r="Y772" s="64" t="s">
        <v>66</v>
      </c>
      <c r="Z772" s="64" t="s">
        <v>66</v>
      </c>
      <c r="AA772" s="64" t="s">
        <v>66</v>
      </c>
      <c r="AB772" s="64" t="s">
        <v>66</v>
      </c>
      <c r="AC772" s="412" t="s">
        <v>891</v>
      </c>
      <c r="AD772" s="52"/>
    </row>
    <row r="773" ht="33.75" hidden="1" customHeight="1">
      <c r="A773" s="52">
        <v>911.0</v>
      </c>
      <c r="B773" s="53" t="s">
        <v>54</v>
      </c>
      <c r="C773" s="54" t="s">
        <v>1073</v>
      </c>
      <c r="D773" s="620" t="s">
        <v>197</v>
      </c>
      <c r="E773" s="52"/>
      <c r="F773" s="58"/>
      <c r="G773" s="58">
        <v>45539.0</v>
      </c>
      <c r="H773" s="74"/>
      <c r="I773" s="74"/>
      <c r="J773" s="63" t="s">
        <v>57</v>
      </c>
      <c r="K773" s="64" t="s">
        <v>57</v>
      </c>
      <c r="L773" s="64" t="s">
        <v>57</v>
      </c>
      <c r="M773" s="74" t="s">
        <v>57</v>
      </c>
      <c r="N773" s="74" t="s">
        <v>44</v>
      </c>
      <c r="O773" s="307"/>
      <c r="P773" s="307"/>
      <c r="Q773" s="74" t="s">
        <v>600</v>
      </c>
      <c r="R773" s="74" t="s">
        <v>600</v>
      </c>
      <c r="S773" s="67">
        <v>7.0</v>
      </c>
      <c r="T773" s="67">
        <v>11.0</v>
      </c>
      <c r="U773" s="67">
        <v>4.0</v>
      </c>
      <c r="V773" s="68"/>
      <c r="W773" s="70"/>
      <c r="X773" s="70"/>
      <c r="Y773" s="64" t="s">
        <v>66</v>
      </c>
      <c r="Z773" s="64" t="s">
        <v>66</v>
      </c>
      <c r="AA773" s="64" t="s">
        <v>66</v>
      </c>
      <c r="AB773" s="64" t="s">
        <v>66</v>
      </c>
      <c r="AC773" s="412" t="s">
        <v>1392</v>
      </c>
      <c r="AD773" s="52"/>
    </row>
    <row r="774" ht="33.75" hidden="1" customHeight="1">
      <c r="A774" s="52">
        <v>912.0</v>
      </c>
      <c r="B774" s="53" t="s">
        <v>54</v>
      </c>
      <c r="C774" s="54" t="s">
        <v>837</v>
      </c>
      <c r="D774" s="620" t="s">
        <v>197</v>
      </c>
      <c r="E774" s="52"/>
      <c r="F774" s="58"/>
      <c r="G774" s="58">
        <v>45534.0</v>
      </c>
      <c r="H774" s="74"/>
      <c r="I774" s="74"/>
      <c r="J774" s="63" t="s">
        <v>66</v>
      </c>
      <c r="K774" s="64" t="s">
        <v>66</v>
      </c>
      <c r="L774" s="64" t="s">
        <v>66</v>
      </c>
      <c r="M774" s="74" t="s">
        <v>57</v>
      </c>
      <c r="N774" s="74" t="s">
        <v>44</v>
      </c>
      <c r="O774" s="307"/>
      <c r="P774" s="307"/>
      <c r="Q774" s="74" t="s">
        <v>600</v>
      </c>
      <c r="R774" s="74" t="s">
        <v>600</v>
      </c>
      <c r="S774" s="67">
        <v>15.0</v>
      </c>
      <c r="T774" s="67">
        <v>0.0</v>
      </c>
      <c r="U774" s="67">
        <v>0.0</v>
      </c>
      <c r="V774" s="68"/>
      <c r="W774" s="70"/>
      <c r="X774" s="70"/>
      <c r="Y774" s="64" t="s">
        <v>66</v>
      </c>
      <c r="Z774" s="64" t="s">
        <v>66</v>
      </c>
      <c r="AA774" s="64" t="s">
        <v>66</v>
      </c>
      <c r="AB774" s="64" t="s">
        <v>66</v>
      </c>
      <c r="AC774" s="412" t="s">
        <v>1348</v>
      </c>
      <c r="AD774" s="52"/>
    </row>
    <row r="775" ht="33.75" hidden="1" customHeight="1">
      <c r="A775" s="52">
        <v>913.0</v>
      </c>
      <c r="B775" s="53" t="s">
        <v>54</v>
      </c>
      <c r="C775" s="54" t="s">
        <v>460</v>
      </c>
      <c r="D775" s="620" t="s">
        <v>197</v>
      </c>
      <c r="E775" s="52"/>
      <c r="F775" s="58"/>
      <c r="G775" s="58">
        <v>45540.0</v>
      </c>
      <c r="H775" s="74"/>
      <c r="I775" s="74"/>
      <c r="J775" s="63" t="s">
        <v>66</v>
      </c>
      <c r="K775" s="64" t="s">
        <v>66</v>
      </c>
      <c r="L775" s="64" t="s">
        <v>619</v>
      </c>
      <c r="M775" s="74" t="s">
        <v>66</v>
      </c>
      <c r="N775" s="74" t="s">
        <v>66</v>
      </c>
      <c r="O775" s="307"/>
      <c r="P775" s="307"/>
      <c r="Q775" s="74" t="s">
        <v>66</v>
      </c>
      <c r="R775" s="74" t="s">
        <v>66</v>
      </c>
      <c r="S775" s="67">
        <v>0.0</v>
      </c>
      <c r="T775" s="67">
        <v>0.0</v>
      </c>
      <c r="U775" s="67">
        <v>1.0</v>
      </c>
      <c r="V775" s="68"/>
      <c r="W775" s="70"/>
      <c r="X775" s="70"/>
      <c r="Y775" s="64" t="s">
        <v>66</v>
      </c>
      <c r="Z775" s="64" t="s">
        <v>66</v>
      </c>
      <c r="AA775" s="64" t="s">
        <v>66</v>
      </c>
      <c r="AB775" s="64" t="s">
        <v>66</v>
      </c>
      <c r="AC775" s="412" t="s">
        <v>1394</v>
      </c>
      <c r="AD775" s="52"/>
    </row>
    <row r="776" ht="33.75" hidden="1" customHeight="1">
      <c r="A776" s="52">
        <v>914.0</v>
      </c>
      <c r="B776" s="53" t="s">
        <v>54</v>
      </c>
      <c r="C776" s="54" t="s">
        <v>1078</v>
      </c>
      <c r="D776" s="620" t="s">
        <v>197</v>
      </c>
      <c r="E776" s="52"/>
      <c r="F776" s="58"/>
      <c r="G776" s="138">
        <v>45548.0</v>
      </c>
      <c r="H776" s="65"/>
      <c r="I776" s="65"/>
      <c r="J776" s="134" t="s">
        <v>66</v>
      </c>
      <c r="K776" s="135" t="s">
        <v>66</v>
      </c>
      <c r="L776" s="135" t="s">
        <v>57</v>
      </c>
      <c r="M776" s="74" t="s">
        <v>66</v>
      </c>
      <c r="N776" s="74" t="s">
        <v>66</v>
      </c>
      <c r="O776" s="307"/>
      <c r="P776" s="307"/>
      <c r="Q776" s="74" t="s">
        <v>66</v>
      </c>
      <c r="R776" s="74" t="s">
        <v>66</v>
      </c>
      <c r="S776" s="67">
        <v>0.0</v>
      </c>
      <c r="T776" s="67">
        <v>0.0</v>
      </c>
      <c r="U776" s="67">
        <v>1.0</v>
      </c>
      <c r="V776" s="68"/>
      <c r="W776" s="70"/>
      <c r="X776" s="70"/>
      <c r="Y776" s="135" t="s">
        <v>66</v>
      </c>
      <c r="Z776" s="135" t="s">
        <v>66</v>
      </c>
      <c r="AA776" s="135" t="s">
        <v>66</v>
      </c>
      <c r="AB776" s="135" t="s">
        <v>66</v>
      </c>
      <c r="AC776" s="412" t="s">
        <v>1398</v>
      </c>
      <c r="AD776" s="52"/>
    </row>
    <row r="777" ht="33.75" hidden="1" customHeight="1">
      <c r="A777" s="52">
        <v>915.0</v>
      </c>
      <c r="B777" s="53" t="s">
        <v>54</v>
      </c>
      <c r="C777" s="54" t="s">
        <v>973</v>
      </c>
      <c r="D777" s="620" t="s">
        <v>197</v>
      </c>
      <c r="E777" s="52"/>
      <c r="F777" s="58"/>
      <c r="G777" s="138">
        <v>45523.0</v>
      </c>
      <c r="H777" s="65"/>
      <c r="I777" s="65"/>
      <c r="J777" s="134" t="s">
        <v>57</v>
      </c>
      <c r="K777" s="135" t="s">
        <v>57</v>
      </c>
      <c r="L777" s="135" t="s">
        <v>57</v>
      </c>
      <c r="M777" s="74" t="s">
        <v>57</v>
      </c>
      <c r="N777" s="74" t="s">
        <v>44</v>
      </c>
      <c r="O777" s="307"/>
      <c r="P777" s="307"/>
      <c r="Q777" s="74" t="s">
        <v>600</v>
      </c>
      <c r="R777" s="74" t="s">
        <v>600</v>
      </c>
      <c r="S777" s="67">
        <v>2.0</v>
      </c>
      <c r="T777" s="67">
        <v>3.0</v>
      </c>
      <c r="U777" s="67">
        <v>1.0</v>
      </c>
      <c r="V777" s="68"/>
      <c r="W777" s="70"/>
      <c r="X777" s="70"/>
      <c r="Y777" s="135" t="s">
        <v>66</v>
      </c>
      <c r="Z777" s="135" t="s">
        <v>66</v>
      </c>
      <c r="AA777" s="135" t="s">
        <v>66</v>
      </c>
      <c r="AB777" s="135" t="s">
        <v>66</v>
      </c>
      <c r="AC777" s="412" t="s">
        <v>1299</v>
      </c>
      <c r="AD777" s="52"/>
    </row>
    <row r="778" ht="33.75" hidden="1" customHeight="1">
      <c r="A778" s="52">
        <v>916.0</v>
      </c>
      <c r="B778" s="53" t="s">
        <v>54</v>
      </c>
      <c r="C778" s="54" t="s">
        <v>822</v>
      </c>
      <c r="D778" s="620" t="s">
        <v>3056</v>
      </c>
      <c r="E778" s="52"/>
      <c r="F778" s="58"/>
      <c r="G778" s="58">
        <v>45538.0</v>
      </c>
      <c r="H778" s="74"/>
      <c r="I778" s="74"/>
      <c r="J778" s="63" t="s">
        <v>66</v>
      </c>
      <c r="K778" s="64" t="s">
        <v>66</v>
      </c>
      <c r="L778" s="64" t="s">
        <v>66</v>
      </c>
      <c r="M778" s="74" t="s">
        <v>57</v>
      </c>
      <c r="N778" s="74" t="s">
        <v>44</v>
      </c>
      <c r="O778" s="307"/>
      <c r="P778" s="307"/>
      <c r="Q778" s="74" t="s">
        <v>600</v>
      </c>
      <c r="R778" s="74" t="s">
        <v>64</v>
      </c>
      <c r="S778" s="67">
        <v>5.0</v>
      </c>
      <c r="T778" s="67">
        <v>0.0</v>
      </c>
      <c r="U778" s="67">
        <v>0.0</v>
      </c>
      <c r="V778" s="68"/>
      <c r="W778" s="70"/>
      <c r="X778" s="70"/>
      <c r="Y778" s="64" t="s">
        <v>66</v>
      </c>
      <c r="Z778" s="64" t="s">
        <v>66</v>
      </c>
      <c r="AA778" s="64" t="s">
        <v>66</v>
      </c>
      <c r="AB778" s="64" t="s">
        <v>66</v>
      </c>
      <c r="AC778" s="412" t="s">
        <v>1035</v>
      </c>
      <c r="AD778" s="52"/>
    </row>
    <row r="779" ht="33.75" hidden="1" customHeight="1">
      <c r="A779" s="52">
        <v>917.0</v>
      </c>
      <c r="B779" s="53" t="s">
        <v>54</v>
      </c>
      <c r="C779" s="54" t="s">
        <v>355</v>
      </c>
      <c r="D779" s="620" t="s">
        <v>197</v>
      </c>
      <c r="E779" s="52"/>
      <c r="F779" s="58"/>
      <c r="G779" s="58">
        <v>45540.0</v>
      </c>
      <c r="H779" s="74"/>
      <c r="I779" s="74"/>
      <c r="J779" s="63" t="s">
        <v>66</v>
      </c>
      <c r="K779" s="64" t="s">
        <v>66</v>
      </c>
      <c r="L779" s="64" t="s">
        <v>66</v>
      </c>
      <c r="M779" s="74" t="s">
        <v>57</v>
      </c>
      <c r="N779" s="74" t="s">
        <v>44</v>
      </c>
      <c r="O779" s="307"/>
      <c r="P779" s="307"/>
      <c r="Q779" s="74" t="s">
        <v>600</v>
      </c>
      <c r="R779" s="74" t="s">
        <v>600</v>
      </c>
      <c r="S779" s="67">
        <v>3.0</v>
      </c>
      <c r="T779" s="67">
        <v>0.0</v>
      </c>
      <c r="U779" s="67">
        <v>0.0</v>
      </c>
      <c r="V779" s="68"/>
      <c r="W779" s="70"/>
      <c r="X779" s="70"/>
      <c r="Y779" s="64" t="s">
        <v>66</v>
      </c>
      <c r="Z779" s="64" t="s">
        <v>66</v>
      </c>
      <c r="AA779" s="64" t="s">
        <v>66</v>
      </c>
      <c r="AB779" s="64" t="s">
        <v>66</v>
      </c>
      <c r="AC779" s="412" t="s">
        <v>799</v>
      </c>
      <c r="AD779" s="52"/>
    </row>
    <row r="780" ht="33.75" hidden="1" customHeight="1">
      <c r="A780" s="52">
        <v>918.0</v>
      </c>
      <c r="B780" s="53" t="s">
        <v>54</v>
      </c>
      <c r="C780" s="54" t="s">
        <v>491</v>
      </c>
      <c r="D780" s="620" t="s">
        <v>3056</v>
      </c>
      <c r="E780" s="52"/>
      <c r="F780" s="58"/>
      <c r="G780" s="58">
        <v>45539.0</v>
      </c>
      <c r="H780" s="74"/>
      <c r="I780" s="74"/>
      <c r="J780" s="63" t="s">
        <v>66</v>
      </c>
      <c r="K780" s="64" t="s">
        <v>66</v>
      </c>
      <c r="L780" s="64" t="s">
        <v>66</v>
      </c>
      <c r="M780" s="74" t="s">
        <v>57</v>
      </c>
      <c r="N780" s="74" t="s">
        <v>44</v>
      </c>
      <c r="O780" s="307"/>
      <c r="P780" s="307"/>
      <c r="Q780" s="74" t="s">
        <v>600</v>
      </c>
      <c r="R780" s="74" t="s">
        <v>64</v>
      </c>
      <c r="S780" s="67">
        <v>12.0</v>
      </c>
      <c r="T780" s="67">
        <v>0.0</v>
      </c>
      <c r="U780" s="67">
        <v>0.0</v>
      </c>
      <c r="V780" s="68"/>
      <c r="W780" s="70"/>
      <c r="X780" s="70"/>
      <c r="Y780" s="64" t="s">
        <v>66</v>
      </c>
      <c r="Z780" s="64" t="s">
        <v>66</v>
      </c>
      <c r="AA780" s="64" t="s">
        <v>66</v>
      </c>
      <c r="AB780" s="64" t="s">
        <v>66</v>
      </c>
      <c r="AC780" s="412" t="s">
        <v>1403</v>
      </c>
      <c r="AD780" s="52"/>
    </row>
    <row r="781" ht="33.75" hidden="1" customHeight="1">
      <c r="A781" s="52">
        <v>919.0</v>
      </c>
      <c r="B781" s="53" t="s">
        <v>54</v>
      </c>
      <c r="C781" s="54" t="s">
        <v>393</v>
      </c>
      <c r="D781" s="620" t="s">
        <v>2974</v>
      </c>
      <c r="E781" s="52"/>
      <c r="F781" s="58"/>
      <c r="G781" s="58">
        <v>45544.0</v>
      </c>
      <c r="H781" s="74"/>
      <c r="I781" s="74"/>
      <c r="J781" s="63" t="s">
        <v>66</v>
      </c>
      <c r="K781" s="64" t="s">
        <v>66</v>
      </c>
      <c r="L781" s="64" t="s">
        <v>66</v>
      </c>
      <c r="M781" s="74" t="s">
        <v>57</v>
      </c>
      <c r="N781" s="74" t="s">
        <v>44</v>
      </c>
      <c r="O781" s="307"/>
      <c r="P781" s="307"/>
      <c r="Q781" s="74" t="s">
        <v>600</v>
      </c>
      <c r="R781" s="74" t="s">
        <v>64</v>
      </c>
      <c r="S781" s="67">
        <v>27.0</v>
      </c>
      <c r="T781" s="67">
        <v>0.0</v>
      </c>
      <c r="U781" s="67">
        <v>0.0</v>
      </c>
      <c r="V781" s="68"/>
      <c r="W781" s="70"/>
      <c r="X781" s="70"/>
      <c r="Y781" s="64" t="s">
        <v>66</v>
      </c>
      <c r="Z781" s="64" t="s">
        <v>66</v>
      </c>
      <c r="AA781" s="64" t="s">
        <v>66</v>
      </c>
      <c r="AB781" s="64" t="s">
        <v>66</v>
      </c>
      <c r="AC781" s="412" t="s">
        <v>1300</v>
      </c>
      <c r="AD781" s="52"/>
    </row>
    <row r="782" ht="33.75" hidden="1" customHeight="1">
      <c r="A782" s="52">
        <v>920.0</v>
      </c>
      <c r="B782" s="53" t="s">
        <v>54</v>
      </c>
      <c r="C782" s="54" t="s">
        <v>605</v>
      </c>
      <c r="D782" s="620" t="s">
        <v>3056</v>
      </c>
      <c r="E782" s="52"/>
      <c r="F782" s="58"/>
      <c r="G782" s="58"/>
      <c r="H782" s="74"/>
      <c r="I782" s="74"/>
      <c r="J782" s="63" t="s">
        <v>66</v>
      </c>
      <c r="K782" s="64" t="s">
        <v>66</v>
      </c>
      <c r="L782" s="64" t="s">
        <v>66</v>
      </c>
      <c r="M782" s="74" t="s">
        <v>57</v>
      </c>
      <c r="N782" s="74" t="s">
        <v>44</v>
      </c>
      <c r="O782" s="307"/>
      <c r="P782" s="307"/>
      <c r="Q782" s="74" t="s">
        <v>600</v>
      </c>
      <c r="R782" s="74" t="s">
        <v>66</v>
      </c>
      <c r="S782" s="67">
        <v>8.0</v>
      </c>
      <c r="T782" s="67">
        <v>0.0</v>
      </c>
      <c r="U782" s="67">
        <v>0.0</v>
      </c>
      <c r="V782" s="68"/>
      <c r="W782" s="70"/>
      <c r="X782" s="70"/>
      <c r="Y782" s="64" t="s">
        <v>66</v>
      </c>
      <c r="Z782" s="64" t="s">
        <v>66</v>
      </c>
      <c r="AA782" s="64" t="s">
        <v>66</v>
      </c>
      <c r="AB782" s="64" t="s">
        <v>66</v>
      </c>
      <c r="AC782" s="412" t="s">
        <v>683</v>
      </c>
      <c r="AD782" s="52"/>
    </row>
    <row r="783" ht="33.75" hidden="1" customHeight="1">
      <c r="A783" s="52">
        <v>921.0</v>
      </c>
      <c r="B783" s="53" t="s">
        <v>54</v>
      </c>
      <c r="C783" s="54" t="s">
        <v>1086</v>
      </c>
      <c r="D783" s="620" t="s">
        <v>197</v>
      </c>
      <c r="E783" s="52"/>
      <c r="F783" s="58"/>
      <c r="G783" s="58">
        <v>45554.0</v>
      </c>
      <c r="H783" s="74"/>
      <c r="I783" s="74"/>
      <c r="J783" s="63" t="s">
        <v>66</v>
      </c>
      <c r="K783" s="64" t="s">
        <v>66</v>
      </c>
      <c r="L783" s="64" t="s">
        <v>66</v>
      </c>
      <c r="M783" s="74" t="s">
        <v>57</v>
      </c>
      <c r="N783" s="74" t="s">
        <v>44</v>
      </c>
      <c r="O783" s="307"/>
      <c r="P783" s="307"/>
      <c r="Q783" s="74" t="s">
        <v>600</v>
      </c>
      <c r="R783" s="74" t="s">
        <v>600</v>
      </c>
      <c r="S783" s="67">
        <v>8.0</v>
      </c>
      <c r="T783" s="67">
        <v>0.0</v>
      </c>
      <c r="U783" s="67">
        <v>0.0</v>
      </c>
      <c r="V783" s="68"/>
      <c r="W783" s="70"/>
      <c r="X783" s="70"/>
      <c r="Y783" s="64" t="s">
        <v>66</v>
      </c>
      <c r="Z783" s="64" t="s">
        <v>66</v>
      </c>
      <c r="AA783" s="64" t="s">
        <v>66</v>
      </c>
      <c r="AB783" s="64" t="s">
        <v>66</v>
      </c>
      <c r="AC783" s="412" t="s">
        <v>1408</v>
      </c>
      <c r="AD783" s="52"/>
    </row>
    <row r="784" ht="33.75" hidden="1" customHeight="1">
      <c r="A784" s="52">
        <v>922.0</v>
      </c>
      <c r="B784" s="53" t="s">
        <v>54</v>
      </c>
      <c r="C784" s="54" t="s">
        <v>1089</v>
      </c>
      <c r="D784" s="620" t="s">
        <v>197</v>
      </c>
      <c r="E784" s="52"/>
      <c r="F784" s="58"/>
      <c r="G784" s="58">
        <v>45555.0</v>
      </c>
      <c r="H784" s="74"/>
      <c r="I784" s="74"/>
      <c r="J784" s="63" t="s">
        <v>57</v>
      </c>
      <c r="K784" s="64" t="s">
        <v>57</v>
      </c>
      <c r="L784" s="64" t="s">
        <v>57</v>
      </c>
      <c r="M784" s="74" t="s">
        <v>57</v>
      </c>
      <c r="N784" s="74" t="s">
        <v>44</v>
      </c>
      <c r="O784" s="307"/>
      <c r="P784" s="307"/>
      <c r="Q784" s="74" t="s">
        <v>600</v>
      </c>
      <c r="R784" s="74" t="s">
        <v>600</v>
      </c>
      <c r="S784" s="67">
        <v>3.0</v>
      </c>
      <c r="T784" s="67">
        <v>4.0</v>
      </c>
      <c r="U784" s="67">
        <v>1.0</v>
      </c>
      <c r="V784" s="68"/>
      <c r="W784" s="70"/>
      <c r="X784" s="70"/>
      <c r="Y784" s="64" t="s">
        <v>66</v>
      </c>
      <c r="Z784" s="64" t="s">
        <v>66</v>
      </c>
      <c r="AA784" s="64" t="s">
        <v>66</v>
      </c>
      <c r="AB784" s="64" t="s">
        <v>66</v>
      </c>
      <c r="AC784" s="412" t="s">
        <v>1240</v>
      </c>
      <c r="AD784" s="52"/>
    </row>
    <row r="785" ht="33.75" hidden="1" customHeight="1">
      <c r="A785" s="52">
        <v>923.0</v>
      </c>
      <c r="B785" s="53" t="s">
        <v>54</v>
      </c>
      <c r="C785" s="54" t="s">
        <v>1092</v>
      </c>
      <c r="D785" s="620" t="s">
        <v>197</v>
      </c>
      <c r="E785" s="52"/>
      <c r="F785" s="58"/>
      <c r="G785" s="58">
        <v>45576.0</v>
      </c>
      <c r="H785" s="74"/>
      <c r="I785" s="74"/>
      <c r="J785" s="63" t="s">
        <v>57</v>
      </c>
      <c r="K785" s="64" t="s">
        <v>57</v>
      </c>
      <c r="L785" s="64" t="s">
        <v>57</v>
      </c>
      <c r="M785" s="74" t="s">
        <v>57</v>
      </c>
      <c r="N785" s="74" t="s">
        <v>44</v>
      </c>
      <c r="O785" s="307"/>
      <c r="P785" s="307"/>
      <c r="Q785" s="74" t="s">
        <v>600</v>
      </c>
      <c r="R785" s="74" t="s">
        <v>600</v>
      </c>
      <c r="S785" s="67">
        <v>7.0</v>
      </c>
      <c r="T785" s="67">
        <v>7.0</v>
      </c>
      <c r="U785" s="67">
        <v>2.0</v>
      </c>
      <c r="V785" s="68"/>
      <c r="W785" s="70"/>
      <c r="X785" s="70"/>
      <c r="Y785" s="64" t="s">
        <v>66</v>
      </c>
      <c r="Z785" s="64" t="s">
        <v>66</v>
      </c>
      <c r="AA785" s="64" t="s">
        <v>66</v>
      </c>
      <c r="AB785" s="64" t="s">
        <v>66</v>
      </c>
      <c r="AC785" s="412" t="s">
        <v>1415</v>
      </c>
      <c r="AD785" s="52"/>
    </row>
    <row r="786" ht="33.75" hidden="1" customHeight="1">
      <c r="A786" s="52">
        <v>924.0</v>
      </c>
      <c r="B786" s="53" t="s">
        <v>54</v>
      </c>
      <c r="C786" s="54" t="s">
        <v>1094</v>
      </c>
      <c r="D786" s="620" t="s">
        <v>197</v>
      </c>
      <c r="E786" s="52"/>
      <c r="F786" s="58"/>
      <c r="G786" s="58">
        <v>45546.0</v>
      </c>
      <c r="H786" s="74"/>
      <c r="I786" s="74"/>
      <c r="J786" s="63" t="s">
        <v>57</v>
      </c>
      <c r="K786" s="64" t="s">
        <v>57</v>
      </c>
      <c r="L786" s="64" t="s">
        <v>57</v>
      </c>
      <c r="M786" s="74" t="s">
        <v>57</v>
      </c>
      <c r="N786" s="74" t="s">
        <v>44</v>
      </c>
      <c r="O786" s="307"/>
      <c r="P786" s="307"/>
      <c r="Q786" s="74" t="s">
        <v>600</v>
      </c>
      <c r="R786" s="74" t="s">
        <v>600</v>
      </c>
      <c r="S786" s="67">
        <v>6.0</v>
      </c>
      <c r="T786" s="67">
        <v>9.0</v>
      </c>
      <c r="U786" s="67">
        <v>3.0</v>
      </c>
      <c r="V786" s="68"/>
      <c r="W786" s="70"/>
      <c r="X786" s="70"/>
      <c r="Y786" s="64" t="s">
        <v>66</v>
      </c>
      <c r="Z786" s="64" t="s">
        <v>66</v>
      </c>
      <c r="AA786" s="64" t="s">
        <v>66</v>
      </c>
      <c r="AB786" s="64" t="s">
        <v>66</v>
      </c>
      <c r="AC786" s="412" t="s">
        <v>1418</v>
      </c>
      <c r="AD786" s="52"/>
    </row>
    <row r="787" ht="33.75" hidden="1" customHeight="1">
      <c r="A787" s="52">
        <v>925.0</v>
      </c>
      <c r="B787" s="53" t="s">
        <v>54</v>
      </c>
      <c r="C787" s="54" t="s">
        <v>1099</v>
      </c>
      <c r="D787" s="620" t="s">
        <v>197</v>
      </c>
      <c r="E787" s="52"/>
      <c r="F787" s="58"/>
      <c r="G787" s="58">
        <v>45639.0</v>
      </c>
      <c r="H787" s="74"/>
      <c r="I787" s="74"/>
      <c r="J787" s="63" t="s">
        <v>57</v>
      </c>
      <c r="K787" s="64" t="s">
        <v>57</v>
      </c>
      <c r="L787" s="64" t="s">
        <v>57</v>
      </c>
      <c r="M787" s="74" t="s">
        <v>183</v>
      </c>
      <c r="N787" s="74" t="s">
        <v>57</v>
      </c>
      <c r="O787" s="74" t="s">
        <v>57</v>
      </c>
      <c r="P787" s="307"/>
      <c r="Q787" s="74" t="s">
        <v>600</v>
      </c>
      <c r="R787" s="74" t="s">
        <v>58</v>
      </c>
      <c r="S787" s="67">
        <v>15.0</v>
      </c>
      <c r="T787" s="67">
        <v>15.0</v>
      </c>
      <c r="U787" s="67">
        <v>1.0</v>
      </c>
      <c r="V787" s="68"/>
      <c r="W787" s="70"/>
      <c r="X787" s="70"/>
      <c r="Y787" s="64" t="s">
        <v>66</v>
      </c>
      <c r="Z787" s="64" t="s">
        <v>66</v>
      </c>
      <c r="AA787" s="64" t="s">
        <v>66</v>
      </c>
      <c r="AB787" s="64" t="s">
        <v>66</v>
      </c>
      <c r="AC787" s="412" t="s">
        <v>675</v>
      </c>
      <c r="AD787" s="52"/>
    </row>
    <row r="788" ht="33.75" hidden="1" customHeight="1">
      <c r="A788" s="52">
        <v>926.0</v>
      </c>
      <c r="B788" s="53" t="s">
        <v>54</v>
      </c>
      <c r="C788" s="54" t="s">
        <v>827</v>
      </c>
      <c r="D788" s="620" t="s">
        <v>197</v>
      </c>
      <c r="E788" s="52"/>
      <c r="F788" s="58"/>
      <c r="G788" s="58">
        <v>45547.0</v>
      </c>
      <c r="H788" s="74"/>
      <c r="I788" s="74"/>
      <c r="J788" s="63" t="s">
        <v>57</v>
      </c>
      <c r="K788" s="64" t="s">
        <v>57</v>
      </c>
      <c r="L788" s="64" t="s">
        <v>66</v>
      </c>
      <c r="M788" s="74" t="s">
        <v>57</v>
      </c>
      <c r="N788" s="74" t="s">
        <v>44</v>
      </c>
      <c r="O788" s="307"/>
      <c r="P788" s="307"/>
      <c r="Q788" s="74" t="s">
        <v>600</v>
      </c>
      <c r="R788" s="74" t="s">
        <v>600</v>
      </c>
      <c r="S788" s="67">
        <v>1.0</v>
      </c>
      <c r="T788" s="67">
        <v>1.0</v>
      </c>
      <c r="U788" s="67">
        <v>0.0</v>
      </c>
      <c r="V788" s="68"/>
      <c r="W788" s="70"/>
      <c r="X788" s="70"/>
      <c r="Y788" s="64" t="s">
        <v>66</v>
      </c>
      <c r="Z788" s="64" t="s">
        <v>66</v>
      </c>
      <c r="AA788" s="64" t="s">
        <v>66</v>
      </c>
      <c r="AB788" s="64" t="s">
        <v>66</v>
      </c>
      <c r="AC788" s="412" t="s">
        <v>1049</v>
      </c>
      <c r="AD788" s="52"/>
    </row>
    <row r="789" ht="33.75" hidden="1" customHeight="1">
      <c r="A789" s="52">
        <v>927.0</v>
      </c>
      <c r="B789" s="53" t="s">
        <v>54</v>
      </c>
      <c r="C789" s="54" t="s">
        <v>1082</v>
      </c>
      <c r="D789" s="620" t="s">
        <v>3056</v>
      </c>
      <c r="E789" s="52"/>
      <c r="F789" s="58"/>
      <c r="G789" s="58">
        <v>45540.0</v>
      </c>
      <c r="H789" s="74"/>
      <c r="I789" s="74"/>
      <c r="J789" s="63" t="s">
        <v>66</v>
      </c>
      <c r="K789" s="64" t="s">
        <v>66</v>
      </c>
      <c r="L789" s="64" t="s">
        <v>57</v>
      </c>
      <c r="M789" s="74" t="s">
        <v>66</v>
      </c>
      <c r="N789" s="74" t="s">
        <v>66</v>
      </c>
      <c r="O789" s="307"/>
      <c r="P789" s="307"/>
      <c r="Q789" s="74" t="s">
        <v>66</v>
      </c>
      <c r="R789" s="74" t="s">
        <v>66</v>
      </c>
      <c r="S789" s="67">
        <v>0.0</v>
      </c>
      <c r="T789" s="67">
        <v>0.0</v>
      </c>
      <c r="U789" s="67">
        <v>1.0</v>
      </c>
      <c r="V789" s="68"/>
      <c r="W789" s="70"/>
      <c r="X789" s="70"/>
      <c r="Y789" s="64" t="s">
        <v>66</v>
      </c>
      <c r="Z789" s="64" t="s">
        <v>66</v>
      </c>
      <c r="AA789" s="64" t="s">
        <v>66</v>
      </c>
      <c r="AB789" s="64" t="s">
        <v>66</v>
      </c>
      <c r="AC789" s="412" t="s">
        <v>1084</v>
      </c>
      <c r="AD789" s="52"/>
    </row>
    <row r="790" ht="33.75" hidden="1" customHeight="1">
      <c r="A790" s="52">
        <v>928.0</v>
      </c>
      <c r="B790" s="53" t="s">
        <v>54</v>
      </c>
      <c r="C790" s="54" t="s">
        <v>1102</v>
      </c>
      <c r="D790" s="620" t="s">
        <v>714</v>
      </c>
      <c r="E790" s="52"/>
      <c r="F790" s="58"/>
      <c r="G790" s="58">
        <v>45544.0</v>
      </c>
      <c r="H790" s="74"/>
      <c r="I790" s="74"/>
      <c r="J790" s="63" t="s">
        <v>66</v>
      </c>
      <c r="K790" s="64" t="s">
        <v>66</v>
      </c>
      <c r="L790" s="64" t="s">
        <v>66</v>
      </c>
      <c r="M790" s="74" t="s">
        <v>57</v>
      </c>
      <c r="N790" s="74" t="s">
        <v>44</v>
      </c>
      <c r="O790" s="307"/>
      <c r="P790" s="307"/>
      <c r="Q790" s="74" t="s">
        <v>600</v>
      </c>
      <c r="R790" s="74" t="s">
        <v>64</v>
      </c>
      <c r="S790" s="67">
        <v>1.0</v>
      </c>
      <c r="T790" s="67">
        <v>0.0</v>
      </c>
      <c r="U790" s="67">
        <v>0.0</v>
      </c>
      <c r="V790" s="68"/>
      <c r="W790" s="70"/>
      <c r="X790" s="70"/>
      <c r="Y790" s="64" t="s">
        <v>66</v>
      </c>
      <c r="Z790" s="64" t="s">
        <v>66</v>
      </c>
      <c r="AA790" s="64" t="s">
        <v>66</v>
      </c>
      <c r="AB790" s="64" t="s">
        <v>66</v>
      </c>
      <c r="AC790" s="412" t="s">
        <v>1425</v>
      </c>
      <c r="AD790" s="52"/>
    </row>
    <row r="791" ht="33.75" hidden="1" customHeight="1">
      <c r="A791" s="52">
        <v>929.0</v>
      </c>
      <c r="B791" s="53" t="s">
        <v>54</v>
      </c>
      <c r="C791" s="54" t="s">
        <v>1104</v>
      </c>
      <c r="D791" s="620" t="s">
        <v>197</v>
      </c>
      <c r="E791" s="52"/>
      <c r="F791" s="58"/>
      <c r="G791" s="58">
        <v>45602.0</v>
      </c>
      <c r="H791" s="74"/>
      <c r="I791" s="74"/>
      <c r="J791" s="63" t="s">
        <v>57</v>
      </c>
      <c r="K791" s="64" t="s">
        <v>57</v>
      </c>
      <c r="L791" s="64" t="s">
        <v>57</v>
      </c>
      <c r="M791" s="74" t="s">
        <v>57</v>
      </c>
      <c r="N791" s="74" t="s">
        <v>44</v>
      </c>
      <c r="O791" s="307"/>
      <c r="P791" s="307"/>
      <c r="Q791" s="74" t="s">
        <v>600</v>
      </c>
      <c r="R791" s="74" t="s">
        <v>58</v>
      </c>
      <c r="S791" s="67">
        <v>16.0</v>
      </c>
      <c r="T791" s="67">
        <v>23.0</v>
      </c>
      <c r="U791" s="67">
        <v>12.0</v>
      </c>
      <c r="V791" s="68"/>
      <c r="W791" s="70"/>
      <c r="X791" s="70"/>
      <c r="Y791" s="64" t="s">
        <v>66</v>
      </c>
      <c r="Z791" s="64" t="s">
        <v>66</v>
      </c>
      <c r="AA791" s="64" t="s">
        <v>66</v>
      </c>
      <c r="AB791" s="64" t="s">
        <v>66</v>
      </c>
      <c r="AC791" s="412" t="s">
        <v>1428</v>
      </c>
      <c r="AD791" s="52"/>
    </row>
    <row r="792" ht="33.75" hidden="1" customHeight="1">
      <c r="A792" s="52">
        <v>930.0</v>
      </c>
      <c r="B792" s="53" t="s">
        <v>54</v>
      </c>
      <c r="C792" s="54" t="s">
        <v>1106</v>
      </c>
      <c r="D792" s="620" t="s">
        <v>197</v>
      </c>
      <c r="E792" s="52"/>
      <c r="F792" s="58"/>
      <c r="G792" s="58">
        <v>45555.0</v>
      </c>
      <c r="H792" s="74"/>
      <c r="I792" s="74"/>
      <c r="J792" s="63" t="s">
        <v>57</v>
      </c>
      <c r="K792" s="64" t="s">
        <v>57</v>
      </c>
      <c r="L792" s="64" t="s">
        <v>57</v>
      </c>
      <c r="M792" s="74" t="s">
        <v>57</v>
      </c>
      <c r="N792" s="74" t="s">
        <v>44</v>
      </c>
      <c r="O792" s="307"/>
      <c r="P792" s="307"/>
      <c r="Q792" s="74" t="s">
        <v>600</v>
      </c>
      <c r="R792" s="74" t="s">
        <v>600</v>
      </c>
      <c r="S792" s="67">
        <v>4.0</v>
      </c>
      <c r="T792" s="67">
        <v>8.0</v>
      </c>
      <c r="U792" s="67">
        <v>4.0</v>
      </c>
      <c r="V792" s="68"/>
      <c r="W792" s="70"/>
      <c r="X792" s="70"/>
      <c r="Y792" s="64" t="s">
        <v>66</v>
      </c>
      <c r="Z792" s="64" t="s">
        <v>66</v>
      </c>
      <c r="AA792" s="64" t="s">
        <v>66</v>
      </c>
      <c r="AB792" s="64" t="s">
        <v>66</v>
      </c>
      <c r="AC792" s="412" t="s">
        <v>1430</v>
      </c>
      <c r="AD792" s="52"/>
    </row>
    <row r="793" ht="33.75" hidden="1" customHeight="1">
      <c r="A793" s="52">
        <v>931.0</v>
      </c>
      <c r="B793" s="53" t="s">
        <v>54</v>
      </c>
      <c r="C793" s="54" t="s">
        <v>1109</v>
      </c>
      <c r="D793" s="620" t="s">
        <v>197</v>
      </c>
      <c r="E793" s="52"/>
      <c r="F793" s="58"/>
      <c r="G793" s="58">
        <v>45611.0</v>
      </c>
      <c r="H793" s="74"/>
      <c r="I793" s="74"/>
      <c r="J793" s="63" t="s">
        <v>57</v>
      </c>
      <c r="K793" s="307"/>
      <c r="L793" s="64" t="s">
        <v>57</v>
      </c>
      <c r="M793" s="74" t="s">
        <v>57</v>
      </c>
      <c r="N793" s="74" t="s">
        <v>44</v>
      </c>
      <c r="O793" s="307"/>
      <c r="P793" s="307"/>
      <c r="Q793" s="74" t="s">
        <v>600</v>
      </c>
      <c r="R793" s="74" t="s">
        <v>58</v>
      </c>
      <c r="S793" s="67">
        <v>23.0</v>
      </c>
      <c r="T793" s="67">
        <v>31.0</v>
      </c>
      <c r="U793" s="67">
        <v>4.0</v>
      </c>
      <c r="V793" s="68"/>
      <c r="W793" s="70"/>
      <c r="X793" s="70"/>
      <c r="Y793" s="64" t="s">
        <v>66</v>
      </c>
      <c r="Z793" s="64" t="s">
        <v>66</v>
      </c>
      <c r="AA793" s="64" t="s">
        <v>66</v>
      </c>
      <c r="AB793" s="64" t="s">
        <v>66</v>
      </c>
      <c r="AC793" s="412" t="s">
        <v>1434</v>
      </c>
      <c r="AD793" s="52"/>
    </row>
    <row r="794" ht="33.75" hidden="1" customHeight="1">
      <c r="A794" s="52">
        <v>932.0</v>
      </c>
      <c r="B794" s="53" t="s">
        <v>54</v>
      </c>
      <c r="C794" s="54" t="s">
        <v>959</v>
      </c>
      <c r="D794" s="620" t="s">
        <v>3056</v>
      </c>
      <c r="E794" s="52"/>
      <c r="F794" s="58"/>
      <c r="G794" s="58">
        <v>45540.0</v>
      </c>
      <c r="H794" s="74"/>
      <c r="I794" s="74"/>
      <c r="J794" s="63" t="s">
        <v>57</v>
      </c>
      <c r="K794" s="64" t="s">
        <v>57</v>
      </c>
      <c r="L794" s="64" t="s">
        <v>57</v>
      </c>
      <c r="M794" s="74" t="s">
        <v>66</v>
      </c>
      <c r="N794" s="74" t="s">
        <v>66</v>
      </c>
      <c r="O794" s="307"/>
      <c r="P794" s="307"/>
      <c r="Q794" s="74" t="s">
        <v>66</v>
      </c>
      <c r="R794" s="74" t="s">
        <v>66</v>
      </c>
      <c r="S794" s="67">
        <v>0.0</v>
      </c>
      <c r="T794" s="67">
        <v>1.0</v>
      </c>
      <c r="U794" s="67">
        <v>1.0</v>
      </c>
      <c r="V794" s="68"/>
      <c r="W794" s="70"/>
      <c r="X794" s="70"/>
      <c r="Y794" s="64" t="s">
        <v>66</v>
      </c>
      <c r="Z794" s="64" t="s">
        <v>66</v>
      </c>
      <c r="AA794" s="64" t="s">
        <v>66</v>
      </c>
      <c r="AB794" s="64" t="s">
        <v>66</v>
      </c>
      <c r="AC794" s="412" t="s">
        <v>1287</v>
      </c>
      <c r="AD794" s="52"/>
    </row>
    <row r="795" ht="33.75" hidden="1" customHeight="1">
      <c r="A795" s="52">
        <v>933.0</v>
      </c>
      <c r="B795" s="53" t="s">
        <v>54</v>
      </c>
      <c r="C795" s="54" t="s">
        <v>837</v>
      </c>
      <c r="D795" s="620" t="s">
        <v>197</v>
      </c>
      <c r="E795" s="52"/>
      <c r="F795" s="58"/>
      <c r="G795" s="58">
        <v>45555.0</v>
      </c>
      <c r="H795" s="74"/>
      <c r="I795" s="74"/>
      <c r="J795" s="63" t="s">
        <v>66</v>
      </c>
      <c r="K795" s="64" t="s">
        <v>66</v>
      </c>
      <c r="L795" s="64" t="s">
        <v>66</v>
      </c>
      <c r="M795" s="74" t="s">
        <v>57</v>
      </c>
      <c r="N795" s="74" t="s">
        <v>44</v>
      </c>
      <c r="O795" s="307"/>
      <c r="P795" s="307"/>
      <c r="Q795" s="74" t="s">
        <v>600</v>
      </c>
      <c r="R795" s="74" t="s">
        <v>600</v>
      </c>
      <c r="S795" s="67">
        <v>6.0</v>
      </c>
      <c r="T795" s="67">
        <v>0.0</v>
      </c>
      <c r="U795" s="67">
        <v>0.0</v>
      </c>
      <c r="V795" s="68"/>
      <c r="W795" s="70"/>
      <c r="X795" s="70"/>
      <c r="Y795" s="64" t="s">
        <v>66</v>
      </c>
      <c r="Z795" s="64" t="s">
        <v>66</v>
      </c>
      <c r="AA795" s="64" t="s">
        <v>66</v>
      </c>
      <c r="AB795" s="64" t="s">
        <v>66</v>
      </c>
      <c r="AC795" s="412" t="s">
        <v>1348</v>
      </c>
      <c r="AD795" s="52"/>
    </row>
    <row r="796" ht="33.75" hidden="1" customHeight="1">
      <c r="A796" s="52">
        <v>934.0</v>
      </c>
      <c r="B796" s="53" t="s">
        <v>54</v>
      </c>
      <c r="C796" s="54" t="s">
        <v>1112</v>
      </c>
      <c r="D796" s="620" t="s">
        <v>197</v>
      </c>
      <c r="E796" s="52"/>
      <c r="F796" s="58"/>
      <c r="G796" s="58">
        <v>45575.0</v>
      </c>
      <c r="H796" s="74"/>
      <c r="I796" s="74"/>
      <c r="J796" s="63" t="s">
        <v>57</v>
      </c>
      <c r="K796" s="64" t="s">
        <v>57</v>
      </c>
      <c r="L796" s="64" t="s">
        <v>57</v>
      </c>
      <c r="M796" s="74" t="s">
        <v>57</v>
      </c>
      <c r="N796" s="74" t="s">
        <v>44</v>
      </c>
      <c r="O796" s="307"/>
      <c r="P796" s="307"/>
      <c r="Q796" s="74" t="s">
        <v>600</v>
      </c>
      <c r="R796" s="74" t="s">
        <v>600</v>
      </c>
      <c r="S796" s="67">
        <v>4.0</v>
      </c>
      <c r="T796" s="67">
        <v>6.0</v>
      </c>
      <c r="U796" s="67">
        <v>3.0</v>
      </c>
      <c r="V796" s="68"/>
      <c r="W796" s="70"/>
      <c r="X796" s="70"/>
      <c r="Y796" s="64" t="s">
        <v>66</v>
      </c>
      <c r="Z796" s="64" t="s">
        <v>66</v>
      </c>
      <c r="AA796" s="64" t="s">
        <v>66</v>
      </c>
      <c r="AB796" s="64" t="s">
        <v>66</v>
      </c>
      <c r="AC796" s="412" t="s">
        <v>1439</v>
      </c>
      <c r="AD796" s="52"/>
    </row>
    <row r="797" ht="33.75" hidden="1" customHeight="1">
      <c r="A797" s="52">
        <v>935.0</v>
      </c>
      <c r="B797" s="53" t="s">
        <v>54</v>
      </c>
      <c r="C797" s="54" t="s">
        <v>1114</v>
      </c>
      <c r="D797" s="620" t="s">
        <v>197</v>
      </c>
      <c r="E797" s="52"/>
      <c r="F797" s="58"/>
      <c r="G797" s="58">
        <v>45566.0</v>
      </c>
      <c r="H797" s="74"/>
      <c r="I797" s="74"/>
      <c r="J797" s="63" t="s">
        <v>57</v>
      </c>
      <c r="K797" s="64" t="s">
        <v>57</v>
      </c>
      <c r="L797" s="64" t="s">
        <v>57</v>
      </c>
      <c r="M797" s="74" t="s">
        <v>57</v>
      </c>
      <c r="N797" s="74" t="s">
        <v>44</v>
      </c>
      <c r="O797" s="307"/>
      <c r="P797" s="307"/>
      <c r="Q797" s="74" t="s">
        <v>600</v>
      </c>
      <c r="R797" s="74" t="s">
        <v>600</v>
      </c>
      <c r="S797" s="67">
        <v>33.0</v>
      </c>
      <c r="T797" s="67">
        <v>44.0</v>
      </c>
      <c r="U797" s="67">
        <v>9.0</v>
      </c>
      <c r="V797" s="68"/>
      <c r="W797" s="70"/>
      <c r="X797" s="70"/>
      <c r="Y797" s="64" t="s">
        <v>66</v>
      </c>
      <c r="Z797" s="64" t="s">
        <v>66</v>
      </c>
      <c r="AA797" s="64" t="s">
        <v>66</v>
      </c>
      <c r="AB797" s="64" t="s">
        <v>66</v>
      </c>
      <c r="AC797" s="412" t="s">
        <v>1442</v>
      </c>
      <c r="AD797" s="52"/>
    </row>
    <row r="798" ht="33.75" hidden="1" customHeight="1">
      <c r="A798" s="52">
        <v>936.0</v>
      </c>
      <c r="B798" s="53" t="s">
        <v>54</v>
      </c>
      <c r="C798" s="54" t="s">
        <v>358</v>
      </c>
      <c r="D798" s="620" t="s">
        <v>2974</v>
      </c>
      <c r="E798" s="52"/>
      <c r="F798" s="58"/>
      <c r="G798" s="58">
        <v>45547.0</v>
      </c>
      <c r="H798" s="74"/>
      <c r="I798" s="74"/>
      <c r="J798" s="63" t="s">
        <v>66</v>
      </c>
      <c r="K798" s="64" t="s">
        <v>66</v>
      </c>
      <c r="L798" s="64" t="s">
        <v>66</v>
      </c>
      <c r="M798" s="74" t="s">
        <v>57</v>
      </c>
      <c r="N798" s="74" t="s">
        <v>44</v>
      </c>
      <c r="O798" s="307"/>
      <c r="P798" s="307"/>
      <c r="Q798" s="74" t="s">
        <v>600</v>
      </c>
      <c r="R798" s="74" t="s">
        <v>64</v>
      </c>
      <c r="S798" s="67">
        <v>10.0</v>
      </c>
      <c r="T798" s="67">
        <v>0.0</v>
      </c>
      <c r="U798" s="67">
        <v>0.0</v>
      </c>
      <c r="V798" s="68"/>
      <c r="W798" s="70"/>
      <c r="X798" s="70"/>
      <c r="Y798" s="64" t="s">
        <v>66</v>
      </c>
      <c r="Z798" s="64" t="s">
        <v>66</v>
      </c>
      <c r="AA798" s="64" t="s">
        <v>66</v>
      </c>
      <c r="AB798" s="64" t="s">
        <v>66</v>
      </c>
      <c r="AC798" s="412" t="s">
        <v>742</v>
      </c>
      <c r="AD798" s="52"/>
    </row>
    <row r="799" ht="33.75" hidden="1" customHeight="1">
      <c r="A799" s="52">
        <v>937.0</v>
      </c>
      <c r="B799" s="53" t="s">
        <v>54</v>
      </c>
      <c r="C799" s="54" t="s">
        <v>1116</v>
      </c>
      <c r="D799" s="620" t="s">
        <v>197</v>
      </c>
      <c r="E799" s="52"/>
      <c r="F799" s="58"/>
      <c r="G799" s="58">
        <v>45560.0</v>
      </c>
      <c r="H799" s="74"/>
      <c r="I799" s="74"/>
      <c r="J799" s="63" t="s">
        <v>57</v>
      </c>
      <c r="K799" s="64" t="s">
        <v>57</v>
      </c>
      <c r="L799" s="64" t="s">
        <v>57</v>
      </c>
      <c r="M799" s="74" t="s">
        <v>57</v>
      </c>
      <c r="N799" s="74" t="s">
        <v>44</v>
      </c>
      <c r="O799" s="307"/>
      <c r="P799" s="307"/>
      <c r="Q799" s="74" t="s">
        <v>600</v>
      </c>
      <c r="R799" s="74" t="s">
        <v>600</v>
      </c>
      <c r="S799" s="67">
        <v>22.0</v>
      </c>
      <c r="T799" s="67">
        <v>29.0</v>
      </c>
      <c r="U799" s="67">
        <v>10.0</v>
      </c>
      <c r="V799" s="68"/>
      <c r="W799" s="70"/>
      <c r="X799" s="70"/>
      <c r="Y799" s="64" t="s">
        <v>66</v>
      </c>
      <c r="Z799" s="64" t="s">
        <v>66</v>
      </c>
      <c r="AA799" s="64" t="s">
        <v>66</v>
      </c>
      <c r="AB799" s="64" t="s">
        <v>66</v>
      </c>
      <c r="AC799" s="412" t="s">
        <v>675</v>
      </c>
      <c r="AD799" s="52"/>
    </row>
    <row r="800" ht="33.75" hidden="1" customHeight="1">
      <c r="A800" s="52">
        <v>938.0</v>
      </c>
      <c r="B800" s="53" t="s">
        <v>54</v>
      </c>
      <c r="C800" s="54" t="s">
        <v>1034</v>
      </c>
      <c r="D800" s="620" t="s">
        <v>197</v>
      </c>
      <c r="E800" s="52"/>
      <c r="F800" s="58"/>
      <c r="G800" s="58">
        <v>45610.0</v>
      </c>
      <c r="H800" s="74"/>
      <c r="I800" s="74"/>
      <c r="J800" s="63" t="s">
        <v>57</v>
      </c>
      <c r="K800" s="64" t="s">
        <v>57</v>
      </c>
      <c r="L800" s="64" t="s">
        <v>57</v>
      </c>
      <c r="M800" s="74" t="s">
        <v>57</v>
      </c>
      <c r="N800" s="74" t="s">
        <v>44</v>
      </c>
      <c r="O800" s="307"/>
      <c r="P800" s="307"/>
      <c r="Q800" s="74" t="s">
        <v>600</v>
      </c>
      <c r="R800" s="74" t="s">
        <v>58</v>
      </c>
      <c r="S800" s="67">
        <v>5.0</v>
      </c>
      <c r="T800" s="67">
        <v>6.0</v>
      </c>
      <c r="U800" s="67">
        <v>2.0</v>
      </c>
      <c r="V800" s="68"/>
      <c r="W800" s="70"/>
      <c r="X800" s="70"/>
      <c r="Y800" s="64" t="s">
        <v>66</v>
      </c>
      <c r="Z800" s="64" t="s">
        <v>66</v>
      </c>
      <c r="AA800" s="64" t="s">
        <v>66</v>
      </c>
      <c r="AB800" s="64" t="s">
        <v>66</v>
      </c>
      <c r="AC800" s="412" t="s">
        <v>1357</v>
      </c>
      <c r="AD800" s="52"/>
    </row>
    <row r="801" ht="33.75" hidden="1" customHeight="1">
      <c r="A801" s="52">
        <v>939.0</v>
      </c>
      <c r="B801" s="53" t="s">
        <v>54</v>
      </c>
      <c r="C801" s="54" t="s">
        <v>1117</v>
      </c>
      <c r="D801" s="620" t="s">
        <v>197</v>
      </c>
      <c r="E801" s="52"/>
      <c r="F801" s="58"/>
      <c r="G801" s="58">
        <v>45586.0</v>
      </c>
      <c r="H801" s="74"/>
      <c r="I801" s="74"/>
      <c r="J801" s="63" t="s">
        <v>57</v>
      </c>
      <c r="K801" s="64" t="s">
        <v>57</v>
      </c>
      <c r="L801" s="64" t="s">
        <v>57</v>
      </c>
      <c r="M801" s="74" t="s">
        <v>57</v>
      </c>
      <c r="N801" s="74" t="s">
        <v>44</v>
      </c>
      <c r="O801" s="307"/>
      <c r="P801" s="307"/>
      <c r="Q801" s="74" t="s">
        <v>600</v>
      </c>
      <c r="R801" s="74" t="s">
        <v>600</v>
      </c>
      <c r="S801" s="67">
        <v>7.0</v>
      </c>
      <c r="T801" s="67">
        <v>8.0</v>
      </c>
      <c r="U801" s="67">
        <v>1.0</v>
      </c>
      <c r="V801" s="68"/>
      <c r="W801" s="70"/>
      <c r="X801" s="70"/>
      <c r="Y801" s="64" t="s">
        <v>66</v>
      </c>
      <c r="Z801" s="64" t="s">
        <v>66</v>
      </c>
      <c r="AA801" s="64" t="s">
        <v>66</v>
      </c>
      <c r="AB801" s="64" t="s">
        <v>66</v>
      </c>
      <c r="AC801" s="412" t="s">
        <v>1447</v>
      </c>
      <c r="AD801" s="52"/>
    </row>
    <row r="802" ht="33.75" hidden="1" customHeight="1">
      <c r="A802" s="52">
        <v>940.0</v>
      </c>
      <c r="B802" s="53" t="s">
        <v>54</v>
      </c>
      <c r="C802" s="54" t="s">
        <v>1120</v>
      </c>
      <c r="D802" s="620" t="s">
        <v>197</v>
      </c>
      <c r="E802" s="52"/>
      <c r="F802" s="58"/>
      <c r="G802" s="58">
        <v>45582.0</v>
      </c>
      <c r="H802" s="74"/>
      <c r="I802" s="74"/>
      <c r="J802" s="63" t="s">
        <v>57</v>
      </c>
      <c r="K802" s="64" t="s">
        <v>57</v>
      </c>
      <c r="L802" s="64" t="s">
        <v>57</v>
      </c>
      <c r="M802" s="74" t="s">
        <v>57</v>
      </c>
      <c r="N802" s="74" t="s">
        <v>44</v>
      </c>
      <c r="O802" s="307"/>
      <c r="P802" s="307"/>
      <c r="Q802" s="74" t="s">
        <v>600</v>
      </c>
      <c r="R802" s="74" t="s">
        <v>600</v>
      </c>
      <c r="S802" s="67">
        <v>9.0</v>
      </c>
      <c r="T802" s="67">
        <v>12.0</v>
      </c>
      <c r="U802" s="67">
        <v>3.0</v>
      </c>
      <c r="V802" s="68"/>
      <c r="W802" s="70"/>
      <c r="X802" s="70"/>
      <c r="Y802" s="64" t="s">
        <v>66</v>
      </c>
      <c r="Z802" s="64" t="s">
        <v>66</v>
      </c>
      <c r="AA802" s="64" t="s">
        <v>66</v>
      </c>
      <c r="AB802" s="64" t="s">
        <v>66</v>
      </c>
      <c r="AC802" s="412" t="s">
        <v>675</v>
      </c>
      <c r="AD802" s="52"/>
    </row>
    <row r="803" ht="33.75" hidden="1" customHeight="1">
      <c r="A803" s="52">
        <v>941.0</v>
      </c>
      <c r="B803" s="53" t="s">
        <v>54</v>
      </c>
      <c r="C803" s="54" t="s">
        <v>341</v>
      </c>
      <c r="D803" s="620" t="s">
        <v>2974</v>
      </c>
      <c r="E803" s="52"/>
      <c r="F803" s="58"/>
      <c r="G803" s="58">
        <v>45567.0</v>
      </c>
      <c r="H803" s="74"/>
      <c r="I803" s="74"/>
      <c r="J803" s="63" t="s">
        <v>66</v>
      </c>
      <c r="K803" s="64" t="s">
        <v>66</v>
      </c>
      <c r="L803" s="64" t="s">
        <v>66</v>
      </c>
      <c r="M803" s="74" t="s">
        <v>57</v>
      </c>
      <c r="N803" s="624" t="s">
        <v>44</v>
      </c>
      <c r="O803" s="307"/>
      <c r="P803" s="307"/>
      <c r="Q803" s="74" t="s">
        <v>600</v>
      </c>
      <c r="R803" s="74" t="s">
        <v>64</v>
      </c>
      <c r="S803" s="67">
        <v>21.0</v>
      </c>
      <c r="T803" s="67">
        <v>0.0</v>
      </c>
      <c r="U803" s="67">
        <v>0.0</v>
      </c>
      <c r="V803" s="68"/>
      <c r="W803" s="70"/>
      <c r="X803" s="70"/>
      <c r="Y803" s="64" t="s">
        <v>66</v>
      </c>
      <c r="Z803" s="64" t="s">
        <v>66</v>
      </c>
      <c r="AA803" s="64" t="s">
        <v>66</v>
      </c>
      <c r="AB803" s="64" t="s">
        <v>66</v>
      </c>
      <c r="AC803" s="412" t="s">
        <v>675</v>
      </c>
      <c r="AD803" s="52"/>
    </row>
    <row r="804" ht="33.75" hidden="1" customHeight="1">
      <c r="A804" s="52">
        <v>942.0</v>
      </c>
      <c r="B804" s="53" t="s">
        <v>54</v>
      </c>
      <c r="C804" s="54" t="s">
        <v>491</v>
      </c>
      <c r="D804" s="620" t="s">
        <v>3056</v>
      </c>
      <c r="E804" s="52"/>
      <c r="F804" s="58"/>
      <c r="G804" s="58">
        <v>45554.0</v>
      </c>
      <c r="H804" s="74"/>
      <c r="I804" s="74"/>
      <c r="J804" s="63" t="s">
        <v>66</v>
      </c>
      <c r="K804" s="64" t="s">
        <v>66</v>
      </c>
      <c r="L804" s="64" t="s">
        <v>66</v>
      </c>
      <c r="M804" s="74" t="s">
        <v>57</v>
      </c>
      <c r="N804" s="74" t="s">
        <v>66</v>
      </c>
      <c r="O804" s="307"/>
      <c r="P804" s="307"/>
      <c r="Q804" s="74" t="s">
        <v>66</v>
      </c>
      <c r="R804" s="74" t="s">
        <v>600</v>
      </c>
      <c r="S804" s="67">
        <v>2.0</v>
      </c>
      <c r="T804" s="67">
        <v>0.0</v>
      </c>
      <c r="U804" s="67">
        <v>0.0</v>
      </c>
      <c r="V804" s="68"/>
      <c r="W804" s="70"/>
      <c r="X804" s="70"/>
      <c r="Y804" s="64" t="s">
        <v>66</v>
      </c>
      <c r="Z804" s="64" t="s">
        <v>66</v>
      </c>
      <c r="AA804" s="64" t="s">
        <v>66</v>
      </c>
      <c r="AB804" s="64" t="s">
        <v>66</v>
      </c>
      <c r="AC804" s="412" t="s">
        <v>1403</v>
      </c>
      <c r="AD804" s="52"/>
    </row>
    <row r="805" ht="33.75" hidden="1" customHeight="1">
      <c r="A805" s="52">
        <v>943.0</v>
      </c>
      <c r="B805" s="53" t="s">
        <v>54</v>
      </c>
      <c r="C805" s="54" t="s">
        <v>1125</v>
      </c>
      <c r="D805" s="620" t="s">
        <v>3056</v>
      </c>
      <c r="E805" s="52"/>
      <c r="F805" s="58"/>
      <c r="G805" s="58">
        <v>45553.0</v>
      </c>
      <c r="H805" s="74"/>
      <c r="I805" s="74"/>
      <c r="J805" s="63" t="s">
        <v>66</v>
      </c>
      <c r="K805" s="64" t="s">
        <v>57</v>
      </c>
      <c r="L805" s="64" t="s">
        <v>66</v>
      </c>
      <c r="M805" s="74" t="s">
        <v>57</v>
      </c>
      <c r="N805" s="74" t="s">
        <v>44</v>
      </c>
      <c r="O805" s="307"/>
      <c r="P805" s="307"/>
      <c r="Q805" s="74" t="s">
        <v>600</v>
      </c>
      <c r="R805" s="74" t="s">
        <v>64</v>
      </c>
      <c r="S805" s="67">
        <v>7.0</v>
      </c>
      <c r="T805" s="67">
        <v>7.0</v>
      </c>
      <c r="U805" s="67">
        <v>0.0</v>
      </c>
      <c r="V805" s="68"/>
      <c r="W805" s="70"/>
      <c r="X805" s="70"/>
      <c r="Y805" s="64" t="s">
        <v>66</v>
      </c>
      <c r="Z805" s="64" t="s">
        <v>66</v>
      </c>
      <c r="AA805" s="64" t="s">
        <v>66</v>
      </c>
      <c r="AB805" s="64" t="s">
        <v>66</v>
      </c>
      <c r="AC805" s="412" t="s">
        <v>1455</v>
      </c>
      <c r="AD805" s="52"/>
    </row>
    <row r="806" ht="33.75" hidden="1" customHeight="1">
      <c r="A806" s="52">
        <v>944.0</v>
      </c>
      <c r="B806" s="53" t="s">
        <v>54</v>
      </c>
      <c r="C806" s="54" t="s">
        <v>810</v>
      </c>
      <c r="D806" s="620" t="s">
        <v>3056</v>
      </c>
      <c r="E806" s="52"/>
      <c r="F806" s="58"/>
      <c r="G806" s="58">
        <v>45558.0</v>
      </c>
      <c r="H806" s="74"/>
      <c r="I806" s="74"/>
      <c r="J806" s="63" t="s">
        <v>66</v>
      </c>
      <c r="K806" s="64" t="s">
        <v>66</v>
      </c>
      <c r="L806" s="64" t="s">
        <v>57</v>
      </c>
      <c r="M806" s="74" t="s">
        <v>57</v>
      </c>
      <c r="N806" s="74" t="s">
        <v>44</v>
      </c>
      <c r="O806" s="307"/>
      <c r="P806" s="307"/>
      <c r="Q806" s="74" t="s">
        <v>600</v>
      </c>
      <c r="R806" s="74" t="s">
        <v>600</v>
      </c>
      <c r="S806" s="67">
        <v>3.0</v>
      </c>
      <c r="T806" s="67">
        <v>0.0</v>
      </c>
      <c r="U806" s="67">
        <v>1.0</v>
      </c>
      <c r="V806" s="68"/>
      <c r="W806" s="70"/>
      <c r="X806" s="70"/>
      <c r="Y806" s="64" t="s">
        <v>66</v>
      </c>
      <c r="Z806" s="64" t="s">
        <v>66</v>
      </c>
      <c r="AA806" s="64" t="s">
        <v>66</v>
      </c>
      <c r="AB806" s="64" t="s">
        <v>66</v>
      </c>
      <c r="AC806" s="412" t="s">
        <v>1457</v>
      </c>
      <c r="AD806" s="52"/>
    </row>
    <row r="807" ht="33.75" hidden="1" customHeight="1">
      <c r="A807" s="52">
        <v>945.0</v>
      </c>
      <c r="B807" s="53" t="s">
        <v>54</v>
      </c>
      <c r="C807" s="54" t="s">
        <v>1114</v>
      </c>
      <c r="D807" s="620" t="s">
        <v>2974</v>
      </c>
      <c r="E807" s="52"/>
      <c r="F807" s="58"/>
      <c r="G807" s="58">
        <v>45566.0</v>
      </c>
      <c r="H807" s="74"/>
      <c r="I807" s="74"/>
      <c r="J807" s="63" t="s">
        <v>66</v>
      </c>
      <c r="K807" s="64" t="s">
        <v>66</v>
      </c>
      <c r="L807" s="64" t="s">
        <v>66</v>
      </c>
      <c r="M807" s="74" t="s">
        <v>57</v>
      </c>
      <c r="N807" s="74" t="s">
        <v>44</v>
      </c>
      <c r="O807" s="307"/>
      <c r="P807" s="307"/>
      <c r="Q807" s="74" t="s">
        <v>600</v>
      </c>
      <c r="R807" s="74" t="s">
        <v>64</v>
      </c>
      <c r="S807" s="67">
        <v>9.0</v>
      </c>
      <c r="T807" s="67">
        <v>0.0</v>
      </c>
      <c r="U807" s="67">
        <v>0.0</v>
      </c>
      <c r="V807" s="68"/>
      <c r="W807" s="70"/>
      <c r="X807" s="70"/>
      <c r="Y807" s="64" t="s">
        <v>66</v>
      </c>
      <c r="Z807" s="64" t="s">
        <v>66</v>
      </c>
      <c r="AA807" s="64" t="s">
        <v>66</v>
      </c>
      <c r="AB807" s="64" t="s">
        <v>66</v>
      </c>
      <c r="AC807" s="412" t="s">
        <v>1442</v>
      </c>
      <c r="AD807" s="52"/>
    </row>
    <row r="808" ht="33.75" hidden="1" customHeight="1">
      <c r="A808" s="52">
        <v>946.0</v>
      </c>
      <c r="B808" s="53" t="s">
        <v>54</v>
      </c>
      <c r="C808" s="54" t="s">
        <v>857</v>
      </c>
      <c r="D808" s="620" t="s">
        <v>197</v>
      </c>
      <c r="E808" s="52"/>
      <c r="F808" s="58"/>
      <c r="G808" s="58">
        <v>45565.0</v>
      </c>
      <c r="H808" s="74"/>
      <c r="I808" s="74"/>
      <c r="J808" s="63" t="s">
        <v>57</v>
      </c>
      <c r="K808" s="64" t="s">
        <v>57</v>
      </c>
      <c r="L808" s="64" t="s">
        <v>57</v>
      </c>
      <c r="M808" s="74" t="s">
        <v>66</v>
      </c>
      <c r="N808" s="74" t="s">
        <v>66</v>
      </c>
      <c r="O808" s="307"/>
      <c r="P808" s="307"/>
      <c r="Q808" s="74" t="s">
        <v>66</v>
      </c>
      <c r="R808" s="74" t="s">
        <v>66</v>
      </c>
      <c r="S808" s="67">
        <v>0.0</v>
      </c>
      <c r="T808" s="67">
        <v>5.0</v>
      </c>
      <c r="U808" s="67">
        <v>5.0</v>
      </c>
      <c r="V808" s="68"/>
      <c r="W808" s="70"/>
      <c r="X808" s="70"/>
      <c r="Y808" s="64" t="s">
        <v>66</v>
      </c>
      <c r="Z808" s="64" t="s">
        <v>66</v>
      </c>
      <c r="AA808" s="64" t="s">
        <v>66</v>
      </c>
      <c r="AB808" s="64" t="s">
        <v>66</v>
      </c>
      <c r="AC808" s="412" t="s">
        <v>1119</v>
      </c>
      <c r="AD808" s="52"/>
    </row>
    <row r="809" ht="33.75" hidden="1" customHeight="1">
      <c r="A809" s="52">
        <v>947.0</v>
      </c>
      <c r="B809" s="53" t="s">
        <v>54</v>
      </c>
      <c r="C809" s="54" t="s">
        <v>1129</v>
      </c>
      <c r="D809" s="620" t="s">
        <v>197</v>
      </c>
      <c r="E809" s="52"/>
      <c r="F809" s="58"/>
      <c r="G809" s="58">
        <v>45569.0</v>
      </c>
      <c r="H809" s="74"/>
      <c r="I809" s="74"/>
      <c r="J809" s="63" t="s">
        <v>57</v>
      </c>
      <c r="K809" s="64" t="s">
        <v>57</v>
      </c>
      <c r="L809" s="64" t="s">
        <v>57</v>
      </c>
      <c r="M809" s="74" t="s">
        <v>57</v>
      </c>
      <c r="N809" s="74" t="s">
        <v>44</v>
      </c>
      <c r="O809" s="307"/>
      <c r="P809" s="307"/>
      <c r="Q809" s="74" t="s">
        <v>600</v>
      </c>
      <c r="R809" s="74" t="s">
        <v>1131</v>
      </c>
      <c r="S809" s="67">
        <v>6.0</v>
      </c>
      <c r="T809" s="67">
        <v>6.0</v>
      </c>
      <c r="U809" s="67">
        <v>2.0</v>
      </c>
      <c r="V809" s="68"/>
      <c r="W809" s="70"/>
      <c r="X809" s="70"/>
      <c r="Y809" s="64" t="s">
        <v>66</v>
      </c>
      <c r="Z809" s="64" t="s">
        <v>66</v>
      </c>
      <c r="AA809" s="64" t="s">
        <v>66</v>
      </c>
      <c r="AB809" s="64" t="s">
        <v>66</v>
      </c>
      <c r="AC809" s="412" t="s">
        <v>675</v>
      </c>
      <c r="AD809" s="52"/>
    </row>
    <row r="810" ht="33.75" hidden="1" customHeight="1">
      <c r="A810" s="52">
        <v>948.0</v>
      </c>
      <c r="B810" s="53" t="s">
        <v>54</v>
      </c>
      <c r="C810" s="54" t="s">
        <v>1125</v>
      </c>
      <c r="D810" s="620" t="s">
        <v>3056</v>
      </c>
      <c r="E810" s="52"/>
      <c r="F810" s="58"/>
      <c r="G810" s="58">
        <v>45567.0</v>
      </c>
      <c r="H810" s="74"/>
      <c r="I810" s="74"/>
      <c r="J810" s="63" t="s">
        <v>66</v>
      </c>
      <c r="K810" s="64" t="s">
        <v>57</v>
      </c>
      <c r="L810" s="64" t="s">
        <v>66</v>
      </c>
      <c r="M810" s="74" t="s">
        <v>57</v>
      </c>
      <c r="N810" s="74" t="s">
        <v>44</v>
      </c>
      <c r="O810" s="307"/>
      <c r="P810" s="307"/>
      <c r="Q810" s="74" t="s">
        <v>600</v>
      </c>
      <c r="R810" s="74" t="s">
        <v>64</v>
      </c>
      <c r="S810" s="67">
        <v>64.0</v>
      </c>
      <c r="T810" s="67">
        <v>39.0</v>
      </c>
      <c r="U810" s="67">
        <v>0.0</v>
      </c>
      <c r="V810" s="68"/>
      <c r="W810" s="70"/>
      <c r="X810" s="70"/>
      <c r="Y810" s="64" t="s">
        <v>66</v>
      </c>
      <c r="Z810" s="64" t="s">
        <v>66</v>
      </c>
      <c r="AA810" s="64" t="s">
        <v>66</v>
      </c>
      <c r="AB810" s="64" t="s">
        <v>66</v>
      </c>
      <c r="AC810" s="412" t="s">
        <v>1455</v>
      </c>
      <c r="AD810" s="52"/>
    </row>
    <row r="811" ht="33.75" hidden="1" customHeight="1">
      <c r="A811" s="52">
        <v>949.0</v>
      </c>
      <c r="B811" s="53" t="s">
        <v>54</v>
      </c>
      <c r="C811" s="54" t="s">
        <v>41</v>
      </c>
      <c r="D811" s="620" t="s">
        <v>2974</v>
      </c>
      <c r="E811" s="52"/>
      <c r="F811" s="58"/>
      <c r="G811" s="58">
        <v>45590.0</v>
      </c>
      <c r="H811" s="74"/>
      <c r="I811" s="74"/>
      <c r="J811" s="63" t="s">
        <v>66</v>
      </c>
      <c r="K811" s="64" t="s">
        <v>66</v>
      </c>
      <c r="L811" s="64" t="s">
        <v>66</v>
      </c>
      <c r="M811" s="74" t="s">
        <v>57</v>
      </c>
      <c r="N811" s="74" t="s">
        <v>57</v>
      </c>
      <c r="O811" s="307"/>
      <c r="P811" s="307"/>
      <c r="Q811" s="74" t="s">
        <v>600</v>
      </c>
      <c r="R811" s="74" t="s">
        <v>64</v>
      </c>
      <c r="S811" s="67">
        <v>29.0</v>
      </c>
      <c r="T811" s="67">
        <v>0.0</v>
      </c>
      <c r="U811" s="67">
        <v>0.0</v>
      </c>
      <c r="V811" s="68"/>
      <c r="W811" s="70"/>
      <c r="X811" s="70"/>
      <c r="Y811" s="64" t="s">
        <v>66</v>
      </c>
      <c r="Z811" s="64" t="s">
        <v>66</v>
      </c>
      <c r="AA811" s="64" t="s">
        <v>66</v>
      </c>
      <c r="AB811" s="64" t="s">
        <v>66</v>
      </c>
      <c r="AC811" s="412" t="s">
        <v>1107</v>
      </c>
      <c r="AD811" s="52"/>
    </row>
    <row r="812" ht="33.75" hidden="1" customHeight="1">
      <c r="A812" s="52">
        <v>950.0</v>
      </c>
      <c r="B812" s="53" t="s">
        <v>54</v>
      </c>
      <c r="C812" s="54" t="s">
        <v>1132</v>
      </c>
      <c r="D812" s="620" t="s">
        <v>197</v>
      </c>
      <c r="E812" s="52"/>
      <c r="F812" s="58"/>
      <c r="G812" s="58">
        <v>45689.0</v>
      </c>
      <c r="H812" s="74"/>
      <c r="I812" s="74"/>
      <c r="J812" s="63" t="s">
        <v>57</v>
      </c>
      <c r="K812" s="64" t="s">
        <v>57</v>
      </c>
      <c r="L812" s="64" t="s">
        <v>57</v>
      </c>
      <c r="M812" s="74" t="s">
        <v>57</v>
      </c>
      <c r="N812" s="74" t="s">
        <v>57</v>
      </c>
      <c r="O812" s="74" t="s">
        <v>57</v>
      </c>
      <c r="P812" s="307"/>
      <c r="Q812" s="74" t="s">
        <v>600</v>
      </c>
      <c r="R812" s="74" t="s">
        <v>58</v>
      </c>
      <c r="S812" s="67">
        <v>14.0</v>
      </c>
      <c r="T812" s="67">
        <v>21.0</v>
      </c>
      <c r="U812" s="67">
        <v>10.0</v>
      </c>
      <c r="V812" s="68"/>
      <c r="W812" s="70"/>
      <c r="X812" s="70"/>
      <c r="Y812" s="64" t="s">
        <v>66</v>
      </c>
      <c r="Z812" s="64" t="s">
        <v>66</v>
      </c>
      <c r="AA812" s="64" t="s">
        <v>66</v>
      </c>
      <c r="AB812" s="64" t="s">
        <v>66</v>
      </c>
      <c r="AC812" s="412" t="s">
        <v>1468</v>
      </c>
      <c r="AD812" s="52"/>
    </row>
    <row r="813" ht="33.75" hidden="1" customHeight="1">
      <c r="A813" s="52">
        <v>951.0</v>
      </c>
      <c r="B813" s="53" t="s">
        <v>54</v>
      </c>
      <c r="C813" s="54" t="s">
        <v>1134</v>
      </c>
      <c r="D813" s="620" t="s">
        <v>197</v>
      </c>
      <c r="E813" s="52"/>
      <c r="F813" s="58"/>
      <c r="G813" s="58">
        <v>45587.0</v>
      </c>
      <c r="H813" s="74"/>
      <c r="I813" s="74"/>
      <c r="J813" s="63" t="s">
        <v>57</v>
      </c>
      <c r="K813" s="64" t="s">
        <v>57</v>
      </c>
      <c r="L813" s="64" t="s">
        <v>57</v>
      </c>
      <c r="M813" s="74" t="s">
        <v>57</v>
      </c>
      <c r="N813" s="74" t="s">
        <v>44</v>
      </c>
      <c r="O813" s="307"/>
      <c r="P813" s="307"/>
      <c r="Q813" s="74" t="s">
        <v>600</v>
      </c>
      <c r="R813" s="74" t="s">
        <v>58</v>
      </c>
      <c r="S813" s="67">
        <v>5.0</v>
      </c>
      <c r="T813" s="67">
        <v>7.0</v>
      </c>
      <c r="U813" s="67">
        <v>2.0</v>
      </c>
      <c r="V813" s="68"/>
      <c r="W813" s="70"/>
      <c r="X813" s="70"/>
      <c r="Y813" s="64" t="s">
        <v>66</v>
      </c>
      <c r="Z813" s="64" t="s">
        <v>66</v>
      </c>
      <c r="AA813" s="64" t="s">
        <v>66</v>
      </c>
      <c r="AB813" s="64" t="s">
        <v>66</v>
      </c>
      <c r="AC813" s="412" t="s">
        <v>1471</v>
      </c>
      <c r="AD813" s="52"/>
    </row>
    <row r="814" ht="33.75" hidden="1" customHeight="1">
      <c r="A814" s="52">
        <v>952.0</v>
      </c>
      <c r="B814" s="53" t="s">
        <v>54</v>
      </c>
      <c r="C814" s="54" t="s">
        <v>1136</v>
      </c>
      <c r="D814" s="620" t="s">
        <v>197</v>
      </c>
      <c r="E814" s="52"/>
      <c r="F814" s="58"/>
      <c r="G814" s="58">
        <v>45601.0</v>
      </c>
      <c r="H814" s="74"/>
      <c r="I814" s="74"/>
      <c r="J814" s="63" t="s">
        <v>57</v>
      </c>
      <c r="K814" s="64" t="s">
        <v>57</v>
      </c>
      <c r="L814" s="64" t="s">
        <v>57</v>
      </c>
      <c r="M814" s="74" t="s">
        <v>57</v>
      </c>
      <c r="N814" s="74" t="s">
        <v>44</v>
      </c>
      <c r="O814" s="307"/>
      <c r="P814" s="307"/>
      <c r="Q814" s="74" t="s">
        <v>600</v>
      </c>
      <c r="R814" s="74" t="s">
        <v>58</v>
      </c>
      <c r="S814" s="67">
        <v>22.0</v>
      </c>
      <c r="T814" s="67">
        <v>26.0</v>
      </c>
      <c r="U814" s="67">
        <v>4.0</v>
      </c>
      <c r="V814" s="68"/>
      <c r="W814" s="70"/>
      <c r="X814" s="70"/>
      <c r="Y814" s="64" t="s">
        <v>66</v>
      </c>
      <c r="Z814" s="64" t="s">
        <v>66</v>
      </c>
      <c r="AA814" s="64" t="s">
        <v>66</v>
      </c>
      <c r="AB814" s="64" t="s">
        <v>66</v>
      </c>
      <c r="AC814" s="412" t="s">
        <v>1476</v>
      </c>
      <c r="AD814" s="52"/>
    </row>
    <row r="815" ht="33.75" hidden="1" customHeight="1">
      <c r="A815" s="52">
        <v>953.0</v>
      </c>
      <c r="B815" s="53" t="s">
        <v>54</v>
      </c>
      <c r="C815" s="54" t="s">
        <v>1138</v>
      </c>
      <c r="D815" s="620" t="s">
        <v>197</v>
      </c>
      <c r="E815" s="52"/>
      <c r="F815" s="58"/>
      <c r="G815" s="58">
        <v>45581.0</v>
      </c>
      <c r="H815" s="74"/>
      <c r="I815" s="74"/>
      <c r="J815" s="63" t="s">
        <v>57</v>
      </c>
      <c r="K815" s="64" t="s">
        <v>57</v>
      </c>
      <c r="L815" s="64" t="s">
        <v>57</v>
      </c>
      <c r="M815" s="74" t="s">
        <v>57</v>
      </c>
      <c r="N815" s="74" t="s">
        <v>44</v>
      </c>
      <c r="O815" s="307"/>
      <c r="P815" s="307"/>
      <c r="Q815" s="74" t="s">
        <v>600</v>
      </c>
      <c r="R815" s="74" t="s">
        <v>600</v>
      </c>
      <c r="S815" s="67">
        <v>2.0</v>
      </c>
      <c r="T815" s="67">
        <v>3.0</v>
      </c>
      <c r="U815" s="67">
        <v>1.0</v>
      </c>
      <c r="V815" s="68"/>
      <c r="W815" s="70"/>
      <c r="X815" s="70"/>
      <c r="Y815" s="64" t="s">
        <v>66</v>
      </c>
      <c r="Z815" s="64" t="s">
        <v>66</v>
      </c>
      <c r="AA815" s="64" t="s">
        <v>66</v>
      </c>
      <c r="AB815" s="64" t="s">
        <v>66</v>
      </c>
      <c r="AC815" s="412" t="s">
        <v>1479</v>
      </c>
      <c r="AD815" s="52"/>
    </row>
    <row r="816" ht="33.75" hidden="1" customHeight="1">
      <c r="A816" s="52">
        <v>954.0</v>
      </c>
      <c r="B816" s="53" t="s">
        <v>54</v>
      </c>
      <c r="C816" s="54" t="s">
        <v>1141</v>
      </c>
      <c r="D816" s="620" t="s">
        <v>2974</v>
      </c>
      <c r="E816" s="52"/>
      <c r="F816" s="58"/>
      <c r="G816" s="58">
        <v>45579.0</v>
      </c>
      <c r="H816" s="74"/>
      <c r="I816" s="74"/>
      <c r="J816" s="63" t="s">
        <v>66</v>
      </c>
      <c r="K816" s="64" t="s">
        <v>66</v>
      </c>
      <c r="L816" s="64" t="s">
        <v>66</v>
      </c>
      <c r="M816" s="74" t="s">
        <v>57</v>
      </c>
      <c r="N816" s="624" t="s">
        <v>44</v>
      </c>
      <c r="O816" s="307"/>
      <c r="P816" s="307"/>
      <c r="Q816" s="74" t="s">
        <v>600</v>
      </c>
      <c r="R816" s="74" t="s">
        <v>64</v>
      </c>
      <c r="S816" s="67">
        <v>5.0</v>
      </c>
      <c r="T816" s="67">
        <v>0.0</v>
      </c>
      <c r="U816" s="67">
        <v>0.0</v>
      </c>
      <c r="V816" s="68"/>
      <c r="W816" s="70"/>
      <c r="X816" s="70"/>
      <c r="Y816" s="64" t="s">
        <v>66</v>
      </c>
      <c r="Z816" s="64" t="s">
        <v>66</v>
      </c>
      <c r="AA816" s="64" t="s">
        <v>66</v>
      </c>
      <c r="AB816" s="64" t="s">
        <v>66</v>
      </c>
      <c r="AC816" s="412" t="s">
        <v>675</v>
      </c>
      <c r="AD816" s="52"/>
    </row>
    <row r="817" ht="33.75" hidden="1" customHeight="1">
      <c r="A817" s="52">
        <v>955.0</v>
      </c>
      <c r="B817" s="53" t="s">
        <v>54</v>
      </c>
      <c r="C817" s="54" t="s">
        <v>1143</v>
      </c>
      <c r="D817" s="620" t="s">
        <v>197</v>
      </c>
      <c r="E817" s="52"/>
      <c r="F817" s="58"/>
      <c r="G817" s="58">
        <v>45588.0</v>
      </c>
      <c r="H817" s="74"/>
      <c r="I817" s="74"/>
      <c r="J817" s="63" t="s">
        <v>57</v>
      </c>
      <c r="K817" s="64" t="s">
        <v>57</v>
      </c>
      <c r="L817" s="64" t="s">
        <v>57</v>
      </c>
      <c r="M817" s="74" t="s">
        <v>57</v>
      </c>
      <c r="N817" s="74" t="s">
        <v>44</v>
      </c>
      <c r="O817" s="307"/>
      <c r="P817" s="307"/>
      <c r="Q817" s="74" t="s">
        <v>600</v>
      </c>
      <c r="R817" s="74" t="s">
        <v>58</v>
      </c>
      <c r="S817" s="67">
        <v>1.0</v>
      </c>
      <c r="T817" s="67">
        <v>2.0</v>
      </c>
      <c r="U817" s="67">
        <v>1.0</v>
      </c>
      <c r="V817" s="68"/>
      <c r="W817" s="70"/>
      <c r="X817" s="70"/>
      <c r="Y817" s="64" t="s">
        <v>66</v>
      </c>
      <c r="Z817" s="64" t="s">
        <v>66</v>
      </c>
      <c r="AA817" s="64" t="s">
        <v>66</v>
      </c>
      <c r="AB817" s="64" t="s">
        <v>66</v>
      </c>
      <c r="AC817" s="412" t="s">
        <v>1483</v>
      </c>
      <c r="AD817" s="52"/>
    </row>
    <row r="818" ht="33.75" hidden="1" customHeight="1">
      <c r="A818" s="52">
        <v>956.0</v>
      </c>
      <c r="B818" s="53" t="s">
        <v>54</v>
      </c>
      <c r="C818" s="54" t="s">
        <v>149</v>
      </c>
      <c r="D818" s="620" t="s">
        <v>2974</v>
      </c>
      <c r="E818" s="52"/>
      <c r="F818" s="58"/>
      <c r="G818" s="58">
        <v>45579.0</v>
      </c>
      <c r="H818" s="74"/>
      <c r="I818" s="74"/>
      <c r="J818" s="63" t="s">
        <v>66</v>
      </c>
      <c r="K818" s="64" t="s">
        <v>66</v>
      </c>
      <c r="L818" s="64" t="s">
        <v>66</v>
      </c>
      <c r="M818" s="74" t="s">
        <v>57</v>
      </c>
      <c r="N818" s="74" t="s">
        <v>44</v>
      </c>
      <c r="O818" s="307"/>
      <c r="P818" s="307"/>
      <c r="Q818" s="74" t="s">
        <v>600</v>
      </c>
      <c r="R818" s="65" t="s">
        <v>64</v>
      </c>
      <c r="S818" s="67">
        <v>7.0</v>
      </c>
      <c r="T818" s="67">
        <v>0.0</v>
      </c>
      <c r="U818" s="67">
        <v>0.0</v>
      </c>
      <c r="V818" s="68"/>
      <c r="W818" s="70"/>
      <c r="X818" s="70"/>
      <c r="Y818" s="64" t="s">
        <v>66</v>
      </c>
      <c r="Z818" s="64" t="s">
        <v>66</v>
      </c>
      <c r="AA818" s="64" t="s">
        <v>66</v>
      </c>
      <c r="AB818" s="64" t="s">
        <v>66</v>
      </c>
      <c r="AC818" s="412" t="s">
        <v>779</v>
      </c>
      <c r="AD818" s="52"/>
    </row>
    <row r="819" ht="33.75" hidden="1" customHeight="1">
      <c r="A819" s="52">
        <v>957.0</v>
      </c>
      <c r="B819" s="53" t="s">
        <v>54</v>
      </c>
      <c r="C819" s="54" t="s">
        <v>1145</v>
      </c>
      <c r="D819" s="620" t="s">
        <v>197</v>
      </c>
      <c r="E819" s="52"/>
      <c r="F819" s="58"/>
      <c r="G819" s="58">
        <v>45603.0</v>
      </c>
      <c r="H819" s="74"/>
      <c r="I819" s="74"/>
      <c r="J819" s="63" t="s">
        <v>57</v>
      </c>
      <c r="K819" s="64" t="s">
        <v>57</v>
      </c>
      <c r="L819" s="64" t="s">
        <v>57</v>
      </c>
      <c r="M819" s="74" t="s">
        <v>57</v>
      </c>
      <c r="N819" s="74" t="s">
        <v>44</v>
      </c>
      <c r="O819" s="307"/>
      <c r="P819" s="307"/>
      <c r="Q819" s="74" t="s">
        <v>600</v>
      </c>
      <c r="R819" s="74" t="s">
        <v>58</v>
      </c>
      <c r="S819" s="67">
        <v>16.0</v>
      </c>
      <c r="T819" s="67">
        <v>19.0</v>
      </c>
      <c r="U819" s="67">
        <v>5.0</v>
      </c>
      <c r="V819" s="68"/>
      <c r="W819" s="70"/>
      <c r="X819" s="70"/>
      <c r="Y819" s="64" t="s">
        <v>66</v>
      </c>
      <c r="Z819" s="64" t="s">
        <v>66</v>
      </c>
      <c r="AA819" s="64" t="s">
        <v>66</v>
      </c>
      <c r="AB819" s="64" t="s">
        <v>66</v>
      </c>
      <c r="AC819" s="412" t="s">
        <v>1488</v>
      </c>
      <c r="AD819" s="52"/>
    </row>
    <row r="820" ht="33.75" hidden="1" customHeight="1">
      <c r="A820" s="52">
        <v>958.0</v>
      </c>
      <c r="B820" s="53" t="s">
        <v>54</v>
      </c>
      <c r="C820" s="54" t="s">
        <v>1147</v>
      </c>
      <c r="D820" s="620" t="s">
        <v>2974</v>
      </c>
      <c r="E820" s="52"/>
      <c r="F820" s="58"/>
      <c r="G820" s="58">
        <v>45576.0</v>
      </c>
      <c r="H820" s="74"/>
      <c r="I820" s="74"/>
      <c r="J820" s="63" t="s">
        <v>66</v>
      </c>
      <c r="K820" s="64" t="s">
        <v>66</v>
      </c>
      <c r="L820" s="64" t="s">
        <v>66</v>
      </c>
      <c r="M820" s="74" t="s">
        <v>57</v>
      </c>
      <c r="N820" s="74" t="s">
        <v>44</v>
      </c>
      <c r="O820" s="307"/>
      <c r="P820" s="307"/>
      <c r="Q820" s="74" t="s">
        <v>600</v>
      </c>
      <c r="R820" s="74" t="s">
        <v>64</v>
      </c>
      <c r="S820" s="67">
        <v>13.0</v>
      </c>
      <c r="T820" s="67">
        <v>0.0</v>
      </c>
      <c r="U820" s="67">
        <v>0.0</v>
      </c>
      <c r="V820" s="68"/>
      <c r="W820" s="70"/>
      <c r="X820" s="70"/>
      <c r="Y820" s="64" t="s">
        <v>66</v>
      </c>
      <c r="Z820" s="64" t="s">
        <v>66</v>
      </c>
      <c r="AA820" s="64" t="s">
        <v>66</v>
      </c>
      <c r="AB820" s="64" t="s">
        <v>66</v>
      </c>
      <c r="AC820" s="412" t="s">
        <v>1491</v>
      </c>
      <c r="AD820" s="52"/>
    </row>
    <row r="821" ht="33.75" hidden="1" customHeight="1">
      <c r="A821" s="52">
        <v>959.0</v>
      </c>
      <c r="B821" s="53" t="s">
        <v>54</v>
      </c>
      <c r="C821" s="54" t="s">
        <v>1148</v>
      </c>
      <c r="D821" s="620" t="s">
        <v>197</v>
      </c>
      <c r="E821" s="52"/>
      <c r="F821" s="58"/>
      <c r="G821" s="58">
        <v>45643.0</v>
      </c>
      <c r="H821" s="74"/>
      <c r="I821" s="74"/>
      <c r="J821" s="63" t="s">
        <v>57</v>
      </c>
      <c r="K821" s="64" t="s">
        <v>57</v>
      </c>
      <c r="L821" s="64" t="s">
        <v>57</v>
      </c>
      <c r="M821" s="74" t="s">
        <v>57</v>
      </c>
      <c r="N821" s="74" t="s">
        <v>57</v>
      </c>
      <c r="O821" s="74" t="s">
        <v>57</v>
      </c>
      <c r="P821" s="307"/>
      <c r="Q821" s="74" t="s">
        <v>600</v>
      </c>
      <c r="R821" s="74" t="s">
        <v>600</v>
      </c>
      <c r="S821" s="67">
        <v>9.0</v>
      </c>
      <c r="T821" s="67">
        <v>13.0</v>
      </c>
      <c r="U821" s="67">
        <v>4.0</v>
      </c>
      <c r="V821" s="68"/>
      <c r="W821" s="70"/>
      <c r="X821" s="70"/>
      <c r="Y821" s="64" t="s">
        <v>66</v>
      </c>
      <c r="Z821" s="64" t="s">
        <v>66</v>
      </c>
      <c r="AA821" s="64" t="s">
        <v>66</v>
      </c>
      <c r="AB821" s="64" t="s">
        <v>66</v>
      </c>
      <c r="AC821" s="412" t="s">
        <v>1493</v>
      </c>
      <c r="AD821" s="52"/>
    </row>
    <row r="822" ht="33.75" hidden="1" customHeight="1">
      <c r="A822" s="52">
        <v>960.0</v>
      </c>
      <c r="B822" s="53" t="s">
        <v>54</v>
      </c>
      <c r="C822" s="54" t="s">
        <v>1106</v>
      </c>
      <c r="D822" s="620" t="s">
        <v>197</v>
      </c>
      <c r="E822" s="52"/>
      <c r="F822" s="58"/>
      <c r="G822" s="58">
        <v>45618.0</v>
      </c>
      <c r="H822" s="74"/>
      <c r="I822" s="74"/>
      <c r="J822" s="63" t="s">
        <v>57</v>
      </c>
      <c r="K822" s="64" t="s">
        <v>57</v>
      </c>
      <c r="L822" s="64" t="s">
        <v>57</v>
      </c>
      <c r="M822" s="74" t="s">
        <v>57</v>
      </c>
      <c r="N822" s="74" t="s">
        <v>44</v>
      </c>
      <c r="O822" s="74" t="s">
        <v>57</v>
      </c>
      <c r="P822" s="307"/>
      <c r="Q822" s="74" t="s">
        <v>600</v>
      </c>
      <c r="R822" s="74" t="s">
        <v>58</v>
      </c>
      <c r="S822" s="67">
        <v>4.0</v>
      </c>
      <c r="T822" s="67">
        <v>5.0</v>
      </c>
      <c r="U822" s="67">
        <v>1.0</v>
      </c>
      <c r="V822" s="68"/>
      <c r="W822" s="70"/>
      <c r="X822" s="70"/>
      <c r="Y822" s="64" t="s">
        <v>66</v>
      </c>
      <c r="Z822" s="64" t="s">
        <v>66</v>
      </c>
      <c r="AA822" s="64" t="s">
        <v>66</v>
      </c>
      <c r="AB822" s="64" t="s">
        <v>66</v>
      </c>
      <c r="AC822" s="412" t="s">
        <v>1430</v>
      </c>
      <c r="AD822" s="52"/>
    </row>
    <row r="823" ht="33.75" hidden="1" customHeight="1">
      <c r="A823" s="52">
        <v>961.0</v>
      </c>
      <c r="B823" s="53" t="s">
        <v>54</v>
      </c>
      <c r="C823" s="54" t="s">
        <v>1150</v>
      </c>
      <c r="D823" s="620" t="s">
        <v>197</v>
      </c>
      <c r="E823" s="52"/>
      <c r="F823" s="58"/>
      <c r="G823" s="58">
        <v>45608.0</v>
      </c>
      <c r="H823" s="74"/>
      <c r="I823" s="74"/>
      <c r="J823" s="63" t="s">
        <v>57</v>
      </c>
      <c r="K823" s="64" t="s">
        <v>57</v>
      </c>
      <c r="L823" s="64" t="s">
        <v>66</v>
      </c>
      <c r="M823" s="74" t="s">
        <v>57</v>
      </c>
      <c r="N823" s="74" t="s">
        <v>44</v>
      </c>
      <c r="O823" s="307"/>
      <c r="P823" s="307"/>
      <c r="Q823" s="74" t="s">
        <v>600</v>
      </c>
      <c r="R823" s="74" t="s">
        <v>58</v>
      </c>
      <c r="S823" s="67">
        <v>14.0</v>
      </c>
      <c r="T823" s="67">
        <v>14.0</v>
      </c>
      <c r="U823" s="67">
        <v>0.0</v>
      </c>
      <c r="V823" s="68"/>
      <c r="W823" s="70"/>
      <c r="X823" s="70"/>
      <c r="Y823" s="64" t="s">
        <v>66</v>
      </c>
      <c r="Z823" s="64" t="s">
        <v>66</v>
      </c>
      <c r="AA823" s="64" t="s">
        <v>66</v>
      </c>
      <c r="AB823" s="64" t="s">
        <v>66</v>
      </c>
      <c r="AC823" s="412" t="s">
        <v>1501</v>
      </c>
      <c r="AD823" s="52"/>
    </row>
    <row r="824" ht="33.75" hidden="1" customHeight="1">
      <c r="A824" s="52">
        <v>962.0</v>
      </c>
      <c r="B824" s="53" t="s">
        <v>54</v>
      </c>
      <c r="C824" s="54" t="s">
        <v>1152</v>
      </c>
      <c r="D824" s="620" t="s">
        <v>3056</v>
      </c>
      <c r="E824" s="52"/>
      <c r="F824" s="58"/>
      <c r="G824" s="58">
        <v>45601.0</v>
      </c>
      <c r="H824" s="74"/>
      <c r="I824" s="74"/>
      <c r="J824" s="63" t="s">
        <v>66</v>
      </c>
      <c r="K824" s="64" t="s">
        <v>66</v>
      </c>
      <c r="L824" s="64" t="s">
        <v>57</v>
      </c>
      <c r="M824" s="74" t="s">
        <v>66</v>
      </c>
      <c r="N824" s="74" t="s">
        <v>66</v>
      </c>
      <c r="O824" s="307"/>
      <c r="P824" s="307"/>
      <c r="Q824" s="74" t="s">
        <v>66</v>
      </c>
      <c r="R824" s="74" t="s">
        <v>66</v>
      </c>
      <c r="S824" s="67">
        <v>0.0</v>
      </c>
      <c r="T824" s="67">
        <v>0.0</v>
      </c>
      <c r="U824" s="67">
        <v>2.0</v>
      </c>
      <c r="V824" s="68"/>
      <c r="W824" s="70"/>
      <c r="X824" s="70"/>
      <c r="Y824" s="64" t="s">
        <v>66</v>
      </c>
      <c r="Z824" s="64" t="s">
        <v>66</v>
      </c>
      <c r="AA824" s="64" t="s">
        <v>66</v>
      </c>
      <c r="AB824" s="64" t="s">
        <v>66</v>
      </c>
      <c r="AC824" s="52"/>
      <c r="AD824" s="52"/>
    </row>
    <row r="825" ht="33.75" hidden="1" customHeight="1">
      <c r="A825" s="52">
        <v>963.0</v>
      </c>
      <c r="B825" s="53" t="s">
        <v>54</v>
      </c>
      <c r="C825" s="54" t="s">
        <v>751</v>
      </c>
      <c r="D825" s="620" t="s">
        <v>197</v>
      </c>
      <c r="E825" s="52"/>
      <c r="F825" s="58"/>
      <c r="G825" s="58">
        <v>45580.0</v>
      </c>
      <c r="H825" s="74"/>
      <c r="I825" s="74"/>
      <c r="J825" s="63" t="s">
        <v>57</v>
      </c>
      <c r="K825" s="64" t="s">
        <v>57</v>
      </c>
      <c r="L825" s="64" t="s">
        <v>57</v>
      </c>
      <c r="M825" s="74" t="s">
        <v>57</v>
      </c>
      <c r="N825" s="74" t="s">
        <v>44</v>
      </c>
      <c r="O825" s="307"/>
      <c r="P825" s="307"/>
      <c r="Q825" s="74" t="s">
        <v>600</v>
      </c>
      <c r="R825" s="74" t="s">
        <v>600</v>
      </c>
      <c r="S825" s="67">
        <v>12.0</v>
      </c>
      <c r="T825" s="67">
        <v>5.0</v>
      </c>
      <c r="U825" s="67">
        <v>4.0</v>
      </c>
      <c r="V825" s="68"/>
      <c r="W825" s="70"/>
      <c r="X825" s="70"/>
      <c r="Y825" s="64" t="s">
        <v>66</v>
      </c>
      <c r="Z825" s="64" t="s">
        <v>66</v>
      </c>
      <c r="AA825" s="64" t="s">
        <v>66</v>
      </c>
      <c r="AB825" s="64" t="s">
        <v>66</v>
      </c>
      <c r="AC825" s="412" t="s">
        <v>891</v>
      </c>
      <c r="AD825" s="52"/>
    </row>
    <row r="826" ht="33.75" hidden="1" customHeight="1">
      <c r="A826" s="52">
        <v>964.0</v>
      </c>
      <c r="B826" s="53" t="s">
        <v>54</v>
      </c>
      <c r="C826" s="54" t="s">
        <v>857</v>
      </c>
      <c r="D826" s="620" t="s">
        <v>197</v>
      </c>
      <c r="E826" s="52"/>
      <c r="F826" s="58"/>
      <c r="G826" s="58">
        <v>45595.0</v>
      </c>
      <c r="H826" s="74"/>
      <c r="I826" s="74"/>
      <c r="J826" s="63" t="s">
        <v>57</v>
      </c>
      <c r="K826" s="64" t="s">
        <v>57</v>
      </c>
      <c r="L826" s="64" t="s">
        <v>57</v>
      </c>
      <c r="M826" s="74" t="s">
        <v>1155</v>
      </c>
      <c r="N826" s="74" t="s">
        <v>44</v>
      </c>
      <c r="O826" s="307"/>
      <c r="P826" s="307"/>
      <c r="Q826" s="74" t="s">
        <v>600</v>
      </c>
      <c r="R826" s="74" t="s">
        <v>58</v>
      </c>
      <c r="S826" s="67">
        <v>2.0</v>
      </c>
      <c r="T826" s="67">
        <v>3.0</v>
      </c>
      <c r="U826" s="67">
        <v>2.0</v>
      </c>
      <c r="V826" s="68"/>
      <c r="W826" s="70"/>
      <c r="X826" s="70"/>
      <c r="Y826" s="64" t="s">
        <v>66</v>
      </c>
      <c r="Z826" s="64" t="s">
        <v>66</v>
      </c>
      <c r="AA826" s="64" t="s">
        <v>66</v>
      </c>
      <c r="AB826" s="64" t="s">
        <v>66</v>
      </c>
      <c r="AC826" s="412" t="s">
        <v>1119</v>
      </c>
      <c r="AD826" s="52"/>
    </row>
    <row r="827" ht="33.75" hidden="1" customHeight="1">
      <c r="A827" s="52">
        <v>965.0</v>
      </c>
      <c r="B827" s="53" t="s">
        <v>54</v>
      </c>
      <c r="C827" s="54" t="s">
        <v>1156</v>
      </c>
      <c r="D827" s="620" t="s">
        <v>197</v>
      </c>
      <c r="E827" s="52"/>
      <c r="F827" s="58"/>
      <c r="G827" s="58">
        <v>45607.0</v>
      </c>
      <c r="H827" s="74"/>
      <c r="I827" s="74"/>
      <c r="J827" s="63" t="s">
        <v>57</v>
      </c>
      <c r="K827" s="64" t="s">
        <v>57</v>
      </c>
      <c r="L827" s="64" t="s">
        <v>57</v>
      </c>
      <c r="M827" s="74" t="s">
        <v>57</v>
      </c>
      <c r="N827" s="74" t="s">
        <v>44</v>
      </c>
      <c r="O827" s="307"/>
      <c r="P827" s="307"/>
      <c r="Q827" s="74" t="s">
        <v>600</v>
      </c>
      <c r="R827" s="74" t="s">
        <v>58</v>
      </c>
      <c r="S827" s="67">
        <v>4.0</v>
      </c>
      <c r="T827" s="67">
        <v>5.0</v>
      </c>
      <c r="U827" s="67">
        <v>1.0</v>
      </c>
      <c r="V827" s="68"/>
      <c r="W827" s="70"/>
      <c r="X827" s="70"/>
      <c r="Y827" s="64" t="s">
        <v>66</v>
      </c>
      <c r="Z827" s="64" t="s">
        <v>66</v>
      </c>
      <c r="AA827" s="64" t="s">
        <v>66</v>
      </c>
      <c r="AB827" s="64" t="s">
        <v>66</v>
      </c>
      <c r="AC827" s="412" t="s">
        <v>1517</v>
      </c>
      <c r="AD827" s="52"/>
    </row>
    <row r="828" ht="33.75" hidden="1" customHeight="1">
      <c r="A828" s="52">
        <v>966.0</v>
      </c>
      <c r="B828" s="53" t="s">
        <v>54</v>
      </c>
      <c r="C828" s="54" t="s">
        <v>1159</v>
      </c>
      <c r="D828" s="620" t="s">
        <v>197</v>
      </c>
      <c r="E828" s="52"/>
      <c r="F828" s="58"/>
      <c r="G828" s="58">
        <v>45603.0</v>
      </c>
      <c r="H828" s="74"/>
      <c r="I828" s="74"/>
      <c r="J828" s="63" t="s">
        <v>57</v>
      </c>
      <c r="K828" s="64" t="s">
        <v>57</v>
      </c>
      <c r="L828" s="64" t="s">
        <v>57</v>
      </c>
      <c r="M828" s="74" t="s">
        <v>57</v>
      </c>
      <c r="N828" s="74" t="s">
        <v>44</v>
      </c>
      <c r="O828" s="307"/>
      <c r="P828" s="307"/>
      <c r="Q828" s="74" t="s">
        <v>600</v>
      </c>
      <c r="R828" s="65" t="s">
        <v>1160</v>
      </c>
      <c r="S828" s="67">
        <v>6.0</v>
      </c>
      <c r="T828" s="67">
        <v>9.0</v>
      </c>
      <c r="U828" s="67">
        <v>4.0</v>
      </c>
      <c r="V828" s="68"/>
      <c r="W828" s="70"/>
      <c r="X828" s="70"/>
      <c r="Y828" s="64" t="s">
        <v>66</v>
      </c>
      <c r="Z828" s="64" t="s">
        <v>66</v>
      </c>
      <c r="AA828" s="64" t="s">
        <v>66</v>
      </c>
      <c r="AB828" s="64" t="s">
        <v>66</v>
      </c>
      <c r="AC828" s="412" t="s">
        <v>1476</v>
      </c>
      <c r="AD828" s="52"/>
    </row>
    <row r="829" ht="33.75" hidden="1" customHeight="1">
      <c r="A829" s="52">
        <v>967.0</v>
      </c>
      <c r="B829" s="53" t="s">
        <v>54</v>
      </c>
      <c r="C829" s="54" t="s">
        <v>959</v>
      </c>
      <c r="D829" s="620" t="s">
        <v>3056</v>
      </c>
      <c r="E829" s="52"/>
      <c r="F829" s="58"/>
      <c r="G829" s="58">
        <v>45581.0</v>
      </c>
      <c r="H829" s="74"/>
      <c r="I829" s="74"/>
      <c r="J829" s="63" t="s">
        <v>57</v>
      </c>
      <c r="K829" s="64" t="s">
        <v>57</v>
      </c>
      <c r="L829" s="64" t="s">
        <v>66</v>
      </c>
      <c r="M829" s="74" t="s">
        <v>66</v>
      </c>
      <c r="N829" s="74" t="s">
        <v>66</v>
      </c>
      <c r="O829" s="307"/>
      <c r="P829" s="307"/>
      <c r="Q829" s="74" t="s">
        <v>66</v>
      </c>
      <c r="R829" s="74" t="s">
        <v>66</v>
      </c>
      <c r="S829" s="67">
        <v>0.0</v>
      </c>
      <c r="T829" s="67">
        <v>1.0</v>
      </c>
      <c r="U829" s="67">
        <v>0.0</v>
      </c>
      <c r="V829" s="68"/>
      <c r="W829" s="70"/>
      <c r="X829" s="70"/>
      <c r="Y829" s="64" t="s">
        <v>66</v>
      </c>
      <c r="Z829" s="64" t="s">
        <v>66</v>
      </c>
      <c r="AA829" s="64" t="s">
        <v>66</v>
      </c>
      <c r="AB829" s="64" t="s">
        <v>66</v>
      </c>
      <c r="AC829" s="412" t="s">
        <v>1287</v>
      </c>
      <c r="AD829" s="52"/>
    </row>
    <row r="830" ht="33.75" hidden="1" customHeight="1">
      <c r="A830" s="52">
        <v>968.0</v>
      </c>
      <c r="B830" s="53" t="s">
        <v>54</v>
      </c>
      <c r="C830" s="54" t="s">
        <v>484</v>
      </c>
      <c r="D830" s="620" t="s">
        <v>453</v>
      </c>
      <c r="E830" s="52"/>
      <c r="F830" s="58"/>
      <c r="G830" s="58">
        <v>45575.0</v>
      </c>
      <c r="H830" s="74"/>
      <c r="I830" s="74"/>
      <c r="J830" s="63" t="s">
        <v>57</v>
      </c>
      <c r="K830" s="64" t="s">
        <v>57</v>
      </c>
      <c r="L830" s="64" t="s">
        <v>600</v>
      </c>
      <c r="M830" s="74" t="s">
        <v>57</v>
      </c>
      <c r="N830" s="74" t="s">
        <v>44</v>
      </c>
      <c r="O830" s="307"/>
      <c r="P830" s="307"/>
      <c r="Q830" s="74" t="s">
        <v>600</v>
      </c>
      <c r="R830" s="74" t="s">
        <v>600</v>
      </c>
      <c r="S830" s="67">
        <v>2.0</v>
      </c>
      <c r="T830" s="67">
        <v>3.0</v>
      </c>
      <c r="U830" s="67">
        <v>1.0</v>
      </c>
      <c r="V830" s="68"/>
      <c r="W830" s="70"/>
      <c r="X830" s="70"/>
      <c r="Y830" s="64" t="s">
        <v>66</v>
      </c>
      <c r="Z830" s="64" t="s">
        <v>66</v>
      </c>
      <c r="AA830" s="64" t="s">
        <v>66</v>
      </c>
      <c r="AB830" s="64" t="s">
        <v>66</v>
      </c>
      <c r="AC830" s="412" t="s">
        <v>673</v>
      </c>
      <c r="AD830" s="52"/>
    </row>
    <row r="831" ht="33.75" hidden="1" customHeight="1">
      <c r="A831" s="52">
        <v>969.0</v>
      </c>
      <c r="B831" s="53" t="s">
        <v>54</v>
      </c>
      <c r="C831" s="54" t="s">
        <v>793</v>
      </c>
      <c r="D831" s="620" t="s">
        <v>2974</v>
      </c>
      <c r="E831" s="52"/>
      <c r="F831" s="58"/>
      <c r="G831" s="58">
        <v>45594.0</v>
      </c>
      <c r="H831" s="74"/>
      <c r="I831" s="74"/>
      <c r="J831" s="63" t="s">
        <v>66</v>
      </c>
      <c r="K831" s="64" t="s">
        <v>66</v>
      </c>
      <c r="L831" s="64" t="s">
        <v>66</v>
      </c>
      <c r="M831" s="74" t="s">
        <v>183</v>
      </c>
      <c r="N831" s="74" t="s">
        <v>44</v>
      </c>
      <c r="O831" s="307"/>
      <c r="P831" s="307"/>
      <c r="Q831" s="74" t="s">
        <v>600</v>
      </c>
      <c r="R831" s="74" t="s">
        <v>64</v>
      </c>
      <c r="S831" s="67">
        <v>26.0</v>
      </c>
      <c r="T831" s="67">
        <v>0.0</v>
      </c>
      <c r="U831" s="67">
        <v>0.0</v>
      </c>
      <c r="V831" s="68"/>
      <c r="W831" s="70"/>
      <c r="X831" s="70"/>
      <c r="Y831" s="64" t="s">
        <v>66</v>
      </c>
      <c r="Z831" s="64" t="s">
        <v>66</v>
      </c>
      <c r="AA831" s="64" t="s">
        <v>66</v>
      </c>
      <c r="AB831" s="64" t="s">
        <v>66</v>
      </c>
      <c r="AC831" s="412" t="s">
        <v>948</v>
      </c>
      <c r="AD831" s="52"/>
    </row>
    <row r="832" ht="33.75" hidden="1" customHeight="1">
      <c r="A832" s="52">
        <v>970.0</v>
      </c>
      <c r="B832" s="53" t="s">
        <v>54</v>
      </c>
      <c r="C832" s="54" t="s">
        <v>811</v>
      </c>
      <c r="D832" s="620" t="s">
        <v>2974</v>
      </c>
      <c r="E832" s="52"/>
      <c r="F832" s="58"/>
      <c r="G832" s="58">
        <v>45593.0</v>
      </c>
      <c r="H832" s="74"/>
      <c r="I832" s="74"/>
      <c r="J832" s="63" t="s">
        <v>66</v>
      </c>
      <c r="K832" s="64" t="s">
        <v>66</v>
      </c>
      <c r="L832" s="64" t="s">
        <v>66</v>
      </c>
      <c r="M832" s="74" t="s">
        <v>57</v>
      </c>
      <c r="N832" s="74" t="s">
        <v>44</v>
      </c>
      <c r="O832" s="307"/>
      <c r="P832" s="307"/>
      <c r="Q832" s="74" t="s">
        <v>600</v>
      </c>
      <c r="R832" s="74" t="s">
        <v>64</v>
      </c>
      <c r="S832" s="67">
        <v>3.0</v>
      </c>
      <c r="T832" s="67">
        <v>0.0</v>
      </c>
      <c r="U832" s="67">
        <v>0.0</v>
      </c>
      <c r="V832" s="68"/>
      <c r="W832" s="70"/>
      <c r="X832" s="70"/>
      <c r="Y832" s="64" t="s">
        <v>66</v>
      </c>
      <c r="Z832" s="64" t="s">
        <v>66</v>
      </c>
      <c r="AA832" s="64" t="s">
        <v>66</v>
      </c>
      <c r="AB832" s="64" t="s">
        <v>66</v>
      </c>
      <c r="AC832" s="412" t="s">
        <v>989</v>
      </c>
      <c r="AD832" s="52"/>
    </row>
    <row r="833" ht="33.75" hidden="1" customHeight="1">
      <c r="A833" s="52">
        <v>971.0</v>
      </c>
      <c r="B833" s="53" t="s">
        <v>54</v>
      </c>
      <c r="C833" s="54" t="s">
        <v>287</v>
      </c>
      <c r="D833" s="620" t="s">
        <v>3056</v>
      </c>
      <c r="E833" s="52"/>
      <c r="F833" s="58"/>
      <c r="G833" s="58">
        <v>45579.0</v>
      </c>
      <c r="H833" s="74"/>
      <c r="I833" s="74"/>
      <c r="J833" s="63" t="s">
        <v>66</v>
      </c>
      <c r="K833" s="64" t="s">
        <v>66</v>
      </c>
      <c r="L833" s="64" t="s">
        <v>82</v>
      </c>
      <c r="M833" s="74" t="s">
        <v>66</v>
      </c>
      <c r="N833" s="74" t="s">
        <v>66</v>
      </c>
      <c r="O833" s="307"/>
      <c r="P833" s="307"/>
      <c r="Q833" s="74" t="s">
        <v>66</v>
      </c>
      <c r="R833" s="74" t="s">
        <v>66</v>
      </c>
      <c r="S833" s="67">
        <v>0.0</v>
      </c>
      <c r="T833" s="67">
        <v>0.0</v>
      </c>
      <c r="U833" s="67">
        <v>1.0</v>
      </c>
      <c r="V833" s="68"/>
      <c r="W833" s="70"/>
      <c r="X833" s="70"/>
      <c r="Y833" s="64" t="s">
        <v>66</v>
      </c>
      <c r="Z833" s="64" t="s">
        <v>66</v>
      </c>
      <c r="AA833" s="64" t="s">
        <v>66</v>
      </c>
      <c r="AB833" s="64" t="s">
        <v>66</v>
      </c>
      <c r="AC833" s="412" t="s">
        <v>1238</v>
      </c>
      <c r="AD833" s="52"/>
    </row>
    <row r="834" ht="33.75" hidden="1" customHeight="1">
      <c r="A834" s="52">
        <v>972.0</v>
      </c>
      <c r="B834" s="53" t="s">
        <v>54</v>
      </c>
      <c r="C834" s="54" t="s">
        <v>1125</v>
      </c>
      <c r="D834" s="620" t="s">
        <v>3056</v>
      </c>
      <c r="E834" s="52"/>
      <c r="F834" s="58"/>
      <c r="G834" s="58">
        <v>45574.0</v>
      </c>
      <c r="H834" s="74"/>
      <c r="I834" s="74"/>
      <c r="J834" s="63" t="s">
        <v>66</v>
      </c>
      <c r="K834" s="64" t="s">
        <v>57</v>
      </c>
      <c r="L834" s="64" t="s">
        <v>66</v>
      </c>
      <c r="M834" s="74" t="s">
        <v>57</v>
      </c>
      <c r="N834" s="74" t="s">
        <v>44</v>
      </c>
      <c r="O834" s="307"/>
      <c r="P834" s="307"/>
      <c r="Q834" s="74" t="s">
        <v>600</v>
      </c>
      <c r="R834" s="74" t="s">
        <v>64</v>
      </c>
      <c r="S834" s="67">
        <v>78.0</v>
      </c>
      <c r="T834" s="67">
        <v>45.0</v>
      </c>
      <c r="U834" s="67">
        <v>0.0</v>
      </c>
      <c r="V834" s="68"/>
      <c r="W834" s="70"/>
      <c r="X834" s="70"/>
      <c r="Y834" s="64" t="s">
        <v>66</v>
      </c>
      <c r="Z834" s="64" t="s">
        <v>66</v>
      </c>
      <c r="AA834" s="64" t="s">
        <v>66</v>
      </c>
      <c r="AB834" s="64" t="s">
        <v>66</v>
      </c>
      <c r="AC834" s="412" t="s">
        <v>1455</v>
      </c>
      <c r="AD834" s="52"/>
    </row>
    <row r="835" ht="33.75" hidden="1" customHeight="1">
      <c r="A835" s="52">
        <v>973.0</v>
      </c>
      <c r="B835" s="53" t="s">
        <v>54</v>
      </c>
      <c r="C835" s="54" t="s">
        <v>748</v>
      </c>
      <c r="D835" s="620" t="s">
        <v>197</v>
      </c>
      <c r="E835" s="52"/>
      <c r="F835" s="58"/>
      <c r="G835" s="58">
        <v>45615.0</v>
      </c>
      <c r="H835" s="74"/>
      <c r="I835" s="74"/>
      <c r="J835" s="63" t="s">
        <v>57</v>
      </c>
      <c r="K835" s="64" t="s">
        <v>57</v>
      </c>
      <c r="L835" s="64" t="s">
        <v>57</v>
      </c>
      <c r="M835" s="74" t="s">
        <v>57</v>
      </c>
      <c r="N835" s="74" t="s">
        <v>44</v>
      </c>
      <c r="O835" s="307"/>
      <c r="P835" s="307"/>
      <c r="Q835" s="74" t="s">
        <v>600</v>
      </c>
      <c r="R835" s="74" t="s">
        <v>58</v>
      </c>
      <c r="S835" s="67">
        <v>6.0</v>
      </c>
      <c r="T835" s="67">
        <v>5.0</v>
      </c>
      <c r="U835" s="67">
        <v>2.0</v>
      </c>
      <c r="V835" s="68"/>
      <c r="W835" s="70"/>
      <c r="X835" s="70"/>
      <c r="Y835" s="64" t="s">
        <v>66</v>
      </c>
      <c r="Z835" s="64" t="s">
        <v>66</v>
      </c>
      <c r="AA835" s="64" t="s">
        <v>66</v>
      </c>
      <c r="AB835" s="64" t="s">
        <v>66</v>
      </c>
      <c r="AC835" s="412" t="s">
        <v>887</v>
      </c>
      <c r="AD835" s="52"/>
    </row>
    <row r="836" ht="33.75" hidden="1" customHeight="1">
      <c r="A836" s="52">
        <v>974.0</v>
      </c>
      <c r="B836" s="53" t="s">
        <v>54</v>
      </c>
      <c r="C836" s="54" t="s">
        <v>1165</v>
      </c>
      <c r="D836" s="620" t="s">
        <v>197</v>
      </c>
      <c r="E836" s="52"/>
      <c r="F836" s="58"/>
      <c r="G836" s="58">
        <v>45617.0</v>
      </c>
      <c r="H836" s="74"/>
      <c r="I836" s="74"/>
      <c r="J836" s="63" t="s">
        <v>57</v>
      </c>
      <c r="K836" s="64" t="s">
        <v>57</v>
      </c>
      <c r="L836" s="64" t="s">
        <v>57</v>
      </c>
      <c r="M836" s="74" t="s">
        <v>57</v>
      </c>
      <c r="N836" s="74" t="s">
        <v>57</v>
      </c>
      <c r="O836" s="307"/>
      <c r="P836" s="307"/>
      <c r="Q836" s="74" t="s">
        <v>600</v>
      </c>
      <c r="R836" s="74" t="s">
        <v>58</v>
      </c>
      <c r="S836" s="67">
        <v>6.0</v>
      </c>
      <c r="T836" s="67">
        <v>11.0</v>
      </c>
      <c r="U836" s="67">
        <v>7.0</v>
      </c>
      <c r="V836" s="68"/>
      <c r="W836" s="70"/>
      <c r="X836" s="70"/>
      <c r="Y836" s="64" t="s">
        <v>66</v>
      </c>
      <c r="Z836" s="64" t="s">
        <v>66</v>
      </c>
      <c r="AA836" s="64" t="s">
        <v>66</v>
      </c>
      <c r="AB836" s="64" t="s">
        <v>66</v>
      </c>
      <c r="AC836" s="412" t="s">
        <v>1541</v>
      </c>
      <c r="AD836" s="52"/>
    </row>
    <row r="837" ht="33.75" hidden="1" customHeight="1">
      <c r="A837" s="52">
        <v>975.0</v>
      </c>
      <c r="B837" s="53" t="s">
        <v>54</v>
      </c>
      <c r="C837" s="54" t="s">
        <v>1165</v>
      </c>
      <c r="D837" s="620" t="s">
        <v>197</v>
      </c>
      <c r="E837" s="52"/>
      <c r="F837" s="58"/>
      <c r="G837" s="58">
        <v>45644.0</v>
      </c>
      <c r="H837" s="74"/>
      <c r="I837" s="74"/>
      <c r="J837" s="63" t="s">
        <v>57</v>
      </c>
      <c r="K837" s="64" t="s">
        <v>57</v>
      </c>
      <c r="L837" s="64" t="s">
        <v>57</v>
      </c>
      <c r="M837" s="74" t="s">
        <v>57</v>
      </c>
      <c r="N837" s="74" t="s">
        <v>57</v>
      </c>
      <c r="O837" s="74" t="s">
        <v>57</v>
      </c>
      <c r="P837" s="307"/>
      <c r="Q837" s="74" t="s">
        <v>600</v>
      </c>
      <c r="R837" s="74" t="s">
        <v>600</v>
      </c>
      <c r="S837" s="67">
        <v>16.0</v>
      </c>
      <c r="T837" s="67">
        <v>18.0</v>
      </c>
      <c r="U837" s="67">
        <v>3.0</v>
      </c>
      <c r="V837" s="68"/>
      <c r="W837" s="70"/>
      <c r="X837" s="70"/>
      <c r="Y837" s="64" t="s">
        <v>66</v>
      </c>
      <c r="Z837" s="64" t="s">
        <v>66</v>
      </c>
      <c r="AA837" s="64" t="s">
        <v>66</v>
      </c>
      <c r="AB837" s="64" t="s">
        <v>66</v>
      </c>
      <c r="AC837" s="412" t="s">
        <v>1541</v>
      </c>
      <c r="AD837" s="52"/>
    </row>
    <row r="838" ht="33.75" hidden="1" customHeight="1">
      <c r="A838" s="52">
        <v>976.0</v>
      </c>
      <c r="B838" s="53" t="s">
        <v>54</v>
      </c>
      <c r="C838" s="54" t="s">
        <v>1168</v>
      </c>
      <c r="D838" s="620" t="s">
        <v>453</v>
      </c>
      <c r="E838" s="52"/>
      <c r="F838" s="58"/>
      <c r="G838" s="58">
        <v>45596.0</v>
      </c>
      <c r="H838" s="74"/>
      <c r="I838" s="74"/>
      <c r="J838" s="63" t="s">
        <v>57</v>
      </c>
      <c r="K838" s="64" t="s">
        <v>57</v>
      </c>
      <c r="L838" s="64" t="s">
        <v>66</v>
      </c>
      <c r="M838" s="74" t="s">
        <v>57</v>
      </c>
      <c r="N838" s="74" t="s">
        <v>183</v>
      </c>
      <c r="O838" s="307"/>
      <c r="P838" s="307"/>
      <c r="Q838" s="74" t="s">
        <v>600</v>
      </c>
      <c r="R838" s="74" t="s">
        <v>58</v>
      </c>
      <c r="S838" s="67">
        <v>51.0</v>
      </c>
      <c r="T838" s="67">
        <v>5.0</v>
      </c>
      <c r="U838" s="67">
        <v>0.0</v>
      </c>
      <c r="V838" s="68"/>
      <c r="W838" s="70"/>
      <c r="X838" s="70"/>
      <c r="Y838" s="64" t="s">
        <v>66</v>
      </c>
      <c r="Z838" s="64" t="s">
        <v>66</v>
      </c>
      <c r="AA838" s="64" t="s">
        <v>66</v>
      </c>
      <c r="AB838" s="64" t="s">
        <v>66</v>
      </c>
      <c r="AC838" s="412" t="s">
        <v>2503</v>
      </c>
      <c r="AD838" s="52"/>
    </row>
    <row r="839" ht="33.75" hidden="1" customHeight="1">
      <c r="A839" s="52">
        <v>977.0</v>
      </c>
      <c r="B839" s="53" t="s">
        <v>54</v>
      </c>
      <c r="C839" s="54" t="s">
        <v>1092</v>
      </c>
      <c r="D839" s="620" t="s">
        <v>197</v>
      </c>
      <c r="E839" s="52"/>
      <c r="F839" s="58"/>
      <c r="G839" s="58">
        <v>45589.0</v>
      </c>
      <c r="H839" s="74"/>
      <c r="I839" s="74"/>
      <c r="J839" s="63" t="s">
        <v>66</v>
      </c>
      <c r="K839" s="64" t="s">
        <v>66</v>
      </c>
      <c r="L839" s="64" t="s">
        <v>66</v>
      </c>
      <c r="M839" s="74" t="s">
        <v>57</v>
      </c>
      <c r="N839" s="74" t="s">
        <v>44</v>
      </c>
      <c r="O839" s="307"/>
      <c r="P839" s="307"/>
      <c r="Q839" s="74" t="s">
        <v>600</v>
      </c>
      <c r="R839" s="74" t="s">
        <v>66</v>
      </c>
      <c r="S839" s="67">
        <v>6.0</v>
      </c>
      <c r="T839" s="67">
        <v>0.0</v>
      </c>
      <c r="U839" s="67">
        <v>0.0</v>
      </c>
      <c r="V839" s="68"/>
      <c r="W839" s="70"/>
      <c r="X839" s="70"/>
      <c r="Y839" s="64" t="s">
        <v>66</v>
      </c>
      <c r="Z839" s="64" t="s">
        <v>66</v>
      </c>
      <c r="AA839" s="64" t="s">
        <v>66</v>
      </c>
      <c r="AB839" s="64" t="s">
        <v>66</v>
      </c>
      <c r="AC839" s="412" t="s">
        <v>1415</v>
      </c>
      <c r="AD839" s="52"/>
    </row>
    <row r="840" ht="33.75" hidden="1" customHeight="1">
      <c r="A840" s="52">
        <v>978.0</v>
      </c>
      <c r="B840" s="53" t="s">
        <v>54</v>
      </c>
      <c r="C840" s="54" t="s">
        <v>1171</v>
      </c>
      <c r="D840" s="620" t="s">
        <v>197</v>
      </c>
      <c r="E840" s="52"/>
      <c r="F840" s="58"/>
      <c r="G840" s="58">
        <v>45631.0</v>
      </c>
      <c r="H840" s="74"/>
      <c r="I840" s="74"/>
      <c r="J840" s="63" t="s">
        <v>57</v>
      </c>
      <c r="K840" s="64" t="s">
        <v>57</v>
      </c>
      <c r="L840" s="64" t="s">
        <v>57</v>
      </c>
      <c r="M840" s="74" t="s">
        <v>57</v>
      </c>
      <c r="N840" s="74" t="s">
        <v>57</v>
      </c>
      <c r="O840" s="74" t="s">
        <v>57</v>
      </c>
      <c r="P840" s="307"/>
      <c r="Q840" s="74" t="s">
        <v>600</v>
      </c>
      <c r="R840" s="74" t="s">
        <v>58</v>
      </c>
      <c r="S840" s="67">
        <v>11.0</v>
      </c>
      <c r="T840" s="67">
        <v>12.0</v>
      </c>
      <c r="U840" s="67">
        <v>2.0</v>
      </c>
      <c r="V840" s="68"/>
      <c r="W840" s="70"/>
      <c r="X840" s="70"/>
      <c r="Y840" s="64" t="s">
        <v>66</v>
      </c>
      <c r="Z840" s="64" t="s">
        <v>66</v>
      </c>
      <c r="AA840" s="64" t="s">
        <v>66</v>
      </c>
      <c r="AB840" s="64" t="s">
        <v>66</v>
      </c>
      <c r="AC840" s="412" t="s">
        <v>1556</v>
      </c>
      <c r="AD840" s="52"/>
    </row>
    <row r="841" ht="33.75" hidden="1" customHeight="1">
      <c r="A841" s="52">
        <v>979.0</v>
      </c>
      <c r="B841" s="53" t="s">
        <v>54</v>
      </c>
      <c r="C841" s="54" t="s">
        <v>785</v>
      </c>
      <c r="D841" s="620" t="s">
        <v>197</v>
      </c>
      <c r="E841" s="52"/>
      <c r="F841" s="58"/>
      <c r="G841" s="58">
        <v>45589.0</v>
      </c>
      <c r="H841" s="74"/>
      <c r="I841" s="74"/>
      <c r="J841" s="63" t="s">
        <v>66</v>
      </c>
      <c r="K841" s="64" t="s">
        <v>66</v>
      </c>
      <c r="L841" s="64" t="s">
        <v>57</v>
      </c>
      <c r="M841" s="74" t="s">
        <v>66</v>
      </c>
      <c r="N841" s="74" t="s">
        <v>66</v>
      </c>
      <c r="O841" s="307"/>
      <c r="P841" s="307"/>
      <c r="Q841" s="74" t="s">
        <v>66</v>
      </c>
      <c r="R841" s="74" t="s">
        <v>66</v>
      </c>
      <c r="S841" s="67">
        <v>0.0</v>
      </c>
      <c r="T841" s="67">
        <v>0.0</v>
      </c>
      <c r="U841" s="67">
        <v>1.0</v>
      </c>
      <c r="V841" s="68"/>
      <c r="W841" s="70"/>
      <c r="X841" s="70"/>
      <c r="Y841" s="64" t="s">
        <v>66</v>
      </c>
      <c r="Z841" s="64" t="s">
        <v>66</v>
      </c>
      <c r="AA841" s="64" t="s">
        <v>66</v>
      </c>
      <c r="AB841" s="64" t="s">
        <v>66</v>
      </c>
      <c r="AC841" s="412" t="s">
        <v>937</v>
      </c>
      <c r="AD841" s="52"/>
    </row>
    <row r="842" ht="33.75" hidden="1" customHeight="1">
      <c r="A842" s="52">
        <v>980.0</v>
      </c>
      <c r="B842" s="53" t="s">
        <v>54</v>
      </c>
      <c r="C842" s="54" t="s">
        <v>767</v>
      </c>
      <c r="D842" s="620" t="s">
        <v>3056</v>
      </c>
      <c r="E842" s="52"/>
      <c r="F842" s="58"/>
      <c r="G842" s="58">
        <v>45588.0</v>
      </c>
      <c r="H842" s="74"/>
      <c r="I842" s="74"/>
      <c r="J842" s="63" t="s">
        <v>66</v>
      </c>
      <c r="K842" s="64" t="s">
        <v>66</v>
      </c>
      <c r="L842" s="64" t="s">
        <v>57</v>
      </c>
      <c r="M842" s="74" t="s">
        <v>66</v>
      </c>
      <c r="N842" s="74" t="s">
        <v>66</v>
      </c>
      <c r="O842" s="307"/>
      <c r="P842" s="307"/>
      <c r="Q842" s="74" t="s">
        <v>66</v>
      </c>
      <c r="R842" s="74" t="s">
        <v>66</v>
      </c>
      <c r="S842" s="67">
        <v>0.0</v>
      </c>
      <c r="T842" s="67">
        <v>0.0</v>
      </c>
      <c r="U842" s="67">
        <v>1.0</v>
      </c>
      <c r="V842" s="68"/>
      <c r="W842" s="70"/>
      <c r="X842" s="70"/>
      <c r="Y842" s="64" t="s">
        <v>66</v>
      </c>
      <c r="Z842" s="64" t="s">
        <v>66</v>
      </c>
      <c r="AA842" s="64" t="s">
        <v>66</v>
      </c>
      <c r="AB842" s="64" t="s">
        <v>66</v>
      </c>
      <c r="AC842" s="412" t="s">
        <v>912</v>
      </c>
      <c r="AD842" s="52"/>
    </row>
    <row r="843" ht="33.75" hidden="1" customHeight="1">
      <c r="A843" s="52">
        <v>981.0</v>
      </c>
      <c r="B843" s="53" t="s">
        <v>54</v>
      </c>
      <c r="C843" s="54" t="s">
        <v>1175</v>
      </c>
      <c r="D843" s="620" t="s">
        <v>197</v>
      </c>
      <c r="E843" s="52"/>
      <c r="F843" s="58"/>
      <c r="G843" s="58">
        <v>45622.0</v>
      </c>
      <c r="H843" s="74"/>
      <c r="I843" s="74"/>
      <c r="J843" s="63" t="s">
        <v>57</v>
      </c>
      <c r="K843" s="64" t="s">
        <v>57</v>
      </c>
      <c r="L843" s="64" t="s">
        <v>57</v>
      </c>
      <c r="M843" s="74" t="s">
        <v>57</v>
      </c>
      <c r="N843" s="74" t="s">
        <v>57</v>
      </c>
      <c r="O843" s="74" t="s">
        <v>57</v>
      </c>
      <c r="P843" s="307"/>
      <c r="Q843" s="74" t="s">
        <v>600</v>
      </c>
      <c r="R843" s="74" t="s">
        <v>58</v>
      </c>
      <c r="S843" s="67">
        <v>19.0</v>
      </c>
      <c r="T843" s="67">
        <v>23.0</v>
      </c>
      <c r="U843" s="67">
        <v>5.0</v>
      </c>
      <c r="V843" s="68"/>
      <c r="W843" s="70"/>
      <c r="X843" s="70"/>
      <c r="Y843" s="64" t="s">
        <v>66</v>
      </c>
      <c r="Z843" s="64" t="s">
        <v>66</v>
      </c>
      <c r="AA843" s="64" t="s">
        <v>66</v>
      </c>
      <c r="AB843" s="64" t="s">
        <v>66</v>
      </c>
      <c r="AC843" s="412" t="s">
        <v>1561</v>
      </c>
      <c r="AD843" s="52"/>
    </row>
    <row r="844" ht="33.75" hidden="1" customHeight="1">
      <c r="A844" s="52">
        <v>982.0</v>
      </c>
      <c r="B844" s="53" t="s">
        <v>54</v>
      </c>
      <c r="C844" s="54" t="s">
        <v>1177</v>
      </c>
      <c r="D844" s="620" t="s">
        <v>3056</v>
      </c>
      <c r="E844" s="52"/>
      <c r="F844" s="58"/>
      <c r="G844" s="58">
        <v>45589.0</v>
      </c>
      <c r="H844" s="74"/>
      <c r="I844" s="74"/>
      <c r="J844" s="63" t="s">
        <v>66</v>
      </c>
      <c r="K844" s="64" t="s">
        <v>66</v>
      </c>
      <c r="L844" s="64" t="s">
        <v>57</v>
      </c>
      <c r="M844" s="74" t="s">
        <v>66</v>
      </c>
      <c r="N844" s="74" t="s">
        <v>66</v>
      </c>
      <c r="O844" s="307"/>
      <c r="P844" s="307"/>
      <c r="Q844" s="74" t="s">
        <v>66</v>
      </c>
      <c r="R844" s="74" t="s">
        <v>66</v>
      </c>
      <c r="S844" s="67">
        <v>0.0</v>
      </c>
      <c r="T844" s="67">
        <v>0.0</v>
      </c>
      <c r="U844" s="67">
        <v>1.0</v>
      </c>
      <c r="V844" s="68"/>
      <c r="W844" s="70"/>
      <c r="X844" s="70"/>
      <c r="Y844" s="64" t="s">
        <v>66</v>
      </c>
      <c r="Z844" s="64" t="s">
        <v>66</v>
      </c>
      <c r="AA844" s="64" t="s">
        <v>66</v>
      </c>
      <c r="AB844" s="64" t="s">
        <v>66</v>
      </c>
      <c r="AC844" s="412" t="s">
        <v>1566</v>
      </c>
      <c r="AD844" s="52"/>
    </row>
    <row r="845" ht="33.75" hidden="1" customHeight="1">
      <c r="A845" s="52">
        <v>983.0</v>
      </c>
      <c r="B845" s="53" t="s">
        <v>54</v>
      </c>
      <c r="C845" s="54" t="s">
        <v>1125</v>
      </c>
      <c r="D845" s="620" t="s">
        <v>3056</v>
      </c>
      <c r="E845" s="52"/>
      <c r="F845" s="58"/>
      <c r="G845" s="58">
        <v>45581.0</v>
      </c>
      <c r="H845" s="74"/>
      <c r="I845" s="74"/>
      <c r="J845" s="63" t="s">
        <v>66</v>
      </c>
      <c r="K845" s="64" t="s">
        <v>57</v>
      </c>
      <c r="L845" s="64" t="s">
        <v>1180</v>
      </c>
      <c r="M845" s="74" t="s">
        <v>57</v>
      </c>
      <c r="N845" s="74" t="s">
        <v>66</v>
      </c>
      <c r="O845" s="307"/>
      <c r="P845" s="307"/>
      <c r="Q845" s="74" t="s">
        <v>1180</v>
      </c>
      <c r="R845" s="74" t="s">
        <v>64</v>
      </c>
      <c r="S845" s="67">
        <v>49.0</v>
      </c>
      <c r="T845" s="67">
        <v>34.0</v>
      </c>
      <c r="U845" s="67">
        <v>5.0</v>
      </c>
      <c r="V845" s="68"/>
      <c r="W845" s="70"/>
      <c r="X845" s="70"/>
      <c r="Y845" s="64" t="s">
        <v>66</v>
      </c>
      <c r="Z845" s="64" t="s">
        <v>66</v>
      </c>
      <c r="AA845" s="64" t="s">
        <v>66</v>
      </c>
      <c r="AB845" s="64" t="s">
        <v>66</v>
      </c>
      <c r="AC845" s="412" t="s">
        <v>1455</v>
      </c>
      <c r="AD845" s="52"/>
    </row>
    <row r="846" ht="33.75" hidden="1" customHeight="1">
      <c r="A846" s="52">
        <v>984.0</v>
      </c>
      <c r="B846" s="53" t="s">
        <v>54</v>
      </c>
      <c r="C846" s="54" t="s">
        <v>1086</v>
      </c>
      <c r="D846" s="620" t="s">
        <v>197</v>
      </c>
      <c r="E846" s="52"/>
      <c r="F846" s="58"/>
      <c r="G846" s="58">
        <v>45621.0</v>
      </c>
      <c r="H846" s="74"/>
      <c r="I846" s="74"/>
      <c r="J846" s="63" t="s">
        <v>57</v>
      </c>
      <c r="K846" s="64" t="s">
        <v>57</v>
      </c>
      <c r="L846" s="64" t="s">
        <v>57</v>
      </c>
      <c r="M846" s="74" t="s">
        <v>57</v>
      </c>
      <c r="N846" s="74" t="s">
        <v>183</v>
      </c>
      <c r="O846" s="74" t="s">
        <v>1131</v>
      </c>
      <c r="P846" s="307"/>
      <c r="Q846" s="74" t="s">
        <v>227</v>
      </c>
      <c r="R846" s="74" t="s">
        <v>58</v>
      </c>
      <c r="S846" s="67">
        <v>3.0</v>
      </c>
      <c r="T846" s="67">
        <v>3.0</v>
      </c>
      <c r="U846" s="67">
        <v>2.0</v>
      </c>
      <c r="V846" s="68"/>
      <c r="W846" s="70"/>
      <c r="X846" s="70"/>
      <c r="Y846" s="64" t="s">
        <v>66</v>
      </c>
      <c r="Z846" s="64" t="s">
        <v>66</v>
      </c>
      <c r="AA846" s="64" t="s">
        <v>66</v>
      </c>
      <c r="AB846" s="64" t="s">
        <v>66</v>
      </c>
      <c r="AC846" s="412" t="s">
        <v>1408</v>
      </c>
      <c r="AD846" s="52"/>
    </row>
    <row r="847" ht="33.75" hidden="1" customHeight="1">
      <c r="A847" s="52">
        <v>985.0</v>
      </c>
      <c r="B847" s="53" t="s">
        <v>54</v>
      </c>
      <c r="C847" s="54" t="s">
        <v>1102</v>
      </c>
      <c r="D847" s="620" t="s">
        <v>2974</v>
      </c>
      <c r="E847" s="52"/>
      <c r="F847" s="58"/>
      <c r="G847" s="58">
        <v>45589.0</v>
      </c>
      <c r="H847" s="74"/>
      <c r="I847" s="74"/>
      <c r="J847" s="63" t="s">
        <v>66</v>
      </c>
      <c r="K847" s="64" t="s">
        <v>66</v>
      </c>
      <c r="L847" s="64" t="s">
        <v>66</v>
      </c>
      <c r="M847" s="74" t="s">
        <v>57</v>
      </c>
      <c r="N847" s="74" t="s">
        <v>44</v>
      </c>
      <c r="O847" s="307"/>
      <c r="P847" s="307"/>
      <c r="Q847" s="74" t="s">
        <v>600</v>
      </c>
      <c r="R847" s="74" t="s">
        <v>64</v>
      </c>
      <c r="S847" s="67">
        <v>1.0</v>
      </c>
      <c r="T847" s="67">
        <v>0.0</v>
      </c>
      <c r="U847" s="67">
        <v>0.0</v>
      </c>
      <c r="V847" s="68"/>
      <c r="W847" s="70"/>
      <c r="X847" s="70"/>
      <c r="Y847" s="64" t="s">
        <v>66</v>
      </c>
      <c r="Z847" s="64" t="s">
        <v>66</v>
      </c>
      <c r="AA847" s="64" t="s">
        <v>66</v>
      </c>
      <c r="AB847" s="64" t="s">
        <v>66</v>
      </c>
      <c r="AC847" s="412" t="s">
        <v>1425</v>
      </c>
      <c r="AD847" s="52"/>
    </row>
    <row r="848" ht="33.75" hidden="1" customHeight="1">
      <c r="A848" s="52">
        <v>986.0</v>
      </c>
      <c r="B848" s="53" t="s">
        <v>54</v>
      </c>
      <c r="C848" s="54" t="s">
        <v>1112</v>
      </c>
      <c r="D848" s="620" t="s">
        <v>197</v>
      </c>
      <c r="E848" s="52"/>
      <c r="F848" s="58"/>
      <c r="G848" s="58">
        <v>45589.0</v>
      </c>
      <c r="H848" s="74"/>
      <c r="I848" s="74"/>
      <c r="J848" s="63" t="s">
        <v>66</v>
      </c>
      <c r="K848" s="64" t="s">
        <v>66</v>
      </c>
      <c r="L848" s="64" t="s">
        <v>66</v>
      </c>
      <c r="M848" s="74" t="s">
        <v>57</v>
      </c>
      <c r="N848" s="74" t="s">
        <v>44</v>
      </c>
      <c r="O848" s="307"/>
      <c r="P848" s="307"/>
      <c r="Q848" s="74" t="s">
        <v>600</v>
      </c>
      <c r="R848" s="74" t="s">
        <v>66</v>
      </c>
      <c r="S848" s="67">
        <v>4.0</v>
      </c>
      <c r="T848" s="67">
        <v>0.0</v>
      </c>
      <c r="U848" s="67">
        <v>0.0</v>
      </c>
      <c r="V848" s="68"/>
      <c r="W848" s="70"/>
      <c r="X848" s="70"/>
      <c r="Y848" s="64" t="s">
        <v>66</v>
      </c>
      <c r="Z848" s="64" t="s">
        <v>66</v>
      </c>
      <c r="AA848" s="64" t="s">
        <v>66</v>
      </c>
      <c r="AB848" s="64" t="s">
        <v>66</v>
      </c>
      <c r="AC848" s="412" t="s">
        <v>1439</v>
      </c>
      <c r="AD848" s="52"/>
    </row>
    <row r="849" ht="33.75" hidden="1" customHeight="1">
      <c r="A849" s="52">
        <v>987.0</v>
      </c>
      <c r="B849" s="53" t="s">
        <v>54</v>
      </c>
      <c r="C849" s="54" t="s">
        <v>751</v>
      </c>
      <c r="D849" s="620" t="s">
        <v>197</v>
      </c>
      <c r="E849" s="52"/>
      <c r="F849" s="58"/>
      <c r="G849" s="58">
        <v>45603.0</v>
      </c>
      <c r="H849" s="74"/>
      <c r="I849" s="74"/>
      <c r="J849" s="63" t="s">
        <v>66</v>
      </c>
      <c r="K849" s="64" t="s">
        <v>66</v>
      </c>
      <c r="L849" s="64" t="s">
        <v>66</v>
      </c>
      <c r="M849" s="74" t="s">
        <v>57</v>
      </c>
      <c r="N849" s="307"/>
      <c r="O849" s="307"/>
      <c r="P849" s="307"/>
      <c r="Q849" s="74" t="s">
        <v>600</v>
      </c>
      <c r="R849" s="74" t="s">
        <v>66</v>
      </c>
      <c r="S849" s="67">
        <v>9.0</v>
      </c>
      <c r="T849" s="67">
        <v>0.0</v>
      </c>
      <c r="U849" s="67">
        <v>0.0</v>
      </c>
      <c r="V849" s="68"/>
      <c r="W849" s="70"/>
      <c r="X849" s="70"/>
      <c r="Y849" s="64" t="s">
        <v>66</v>
      </c>
      <c r="Z849" s="64" t="s">
        <v>66</v>
      </c>
      <c r="AA849" s="64" t="s">
        <v>66</v>
      </c>
      <c r="AB849" s="64" t="s">
        <v>66</v>
      </c>
      <c r="AC849" s="412" t="s">
        <v>891</v>
      </c>
      <c r="AD849" s="52"/>
    </row>
    <row r="850" ht="33.75" hidden="1" customHeight="1">
      <c r="A850" s="52">
        <v>988.0</v>
      </c>
      <c r="B850" s="53" t="s">
        <v>54</v>
      </c>
      <c r="C850" s="54" t="s">
        <v>1182</v>
      </c>
      <c r="D850" s="620" t="s">
        <v>197</v>
      </c>
      <c r="E850" s="52"/>
      <c r="F850" s="58"/>
      <c r="G850" s="58">
        <v>45628.0</v>
      </c>
      <c r="H850" s="74"/>
      <c r="I850" s="74"/>
      <c r="J850" s="63" t="s">
        <v>57</v>
      </c>
      <c r="K850" s="64" t="s">
        <v>57</v>
      </c>
      <c r="L850" s="64" t="s">
        <v>57</v>
      </c>
      <c r="M850" s="74" t="s">
        <v>57</v>
      </c>
      <c r="N850" s="74" t="s">
        <v>57</v>
      </c>
      <c r="O850" s="74" t="s">
        <v>57</v>
      </c>
      <c r="P850" s="307"/>
      <c r="Q850" s="74" t="s">
        <v>600</v>
      </c>
      <c r="R850" s="74" t="s">
        <v>1184</v>
      </c>
      <c r="S850" s="67">
        <v>2.0</v>
      </c>
      <c r="T850" s="67">
        <v>4.0</v>
      </c>
      <c r="U850" s="67">
        <v>2.0</v>
      </c>
      <c r="V850" s="68"/>
      <c r="W850" s="70"/>
      <c r="X850" s="70"/>
      <c r="Y850" s="64" t="s">
        <v>66</v>
      </c>
      <c r="Z850" s="64" t="s">
        <v>66</v>
      </c>
      <c r="AA850" s="64" t="s">
        <v>66</v>
      </c>
      <c r="AB850" s="64" t="s">
        <v>66</v>
      </c>
      <c r="AC850" s="412" t="s">
        <v>1587</v>
      </c>
      <c r="AD850" s="52"/>
    </row>
    <row r="851" ht="33.75" hidden="1" customHeight="1">
      <c r="A851" s="52">
        <v>989.0</v>
      </c>
      <c r="B851" s="53" t="s">
        <v>54</v>
      </c>
      <c r="C851" s="54" t="s">
        <v>575</v>
      </c>
      <c r="D851" s="620" t="s">
        <v>2974</v>
      </c>
      <c r="E851" s="52"/>
      <c r="F851" s="58"/>
      <c r="G851" s="58">
        <v>45607.0</v>
      </c>
      <c r="H851" s="74"/>
      <c r="I851" s="74"/>
      <c r="J851" s="63" t="s">
        <v>66</v>
      </c>
      <c r="K851" s="64" t="s">
        <v>66</v>
      </c>
      <c r="L851" s="64" t="s">
        <v>66</v>
      </c>
      <c r="M851" s="74" t="s">
        <v>183</v>
      </c>
      <c r="N851" s="74" t="s">
        <v>44</v>
      </c>
      <c r="O851" s="307"/>
      <c r="P851" s="307"/>
      <c r="Q851" s="74" t="s">
        <v>600</v>
      </c>
      <c r="R851" s="74" t="s">
        <v>64</v>
      </c>
      <c r="S851" s="67">
        <v>2.0</v>
      </c>
      <c r="T851" s="67">
        <v>0.0</v>
      </c>
      <c r="U851" s="67">
        <v>0.0</v>
      </c>
      <c r="V851" s="68"/>
      <c r="W851" s="70"/>
      <c r="X851" s="70"/>
      <c r="Y851" s="64" t="s">
        <v>66</v>
      </c>
      <c r="Z851" s="64" t="s">
        <v>66</v>
      </c>
      <c r="AA851" s="64" t="s">
        <v>66</v>
      </c>
      <c r="AB851" s="64" t="s">
        <v>66</v>
      </c>
      <c r="AC851" s="412" t="s">
        <v>1592</v>
      </c>
      <c r="AD851" s="52"/>
    </row>
    <row r="852" ht="33.75" hidden="1" customHeight="1">
      <c r="A852" s="52">
        <v>990.0</v>
      </c>
      <c r="B852" s="53" t="s">
        <v>54</v>
      </c>
      <c r="C852" s="54" t="s">
        <v>408</v>
      </c>
      <c r="D852" s="620" t="s">
        <v>2974</v>
      </c>
      <c r="E852" s="52"/>
      <c r="F852" s="58"/>
      <c r="G852" s="58">
        <v>45614.0</v>
      </c>
      <c r="H852" s="74"/>
      <c r="I852" s="74"/>
      <c r="J852" s="63" t="s">
        <v>66</v>
      </c>
      <c r="K852" s="64" t="s">
        <v>66</v>
      </c>
      <c r="L852" s="64" t="s">
        <v>66</v>
      </c>
      <c r="M852" s="74" t="s">
        <v>57</v>
      </c>
      <c r="N852" s="74" t="s">
        <v>44</v>
      </c>
      <c r="O852" s="307"/>
      <c r="P852" s="307"/>
      <c r="Q852" s="74" t="s">
        <v>600</v>
      </c>
      <c r="R852" s="65" t="s">
        <v>64</v>
      </c>
      <c r="S852" s="67">
        <v>12.0</v>
      </c>
      <c r="T852" s="67">
        <v>0.0</v>
      </c>
      <c r="U852" s="67">
        <v>0.0</v>
      </c>
      <c r="V852" s="68"/>
      <c r="W852" s="70"/>
      <c r="X852" s="70"/>
      <c r="Y852" s="64" t="s">
        <v>66</v>
      </c>
      <c r="Z852" s="64" t="s">
        <v>66</v>
      </c>
      <c r="AA852" s="64" t="s">
        <v>66</v>
      </c>
      <c r="AB852" s="64" t="s">
        <v>66</v>
      </c>
      <c r="AC852" s="412" t="s">
        <v>1329</v>
      </c>
      <c r="AD852" s="52"/>
    </row>
    <row r="853" ht="33.75" hidden="1" customHeight="1">
      <c r="A853" s="52">
        <v>991.0</v>
      </c>
      <c r="B853" s="53" t="s">
        <v>54</v>
      </c>
      <c r="C853" s="54" t="s">
        <v>1186</v>
      </c>
      <c r="D853" s="620" t="s">
        <v>197</v>
      </c>
      <c r="E853" s="52"/>
      <c r="F853" s="58"/>
      <c r="G853" s="58">
        <v>45622.0</v>
      </c>
      <c r="H853" s="74"/>
      <c r="I853" s="74"/>
      <c r="J853" s="63" t="s">
        <v>57</v>
      </c>
      <c r="K853" s="64" t="s">
        <v>57</v>
      </c>
      <c r="L853" s="64" t="s">
        <v>57</v>
      </c>
      <c r="M853" s="74" t="s">
        <v>57</v>
      </c>
      <c r="N853" s="74" t="s">
        <v>57</v>
      </c>
      <c r="O853" s="74" t="s">
        <v>57</v>
      </c>
      <c r="P853" s="307"/>
      <c r="Q853" s="74" t="s">
        <v>600</v>
      </c>
      <c r="R853" s="74" t="s">
        <v>600</v>
      </c>
      <c r="S853" s="67">
        <v>2.0</v>
      </c>
      <c r="T853" s="67">
        <v>3.0</v>
      </c>
      <c r="U853" s="67">
        <v>1.0</v>
      </c>
      <c r="V853" s="68"/>
      <c r="W853" s="70"/>
      <c r="X853" s="70"/>
      <c r="Y853" s="64" t="s">
        <v>66</v>
      </c>
      <c r="Z853" s="64" t="s">
        <v>66</v>
      </c>
      <c r="AA853" s="64" t="s">
        <v>66</v>
      </c>
      <c r="AB853" s="64" t="s">
        <v>66</v>
      </c>
      <c r="AC853" s="412" t="s">
        <v>1600</v>
      </c>
      <c r="AD853" s="52"/>
    </row>
    <row r="854" ht="33.75" hidden="1" customHeight="1">
      <c r="A854" s="52">
        <v>992.0</v>
      </c>
      <c r="B854" s="53" t="s">
        <v>54</v>
      </c>
      <c r="C854" s="54" t="s">
        <v>1188</v>
      </c>
      <c r="D854" s="620" t="s">
        <v>197</v>
      </c>
      <c r="E854" s="52"/>
      <c r="F854" s="58"/>
      <c r="G854" s="58">
        <v>45623.0</v>
      </c>
      <c r="H854" s="74"/>
      <c r="I854" s="74"/>
      <c r="J854" s="63" t="s">
        <v>57</v>
      </c>
      <c r="K854" s="64" t="s">
        <v>57</v>
      </c>
      <c r="L854" s="64" t="s">
        <v>57</v>
      </c>
      <c r="M854" s="74" t="s">
        <v>57</v>
      </c>
      <c r="N854" s="74" t="s">
        <v>57</v>
      </c>
      <c r="O854" s="74" t="s">
        <v>57</v>
      </c>
      <c r="P854" s="307"/>
      <c r="Q854" s="74" t="s">
        <v>600</v>
      </c>
      <c r="R854" s="74" t="s">
        <v>1131</v>
      </c>
      <c r="S854" s="67">
        <v>20.0</v>
      </c>
      <c r="T854" s="67">
        <v>25.0</v>
      </c>
      <c r="U854" s="67">
        <v>5.0</v>
      </c>
      <c r="V854" s="68"/>
      <c r="W854" s="70"/>
      <c r="X854" s="70"/>
      <c r="Y854" s="64" t="s">
        <v>66</v>
      </c>
      <c r="Z854" s="64" t="s">
        <v>66</v>
      </c>
      <c r="AA854" s="64" t="s">
        <v>66</v>
      </c>
      <c r="AB854" s="64" t="s">
        <v>66</v>
      </c>
      <c r="AC854" s="412" t="s">
        <v>1605</v>
      </c>
      <c r="AD854" s="52"/>
    </row>
    <row r="855" ht="33.75" hidden="1" customHeight="1">
      <c r="A855" s="52">
        <v>993.0</v>
      </c>
      <c r="B855" s="53" t="s">
        <v>54</v>
      </c>
      <c r="C855" s="54" t="s">
        <v>1125</v>
      </c>
      <c r="D855" s="620" t="s">
        <v>3056</v>
      </c>
      <c r="E855" s="52"/>
      <c r="F855" s="58"/>
      <c r="G855" s="58">
        <v>45588.0</v>
      </c>
      <c r="H855" s="74"/>
      <c r="I855" s="74"/>
      <c r="J855" s="63" t="s">
        <v>66</v>
      </c>
      <c r="K855" s="64" t="s">
        <v>57</v>
      </c>
      <c r="L855" s="64" t="s">
        <v>66</v>
      </c>
      <c r="M855" s="74" t="s">
        <v>57</v>
      </c>
      <c r="N855" s="74" t="s">
        <v>66</v>
      </c>
      <c r="O855" s="307"/>
      <c r="P855" s="307"/>
      <c r="Q855" s="74" t="s">
        <v>66</v>
      </c>
      <c r="R855" s="74" t="s">
        <v>64</v>
      </c>
      <c r="S855" s="67">
        <v>49.0</v>
      </c>
      <c r="T855" s="67">
        <v>26.0</v>
      </c>
      <c r="U855" s="67">
        <v>0.0</v>
      </c>
      <c r="V855" s="68"/>
      <c r="W855" s="70"/>
      <c r="X855" s="70"/>
      <c r="Y855" s="64" t="s">
        <v>66</v>
      </c>
      <c r="Z855" s="64" t="s">
        <v>66</v>
      </c>
      <c r="AA855" s="64" t="s">
        <v>66</v>
      </c>
      <c r="AB855" s="64" t="s">
        <v>66</v>
      </c>
      <c r="AC855" s="412" t="s">
        <v>1455</v>
      </c>
      <c r="AD855" s="52"/>
    </row>
    <row r="856" ht="33.75" hidden="1" customHeight="1">
      <c r="A856" s="52">
        <v>994.0</v>
      </c>
      <c r="B856" s="53" t="s">
        <v>54</v>
      </c>
      <c r="C856" s="54" t="s">
        <v>907</v>
      </c>
      <c r="D856" s="620" t="s">
        <v>197</v>
      </c>
      <c r="E856" s="52"/>
      <c r="F856" s="58"/>
      <c r="G856" s="58">
        <v>45616.0</v>
      </c>
      <c r="H856" s="74"/>
      <c r="I856" s="74"/>
      <c r="J856" s="63" t="s">
        <v>57</v>
      </c>
      <c r="K856" s="64" t="s">
        <v>57</v>
      </c>
      <c r="L856" s="64" t="s">
        <v>57</v>
      </c>
      <c r="M856" s="74" t="s">
        <v>57</v>
      </c>
      <c r="N856" s="74" t="s">
        <v>44</v>
      </c>
      <c r="O856" s="74" t="s">
        <v>57</v>
      </c>
      <c r="P856" s="307"/>
      <c r="Q856" s="74" t="s">
        <v>600</v>
      </c>
      <c r="R856" s="74" t="s">
        <v>58</v>
      </c>
      <c r="S856" s="67">
        <v>2.0</v>
      </c>
      <c r="T856" s="67">
        <v>3.0</v>
      </c>
      <c r="U856" s="67">
        <v>1.0</v>
      </c>
      <c r="V856" s="68"/>
      <c r="W856" s="70"/>
      <c r="X856" s="70"/>
      <c r="Y856" s="64" t="s">
        <v>66</v>
      </c>
      <c r="Z856" s="64" t="s">
        <v>66</v>
      </c>
      <c r="AA856" s="64" t="s">
        <v>66</v>
      </c>
      <c r="AB856" s="64" t="s">
        <v>66</v>
      </c>
      <c r="AC856" s="412" t="s">
        <v>1205</v>
      </c>
      <c r="AD856" s="52"/>
    </row>
    <row r="857" ht="33.75" hidden="1" customHeight="1">
      <c r="A857" s="52">
        <v>995.0</v>
      </c>
      <c r="B857" s="53" t="s">
        <v>54</v>
      </c>
      <c r="C857" s="54" t="s">
        <v>429</v>
      </c>
      <c r="D857" s="620" t="s">
        <v>2974</v>
      </c>
      <c r="E857" s="52"/>
      <c r="F857" s="58"/>
      <c r="G857" s="58">
        <v>45621.0</v>
      </c>
      <c r="H857" s="74"/>
      <c r="I857" s="74"/>
      <c r="J857" s="63" t="s">
        <v>66</v>
      </c>
      <c r="K857" s="64" t="s">
        <v>66</v>
      </c>
      <c r="L857" s="64" t="s">
        <v>66</v>
      </c>
      <c r="M857" s="65" t="s">
        <v>57</v>
      </c>
      <c r="N857" s="74" t="s">
        <v>44</v>
      </c>
      <c r="O857" s="74" t="s">
        <v>57</v>
      </c>
      <c r="P857" s="307"/>
      <c r="Q857" s="74" t="s">
        <v>600</v>
      </c>
      <c r="R857" s="65" t="s">
        <v>64</v>
      </c>
      <c r="S857" s="67">
        <v>2.0</v>
      </c>
      <c r="T857" s="67">
        <v>0.0</v>
      </c>
      <c r="U857" s="67">
        <v>0.0</v>
      </c>
      <c r="V857" s="68"/>
      <c r="W857" s="70"/>
      <c r="X857" s="70"/>
      <c r="Y857" s="64" t="s">
        <v>66</v>
      </c>
      <c r="Z857" s="64" t="s">
        <v>66</v>
      </c>
      <c r="AA857" s="64" t="s">
        <v>66</v>
      </c>
      <c r="AB857" s="64" t="s">
        <v>66</v>
      </c>
      <c r="AC857" s="412" t="s">
        <v>675</v>
      </c>
      <c r="AD857" s="52"/>
    </row>
    <row r="858" ht="33.75" hidden="1" customHeight="1">
      <c r="A858" s="52">
        <v>996.0</v>
      </c>
      <c r="B858" s="53" t="s">
        <v>54</v>
      </c>
      <c r="C858" s="54" t="s">
        <v>484</v>
      </c>
      <c r="D858" s="620" t="s">
        <v>453</v>
      </c>
      <c r="E858" s="52"/>
      <c r="F858" s="58"/>
      <c r="G858" s="58">
        <v>45590.0</v>
      </c>
      <c r="H858" s="74"/>
      <c r="I858" s="74"/>
      <c r="J858" s="63" t="s">
        <v>66</v>
      </c>
      <c r="K858" s="64" t="s">
        <v>57</v>
      </c>
      <c r="L858" s="64" t="s">
        <v>57</v>
      </c>
      <c r="M858" s="74" t="s">
        <v>57</v>
      </c>
      <c r="N858" s="74" t="s">
        <v>44</v>
      </c>
      <c r="O858" s="307"/>
      <c r="P858" s="307"/>
      <c r="Q858" s="74" t="s">
        <v>600</v>
      </c>
      <c r="R858" s="65" t="s">
        <v>1190</v>
      </c>
      <c r="S858" s="67">
        <v>10.0</v>
      </c>
      <c r="T858" s="67">
        <v>11.0</v>
      </c>
      <c r="U858" s="67">
        <v>6.0</v>
      </c>
      <c r="V858" s="68"/>
      <c r="W858" s="70"/>
      <c r="X858" s="70"/>
      <c r="Y858" s="64" t="s">
        <v>66</v>
      </c>
      <c r="Z858" s="64" t="s">
        <v>66</v>
      </c>
      <c r="AA858" s="64" t="s">
        <v>66</v>
      </c>
      <c r="AB858" s="64" t="s">
        <v>66</v>
      </c>
      <c r="AC858" s="412" t="s">
        <v>673</v>
      </c>
      <c r="AD858" s="52"/>
    </row>
    <row r="859" ht="33.75" hidden="1" customHeight="1">
      <c r="A859" s="52">
        <v>997.0</v>
      </c>
      <c r="B859" s="53" t="s">
        <v>54</v>
      </c>
      <c r="C859" s="54" t="s">
        <v>1191</v>
      </c>
      <c r="D859" s="620" t="s">
        <v>197</v>
      </c>
      <c r="E859" s="52"/>
      <c r="F859" s="58"/>
      <c r="G859" s="58">
        <v>45636.0</v>
      </c>
      <c r="H859" s="74"/>
      <c r="I859" s="74"/>
      <c r="J859" s="63" t="s">
        <v>57</v>
      </c>
      <c r="K859" s="64" t="s">
        <v>57</v>
      </c>
      <c r="L859" s="64" t="s">
        <v>57</v>
      </c>
      <c r="M859" s="74" t="s">
        <v>57</v>
      </c>
      <c r="N859" s="74" t="s">
        <v>859</v>
      </c>
      <c r="O859" s="74" t="s">
        <v>859</v>
      </c>
      <c r="P859" s="307"/>
      <c r="Q859" s="74" t="s">
        <v>600</v>
      </c>
      <c r="R859" s="74" t="s">
        <v>58</v>
      </c>
      <c r="S859" s="67">
        <v>6.0</v>
      </c>
      <c r="T859" s="67">
        <v>8.0</v>
      </c>
      <c r="U859" s="67">
        <v>2.0</v>
      </c>
      <c r="V859" s="68"/>
      <c r="W859" s="70"/>
      <c r="X859" s="70"/>
      <c r="Y859" s="64" t="s">
        <v>66</v>
      </c>
      <c r="Z859" s="64" t="s">
        <v>66</v>
      </c>
      <c r="AA859" s="64" t="s">
        <v>66</v>
      </c>
      <c r="AB859" s="64" t="s">
        <v>66</v>
      </c>
      <c r="AC859" s="412" t="s">
        <v>675</v>
      </c>
      <c r="AD859" s="52"/>
    </row>
    <row r="860" ht="33.75" hidden="1" customHeight="1">
      <c r="A860" s="52">
        <v>998.0</v>
      </c>
      <c r="B860" s="53" t="s">
        <v>54</v>
      </c>
      <c r="C860" s="54" t="s">
        <v>734</v>
      </c>
      <c r="D860" s="620" t="s">
        <v>2974</v>
      </c>
      <c r="E860" s="52"/>
      <c r="F860" s="58"/>
      <c r="G860" s="58">
        <v>45623.0</v>
      </c>
      <c r="H860" s="74"/>
      <c r="I860" s="74"/>
      <c r="J860" s="63" t="s">
        <v>66</v>
      </c>
      <c r="K860" s="64" t="s">
        <v>66</v>
      </c>
      <c r="L860" s="64" t="s">
        <v>66</v>
      </c>
      <c r="M860" s="74" t="s">
        <v>57</v>
      </c>
      <c r="N860" s="74" t="s">
        <v>44</v>
      </c>
      <c r="O860" s="74" t="s">
        <v>57</v>
      </c>
      <c r="P860" s="307"/>
      <c r="Q860" s="74" t="s">
        <v>600</v>
      </c>
      <c r="R860" s="65" t="s">
        <v>64</v>
      </c>
      <c r="S860" s="67">
        <v>18.0</v>
      </c>
      <c r="T860" s="67">
        <v>0.0</v>
      </c>
      <c r="U860" s="67">
        <v>0.0</v>
      </c>
      <c r="V860" s="68"/>
      <c r="W860" s="70"/>
      <c r="X860" s="70"/>
      <c r="Y860" s="64" t="s">
        <v>66</v>
      </c>
      <c r="Z860" s="64" t="s">
        <v>66</v>
      </c>
      <c r="AA860" s="64" t="s">
        <v>66</v>
      </c>
      <c r="AB860" s="64" t="s">
        <v>66</v>
      </c>
      <c r="AC860" s="412" t="s">
        <v>875</v>
      </c>
      <c r="AD860" s="52"/>
    </row>
    <row r="861" ht="33.75" hidden="1" customHeight="1">
      <c r="A861" s="52">
        <v>999.0</v>
      </c>
      <c r="B861" s="53" t="s">
        <v>54</v>
      </c>
      <c r="C861" s="54" t="s">
        <v>1194</v>
      </c>
      <c r="D861" s="620" t="s">
        <v>2974</v>
      </c>
      <c r="E861" s="52"/>
      <c r="F861" s="58"/>
      <c r="G861" s="58">
        <v>45610.0</v>
      </c>
      <c r="H861" s="74"/>
      <c r="I861" s="74"/>
      <c r="J861" s="63" t="s">
        <v>66</v>
      </c>
      <c r="K861" s="64" t="s">
        <v>66</v>
      </c>
      <c r="L861" s="64" t="s">
        <v>66</v>
      </c>
      <c r="M861" s="74" t="s">
        <v>57</v>
      </c>
      <c r="N861" s="74" t="s">
        <v>1195</v>
      </c>
      <c r="O861" s="307"/>
      <c r="P861" s="307"/>
      <c r="Q861" s="74" t="s">
        <v>1180</v>
      </c>
      <c r="R861" s="74" t="s">
        <v>64</v>
      </c>
      <c r="S861" s="67">
        <v>1.0</v>
      </c>
      <c r="T861" s="67">
        <v>0.0</v>
      </c>
      <c r="U861" s="67">
        <v>0.0</v>
      </c>
      <c r="V861" s="68"/>
      <c r="W861" s="70"/>
      <c r="X861" s="70"/>
      <c r="Y861" s="64" t="s">
        <v>66</v>
      </c>
      <c r="Z861" s="64" t="s">
        <v>66</v>
      </c>
      <c r="AA861" s="64" t="s">
        <v>66</v>
      </c>
      <c r="AB861" s="64" t="s">
        <v>66</v>
      </c>
      <c r="AC861" s="412" t="s">
        <v>1630</v>
      </c>
      <c r="AD861" s="52"/>
    </row>
    <row r="862" ht="33.75" hidden="1" customHeight="1">
      <c r="A862" s="52">
        <v>1000.0</v>
      </c>
      <c r="B862" s="53" t="s">
        <v>54</v>
      </c>
      <c r="C862" s="54" t="s">
        <v>1196</v>
      </c>
      <c r="D862" s="620" t="s">
        <v>197</v>
      </c>
      <c r="E862" s="52"/>
      <c r="F862" s="58"/>
      <c r="G862" s="58">
        <v>45630.0</v>
      </c>
      <c r="H862" s="74"/>
      <c r="I862" s="74"/>
      <c r="J862" s="63" t="s">
        <v>57</v>
      </c>
      <c r="K862" s="64" t="s">
        <v>57</v>
      </c>
      <c r="L862" s="64" t="s">
        <v>57</v>
      </c>
      <c r="M862" s="74" t="s">
        <v>57</v>
      </c>
      <c r="N862" s="74" t="s">
        <v>57</v>
      </c>
      <c r="O862" s="74" t="s">
        <v>57</v>
      </c>
      <c r="P862" s="307"/>
      <c r="Q862" s="74" t="s">
        <v>600</v>
      </c>
      <c r="R862" s="74" t="s">
        <v>58</v>
      </c>
      <c r="S862" s="67">
        <v>8.0</v>
      </c>
      <c r="T862" s="67">
        <v>11.0</v>
      </c>
      <c r="U862" s="67">
        <v>3.0</v>
      </c>
      <c r="V862" s="68"/>
      <c r="W862" s="70"/>
      <c r="X862" s="70"/>
      <c r="Y862" s="64" t="s">
        <v>66</v>
      </c>
      <c r="Z862" s="64" t="s">
        <v>66</v>
      </c>
      <c r="AA862" s="64" t="s">
        <v>66</v>
      </c>
      <c r="AB862" s="64" t="s">
        <v>66</v>
      </c>
      <c r="AC862" s="412" t="s">
        <v>1638</v>
      </c>
      <c r="AD862" s="52"/>
    </row>
    <row r="863" ht="33.75" hidden="1" customHeight="1">
      <c r="A863" s="52">
        <v>1001.0</v>
      </c>
      <c r="B863" s="53" t="s">
        <v>54</v>
      </c>
      <c r="C863" s="54" t="s">
        <v>1198</v>
      </c>
      <c r="D863" s="620" t="s">
        <v>197</v>
      </c>
      <c r="E863" s="52"/>
      <c r="F863" s="58"/>
      <c r="G863" s="58">
        <v>45677.0</v>
      </c>
      <c r="H863" s="74"/>
      <c r="I863" s="74"/>
      <c r="J863" s="63" t="s">
        <v>57</v>
      </c>
      <c r="K863" s="64" t="s">
        <v>57</v>
      </c>
      <c r="L863" s="64" t="s">
        <v>57</v>
      </c>
      <c r="M863" s="74" t="s">
        <v>57</v>
      </c>
      <c r="N863" s="74" t="s">
        <v>57</v>
      </c>
      <c r="O863" s="74" t="s">
        <v>57</v>
      </c>
      <c r="P863" s="307"/>
      <c r="Q863" s="74" t="s">
        <v>600</v>
      </c>
      <c r="R863" s="74" t="s">
        <v>600</v>
      </c>
      <c r="S863" s="67">
        <v>3.0</v>
      </c>
      <c r="T863" s="67">
        <v>5.0</v>
      </c>
      <c r="U863" s="67">
        <v>2.0</v>
      </c>
      <c r="V863" s="68"/>
      <c r="W863" s="70"/>
      <c r="X863" s="70"/>
      <c r="Y863" s="64" t="s">
        <v>66</v>
      </c>
      <c r="Z863" s="64" t="s">
        <v>66</v>
      </c>
      <c r="AA863" s="64" t="s">
        <v>66</v>
      </c>
      <c r="AB863" s="64" t="s">
        <v>66</v>
      </c>
      <c r="AC863" s="412" t="s">
        <v>1644</v>
      </c>
      <c r="AD863" s="52"/>
    </row>
    <row r="864" ht="33.75" hidden="1" customHeight="1">
      <c r="A864" s="52">
        <v>1002.0</v>
      </c>
      <c r="B864" s="53" t="s">
        <v>54</v>
      </c>
      <c r="C864" s="54" t="s">
        <v>1200</v>
      </c>
      <c r="D864" s="620" t="s">
        <v>197</v>
      </c>
      <c r="E864" s="52"/>
      <c r="F864" s="58"/>
      <c r="G864" s="58">
        <v>45618.0</v>
      </c>
      <c r="H864" s="74"/>
      <c r="I864" s="74"/>
      <c r="J864" s="63" t="s">
        <v>57</v>
      </c>
      <c r="K864" s="64" t="s">
        <v>57</v>
      </c>
      <c r="L864" s="64" t="s">
        <v>57</v>
      </c>
      <c r="M864" s="74" t="s">
        <v>57</v>
      </c>
      <c r="N864" s="74" t="s">
        <v>44</v>
      </c>
      <c r="O864" s="74" t="s">
        <v>57</v>
      </c>
      <c r="P864" s="307"/>
      <c r="Q864" s="74" t="s">
        <v>600</v>
      </c>
      <c r="R864" s="74" t="s">
        <v>58</v>
      </c>
      <c r="S864" s="67">
        <v>10.0</v>
      </c>
      <c r="T864" s="67">
        <v>14.0</v>
      </c>
      <c r="U864" s="67">
        <v>4.0</v>
      </c>
      <c r="V864" s="68"/>
      <c r="W864" s="70"/>
      <c r="X864" s="70"/>
      <c r="Y864" s="64" t="s">
        <v>66</v>
      </c>
      <c r="Z864" s="64" t="s">
        <v>66</v>
      </c>
      <c r="AA864" s="64" t="s">
        <v>66</v>
      </c>
      <c r="AB864" s="64" t="s">
        <v>66</v>
      </c>
      <c r="AC864" s="412" t="s">
        <v>1652</v>
      </c>
      <c r="AD864" s="52"/>
    </row>
    <row r="865" ht="33.75" hidden="1" customHeight="1">
      <c r="A865" s="52">
        <v>1003.0</v>
      </c>
      <c r="B865" s="53" t="s">
        <v>54</v>
      </c>
      <c r="C865" s="54" t="s">
        <v>1201</v>
      </c>
      <c r="D865" s="620" t="s">
        <v>197</v>
      </c>
      <c r="E865" s="52"/>
      <c r="F865" s="58"/>
      <c r="G865" s="58">
        <v>45629.0</v>
      </c>
      <c r="H865" s="74"/>
      <c r="I865" s="74"/>
      <c r="J865" s="63" t="s">
        <v>57</v>
      </c>
      <c r="K865" s="64" t="s">
        <v>57</v>
      </c>
      <c r="L865" s="64" t="s">
        <v>66</v>
      </c>
      <c r="M865" s="74" t="s">
        <v>57</v>
      </c>
      <c r="N865" s="74" t="s">
        <v>57</v>
      </c>
      <c r="O865" s="74" t="s">
        <v>57</v>
      </c>
      <c r="P865" s="307"/>
      <c r="Q865" s="74" t="s">
        <v>600</v>
      </c>
      <c r="R865" s="74" t="s">
        <v>58</v>
      </c>
      <c r="S865" s="67">
        <v>2.0</v>
      </c>
      <c r="T865" s="67">
        <v>2.0</v>
      </c>
      <c r="U865" s="67">
        <v>0.0</v>
      </c>
      <c r="V865" s="68"/>
      <c r="W865" s="70"/>
      <c r="X865" s="70"/>
      <c r="Y865" s="64" t="s">
        <v>66</v>
      </c>
      <c r="Z865" s="64" t="s">
        <v>66</v>
      </c>
      <c r="AA865" s="64" t="s">
        <v>66</v>
      </c>
      <c r="AB865" s="64" t="s">
        <v>66</v>
      </c>
      <c r="AC865" s="412" t="s">
        <v>1658</v>
      </c>
      <c r="AD865" s="52"/>
    </row>
    <row r="866" ht="33.75" hidden="1" customHeight="1">
      <c r="A866" s="52">
        <v>1004.0</v>
      </c>
      <c r="B866" s="53" t="s">
        <v>54</v>
      </c>
      <c r="C866" s="54" t="s">
        <v>1082</v>
      </c>
      <c r="D866" s="620" t="s">
        <v>3056</v>
      </c>
      <c r="E866" s="52"/>
      <c r="F866" s="58"/>
      <c r="G866" s="58">
        <v>45603.0</v>
      </c>
      <c r="H866" s="74"/>
      <c r="I866" s="74"/>
      <c r="J866" s="63" t="s">
        <v>66</v>
      </c>
      <c r="K866" s="64" t="s">
        <v>66</v>
      </c>
      <c r="L866" s="64" t="s">
        <v>57</v>
      </c>
      <c r="M866" s="74" t="s">
        <v>66</v>
      </c>
      <c r="N866" s="74" t="s">
        <v>66</v>
      </c>
      <c r="O866" s="307"/>
      <c r="P866" s="307"/>
      <c r="Q866" s="74" t="s">
        <v>66</v>
      </c>
      <c r="R866" s="74" t="s">
        <v>66</v>
      </c>
      <c r="S866" s="67">
        <v>0.0</v>
      </c>
      <c r="T866" s="67">
        <v>0.0</v>
      </c>
      <c r="U866" s="67">
        <v>1.0</v>
      </c>
      <c r="V866" s="68"/>
      <c r="W866" s="70"/>
      <c r="X866" s="70"/>
      <c r="Y866" s="64" t="s">
        <v>66</v>
      </c>
      <c r="Z866" s="64" t="s">
        <v>66</v>
      </c>
      <c r="AA866" s="64" t="s">
        <v>66</v>
      </c>
      <c r="AB866" s="64" t="s">
        <v>66</v>
      </c>
      <c r="AC866" s="412" t="s">
        <v>1084</v>
      </c>
      <c r="AD866" s="52"/>
    </row>
    <row r="867" ht="33.75" hidden="1" customHeight="1">
      <c r="A867" s="52">
        <v>1005.0</v>
      </c>
      <c r="B867" s="53" t="s">
        <v>54</v>
      </c>
      <c r="C867" s="54" t="s">
        <v>1204</v>
      </c>
      <c r="D867" s="620" t="s">
        <v>453</v>
      </c>
      <c r="E867" s="52"/>
      <c r="F867" s="58"/>
      <c r="G867" s="58">
        <v>45609.0</v>
      </c>
      <c r="H867" s="74"/>
      <c r="I867" s="74"/>
      <c r="J867" s="63" t="s">
        <v>57</v>
      </c>
      <c r="K867" s="64" t="s">
        <v>57</v>
      </c>
      <c r="L867" s="64" t="s">
        <v>57</v>
      </c>
      <c r="M867" s="74" t="s">
        <v>57</v>
      </c>
      <c r="N867" s="74" t="s">
        <v>44</v>
      </c>
      <c r="O867" s="307"/>
      <c r="P867" s="307"/>
      <c r="Q867" s="74" t="s">
        <v>600</v>
      </c>
      <c r="R867" s="74" t="s">
        <v>58</v>
      </c>
      <c r="S867" s="67">
        <v>4.0</v>
      </c>
      <c r="T867" s="67">
        <v>5.0</v>
      </c>
      <c r="U867" s="67">
        <v>1.0</v>
      </c>
      <c r="V867" s="68"/>
      <c r="W867" s="70"/>
      <c r="X867" s="70"/>
      <c r="Y867" s="64" t="s">
        <v>66</v>
      </c>
      <c r="Z867" s="64" t="s">
        <v>66</v>
      </c>
      <c r="AA867" s="64" t="s">
        <v>66</v>
      </c>
      <c r="AB867" s="64" t="s">
        <v>66</v>
      </c>
      <c r="AC867" s="412" t="s">
        <v>675</v>
      </c>
      <c r="AD867" s="52"/>
    </row>
    <row r="868" ht="33.75" hidden="1" customHeight="1">
      <c r="A868" s="52">
        <v>1006.0</v>
      </c>
      <c r="B868" s="53" t="s">
        <v>54</v>
      </c>
      <c r="C868" s="54" t="s">
        <v>1207</v>
      </c>
      <c r="D868" s="620" t="s">
        <v>197</v>
      </c>
      <c r="E868" s="52"/>
      <c r="F868" s="58"/>
      <c r="G868" s="58">
        <v>45629.0</v>
      </c>
      <c r="H868" s="74"/>
      <c r="I868" s="74"/>
      <c r="J868" s="63" t="s">
        <v>57</v>
      </c>
      <c r="K868" s="64" t="s">
        <v>57</v>
      </c>
      <c r="L868" s="64" t="s">
        <v>57</v>
      </c>
      <c r="M868" s="74" t="s">
        <v>57</v>
      </c>
      <c r="N868" s="74" t="s">
        <v>57</v>
      </c>
      <c r="O868" s="74" t="s">
        <v>57</v>
      </c>
      <c r="P868" s="307"/>
      <c r="Q868" s="74" t="s">
        <v>600</v>
      </c>
      <c r="R868" s="74" t="s">
        <v>58</v>
      </c>
      <c r="S868" s="67">
        <v>6.0</v>
      </c>
      <c r="T868" s="67">
        <v>8.0</v>
      </c>
      <c r="U868" s="67">
        <v>2.0</v>
      </c>
      <c r="V868" s="68"/>
      <c r="W868" s="70"/>
      <c r="X868" s="70"/>
      <c r="Y868" s="64" t="s">
        <v>66</v>
      </c>
      <c r="Z868" s="64" t="s">
        <v>66</v>
      </c>
      <c r="AA868" s="64" t="s">
        <v>66</v>
      </c>
      <c r="AB868" s="64" t="s">
        <v>66</v>
      </c>
      <c r="AC868" s="412" t="s">
        <v>1672</v>
      </c>
      <c r="AD868" s="52"/>
    </row>
    <row r="869" ht="33.75" hidden="1" customHeight="1">
      <c r="A869" s="52">
        <v>1007.0</v>
      </c>
      <c r="B869" s="53" t="s">
        <v>54</v>
      </c>
      <c r="C869" s="54" t="s">
        <v>1210</v>
      </c>
      <c r="D869" s="620" t="s">
        <v>197</v>
      </c>
      <c r="E869" s="52"/>
      <c r="F869" s="58"/>
      <c r="G869" s="58">
        <v>45632.0</v>
      </c>
      <c r="H869" s="74"/>
      <c r="I869" s="74"/>
      <c r="J869" s="63" t="s">
        <v>57</v>
      </c>
      <c r="K869" s="64" t="s">
        <v>57</v>
      </c>
      <c r="L869" s="64" t="s">
        <v>183</v>
      </c>
      <c r="M869" s="74" t="s">
        <v>57</v>
      </c>
      <c r="N869" s="74" t="s">
        <v>57</v>
      </c>
      <c r="O869" s="74" t="s">
        <v>57</v>
      </c>
      <c r="P869" s="307"/>
      <c r="Q869" s="74" t="s">
        <v>600</v>
      </c>
      <c r="R869" s="74" t="s">
        <v>58</v>
      </c>
      <c r="S869" s="67">
        <v>8.0</v>
      </c>
      <c r="T869" s="67">
        <v>10.0</v>
      </c>
      <c r="U869" s="67">
        <v>2.0</v>
      </c>
      <c r="V869" s="68"/>
      <c r="W869" s="70"/>
      <c r="X869" s="70"/>
      <c r="Y869" s="64" t="s">
        <v>66</v>
      </c>
      <c r="Z869" s="64" t="s">
        <v>66</v>
      </c>
      <c r="AA869" s="64" t="s">
        <v>66</v>
      </c>
      <c r="AB869" s="64" t="s">
        <v>66</v>
      </c>
      <c r="AC869" s="412" t="s">
        <v>1677</v>
      </c>
      <c r="AD869" s="52"/>
    </row>
    <row r="870" ht="33.75" hidden="1" customHeight="1">
      <c r="A870" s="52">
        <v>1008.0</v>
      </c>
      <c r="B870" s="53" t="s">
        <v>54</v>
      </c>
      <c r="C870" s="54" t="s">
        <v>936</v>
      </c>
      <c r="D870" s="620" t="s">
        <v>197</v>
      </c>
      <c r="E870" s="52"/>
      <c r="F870" s="58"/>
      <c r="G870" s="58">
        <v>45615.0</v>
      </c>
      <c r="H870" s="74"/>
      <c r="I870" s="74"/>
      <c r="J870" s="63" t="s">
        <v>66</v>
      </c>
      <c r="K870" s="64" t="s">
        <v>66</v>
      </c>
      <c r="L870" s="64" t="s">
        <v>57</v>
      </c>
      <c r="M870" s="74" t="s">
        <v>66</v>
      </c>
      <c r="N870" s="74" t="s">
        <v>66</v>
      </c>
      <c r="O870" s="307"/>
      <c r="P870" s="307"/>
      <c r="Q870" s="74" t="s">
        <v>66</v>
      </c>
      <c r="R870" s="74" t="s">
        <v>66</v>
      </c>
      <c r="S870" s="67">
        <v>0.0</v>
      </c>
      <c r="T870" s="67">
        <v>0.0</v>
      </c>
      <c r="U870" s="67">
        <v>1.0</v>
      </c>
      <c r="V870" s="68"/>
      <c r="W870" s="70"/>
      <c r="X870" s="70"/>
      <c r="Y870" s="64" t="s">
        <v>66</v>
      </c>
      <c r="Z870" s="64" t="s">
        <v>66</v>
      </c>
      <c r="AA870" s="64" t="s">
        <v>66</v>
      </c>
      <c r="AB870" s="64" t="s">
        <v>66</v>
      </c>
      <c r="AC870" s="412" t="s">
        <v>1253</v>
      </c>
      <c r="AD870" s="52"/>
    </row>
    <row r="871" ht="33.75" hidden="1" customHeight="1">
      <c r="A871" s="52">
        <v>1009.0</v>
      </c>
      <c r="B871" s="53" t="s">
        <v>54</v>
      </c>
      <c r="C871" s="54" t="s">
        <v>1212</v>
      </c>
      <c r="D871" s="620" t="s">
        <v>2974</v>
      </c>
      <c r="E871" s="52"/>
      <c r="F871" s="58"/>
      <c r="G871" s="58">
        <v>45617.0</v>
      </c>
      <c r="H871" s="74"/>
      <c r="I871" s="74"/>
      <c r="J871" s="63" t="s">
        <v>66</v>
      </c>
      <c r="K871" s="64" t="s">
        <v>66</v>
      </c>
      <c r="L871" s="64" t="s">
        <v>66</v>
      </c>
      <c r="M871" s="65" t="s">
        <v>57</v>
      </c>
      <c r="N871" s="74" t="s">
        <v>57</v>
      </c>
      <c r="O871" s="74" t="s">
        <v>57</v>
      </c>
      <c r="P871" s="307"/>
      <c r="Q871" s="74" t="s">
        <v>600</v>
      </c>
      <c r="R871" s="74" t="s">
        <v>58</v>
      </c>
      <c r="S871" s="67">
        <v>1.0</v>
      </c>
      <c r="T871" s="67">
        <v>0.0</v>
      </c>
      <c r="U871" s="67">
        <v>0.0</v>
      </c>
      <c r="V871" s="68"/>
      <c r="W871" s="70"/>
      <c r="X871" s="70"/>
      <c r="Y871" s="64" t="s">
        <v>66</v>
      </c>
      <c r="Z871" s="64" t="s">
        <v>66</v>
      </c>
      <c r="AA871" s="64" t="s">
        <v>66</v>
      </c>
      <c r="AB871" s="64" t="s">
        <v>66</v>
      </c>
      <c r="AC871" s="412" t="s">
        <v>1687</v>
      </c>
      <c r="AD871" s="52"/>
    </row>
    <row r="872" ht="33.75" hidden="1" customHeight="1">
      <c r="A872" s="52">
        <v>1010.0</v>
      </c>
      <c r="B872" s="53" t="s">
        <v>54</v>
      </c>
      <c r="C872" s="54" t="s">
        <v>1114</v>
      </c>
      <c r="D872" s="620" t="s">
        <v>3056</v>
      </c>
      <c r="E872" s="52"/>
      <c r="F872" s="58"/>
      <c r="G872" s="58">
        <v>45608.0</v>
      </c>
      <c r="H872" s="74"/>
      <c r="I872" s="74"/>
      <c r="J872" s="63" t="s">
        <v>66</v>
      </c>
      <c r="K872" s="64" t="s">
        <v>66</v>
      </c>
      <c r="L872" s="64" t="s">
        <v>66</v>
      </c>
      <c r="M872" s="74" t="s">
        <v>57</v>
      </c>
      <c r="N872" s="74" t="s">
        <v>66</v>
      </c>
      <c r="O872" s="307"/>
      <c r="P872" s="307"/>
      <c r="Q872" s="74" t="s">
        <v>66</v>
      </c>
      <c r="R872" s="74" t="s">
        <v>58</v>
      </c>
      <c r="S872" s="67">
        <v>17.0</v>
      </c>
      <c r="T872" s="67">
        <v>0.0</v>
      </c>
      <c r="U872" s="67">
        <v>0.0</v>
      </c>
      <c r="V872" s="68"/>
      <c r="W872" s="70"/>
      <c r="X872" s="70"/>
      <c r="Y872" s="64" t="s">
        <v>66</v>
      </c>
      <c r="Z872" s="64" t="s">
        <v>66</v>
      </c>
      <c r="AA872" s="64" t="s">
        <v>66</v>
      </c>
      <c r="AB872" s="64" t="s">
        <v>66</v>
      </c>
      <c r="AC872" s="412" t="s">
        <v>1442</v>
      </c>
      <c r="AD872" s="52"/>
    </row>
    <row r="873" ht="33.75" hidden="1" customHeight="1">
      <c r="A873" s="52">
        <v>1011.0</v>
      </c>
      <c r="B873" s="53" t="s">
        <v>54</v>
      </c>
      <c r="C873" s="54" t="s">
        <v>450</v>
      </c>
      <c r="D873" s="620" t="s">
        <v>2974</v>
      </c>
      <c r="E873" s="52"/>
      <c r="F873" s="58"/>
      <c r="G873" s="58">
        <v>45617.0</v>
      </c>
      <c r="H873" s="74"/>
      <c r="I873" s="74"/>
      <c r="J873" s="63" t="s">
        <v>66</v>
      </c>
      <c r="K873" s="64" t="s">
        <v>66</v>
      </c>
      <c r="L873" s="64" t="s">
        <v>66</v>
      </c>
      <c r="M873" s="65" t="s">
        <v>57</v>
      </c>
      <c r="N873" s="74" t="s">
        <v>57</v>
      </c>
      <c r="O873" s="74" t="s">
        <v>57</v>
      </c>
      <c r="P873" s="307"/>
      <c r="Q873" s="74" t="s">
        <v>600</v>
      </c>
      <c r="R873" s="65" t="s">
        <v>64</v>
      </c>
      <c r="S873" s="67">
        <v>6.0</v>
      </c>
      <c r="T873" s="67">
        <v>0.0</v>
      </c>
      <c r="U873" s="67">
        <v>0.0</v>
      </c>
      <c r="V873" s="68"/>
      <c r="W873" s="70"/>
      <c r="X873" s="70"/>
      <c r="Y873" s="64" t="s">
        <v>66</v>
      </c>
      <c r="Z873" s="64" t="s">
        <v>66</v>
      </c>
      <c r="AA873" s="64" t="s">
        <v>66</v>
      </c>
      <c r="AB873" s="64" t="s">
        <v>66</v>
      </c>
      <c r="AC873" s="412" t="s">
        <v>1423</v>
      </c>
      <c r="AD873" s="52"/>
    </row>
    <row r="874" ht="33.75" hidden="1" customHeight="1">
      <c r="A874" s="52">
        <v>1012.0</v>
      </c>
      <c r="B874" s="53" t="s">
        <v>54</v>
      </c>
      <c r="C874" s="54" t="s">
        <v>1214</v>
      </c>
      <c r="D874" s="620" t="s">
        <v>2974</v>
      </c>
      <c r="E874" s="52"/>
      <c r="F874" s="58"/>
      <c r="G874" s="58">
        <v>45646.0</v>
      </c>
      <c r="H874" s="74"/>
      <c r="I874" s="74"/>
      <c r="J874" s="63" t="s">
        <v>66</v>
      </c>
      <c r="K874" s="64" t="s">
        <v>66</v>
      </c>
      <c r="L874" s="64" t="s">
        <v>66</v>
      </c>
      <c r="M874" s="74" t="s">
        <v>57</v>
      </c>
      <c r="N874" s="74" t="s">
        <v>57</v>
      </c>
      <c r="O874" s="74" t="s">
        <v>57</v>
      </c>
      <c r="P874" s="307"/>
      <c r="Q874" s="74" t="s">
        <v>600</v>
      </c>
      <c r="R874" s="65" t="s">
        <v>64</v>
      </c>
      <c r="S874" s="67">
        <v>38.0</v>
      </c>
      <c r="T874" s="67">
        <v>0.0</v>
      </c>
      <c r="U874" s="67">
        <v>0.0</v>
      </c>
      <c r="V874" s="68"/>
      <c r="W874" s="70"/>
      <c r="X874" s="70"/>
      <c r="Y874" s="64" t="s">
        <v>66</v>
      </c>
      <c r="Z874" s="64" t="s">
        <v>66</v>
      </c>
      <c r="AA874" s="64" t="s">
        <v>66</v>
      </c>
      <c r="AB874" s="64" t="s">
        <v>66</v>
      </c>
      <c r="AC874" s="412" t="s">
        <v>1699</v>
      </c>
      <c r="AD874" s="52"/>
    </row>
    <row r="875" ht="33.75" hidden="1" customHeight="1">
      <c r="A875" s="52">
        <v>1013.0</v>
      </c>
      <c r="B875" s="53" t="s">
        <v>54</v>
      </c>
      <c r="C875" s="54" t="s">
        <v>1216</v>
      </c>
      <c r="D875" s="620" t="s">
        <v>197</v>
      </c>
      <c r="E875" s="52"/>
      <c r="F875" s="58"/>
      <c r="G875" s="58">
        <v>45637.0</v>
      </c>
      <c r="H875" s="74"/>
      <c r="I875" s="74"/>
      <c r="J875" s="63" t="s">
        <v>57</v>
      </c>
      <c r="K875" s="64" t="s">
        <v>57</v>
      </c>
      <c r="L875" s="64" t="s">
        <v>66</v>
      </c>
      <c r="M875" s="74" t="s">
        <v>57</v>
      </c>
      <c r="N875" s="74" t="s">
        <v>57</v>
      </c>
      <c r="O875" s="74" t="s">
        <v>57</v>
      </c>
      <c r="P875" s="307"/>
      <c r="Q875" s="74" t="s">
        <v>600</v>
      </c>
      <c r="R875" s="74" t="s">
        <v>58</v>
      </c>
      <c r="S875" s="67">
        <v>4.0</v>
      </c>
      <c r="T875" s="67">
        <v>4.0</v>
      </c>
      <c r="U875" s="67">
        <v>0.0</v>
      </c>
      <c r="V875" s="68"/>
      <c r="W875" s="70"/>
      <c r="X875" s="70"/>
      <c r="Y875" s="64" t="s">
        <v>66</v>
      </c>
      <c r="Z875" s="64" t="s">
        <v>66</v>
      </c>
      <c r="AA875" s="64" t="s">
        <v>66</v>
      </c>
      <c r="AB875" s="64" t="s">
        <v>66</v>
      </c>
      <c r="AC875" s="412" t="s">
        <v>1709</v>
      </c>
      <c r="AD875" s="52"/>
    </row>
    <row r="876" ht="33.75" hidden="1" customHeight="1">
      <c r="A876" s="52">
        <v>1014.0</v>
      </c>
      <c r="B876" s="53" t="s">
        <v>54</v>
      </c>
      <c r="C876" s="54" t="s">
        <v>987</v>
      </c>
      <c r="D876" s="620" t="s">
        <v>197</v>
      </c>
      <c r="E876" s="52"/>
      <c r="F876" s="58"/>
      <c r="G876" s="58">
        <v>45638.0</v>
      </c>
      <c r="H876" s="74"/>
      <c r="I876" s="74"/>
      <c r="J876" s="63" t="s">
        <v>57</v>
      </c>
      <c r="K876" s="64" t="s">
        <v>57</v>
      </c>
      <c r="L876" s="64" t="s">
        <v>66</v>
      </c>
      <c r="M876" s="74" t="s">
        <v>57</v>
      </c>
      <c r="N876" s="74" t="s">
        <v>57</v>
      </c>
      <c r="O876" s="74" t="s">
        <v>57</v>
      </c>
      <c r="P876" s="307"/>
      <c r="Q876" s="74" t="s">
        <v>600</v>
      </c>
      <c r="R876" s="74" t="s">
        <v>58</v>
      </c>
      <c r="S876" s="67">
        <v>3.0</v>
      </c>
      <c r="T876" s="67">
        <v>1.0</v>
      </c>
      <c r="U876" s="67">
        <v>0.0</v>
      </c>
      <c r="V876" s="68"/>
      <c r="W876" s="70"/>
      <c r="X876" s="70"/>
      <c r="Y876" s="64" t="s">
        <v>66</v>
      </c>
      <c r="Z876" s="64" t="s">
        <v>66</v>
      </c>
      <c r="AA876" s="64" t="s">
        <v>66</v>
      </c>
      <c r="AB876" s="64" t="s">
        <v>66</v>
      </c>
      <c r="AC876" s="412" t="s">
        <v>1319</v>
      </c>
      <c r="AD876" s="52"/>
    </row>
    <row r="877" ht="33.75" hidden="1" customHeight="1">
      <c r="A877" s="52">
        <v>1015.0</v>
      </c>
      <c r="B877" s="53" t="s">
        <v>54</v>
      </c>
      <c r="C877" s="54" t="s">
        <v>1129</v>
      </c>
      <c r="D877" s="620" t="s">
        <v>197</v>
      </c>
      <c r="E877" s="52"/>
      <c r="F877" s="58"/>
      <c r="G877" s="58">
        <v>45621.0</v>
      </c>
      <c r="H877" s="74"/>
      <c r="I877" s="74"/>
      <c r="J877" s="63" t="s">
        <v>66</v>
      </c>
      <c r="K877" s="64" t="s">
        <v>66</v>
      </c>
      <c r="L877" s="64" t="s">
        <v>66</v>
      </c>
      <c r="M877" s="74" t="s">
        <v>57</v>
      </c>
      <c r="N877" s="74" t="s">
        <v>57</v>
      </c>
      <c r="O877" s="74" t="s">
        <v>57</v>
      </c>
      <c r="P877" s="307"/>
      <c r="Q877" s="74" t="s">
        <v>600</v>
      </c>
      <c r="R877" s="74" t="s">
        <v>58</v>
      </c>
      <c r="S877" s="67">
        <v>14.0</v>
      </c>
      <c r="T877" s="67">
        <v>0.0</v>
      </c>
      <c r="U877" s="67">
        <v>0.0</v>
      </c>
      <c r="V877" s="68"/>
      <c r="W877" s="70"/>
      <c r="X877" s="70"/>
      <c r="Y877" s="64" t="s">
        <v>66</v>
      </c>
      <c r="Z877" s="64" t="s">
        <v>66</v>
      </c>
      <c r="AA877" s="64" t="s">
        <v>66</v>
      </c>
      <c r="AB877" s="64" t="s">
        <v>66</v>
      </c>
      <c r="AC877" s="412" t="s">
        <v>1716</v>
      </c>
      <c r="AD877" s="52"/>
    </row>
    <row r="878" ht="33.75" hidden="1" customHeight="1">
      <c r="A878" s="52">
        <v>1016.0</v>
      </c>
      <c r="B878" s="53" t="s">
        <v>54</v>
      </c>
      <c r="C878" s="54" t="s">
        <v>1104</v>
      </c>
      <c r="D878" s="620" t="s">
        <v>3056</v>
      </c>
      <c r="E878" s="52"/>
      <c r="F878" s="58"/>
      <c r="G878" s="58">
        <v>45616.0</v>
      </c>
      <c r="H878" s="74"/>
      <c r="I878" s="74"/>
      <c r="J878" s="63" t="s">
        <v>66</v>
      </c>
      <c r="K878" s="64" t="s">
        <v>66</v>
      </c>
      <c r="L878" s="64" t="s">
        <v>57</v>
      </c>
      <c r="M878" s="74" t="s">
        <v>57</v>
      </c>
      <c r="N878" s="74" t="s">
        <v>44</v>
      </c>
      <c r="O878" s="74" t="s">
        <v>57</v>
      </c>
      <c r="P878" s="307"/>
      <c r="Q878" s="74" t="s">
        <v>600</v>
      </c>
      <c r="R878" s="65" t="s">
        <v>64</v>
      </c>
      <c r="S878" s="67">
        <v>2.0</v>
      </c>
      <c r="T878" s="67">
        <v>0.0</v>
      </c>
      <c r="U878" s="67">
        <v>5.0</v>
      </c>
      <c r="V878" s="68"/>
      <c r="W878" s="70"/>
      <c r="X878" s="70"/>
      <c r="Y878" s="64" t="s">
        <v>66</v>
      </c>
      <c r="Z878" s="64" t="s">
        <v>66</v>
      </c>
      <c r="AA878" s="64" t="s">
        <v>66</v>
      </c>
      <c r="AB878" s="64" t="s">
        <v>66</v>
      </c>
      <c r="AC878" s="412" t="s">
        <v>1428</v>
      </c>
      <c r="AD878" s="52"/>
    </row>
    <row r="879" ht="33.75" hidden="1" customHeight="1">
      <c r="A879" s="52">
        <v>1017.0</v>
      </c>
      <c r="B879" s="53" t="s">
        <v>54</v>
      </c>
      <c r="C879" s="54" t="s">
        <v>412</v>
      </c>
      <c r="D879" s="620" t="s">
        <v>2974</v>
      </c>
      <c r="E879" s="52"/>
      <c r="F879" s="58"/>
      <c r="G879" s="58">
        <v>45644.0</v>
      </c>
      <c r="H879" s="74"/>
      <c r="I879" s="74"/>
      <c r="J879" s="63" t="s">
        <v>66</v>
      </c>
      <c r="K879" s="64" t="s">
        <v>66</v>
      </c>
      <c r="L879" s="64" t="s">
        <v>66</v>
      </c>
      <c r="M879" s="74" t="s">
        <v>57</v>
      </c>
      <c r="N879" s="74" t="s">
        <v>57</v>
      </c>
      <c r="O879" s="74" t="s">
        <v>57</v>
      </c>
      <c r="P879" s="307"/>
      <c r="Q879" s="74" t="s">
        <v>600</v>
      </c>
      <c r="R879" s="74" t="s">
        <v>64</v>
      </c>
      <c r="S879" s="67">
        <v>36.0</v>
      </c>
      <c r="T879" s="67">
        <v>0.0</v>
      </c>
      <c r="U879" s="67">
        <v>0.0</v>
      </c>
      <c r="V879" s="68"/>
      <c r="W879" s="70"/>
      <c r="X879" s="70"/>
      <c r="Y879" s="64" t="s">
        <v>66</v>
      </c>
      <c r="Z879" s="64" t="s">
        <v>66</v>
      </c>
      <c r="AA879" s="64" t="s">
        <v>66</v>
      </c>
      <c r="AB879" s="64" t="s">
        <v>66</v>
      </c>
      <c r="AC879" s="412" t="s">
        <v>1338</v>
      </c>
      <c r="AD879" s="52"/>
    </row>
    <row r="880" ht="33.75" hidden="1" customHeight="1">
      <c r="A880" s="52">
        <v>1018.0</v>
      </c>
      <c r="B880" s="53" t="s">
        <v>54</v>
      </c>
      <c r="C880" s="54" t="s">
        <v>1222</v>
      </c>
      <c r="D880" s="620" t="s">
        <v>197</v>
      </c>
      <c r="E880" s="52"/>
      <c r="F880" s="58"/>
      <c r="G880" s="58">
        <v>45624.0</v>
      </c>
      <c r="H880" s="74"/>
      <c r="I880" s="74"/>
      <c r="J880" s="63" t="s">
        <v>66</v>
      </c>
      <c r="K880" s="64" t="s">
        <v>66</v>
      </c>
      <c r="L880" s="64" t="s">
        <v>57</v>
      </c>
      <c r="M880" s="74" t="s">
        <v>66</v>
      </c>
      <c r="N880" s="74" t="s">
        <v>66</v>
      </c>
      <c r="O880" s="74" t="s">
        <v>66</v>
      </c>
      <c r="P880" s="307"/>
      <c r="Q880" s="74" t="s">
        <v>66</v>
      </c>
      <c r="R880" s="74" t="s">
        <v>66</v>
      </c>
      <c r="S880" s="67">
        <v>0.0</v>
      </c>
      <c r="T880" s="67">
        <v>0.0</v>
      </c>
      <c r="U880" s="67">
        <v>2.0</v>
      </c>
      <c r="V880" s="68"/>
      <c r="W880" s="70"/>
      <c r="X880" s="70"/>
      <c r="Y880" s="64" t="s">
        <v>66</v>
      </c>
      <c r="Z880" s="64" t="s">
        <v>66</v>
      </c>
      <c r="AA880" s="64" t="s">
        <v>66</v>
      </c>
      <c r="AB880" s="64" t="s">
        <v>66</v>
      </c>
      <c r="AC880" s="412" t="s">
        <v>1727</v>
      </c>
      <c r="AD880" s="52"/>
    </row>
    <row r="881" ht="33.75" hidden="1" customHeight="1">
      <c r="A881" s="52">
        <v>1019.0</v>
      </c>
      <c r="B881" s="53" t="s">
        <v>54</v>
      </c>
      <c r="C881" s="54" t="s">
        <v>256</v>
      </c>
      <c r="D881" s="620" t="s">
        <v>2974</v>
      </c>
      <c r="E881" s="52"/>
      <c r="F881" s="58"/>
      <c r="G881" s="58">
        <v>45667.0</v>
      </c>
      <c r="H881" s="74"/>
      <c r="I881" s="74"/>
      <c r="J881" s="63" t="s">
        <v>66</v>
      </c>
      <c r="K881" s="64" t="s">
        <v>66</v>
      </c>
      <c r="L881" s="64" t="s">
        <v>66</v>
      </c>
      <c r="M881" s="74" t="s">
        <v>57</v>
      </c>
      <c r="N881" s="74" t="s">
        <v>57</v>
      </c>
      <c r="O881" s="74" t="s">
        <v>57</v>
      </c>
      <c r="P881" s="307"/>
      <c r="Q881" s="74" t="s">
        <v>600</v>
      </c>
      <c r="R881" s="65" t="s">
        <v>64</v>
      </c>
      <c r="S881" s="67">
        <v>17.0</v>
      </c>
      <c r="T881" s="67">
        <v>0.0</v>
      </c>
      <c r="U881" s="67">
        <v>0.0</v>
      </c>
      <c r="V881" s="68"/>
      <c r="W881" s="70"/>
      <c r="X881" s="70"/>
      <c r="Y881" s="64" t="s">
        <v>66</v>
      </c>
      <c r="Z881" s="64" t="s">
        <v>66</v>
      </c>
      <c r="AA881" s="64" t="s">
        <v>66</v>
      </c>
      <c r="AB881" s="64" t="s">
        <v>66</v>
      </c>
      <c r="AC881" s="412" t="s">
        <v>1731</v>
      </c>
      <c r="AD881" s="52"/>
    </row>
    <row r="882" ht="33.75" hidden="1" customHeight="1">
      <c r="A882" s="52">
        <v>1020.0</v>
      </c>
      <c r="B882" s="53" t="s">
        <v>54</v>
      </c>
      <c r="C882" s="54" t="s">
        <v>628</v>
      </c>
      <c r="D882" s="620" t="s">
        <v>197</v>
      </c>
      <c r="E882" s="52"/>
      <c r="F882" s="58"/>
      <c r="G882" s="58">
        <v>45643.0</v>
      </c>
      <c r="H882" s="74"/>
      <c r="I882" s="74"/>
      <c r="J882" s="63" t="s">
        <v>859</v>
      </c>
      <c r="K882" s="64" t="s">
        <v>859</v>
      </c>
      <c r="L882" s="64" t="s">
        <v>66</v>
      </c>
      <c r="M882" s="74" t="s">
        <v>57</v>
      </c>
      <c r="N882" s="74" t="s">
        <v>57</v>
      </c>
      <c r="O882" s="74" t="s">
        <v>57</v>
      </c>
      <c r="P882" s="307"/>
      <c r="Q882" s="74" t="s">
        <v>600</v>
      </c>
      <c r="R882" s="74" t="s">
        <v>859</v>
      </c>
      <c r="S882" s="67">
        <v>2.0</v>
      </c>
      <c r="T882" s="67">
        <v>0.0</v>
      </c>
      <c r="U882" s="67">
        <v>0.0</v>
      </c>
      <c r="V882" s="68"/>
      <c r="W882" s="70"/>
      <c r="X882" s="70"/>
      <c r="Y882" s="64" t="s">
        <v>66</v>
      </c>
      <c r="Z882" s="64" t="s">
        <v>66</v>
      </c>
      <c r="AA882" s="64" t="s">
        <v>66</v>
      </c>
      <c r="AB882" s="64" t="s">
        <v>66</v>
      </c>
      <c r="AC882" s="412" t="s">
        <v>735</v>
      </c>
      <c r="AD882" s="52"/>
    </row>
    <row r="883" ht="33.75" hidden="1" customHeight="1">
      <c r="A883" s="52">
        <v>1021.0</v>
      </c>
      <c r="B883" s="53" t="s">
        <v>54</v>
      </c>
      <c r="C883" s="54" t="s">
        <v>1226</v>
      </c>
      <c r="D883" s="620" t="s">
        <v>197</v>
      </c>
      <c r="E883" s="52"/>
      <c r="F883" s="58"/>
      <c r="G883" s="58">
        <v>45691.0</v>
      </c>
      <c r="H883" s="74"/>
      <c r="I883" s="74"/>
      <c r="J883" s="63" t="s">
        <v>57</v>
      </c>
      <c r="K883" s="64" t="s">
        <v>57</v>
      </c>
      <c r="L883" s="64" t="s">
        <v>57</v>
      </c>
      <c r="M883" s="74" t="s">
        <v>57</v>
      </c>
      <c r="N883" s="74" t="s">
        <v>859</v>
      </c>
      <c r="O883" s="74" t="s">
        <v>859</v>
      </c>
      <c r="P883" s="307"/>
      <c r="Q883" s="74" t="s">
        <v>859</v>
      </c>
      <c r="R883" s="74" t="s">
        <v>859</v>
      </c>
      <c r="S883" s="67">
        <v>4.0</v>
      </c>
      <c r="T883" s="67">
        <v>5.0</v>
      </c>
      <c r="U883" s="67">
        <v>1.0</v>
      </c>
      <c r="V883" s="68"/>
      <c r="W883" s="70"/>
      <c r="X883" s="70"/>
      <c r="Y883" s="64" t="s">
        <v>66</v>
      </c>
      <c r="Z883" s="64" t="s">
        <v>66</v>
      </c>
      <c r="AA883" s="64" t="s">
        <v>66</v>
      </c>
      <c r="AB883" s="64" t="s">
        <v>66</v>
      </c>
      <c r="AC883" s="412" t="s">
        <v>1737</v>
      </c>
      <c r="AD883" s="52"/>
    </row>
    <row r="884" ht="33.75" hidden="1" customHeight="1">
      <c r="A884" s="52">
        <v>1022.0</v>
      </c>
      <c r="B884" s="53" t="s">
        <v>54</v>
      </c>
      <c r="C884" s="54" t="s">
        <v>452</v>
      </c>
      <c r="D884" s="620" t="s">
        <v>197</v>
      </c>
      <c r="E884" s="52"/>
      <c r="F884" s="58"/>
      <c r="G884" s="58">
        <v>45635.0</v>
      </c>
      <c r="H884" s="74"/>
      <c r="I884" s="74"/>
      <c r="J884" s="63" t="s">
        <v>57</v>
      </c>
      <c r="K884" s="64" t="s">
        <v>57</v>
      </c>
      <c r="L884" s="64" t="s">
        <v>57</v>
      </c>
      <c r="M884" s="74" t="s">
        <v>57</v>
      </c>
      <c r="N884" s="74" t="s">
        <v>57</v>
      </c>
      <c r="O884" s="74" t="s">
        <v>57</v>
      </c>
      <c r="P884" s="307"/>
      <c r="Q884" s="74" t="s">
        <v>600</v>
      </c>
      <c r="R884" s="74" t="s">
        <v>58</v>
      </c>
      <c r="S884" s="67">
        <v>4.0</v>
      </c>
      <c r="T884" s="67">
        <v>7.0</v>
      </c>
      <c r="U884" s="67">
        <v>3.0</v>
      </c>
      <c r="V884" s="68"/>
      <c r="W884" s="70"/>
      <c r="X884" s="70"/>
      <c r="Y884" s="64" t="s">
        <v>66</v>
      </c>
      <c r="Z884" s="64" t="s">
        <v>66</v>
      </c>
      <c r="AA884" s="64" t="s">
        <v>66</v>
      </c>
      <c r="AB884" s="64" t="s">
        <v>66</v>
      </c>
      <c r="AC884" s="412" t="s">
        <v>675</v>
      </c>
      <c r="AD884" s="52"/>
    </row>
    <row r="885" ht="33.75" hidden="1" customHeight="1">
      <c r="A885" s="52">
        <v>1023.0</v>
      </c>
      <c r="B885" s="53" t="s">
        <v>54</v>
      </c>
      <c r="C885" s="54" t="s">
        <v>1117</v>
      </c>
      <c r="D885" s="620" t="s">
        <v>197</v>
      </c>
      <c r="E885" s="52"/>
      <c r="F885" s="58"/>
      <c r="G885" s="58">
        <v>45637.0</v>
      </c>
      <c r="H885" s="74"/>
      <c r="I885" s="74"/>
      <c r="J885" s="63" t="s">
        <v>57</v>
      </c>
      <c r="K885" s="64" t="s">
        <v>57</v>
      </c>
      <c r="L885" s="64" t="s">
        <v>66</v>
      </c>
      <c r="M885" s="74" t="s">
        <v>57</v>
      </c>
      <c r="N885" s="74" t="s">
        <v>57</v>
      </c>
      <c r="O885" s="74" t="s">
        <v>57</v>
      </c>
      <c r="P885" s="307"/>
      <c r="Q885" s="74" t="s">
        <v>600</v>
      </c>
      <c r="R885" s="74" t="s">
        <v>58</v>
      </c>
      <c r="S885" s="67">
        <v>1.0</v>
      </c>
      <c r="T885" s="67">
        <v>1.0</v>
      </c>
      <c r="U885" s="67">
        <v>0.0</v>
      </c>
      <c r="V885" s="68"/>
      <c r="W885" s="70"/>
      <c r="X885" s="70"/>
      <c r="Y885" s="64" t="s">
        <v>66</v>
      </c>
      <c r="Z885" s="64" t="s">
        <v>66</v>
      </c>
      <c r="AA885" s="64" t="s">
        <v>66</v>
      </c>
      <c r="AB885" s="64" t="s">
        <v>66</v>
      </c>
      <c r="AC885" s="412" t="s">
        <v>1447</v>
      </c>
      <c r="AD885" s="52"/>
    </row>
    <row r="886" ht="33.75" hidden="1" customHeight="1">
      <c r="A886" s="52">
        <v>1024.0</v>
      </c>
      <c r="B886" s="53" t="s">
        <v>54</v>
      </c>
      <c r="C886" s="54" t="s">
        <v>642</v>
      </c>
      <c r="D886" s="620" t="s">
        <v>197</v>
      </c>
      <c r="E886" s="52"/>
      <c r="F886" s="58"/>
      <c r="G886" s="58">
        <v>45638.0</v>
      </c>
      <c r="H886" s="74"/>
      <c r="I886" s="74"/>
      <c r="J886" s="63" t="s">
        <v>57</v>
      </c>
      <c r="K886" s="64" t="s">
        <v>57</v>
      </c>
      <c r="L886" s="64" t="s">
        <v>57</v>
      </c>
      <c r="M886" s="74" t="s">
        <v>57</v>
      </c>
      <c r="N886" s="74" t="s">
        <v>57</v>
      </c>
      <c r="O886" s="74" t="s">
        <v>57</v>
      </c>
      <c r="P886" s="307"/>
      <c r="Q886" s="74" t="s">
        <v>600</v>
      </c>
      <c r="R886" s="74" t="s">
        <v>58</v>
      </c>
      <c r="S886" s="67">
        <v>2.0</v>
      </c>
      <c r="T886" s="67">
        <v>2.0</v>
      </c>
      <c r="U886" s="67">
        <v>1.0</v>
      </c>
      <c r="V886" s="68"/>
      <c r="W886" s="70"/>
      <c r="X886" s="70"/>
      <c r="Y886" s="64" t="s">
        <v>66</v>
      </c>
      <c r="Z886" s="64" t="s">
        <v>66</v>
      </c>
      <c r="AA886" s="64" t="s">
        <v>66</v>
      </c>
      <c r="AB886" s="64" t="s">
        <v>66</v>
      </c>
      <c r="AC886" s="412" t="s">
        <v>762</v>
      </c>
      <c r="AD886" s="52"/>
    </row>
    <row r="887" ht="33.75" hidden="1" customHeight="1">
      <c r="A887" s="52">
        <v>1025.0</v>
      </c>
      <c r="B887" s="53" t="s">
        <v>54</v>
      </c>
      <c r="C887" s="54" t="s">
        <v>194</v>
      </c>
      <c r="D887" s="620" t="s">
        <v>2974</v>
      </c>
      <c r="E887" s="52"/>
      <c r="F887" s="58"/>
      <c r="G887" s="58">
        <v>45642.0</v>
      </c>
      <c r="H887" s="74"/>
      <c r="I887" s="74"/>
      <c r="J887" s="63" t="s">
        <v>66</v>
      </c>
      <c r="K887" s="64" t="s">
        <v>66</v>
      </c>
      <c r="L887" s="64" t="s">
        <v>66</v>
      </c>
      <c r="M887" s="74" t="s">
        <v>57</v>
      </c>
      <c r="N887" s="74" t="s">
        <v>57</v>
      </c>
      <c r="O887" s="74" t="s">
        <v>57</v>
      </c>
      <c r="P887" s="307"/>
      <c r="Q887" s="74" t="s">
        <v>600</v>
      </c>
      <c r="R887" s="65" t="s">
        <v>64</v>
      </c>
      <c r="S887" s="67">
        <v>9.0</v>
      </c>
      <c r="T887" s="67">
        <v>0.0</v>
      </c>
      <c r="U887" s="67">
        <v>0.0</v>
      </c>
      <c r="V887" s="68"/>
      <c r="W887" s="70"/>
      <c r="X887" s="70"/>
      <c r="Y887" s="64" t="s">
        <v>66</v>
      </c>
      <c r="Z887" s="64" t="s">
        <v>66</v>
      </c>
      <c r="AA887" s="64" t="s">
        <v>66</v>
      </c>
      <c r="AB887" s="64" t="s">
        <v>66</v>
      </c>
      <c r="AC887" s="412" t="s">
        <v>1169</v>
      </c>
      <c r="AD887" s="52"/>
    </row>
    <row r="888" ht="33.75" hidden="1" customHeight="1">
      <c r="A888" s="52">
        <v>1026.0</v>
      </c>
      <c r="B888" s="53" t="s">
        <v>54</v>
      </c>
      <c r="C888" s="54" t="s">
        <v>605</v>
      </c>
      <c r="D888" s="620" t="s">
        <v>2974</v>
      </c>
      <c r="E888" s="52"/>
      <c r="F888" s="58"/>
      <c r="G888" s="58">
        <v>45635.0</v>
      </c>
      <c r="H888" s="74"/>
      <c r="I888" s="74"/>
      <c r="J888" s="63" t="s">
        <v>66</v>
      </c>
      <c r="K888" s="64" t="s">
        <v>66</v>
      </c>
      <c r="L888" s="64" t="s">
        <v>66</v>
      </c>
      <c r="M888" s="74" t="s">
        <v>57</v>
      </c>
      <c r="N888" s="74" t="s">
        <v>57</v>
      </c>
      <c r="O888" s="74" t="s">
        <v>183</v>
      </c>
      <c r="P888" s="307"/>
      <c r="Q888" s="74" t="s">
        <v>600</v>
      </c>
      <c r="R888" s="65" t="s">
        <v>64</v>
      </c>
      <c r="S888" s="67">
        <v>5.0</v>
      </c>
      <c r="T888" s="67">
        <v>0.0</v>
      </c>
      <c r="U888" s="67">
        <v>0.0</v>
      </c>
      <c r="V888" s="68"/>
      <c r="W888" s="70"/>
      <c r="X888" s="70"/>
      <c r="Y888" s="64" t="s">
        <v>66</v>
      </c>
      <c r="Z888" s="64" t="s">
        <v>66</v>
      </c>
      <c r="AA888" s="64" t="s">
        <v>66</v>
      </c>
      <c r="AB888" s="64" t="s">
        <v>66</v>
      </c>
      <c r="AC888" s="412" t="s">
        <v>683</v>
      </c>
      <c r="AD888" s="52"/>
    </row>
    <row r="889" ht="33.75" hidden="1" customHeight="1">
      <c r="A889" s="52">
        <v>1027.0</v>
      </c>
      <c r="B889" s="53" t="s">
        <v>54</v>
      </c>
      <c r="C889" s="54" t="s">
        <v>1232</v>
      </c>
      <c r="D889" s="620" t="s">
        <v>453</v>
      </c>
      <c r="E889" s="52"/>
      <c r="F889" s="58"/>
      <c r="G889" s="58">
        <v>45635.0</v>
      </c>
      <c r="H889" s="74"/>
      <c r="I889" s="74"/>
      <c r="J889" s="63" t="s">
        <v>66</v>
      </c>
      <c r="K889" s="64" t="s">
        <v>66</v>
      </c>
      <c r="L889" s="64" t="s">
        <v>66</v>
      </c>
      <c r="M889" s="74" t="s">
        <v>57</v>
      </c>
      <c r="N889" s="74" t="s">
        <v>57</v>
      </c>
      <c r="O889" s="74" t="s">
        <v>57</v>
      </c>
      <c r="P889" s="307"/>
      <c r="Q889" s="74" t="s">
        <v>600</v>
      </c>
      <c r="R889" s="65" t="s">
        <v>64</v>
      </c>
      <c r="S889" s="67">
        <v>32.0</v>
      </c>
      <c r="T889" s="67">
        <v>0.0</v>
      </c>
      <c r="U889" s="67">
        <v>0.0</v>
      </c>
      <c r="V889" s="68"/>
      <c r="W889" s="70"/>
      <c r="X889" s="70"/>
      <c r="Y889" s="64" t="s">
        <v>66</v>
      </c>
      <c r="Z889" s="64" t="s">
        <v>66</v>
      </c>
      <c r="AA889" s="64" t="s">
        <v>66</v>
      </c>
      <c r="AB889" s="64" t="s">
        <v>66</v>
      </c>
      <c r="AC889" s="412" t="s">
        <v>1755</v>
      </c>
      <c r="AD889" s="52"/>
    </row>
    <row r="890" ht="33.75" hidden="1" customHeight="1">
      <c r="A890" s="52">
        <v>1028.0</v>
      </c>
      <c r="B890" s="53" t="s">
        <v>54</v>
      </c>
      <c r="C890" s="54" t="s">
        <v>1233</v>
      </c>
      <c r="D890" s="620" t="s">
        <v>197</v>
      </c>
      <c r="E890" s="52"/>
      <c r="F890" s="58"/>
      <c r="G890" s="58">
        <v>45623.0</v>
      </c>
      <c r="H890" s="74"/>
      <c r="I890" s="74"/>
      <c r="J890" s="63" t="s">
        <v>57</v>
      </c>
      <c r="K890" s="64" t="s">
        <v>57</v>
      </c>
      <c r="L890" s="64" t="s">
        <v>57</v>
      </c>
      <c r="M890" s="74" t="s">
        <v>57</v>
      </c>
      <c r="N890" s="74" t="s">
        <v>57</v>
      </c>
      <c r="O890" s="74" t="s">
        <v>57</v>
      </c>
      <c r="P890" s="307"/>
      <c r="Q890" s="74" t="s">
        <v>600</v>
      </c>
      <c r="R890" s="74" t="s">
        <v>58</v>
      </c>
      <c r="S890" s="67">
        <v>12.0</v>
      </c>
      <c r="T890" s="67">
        <v>10.0</v>
      </c>
      <c r="U890" s="67">
        <v>3.0</v>
      </c>
      <c r="V890" s="68"/>
      <c r="W890" s="70"/>
      <c r="X890" s="70"/>
      <c r="Y890" s="64" t="s">
        <v>66</v>
      </c>
      <c r="Z890" s="64" t="s">
        <v>66</v>
      </c>
      <c r="AA890" s="64" t="s">
        <v>66</v>
      </c>
      <c r="AB890" s="64" t="s">
        <v>66</v>
      </c>
      <c r="AC890" s="412" t="s">
        <v>1760</v>
      </c>
      <c r="AD890" s="52"/>
    </row>
    <row r="891" ht="33.75" hidden="1" customHeight="1">
      <c r="A891" s="52">
        <v>1029.0</v>
      </c>
      <c r="B891" s="53" t="s">
        <v>54</v>
      </c>
      <c r="C891" s="54" t="s">
        <v>553</v>
      </c>
      <c r="D891" s="620" t="s">
        <v>197</v>
      </c>
      <c r="E891" s="52"/>
      <c r="F891" s="58"/>
      <c r="G891" s="58">
        <v>45685.0</v>
      </c>
      <c r="H891" s="74"/>
      <c r="I891" s="74"/>
      <c r="J891" s="63" t="s">
        <v>57</v>
      </c>
      <c r="K891" s="64" t="s">
        <v>57</v>
      </c>
      <c r="L891" s="64" t="s">
        <v>66</v>
      </c>
      <c r="M891" s="74" t="s">
        <v>57</v>
      </c>
      <c r="N891" s="74" t="s">
        <v>57</v>
      </c>
      <c r="O891" s="74" t="s">
        <v>57</v>
      </c>
      <c r="P891" s="307"/>
      <c r="Q891" s="74" t="s">
        <v>600</v>
      </c>
      <c r="R891" s="74" t="s">
        <v>58</v>
      </c>
      <c r="S891" s="67">
        <v>2.0</v>
      </c>
      <c r="T891" s="67">
        <v>2.0</v>
      </c>
      <c r="U891" s="67">
        <v>0.0</v>
      </c>
      <c r="V891" s="68"/>
      <c r="W891" s="70"/>
      <c r="X891" s="70"/>
      <c r="Y891" s="64" t="s">
        <v>66</v>
      </c>
      <c r="Z891" s="64" t="s">
        <v>66</v>
      </c>
      <c r="AA891" s="64" t="s">
        <v>66</v>
      </c>
      <c r="AB891" s="64" t="s">
        <v>66</v>
      </c>
      <c r="AC891" s="412" t="s">
        <v>1235</v>
      </c>
      <c r="AD891" s="52"/>
    </row>
    <row r="892" ht="33.75" hidden="1" customHeight="1">
      <c r="A892" s="52">
        <v>1030.0</v>
      </c>
      <c r="B892" s="53" t="s">
        <v>54</v>
      </c>
      <c r="C892" s="54" t="s">
        <v>973</v>
      </c>
      <c r="D892" s="620" t="s">
        <v>197</v>
      </c>
      <c r="E892" s="52"/>
      <c r="F892" s="58"/>
      <c r="G892" s="58">
        <v>45636.0</v>
      </c>
      <c r="H892" s="74"/>
      <c r="I892" s="74"/>
      <c r="J892" s="63" t="s">
        <v>57</v>
      </c>
      <c r="K892" s="64" t="s">
        <v>57</v>
      </c>
      <c r="L892" s="64" t="s">
        <v>57</v>
      </c>
      <c r="M892" s="74" t="s">
        <v>66</v>
      </c>
      <c r="N892" s="74" t="s">
        <v>66</v>
      </c>
      <c r="O892" s="74" t="s">
        <v>66</v>
      </c>
      <c r="P892" s="307"/>
      <c r="Q892" s="74" t="s">
        <v>66</v>
      </c>
      <c r="R892" s="74" t="s">
        <v>66</v>
      </c>
      <c r="S892" s="67">
        <v>0.0</v>
      </c>
      <c r="T892" s="67">
        <v>1.0</v>
      </c>
      <c r="U892" s="67">
        <v>1.0</v>
      </c>
      <c r="V892" s="68"/>
      <c r="W892" s="70"/>
      <c r="X892" s="70"/>
      <c r="Y892" s="64" t="s">
        <v>66</v>
      </c>
      <c r="Z892" s="64" t="s">
        <v>66</v>
      </c>
      <c r="AA892" s="64" t="s">
        <v>66</v>
      </c>
      <c r="AB892" s="64" t="s">
        <v>66</v>
      </c>
      <c r="AC892" s="412" t="s">
        <v>1299</v>
      </c>
      <c r="AD892" s="52"/>
    </row>
    <row r="893" ht="33.75" hidden="1" customHeight="1">
      <c r="A893" s="52">
        <v>1031.0</v>
      </c>
      <c r="B893" s="53" t="s">
        <v>54</v>
      </c>
      <c r="C893" s="54" t="s">
        <v>452</v>
      </c>
      <c r="D893" s="620" t="s">
        <v>197</v>
      </c>
      <c r="E893" s="52"/>
      <c r="F893" s="58"/>
      <c r="G893" s="58">
        <v>45622.0</v>
      </c>
      <c r="H893" s="74"/>
      <c r="I893" s="74"/>
      <c r="J893" s="63" t="s">
        <v>57</v>
      </c>
      <c r="K893" s="64" t="s">
        <v>57</v>
      </c>
      <c r="L893" s="64" t="s">
        <v>57</v>
      </c>
      <c r="M893" s="74" t="s">
        <v>57</v>
      </c>
      <c r="N893" s="74" t="s">
        <v>57</v>
      </c>
      <c r="O893" s="74" t="s">
        <v>57</v>
      </c>
      <c r="P893" s="307"/>
      <c r="Q893" s="74" t="s">
        <v>600</v>
      </c>
      <c r="R893" s="74" t="s">
        <v>58</v>
      </c>
      <c r="S893" s="67">
        <v>10.0</v>
      </c>
      <c r="T893" s="67">
        <v>10.0</v>
      </c>
      <c r="U893" s="67">
        <v>2.0</v>
      </c>
      <c r="V893" s="68"/>
      <c r="W893" s="70"/>
      <c r="X893" s="70"/>
      <c r="Y893" s="64" t="s">
        <v>66</v>
      </c>
      <c r="Z893" s="64" t="s">
        <v>66</v>
      </c>
      <c r="AA893" s="64" t="s">
        <v>66</v>
      </c>
      <c r="AB893" s="64" t="s">
        <v>66</v>
      </c>
      <c r="AC893" s="412" t="s">
        <v>675</v>
      </c>
      <c r="AD893" s="52"/>
    </row>
    <row r="894" ht="33.75" hidden="1" customHeight="1">
      <c r="A894" s="52">
        <v>1032.0</v>
      </c>
      <c r="B894" s="53" t="s">
        <v>54</v>
      </c>
      <c r="C894" s="54" t="s">
        <v>1236</v>
      </c>
      <c r="D894" s="620" t="s">
        <v>197</v>
      </c>
      <c r="E894" s="52"/>
      <c r="F894" s="58"/>
      <c r="G894" s="58">
        <v>45622.0</v>
      </c>
      <c r="H894" s="74"/>
      <c r="I894" s="74"/>
      <c r="J894" s="63" t="s">
        <v>57</v>
      </c>
      <c r="K894" s="64" t="s">
        <v>57</v>
      </c>
      <c r="L894" s="64" t="s">
        <v>57</v>
      </c>
      <c r="M894" s="74" t="s">
        <v>57</v>
      </c>
      <c r="N894" s="74" t="s">
        <v>57</v>
      </c>
      <c r="O894" s="74" t="s">
        <v>57</v>
      </c>
      <c r="P894" s="307"/>
      <c r="Q894" s="74" t="s">
        <v>600</v>
      </c>
      <c r="R894" s="74" t="s">
        <v>58</v>
      </c>
      <c r="S894" s="67">
        <v>2.0</v>
      </c>
      <c r="T894" s="67">
        <v>1.0</v>
      </c>
      <c r="U894" s="67">
        <v>0.0</v>
      </c>
      <c r="V894" s="68"/>
      <c r="W894" s="70"/>
      <c r="X894" s="70"/>
      <c r="Y894" s="64" t="s">
        <v>66</v>
      </c>
      <c r="Z894" s="64" t="s">
        <v>66</v>
      </c>
      <c r="AA894" s="64" t="s">
        <v>66</v>
      </c>
      <c r="AB894" s="64" t="s">
        <v>66</v>
      </c>
      <c r="AC894" s="412" t="s">
        <v>675</v>
      </c>
      <c r="AD894" s="52"/>
    </row>
    <row r="895" ht="33.75" hidden="1" customHeight="1">
      <c r="A895" s="52">
        <v>1033.0</v>
      </c>
      <c r="B895" s="53" t="s">
        <v>54</v>
      </c>
      <c r="C895" s="54" t="s">
        <v>1239</v>
      </c>
      <c r="D895" s="620" t="s">
        <v>453</v>
      </c>
      <c r="E895" s="52"/>
      <c r="F895" s="58"/>
      <c r="G895" s="58">
        <v>45628.0</v>
      </c>
      <c r="H895" s="74"/>
      <c r="I895" s="74"/>
      <c r="J895" s="63" t="s">
        <v>66</v>
      </c>
      <c r="K895" s="64" t="s">
        <v>66</v>
      </c>
      <c r="L895" s="64" t="s">
        <v>57</v>
      </c>
      <c r="M895" s="74" t="s">
        <v>66</v>
      </c>
      <c r="N895" s="74" t="s">
        <v>66</v>
      </c>
      <c r="O895" s="74" t="s">
        <v>66</v>
      </c>
      <c r="P895" s="307"/>
      <c r="Q895" s="74" t="s">
        <v>66</v>
      </c>
      <c r="R895" s="74" t="s">
        <v>66</v>
      </c>
      <c r="S895" s="67">
        <v>0.0</v>
      </c>
      <c r="T895" s="67">
        <v>0.0</v>
      </c>
      <c r="U895" s="67">
        <v>1.0</v>
      </c>
      <c r="V895" s="68"/>
      <c r="W895" s="70"/>
      <c r="X895" s="70"/>
      <c r="Y895" s="64" t="s">
        <v>66</v>
      </c>
      <c r="Z895" s="64" t="s">
        <v>66</v>
      </c>
      <c r="AA895" s="64" t="s">
        <v>66</v>
      </c>
      <c r="AB895" s="64" t="s">
        <v>66</v>
      </c>
      <c r="AC895" s="412" t="s">
        <v>831</v>
      </c>
      <c r="AD895" s="52"/>
    </row>
    <row r="896" ht="33.75" hidden="1" customHeight="1">
      <c r="A896" s="52">
        <v>1034.0</v>
      </c>
      <c r="B896" s="53" t="s">
        <v>54</v>
      </c>
      <c r="C896" s="54" t="s">
        <v>1156</v>
      </c>
      <c r="D896" s="620" t="s">
        <v>197</v>
      </c>
      <c r="E896" s="52"/>
      <c r="F896" s="58"/>
      <c r="G896" s="58">
        <v>45637.0</v>
      </c>
      <c r="H896" s="74"/>
      <c r="I896" s="74"/>
      <c r="J896" s="63" t="s">
        <v>57</v>
      </c>
      <c r="K896" s="64" t="s">
        <v>57</v>
      </c>
      <c r="L896" s="64" t="s">
        <v>57</v>
      </c>
      <c r="M896" s="74" t="s">
        <v>66</v>
      </c>
      <c r="N896" s="74" t="s">
        <v>66</v>
      </c>
      <c r="O896" s="74" t="s">
        <v>66</v>
      </c>
      <c r="P896" s="307"/>
      <c r="Q896" s="74" t="s">
        <v>66</v>
      </c>
      <c r="R896" s="74" t="s">
        <v>66</v>
      </c>
      <c r="S896" s="67">
        <v>0.0</v>
      </c>
      <c r="T896" s="67">
        <v>2.0</v>
      </c>
      <c r="U896" s="67">
        <v>2.0</v>
      </c>
      <c r="V896" s="68"/>
      <c r="W896" s="70"/>
      <c r="X896" s="70"/>
      <c r="Y896" s="64" t="s">
        <v>66</v>
      </c>
      <c r="Z896" s="64" t="s">
        <v>66</v>
      </c>
      <c r="AA896" s="64" t="s">
        <v>66</v>
      </c>
      <c r="AB896" s="64" t="s">
        <v>66</v>
      </c>
      <c r="AC896" s="412" t="s">
        <v>1517</v>
      </c>
      <c r="AD896" s="52"/>
    </row>
    <row r="897" ht="33.75" hidden="1" customHeight="1">
      <c r="A897" s="52">
        <v>1035.0</v>
      </c>
      <c r="B897" s="53" t="s">
        <v>54</v>
      </c>
      <c r="C897" s="54" t="s">
        <v>1165</v>
      </c>
      <c r="D897" s="620" t="s">
        <v>197</v>
      </c>
      <c r="E897" s="52"/>
      <c r="F897" s="58"/>
      <c r="G897" s="58">
        <v>45644.0</v>
      </c>
      <c r="H897" s="74"/>
      <c r="I897" s="74"/>
      <c r="J897" s="63" t="s">
        <v>57</v>
      </c>
      <c r="K897" s="64" t="s">
        <v>57</v>
      </c>
      <c r="L897" s="64" t="s">
        <v>66</v>
      </c>
      <c r="M897" s="74" t="s">
        <v>57</v>
      </c>
      <c r="N897" s="74" t="s">
        <v>57</v>
      </c>
      <c r="O897" s="74" t="s">
        <v>57</v>
      </c>
      <c r="P897" s="307"/>
      <c r="Q897" s="74" t="s">
        <v>600</v>
      </c>
      <c r="R897" s="74" t="s">
        <v>600</v>
      </c>
      <c r="S897" s="67">
        <v>2.0</v>
      </c>
      <c r="T897" s="67">
        <v>1.0</v>
      </c>
      <c r="U897" s="67">
        <v>0.0</v>
      </c>
      <c r="V897" s="68"/>
      <c r="W897" s="70"/>
      <c r="X897" s="70"/>
      <c r="Y897" s="64" t="s">
        <v>66</v>
      </c>
      <c r="Z897" s="64" t="s">
        <v>66</v>
      </c>
      <c r="AA897" s="64" t="s">
        <v>66</v>
      </c>
      <c r="AB897" s="64" t="s">
        <v>66</v>
      </c>
      <c r="AC897" s="412" t="s">
        <v>1541</v>
      </c>
      <c r="AD897" s="52"/>
    </row>
    <row r="898" ht="33.75" hidden="1" customHeight="1">
      <c r="A898" s="52">
        <v>1036.0</v>
      </c>
      <c r="B898" s="53" t="s">
        <v>54</v>
      </c>
      <c r="C898" s="54" t="s">
        <v>719</v>
      </c>
      <c r="D898" s="620" t="s">
        <v>197</v>
      </c>
      <c r="E898" s="52"/>
      <c r="F898" s="58"/>
      <c r="G898" s="58">
        <v>45635.0</v>
      </c>
      <c r="H898" s="74"/>
      <c r="I898" s="74"/>
      <c r="J898" s="63" t="s">
        <v>66</v>
      </c>
      <c r="K898" s="64" t="s">
        <v>66</v>
      </c>
      <c r="L898" s="64" t="s">
        <v>57</v>
      </c>
      <c r="M898" s="74" t="s">
        <v>66</v>
      </c>
      <c r="N898" s="74" t="s">
        <v>66</v>
      </c>
      <c r="O898" s="74" t="s">
        <v>66</v>
      </c>
      <c r="P898" s="307"/>
      <c r="Q898" s="74" t="s">
        <v>66</v>
      </c>
      <c r="R898" s="74" t="s">
        <v>66</v>
      </c>
      <c r="S898" s="67">
        <v>0.0</v>
      </c>
      <c r="T898" s="67">
        <v>0.0</v>
      </c>
      <c r="U898" s="67">
        <v>1.0</v>
      </c>
      <c r="V898" s="68"/>
      <c r="W898" s="70"/>
      <c r="X898" s="70"/>
      <c r="Y898" s="64" t="s">
        <v>66</v>
      </c>
      <c r="Z898" s="64" t="s">
        <v>66</v>
      </c>
      <c r="AA898" s="64" t="s">
        <v>66</v>
      </c>
      <c r="AB898" s="64" t="s">
        <v>66</v>
      </c>
      <c r="AC898" s="412" t="s">
        <v>853</v>
      </c>
      <c r="AD898" s="52"/>
    </row>
    <row r="899" ht="33.75" hidden="1" customHeight="1">
      <c r="A899" s="52">
        <v>1037.0</v>
      </c>
      <c r="B899" s="53" t="s">
        <v>54</v>
      </c>
      <c r="C899" s="54" t="s">
        <v>556</v>
      </c>
      <c r="D899" s="620" t="s">
        <v>3056</v>
      </c>
      <c r="E899" s="52"/>
      <c r="F899" s="58"/>
      <c r="G899" s="58"/>
      <c r="H899" s="74"/>
      <c r="I899" s="74"/>
      <c r="J899" s="63" t="s">
        <v>66</v>
      </c>
      <c r="K899" s="64" t="s">
        <v>66</v>
      </c>
      <c r="L899" s="64" t="s">
        <v>57</v>
      </c>
      <c r="M899" s="74" t="s">
        <v>66</v>
      </c>
      <c r="N899" s="74" t="s">
        <v>66</v>
      </c>
      <c r="O899" s="74" t="s">
        <v>66</v>
      </c>
      <c r="P899" s="307"/>
      <c r="Q899" s="74" t="s">
        <v>66</v>
      </c>
      <c r="R899" s="74" t="s">
        <v>66</v>
      </c>
      <c r="S899" s="67">
        <v>0.0</v>
      </c>
      <c r="T899" s="67">
        <v>0.0</v>
      </c>
      <c r="U899" s="67">
        <v>1.0</v>
      </c>
      <c r="V899" s="68"/>
      <c r="W899" s="70"/>
      <c r="X899" s="70"/>
      <c r="Y899" s="64" t="s">
        <v>66</v>
      </c>
      <c r="Z899" s="64" t="s">
        <v>66</v>
      </c>
      <c r="AA899" s="64" t="s">
        <v>66</v>
      </c>
      <c r="AB899" s="64" t="s">
        <v>66</v>
      </c>
      <c r="AC899" s="412" t="s">
        <v>1780</v>
      </c>
      <c r="AD899" s="52"/>
    </row>
    <row r="900" ht="33.75" hidden="1" customHeight="1">
      <c r="A900" s="52">
        <v>1038.0</v>
      </c>
      <c r="B900" s="53" t="s">
        <v>54</v>
      </c>
      <c r="C900" s="54" t="s">
        <v>1241</v>
      </c>
      <c r="D900" s="620" t="s">
        <v>2974</v>
      </c>
      <c r="E900" s="52"/>
      <c r="F900" s="58"/>
      <c r="G900" s="58">
        <v>45687.0</v>
      </c>
      <c r="H900" s="74"/>
      <c r="I900" s="74"/>
      <c r="J900" s="63" t="s">
        <v>66</v>
      </c>
      <c r="K900" s="64" t="s">
        <v>66</v>
      </c>
      <c r="L900" s="64" t="s">
        <v>66</v>
      </c>
      <c r="M900" s="74" t="s">
        <v>57</v>
      </c>
      <c r="N900" s="74" t="s">
        <v>57</v>
      </c>
      <c r="O900" s="74" t="s">
        <v>57</v>
      </c>
      <c r="P900" s="307"/>
      <c r="Q900" s="74" t="s">
        <v>600</v>
      </c>
      <c r="R900" s="65" t="s">
        <v>64</v>
      </c>
      <c r="S900" s="67">
        <v>4.0</v>
      </c>
      <c r="T900" s="67">
        <v>0.0</v>
      </c>
      <c r="U900" s="67">
        <v>0.0</v>
      </c>
      <c r="V900" s="68"/>
      <c r="W900" s="70"/>
      <c r="X900" s="70"/>
      <c r="Y900" s="64" t="s">
        <v>66</v>
      </c>
      <c r="Z900" s="64" t="s">
        <v>66</v>
      </c>
      <c r="AA900" s="64" t="s">
        <v>66</v>
      </c>
      <c r="AB900" s="64" t="s">
        <v>66</v>
      </c>
      <c r="AC900" s="412" t="s">
        <v>1784</v>
      </c>
      <c r="AD900" s="52"/>
    </row>
    <row r="901" ht="33.75" hidden="1" customHeight="1">
      <c r="A901" s="52">
        <v>1039.0</v>
      </c>
      <c r="B901" s="53" t="s">
        <v>54</v>
      </c>
      <c r="C901" s="54" t="s">
        <v>1244</v>
      </c>
      <c r="D901" s="620" t="s">
        <v>2974</v>
      </c>
      <c r="E901" s="52"/>
      <c r="F901" s="58"/>
      <c r="G901" s="58">
        <v>45671.0</v>
      </c>
      <c r="H901" s="74"/>
      <c r="I901" s="74"/>
      <c r="J901" s="63" t="s">
        <v>66</v>
      </c>
      <c r="K901" s="64" t="s">
        <v>66</v>
      </c>
      <c r="L901" s="64" t="s">
        <v>66</v>
      </c>
      <c r="M901" s="74" t="s">
        <v>57</v>
      </c>
      <c r="N901" s="74" t="s">
        <v>57</v>
      </c>
      <c r="O901" s="74" t="s">
        <v>57</v>
      </c>
      <c r="P901" s="307"/>
      <c r="Q901" s="74" t="s">
        <v>600</v>
      </c>
      <c r="R901" s="65" t="s">
        <v>64</v>
      </c>
      <c r="S901" s="67">
        <v>6.0</v>
      </c>
      <c r="T901" s="67">
        <v>0.0</v>
      </c>
      <c r="U901" s="67">
        <v>0.0</v>
      </c>
      <c r="V901" s="68"/>
      <c r="W901" s="70"/>
      <c r="X901" s="70"/>
      <c r="Y901" s="64" t="s">
        <v>66</v>
      </c>
      <c r="Z901" s="64" t="s">
        <v>66</v>
      </c>
      <c r="AA901" s="64" t="s">
        <v>66</v>
      </c>
      <c r="AB901" s="64" t="s">
        <v>66</v>
      </c>
      <c r="AC901" s="412" t="s">
        <v>1789</v>
      </c>
      <c r="AD901" s="52"/>
    </row>
    <row r="902" ht="33.75" hidden="1" customHeight="1">
      <c r="A902" s="52">
        <v>1040.0</v>
      </c>
      <c r="B902" s="53" t="s">
        <v>54</v>
      </c>
      <c r="C902" s="54" t="s">
        <v>1247</v>
      </c>
      <c r="D902" s="620" t="s">
        <v>2974</v>
      </c>
      <c r="E902" s="52"/>
      <c r="F902" s="58"/>
      <c r="G902" s="58">
        <v>45696.0</v>
      </c>
      <c r="H902" s="74"/>
      <c r="I902" s="74"/>
      <c r="J902" s="63" t="s">
        <v>66</v>
      </c>
      <c r="K902" s="64" t="s">
        <v>66</v>
      </c>
      <c r="L902" s="64" t="s">
        <v>66</v>
      </c>
      <c r="M902" s="74" t="s">
        <v>57</v>
      </c>
      <c r="N902" s="74" t="s">
        <v>57</v>
      </c>
      <c r="O902" s="74" t="s">
        <v>57</v>
      </c>
      <c r="P902" s="307"/>
      <c r="Q902" s="74" t="s">
        <v>600</v>
      </c>
      <c r="R902" s="65" t="s">
        <v>64</v>
      </c>
      <c r="S902" s="67">
        <v>11.0</v>
      </c>
      <c r="T902" s="67">
        <v>0.0</v>
      </c>
      <c r="U902" s="67">
        <v>0.0</v>
      </c>
      <c r="V902" s="68"/>
      <c r="W902" s="70"/>
      <c r="X902" s="70"/>
      <c r="Y902" s="64" t="s">
        <v>66</v>
      </c>
      <c r="Z902" s="64" t="s">
        <v>66</v>
      </c>
      <c r="AA902" s="64" t="s">
        <v>66</v>
      </c>
      <c r="AB902" s="64" t="s">
        <v>66</v>
      </c>
      <c r="AC902" s="412" t="s">
        <v>2505</v>
      </c>
      <c r="AD902" s="52"/>
    </row>
    <row r="903" ht="33.75" hidden="1" customHeight="1">
      <c r="A903" s="52">
        <v>1041.0</v>
      </c>
      <c r="B903" s="53" t="s">
        <v>54</v>
      </c>
      <c r="C903" s="54" t="s">
        <v>618</v>
      </c>
      <c r="D903" s="620" t="s">
        <v>2974</v>
      </c>
      <c r="E903" s="52"/>
      <c r="F903" s="58"/>
      <c r="G903" s="58">
        <v>45680.0</v>
      </c>
      <c r="H903" s="74"/>
      <c r="I903" s="74"/>
      <c r="J903" s="63" t="s">
        <v>66</v>
      </c>
      <c r="K903" s="64" t="s">
        <v>66</v>
      </c>
      <c r="L903" s="64" t="s">
        <v>66</v>
      </c>
      <c r="M903" s="74" t="s">
        <v>57</v>
      </c>
      <c r="N903" s="74" t="s">
        <v>57</v>
      </c>
      <c r="O903" s="74" t="s">
        <v>57</v>
      </c>
      <c r="P903" s="307"/>
      <c r="Q903" s="74" t="s">
        <v>600</v>
      </c>
      <c r="R903" s="65" t="s">
        <v>64</v>
      </c>
      <c r="S903" s="67">
        <v>2.0</v>
      </c>
      <c r="T903" s="67">
        <v>0.0</v>
      </c>
      <c r="U903" s="67">
        <v>0.0</v>
      </c>
      <c r="V903" s="68"/>
      <c r="W903" s="70"/>
      <c r="X903" s="70"/>
      <c r="Y903" s="64" t="s">
        <v>66</v>
      </c>
      <c r="Z903" s="64" t="s">
        <v>66</v>
      </c>
      <c r="AA903" s="64" t="s">
        <v>66</v>
      </c>
      <c r="AB903" s="64" t="s">
        <v>66</v>
      </c>
      <c r="AC903" s="412" t="s">
        <v>715</v>
      </c>
      <c r="AD903" s="52"/>
    </row>
    <row r="904" ht="33.75" hidden="1" customHeight="1">
      <c r="A904" s="52">
        <v>1042.0</v>
      </c>
      <c r="B904" s="53" t="s">
        <v>54</v>
      </c>
      <c r="C904" s="54" t="s">
        <v>1249</v>
      </c>
      <c r="D904" s="620" t="s">
        <v>2974</v>
      </c>
      <c r="E904" s="52"/>
      <c r="F904" s="58"/>
      <c r="G904" s="58">
        <v>45672.0</v>
      </c>
      <c r="H904" s="74"/>
      <c r="I904" s="74"/>
      <c r="J904" s="63" t="s">
        <v>66</v>
      </c>
      <c r="K904" s="64" t="s">
        <v>66</v>
      </c>
      <c r="L904" s="64" t="s">
        <v>66</v>
      </c>
      <c r="M904" s="74" t="s">
        <v>57</v>
      </c>
      <c r="N904" s="74" t="s">
        <v>57</v>
      </c>
      <c r="O904" s="74" t="s">
        <v>57</v>
      </c>
      <c r="P904" s="307"/>
      <c r="Q904" s="74" t="s">
        <v>600</v>
      </c>
      <c r="R904" s="65" t="s">
        <v>64</v>
      </c>
      <c r="S904" s="67">
        <v>4.0</v>
      </c>
      <c r="T904" s="67">
        <v>0.0</v>
      </c>
      <c r="U904" s="67">
        <v>0.0</v>
      </c>
      <c r="V904" s="68"/>
      <c r="W904" s="70"/>
      <c r="X904" s="70"/>
      <c r="Y904" s="64" t="s">
        <v>66</v>
      </c>
      <c r="Z904" s="64" t="s">
        <v>66</v>
      </c>
      <c r="AA904" s="64" t="s">
        <v>66</v>
      </c>
      <c r="AB904" s="64" t="s">
        <v>66</v>
      </c>
      <c r="AC904" s="412" t="s">
        <v>1802</v>
      </c>
      <c r="AD904" s="52"/>
    </row>
    <row r="905" ht="33.75" hidden="1" customHeight="1">
      <c r="A905" s="52">
        <v>1043.0</v>
      </c>
      <c r="B905" s="53" t="s">
        <v>54</v>
      </c>
      <c r="C905" s="54" t="s">
        <v>523</v>
      </c>
      <c r="D905" s="620" t="s">
        <v>2974</v>
      </c>
      <c r="E905" s="52"/>
      <c r="F905" s="58"/>
      <c r="G905" s="58">
        <v>45698.0</v>
      </c>
      <c r="H905" s="74"/>
      <c r="I905" s="74"/>
      <c r="J905" s="63" t="s">
        <v>66</v>
      </c>
      <c r="K905" s="64" t="s">
        <v>66</v>
      </c>
      <c r="L905" s="64" t="s">
        <v>66</v>
      </c>
      <c r="M905" s="74" t="s">
        <v>57</v>
      </c>
      <c r="N905" s="74" t="s">
        <v>57</v>
      </c>
      <c r="O905" s="74" t="s">
        <v>57</v>
      </c>
      <c r="P905" s="307"/>
      <c r="Q905" s="74" t="s">
        <v>58</v>
      </c>
      <c r="R905" s="65" t="s">
        <v>64</v>
      </c>
      <c r="S905" s="67">
        <v>14.0</v>
      </c>
      <c r="T905" s="67">
        <v>0.0</v>
      </c>
      <c r="U905" s="67">
        <v>0.0</v>
      </c>
      <c r="V905" s="68"/>
      <c r="W905" s="70"/>
      <c r="X905" s="70"/>
      <c r="Y905" s="64" t="s">
        <v>66</v>
      </c>
      <c r="Z905" s="64" t="s">
        <v>66</v>
      </c>
      <c r="AA905" s="64" t="s">
        <v>66</v>
      </c>
      <c r="AB905" s="64" t="s">
        <v>66</v>
      </c>
      <c r="AC905" s="412" t="s">
        <v>1667</v>
      </c>
      <c r="AD905" s="52"/>
    </row>
    <row r="906" ht="33.75" hidden="1" customHeight="1">
      <c r="A906" s="52">
        <v>1044.0</v>
      </c>
      <c r="B906" s="53" t="s">
        <v>54</v>
      </c>
      <c r="C906" s="54" t="s">
        <v>1251</v>
      </c>
      <c r="D906" s="620" t="s">
        <v>197</v>
      </c>
      <c r="E906" s="52"/>
      <c r="F906" s="58"/>
      <c r="G906" s="58">
        <v>45638.0</v>
      </c>
      <c r="H906" s="74"/>
      <c r="I906" s="74"/>
      <c r="J906" s="63" t="s">
        <v>183</v>
      </c>
      <c r="K906" s="64" t="s">
        <v>82</v>
      </c>
      <c r="L906" s="64" t="s">
        <v>82</v>
      </c>
      <c r="M906" s="74" t="s">
        <v>82</v>
      </c>
      <c r="N906" s="307"/>
      <c r="O906" s="307"/>
      <c r="P906" s="307"/>
      <c r="Q906" s="74" t="s">
        <v>1254</v>
      </c>
      <c r="R906" s="74"/>
      <c r="S906" s="67"/>
      <c r="T906" s="67">
        <v>37.0</v>
      </c>
      <c r="U906" s="67"/>
      <c r="V906" s="68"/>
      <c r="W906" s="70"/>
      <c r="X906" s="70"/>
      <c r="Y906" s="64" t="s">
        <v>66</v>
      </c>
      <c r="Z906" s="64" t="s">
        <v>66</v>
      </c>
      <c r="AA906" s="64" t="s">
        <v>66</v>
      </c>
      <c r="AB906" s="64" t="s">
        <v>66</v>
      </c>
      <c r="AC906" s="412" t="s">
        <v>1806</v>
      </c>
      <c r="AD906" s="52"/>
    </row>
    <row r="907" ht="33.75" hidden="1" customHeight="1">
      <c r="A907" s="52">
        <v>1045.0</v>
      </c>
      <c r="B907" s="53" t="s">
        <v>54</v>
      </c>
      <c r="C907" s="54" t="s">
        <v>1117</v>
      </c>
      <c r="D907" s="620" t="s">
        <v>197</v>
      </c>
      <c r="E907" s="52"/>
      <c r="F907" s="58"/>
      <c r="G907" s="58">
        <v>45637.0</v>
      </c>
      <c r="H907" s="74"/>
      <c r="I907" s="74"/>
      <c r="J907" s="63" t="s">
        <v>66</v>
      </c>
      <c r="K907" s="64" t="s">
        <v>66</v>
      </c>
      <c r="L907" s="64" t="s">
        <v>66</v>
      </c>
      <c r="M907" s="74" t="s">
        <v>57</v>
      </c>
      <c r="N907" s="74" t="s">
        <v>57</v>
      </c>
      <c r="O907" s="74" t="s">
        <v>57</v>
      </c>
      <c r="P907" s="307"/>
      <c r="Q907" s="74" t="s">
        <v>600</v>
      </c>
      <c r="R907" s="74" t="s">
        <v>66</v>
      </c>
      <c r="S907" s="67">
        <v>8.0</v>
      </c>
      <c r="T907" s="67">
        <v>0.0</v>
      </c>
      <c r="U907" s="67">
        <v>0.0</v>
      </c>
      <c r="V907" s="68"/>
      <c r="W907" s="70"/>
      <c r="X907" s="70"/>
      <c r="Y907" s="64" t="s">
        <v>66</v>
      </c>
      <c r="Z907" s="64" t="s">
        <v>66</v>
      </c>
      <c r="AA907" s="64" t="s">
        <v>66</v>
      </c>
      <c r="AB907" s="64" t="s">
        <v>66</v>
      </c>
      <c r="AC907" s="412" t="s">
        <v>1447</v>
      </c>
      <c r="AD907" s="52"/>
    </row>
    <row r="908" ht="33.75" hidden="1" customHeight="1">
      <c r="A908" s="52">
        <v>1046.0</v>
      </c>
      <c r="B908" s="53" t="s">
        <v>54</v>
      </c>
      <c r="C908" s="54" t="s">
        <v>1256</v>
      </c>
      <c r="D908" s="620" t="s">
        <v>197</v>
      </c>
      <c r="E908" s="52"/>
      <c r="F908" s="58"/>
      <c r="G908" s="58">
        <v>45646.0</v>
      </c>
      <c r="H908" s="74"/>
      <c r="I908" s="74"/>
      <c r="J908" s="63" t="s">
        <v>57</v>
      </c>
      <c r="K908" s="64" t="s">
        <v>57</v>
      </c>
      <c r="L908" s="64" t="s">
        <v>57</v>
      </c>
      <c r="M908" s="74" t="s">
        <v>57</v>
      </c>
      <c r="N908" s="74" t="s">
        <v>57</v>
      </c>
      <c r="O908" s="74" t="s">
        <v>57</v>
      </c>
      <c r="P908" s="307"/>
      <c r="Q908" s="74" t="s">
        <v>600</v>
      </c>
      <c r="R908" s="74" t="s">
        <v>600</v>
      </c>
      <c r="S908" s="67">
        <v>3.0</v>
      </c>
      <c r="T908" s="67">
        <v>4.0</v>
      </c>
      <c r="U908" s="67">
        <v>1.0</v>
      </c>
      <c r="V908" s="68"/>
      <c r="W908" s="70"/>
      <c r="X908" s="70"/>
      <c r="Y908" s="64" t="s">
        <v>66</v>
      </c>
      <c r="Z908" s="64" t="s">
        <v>66</v>
      </c>
      <c r="AA908" s="64" t="s">
        <v>66</v>
      </c>
      <c r="AB908" s="64" t="s">
        <v>66</v>
      </c>
      <c r="AC908" s="412" t="s">
        <v>1812</v>
      </c>
      <c r="AD908" s="52"/>
    </row>
    <row r="909" ht="33.75" hidden="1" customHeight="1">
      <c r="A909" s="52">
        <v>1047.0</v>
      </c>
      <c r="B909" s="53" t="s">
        <v>54</v>
      </c>
      <c r="C909" s="54" t="s">
        <v>1258</v>
      </c>
      <c r="D909" s="620" t="s">
        <v>197</v>
      </c>
      <c r="E909" s="52"/>
      <c r="F909" s="58"/>
      <c r="G909" s="58">
        <v>45629.0</v>
      </c>
      <c r="H909" s="74"/>
      <c r="I909" s="74"/>
      <c r="J909" s="63" t="s">
        <v>66</v>
      </c>
      <c r="K909" s="64" t="s">
        <v>66</v>
      </c>
      <c r="L909" s="64" t="s">
        <v>66</v>
      </c>
      <c r="M909" s="74" t="s">
        <v>57</v>
      </c>
      <c r="N909" s="74" t="s">
        <v>57</v>
      </c>
      <c r="O909" s="74" t="s">
        <v>57</v>
      </c>
      <c r="P909" s="307"/>
      <c r="Q909" s="74" t="s">
        <v>600</v>
      </c>
      <c r="R909" s="74" t="s">
        <v>66</v>
      </c>
      <c r="S909" s="67">
        <v>2.0</v>
      </c>
      <c r="T909" s="67">
        <v>0.0</v>
      </c>
      <c r="U909" s="67">
        <v>0.0</v>
      </c>
      <c r="V909" s="68"/>
      <c r="W909" s="70"/>
      <c r="X909" s="70"/>
      <c r="Y909" s="64" t="s">
        <v>66</v>
      </c>
      <c r="Z909" s="64" t="s">
        <v>66</v>
      </c>
      <c r="AA909" s="64" t="s">
        <v>66</v>
      </c>
      <c r="AB909" s="64" t="s">
        <v>66</v>
      </c>
      <c r="AC909" s="412" t="s">
        <v>1817</v>
      </c>
      <c r="AD909" s="52"/>
    </row>
    <row r="910" ht="33.75" hidden="1" customHeight="1">
      <c r="A910" s="52">
        <v>1048.0</v>
      </c>
      <c r="B910" s="53" t="s">
        <v>54</v>
      </c>
      <c r="C910" s="54" t="s">
        <v>1261</v>
      </c>
      <c r="D910" s="620" t="s">
        <v>197</v>
      </c>
      <c r="E910" s="52"/>
      <c r="F910" s="58"/>
      <c r="G910" s="58">
        <v>45640.0</v>
      </c>
      <c r="H910" s="74"/>
      <c r="I910" s="74"/>
      <c r="J910" s="63" t="s">
        <v>57</v>
      </c>
      <c r="K910" s="64" t="s">
        <v>57</v>
      </c>
      <c r="L910" s="64" t="s">
        <v>57</v>
      </c>
      <c r="M910" s="74" t="s">
        <v>57</v>
      </c>
      <c r="N910" s="74" t="s">
        <v>57</v>
      </c>
      <c r="O910" s="74" t="s">
        <v>57</v>
      </c>
      <c r="P910" s="307"/>
      <c r="Q910" s="65" t="s">
        <v>1262</v>
      </c>
      <c r="R910" s="65" t="s">
        <v>1160</v>
      </c>
      <c r="S910" s="67">
        <v>29.0</v>
      </c>
      <c r="T910" s="67">
        <v>34.0</v>
      </c>
      <c r="U910" s="67">
        <v>10.0</v>
      </c>
      <c r="V910" s="68"/>
      <c r="W910" s="70"/>
      <c r="X910" s="70"/>
      <c r="Y910" s="64" t="s">
        <v>66</v>
      </c>
      <c r="Z910" s="64" t="s">
        <v>66</v>
      </c>
      <c r="AA910" s="64" t="s">
        <v>66</v>
      </c>
      <c r="AB910" s="64" t="s">
        <v>66</v>
      </c>
      <c r="AC910" s="412" t="s">
        <v>1824</v>
      </c>
      <c r="AD910" s="52"/>
    </row>
    <row r="911" ht="33.75" hidden="1" customHeight="1">
      <c r="A911" s="52">
        <v>1049.0</v>
      </c>
      <c r="B911" s="53" t="s">
        <v>54</v>
      </c>
      <c r="C911" s="54" t="s">
        <v>1150</v>
      </c>
      <c r="D911" s="620" t="s">
        <v>197</v>
      </c>
      <c r="E911" s="52"/>
      <c r="F911" s="58"/>
      <c r="G911" s="58">
        <v>45646.0</v>
      </c>
      <c r="H911" s="74"/>
      <c r="I911" s="74"/>
      <c r="J911" s="63" t="s">
        <v>57</v>
      </c>
      <c r="K911" s="64" t="s">
        <v>57</v>
      </c>
      <c r="L911" s="64" t="s">
        <v>57</v>
      </c>
      <c r="M911" s="74" t="s">
        <v>57</v>
      </c>
      <c r="N911" s="74" t="s">
        <v>57</v>
      </c>
      <c r="O911" s="74" t="s">
        <v>57</v>
      </c>
      <c r="P911" s="307"/>
      <c r="Q911" s="74" t="s">
        <v>600</v>
      </c>
      <c r="R911" s="74" t="s">
        <v>600</v>
      </c>
      <c r="S911" s="67">
        <v>6.0</v>
      </c>
      <c r="T911" s="67">
        <v>7.0</v>
      </c>
      <c r="U911" s="67">
        <v>1.0</v>
      </c>
      <c r="V911" s="68"/>
      <c r="W911" s="70"/>
      <c r="X911" s="70"/>
      <c r="Y911" s="64" t="s">
        <v>66</v>
      </c>
      <c r="Z911" s="64" t="s">
        <v>66</v>
      </c>
      <c r="AA911" s="64" t="s">
        <v>66</v>
      </c>
      <c r="AB911" s="64" t="s">
        <v>66</v>
      </c>
      <c r="AC911" s="412" t="s">
        <v>1501</v>
      </c>
      <c r="AD911" s="52"/>
    </row>
    <row r="912" ht="33.75" hidden="1" customHeight="1">
      <c r="A912" s="52">
        <v>1050.0</v>
      </c>
      <c r="B912" s="53" t="s">
        <v>54</v>
      </c>
      <c r="C912" s="54" t="s">
        <v>451</v>
      </c>
      <c r="D912" s="620" t="s">
        <v>2974</v>
      </c>
      <c r="E912" s="52"/>
      <c r="F912" s="58"/>
      <c r="G912" s="58">
        <v>45671.0</v>
      </c>
      <c r="H912" s="74"/>
      <c r="I912" s="74"/>
      <c r="J912" s="63" t="s">
        <v>66</v>
      </c>
      <c r="K912" s="64" t="s">
        <v>66</v>
      </c>
      <c r="L912" s="64" t="s">
        <v>66</v>
      </c>
      <c r="M912" s="74" t="s">
        <v>57</v>
      </c>
      <c r="N912" s="74" t="s">
        <v>57</v>
      </c>
      <c r="O912" s="74" t="s">
        <v>57</v>
      </c>
      <c r="P912" s="307"/>
      <c r="Q912" s="74" t="s">
        <v>600</v>
      </c>
      <c r="R912" s="65" t="s">
        <v>64</v>
      </c>
      <c r="S912" s="67">
        <v>26.0</v>
      </c>
      <c r="T912" s="67">
        <v>0.0</v>
      </c>
      <c r="U912" s="67">
        <v>0.0</v>
      </c>
      <c r="V912" s="68"/>
      <c r="W912" s="70"/>
      <c r="X912" s="70"/>
      <c r="Y912" s="64" t="s">
        <v>66</v>
      </c>
      <c r="Z912" s="64" t="s">
        <v>66</v>
      </c>
      <c r="AA912" s="64" t="s">
        <v>66</v>
      </c>
      <c r="AB912" s="64" t="s">
        <v>66</v>
      </c>
      <c r="AC912" s="412" t="s">
        <v>1227</v>
      </c>
      <c r="AD912" s="52"/>
    </row>
    <row r="913" ht="33.75" hidden="1" customHeight="1">
      <c r="A913" s="52">
        <v>1051.0</v>
      </c>
      <c r="B913" s="53" t="s">
        <v>54</v>
      </c>
      <c r="C913" s="54" t="s">
        <v>697</v>
      </c>
      <c r="D913" s="620" t="s">
        <v>197</v>
      </c>
      <c r="E913" s="52"/>
      <c r="F913" s="58"/>
      <c r="G913" s="58">
        <v>45694.0</v>
      </c>
      <c r="H913" s="74"/>
      <c r="I913" s="74"/>
      <c r="J913" s="63" t="s">
        <v>57</v>
      </c>
      <c r="K913" s="64" t="s">
        <v>57</v>
      </c>
      <c r="L913" s="64" t="s">
        <v>57</v>
      </c>
      <c r="M913" s="74" t="s">
        <v>57</v>
      </c>
      <c r="N913" s="74" t="s">
        <v>57</v>
      </c>
      <c r="O913" s="74" t="s">
        <v>57</v>
      </c>
      <c r="P913" s="307"/>
      <c r="Q913" s="74" t="s">
        <v>600</v>
      </c>
      <c r="R913" s="74" t="s">
        <v>227</v>
      </c>
      <c r="S913" s="67">
        <v>2.0</v>
      </c>
      <c r="T913" s="67">
        <v>2.0</v>
      </c>
      <c r="U913" s="67">
        <v>2.0</v>
      </c>
      <c r="V913" s="68"/>
      <c r="W913" s="70"/>
      <c r="X913" s="70"/>
      <c r="Y913" s="64" t="s">
        <v>66</v>
      </c>
      <c r="Z913" s="64" t="s">
        <v>66</v>
      </c>
      <c r="AA913" s="64" t="s">
        <v>66</v>
      </c>
      <c r="AB913" s="64" t="s">
        <v>66</v>
      </c>
      <c r="AC913" s="412" t="s">
        <v>831</v>
      </c>
      <c r="AD913" s="52"/>
    </row>
    <row r="914" ht="33.75" hidden="1" customHeight="1">
      <c r="A914" s="52">
        <v>1052.0</v>
      </c>
      <c r="B914" s="53" t="s">
        <v>54</v>
      </c>
      <c r="C914" s="54" t="s">
        <v>1265</v>
      </c>
      <c r="D914" s="620" t="s">
        <v>197</v>
      </c>
      <c r="E914" s="52"/>
      <c r="F914" s="58"/>
      <c r="G914" s="58">
        <v>45646.0</v>
      </c>
      <c r="H914" s="74"/>
      <c r="I914" s="74"/>
      <c r="J914" s="63" t="s">
        <v>66</v>
      </c>
      <c r="K914" s="64" t="s">
        <v>66</v>
      </c>
      <c r="L914" s="64" t="s">
        <v>66</v>
      </c>
      <c r="M914" s="74" t="s">
        <v>66</v>
      </c>
      <c r="N914" s="74" t="s">
        <v>66</v>
      </c>
      <c r="O914" s="74" t="s">
        <v>66</v>
      </c>
      <c r="P914" s="307"/>
      <c r="Q914" s="74" t="s">
        <v>66</v>
      </c>
      <c r="R914" s="74" t="s">
        <v>66</v>
      </c>
      <c r="S914" s="67">
        <v>0.0</v>
      </c>
      <c r="T914" s="67">
        <v>0.0</v>
      </c>
      <c r="U914" s="67">
        <v>0.0</v>
      </c>
      <c r="V914" s="68"/>
      <c r="W914" s="70"/>
      <c r="X914" s="70"/>
      <c r="Y914" s="64" t="s">
        <v>66</v>
      </c>
      <c r="Z914" s="64" t="s">
        <v>66</v>
      </c>
      <c r="AA914" s="64" t="s">
        <v>66</v>
      </c>
      <c r="AB914" s="64" t="s">
        <v>66</v>
      </c>
      <c r="AC914" s="412" t="s">
        <v>1837</v>
      </c>
      <c r="AD914" s="52"/>
    </row>
    <row r="915" ht="33.75" hidden="1" customHeight="1">
      <c r="A915" s="52">
        <v>1053.0</v>
      </c>
      <c r="B915" s="53" t="s">
        <v>54</v>
      </c>
      <c r="C915" s="54" t="s">
        <v>751</v>
      </c>
      <c r="D915" s="620" t="s">
        <v>197</v>
      </c>
      <c r="E915" s="52"/>
      <c r="F915" s="58"/>
      <c r="G915" s="58">
        <v>45693.0</v>
      </c>
      <c r="H915" s="74"/>
      <c r="I915" s="74"/>
      <c r="J915" s="63" t="s">
        <v>1131</v>
      </c>
      <c r="K915" s="64" t="s">
        <v>1131</v>
      </c>
      <c r="L915" s="64" t="s">
        <v>183</v>
      </c>
      <c r="M915" s="74" t="s">
        <v>66</v>
      </c>
      <c r="N915" s="74" t="s">
        <v>66</v>
      </c>
      <c r="O915" s="74" t="s">
        <v>66</v>
      </c>
      <c r="P915" s="307"/>
      <c r="Q915" s="74" t="s">
        <v>66</v>
      </c>
      <c r="R915" s="74" t="s">
        <v>66</v>
      </c>
      <c r="S915" s="67">
        <v>0.0</v>
      </c>
      <c r="T915" s="67">
        <v>4.0</v>
      </c>
      <c r="U915" s="67">
        <v>7.0</v>
      </c>
      <c r="V915" s="68"/>
      <c r="W915" s="70"/>
      <c r="X915" s="70"/>
      <c r="Y915" s="64" t="s">
        <v>66</v>
      </c>
      <c r="Z915" s="64" t="s">
        <v>66</v>
      </c>
      <c r="AA915" s="64" t="s">
        <v>66</v>
      </c>
      <c r="AB915" s="64" t="s">
        <v>66</v>
      </c>
      <c r="AC915" s="412" t="s">
        <v>891</v>
      </c>
      <c r="AD915" s="52"/>
    </row>
    <row r="916" ht="33.75" hidden="1" customHeight="1">
      <c r="A916" s="52">
        <v>1054.0</v>
      </c>
      <c r="B916" s="53" t="s">
        <v>54</v>
      </c>
      <c r="C916" s="54" t="s">
        <v>1267</v>
      </c>
      <c r="D916" s="620" t="s">
        <v>197</v>
      </c>
      <c r="E916" s="52"/>
      <c r="F916" s="58"/>
      <c r="G916" s="58">
        <v>45671.0</v>
      </c>
      <c r="H916" s="74"/>
      <c r="I916" s="74"/>
      <c r="J916" s="63" t="s">
        <v>57</v>
      </c>
      <c r="K916" s="64" t="s">
        <v>57</v>
      </c>
      <c r="L916" s="64" t="s">
        <v>66</v>
      </c>
      <c r="M916" s="74" t="s">
        <v>57</v>
      </c>
      <c r="N916" s="74" t="s">
        <v>57</v>
      </c>
      <c r="O916" s="74" t="s">
        <v>57</v>
      </c>
      <c r="P916" s="307"/>
      <c r="Q916" s="74" t="s">
        <v>600</v>
      </c>
      <c r="R916" s="74" t="s">
        <v>600</v>
      </c>
      <c r="S916" s="67">
        <v>6.0</v>
      </c>
      <c r="T916" s="67">
        <v>6.0</v>
      </c>
      <c r="U916" s="67">
        <v>0.0</v>
      </c>
      <c r="V916" s="68"/>
      <c r="W916" s="70"/>
      <c r="X916" s="70"/>
      <c r="Y916" s="64" t="s">
        <v>66</v>
      </c>
      <c r="Z916" s="64" t="s">
        <v>66</v>
      </c>
      <c r="AA916" s="64" t="s">
        <v>66</v>
      </c>
      <c r="AB916" s="64" t="s">
        <v>66</v>
      </c>
      <c r="AC916" s="412" t="s">
        <v>1843</v>
      </c>
      <c r="AD916" s="52"/>
    </row>
    <row r="917" ht="33.75" hidden="1" customHeight="1">
      <c r="A917" s="52">
        <v>1055.0</v>
      </c>
      <c r="B917" s="53" t="s">
        <v>54</v>
      </c>
      <c r="C917" s="54" t="s">
        <v>1268</v>
      </c>
      <c r="D917" s="620" t="s">
        <v>197</v>
      </c>
      <c r="E917" s="52"/>
      <c r="F917" s="58"/>
      <c r="G917" s="58">
        <v>45672.0</v>
      </c>
      <c r="H917" s="74"/>
      <c r="I917" s="74"/>
      <c r="J917" s="63" t="s">
        <v>57</v>
      </c>
      <c r="K917" s="64" t="s">
        <v>57</v>
      </c>
      <c r="L917" s="64" t="s">
        <v>57</v>
      </c>
      <c r="M917" s="74" t="s">
        <v>57</v>
      </c>
      <c r="N917" s="74" t="s">
        <v>57</v>
      </c>
      <c r="O917" s="74" t="s">
        <v>57</v>
      </c>
      <c r="P917" s="307"/>
      <c r="Q917" s="74" t="s">
        <v>600</v>
      </c>
      <c r="R917" s="74" t="s">
        <v>859</v>
      </c>
      <c r="S917" s="67">
        <v>11.0</v>
      </c>
      <c r="T917" s="67">
        <v>17.0</v>
      </c>
      <c r="U917" s="67">
        <v>6.0</v>
      </c>
      <c r="V917" s="68"/>
      <c r="W917" s="70"/>
      <c r="X917" s="70"/>
      <c r="Y917" s="64" t="s">
        <v>66</v>
      </c>
      <c r="Z917" s="64" t="s">
        <v>66</v>
      </c>
      <c r="AA917" s="64" t="s">
        <v>66</v>
      </c>
      <c r="AB917" s="64" t="s">
        <v>66</v>
      </c>
      <c r="AC917" s="412" t="s">
        <v>1850</v>
      </c>
      <c r="AD917" s="52"/>
    </row>
    <row r="918" ht="33.75" hidden="1" customHeight="1">
      <c r="A918" s="52">
        <v>1056.0</v>
      </c>
      <c r="B918" s="53" t="s">
        <v>54</v>
      </c>
      <c r="C918" s="54" t="s">
        <v>1270</v>
      </c>
      <c r="D918" s="620" t="s">
        <v>197</v>
      </c>
      <c r="E918" s="52"/>
      <c r="F918" s="58"/>
      <c r="G918" s="58">
        <v>45668.0</v>
      </c>
      <c r="H918" s="74"/>
      <c r="I918" s="74"/>
      <c r="J918" s="63" t="s">
        <v>57</v>
      </c>
      <c r="K918" s="64" t="s">
        <v>57</v>
      </c>
      <c r="L918" s="64" t="s">
        <v>183</v>
      </c>
      <c r="M918" s="74" t="s">
        <v>57</v>
      </c>
      <c r="N918" s="74" t="s">
        <v>57</v>
      </c>
      <c r="O918" s="74" t="s">
        <v>57</v>
      </c>
      <c r="P918" s="307"/>
      <c r="Q918" s="74" t="s">
        <v>600</v>
      </c>
      <c r="R918" s="74" t="s">
        <v>859</v>
      </c>
      <c r="S918" s="67">
        <v>13.0</v>
      </c>
      <c r="T918" s="67">
        <v>15.0</v>
      </c>
      <c r="U918" s="67">
        <v>3.0</v>
      </c>
      <c r="V918" s="68"/>
      <c r="W918" s="70"/>
      <c r="X918" s="70"/>
      <c r="Y918" s="64" t="s">
        <v>66</v>
      </c>
      <c r="Z918" s="64" t="s">
        <v>66</v>
      </c>
      <c r="AA918" s="64" t="s">
        <v>66</v>
      </c>
      <c r="AB918" s="64" t="s">
        <v>66</v>
      </c>
      <c r="AC918" s="412" t="s">
        <v>1240</v>
      </c>
      <c r="AD918" s="52"/>
    </row>
    <row r="919" ht="33.75" hidden="1" customHeight="1">
      <c r="A919" s="52">
        <v>1057.0</v>
      </c>
      <c r="B919" s="53" t="s">
        <v>54</v>
      </c>
      <c r="C919" s="54" t="s">
        <v>1272</v>
      </c>
      <c r="D919" s="620" t="s">
        <v>197</v>
      </c>
      <c r="E919" s="52"/>
      <c r="F919" s="58"/>
      <c r="G919" s="58">
        <v>45673.0</v>
      </c>
      <c r="H919" s="74"/>
      <c r="I919" s="74"/>
      <c r="J919" s="63" t="s">
        <v>57</v>
      </c>
      <c r="K919" s="64" t="s">
        <v>57</v>
      </c>
      <c r="L919" s="64" t="s">
        <v>57</v>
      </c>
      <c r="M919" s="74" t="s">
        <v>57</v>
      </c>
      <c r="N919" s="74" t="s">
        <v>57</v>
      </c>
      <c r="O919" s="74" t="s">
        <v>57</v>
      </c>
      <c r="P919" s="307"/>
      <c r="Q919" s="74" t="s">
        <v>600</v>
      </c>
      <c r="R919" s="74" t="s">
        <v>859</v>
      </c>
      <c r="S919" s="67">
        <v>17.0</v>
      </c>
      <c r="T919" s="67">
        <v>19.0</v>
      </c>
      <c r="U919" s="67">
        <v>4.0</v>
      </c>
      <c r="V919" s="68"/>
      <c r="W919" s="70"/>
      <c r="X919" s="70"/>
      <c r="Y919" s="64" t="s">
        <v>66</v>
      </c>
      <c r="Z919" s="64" t="s">
        <v>66</v>
      </c>
      <c r="AA919" s="64" t="s">
        <v>66</v>
      </c>
      <c r="AB919" s="64" t="s">
        <v>66</v>
      </c>
      <c r="AC919" s="412" t="s">
        <v>1859</v>
      </c>
      <c r="AD919" s="52"/>
    </row>
    <row r="920" ht="33.75" hidden="1" customHeight="1">
      <c r="A920" s="52">
        <v>1058.0</v>
      </c>
      <c r="B920" s="53" t="s">
        <v>54</v>
      </c>
      <c r="C920" s="54" t="s">
        <v>1265</v>
      </c>
      <c r="D920" s="620" t="s">
        <v>197</v>
      </c>
      <c r="E920" s="52"/>
      <c r="F920" s="58"/>
      <c r="G920" s="58">
        <v>45646.0</v>
      </c>
      <c r="H920" s="74"/>
      <c r="I920" s="74"/>
      <c r="J920" s="63" t="s">
        <v>66</v>
      </c>
      <c r="K920" s="64" t="s">
        <v>66</v>
      </c>
      <c r="L920" s="64" t="s">
        <v>66</v>
      </c>
      <c r="M920" s="74" t="s">
        <v>183</v>
      </c>
      <c r="N920" s="74" t="s">
        <v>57</v>
      </c>
      <c r="O920" s="74" t="s">
        <v>183</v>
      </c>
      <c r="P920" s="307"/>
      <c r="Q920" s="74" t="s">
        <v>600</v>
      </c>
      <c r="R920" s="74" t="s">
        <v>600</v>
      </c>
      <c r="S920" s="67">
        <v>16.0</v>
      </c>
      <c r="T920" s="67">
        <v>0.0</v>
      </c>
      <c r="U920" s="67">
        <v>0.0</v>
      </c>
      <c r="V920" s="68"/>
      <c r="W920" s="70"/>
      <c r="X920" s="70"/>
      <c r="Y920" s="64" t="s">
        <v>66</v>
      </c>
      <c r="Z920" s="64" t="s">
        <v>66</v>
      </c>
      <c r="AA920" s="64" t="s">
        <v>66</v>
      </c>
      <c r="AB920" s="64" t="s">
        <v>66</v>
      </c>
      <c r="AC920" s="412" t="s">
        <v>1837</v>
      </c>
      <c r="AD920" s="52"/>
    </row>
    <row r="921" ht="33.75" hidden="1" customHeight="1">
      <c r="A921" s="52">
        <v>1059.0</v>
      </c>
      <c r="B921" s="53" t="s">
        <v>54</v>
      </c>
      <c r="C921" s="54" t="s">
        <v>1274</v>
      </c>
      <c r="D921" s="620" t="s">
        <v>197</v>
      </c>
      <c r="E921" s="52"/>
      <c r="F921" s="58"/>
      <c r="G921" s="58">
        <v>45737.0</v>
      </c>
      <c r="H921" s="74"/>
      <c r="I921" s="74"/>
      <c r="J921" s="63" t="s">
        <v>57</v>
      </c>
      <c r="K921" s="64" t="s">
        <v>57</v>
      </c>
      <c r="L921" s="64" t="s">
        <v>57</v>
      </c>
      <c r="M921" s="74" t="s">
        <v>57</v>
      </c>
      <c r="N921" s="74" t="s">
        <v>57</v>
      </c>
      <c r="O921" s="74" t="s">
        <v>57</v>
      </c>
      <c r="P921" s="307"/>
      <c r="Q921" s="74" t="s">
        <v>600</v>
      </c>
      <c r="R921" s="65" t="s">
        <v>1276</v>
      </c>
      <c r="S921" s="67">
        <v>24.0</v>
      </c>
      <c r="T921" s="67">
        <v>30.0</v>
      </c>
      <c r="U921" s="67">
        <v>6.0</v>
      </c>
      <c r="V921" s="68"/>
      <c r="W921" s="70"/>
      <c r="X921" s="70"/>
      <c r="Y921" s="64" t="s">
        <v>66</v>
      </c>
      <c r="Z921" s="64" t="s">
        <v>66</v>
      </c>
      <c r="AA921" s="64" t="s">
        <v>66</v>
      </c>
      <c r="AB921" s="64" t="s">
        <v>66</v>
      </c>
      <c r="AC921" s="412" t="s">
        <v>1863</v>
      </c>
      <c r="AD921" s="52"/>
    </row>
    <row r="922" ht="33.75" hidden="1" customHeight="1">
      <c r="A922" s="52">
        <v>1060.0</v>
      </c>
      <c r="B922" s="53" t="s">
        <v>54</v>
      </c>
      <c r="C922" s="54" t="s">
        <v>1277</v>
      </c>
      <c r="D922" s="620" t="s">
        <v>197</v>
      </c>
      <c r="E922" s="52"/>
      <c r="F922" s="58"/>
      <c r="G922" s="58">
        <v>45646.0</v>
      </c>
      <c r="H922" s="74"/>
      <c r="I922" s="74"/>
      <c r="J922" s="63" t="s">
        <v>57</v>
      </c>
      <c r="K922" s="64" t="s">
        <v>57</v>
      </c>
      <c r="L922" s="64" t="s">
        <v>57</v>
      </c>
      <c r="M922" s="74" t="s">
        <v>57</v>
      </c>
      <c r="N922" s="74" t="s">
        <v>57</v>
      </c>
      <c r="O922" s="74" t="s">
        <v>57</v>
      </c>
      <c r="P922" s="307"/>
      <c r="Q922" s="74" t="s">
        <v>600</v>
      </c>
      <c r="R922" s="74" t="s">
        <v>600</v>
      </c>
      <c r="S922" s="67">
        <v>6.0</v>
      </c>
      <c r="T922" s="67">
        <v>7.0</v>
      </c>
      <c r="U922" s="67">
        <v>0.0</v>
      </c>
      <c r="V922" s="68"/>
      <c r="W922" s="70"/>
      <c r="X922" s="70"/>
      <c r="Y922" s="64" t="s">
        <v>66</v>
      </c>
      <c r="Z922" s="64" t="s">
        <v>66</v>
      </c>
      <c r="AA922" s="64" t="s">
        <v>66</v>
      </c>
      <c r="AB922" s="64" t="s">
        <v>66</v>
      </c>
      <c r="AC922" s="412" t="s">
        <v>1866</v>
      </c>
      <c r="AD922" s="52"/>
    </row>
    <row r="923" ht="33.75" hidden="1" customHeight="1">
      <c r="A923" s="52">
        <v>1061.0</v>
      </c>
      <c r="B923" s="53" t="s">
        <v>54</v>
      </c>
      <c r="C923" s="54" t="s">
        <v>1145</v>
      </c>
      <c r="D923" s="620" t="s">
        <v>453</v>
      </c>
      <c r="E923" s="52"/>
      <c r="F923" s="58"/>
      <c r="G923" s="58">
        <v>45673.0</v>
      </c>
      <c r="H923" s="74"/>
      <c r="I923" s="74"/>
      <c r="J923" s="63" t="s">
        <v>57</v>
      </c>
      <c r="K923" s="64" t="s">
        <v>57</v>
      </c>
      <c r="L923" s="64" t="s">
        <v>57</v>
      </c>
      <c r="M923" s="74" t="s">
        <v>66</v>
      </c>
      <c r="N923" s="74" t="s">
        <v>66</v>
      </c>
      <c r="O923" s="74" t="s">
        <v>66</v>
      </c>
      <c r="P923" s="307"/>
      <c r="Q923" s="74" t="s">
        <v>66</v>
      </c>
      <c r="R923" s="74" t="s">
        <v>66</v>
      </c>
      <c r="S923" s="67">
        <v>0.0</v>
      </c>
      <c r="T923" s="67">
        <v>7.0</v>
      </c>
      <c r="U923" s="67">
        <v>3.0</v>
      </c>
      <c r="V923" s="68"/>
      <c r="W923" s="70"/>
      <c r="X923" s="70"/>
      <c r="Y923" s="64" t="s">
        <v>66</v>
      </c>
      <c r="Z923" s="64" t="s">
        <v>66</v>
      </c>
      <c r="AA923" s="64" t="s">
        <v>66</v>
      </c>
      <c r="AB923" s="64" t="s">
        <v>66</v>
      </c>
      <c r="AC923" s="412" t="s">
        <v>1488</v>
      </c>
      <c r="AD923" s="52"/>
    </row>
    <row r="924" ht="33.75" hidden="1" customHeight="1">
      <c r="A924" s="52">
        <v>1062.0</v>
      </c>
      <c r="B924" s="53" t="s">
        <v>54</v>
      </c>
      <c r="C924" s="54" t="s">
        <v>1277</v>
      </c>
      <c r="D924" s="620" t="s">
        <v>197</v>
      </c>
      <c r="E924" s="52"/>
      <c r="F924" s="58"/>
      <c r="G924" s="58">
        <v>45671.0</v>
      </c>
      <c r="H924" s="74"/>
      <c r="I924" s="74"/>
      <c r="J924" s="63" t="s">
        <v>57</v>
      </c>
      <c r="K924" s="64" t="s">
        <v>57</v>
      </c>
      <c r="L924" s="64" t="s">
        <v>57</v>
      </c>
      <c r="M924" s="74" t="s">
        <v>57</v>
      </c>
      <c r="N924" s="74" t="s">
        <v>57</v>
      </c>
      <c r="O924" s="74" t="s">
        <v>57</v>
      </c>
      <c r="P924" s="307"/>
      <c r="Q924" s="74" t="s">
        <v>600</v>
      </c>
      <c r="R924" s="74" t="s">
        <v>859</v>
      </c>
      <c r="S924" s="67">
        <v>6.0</v>
      </c>
      <c r="T924" s="67">
        <v>7.0</v>
      </c>
      <c r="U924" s="67">
        <v>1.0</v>
      </c>
      <c r="V924" s="68"/>
      <c r="W924" s="70"/>
      <c r="X924" s="70"/>
      <c r="Y924" s="64" t="s">
        <v>66</v>
      </c>
      <c r="Z924" s="64" t="s">
        <v>66</v>
      </c>
      <c r="AA924" s="64" t="s">
        <v>66</v>
      </c>
      <c r="AB924" s="64" t="s">
        <v>66</v>
      </c>
      <c r="AC924" s="412" t="s">
        <v>1866</v>
      </c>
      <c r="AD924" s="52"/>
    </row>
    <row r="925" ht="33.75" hidden="1" customHeight="1">
      <c r="A925" s="52">
        <v>1063.0</v>
      </c>
      <c r="B925" s="53" t="s">
        <v>54</v>
      </c>
      <c r="C925" s="54" t="s">
        <v>1280</v>
      </c>
      <c r="D925" s="620" t="s">
        <v>197</v>
      </c>
      <c r="E925" s="52"/>
      <c r="F925" s="58"/>
      <c r="G925" s="58">
        <v>45667.0</v>
      </c>
      <c r="H925" s="74"/>
      <c r="I925" s="74"/>
      <c r="J925" s="63" t="s">
        <v>66</v>
      </c>
      <c r="K925" s="64" t="s">
        <v>66</v>
      </c>
      <c r="L925" s="64" t="s">
        <v>66</v>
      </c>
      <c r="M925" s="74" t="s">
        <v>183</v>
      </c>
      <c r="N925" s="74" t="s">
        <v>57</v>
      </c>
      <c r="O925" s="74" t="s">
        <v>82</v>
      </c>
      <c r="P925" s="307"/>
      <c r="Q925" s="74" t="s">
        <v>227</v>
      </c>
      <c r="R925" s="74" t="s">
        <v>66</v>
      </c>
      <c r="S925" s="67">
        <v>9.0</v>
      </c>
      <c r="T925" s="67">
        <v>0.0</v>
      </c>
      <c r="U925" s="67">
        <v>0.0</v>
      </c>
      <c r="V925" s="68"/>
      <c r="W925" s="70"/>
      <c r="X925" s="70"/>
      <c r="Y925" s="64" t="s">
        <v>66</v>
      </c>
      <c r="Z925" s="64" t="s">
        <v>66</v>
      </c>
      <c r="AA925" s="64" t="s">
        <v>66</v>
      </c>
      <c r="AB925" s="64" t="s">
        <v>66</v>
      </c>
      <c r="AC925" s="412" t="s">
        <v>1876</v>
      </c>
      <c r="AD925" s="52"/>
    </row>
    <row r="926" ht="33.75" hidden="1" customHeight="1">
      <c r="A926" s="52">
        <v>1064.0</v>
      </c>
      <c r="B926" s="53" t="s">
        <v>54</v>
      </c>
      <c r="C926" s="54" t="s">
        <v>1281</v>
      </c>
      <c r="D926" s="620" t="s">
        <v>197</v>
      </c>
      <c r="E926" s="52"/>
      <c r="F926" s="58"/>
      <c r="G926" s="58">
        <v>45693.0</v>
      </c>
      <c r="H926" s="74"/>
      <c r="I926" s="74"/>
      <c r="J926" s="63" t="s">
        <v>57</v>
      </c>
      <c r="K926" s="64" t="s">
        <v>57</v>
      </c>
      <c r="L926" s="64" t="s">
        <v>57</v>
      </c>
      <c r="M926" s="74" t="s">
        <v>57</v>
      </c>
      <c r="N926" s="74" t="s">
        <v>57</v>
      </c>
      <c r="O926" s="74" t="s">
        <v>57</v>
      </c>
      <c r="P926" s="307"/>
      <c r="Q926" s="74" t="s">
        <v>600</v>
      </c>
      <c r="R926" s="74" t="s">
        <v>58</v>
      </c>
      <c r="S926" s="67">
        <v>25.0</v>
      </c>
      <c r="T926" s="67">
        <v>30.0</v>
      </c>
      <c r="U926" s="67">
        <v>5.0</v>
      </c>
      <c r="V926" s="68"/>
      <c r="W926" s="70"/>
      <c r="X926" s="70"/>
      <c r="Y926" s="64" t="s">
        <v>66</v>
      </c>
      <c r="Z926" s="64" t="s">
        <v>66</v>
      </c>
      <c r="AA926" s="64" t="s">
        <v>66</v>
      </c>
      <c r="AB926" s="64" t="s">
        <v>66</v>
      </c>
      <c r="AC926" s="412" t="s">
        <v>1882</v>
      </c>
      <c r="AD926" s="52"/>
    </row>
    <row r="927" ht="33.75" hidden="1" customHeight="1">
      <c r="A927" s="52">
        <v>1065.0</v>
      </c>
      <c r="B927" s="53" t="s">
        <v>54</v>
      </c>
      <c r="C927" s="54" t="s">
        <v>331</v>
      </c>
      <c r="D927" s="620" t="s">
        <v>3056</v>
      </c>
      <c r="E927" s="52"/>
      <c r="F927" s="58"/>
      <c r="G927" s="58">
        <v>45702.0</v>
      </c>
      <c r="H927" s="74"/>
      <c r="I927" s="74"/>
      <c r="J927" s="63" t="s">
        <v>66</v>
      </c>
      <c r="K927" s="64" t="s">
        <v>66</v>
      </c>
      <c r="L927" s="64" t="s">
        <v>66</v>
      </c>
      <c r="M927" s="74" t="s">
        <v>57</v>
      </c>
      <c r="N927" s="74" t="s">
        <v>57</v>
      </c>
      <c r="O927" s="74" t="s">
        <v>57</v>
      </c>
      <c r="P927" s="307"/>
      <c r="Q927" s="74" t="s">
        <v>58</v>
      </c>
      <c r="R927" s="65" t="s">
        <v>64</v>
      </c>
      <c r="S927" s="67">
        <v>6.0</v>
      </c>
      <c r="T927" s="67">
        <v>0.0</v>
      </c>
      <c r="U927" s="67">
        <v>0.0</v>
      </c>
      <c r="V927" s="68"/>
      <c r="W927" s="70"/>
      <c r="X927" s="70"/>
      <c r="Y927" s="64" t="s">
        <v>66</v>
      </c>
      <c r="Z927" s="64" t="s">
        <v>66</v>
      </c>
      <c r="AA927" s="64" t="s">
        <v>66</v>
      </c>
      <c r="AB927" s="64" t="s">
        <v>66</v>
      </c>
      <c r="AC927" s="412" t="s">
        <v>1223</v>
      </c>
      <c r="AD927" s="52"/>
    </row>
    <row r="928" ht="33.75" hidden="1" customHeight="1">
      <c r="A928" s="52">
        <v>1066.0</v>
      </c>
      <c r="B928" s="53" t="s">
        <v>54</v>
      </c>
      <c r="C928" s="54" t="s">
        <v>1283</v>
      </c>
      <c r="D928" s="620" t="s">
        <v>197</v>
      </c>
      <c r="E928" s="52"/>
      <c r="F928" s="58"/>
      <c r="G928" s="58">
        <v>45672.0</v>
      </c>
      <c r="H928" s="74"/>
      <c r="I928" s="74"/>
      <c r="J928" s="63" t="s">
        <v>57</v>
      </c>
      <c r="K928" s="64" t="s">
        <v>57</v>
      </c>
      <c r="L928" s="64" t="s">
        <v>57</v>
      </c>
      <c r="M928" s="74" t="s">
        <v>57</v>
      </c>
      <c r="N928" s="74" t="s">
        <v>57</v>
      </c>
      <c r="O928" s="74" t="s">
        <v>57</v>
      </c>
      <c r="P928" s="307"/>
      <c r="Q928" s="74" t="s">
        <v>600</v>
      </c>
      <c r="R928" s="65" t="s">
        <v>1285</v>
      </c>
      <c r="S928" s="67">
        <v>19.0</v>
      </c>
      <c r="T928" s="67">
        <v>8.0</v>
      </c>
      <c r="U928" s="67">
        <v>8.0</v>
      </c>
      <c r="V928" s="68"/>
      <c r="W928" s="70"/>
      <c r="X928" s="70"/>
      <c r="Y928" s="64" t="s">
        <v>66</v>
      </c>
      <c r="Z928" s="64" t="s">
        <v>66</v>
      </c>
      <c r="AA928" s="64" t="s">
        <v>66</v>
      </c>
      <c r="AB928" s="64" t="s">
        <v>66</v>
      </c>
      <c r="AC928" s="412" t="s">
        <v>675</v>
      </c>
      <c r="AD928" s="52"/>
    </row>
    <row r="929" ht="33.75" hidden="1" customHeight="1">
      <c r="A929" s="52">
        <v>1067.0</v>
      </c>
      <c r="B929" s="53" t="s">
        <v>54</v>
      </c>
      <c r="C929" s="54" t="s">
        <v>1265</v>
      </c>
      <c r="D929" s="620" t="s">
        <v>197</v>
      </c>
      <c r="E929" s="52"/>
      <c r="F929" s="58"/>
      <c r="G929" s="58">
        <v>45667.0</v>
      </c>
      <c r="H929" s="74"/>
      <c r="I929" s="74"/>
      <c r="J929" s="63" t="s">
        <v>66</v>
      </c>
      <c r="K929" s="64" t="s">
        <v>66</v>
      </c>
      <c r="L929" s="64" t="s">
        <v>66</v>
      </c>
      <c r="M929" s="74" t="s">
        <v>57</v>
      </c>
      <c r="N929" s="74" t="s">
        <v>57</v>
      </c>
      <c r="O929" s="74" t="s">
        <v>57</v>
      </c>
      <c r="P929" s="307"/>
      <c r="Q929" s="74" t="s">
        <v>600</v>
      </c>
      <c r="R929" s="65" t="s">
        <v>64</v>
      </c>
      <c r="S929" s="67">
        <v>4.0</v>
      </c>
      <c r="T929" s="67">
        <v>0.0</v>
      </c>
      <c r="U929" s="67">
        <v>0.0</v>
      </c>
      <c r="V929" s="68"/>
      <c r="W929" s="70"/>
      <c r="X929" s="70"/>
      <c r="Y929" s="64" t="s">
        <v>66</v>
      </c>
      <c r="Z929" s="64" t="s">
        <v>66</v>
      </c>
      <c r="AA929" s="64" t="s">
        <v>66</v>
      </c>
      <c r="AB929" s="64" t="s">
        <v>66</v>
      </c>
      <c r="AC929" s="412" t="s">
        <v>1837</v>
      </c>
      <c r="AD929" s="52"/>
    </row>
    <row r="930" ht="33.75" hidden="1" customHeight="1">
      <c r="A930" s="52">
        <v>1068.0</v>
      </c>
      <c r="B930" s="53" t="s">
        <v>54</v>
      </c>
      <c r="C930" s="54" t="s">
        <v>596</v>
      </c>
      <c r="D930" s="620" t="s">
        <v>3056</v>
      </c>
      <c r="E930" s="52"/>
      <c r="F930" s="58"/>
      <c r="G930" s="58">
        <v>45705.0</v>
      </c>
      <c r="H930" s="74"/>
      <c r="I930" s="74"/>
      <c r="J930" s="63" t="s">
        <v>66</v>
      </c>
      <c r="K930" s="64" t="s">
        <v>66</v>
      </c>
      <c r="L930" s="64" t="s">
        <v>66</v>
      </c>
      <c r="M930" s="74" t="s">
        <v>57</v>
      </c>
      <c r="N930" s="74" t="s">
        <v>57</v>
      </c>
      <c r="O930" s="74" t="s">
        <v>57</v>
      </c>
      <c r="P930" s="307"/>
      <c r="Q930" s="74" t="s">
        <v>600</v>
      </c>
      <c r="R930" s="65" t="s">
        <v>64</v>
      </c>
      <c r="S930" s="67">
        <v>36.0</v>
      </c>
      <c r="T930" s="67">
        <v>0.0</v>
      </c>
      <c r="U930" s="67">
        <v>0.0</v>
      </c>
      <c r="V930" s="68"/>
      <c r="W930" s="70"/>
      <c r="X930" s="70"/>
      <c r="Y930" s="64" t="s">
        <v>66</v>
      </c>
      <c r="Z930" s="64" t="s">
        <v>66</v>
      </c>
      <c r="AA930" s="64" t="s">
        <v>66</v>
      </c>
      <c r="AB930" s="64" t="s">
        <v>66</v>
      </c>
      <c r="AC930" s="412" t="s">
        <v>660</v>
      </c>
      <c r="AD930" s="52"/>
    </row>
    <row r="931" ht="33.75" hidden="1" customHeight="1">
      <c r="A931" s="52">
        <v>1069.0</v>
      </c>
      <c r="B931" s="53" t="s">
        <v>54</v>
      </c>
      <c r="C931" s="54" t="s">
        <v>1286</v>
      </c>
      <c r="D931" s="620" t="s">
        <v>3056</v>
      </c>
      <c r="E931" s="52"/>
      <c r="F931" s="58"/>
      <c r="G931" s="58">
        <v>45707.0</v>
      </c>
      <c r="H931" s="74"/>
      <c r="I931" s="74"/>
      <c r="J931" s="63" t="s">
        <v>66</v>
      </c>
      <c r="K931" s="64" t="s">
        <v>66</v>
      </c>
      <c r="L931" s="64" t="s">
        <v>66</v>
      </c>
      <c r="M931" s="74" t="s">
        <v>57</v>
      </c>
      <c r="N931" s="74" t="s">
        <v>57</v>
      </c>
      <c r="O931" s="74" t="s">
        <v>57</v>
      </c>
      <c r="P931" s="307"/>
      <c r="Q931" s="74" t="s">
        <v>58</v>
      </c>
      <c r="R931" s="65" t="s">
        <v>64</v>
      </c>
      <c r="S931" s="67">
        <v>16.0</v>
      </c>
      <c r="T931" s="67">
        <v>0.0</v>
      </c>
      <c r="U931" s="67">
        <v>0.0</v>
      </c>
      <c r="V931" s="68"/>
      <c r="W931" s="70"/>
      <c r="X931" s="70"/>
      <c r="Y931" s="64" t="s">
        <v>66</v>
      </c>
      <c r="Z931" s="64" t="s">
        <v>66</v>
      </c>
      <c r="AA931" s="64" t="s">
        <v>66</v>
      </c>
      <c r="AB931" s="64" t="s">
        <v>66</v>
      </c>
      <c r="AC931" s="412" t="s">
        <v>1900</v>
      </c>
      <c r="AD931" s="52"/>
    </row>
    <row r="932" ht="33.75" hidden="1" customHeight="1">
      <c r="A932" s="52">
        <v>1070.0</v>
      </c>
      <c r="B932" s="53" t="s">
        <v>54</v>
      </c>
      <c r="C932" s="54" t="s">
        <v>1289</v>
      </c>
      <c r="D932" s="620" t="s">
        <v>197</v>
      </c>
      <c r="E932" s="52"/>
      <c r="F932" s="58"/>
      <c r="G932" s="58">
        <v>45700.0</v>
      </c>
      <c r="H932" s="74"/>
      <c r="I932" s="74"/>
      <c r="J932" s="63" t="s">
        <v>57</v>
      </c>
      <c r="K932" s="64" t="s">
        <v>57</v>
      </c>
      <c r="L932" s="64" t="s">
        <v>66</v>
      </c>
      <c r="M932" s="74" t="s">
        <v>57</v>
      </c>
      <c r="N932" s="74" t="s">
        <v>57</v>
      </c>
      <c r="O932" s="74" t="s">
        <v>57</v>
      </c>
      <c r="P932" s="307"/>
      <c r="Q932" s="74" t="s">
        <v>600</v>
      </c>
      <c r="R932" s="74" t="s">
        <v>58</v>
      </c>
      <c r="S932" s="67">
        <v>4.0</v>
      </c>
      <c r="T932" s="67">
        <v>4.0</v>
      </c>
      <c r="U932" s="67">
        <v>0.0</v>
      </c>
      <c r="V932" s="68"/>
      <c r="W932" s="70"/>
      <c r="X932" s="70"/>
      <c r="Y932" s="64" t="s">
        <v>66</v>
      </c>
      <c r="Z932" s="64" t="s">
        <v>66</v>
      </c>
      <c r="AA932" s="64" t="s">
        <v>66</v>
      </c>
      <c r="AB932" s="64" t="s">
        <v>66</v>
      </c>
      <c r="AC932" s="412" t="s">
        <v>1907</v>
      </c>
      <c r="AD932" s="52"/>
    </row>
    <row r="933" ht="33.75" hidden="1" customHeight="1">
      <c r="A933" s="52">
        <v>1071.0</v>
      </c>
      <c r="B933" s="53" t="s">
        <v>54</v>
      </c>
      <c r="C933" s="54" t="s">
        <v>1290</v>
      </c>
      <c r="D933" s="620" t="s">
        <v>197</v>
      </c>
      <c r="E933" s="52"/>
      <c r="F933" s="58"/>
      <c r="G933" s="58">
        <v>45691.0</v>
      </c>
      <c r="H933" s="74"/>
      <c r="I933" s="74"/>
      <c r="J933" s="63" t="s">
        <v>57</v>
      </c>
      <c r="K933" s="64" t="s">
        <v>57</v>
      </c>
      <c r="L933" s="64" t="s">
        <v>66</v>
      </c>
      <c r="M933" s="74" t="s">
        <v>57</v>
      </c>
      <c r="N933" s="74" t="s">
        <v>57</v>
      </c>
      <c r="O933" s="74" t="s">
        <v>57</v>
      </c>
      <c r="P933" s="307"/>
      <c r="Q933" s="74" t="s">
        <v>600</v>
      </c>
      <c r="R933" s="74" t="s">
        <v>58</v>
      </c>
      <c r="S933" s="67">
        <v>1.0</v>
      </c>
      <c r="T933" s="67">
        <v>1.0</v>
      </c>
      <c r="U933" s="67">
        <v>0.0</v>
      </c>
      <c r="V933" s="68"/>
      <c r="W933" s="70"/>
      <c r="X933" s="70"/>
      <c r="Y933" s="64" t="s">
        <v>66</v>
      </c>
      <c r="Z933" s="64" t="s">
        <v>66</v>
      </c>
      <c r="AA933" s="64" t="s">
        <v>66</v>
      </c>
      <c r="AB933" s="64" t="s">
        <v>66</v>
      </c>
      <c r="AC933" s="412" t="s">
        <v>2506</v>
      </c>
      <c r="AD933" s="52"/>
    </row>
    <row r="934" ht="33.75" hidden="1" customHeight="1">
      <c r="A934" s="52">
        <v>1072.0</v>
      </c>
      <c r="B934" s="53" t="s">
        <v>54</v>
      </c>
      <c r="C934" s="54" t="s">
        <v>1292</v>
      </c>
      <c r="D934" s="620" t="s">
        <v>197</v>
      </c>
      <c r="E934" s="52"/>
      <c r="F934" s="58"/>
      <c r="G934" s="58">
        <v>45667.0</v>
      </c>
      <c r="H934" s="74"/>
      <c r="I934" s="74"/>
      <c r="J934" s="63" t="s">
        <v>66</v>
      </c>
      <c r="K934" s="64" t="s">
        <v>66</v>
      </c>
      <c r="L934" s="64" t="s">
        <v>66</v>
      </c>
      <c r="M934" s="74" t="s">
        <v>183</v>
      </c>
      <c r="N934" s="74" t="s">
        <v>57</v>
      </c>
      <c r="O934" s="74" t="s">
        <v>57</v>
      </c>
      <c r="P934" s="307"/>
      <c r="Q934" s="74"/>
      <c r="R934" s="74" t="s">
        <v>66</v>
      </c>
      <c r="S934" s="67">
        <v>4.0</v>
      </c>
      <c r="T934" s="67">
        <v>0.0</v>
      </c>
      <c r="U934" s="67">
        <v>0.0</v>
      </c>
      <c r="V934" s="68"/>
      <c r="W934" s="70"/>
      <c r="X934" s="70"/>
      <c r="Y934" s="64" t="s">
        <v>66</v>
      </c>
      <c r="Z934" s="64" t="s">
        <v>66</v>
      </c>
      <c r="AA934" s="64" t="s">
        <v>66</v>
      </c>
      <c r="AB934" s="64" t="s">
        <v>66</v>
      </c>
      <c r="AC934" s="412" t="s">
        <v>675</v>
      </c>
      <c r="AD934" s="52"/>
    </row>
    <row r="935" ht="33.75" hidden="1" customHeight="1">
      <c r="A935" s="52">
        <v>1073.0</v>
      </c>
      <c r="B935" s="53" t="s">
        <v>54</v>
      </c>
      <c r="C935" s="54" t="s">
        <v>1295</v>
      </c>
      <c r="D935" s="620" t="s">
        <v>197</v>
      </c>
      <c r="E935" s="52"/>
      <c r="F935" s="58"/>
      <c r="G935" s="58">
        <v>45680.0</v>
      </c>
      <c r="H935" s="74"/>
      <c r="I935" s="74"/>
      <c r="J935" s="63" t="s">
        <v>57</v>
      </c>
      <c r="K935" s="64" t="s">
        <v>57</v>
      </c>
      <c r="L935" s="64" t="s">
        <v>57</v>
      </c>
      <c r="M935" s="74" t="s">
        <v>57</v>
      </c>
      <c r="N935" s="74" t="s">
        <v>57</v>
      </c>
      <c r="O935" s="74" t="s">
        <v>57</v>
      </c>
      <c r="P935" s="307"/>
      <c r="Q935" s="74" t="s">
        <v>600</v>
      </c>
      <c r="R935" s="74" t="s">
        <v>58</v>
      </c>
      <c r="S935" s="67">
        <v>28.0</v>
      </c>
      <c r="T935" s="67">
        <v>39.0</v>
      </c>
      <c r="U935" s="67">
        <v>11.0</v>
      </c>
      <c r="V935" s="68"/>
      <c r="W935" s="70"/>
      <c r="X935" s="70"/>
      <c r="Y935" s="64" t="s">
        <v>66</v>
      </c>
      <c r="Z935" s="64" t="s">
        <v>66</v>
      </c>
      <c r="AA935" s="64" t="s">
        <v>66</v>
      </c>
      <c r="AB935" s="64" t="s">
        <v>66</v>
      </c>
      <c r="AC935" s="412" t="s">
        <v>1916</v>
      </c>
      <c r="AD935" s="52"/>
    </row>
    <row r="936" ht="33.75" hidden="1" customHeight="1">
      <c r="A936" s="52">
        <v>1074.0</v>
      </c>
      <c r="B936" s="53" t="s">
        <v>54</v>
      </c>
      <c r="C936" s="54" t="s">
        <v>1292</v>
      </c>
      <c r="D936" s="620" t="s">
        <v>3056</v>
      </c>
      <c r="E936" s="52"/>
      <c r="F936" s="58"/>
      <c r="G936" s="58">
        <v>45680.0</v>
      </c>
      <c r="H936" s="74"/>
      <c r="I936" s="74"/>
      <c r="J936" s="63" t="s">
        <v>66</v>
      </c>
      <c r="K936" s="64" t="s">
        <v>66</v>
      </c>
      <c r="L936" s="64" t="s">
        <v>66</v>
      </c>
      <c r="M936" s="74" t="s">
        <v>57</v>
      </c>
      <c r="N936" s="74" t="s">
        <v>57</v>
      </c>
      <c r="O936" s="74" t="s">
        <v>57</v>
      </c>
      <c r="P936" s="307"/>
      <c r="Q936" s="74" t="s">
        <v>600</v>
      </c>
      <c r="R936" s="74" t="s">
        <v>66</v>
      </c>
      <c r="S936" s="67">
        <v>4.0</v>
      </c>
      <c r="T936" s="67">
        <v>0.0</v>
      </c>
      <c r="U936" s="67">
        <v>0.0</v>
      </c>
      <c r="V936" s="68"/>
      <c r="W936" s="70"/>
      <c r="X936" s="70"/>
      <c r="Y936" s="64" t="s">
        <v>66</v>
      </c>
      <c r="Z936" s="64" t="s">
        <v>66</v>
      </c>
      <c r="AA936" s="64" t="s">
        <v>66</v>
      </c>
      <c r="AB936" s="64" t="s">
        <v>66</v>
      </c>
      <c r="AC936" s="412" t="s">
        <v>675</v>
      </c>
      <c r="AD936" s="52"/>
    </row>
    <row r="937" ht="33.75" hidden="1" customHeight="1">
      <c r="A937" s="52">
        <v>1075.0</v>
      </c>
      <c r="B937" s="53" t="s">
        <v>54</v>
      </c>
      <c r="C937" s="54" t="s">
        <v>1297</v>
      </c>
      <c r="D937" s="620" t="s">
        <v>197</v>
      </c>
      <c r="E937" s="52"/>
      <c r="F937" s="58"/>
      <c r="G937" s="58">
        <v>45686.0</v>
      </c>
      <c r="H937" s="74"/>
      <c r="I937" s="74"/>
      <c r="J937" s="63" t="s">
        <v>57</v>
      </c>
      <c r="K937" s="64" t="s">
        <v>57</v>
      </c>
      <c r="L937" s="64" t="s">
        <v>57</v>
      </c>
      <c r="M937" s="74" t="s">
        <v>57</v>
      </c>
      <c r="N937" s="74" t="s">
        <v>57</v>
      </c>
      <c r="O937" s="74" t="s">
        <v>57</v>
      </c>
      <c r="P937" s="307"/>
      <c r="Q937" s="74" t="s">
        <v>600</v>
      </c>
      <c r="R937" s="65" t="s">
        <v>64</v>
      </c>
      <c r="S937" s="67">
        <v>3.0</v>
      </c>
      <c r="T937" s="67">
        <v>1.0</v>
      </c>
      <c r="U937" s="67">
        <v>2.0</v>
      </c>
      <c r="V937" s="68"/>
      <c r="W937" s="70"/>
      <c r="X937" s="70"/>
      <c r="Y937" s="64" t="s">
        <v>66</v>
      </c>
      <c r="Z937" s="64" t="s">
        <v>66</v>
      </c>
      <c r="AA937" s="64" t="s">
        <v>66</v>
      </c>
      <c r="AB937" s="64" t="s">
        <v>66</v>
      </c>
      <c r="AC937" s="412" t="s">
        <v>1922</v>
      </c>
      <c r="AD937" s="52"/>
    </row>
    <row r="938" ht="33.75" hidden="1" customHeight="1">
      <c r="A938" s="52">
        <v>1076.0</v>
      </c>
      <c r="B938" s="53" t="s">
        <v>54</v>
      </c>
      <c r="C938" s="54" t="s">
        <v>412</v>
      </c>
      <c r="D938" s="620" t="s">
        <v>3056</v>
      </c>
      <c r="E938" s="52"/>
      <c r="F938" s="58"/>
      <c r="G938" s="58">
        <v>45678.0</v>
      </c>
      <c r="H938" s="74"/>
      <c r="I938" s="74"/>
      <c r="J938" s="63" t="s">
        <v>66</v>
      </c>
      <c r="K938" s="64" t="s">
        <v>57</v>
      </c>
      <c r="L938" s="64" t="s">
        <v>66</v>
      </c>
      <c r="M938" s="74" t="s">
        <v>66</v>
      </c>
      <c r="N938" s="74" t="s">
        <v>66</v>
      </c>
      <c r="O938" s="74" t="s">
        <v>66</v>
      </c>
      <c r="P938" s="307"/>
      <c r="Q938" s="74" t="s">
        <v>66</v>
      </c>
      <c r="R938" s="74" t="s">
        <v>66</v>
      </c>
      <c r="S938" s="67">
        <v>0.0</v>
      </c>
      <c r="T938" s="67">
        <v>22.0</v>
      </c>
      <c r="U938" s="67">
        <v>0.0</v>
      </c>
      <c r="V938" s="68"/>
      <c r="W938" s="70"/>
      <c r="X938" s="70"/>
      <c r="Y938" s="64" t="s">
        <v>66</v>
      </c>
      <c r="Z938" s="64" t="s">
        <v>66</v>
      </c>
      <c r="AA938" s="64" t="s">
        <v>66</v>
      </c>
      <c r="AB938" s="64" t="s">
        <v>66</v>
      </c>
      <c r="AC938" s="412" t="s">
        <v>1338</v>
      </c>
      <c r="AD938" s="52"/>
    </row>
    <row r="939" ht="33.75" hidden="1" customHeight="1">
      <c r="A939" s="52">
        <v>1077.0</v>
      </c>
      <c r="B939" s="53" t="s">
        <v>54</v>
      </c>
      <c r="C939" s="54" t="s">
        <v>1301</v>
      </c>
      <c r="D939" s="620" t="s">
        <v>453</v>
      </c>
      <c r="E939" s="52"/>
      <c r="F939" s="58"/>
      <c r="G939" s="58">
        <v>45715.0</v>
      </c>
      <c r="H939" s="74"/>
      <c r="I939" s="74"/>
      <c r="J939" s="63" t="s">
        <v>57</v>
      </c>
      <c r="K939" s="64" t="s">
        <v>57</v>
      </c>
      <c r="L939" s="64" t="s">
        <v>57</v>
      </c>
      <c r="M939" s="74" t="s">
        <v>57</v>
      </c>
      <c r="N939" s="74" t="s">
        <v>57</v>
      </c>
      <c r="O939" s="74" t="s">
        <v>57</v>
      </c>
      <c r="P939" s="307"/>
      <c r="Q939" s="74" t="s">
        <v>600</v>
      </c>
      <c r="R939" s="74" t="s">
        <v>58</v>
      </c>
      <c r="S939" s="67">
        <v>14.0</v>
      </c>
      <c r="T939" s="67">
        <v>14.0</v>
      </c>
      <c r="U939" s="67">
        <v>4.0</v>
      </c>
      <c r="V939" s="68"/>
      <c r="W939" s="70"/>
      <c r="X939" s="70"/>
      <c r="Y939" s="64" t="s">
        <v>66</v>
      </c>
      <c r="Z939" s="64" t="s">
        <v>66</v>
      </c>
      <c r="AA939" s="64" t="s">
        <v>66</v>
      </c>
      <c r="AB939" s="64" t="s">
        <v>66</v>
      </c>
      <c r="AC939" s="412" t="s">
        <v>1929</v>
      </c>
      <c r="AD939" s="52"/>
    </row>
    <row r="940" ht="33.75" hidden="1" customHeight="1">
      <c r="A940" s="52">
        <v>1078.0</v>
      </c>
      <c r="B940" s="53" t="s">
        <v>54</v>
      </c>
      <c r="C940" s="54" t="s">
        <v>1302</v>
      </c>
      <c r="D940" s="620" t="s">
        <v>2974</v>
      </c>
      <c r="E940" s="52"/>
      <c r="F940" s="58"/>
      <c r="G940" s="58">
        <v>45734.0</v>
      </c>
      <c r="H940" s="74"/>
      <c r="I940" s="74"/>
      <c r="J940" s="63" t="s">
        <v>66</v>
      </c>
      <c r="K940" s="64" t="s">
        <v>66</v>
      </c>
      <c r="L940" s="64" t="s">
        <v>66</v>
      </c>
      <c r="M940" s="74" t="s">
        <v>57</v>
      </c>
      <c r="N940" s="74" t="s">
        <v>57</v>
      </c>
      <c r="O940" s="74" t="s">
        <v>57</v>
      </c>
      <c r="P940" s="307"/>
      <c r="Q940" s="74" t="s">
        <v>1305</v>
      </c>
      <c r="R940" s="65" t="s">
        <v>64</v>
      </c>
      <c r="S940" s="67">
        <v>38.0</v>
      </c>
      <c r="T940" s="67">
        <v>0.0</v>
      </c>
      <c r="U940" s="67">
        <v>0.0</v>
      </c>
      <c r="V940" s="68"/>
      <c r="W940" s="70"/>
      <c r="X940" s="70"/>
      <c r="Y940" s="64" t="s">
        <v>66</v>
      </c>
      <c r="Z940" s="64" t="s">
        <v>66</v>
      </c>
      <c r="AA940" s="64" t="s">
        <v>66</v>
      </c>
      <c r="AB940" s="64" t="s">
        <v>66</v>
      </c>
      <c r="AC940" s="412" t="s">
        <v>1932</v>
      </c>
      <c r="AD940" s="52"/>
    </row>
    <row r="941" ht="33.75" hidden="1" customHeight="1">
      <c r="A941" s="52">
        <v>1079.0</v>
      </c>
      <c r="B941" s="53" t="s">
        <v>54</v>
      </c>
      <c r="C941" s="54" t="s">
        <v>687</v>
      </c>
      <c r="D941" s="620" t="s">
        <v>3056</v>
      </c>
      <c r="E941" s="52"/>
      <c r="F941" s="58"/>
      <c r="G941" s="58">
        <v>45726.0</v>
      </c>
      <c r="H941" s="74"/>
      <c r="I941" s="74"/>
      <c r="J941" s="63" t="s">
        <v>66</v>
      </c>
      <c r="K941" s="64" t="s">
        <v>66</v>
      </c>
      <c r="L941" s="64" t="s">
        <v>66</v>
      </c>
      <c r="M941" s="74" t="s">
        <v>57</v>
      </c>
      <c r="N941" s="74" t="s">
        <v>57</v>
      </c>
      <c r="O941" s="74" t="s">
        <v>57</v>
      </c>
      <c r="P941" s="307"/>
      <c r="Q941" s="74" t="s">
        <v>58</v>
      </c>
      <c r="R941" s="65" t="s">
        <v>64</v>
      </c>
      <c r="S941" s="67">
        <v>5.0</v>
      </c>
      <c r="T941" s="67">
        <v>0.0</v>
      </c>
      <c r="U941" s="67">
        <v>0.0</v>
      </c>
      <c r="V941" s="68"/>
      <c r="W941" s="70"/>
      <c r="X941" s="70"/>
      <c r="Y941" s="64" t="s">
        <v>66</v>
      </c>
      <c r="Z941" s="64" t="s">
        <v>66</v>
      </c>
      <c r="AA941" s="64" t="s">
        <v>66</v>
      </c>
      <c r="AB941" s="64" t="s">
        <v>66</v>
      </c>
      <c r="AC941" s="412" t="s">
        <v>817</v>
      </c>
      <c r="AD941" s="52"/>
    </row>
    <row r="942" ht="33.75" hidden="1" customHeight="1">
      <c r="A942" s="52">
        <v>1080.0</v>
      </c>
      <c r="B942" s="53" t="s">
        <v>54</v>
      </c>
      <c r="C942" s="54" t="s">
        <v>1306</v>
      </c>
      <c r="D942" s="620" t="s">
        <v>197</v>
      </c>
      <c r="E942" s="52"/>
      <c r="F942" s="58"/>
      <c r="G942" s="58">
        <v>45722.0</v>
      </c>
      <c r="H942" s="74"/>
      <c r="I942" s="74"/>
      <c r="J942" s="63" t="s">
        <v>57</v>
      </c>
      <c r="K942" s="64" t="s">
        <v>57</v>
      </c>
      <c r="L942" s="64" t="s">
        <v>57</v>
      </c>
      <c r="M942" s="74" t="s">
        <v>57</v>
      </c>
      <c r="N942" s="74" t="s">
        <v>57</v>
      </c>
      <c r="O942" s="74" t="s">
        <v>57</v>
      </c>
      <c r="P942" s="307"/>
      <c r="Q942" s="74" t="s">
        <v>58</v>
      </c>
      <c r="R942" s="74" t="s">
        <v>58</v>
      </c>
      <c r="S942" s="67">
        <v>9.0</v>
      </c>
      <c r="T942" s="67">
        <v>13.0</v>
      </c>
      <c r="U942" s="67">
        <v>4.0</v>
      </c>
      <c r="V942" s="68"/>
      <c r="W942" s="70"/>
      <c r="X942" s="70"/>
      <c r="Y942" s="64" t="s">
        <v>66</v>
      </c>
      <c r="Z942" s="64" t="s">
        <v>66</v>
      </c>
      <c r="AA942" s="64" t="s">
        <v>66</v>
      </c>
      <c r="AB942" s="64" t="s">
        <v>66</v>
      </c>
      <c r="AC942" s="412" t="s">
        <v>1938</v>
      </c>
      <c r="AD942" s="52"/>
    </row>
    <row r="943" ht="33.75" hidden="1" customHeight="1">
      <c r="A943" s="52">
        <v>1081.0</v>
      </c>
      <c r="B943" s="53" t="s">
        <v>54</v>
      </c>
      <c r="C943" s="54" t="s">
        <v>1309</v>
      </c>
      <c r="D943" s="620" t="s">
        <v>197</v>
      </c>
      <c r="E943" s="52"/>
      <c r="F943" s="58"/>
      <c r="G943" s="58">
        <v>45701.0</v>
      </c>
      <c r="H943" s="74"/>
      <c r="I943" s="74"/>
      <c r="J943" s="63" t="s">
        <v>57</v>
      </c>
      <c r="K943" s="64" t="s">
        <v>57</v>
      </c>
      <c r="L943" s="64" t="s">
        <v>57</v>
      </c>
      <c r="M943" s="74" t="s">
        <v>57</v>
      </c>
      <c r="N943" s="74" t="s">
        <v>57</v>
      </c>
      <c r="O943" s="74" t="s">
        <v>57</v>
      </c>
      <c r="P943" s="307"/>
      <c r="Q943" s="74" t="s">
        <v>600</v>
      </c>
      <c r="R943" s="74" t="s">
        <v>58</v>
      </c>
      <c r="S943" s="67">
        <v>12.0</v>
      </c>
      <c r="T943" s="67">
        <v>18.0</v>
      </c>
      <c r="U943" s="67">
        <v>6.0</v>
      </c>
      <c r="V943" s="68"/>
      <c r="W943" s="70"/>
      <c r="X943" s="70"/>
      <c r="Y943" s="64" t="s">
        <v>66</v>
      </c>
      <c r="Z943" s="64" t="s">
        <v>66</v>
      </c>
      <c r="AA943" s="64" t="s">
        <v>66</v>
      </c>
      <c r="AB943" s="64" t="s">
        <v>66</v>
      </c>
      <c r="AC943" s="412" t="s">
        <v>1942</v>
      </c>
      <c r="AD943" s="52"/>
    </row>
    <row r="944" ht="33.75" hidden="1" customHeight="1">
      <c r="A944" s="52">
        <v>1082.0</v>
      </c>
      <c r="B944" s="53" t="s">
        <v>54</v>
      </c>
      <c r="C944" s="54" t="s">
        <v>1311</v>
      </c>
      <c r="D944" s="620" t="s">
        <v>197</v>
      </c>
      <c r="E944" s="52"/>
      <c r="F944" s="58"/>
      <c r="G944" s="58">
        <v>45708.0</v>
      </c>
      <c r="H944" s="74"/>
      <c r="I944" s="74"/>
      <c r="J944" s="63" t="s">
        <v>57</v>
      </c>
      <c r="K944" s="64" t="s">
        <v>57</v>
      </c>
      <c r="L944" s="64" t="s">
        <v>57</v>
      </c>
      <c r="M944" s="74" t="s">
        <v>57</v>
      </c>
      <c r="N944" s="74" t="s">
        <v>57</v>
      </c>
      <c r="O944" s="74" t="s">
        <v>57</v>
      </c>
      <c r="P944" s="307"/>
      <c r="Q944" s="74" t="s">
        <v>600</v>
      </c>
      <c r="R944" s="74" t="s">
        <v>58</v>
      </c>
      <c r="S944" s="67">
        <v>10.0</v>
      </c>
      <c r="T944" s="67">
        <v>12.0</v>
      </c>
      <c r="U944" s="67">
        <v>5.0</v>
      </c>
      <c r="V944" s="68"/>
      <c r="W944" s="70"/>
      <c r="X944" s="70"/>
      <c r="Y944" s="64" t="s">
        <v>66</v>
      </c>
      <c r="Z944" s="64" t="s">
        <v>66</v>
      </c>
      <c r="AA944" s="64" t="s">
        <v>66</v>
      </c>
      <c r="AB944" s="64" t="s">
        <v>66</v>
      </c>
      <c r="AC944" s="412" t="s">
        <v>1945</v>
      </c>
      <c r="AD944" s="52"/>
    </row>
    <row r="945" ht="33.75" hidden="1" customHeight="1">
      <c r="A945" s="52">
        <v>1083.0</v>
      </c>
      <c r="B945" s="53" t="s">
        <v>54</v>
      </c>
      <c r="C945" s="54" t="s">
        <v>1316</v>
      </c>
      <c r="D945" s="620" t="s">
        <v>197</v>
      </c>
      <c r="E945" s="52"/>
      <c r="F945" s="58"/>
      <c r="G945" s="58">
        <v>45768.0</v>
      </c>
      <c r="H945" s="74"/>
      <c r="I945" s="74"/>
      <c r="J945" s="63" t="s">
        <v>57</v>
      </c>
      <c r="K945" s="64" t="s">
        <v>57</v>
      </c>
      <c r="L945" s="64" t="s">
        <v>57</v>
      </c>
      <c r="M945" s="74" t="s">
        <v>57</v>
      </c>
      <c r="N945" s="74" t="s">
        <v>57</v>
      </c>
      <c r="O945" s="74" t="s">
        <v>57</v>
      </c>
      <c r="P945" s="307"/>
      <c r="Q945" s="74" t="s">
        <v>58</v>
      </c>
      <c r="R945" s="65" t="s">
        <v>1318</v>
      </c>
      <c r="S945" s="67">
        <v>35.0</v>
      </c>
      <c r="T945" s="67">
        <v>48.0</v>
      </c>
      <c r="U945" s="67">
        <v>16.0</v>
      </c>
      <c r="V945" s="68"/>
      <c r="W945" s="70"/>
      <c r="X945" s="70"/>
      <c r="Y945" s="64" t="s">
        <v>66</v>
      </c>
      <c r="Z945" s="64" t="s">
        <v>66</v>
      </c>
      <c r="AA945" s="64" t="s">
        <v>66</v>
      </c>
      <c r="AB945" s="64" t="s">
        <v>66</v>
      </c>
      <c r="AC945" s="412" t="s">
        <v>743</v>
      </c>
      <c r="AD945" s="52"/>
    </row>
    <row r="946" ht="33.75" hidden="1" customHeight="1">
      <c r="A946" s="52">
        <v>1084.0</v>
      </c>
      <c r="B946" s="53" t="s">
        <v>54</v>
      </c>
      <c r="C946" s="54" t="s">
        <v>1320</v>
      </c>
      <c r="D946" s="620" t="s">
        <v>197</v>
      </c>
      <c r="E946" s="52"/>
      <c r="F946" s="58"/>
      <c r="G946" s="58">
        <v>45712.0</v>
      </c>
      <c r="H946" s="74"/>
      <c r="I946" s="74"/>
      <c r="J946" s="63" t="s">
        <v>57</v>
      </c>
      <c r="K946" s="64" t="s">
        <v>57</v>
      </c>
      <c r="L946" s="64" t="s">
        <v>57</v>
      </c>
      <c r="M946" s="74" t="s">
        <v>57</v>
      </c>
      <c r="N946" s="74" t="s">
        <v>57</v>
      </c>
      <c r="O946" s="74" t="s">
        <v>57</v>
      </c>
      <c r="P946" s="307"/>
      <c r="Q946" s="74" t="s">
        <v>600</v>
      </c>
      <c r="R946" s="74" t="s">
        <v>58</v>
      </c>
      <c r="S946" s="67">
        <v>4.0</v>
      </c>
      <c r="T946" s="67">
        <v>7.0</v>
      </c>
      <c r="U946" s="67">
        <v>3.0</v>
      </c>
      <c r="V946" s="68"/>
      <c r="W946" s="70"/>
      <c r="X946" s="70"/>
      <c r="Y946" s="64" t="s">
        <v>66</v>
      </c>
      <c r="Z946" s="64" t="s">
        <v>66</v>
      </c>
      <c r="AA946" s="64" t="s">
        <v>66</v>
      </c>
      <c r="AB946" s="64" t="s">
        <v>66</v>
      </c>
      <c r="AC946" s="412" t="s">
        <v>1953</v>
      </c>
      <c r="AD946" s="52"/>
    </row>
    <row r="947" ht="33.75" hidden="1" customHeight="1">
      <c r="A947" s="52">
        <v>1086.0</v>
      </c>
      <c r="B947" s="53" t="s">
        <v>54</v>
      </c>
      <c r="C947" s="54" t="s">
        <v>1322</v>
      </c>
      <c r="D947" s="620" t="s">
        <v>197</v>
      </c>
      <c r="E947" s="52"/>
      <c r="F947" s="58"/>
      <c r="G947" s="58">
        <v>45687.0</v>
      </c>
      <c r="H947" s="74"/>
      <c r="I947" s="74"/>
      <c r="J947" s="63" t="s">
        <v>57</v>
      </c>
      <c r="K947" s="64" t="s">
        <v>57</v>
      </c>
      <c r="L947" s="64" t="s">
        <v>66</v>
      </c>
      <c r="M947" s="74" t="s">
        <v>57</v>
      </c>
      <c r="N947" s="74" t="s">
        <v>57</v>
      </c>
      <c r="O947" s="74" t="s">
        <v>57</v>
      </c>
      <c r="P947" s="307"/>
      <c r="Q947" s="74" t="s">
        <v>600</v>
      </c>
      <c r="R947" s="74" t="s">
        <v>58</v>
      </c>
      <c r="S947" s="67">
        <v>6.0</v>
      </c>
      <c r="T947" s="67">
        <v>5.0</v>
      </c>
      <c r="U947" s="67">
        <v>0.0</v>
      </c>
      <c r="V947" s="68"/>
      <c r="W947" s="70"/>
      <c r="X947" s="70"/>
      <c r="Y947" s="64" t="s">
        <v>66</v>
      </c>
      <c r="Z947" s="64" t="s">
        <v>66</v>
      </c>
      <c r="AA947" s="64" t="s">
        <v>66</v>
      </c>
      <c r="AB947" s="64" t="s">
        <v>66</v>
      </c>
      <c r="AC947" s="412" t="s">
        <v>1958</v>
      </c>
      <c r="AD947" s="52"/>
    </row>
    <row r="948" ht="33.75" hidden="1" customHeight="1">
      <c r="A948" s="52">
        <v>1087.0</v>
      </c>
      <c r="B948" s="53" t="s">
        <v>54</v>
      </c>
      <c r="C948" s="54" t="s">
        <v>1198</v>
      </c>
      <c r="D948" s="620" t="s">
        <v>197</v>
      </c>
      <c r="E948" s="52"/>
      <c r="F948" s="58"/>
      <c r="G948" s="58">
        <v>45699.0</v>
      </c>
      <c r="H948" s="74"/>
      <c r="I948" s="74"/>
      <c r="J948" s="63" t="s">
        <v>66</v>
      </c>
      <c r="K948" s="64" t="s">
        <v>66</v>
      </c>
      <c r="L948" s="64" t="s">
        <v>57</v>
      </c>
      <c r="M948" s="74" t="s">
        <v>66</v>
      </c>
      <c r="N948" s="74" t="s">
        <v>66</v>
      </c>
      <c r="O948" s="74" t="s">
        <v>66</v>
      </c>
      <c r="P948" s="307"/>
      <c r="Q948" s="74" t="s">
        <v>66</v>
      </c>
      <c r="R948" s="74" t="s">
        <v>66</v>
      </c>
      <c r="S948" s="67">
        <v>0.0</v>
      </c>
      <c r="T948" s="67">
        <v>0.0</v>
      </c>
      <c r="U948" s="67">
        <v>1.0</v>
      </c>
      <c r="V948" s="68"/>
      <c r="W948" s="70"/>
      <c r="X948" s="70"/>
      <c r="Y948" s="64" t="s">
        <v>66</v>
      </c>
      <c r="Z948" s="64" t="s">
        <v>66</v>
      </c>
      <c r="AA948" s="64" t="s">
        <v>66</v>
      </c>
      <c r="AB948" s="64" t="s">
        <v>66</v>
      </c>
      <c r="AC948" s="412" t="s">
        <v>1644</v>
      </c>
      <c r="AD948" s="52"/>
    </row>
    <row r="949" ht="33.75" hidden="1" customHeight="1">
      <c r="A949" s="52">
        <v>1089.0</v>
      </c>
      <c r="B949" s="53" t="s">
        <v>54</v>
      </c>
      <c r="C949" s="54" t="s">
        <v>1325</v>
      </c>
      <c r="D949" s="620" t="s">
        <v>197</v>
      </c>
      <c r="E949" s="52"/>
      <c r="F949" s="58"/>
      <c r="G949" s="58">
        <v>45694.0</v>
      </c>
      <c r="H949" s="74"/>
      <c r="I949" s="74"/>
      <c r="J949" s="63" t="s">
        <v>57</v>
      </c>
      <c r="K949" s="64" t="s">
        <v>57</v>
      </c>
      <c r="L949" s="64" t="s">
        <v>57</v>
      </c>
      <c r="M949" s="74" t="s">
        <v>57</v>
      </c>
      <c r="N949" s="74" t="s">
        <v>57</v>
      </c>
      <c r="O949" s="74" t="s">
        <v>57</v>
      </c>
      <c r="P949" s="307"/>
      <c r="Q949" s="74" t="s">
        <v>58</v>
      </c>
      <c r="R949" s="74" t="s">
        <v>58</v>
      </c>
      <c r="S949" s="67">
        <v>4.0</v>
      </c>
      <c r="T949" s="67">
        <v>6.0</v>
      </c>
      <c r="U949" s="67">
        <v>2.0</v>
      </c>
      <c r="V949" s="68"/>
      <c r="W949" s="70"/>
      <c r="X949" s="70"/>
      <c r="Y949" s="64" t="s">
        <v>66</v>
      </c>
      <c r="Z949" s="64" t="s">
        <v>66</v>
      </c>
      <c r="AA949" s="64" t="s">
        <v>66</v>
      </c>
      <c r="AB949" s="64" t="s">
        <v>66</v>
      </c>
      <c r="AC949" s="412" t="s">
        <v>1961</v>
      </c>
      <c r="AD949" s="52"/>
    </row>
    <row r="950" ht="33.75" hidden="1" customHeight="1">
      <c r="A950" s="52">
        <v>1090.0</v>
      </c>
      <c r="B950" s="53" t="s">
        <v>54</v>
      </c>
      <c r="C950" s="54" t="s">
        <v>1328</v>
      </c>
      <c r="D950" s="620" t="s">
        <v>2974</v>
      </c>
      <c r="E950" s="52"/>
      <c r="F950" s="58"/>
      <c r="G950" s="58">
        <v>45721.0</v>
      </c>
      <c r="H950" s="74"/>
      <c r="I950" s="74"/>
      <c r="J950" s="63" t="s">
        <v>66</v>
      </c>
      <c r="K950" s="64" t="s">
        <v>66</v>
      </c>
      <c r="L950" s="64" t="s">
        <v>66</v>
      </c>
      <c r="M950" s="74" t="s">
        <v>57</v>
      </c>
      <c r="N950" s="74" t="s">
        <v>57</v>
      </c>
      <c r="O950" s="74" t="s">
        <v>57</v>
      </c>
      <c r="P950" s="307"/>
      <c r="Q950" s="74" t="s">
        <v>58</v>
      </c>
      <c r="R950" s="65" t="s">
        <v>64</v>
      </c>
      <c r="S950" s="67">
        <v>12.0</v>
      </c>
      <c r="T950" s="67">
        <v>0.0</v>
      </c>
      <c r="U950" s="67">
        <v>0.0</v>
      </c>
      <c r="V950" s="68"/>
      <c r="W950" s="70"/>
      <c r="X950" s="70"/>
      <c r="Y950" s="64" t="s">
        <v>66</v>
      </c>
      <c r="Z950" s="64" t="s">
        <v>66</v>
      </c>
      <c r="AA950" s="64" t="s">
        <v>66</v>
      </c>
      <c r="AB950" s="64" t="s">
        <v>66</v>
      </c>
      <c r="AC950" s="412" t="s">
        <v>1967</v>
      </c>
      <c r="AD950" s="52"/>
    </row>
    <row r="951" ht="33.75" hidden="1" customHeight="1">
      <c r="A951" s="52">
        <v>1091.0</v>
      </c>
      <c r="B951" s="53" t="s">
        <v>54</v>
      </c>
      <c r="C951" s="54" t="s">
        <v>1331</v>
      </c>
      <c r="D951" s="620" t="s">
        <v>197</v>
      </c>
      <c r="E951" s="52"/>
      <c r="F951" s="58"/>
      <c r="G951" s="58">
        <v>45720.0</v>
      </c>
      <c r="H951" s="74"/>
      <c r="I951" s="74"/>
      <c r="J951" s="63" t="s">
        <v>57</v>
      </c>
      <c r="K951" s="64" t="s">
        <v>57</v>
      </c>
      <c r="L951" s="64" t="s">
        <v>57</v>
      </c>
      <c r="M951" s="74" t="s">
        <v>57</v>
      </c>
      <c r="N951" s="74" t="s">
        <v>57</v>
      </c>
      <c r="O951" s="74" t="s">
        <v>57</v>
      </c>
      <c r="P951" s="307"/>
      <c r="Q951" s="74" t="s">
        <v>58</v>
      </c>
      <c r="R951" s="65" t="s">
        <v>58</v>
      </c>
      <c r="S951" s="67">
        <v>22.0</v>
      </c>
      <c r="T951" s="67">
        <v>25.0</v>
      </c>
      <c r="U951" s="67">
        <v>4.0</v>
      </c>
      <c r="V951" s="68"/>
      <c r="W951" s="70"/>
      <c r="X951" s="70"/>
      <c r="Y951" s="64" t="s">
        <v>66</v>
      </c>
      <c r="Z951" s="64" t="s">
        <v>66</v>
      </c>
      <c r="AA951" s="64" t="s">
        <v>66</v>
      </c>
      <c r="AB951" s="64" t="s">
        <v>66</v>
      </c>
      <c r="AC951" s="412" t="s">
        <v>1969</v>
      </c>
      <c r="AD951" s="52"/>
    </row>
    <row r="952" ht="33.75" hidden="1" customHeight="1">
      <c r="A952" s="52">
        <v>1092.0</v>
      </c>
      <c r="B952" s="53" t="s">
        <v>54</v>
      </c>
      <c r="C952" s="54" t="s">
        <v>1332</v>
      </c>
      <c r="D952" s="620" t="s">
        <v>197</v>
      </c>
      <c r="E952" s="52"/>
      <c r="F952" s="58"/>
      <c r="G952" s="58">
        <v>45750.0</v>
      </c>
      <c r="H952" s="74"/>
      <c r="I952" s="74"/>
      <c r="J952" s="63" t="s">
        <v>57</v>
      </c>
      <c r="K952" s="64" t="s">
        <v>57</v>
      </c>
      <c r="L952" s="64" t="s">
        <v>57</v>
      </c>
      <c r="M952" s="74" t="s">
        <v>57</v>
      </c>
      <c r="N952" s="74" t="s">
        <v>57</v>
      </c>
      <c r="O952" s="74" t="s">
        <v>57</v>
      </c>
      <c r="P952" s="307"/>
      <c r="Q952" s="74" t="s">
        <v>58</v>
      </c>
      <c r="R952" s="65" t="s">
        <v>58</v>
      </c>
      <c r="S952" s="67">
        <v>13.0</v>
      </c>
      <c r="T952" s="67">
        <v>16.0</v>
      </c>
      <c r="U952" s="67">
        <v>3.0</v>
      </c>
      <c r="V952" s="68"/>
      <c r="W952" s="70"/>
      <c r="X952" s="70"/>
      <c r="Y952" s="64" t="s">
        <v>66</v>
      </c>
      <c r="Z952" s="64" t="s">
        <v>66</v>
      </c>
      <c r="AA952" s="64" t="s">
        <v>66</v>
      </c>
      <c r="AB952" s="64" t="s">
        <v>66</v>
      </c>
      <c r="AC952" s="412" t="s">
        <v>1973</v>
      </c>
      <c r="AD952" s="52"/>
    </row>
    <row r="953" ht="33.75" hidden="1" customHeight="1">
      <c r="A953" s="52">
        <v>1093.0</v>
      </c>
      <c r="B953" s="53" t="s">
        <v>54</v>
      </c>
      <c r="C953" s="54" t="s">
        <v>1106</v>
      </c>
      <c r="D953" s="620" t="s">
        <v>197</v>
      </c>
      <c r="E953" s="52"/>
      <c r="F953" s="58"/>
      <c r="G953" s="58">
        <v>45696.0</v>
      </c>
      <c r="H953" s="74"/>
      <c r="I953" s="74"/>
      <c r="J953" s="63" t="s">
        <v>57</v>
      </c>
      <c r="K953" s="64" t="s">
        <v>57</v>
      </c>
      <c r="L953" s="64" t="s">
        <v>183</v>
      </c>
      <c r="M953" s="74" t="s">
        <v>57</v>
      </c>
      <c r="N953" s="74" t="s">
        <v>57</v>
      </c>
      <c r="O953" s="74" t="s">
        <v>57</v>
      </c>
      <c r="P953" s="307"/>
      <c r="Q953" s="74" t="s">
        <v>58</v>
      </c>
      <c r="R953" s="74" t="s">
        <v>227</v>
      </c>
      <c r="S953" s="67">
        <v>3.0</v>
      </c>
      <c r="T953" s="67">
        <v>4.0</v>
      </c>
      <c r="U953" s="67">
        <v>1.0</v>
      </c>
      <c r="V953" s="68"/>
      <c r="W953" s="70"/>
      <c r="X953" s="70"/>
      <c r="Y953" s="64" t="s">
        <v>66</v>
      </c>
      <c r="Z953" s="64" t="s">
        <v>66</v>
      </c>
      <c r="AA953" s="64" t="s">
        <v>66</v>
      </c>
      <c r="AB953" s="64" t="s">
        <v>66</v>
      </c>
      <c r="AC953" s="412" t="s">
        <v>1430</v>
      </c>
      <c r="AD953" s="52"/>
    </row>
    <row r="954" ht="33.75" hidden="1" customHeight="1">
      <c r="A954" s="52">
        <v>1094.0</v>
      </c>
      <c r="B954" s="53" t="s">
        <v>54</v>
      </c>
      <c r="C954" s="54" t="s">
        <v>556</v>
      </c>
      <c r="D954" s="620" t="s">
        <v>197</v>
      </c>
      <c r="E954" s="52"/>
      <c r="F954" s="58"/>
      <c r="G954" s="58">
        <v>45701.0</v>
      </c>
      <c r="H954" s="74"/>
      <c r="I954" s="74"/>
      <c r="J954" s="63" t="s">
        <v>66</v>
      </c>
      <c r="K954" s="64" t="s">
        <v>66</v>
      </c>
      <c r="L954" s="64" t="s">
        <v>66</v>
      </c>
      <c r="M954" s="74" t="s">
        <v>57</v>
      </c>
      <c r="N954" s="74" t="s">
        <v>57</v>
      </c>
      <c r="O954" s="74" t="s">
        <v>57</v>
      </c>
      <c r="P954" s="307"/>
      <c r="Q954" s="74" t="s">
        <v>58</v>
      </c>
      <c r="R954" s="74" t="s">
        <v>66</v>
      </c>
      <c r="S954" s="67">
        <v>1.0</v>
      </c>
      <c r="T954" s="67">
        <v>0.0</v>
      </c>
      <c r="U954" s="67">
        <v>0.0</v>
      </c>
      <c r="V954" s="68"/>
      <c r="W954" s="70"/>
      <c r="X954" s="70"/>
      <c r="Y954" s="64" t="s">
        <v>66</v>
      </c>
      <c r="Z954" s="64" t="s">
        <v>66</v>
      </c>
      <c r="AA954" s="64" t="s">
        <v>66</v>
      </c>
      <c r="AB954" s="64" t="s">
        <v>66</v>
      </c>
      <c r="AC954" s="412" t="s">
        <v>1780</v>
      </c>
      <c r="AD954" s="52"/>
    </row>
    <row r="955" ht="33.75" hidden="1" customHeight="1">
      <c r="A955" s="52">
        <v>1095.0</v>
      </c>
      <c r="B955" s="53" t="s">
        <v>54</v>
      </c>
      <c r="C955" s="54" t="s">
        <v>426</v>
      </c>
      <c r="D955" s="620" t="s">
        <v>3056</v>
      </c>
      <c r="E955" s="52"/>
      <c r="F955" s="58"/>
      <c r="G955" s="58">
        <v>45743.0</v>
      </c>
      <c r="H955" s="74"/>
      <c r="I955" s="74"/>
      <c r="J955" s="63" t="s">
        <v>66</v>
      </c>
      <c r="K955" s="64" t="s">
        <v>66</v>
      </c>
      <c r="L955" s="64" t="s">
        <v>66</v>
      </c>
      <c r="M955" s="74" t="s">
        <v>183</v>
      </c>
      <c r="N955" s="74" t="s">
        <v>57</v>
      </c>
      <c r="O955" s="74" t="s">
        <v>57</v>
      </c>
      <c r="P955" s="307"/>
      <c r="Q955" s="74" t="s">
        <v>1305</v>
      </c>
      <c r="R955" s="65" t="s">
        <v>64</v>
      </c>
      <c r="S955" s="67">
        <v>15.0</v>
      </c>
      <c r="T955" s="67">
        <v>0.0</v>
      </c>
      <c r="U955" s="67">
        <v>0.0</v>
      </c>
      <c r="V955" s="68"/>
      <c r="W955" s="70"/>
      <c r="X955" s="70"/>
      <c r="Y955" s="64" t="s">
        <v>66</v>
      </c>
      <c r="Z955" s="64" t="s">
        <v>66</v>
      </c>
      <c r="AA955" s="64" t="s">
        <v>66</v>
      </c>
      <c r="AB955" s="64" t="s">
        <v>66</v>
      </c>
      <c r="AC955" s="412" t="s">
        <v>1369</v>
      </c>
      <c r="AD955" s="52"/>
    </row>
    <row r="956" ht="33.75" hidden="1" customHeight="1">
      <c r="A956" s="52">
        <v>1096.0</v>
      </c>
      <c r="B956" s="53" t="s">
        <v>54</v>
      </c>
      <c r="C956" s="54" t="s">
        <v>1337</v>
      </c>
      <c r="D956" s="620" t="s">
        <v>197</v>
      </c>
      <c r="E956" s="52"/>
      <c r="F956" s="58"/>
      <c r="G956" s="58">
        <v>45721.0</v>
      </c>
      <c r="H956" s="74"/>
      <c r="I956" s="74"/>
      <c r="J956" s="63" t="s">
        <v>57</v>
      </c>
      <c r="K956" s="64" t="s">
        <v>57</v>
      </c>
      <c r="L956" s="64" t="s">
        <v>66</v>
      </c>
      <c r="M956" s="74" t="s">
        <v>57</v>
      </c>
      <c r="N956" s="74" t="s">
        <v>57</v>
      </c>
      <c r="O956" s="74" t="s">
        <v>57</v>
      </c>
      <c r="P956" s="307"/>
      <c r="Q956" s="74" t="s">
        <v>1339</v>
      </c>
      <c r="R956" s="65" t="s">
        <v>227</v>
      </c>
      <c r="S956" s="67">
        <v>1.0</v>
      </c>
      <c r="T956" s="67">
        <v>1.0</v>
      </c>
      <c r="U956" s="67">
        <v>0.0</v>
      </c>
      <c r="V956" s="68"/>
      <c r="W956" s="70"/>
      <c r="X956" s="70"/>
      <c r="Y956" s="64" t="s">
        <v>66</v>
      </c>
      <c r="Z956" s="64" t="s">
        <v>66</v>
      </c>
      <c r="AA956" s="64" t="s">
        <v>66</v>
      </c>
      <c r="AB956" s="64" t="s">
        <v>66</v>
      </c>
      <c r="AC956" s="412" t="s">
        <v>1982</v>
      </c>
      <c r="AD956" s="52"/>
    </row>
    <row r="957" ht="33.75" hidden="1" customHeight="1">
      <c r="A957" s="52">
        <v>1097.0</v>
      </c>
      <c r="B957" s="53" t="s">
        <v>54</v>
      </c>
      <c r="C957" s="54" t="s">
        <v>1340</v>
      </c>
      <c r="D957" s="620" t="s">
        <v>197</v>
      </c>
      <c r="E957" s="52"/>
      <c r="F957" s="58"/>
      <c r="G957" s="58">
        <v>45722.0</v>
      </c>
      <c r="H957" s="74"/>
      <c r="I957" s="74"/>
      <c r="J957" s="63" t="s">
        <v>82</v>
      </c>
      <c r="K957" s="64" t="s">
        <v>82</v>
      </c>
      <c r="L957" s="64" t="s">
        <v>82</v>
      </c>
      <c r="M957" s="74" t="s">
        <v>82</v>
      </c>
      <c r="N957" s="307"/>
      <c r="O957" s="307"/>
      <c r="P957" s="307"/>
      <c r="Q957" s="74" t="s">
        <v>1341</v>
      </c>
      <c r="R957" s="74"/>
      <c r="S957" s="67"/>
      <c r="T957" s="67">
        <v>18.0</v>
      </c>
      <c r="U957" s="67"/>
      <c r="V957" s="68"/>
      <c r="W957" s="70"/>
      <c r="X957" s="70"/>
      <c r="Y957" s="64" t="s">
        <v>66</v>
      </c>
      <c r="Z957" s="64" t="s">
        <v>66</v>
      </c>
      <c r="AA957" s="64" t="s">
        <v>66</v>
      </c>
      <c r="AB957" s="64" t="s">
        <v>66</v>
      </c>
      <c r="AC957" s="412" t="s">
        <v>1987</v>
      </c>
      <c r="AD957" s="52"/>
    </row>
    <row r="958" ht="33.75" hidden="1" customHeight="1">
      <c r="A958" s="52">
        <v>1098.0</v>
      </c>
      <c r="B958" s="53" t="s">
        <v>54</v>
      </c>
      <c r="C958" s="54" t="s">
        <v>1322</v>
      </c>
      <c r="D958" s="620" t="s">
        <v>197</v>
      </c>
      <c r="E958" s="52"/>
      <c r="F958" s="58"/>
      <c r="G958" s="58">
        <v>45742.0</v>
      </c>
      <c r="H958" s="74"/>
      <c r="I958" s="74"/>
      <c r="J958" s="63" t="s">
        <v>57</v>
      </c>
      <c r="K958" s="64" t="s">
        <v>57</v>
      </c>
      <c r="L958" s="64" t="s">
        <v>57</v>
      </c>
      <c r="M958" s="74" t="s">
        <v>57</v>
      </c>
      <c r="N958" s="74" t="s">
        <v>57</v>
      </c>
      <c r="O958" s="74" t="s">
        <v>57</v>
      </c>
      <c r="P958" s="307"/>
      <c r="Q958" s="74" t="s">
        <v>58</v>
      </c>
      <c r="R958" s="65" t="s">
        <v>58</v>
      </c>
      <c r="S958" s="67">
        <v>2.0</v>
      </c>
      <c r="T958" s="67">
        <v>3.0</v>
      </c>
      <c r="U958" s="67">
        <v>1.0</v>
      </c>
      <c r="V958" s="68"/>
      <c r="W958" s="70"/>
      <c r="X958" s="70"/>
      <c r="Y958" s="64" t="s">
        <v>66</v>
      </c>
      <c r="Z958" s="64" t="s">
        <v>66</v>
      </c>
      <c r="AA958" s="64" t="s">
        <v>66</v>
      </c>
      <c r="AB958" s="64" t="s">
        <v>66</v>
      </c>
      <c r="AC958" s="412" t="s">
        <v>1958</v>
      </c>
      <c r="AD958" s="52"/>
    </row>
    <row r="959" ht="33.75" hidden="1" customHeight="1">
      <c r="A959" s="52">
        <v>1099.0</v>
      </c>
      <c r="B959" s="53" t="s">
        <v>54</v>
      </c>
      <c r="C959" s="54" t="s">
        <v>1340</v>
      </c>
      <c r="D959" s="620" t="s">
        <v>197</v>
      </c>
      <c r="E959" s="52"/>
      <c r="F959" s="58"/>
      <c r="G959" s="58">
        <v>45758.0</v>
      </c>
      <c r="H959" s="74"/>
      <c r="I959" s="74"/>
      <c r="J959" s="63" t="s">
        <v>57</v>
      </c>
      <c r="K959" s="64" t="s">
        <v>57</v>
      </c>
      <c r="L959" s="64" t="s">
        <v>66</v>
      </c>
      <c r="M959" s="74" t="s">
        <v>57</v>
      </c>
      <c r="N959" s="74" t="s">
        <v>57</v>
      </c>
      <c r="O959" s="74" t="s">
        <v>1344</v>
      </c>
      <c r="P959" s="307"/>
      <c r="Q959" s="74" t="s">
        <v>58</v>
      </c>
      <c r="R959" s="65" t="s">
        <v>58</v>
      </c>
      <c r="S959" s="67">
        <v>12.0</v>
      </c>
      <c r="T959" s="67">
        <v>18.0</v>
      </c>
      <c r="U959" s="67">
        <v>0.0</v>
      </c>
      <c r="V959" s="68"/>
      <c r="W959" s="70"/>
      <c r="X959" s="70"/>
      <c r="Y959" s="64" t="s">
        <v>66</v>
      </c>
      <c r="Z959" s="64" t="s">
        <v>66</v>
      </c>
      <c r="AA959" s="64" t="s">
        <v>66</v>
      </c>
      <c r="AB959" s="64" t="s">
        <v>66</v>
      </c>
      <c r="AC959" s="412" t="s">
        <v>1987</v>
      </c>
      <c r="AD959" s="52"/>
    </row>
    <row r="960" ht="33.75" hidden="1" customHeight="1">
      <c r="A960" s="52">
        <v>1100.0</v>
      </c>
      <c r="B960" s="53" t="s">
        <v>54</v>
      </c>
      <c r="C960" s="54" t="s">
        <v>1345</v>
      </c>
      <c r="D960" s="620" t="s">
        <v>197</v>
      </c>
      <c r="E960" s="52"/>
      <c r="F960" s="58"/>
      <c r="G960" s="58">
        <v>45728.0</v>
      </c>
      <c r="H960" s="74"/>
      <c r="I960" s="74"/>
      <c r="J960" s="63" t="s">
        <v>57</v>
      </c>
      <c r="K960" s="64" t="s">
        <v>57</v>
      </c>
      <c r="L960" s="64" t="s">
        <v>57</v>
      </c>
      <c r="M960" s="74" t="s">
        <v>66</v>
      </c>
      <c r="N960" s="74" t="s">
        <v>66</v>
      </c>
      <c r="O960" s="74" t="s">
        <v>66</v>
      </c>
      <c r="P960" s="307"/>
      <c r="Q960" s="74" t="s">
        <v>66</v>
      </c>
      <c r="R960" s="74" t="s">
        <v>66</v>
      </c>
      <c r="S960" s="67">
        <v>0.0</v>
      </c>
      <c r="T960" s="67">
        <v>1.0</v>
      </c>
      <c r="U960" s="67">
        <v>1.0</v>
      </c>
      <c r="V960" s="68"/>
      <c r="W960" s="70"/>
      <c r="X960" s="70"/>
      <c r="Y960" s="64" t="s">
        <v>66</v>
      </c>
      <c r="Z960" s="64" t="s">
        <v>66</v>
      </c>
      <c r="AA960" s="64" t="s">
        <v>66</v>
      </c>
      <c r="AB960" s="64" t="s">
        <v>66</v>
      </c>
      <c r="AC960" s="412" t="s">
        <v>1992</v>
      </c>
      <c r="AD960" s="52"/>
    </row>
    <row r="961" ht="33.75" hidden="1" customHeight="1">
      <c r="A961" s="52">
        <v>1101.0</v>
      </c>
      <c r="B961" s="53" t="s">
        <v>54</v>
      </c>
      <c r="C961" s="54" t="s">
        <v>1347</v>
      </c>
      <c r="D961" s="620" t="s">
        <v>197</v>
      </c>
      <c r="E961" s="52"/>
      <c r="F961" s="58"/>
      <c r="G961" s="58">
        <v>45714.0</v>
      </c>
      <c r="H961" s="74"/>
      <c r="I961" s="74"/>
      <c r="J961" s="63" t="s">
        <v>57</v>
      </c>
      <c r="K961" s="64" t="s">
        <v>57</v>
      </c>
      <c r="L961" s="64" t="s">
        <v>57</v>
      </c>
      <c r="M961" s="74" t="s">
        <v>66</v>
      </c>
      <c r="N961" s="74" t="s">
        <v>66</v>
      </c>
      <c r="O961" s="74" t="s">
        <v>66</v>
      </c>
      <c r="P961" s="307"/>
      <c r="Q961" s="74" t="s">
        <v>66</v>
      </c>
      <c r="R961" s="74" t="s">
        <v>66</v>
      </c>
      <c r="S961" s="67">
        <v>0.0</v>
      </c>
      <c r="T961" s="67">
        <v>2.0</v>
      </c>
      <c r="U961" s="67">
        <v>2.0</v>
      </c>
      <c r="V961" s="68"/>
      <c r="W961" s="70"/>
      <c r="X961" s="70"/>
      <c r="Y961" s="64" t="s">
        <v>66</v>
      </c>
      <c r="Z961" s="64" t="s">
        <v>66</v>
      </c>
      <c r="AA961" s="64" t="s">
        <v>66</v>
      </c>
      <c r="AB961" s="64" t="s">
        <v>66</v>
      </c>
      <c r="AC961" s="412" t="s">
        <v>1995</v>
      </c>
      <c r="AD961" s="52"/>
    </row>
    <row r="962" ht="33.75" hidden="1" customHeight="1">
      <c r="A962" s="52">
        <v>1102.0</v>
      </c>
      <c r="B962" s="53" t="s">
        <v>54</v>
      </c>
      <c r="C962" s="54" t="s">
        <v>1350</v>
      </c>
      <c r="D962" s="620" t="s">
        <v>197</v>
      </c>
      <c r="E962" s="52"/>
      <c r="F962" s="58"/>
      <c r="G962" s="58">
        <v>45735.0</v>
      </c>
      <c r="H962" s="74"/>
      <c r="I962" s="74"/>
      <c r="J962" s="63" t="s">
        <v>57</v>
      </c>
      <c r="K962" s="64" t="s">
        <v>57</v>
      </c>
      <c r="L962" s="64" t="s">
        <v>57</v>
      </c>
      <c r="M962" s="74" t="s">
        <v>57</v>
      </c>
      <c r="N962" s="74" t="s">
        <v>57</v>
      </c>
      <c r="O962" s="74" t="s">
        <v>57</v>
      </c>
      <c r="P962" s="307"/>
      <c r="Q962" s="74" t="s">
        <v>58</v>
      </c>
      <c r="R962" s="65" t="s">
        <v>58</v>
      </c>
      <c r="S962" s="67">
        <v>26.0</v>
      </c>
      <c r="T962" s="67">
        <v>36.0</v>
      </c>
      <c r="U962" s="67">
        <v>10.0</v>
      </c>
      <c r="V962" s="68"/>
      <c r="W962" s="70"/>
      <c r="X962" s="70"/>
      <c r="Y962" s="64" t="s">
        <v>66</v>
      </c>
      <c r="Z962" s="64" t="s">
        <v>66</v>
      </c>
      <c r="AA962" s="64" t="s">
        <v>66</v>
      </c>
      <c r="AB962" s="64" t="s">
        <v>66</v>
      </c>
      <c r="AC962" s="412" t="s">
        <v>743</v>
      </c>
      <c r="AD962" s="52"/>
    </row>
    <row r="963" ht="33.75" hidden="1" customHeight="1">
      <c r="A963" s="52">
        <v>1103.0</v>
      </c>
      <c r="B963" s="53" t="s">
        <v>54</v>
      </c>
      <c r="C963" s="54" t="s">
        <v>1268</v>
      </c>
      <c r="D963" s="620" t="s">
        <v>197</v>
      </c>
      <c r="E963" s="52"/>
      <c r="F963" s="58"/>
      <c r="G963" s="58">
        <v>45712.0</v>
      </c>
      <c r="H963" s="74"/>
      <c r="I963" s="74"/>
      <c r="J963" s="63" t="s">
        <v>66</v>
      </c>
      <c r="K963" s="64" t="s">
        <v>66</v>
      </c>
      <c r="L963" s="64" t="s">
        <v>57</v>
      </c>
      <c r="M963" s="74" t="s">
        <v>66</v>
      </c>
      <c r="N963" s="74" t="s">
        <v>66</v>
      </c>
      <c r="O963" s="74" t="s">
        <v>66</v>
      </c>
      <c r="P963" s="307"/>
      <c r="Q963" s="74" t="s">
        <v>66</v>
      </c>
      <c r="R963" s="74" t="s">
        <v>66</v>
      </c>
      <c r="S963" s="67">
        <v>0.0</v>
      </c>
      <c r="T963" s="67">
        <v>0.0</v>
      </c>
      <c r="U963" s="67">
        <v>6.0</v>
      </c>
      <c r="V963" s="68"/>
      <c r="W963" s="70"/>
      <c r="X963" s="70"/>
      <c r="Y963" s="64" t="s">
        <v>66</v>
      </c>
      <c r="Z963" s="64" t="s">
        <v>66</v>
      </c>
      <c r="AA963" s="64" t="s">
        <v>66</v>
      </c>
      <c r="AB963" s="64" t="s">
        <v>66</v>
      </c>
      <c r="AC963" s="412" t="s">
        <v>1850</v>
      </c>
      <c r="AD963" s="52"/>
    </row>
    <row r="964" ht="33.75" hidden="1" customHeight="1">
      <c r="A964" s="52">
        <v>1104.0</v>
      </c>
      <c r="B964" s="53" t="s">
        <v>54</v>
      </c>
      <c r="C964" s="54" t="s">
        <v>1352</v>
      </c>
      <c r="D964" s="620" t="s">
        <v>197</v>
      </c>
      <c r="E964" s="52"/>
      <c r="F964" s="58"/>
      <c r="G964" s="58">
        <v>45726.0</v>
      </c>
      <c r="H964" s="74"/>
      <c r="I964" s="74"/>
      <c r="J964" s="63" t="s">
        <v>57</v>
      </c>
      <c r="K964" s="64" t="s">
        <v>57</v>
      </c>
      <c r="L964" s="64" t="s">
        <v>57</v>
      </c>
      <c r="M964" s="74" t="s">
        <v>66</v>
      </c>
      <c r="N964" s="74" t="s">
        <v>66</v>
      </c>
      <c r="O964" s="74" t="s">
        <v>66</v>
      </c>
      <c r="P964" s="307"/>
      <c r="Q964" s="74" t="s">
        <v>66</v>
      </c>
      <c r="R964" s="74" t="s">
        <v>66</v>
      </c>
      <c r="S964" s="67">
        <v>0.0</v>
      </c>
      <c r="T964" s="67">
        <v>4.0</v>
      </c>
      <c r="U964" s="67">
        <v>4.0</v>
      </c>
      <c r="V964" s="68"/>
      <c r="W964" s="70"/>
      <c r="X964" s="70"/>
      <c r="Y964" s="64" t="s">
        <v>66</v>
      </c>
      <c r="Z964" s="64" t="s">
        <v>66</v>
      </c>
      <c r="AA964" s="64" t="s">
        <v>66</v>
      </c>
      <c r="AB964" s="64" t="s">
        <v>66</v>
      </c>
      <c r="AC964" s="412" t="s">
        <v>1999</v>
      </c>
      <c r="AD964" s="52"/>
    </row>
    <row r="965" ht="33.75" hidden="1" customHeight="1">
      <c r="A965" s="52">
        <v>1105.0</v>
      </c>
      <c r="B965" s="53" t="s">
        <v>54</v>
      </c>
      <c r="C965" s="54" t="s">
        <v>1267</v>
      </c>
      <c r="D965" s="620" t="s">
        <v>197</v>
      </c>
      <c r="E965" s="52"/>
      <c r="F965" s="58"/>
      <c r="G965" s="58">
        <v>45719.0</v>
      </c>
      <c r="H965" s="74"/>
      <c r="I965" s="74"/>
      <c r="J965" s="63" t="s">
        <v>57</v>
      </c>
      <c r="K965" s="64" t="s">
        <v>57</v>
      </c>
      <c r="L965" s="64" t="s">
        <v>66</v>
      </c>
      <c r="M965" s="74" t="s">
        <v>66</v>
      </c>
      <c r="N965" s="74" t="s">
        <v>66</v>
      </c>
      <c r="O965" s="74" t="s">
        <v>66</v>
      </c>
      <c r="P965" s="307"/>
      <c r="Q965" s="74" t="s">
        <v>66</v>
      </c>
      <c r="R965" s="74" t="s">
        <v>66</v>
      </c>
      <c r="S965" s="67">
        <v>0.0</v>
      </c>
      <c r="T965" s="67">
        <v>1.0</v>
      </c>
      <c r="U965" s="67">
        <v>0.0</v>
      </c>
      <c r="V965" s="68"/>
      <c r="W965" s="70"/>
      <c r="X965" s="70"/>
      <c r="Y965" s="64" t="s">
        <v>66</v>
      </c>
      <c r="Z965" s="64" t="s">
        <v>66</v>
      </c>
      <c r="AA965" s="64" t="s">
        <v>66</v>
      </c>
      <c r="AB965" s="64" t="s">
        <v>66</v>
      </c>
      <c r="AC965" s="412" t="s">
        <v>1843</v>
      </c>
      <c r="AD965" s="52"/>
    </row>
    <row r="966" ht="33.75" hidden="1" customHeight="1">
      <c r="A966" s="52">
        <v>1106.0</v>
      </c>
      <c r="B966" s="53" t="s">
        <v>54</v>
      </c>
      <c r="C966" s="54" t="s">
        <v>1355</v>
      </c>
      <c r="D966" s="620" t="s">
        <v>197</v>
      </c>
      <c r="E966" s="52"/>
      <c r="F966" s="58"/>
      <c r="G966" s="58">
        <v>45790.0</v>
      </c>
      <c r="H966" s="74"/>
      <c r="I966" s="74"/>
      <c r="J966" s="63" t="s">
        <v>57</v>
      </c>
      <c r="K966" s="64" t="s">
        <v>57</v>
      </c>
      <c r="L966" s="64" t="s">
        <v>57</v>
      </c>
      <c r="M966" s="74" t="s">
        <v>57</v>
      </c>
      <c r="N966" s="74" t="s">
        <v>57</v>
      </c>
      <c r="O966" s="74" t="s">
        <v>57</v>
      </c>
      <c r="P966" s="307"/>
      <c r="Q966" s="74" t="s">
        <v>58</v>
      </c>
      <c r="R966" s="65" t="s">
        <v>58</v>
      </c>
      <c r="S966" s="67">
        <v>4.0</v>
      </c>
      <c r="T966" s="67">
        <v>7.0</v>
      </c>
      <c r="U966" s="67">
        <v>3.0</v>
      </c>
      <c r="V966" s="68"/>
      <c r="W966" s="70"/>
      <c r="X966" s="70"/>
      <c r="Y966" s="64" t="s">
        <v>66</v>
      </c>
      <c r="Z966" s="64" t="s">
        <v>66</v>
      </c>
      <c r="AA966" s="64" t="s">
        <v>66</v>
      </c>
      <c r="AB966" s="64" t="s">
        <v>66</v>
      </c>
      <c r="AC966" s="412" t="s">
        <v>2002</v>
      </c>
      <c r="AD966" s="52"/>
    </row>
    <row r="967" ht="33.75" hidden="1" customHeight="1">
      <c r="A967" s="52">
        <v>1107.0</v>
      </c>
      <c r="B967" s="53" t="s">
        <v>54</v>
      </c>
      <c r="C967" s="54" t="s">
        <v>1359</v>
      </c>
      <c r="D967" s="620" t="s">
        <v>197</v>
      </c>
      <c r="E967" s="52"/>
      <c r="F967" s="58"/>
      <c r="G967" s="58">
        <v>45723.0</v>
      </c>
      <c r="H967" s="74"/>
      <c r="I967" s="74"/>
      <c r="J967" s="63" t="s">
        <v>66</v>
      </c>
      <c r="K967" s="64" t="s">
        <v>66</v>
      </c>
      <c r="L967" s="64" t="s">
        <v>66</v>
      </c>
      <c r="M967" s="74" t="s">
        <v>57</v>
      </c>
      <c r="N967" s="74" t="s">
        <v>57</v>
      </c>
      <c r="O967" s="74" t="s">
        <v>57</v>
      </c>
      <c r="P967" s="307"/>
      <c r="Q967" s="74" t="s">
        <v>859</v>
      </c>
      <c r="R967" s="65" t="s">
        <v>58</v>
      </c>
      <c r="S967" s="67">
        <v>2.0</v>
      </c>
      <c r="T967" s="67">
        <v>0.0</v>
      </c>
      <c r="U967" s="67">
        <v>0.0</v>
      </c>
      <c r="V967" s="68"/>
      <c r="W967" s="70"/>
      <c r="X967" s="70"/>
      <c r="Y967" s="64" t="s">
        <v>66</v>
      </c>
      <c r="Z967" s="64" t="s">
        <v>66</v>
      </c>
      <c r="AA967" s="64" t="s">
        <v>66</v>
      </c>
      <c r="AB967" s="64" t="s">
        <v>66</v>
      </c>
      <c r="AC967" s="412" t="s">
        <v>1817</v>
      </c>
      <c r="AD967" s="52"/>
    </row>
    <row r="968" ht="33.75" hidden="1" customHeight="1">
      <c r="A968" s="52">
        <v>1108.0</v>
      </c>
      <c r="B968" s="53" t="s">
        <v>54</v>
      </c>
      <c r="C968" s="54" t="s">
        <v>628</v>
      </c>
      <c r="D968" s="620" t="s">
        <v>644</v>
      </c>
      <c r="E968" s="52"/>
      <c r="F968" s="58"/>
      <c r="G968" s="58">
        <v>45719.0</v>
      </c>
      <c r="H968" s="74"/>
      <c r="I968" s="74"/>
      <c r="J968" s="63" t="s">
        <v>66</v>
      </c>
      <c r="K968" s="64" t="s">
        <v>66</v>
      </c>
      <c r="L968" s="64" t="s">
        <v>66</v>
      </c>
      <c r="M968" s="74" t="s">
        <v>66</v>
      </c>
      <c r="N968" s="74" t="s">
        <v>66</v>
      </c>
      <c r="O968" s="74" t="s">
        <v>66</v>
      </c>
      <c r="P968" s="307"/>
      <c r="Q968" s="74" t="s">
        <v>66</v>
      </c>
      <c r="R968" s="74" t="s">
        <v>66</v>
      </c>
      <c r="S968" s="67">
        <v>5.0</v>
      </c>
      <c r="T968" s="67">
        <v>5.0</v>
      </c>
      <c r="U968" s="67">
        <v>1.0</v>
      </c>
      <c r="V968" s="68"/>
      <c r="W968" s="70"/>
      <c r="X968" s="70"/>
      <c r="Y968" s="64" t="s">
        <v>66</v>
      </c>
      <c r="Z968" s="64" t="s">
        <v>66</v>
      </c>
      <c r="AA968" s="64" t="s">
        <v>66</v>
      </c>
      <c r="AB968" s="64" t="s">
        <v>66</v>
      </c>
      <c r="AC968" s="412" t="s">
        <v>735</v>
      </c>
      <c r="AD968" s="52"/>
    </row>
    <row r="969" ht="33.75" hidden="1" customHeight="1">
      <c r="A969" s="52">
        <v>1109.0</v>
      </c>
      <c r="B969" s="53" t="s">
        <v>54</v>
      </c>
      <c r="C969" s="54" t="s">
        <v>1311</v>
      </c>
      <c r="D969" s="620" t="s">
        <v>197</v>
      </c>
      <c r="E969" s="52"/>
      <c r="F969" s="58"/>
      <c r="G969" s="58">
        <v>45727.0</v>
      </c>
      <c r="H969" s="74"/>
      <c r="I969" s="74"/>
      <c r="J969" s="63" t="s">
        <v>57</v>
      </c>
      <c r="K969" s="64" t="s">
        <v>57</v>
      </c>
      <c r="L969" s="64" t="s">
        <v>57</v>
      </c>
      <c r="M969" s="74" t="s">
        <v>57</v>
      </c>
      <c r="N969" s="74" t="s">
        <v>57</v>
      </c>
      <c r="O969" s="74" t="s">
        <v>57</v>
      </c>
      <c r="P969" s="307"/>
      <c r="Q969" s="74" t="s">
        <v>58</v>
      </c>
      <c r="R969" s="74" t="s">
        <v>66</v>
      </c>
      <c r="S969" s="67">
        <v>2.0</v>
      </c>
      <c r="T969" s="67">
        <v>1.0</v>
      </c>
      <c r="U969" s="67">
        <v>1.0</v>
      </c>
      <c r="V969" s="68"/>
      <c r="W969" s="70"/>
      <c r="X969" s="70"/>
      <c r="Y969" s="64" t="s">
        <v>66</v>
      </c>
      <c r="Z969" s="64" t="s">
        <v>66</v>
      </c>
      <c r="AA969" s="64" t="s">
        <v>66</v>
      </c>
      <c r="AB969" s="64" t="s">
        <v>66</v>
      </c>
      <c r="AC969" s="412" t="s">
        <v>1945</v>
      </c>
      <c r="AD969" s="52"/>
    </row>
    <row r="970" ht="33.75" hidden="1" customHeight="1">
      <c r="A970" s="52">
        <v>1110.0</v>
      </c>
      <c r="B970" s="53" t="s">
        <v>54</v>
      </c>
      <c r="C970" s="54" t="s">
        <v>1363</v>
      </c>
      <c r="D970" s="620" t="s">
        <v>197</v>
      </c>
      <c r="E970" s="52"/>
      <c r="F970" s="58"/>
      <c r="G970" s="58">
        <v>45740.0</v>
      </c>
      <c r="H970" s="74"/>
      <c r="I970" s="74"/>
      <c r="J970" s="63" t="s">
        <v>57</v>
      </c>
      <c r="K970" s="64" t="s">
        <v>57</v>
      </c>
      <c r="L970" s="64" t="s">
        <v>66</v>
      </c>
      <c r="M970" s="74" t="s">
        <v>57</v>
      </c>
      <c r="N970" s="74" t="s">
        <v>57</v>
      </c>
      <c r="O970" s="74" t="s">
        <v>57</v>
      </c>
      <c r="P970" s="307"/>
      <c r="Q970" s="74" t="s">
        <v>58</v>
      </c>
      <c r="R970" s="65" t="s">
        <v>58</v>
      </c>
      <c r="S970" s="67">
        <v>3.0</v>
      </c>
      <c r="T970" s="67">
        <v>3.0</v>
      </c>
      <c r="U970" s="67">
        <v>0.0</v>
      </c>
      <c r="V970" s="68"/>
      <c r="W970" s="70"/>
      <c r="X970" s="70"/>
      <c r="Y970" s="64" t="s">
        <v>66</v>
      </c>
      <c r="Z970" s="64" t="s">
        <v>66</v>
      </c>
      <c r="AA970" s="64" t="s">
        <v>66</v>
      </c>
      <c r="AB970" s="64" t="s">
        <v>66</v>
      </c>
      <c r="AC970" s="412" t="s">
        <v>2007</v>
      </c>
      <c r="AD970" s="52"/>
    </row>
    <row r="971" ht="33.75" hidden="1" customHeight="1">
      <c r="A971" s="52">
        <v>1111.0</v>
      </c>
      <c r="B971" s="53" t="s">
        <v>54</v>
      </c>
      <c r="C971" s="54" t="s">
        <v>1366</v>
      </c>
      <c r="D971" s="620" t="s">
        <v>453</v>
      </c>
      <c r="E971" s="52"/>
      <c r="F971" s="58"/>
      <c r="G971" s="58">
        <v>45742.0</v>
      </c>
      <c r="H971" s="74"/>
      <c r="I971" s="74"/>
      <c r="J971" s="63" t="s">
        <v>57</v>
      </c>
      <c r="K971" s="64" t="s">
        <v>57</v>
      </c>
      <c r="L971" s="64" t="s">
        <v>57</v>
      </c>
      <c r="M971" s="74" t="s">
        <v>57</v>
      </c>
      <c r="N971" s="74" t="s">
        <v>57</v>
      </c>
      <c r="O971" s="74" t="s">
        <v>57</v>
      </c>
      <c r="P971" s="307"/>
      <c r="Q971" s="74" t="s">
        <v>58</v>
      </c>
      <c r="R971" s="65" t="s">
        <v>58</v>
      </c>
      <c r="S971" s="67">
        <v>18.0</v>
      </c>
      <c r="T971" s="67">
        <v>24.0</v>
      </c>
      <c r="U971" s="67">
        <v>7.0</v>
      </c>
      <c r="V971" s="68"/>
      <c r="W971" s="70"/>
      <c r="X971" s="70"/>
      <c r="Y971" s="64" t="s">
        <v>66</v>
      </c>
      <c r="Z971" s="64" t="s">
        <v>66</v>
      </c>
      <c r="AA971" s="64" t="s">
        <v>66</v>
      </c>
      <c r="AB971" s="64" t="s">
        <v>66</v>
      </c>
      <c r="AC971" s="412" t="s">
        <v>2009</v>
      </c>
      <c r="AD971" s="52"/>
    </row>
    <row r="972" ht="33.75" hidden="1" customHeight="1">
      <c r="A972" s="52">
        <v>1112.0</v>
      </c>
      <c r="B972" s="53" t="s">
        <v>54</v>
      </c>
      <c r="C972" s="54" t="s">
        <v>1368</v>
      </c>
      <c r="D972" s="620" t="s">
        <v>197</v>
      </c>
      <c r="E972" s="52"/>
      <c r="F972" s="58"/>
      <c r="G972" s="58">
        <v>45796.0</v>
      </c>
      <c r="H972" s="74"/>
      <c r="I972" s="74"/>
      <c r="J972" s="63" t="s">
        <v>57</v>
      </c>
      <c r="K972" s="64" t="s">
        <v>57</v>
      </c>
      <c r="L972" s="64" t="s">
        <v>66</v>
      </c>
      <c r="M972" s="74" t="s">
        <v>57</v>
      </c>
      <c r="N972" s="74" t="s">
        <v>57</v>
      </c>
      <c r="O972" s="74" t="s">
        <v>57</v>
      </c>
      <c r="P972" s="307"/>
      <c r="Q972" s="74" t="s">
        <v>58</v>
      </c>
      <c r="R972" s="74" t="s">
        <v>58</v>
      </c>
      <c r="S972" s="67">
        <v>2.0</v>
      </c>
      <c r="T972" s="67">
        <v>2.0</v>
      </c>
      <c r="U972" s="67">
        <v>0.0</v>
      </c>
      <c r="V972" s="68"/>
      <c r="W972" s="70"/>
      <c r="X972" s="70"/>
      <c r="Y972" s="64" t="s">
        <v>66</v>
      </c>
      <c r="Z972" s="64" t="s">
        <v>66</v>
      </c>
      <c r="AA972" s="64" t="s">
        <v>66</v>
      </c>
      <c r="AB972" s="64" t="s">
        <v>66</v>
      </c>
      <c r="AC972" s="412" t="s">
        <v>2012</v>
      </c>
      <c r="AD972" s="52"/>
    </row>
    <row r="973" ht="33.75" hidden="1" customHeight="1">
      <c r="A973" s="52">
        <v>1113.0</v>
      </c>
      <c r="B973" s="53" t="s">
        <v>54</v>
      </c>
      <c r="C973" s="54" t="s">
        <v>1371</v>
      </c>
      <c r="D973" s="620" t="s">
        <v>197</v>
      </c>
      <c r="E973" s="52"/>
      <c r="F973" s="58"/>
      <c r="G973" s="58">
        <v>45765.0</v>
      </c>
      <c r="H973" s="74"/>
      <c r="I973" s="74"/>
      <c r="J973" s="63" t="s">
        <v>57</v>
      </c>
      <c r="K973" s="64" t="s">
        <v>57</v>
      </c>
      <c r="L973" s="64" t="s">
        <v>57</v>
      </c>
      <c r="M973" s="74" t="s">
        <v>57</v>
      </c>
      <c r="N973" s="74" t="s">
        <v>57</v>
      </c>
      <c r="O973" s="74" t="s">
        <v>57</v>
      </c>
      <c r="P973" s="307"/>
      <c r="Q973" s="74" t="s">
        <v>58</v>
      </c>
      <c r="R973" s="65" t="s">
        <v>58</v>
      </c>
      <c r="S973" s="67">
        <v>9.0</v>
      </c>
      <c r="T973" s="67">
        <v>14.0</v>
      </c>
      <c r="U973" s="67">
        <v>5.0</v>
      </c>
      <c r="V973" s="68"/>
      <c r="W973" s="70"/>
      <c r="X973" s="70"/>
      <c r="Y973" s="64" t="s">
        <v>66</v>
      </c>
      <c r="Z973" s="64" t="s">
        <v>66</v>
      </c>
      <c r="AA973" s="64" t="s">
        <v>66</v>
      </c>
      <c r="AB973" s="64" t="s">
        <v>66</v>
      </c>
      <c r="AC973" s="412" t="s">
        <v>2015</v>
      </c>
      <c r="AD973" s="52"/>
    </row>
    <row r="974" ht="33.75" hidden="1" customHeight="1">
      <c r="A974" s="52">
        <v>1114.0</v>
      </c>
      <c r="B974" s="53" t="s">
        <v>54</v>
      </c>
      <c r="C974" s="54" t="s">
        <v>1373</v>
      </c>
      <c r="D974" s="620" t="s">
        <v>197</v>
      </c>
      <c r="E974" s="52"/>
      <c r="F974" s="58"/>
      <c r="G974" s="58">
        <v>45730.0</v>
      </c>
      <c r="H974" s="74"/>
      <c r="I974" s="74"/>
      <c r="J974" s="63" t="s">
        <v>66</v>
      </c>
      <c r="K974" s="64" t="s">
        <v>66</v>
      </c>
      <c r="L974" s="64" t="s">
        <v>66</v>
      </c>
      <c r="M974" s="74" t="s">
        <v>57</v>
      </c>
      <c r="N974" s="74" t="s">
        <v>57</v>
      </c>
      <c r="O974" s="74" t="s">
        <v>57</v>
      </c>
      <c r="P974" s="307"/>
      <c r="Q974" s="74" t="s">
        <v>58</v>
      </c>
      <c r="R974" s="65" t="s">
        <v>58</v>
      </c>
      <c r="S974" s="67">
        <v>5.0</v>
      </c>
      <c r="T974" s="67">
        <v>0.0</v>
      </c>
      <c r="U974" s="67">
        <v>0.0</v>
      </c>
      <c r="V974" s="68"/>
      <c r="W974" s="70"/>
      <c r="X974" s="70"/>
      <c r="Y974" s="64" t="s">
        <v>66</v>
      </c>
      <c r="Z974" s="64" t="s">
        <v>66</v>
      </c>
      <c r="AA974" s="64" t="s">
        <v>66</v>
      </c>
      <c r="AB974" s="64" t="s">
        <v>66</v>
      </c>
      <c r="AC974" s="412" t="s">
        <v>675</v>
      </c>
      <c r="AD974" s="52"/>
    </row>
    <row r="975" ht="33.75" hidden="1" customHeight="1">
      <c r="A975" s="52">
        <v>1115.0</v>
      </c>
      <c r="B975" s="53" t="s">
        <v>54</v>
      </c>
      <c r="C975" s="54" t="s">
        <v>1375</v>
      </c>
      <c r="D975" s="620" t="s">
        <v>197</v>
      </c>
      <c r="E975" s="52"/>
      <c r="F975" s="58"/>
      <c r="G975" s="58">
        <v>45734.0</v>
      </c>
      <c r="H975" s="74"/>
      <c r="I975" s="74"/>
      <c r="J975" s="63" t="s">
        <v>57</v>
      </c>
      <c r="K975" s="64" t="s">
        <v>57</v>
      </c>
      <c r="L975" s="64" t="s">
        <v>66</v>
      </c>
      <c r="M975" s="74" t="s">
        <v>57</v>
      </c>
      <c r="N975" s="74" t="s">
        <v>57</v>
      </c>
      <c r="O975" s="74" t="s">
        <v>57</v>
      </c>
      <c r="P975" s="307"/>
      <c r="Q975" s="74" t="s">
        <v>859</v>
      </c>
      <c r="R975" s="65" t="s">
        <v>58</v>
      </c>
      <c r="S975" s="67">
        <v>4.0</v>
      </c>
      <c r="T975" s="67">
        <v>4.0</v>
      </c>
      <c r="U975" s="67">
        <v>0.0</v>
      </c>
      <c r="V975" s="68"/>
      <c r="W975" s="70"/>
      <c r="X975" s="70"/>
      <c r="Y975" s="64" t="s">
        <v>66</v>
      </c>
      <c r="Z975" s="64" t="s">
        <v>66</v>
      </c>
      <c r="AA975" s="64" t="s">
        <v>66</v>
      </c>
      <c r="AB975" s="64" t="s">
        <v>66</v>
      </c>
      <c r="AC975" s="412" t="s">
        <v>2018</v>
      </c>
      <c r="AD975" s="52"/>
    </row>
    <row r="976" ht="33.75" hidden="1" customHeight="1">
      <c r="A976" s="52">
        <v>1116.0</v>
      </c>
      <c r="B976" s="53" t="s">
        <v>54</v>
      </c>
      <c r="C976" s="54" t="s">
        <v>1270</v>
      </c>
      <c r="D976" s="620" t="s">
        <v>197</v>
      </c>
      <c r="E976" s="52"/>
      <c r="F976" s="58"/>
      <c r="G976" s="58">
        <v>45758.0</v>
      </c>
      <c r="H976" s="74"/>
      <c r="I976" s="74"/>
      <c r="J976" s="63" t="s">
        <v>66</v>
      </c>
      <c r="K976" s="64" t="s">
        <v>66</v>
      </c>
      <c r="L976" s="64" t="s">
        <v>66</v>
      </c>
      <c r="M976" s="74" t="s">
        <v>57</v>
      </c>
      <c r="N976" s="74" t="s">
        <v>57</v>
      </c>
      <c r="O976" s="74" t="s">
        <v>57</v>
      </c>
      <c r="P976" s="307"/>
      <c r="Q976" s="74" t="s">
        <v>859</v>
      </c>
      <c r="R976" s="65" t="s">
        <v>58</v>
      </c>
      <c r="S976" s="67">
        <v>9.0</v>
      </c>
      <c r="T976" s="67">
        <v>0.0</v>
      </c>
      <c r="U976" s="67">
        <v>0.0</v>
      </c>
      <c r="V976" s="68"/>
      <c r="W976" s="70"/>
      <c r="X976" s="70"/>
      <c r="Y976" s="64" t="s">
        <v>66</v>
      </c>
      <c r="Z976" s="64" t="s">
        <v>66</v>
      </c>
      <c r="AA976" s="64" t="s">
        <v>66</v>
      </c>
      <c r="AB976" s="64" t="s">
        <v>66</v>
      </c>
      <c r="AC976" s="412" t="s">
        <v>1240</v>
      </c>
      <c r="AD976" s="52"/>
    </row>
    <row r="977" ht="33.75" hidden="1" customHeight="1">
      <c r="A977" s="52">
        <v>1117.0</v>
      </c>
      <c r="B977" s="53" t="s">
        <v>54</v>
      </c>
      <c r="C977" s="54" t="s">
        <v>1376</v>
      </c>
      <c r="D977" s="620" t="s">
        <v>3056</v>
      </c>
      <c r="E977" s="52"/>
      <c r="F977" s="58"/>
      <c r="G977" s="58">
        <v>45750.0</v>
      </c>
      <c r="H977" s="74"/>
      <c r="I977" s="74"/>
      <c r="J977" s="63" t="s">
        <v>66</v>
      </c>
      <c r="K977" s="64" t="s">
        <v>66</v>
      </c>
      <c r="L977" s="64" t="s">
        <v>66</v>
      </c>
      <c r="M977" s="74" t="s">
        <v>57</v>
      </c>
      <c r="N977" s="74" t="s">
        <v>57</v>
      </c>
      <c r="O977" s="74" t="s">
        <v>57</v>
      </c>
      <c r="P977" s="307"/>
      <c r="Q977" s="74" t="s">
        <v>58</v>
      </c>
      <c r="R977" s="65" t="s">
        <v>1379</v>
      </c>
      <c r="S977" s="67">
        <v>8.0</v>
      </c>
      <c r="T977" s="67">
        <v>0.0</v>
      </c>
      <c r="U977" s="67">
        <v>0.0</v>
      </c>
      <c r="V977" s="68"/>
      <c r="W977" s="70"/>
      <c r="X977" s="70"/>
      <c r="Y977" s="64" t="s">
        <v>66</v>
      </c>
      <c r="Z977" s="64" t="s">
        <v>66</v>
      </c>
      <c r="AA977" s="64" t="s">
        <v>66</v>
      </c>
      <c r="AB977" s="64" t="s">
        <v>66</v>
      </c>
      <c r="AC977" s="412" t="s">
        <v>2519</v>
      </c>
      <c r="AD977" s="52"/>
    </row>
    <row r="978" ht="33.75" hidden="1" customHeight="1">
      <c r="A978" s="52">
        <v>1118.0</v>
      </c>
      <c r="B978" s="53" t="s">
        <v>54</v>
      </c>
      <c r="C978" s="54" t="s">
        <v>1380</v>
      </c>
      <c r="D978" s="620" t="s">
        <v>453</v>
      </c>
      <c r="E978" s="52"/>
      <c r="F978" s="58"/>
      <c r="G978" s="58">
        <v>45754.0</v>
      </c>
      <c r="H978" s="74"/>
      <c r="I978" s="74"/>
      <c r="J978" s="63" t="s">
        <v>57</v>
      </c>
      <c r="K978" s="64" t="s">
        <v>57</v>
      </c>
      <c r="L978" s="64" t="s">
        <v>57</v>
      </c>
      <c r="M978" s="74" t="s">
        <v>57</v>
      </c>
      <c r="N978" s="74" t="s">
        <v>57</v>
      </c>
      <c r="O978" s="74" t="s">
        <v>57</v>
      </c>
      <c r="P978" s="307"/>
      <c r="Q978" s="74" t="s">
        <v>58</v>
      </c>
      <c r="R978" s="65" t="s">
        <v>58</v>
      </c>
      <c r="S978" s="67">
        <v>28.0</v>
      </c>
      <c r="T978" s="67">
        <v>24.0</v>
      </c>
      <c r="U978" s="67">
        <v>5.0</v>
      </c>
      <c r="V978" s="68"/>
      <c r="W978" s="70"/>
      <c r="X978" s="70"/>
      <c r="Y978" s="64" t="s">
        <v>66</v>
      </c>
      <c r="Z978" s="64" t="s">
        <v>66</v>
      </c>
      <c r="AA978" s="64" t="s">
        <v>66</v>
      </c>
      <c r="AB978" s="64" t="s">
        <v>66</v>
      </c>
      <c r="AC978" s="412" t="s">
        <v>675</v>
      </c>
      <c r="AD978" s="52"/>
    </row>
    <row r="979" ht="33.75" hidden="1" customHeight="1">
      <c r="A979" s="52">
        <v>1119.0</v>
      </c>
      <c r="B979" s="53" t="s">
        <v>54</v>
      </c>
      <c r="C979" s="54" t="s">
        <v>460</v>
      </c>
      <c r="D979" s="620" t="s">
        <v>3056</v>
      </c>
      <c r="E979" s="52"/>
      <c r="F979" s="58"/>
      <c r="G979" s="58">
        <v>45750.0</v>
      </c>
      <c r="H979" s="74"/>
      <c r="I979" s="74"/>
      <c r="J979" s="63" t="s">
        <v>66</v>
      </c>
      <c r="K979" s="64" t="s">
        <v>66</v>
      </c>
      <c r="L979" s="64" t="s">
        <v>66</v>
      </c>
      <c r="M979" s="74" t="s">
        <v>57</v>
      </c>
      <c r="N979" s="74" t="s">
        <v>57</v>
      </c>
      <c r="O979" s="74" t="s">
        <v>57</v>
      </c>
      <c r="P979" s="307"/>
      <c r="Q979" s="74" t="s">
        <v>859</v>
      </c>
      <c r="R979" s="65" t="s">
        <v>1382</v>
      </c>
      <c r="S979" s="67">
        <v>1.0</v>
      </c>
      <c r="T979" s="67">
        <v>0.0</v>
      </c>
      <c r="U979" s="67">
        <v>0.0</v>
      </c>
      <c r="V979" s="68"/>
      <c r="W979" s="70"/>
      <c r="X979" s="70"/>
      <c r="Y979" s="64" t="s">
        <v>66</v>
      </c>
      <c r="Z979" s="64" t="s">
        <v>66</v>
      </c>
      <c r="AA979" s="64" t="s">
        <v>66</v>
      </c>
      <c r="AB979" s="64" t="s">
        <v>66</v>
      </c>
      <c r="AC979" s="412" t="s">
        <v>1394</v>
      </c>
      <c r="AD979" s="52"/>
    </row>
    <row r="980" ht="33.75" hidden="1" customHeight="1">
      <c r="A980" s="52">
        <v>1120.0</v>
      </c>
      <c r="B980" s="53" t="s">
        <v>54</v>
      </c>
      <c r="C980" s="54" t="s">
        <v>1383</v>
      </c>
      <c r="D980" s="620" t="s">
        <v>197</v>
      </c>
      <c r="E980" s="52"/>
      <c r="F980" s="58"/>
      <c r="G980" s="58">
        <v>45741.0</v>
      </c>
      <c r="H980" s="74"/>
      <c r="I980" s="74"/>
      <c r="J980" s="63" t="s">
        <v>57</v>
      </c>
      <c r="K980" s="64" t="s">
        <v>57</v>
      </c>
      <c r="L980" s="64" t="s">
        <v>57</v>
      </c>
      <c r="M980" s="74" t="s">
        <v>57</v>
      </c>
      <c r="N980" s="74" t="s">
        <v>57</v>
      </c>
      <c r="O980" s="74" t="s">
        <v>57</v>
      </c>
      <c r="P980" s="307"/>
      <c r="Q980" s="74" t="s">
        <v>58</v>
      </c>
      <c r="R980" s="65" t="s">
        <v>58</v>
      </c>
      <c r="S980" s="67">
        <v>15.0</v>
      </c>
      <c r="T980" s="67">
        <v>16.0</v>
      </c>
      <c r="U980" s="67">
        <v>2.0</v>
      </c>
      <c r="V980" s="68"/>
      <c r="W980" s="70"/>
      <c r="X980" s="70"/>
      <c r="Y980" s="64" t="s">
        <v>66</v>
      </c>
      <c r="Z980" s="64" t="s">
        <v>66</v>
      </c>
      <c r="AA980" s="64" t="s">
        <v>66</v>
      </c>
      <c r="AB980" s="64" t="s">
        <v>66</v>
      </c>
      <c r="AC980" s="412" t="s">
        <v>675</v>
      </c>
      <c r="AD980" s="52"/>
    </row>
    <row r="981" ht="33.75" hidden="1" customHeight="1">
      <c r="A981" s="52">
        <v>1121.0</v>
      </c>
      <c r="B981" s="53" t="s">
        <v>54</v>
      </c>
      <c r="C981" s="54" t="s">
        <v>1026</v>
      </c>
      <c r="D981" s="620" t="s">
        <v>197</v>
      </c>
      <c r="E981" s="52"/>
      <c r="F981" s="58"/>
      <c r="G981" s="58">
        <v>45726.0</v>
      </c>
      <c r="H981" s="74"/>
      <c r="I981" s="74"/>
      <c r="J981" s="63" t="s">
        <v>57</v>
      </c>
      <c r="K981" s="64" t="s">
        <v>57</v>
      </c>
      <c r="L981" s="64" t="s">
        <v>66</v>
      </c>
      <c r="M981" s="74" t="s">
        <v>57</v>
      </c>
      <c r="N981" s="74" t="s">
        <v>57</v>
      </c>
      <c r="O981" s="74" t="s">
        <v>57</v>
      </c>
      <c r="P981" s="307"/>
      <c r="Q981" s="74" t="s">
        <v>58</v>
      </c>
      <c r="R981" s="65" t="s">
        <v>58</v>
      </c>
      <c r="S981" s="67">
        <v>1.0</v>
      </c>
      <c r="T981" s="67">
        <v>1.0</v>
      </c>
      <c r="U981" s="67">
        <v>0.0</v>
      </c>
      <c r="V981" s="68"/>
      <c r="W981" s="70"/>
      <c r="X981" s="70"/>
      <c r="Y981" s="64" t="s">
        <v>66</v>
      </c>
      <c r="Z981" s="64" t="s">
        <v>66</v>
      </c>
      <c r="AA981" s="64" t="s">
        <v>66</v>
      </c>
      <c r="AB981" s="64" t="s">
        <v>66</v>
      </c>
      <c r="AC981" s="412" t="s">
        <v>1351</v>
      </c>
      <c r="AD981" s="52"/>
    </row>
    <row r="982" ht="33.75" hidden="1" customHeight="1">
      <c r="A982" s="52">
        <v>1122.0</v>
      </c>
      <c r="B982" s="53" t="s">
        <v>54</v>
      </c>
      <c r="C982" s="54" t="s">
        <v>1385</v>
      </c>
      <c r="D982" s="620" t="s">
        <v>3056</v>
      </c>
      <c r="E982" s="52"/>
      <c r="F982" s="58"/>
      <c r="G982" s="58">
        <v>45741.0</v>
      </c>
      <c r="H982" s="74"/>
      <c r="I982" s="74"/>
      <c r="J982" s="63" t="s">
        <v>66</v>
      </c>
      <c r="K982" s="64" t="s">
        <v>66</v>
      </c>
      <c r="L982" s="64" t="s">
        <v>66</v>
      </c>
      <c r="M982" s="74" t="s">
        <v>57</v>
      </c>
      <c r="N982" s="74" t="s">
        <v>57</v>
      </c>
      <c r="O982" s="74" t="s">
        <v>57</v>
      </c>
      <c r="P982" s="307"/>
      <c r="Q982" s="74" t="s">
        <v>58</v>
      </c>
      <c r="R982" s="65" t="s">
        <v>64</v>
      </c>
      <c r="S982" s="67">
        <v>5.0</v>
      </c>
      <c r="T982" s="67">
        <v>0.0</v>
      </c>
      <c r="U982" s="67">
        <v>0.0</v>
      </c>
      <c r="V982" s="68"/>
      <c r="W982" s="70"/>
      <c r="X982" s="70"/>
      <c r="Y982" s="64" t="s">
        <v>66</v>
      </c>
      <c r="Z982" s="64" t="s">
        <v>66</v>
      </c>
      <c r="AA982" s="64" t="s">
        <v>66</v>
      </c>
      <c r="AB982" s="64" t="s">
        <v>66</v>
      </c>
      <c r="AC982" s="412" t="s">
        <v>675</v>
      </c>
      <c r="AD982" s="52"/>
    </row>
    <row r="983" ht="33.75" hidden="1" customHeight="1">
      <c r="A983" s="52">
        <v>1123.0</v>
      </c>
      <c r="B983" s="53" t="s">
        <v>54</v>
      </c>
      <c r="C983" s="54" t="s">
        <v>1388</v>
      </c>
      <c r="D983" s="620" t="s">
        <v>197</v>
      </c>
      <c r="E983" s="52"/>
      <c r="F983" s="58"/>
      <c r="G983" s="58">
        <v>45747.0</v>
      </c>
      <c r="H983" s="74"/>
      <c r="I983" s="74"/>
      <c r="J983" s="63" t="s">
        <v>57</v>
      </c>
      <c r="K983" s="64" t="s">
        <v>57</v>
      </c>
      <c r="L983" s="64" t="s">
        <v>57</v>
      </c>
      <c r="M983" s="74" t="s">
        <v>57</v>
      </c>
      <c r="N983" s="74" t="s">
        <v>57</v>
      </c>
      <c r="O983" s="74" t="s">
        <v>57</v>
      </c>
      <c r="P983" s="307"/>
      <c r="Q983" s="74" t="s">
        <v>58</v>
      </c>
      <c r="R983" s="74" t="s">
        <v>58</v>
      </c>
      <c r="S983" s="67">
        <v>5.0</v>
      </c>
      <c r="T983" s="67">
        <v>6.0</v>
      </c>
      <c r="U983" s="67">
        <v>1.0</v>
      </c>
      <c r="V983" s="68"/>
      <c r="W983" s="70"/>
      <c r="X983" s="70"/>
      <c r="Y983" s="64" t="s">
        <v>66</v>
      </c>
      <c r="Z983" s="64" t="s">
        <v>66</v>
      </c>
      <c r="AA983" s="64" t="s">
        <v>66</v>
      </c>
      <c r="AB983" s="64" t="s">
        <v>66</v>
      </c>
      <c r="AC983" s="412" t="s">
        <v>2028</v>
      </c>
      <c r="AD983" s="52"/>
    </row>
    <row r="984" ht="33.75" hidden="1" customHeight="1">
      <c r="A984" s="52">
        <v>1124.0</v>
      </c>
      <c r="B984" s="53" t="s">
        <v>54</v>
      </c>
      <c r="C984" s="54" t="s">
        <v>1270</v>
      </c>
      <c r="D984" s="620" t="s">
        <v>197</v>
      </c>
      <c r="E984" s="52"/>
      <c r="F984" s="58"/>
      <c r="G984" s="58">
        <v>45758.0</v>
      </c>
      <c r="H984" s="74"/>
      <c r="I984" s="74"/>
      <c r="J984" s="63" t="s">
        <v>57</v>
      </c>
      <c r="K984" s="64" t="s">
        <v>57</v>
      </c>
      <c r="L984" s="64" t="s">
        <v>57</v>
      </c>
      <c r="M984" s="74" t="s">
        <v>66</v>
      </c>
      <c r="N984" s="74" t="s">
        <v>66</v>
      </c>
      <c r="O984" s="74" t="s">
        <v>66</v>
      </c>
      <c r="P984" s="307"/>
      <c r="Q984" s="74" t="s">
        <v>66</v>
      </c>
      <c r="R984" s="74" t="s">
        <v>66</v>
      </c>
      <c r="S984" s="67">
        <v>0.0</v>
      </c>
      <c r="T984" s="67">
        <v>1.0</v>
      </c>
      <c r="U984" s="67">
        <v>1.0</v>
      </c>
      <c r="V984" s="68"/>
      <c r="W984" s="70"/>
      <c r="X984" s="70"/>
      <c r="Y984" s="64" t="s">
        <v>66</v>
      </c>
      <c r="Z984" s="64" t="s">
        <v>66</v>
      </c>
      <c r="AA984" s="64" t="s">
        <v>66</v>
      </c>
      <c r="AB984" s="64" t="s">
        <v>66</v>
      </c>
      <c r="AC984" s="412" t="s">
        <v>1240</v>
      </c>
      <c r="AD984" s="52"/>
    </row>
    <row r="985" ht="33.75" hidden="1" customHeight="1">
      <c r="A985" s="52">
        <v>1125.0</v>
      </c>
      <c r="B985" s="53" t="s">
        <v>54</v>
      </c>
      <c r="C985" s="54" t="s">
        <v>1391</v>
      </c>
      <c r="D985" s="620" t="s">
        <v>197</v>
      </c>
      <c r="E985" s="52"/>
      <c r="F985" s="58"/>
      <c r="G985" s="58">
        <v>45761.0</v>
      </c>
      <c r="H985" s="74"/>
      <c r="I985" s="74"/>
      <c r="J985" s="63" t="s">
        <v>57</v>
      </c>
      <c r="K985" s="64" t="s">
        <v>57</v>
      </c>
      <c r="L985" s="64" t="s">
        <v>57</v>
      </c>
      <c r="M985" s="74" t="s">
        <v>57</v>
      </c>
      <c r="N985" s="74" t="s">
        <v>57</v>
      </c>
      <c r="O985" s="74" t="s">
        <v>57</v>
      </c>
      <c r="P985" s="307"/>
      <c r="Q985" s="74" t="s">
        <v>58</v>
      </c>
      <c r="R985" s="65" t="s">
        <v>58</v>
      </c>
      <c r="S985" s="67">
        <v>9.0</v>
      </c>
      <c r="T985" s="67">
        <v>14.0</v>
      </c>
      <c r="U985" s="67">
        <v>6.0</v>
      </c>
      <c r="V985" s="68"/>
      <c r="W985" s="70"/>
      <c r="X985" s="70"/>
      <c r="Y985" s="64" t="s">
        <v>66</v>
      </c>
      <c r="Z985" s="64" t="s">
        <v>66</v>
      </c>
      <c r="AA985" s="64" t="s">
        <v>66</v>
      </c>
      <c r="AB985" s="64" t="s">
        <v>66</v>
      </c>
      <c r="AC985" s="412" t="s">
        <v>2034</v>
      </c>
      <c r="AD985" s="52"/>
    </row>
    <row r="986" ht="33.75" hidden="1" customHeight="1">
      <c r="A986" s="52">
        <v>1126.0</v>
      </c>
      <c r="B986" s="53" t="s">
        <v>54</v>
      </c>
      <c r="C986" s="54" t="s">
        <v>1393</v>
      </c>
      <c r="D986" s="620" t="s">
        <v>197</v>
      </c>
      <c r="E986" s="52"/>
      <c r="F986" s="58"/>
      <c r="G986" s="58">
        <v>45770.0</v>
      </c>
      <c r="H986" s="74"/>
      <c r="I986" s="74"/>
      <c r="J986" s="63" t="s">
        <v>57</v>
      </c>
      <c r="K986" s="64" t="s">
        <v>57</v>
      </c>
      <c r="L986" s="64" t="s">
        <v>57</v>
      </c>
      <c r="M986" s="74" t="s">
        <v>57</v>
      </c>
      <c r="N986" s="74" t="s">
        <v>57</v>
      </c>
      <c r="O986" s="74" t="s">
        <v>57</v>
      </c>
      <c r="P986" s="307"/>
      <c r="Q986" s="74" t="s">
        <v>58</v>
      </c>
      <c r="R986" s="65" t="s">
        <v>58</v>
      </c>
      <c r="S986" s="67">
        <v>5.0</v>
      </c>
      <c r="T986" s="67">
        <v>6.0</v>
      </c>
      <c r="U986" s="67">
        <v>1.0</v>
      </c>
      <c r="V986" s="68"/>
      <c r="W986" s="70"/>
      <c r="X986" s="70"/>
      <c r="Y986" s="64" t="s">
        <v>66</v>
      </c>
      <c r="Z986" s="64" t="s">
        <v>66</v>
      </c>
      <c r="AA986" s="64" t="s">
        <v>66</v>
      </c>
      <c r="AB986" s="64" t="s">
        <v>66</v>
      </c>
      <c r="AC986" s="412" t="s">
        <v>2041</v>
      </c>
      <c r="AD986" s="52"/>
    </row>
    <row r="987" ht="33.75" hidden="1" customHeight="1">
      <c r="A987" s="52">
        <v>1127.0</v>
      </c>
      <c r="B987" s="53" t="s">
        <v>54</v>
      </c>
      <c r="C987" s="54" t="s">
        <v>1395</v>
      </c>
      <c r="D987" s="620" t="s">
        <v>453</v>
      </c>
      <c r="E987" s="52"/>
      <c r="F987" s="58"/>
      <c r="G987" s="58"/>
      <c r="H987" s="74"/>
      <c r="I987" s="74"/>
      <c r="J987" s="63" t="s">
        <v>82</v>
      </c>
      <c r="K987" s="64" t="s">
        <v>82</v>
      </c>
      <c r="L987" s="64" t="s">
        <v>82</v>
      </c>
      <c r="M987" s="74" t="s">
        <v>82</v>
      </c>
      <c r="N987" s="307"/>
      <c r="O987" s="307"/>
      <c r="P987" s="307"/>
      <c r="Q987" s="74"/>
      <c r="R987" s="74"/>
      <c r="S987" s="67"/>
      <c r="T987" s="67"/>
      <c r="U987" s="67"/>
      <c r="V987" s="68"/>
      <c r="W987" s="70"/>
      <c r="X987" s="70"/>
      <c r="Y987" s="64" t="s">
        <v>66</v>
      </c>
      <c r="Z987" s="64" t="s">
        <v>66</v>
      </c>
      <c r="AA987" s="64" t="s">
        <v>66</v>
      </c>
      <c r="AB987" s="64" t="s">
        <v>66</v>
      </c>
      <c r="AC987" s="412" t="s">
        <v>675</v>
      </c>
      <c r="AD987" s="52"/>
    </row>
    <row r="988" ht="33.75" hidden="1" customHeight="1">
      <c r="A988" s="52">
        <v>1128.0</v>
      </c>
      <c r="B988" s="53" t="s">
        <v>54</v>
      </c>
      <c r="C988" s="54" t="s">
        <v>1397</v>
      </c>
      <c r="D988" s="620" t="s">
        <v>197</v>
      </c>
      <c r="E988" s="52"/>
      <c r="F988" s="58"/>
      <c r="G988" s="58">
        <v>45736.0</v>
      </c>
      <c r="H988" s="74"/>
      <c r="I988" s="74"/>
      <c r="J988" s="63" t="s">
        <v>66</v>
      </c>
      <c r="K988" s="64" t="s">
        <v>66</v>
      </c>
      <c r="L988" s="64" t="s">
        <v>66</v>
      </c>
      <c r="M988" s="74" t="s">
        <v>57</v>
      </c>
      <c r="N988" s="74" t="s">
        <v>57</v>
      </c>
      <c r="O988" s="74" t="s">
        <v>57</v>
      </c>
      <c r="P988" s="307"/>
      <c r="Q988" s="74" t="s">
        <v>58</v>
      </c>
      <c r="R988" s="65" t="s">
        <v>58</v>
      </c>
      <c r="S988" s="67">
        <v>4.0</v>
      </c>
      <c r="T988" s="67">
        <v>0.0</v>
      </c>
      <c r="U988" s="67">
        <v>0.0</v>
      </c>
      <c r="V988" s="68"/>
      <c r="W988" s="70"/>
      <c r="X988" s="70"/>
      <c r="Y988" s="64" t="s">
        <v>66</v>
      </c>
      <c r="Z988" s="64" t="s">
        <v>66</v>
      </c>
      <c r="AA988" s="64" t="s">
        <v>66</v>
      </c>
      <c r="AB988" s="64" t="s">
        <v>66</v>
      </c>
      <c r="AC988" s="412" t="s">
        <v>675</v>
      </c>
      <c r="AD988" s="52"/>
    </row>
    <row r="989" ht="33.75" hidden="1" customHeight="1">
      <c r="A989" s="52">
        <v>1129.0</v>
      </c>
      <c r="B989" s="53" t="s">
        <v>54</v>
      </c>
      <c r="C989" s="54" t="s">
        <v>1399</v>
      </c>
      <c r="D989" s="620" t="s">
        <v>3056</v>
      </c>
      <c r="E989" s="52"/>
      <c r="F989" s="58"/>
      <c r="G989" s="58">
        <v>45730.0</v>
      </c>
      <c r="H989" s="74"/>
      <c r="I989" s="74"/>
      <c r="J989" s="63" t="s">
        <v>66</v>
      </c>
      <c r="K989" s="64" t="s">
        <v>183</v>
      </c>
      <c r="L989" s="64" t="s">
        <v>66</v>
      </c>
      <c r="M989" s="74" t="s">
        <v>57</v>
      </c>
      <c r="N989" s="74" t="s">
        <v>57</v>
      </c>
      <c r="O989" s="74" t="s">
        <v>57</v>
      </c>
      <c r="P989" s="307"/>
      <c r="Q989" s="74" t="s">
        <v>227</v>
      </c>
      <c r="R989" s="65" t="s">
        <v>64</v>
      </c>
      <c r="S989" s="67">
        <v>22.0</v>
      </c>
      <c r="T989" s="67">
        <v>30.0</v>
      </c>
      <c r="U989" s="67">
        <v>0.0</v>
      </c>
      <c r="V989" s="68"/>
      <c r="W989" s="70"/>
      <c r="X989" s="70"/>
      <c r="Y989" s="64" t="s">
        <v>66</v>
      </c>
      <c r="Z989" s="64" t="s">
        <v>66</v>
      </c>
      <c r="AA989" s="64" t="s">
        <v>66</v>
      </c>
      <c r="AB989" s="64" t="s">
        <v>66</v>
      </c>
      <c r="AC989" s="412" t="s">
        <v>2062</v>
      </c>
      <c r="AD989" s="52"/>
    </row>
    <row r="990" ht="33.75" hidden="1" customHeight="1">
      <c r="A990" s="52">
        <v>1130.0</v>
      </c>
      <c r="B990" s="53" t="s">
        <v>54</v>
      </c>
      <c r="C990" s="54" t="s">
        <v>1401</v>
      </c>
      <c r="D990" s="620" t="s">
        <v>197</v>
      </c>
      <c r="E990" s="52"/>
      <c r="F990" s="58"/>
      <c r="G990" s="58">
        <v>45763.0</v>
      </c>
      <c r="H990" s="74"/>
      <c r="I990" s="74"/>
      <c r="J990" s="63" t="s">
        <v>57</v>
      </c>
      <c r="K990" s="64" t="s">
        <v>57</v>
      </c>
      <c r="L990" s="64" t="s">
        <v>57</v>
      </c>
      <c r="M990" s="74" t="s">
        <v>57</v>
      </c>
      <c r="N990" s="74" t="s">
        <v>57</v>
      </c>
      <c r="O990" s="74" t="s">
        <v>57</v>
      </c>
      <c r="P990" s="307"/>
      <c r="Q990" s="74" t="s">
        <v>58</v>
      </c>
      <c r="R990" s="65" t="s">
        <v>58</v>
      </c>
      <c r="S990" s="67">
        <v>6.0</v>
      </c>
      <c r="T990" s="67">
        <v>8.0</v>
      </c>
      <c r="U990" s="67">
        <v>2.0</v>
      </c>
      <c r="V990" s="68"/>
      <c r="W990" s="70"/>
      <c r="X990" s="70"/>
      <c r="Y990" s="64" t="s">
        <v>66</v>
      </c>
      <c r="Z990" s="64" t="s">
        <v>66</v>
      </c>
      <c r="AA990" s="64" t="s">
        <v>66</v>
      </c>
      <c r="AB990" s="64" t="s">
        <v>66</v>
      </c>
      <c r="AC990" s="412" t="s">
        <v>2067</v>
      </c>
      <c r="AD990" s="52"/>
    </row>
    <row r="991" ht="33.75" hidden="1" customHeight="1">
      <c r="A991" s="52">
        <v>1131.0</v>
      </c>
      <c r="B991" s="53" t="s">
        <v>54</v>
      </c>
      <c r="C991" s="54" t="s">
        <v>1404</v>
      </c>
      <c r="D991" s="55" t="s">
        <v>197</v>
      </c>
      <c r="E991" s="128"/>
      <c r="F991" s="138"/>
      <c r="G991" s="58">
        <v>45958.0</v>
      </c>
      <c r="H991" s="74"/>
      <c r="I991" s="74"/>
      <c r="J991" s="63" t="s">
        <v>57</v>
      </c>
      <c r="K991" s="64" t="s">
        <v>57</v>
      </c>
      <c r="L991" s="64" t="s">
        <v>66</v>
      </c>
      <c r="M991" s="74" t="s">
        <v>57</v>
      </c>
      <c r="N991" s="74" t="s">
        <v>57</v>
      </c>
      <c r="O991" s="74" t="s">
        <v>57</v>
      </c>
      <c r="P991" s="307"/>
      <c r="Q991" s="74" t="s">
        <v>58</v>
      </c>
      <c r="R991" s="65" t="s">
        <v>58</v>
      </c>
      <c r="S991" s="67">
        <v>6.0</v>
      </c>
      <c r="T991" s="67">
        <v>6.0</v>
      </c>
      <c r="U991" s="67">
        <v>0.0</v>
      </c>
      <c r="V991" s="68"/>
      <c r="W991" s="70"/>
      <c r="X991" s="70"/>
      <c r="Y991" s="64" t="s">
        <v>66</v>
      </c>
      <c r="Z991" s="64" t="s">
        <v>66</v>
      </c>
      <c r="AA991" s="64" t="s">
        <v>66</v>
      </c>
      <c r="AB991" s="64" t="s">
        <v>66</v>
      </c>
      <c r="AC991" s="412" t="s">
        <v>2072</v>
      </c>
      <c r="AD991" s="52"/>
    </row>
    <row r="992" ht="33.75" hidden="1" customHeight="1">
      <c r="A992" s="52">
        <v>1132.0</v>
      </c>
      <c r="B992" s="53" t="s">
        <v>54</v>
      </c>
      <c r="C992" s="54" t="s">
        <v>1406</v>
      </c>
      <c r="D992" s="620" t="s">
        <v>3056</v>
      </c>
      <c r="E992" s="52"/>
      <c r="F992" s="58"/>
      <c r="G992" s="58">
        <v>45747.0</v>
      </c>
      <c r="H992" s="74"/>
      <c r="I992" s="74"/>
      <c r="J992" s="63" t="s">
        <v>66</v>
      </c>
      <c r="K992" s="64" t="s">
        <v>66</v>
      </c>
      <c r="L992" s="64" t="s">
        <v>66</v>
      </c>
      <c r="M992" s="74" t="s">
        <v>57</v>
      </c>
      <c r="N992" s="74" t="s">
        <v>57</v>
      </c>
      <c r="O992" s="74" t="s">
        <v>57</v>
      </c>
      <c r="P992" s="307"/>
      <c r="Q992" s="74" t="s">
        <v>58</v>
      </c>
      <c r="R992" s="65" t="s">
        <v>64</v>
      </c>
      <c r="S992" s="67">
        <v>4.0</v>
      </c>
      <c r="T992" s="67">
        <v>0.0</v>
      </c>
      <c r="U992" s="67">
        <v>0.0</v>
      </c>
      <c r="V992" s="68"/>
      <c r="W992" s="70"/>
      <c r="X992" s="70"/>
      <c r="Y992" s="64" t="s">
        <v>66</v>
      </c>
      <c r="Z992" s="64" t="s">
        <v>66</v>
      </c>
      <c r="AA992" s="64" t="s">
        <v>66</v>
      </c>
      <c r="AB992" s="64" t="s">
        <v>66</v>
      </c>
      <c r="AC992" s="412" t="s">
        <v>675</v>
      </c>
      <c r="AD992" s="52"/>
    </row>
    <row r="993" ht="33.75" hidden="1" customHeight="1">
      <c r="A993" s="52">
        <v>1133.0</v>
      </c>
      <c r="B993" s="53" t="s">
        <v>54</v>
      </c>
      <c r="C993" s="54" t="s">
        <v>1409</v>
      </c>
      <c r="D993" s="620" t="s">
        <v>3056</v>
      </c>
      <c r="E993" s="52"/>
      <c r="F993" s="58"/>
      <c r="G993" s="58">
        <v>45764.0</v>
      </c>
      <c r="H993" s="74"/>
      <c r="I993" s="74"/>
      <c r="J993" s="63" t="s">
        <v>66</v>
      </c>
      <c r="K993" s="64" t="s">
        <v>66</v>
      </c>
      <c r="L993" s="64" t="s">
        <v>66</v>
      </c>
      <c r="M993" s="74" t="s">
        <v>57</v>
      </c>
      <c r="N993" s="74" t="s">
        <v>57</v>
      </c>
      <c r="O993" s="74" t="s">
        <v>57</v>
      </c>
      <c r="P993" s="307"/>
      <c r="Q993" s="65" t="s">
        <v>1411</v>
      </c>
      <c r="R993" s="65" t="s">
        <v>64</v>
      </c>
      <c r="S993" s="67">
        <v>10.0</v>
      </c>
      <c r="T993" s="67">
        <v>0.0</v>
      </c>
      <c r="U993" s="67">
        <v>0.0</v>
      </c>
      <c r="V993" s="68"/>
      <c r="W993" s="70"/>
      <c r="X993" s="70"/>
      <c r="Y993" s="64" t="s">
        <v>66</v>
      </c>
      <c r="Z993" s="64" t="s">
        <v>66</v>
      </c>
      <c r="AA993" s="64" t="s">
        <v>66</v>
      </c>
      <c r="AB993" s="64" t="s">
        <v>66</v>
      </c>
      <c r="AC993" s="412" t="s">
        <v>2090</v>
      </c>
      <c r="AD993" s="52"/>
    </row>
    <row r="994" ht="33.75" hidden="1" customHeight="1">
      <c r="A994" s="52">
        <v>1134.0</v>
      </c>
      <c r="B994" s="53" t="s">
        <v>54</v>
      </c>
      <c r="C994" s="54" t="s">
        <v>1412</v>
      </c>
      <c r="D994" s="620" t="s">
        <v>3056</v>
      </c>
      <c r="E994" s="52"/>
      <c r="F994" s="58"/>
      <c r="G994" s="58">
        <v>45765.0</v>
      </c>
      <c r="H994" s="74"/>
      <c r="I994" s="74"/>
      <c r="J994" s="63" t="s">
        <v>66</v>
      </c>
      <c r="K994" s="64" t="s">
        <v>66</v>
      </c>
      <c r="L994" s="64" t="s">
        <v>66</v>
      </c>
      <c r="M994" s="74" t="s">
        <v>57</v>
      </c>
      <c r="N994" s="74" t="s">
        <v>57</v>
      </c>
      <c r="O994" s="74" t="s">
        <v>57</v>
      </c>
      <c r="P994" s="307"/>
      <c r="Q994" s="74" t="s">
        <v>1305</v>
      </c>
      <c r="R994" s="65" t="s">
        <v>64</v>
      </c>
      <c r="S994" s="67">
        <v>41.0</v>
      </c>
      <c r="T994" s="67">
        <v>0.0</v>
      </c>
      <c r="U994" s="67">
        <v>0.0</v>
      </c>
      <c r="V994" s="68"/>
      <c r="W994" s="70"/>
      <c r="X994" s="70"/>
      <c r="Y994" s="64" t="s">
        <v>66</v>
      </c>
      <c r="Z994" s="64" t="s">
        <v>66</v>
      </c>
      <c r="AA994" s="64" t="s">
        <v>66</v>
      </c>
      <c r="AB994" s="64" t="s">
        <v>66</v>
      </c>
      <c r="AC994" s="412" t="s">
        <v>2092</v>
      </c>
      <c r="AD994" s="52"/>
    </row>
    <row r="995" ht="33.75" hidden="1" customHeight="1">
      <c r="A995" s="52">
        <v>1135.0</v>
      </c>
      <c r="B995" s="53" t="s">
        <v>54</v>
      </c>
      <c r="C995" s="54" t="s">
        <v>1414</v>
      </c>
      <c r="D995" s="620" t="s">
        <v>197</v>
      </c>
      <c r="E995" s="52"/>
      <c r="F995" s="58"/>
      <c r="G995" s="58">
        <v>45755.0</v>
      </c>
      <c r="H995" s="74"/>
      <c r="I995" s="74"/>
      <c r="J995" s="63" t="s">
        <v>57</v>
      </c>
      <c r="K995" s="64" t="s">
        <v>57</v>
      </c>
      <c r="L995" s="64" t="s">
        <v>66</v>
      </c>
      <c r="M995" s="74" t="s">
        <v>57</v>
      </c>
      <c r="N995" s="74" t="s">
        <v>57</v>
      </c>
      <c r="O995" s="74" t="s">
        <v>57</v>
      </c>
      <c r="P995" s="307"/>
      <c r="Q995" s="74" t="s">
        <v>58</v>
      </c>
      <c r="R995" s="65" t="s">
        <v>58</v>
      </c>
      <c r="S995" s="67">
        <v>1.0</v>
      </c>
      <c r="T995" s="67">
        <v>1.0</v>
      </c>
      <c r="U995" s="67">
        <v>0.0</v>
      </c>
      <c r="V995" s="68"/>
      <c r="W995" s="70"/>
      <c r="X995" s="70"/>
      <c r="Y995" s="64" t="s">
        <v>66</v>
      </c>
      <c r="Z995" s="64" t="s">
        <v>66</v>
      </c>
      <c r="AA995" s="64" t="s">
        <v>66</v>
      </c>
      <c r="AB995" s="64" t="s">
        <v>66</v>
      </c>
      <c r="AC995" s="412" t="s">
        <v>2093</v>
      </c>
      <c r="AD995" s="52"/>
    </row>
    <row r="996" ht="33.75" hidden="1" customHeight="1">
      <c r="A996" s="52">
        <v>1136.0</v>
      </c>
      <c r="B996" s="53" t="s">
        <v>54</v>
      </c>
      <c r="C996" s="54" t="s">
        <v>941</v>
      </c>
      <c r="D996" s="620" t="s">
        <v>714</v>
      </c>
      <c r="E996" s="52"/>
      <c r="F996" s="58"/>
      <c r="G996" s="58">
        <v>45772.0</v>
      </c>
      <c r="H996" s="74"/>
      <c r="I996" s="74"/>
      <c r="J996" s="63" t="s">
        <v>66</v>
      </c>
      <c r="K996" s="64" t="s">
        <v>57</v>
      </c>
      <c r="L996" s="64" t="s">
        <v>66</v>
      </c>
      <c r="M996" s="74" t="s">
        <v>57</v>
      </c>
      <c r="N996" s="74" t="s">
        <v>57</v>
      </c>
      <c r="O996" s="74" t="s">
        <v>57</v>
      </c>
      <c r="P996" s="307"/>
      <c r="Q996" s="74" t="s">
        <v>58</v>
      </c>
      <c r="R996" s="65" t="s">
        <v>66</v>
      </c>
      <c r="S996" s="67">
        <v>8.0</v>
      </c>
      <c r="T996" s="67">
        <v>9.0</v>
      </c>
      <c r="U996" s="67">
        <v>0.0</v>
      </c>
      <c r="V996" s="68"/>
      <c r="W996" s="70"/>
      <c r="X996" s="70"/>
      <c r="Y996" s="64" t="s">
        <v>66</v>
      </c>
      <c r="Z996" s="64" t="s">
        <v>66</v>
      </c>
      <c r="AA996" s="64" t="s">
        <v>66</v>
      </c>
      <c r="AB996" s="64" t="s">
        <v>66</v>
      </c>
      <c r="AC996" s="412" t="s">
        <v>1260</v>
      </c>
      <c r="AD996" s="52"/>
    </row>
    <row r="997" ht="33.75" hidden="1" customHeight="1">
      <c r="A997" s="52">
        <v>1137.0</v>
      </c>
      <c r="B997" s="53" t="s">
        <v>54</v>
      </c>
      <c r="C997" s="54" t="s">
        <v>1416</v>
      </c>
      <c r="D997" s="620" t="s">
        <v>197</v>
      </c>
      <c r="E997" s="52"/>
      <c r="F997" s="58"/>
      <c r="G997" s="58">
        <v>45764.0</v>
      </c>
      <c r="H997" s="74"/>
      <c r="I997" s="74"/>
      <c r="J997" s="63" t="s">
        <v>57</v>
      </c>
      <c r="K997" s="64" t="s">
        <v>57</v>
      </c>
      <c r="L997" s="64" t="s">
        <v>57</v>
      </c>
      <c r="M997" s="74" t="s">
        <v>57</v>
      </c>
      <c r="N997" s="74" t="s">
        <v>57</v>
      </c>
      <c r="O997" s="74" t="s">
        <v>57</v>
      </c>
      <c r="P997" s="307"/>
      <c r="Q997" s="74" t="s">
        <v>58</v>
      </c>
      <c r="R997" s="65" t="s">
        <v>58</v>
      </c>
      <c r="S997" s="67">
        <v>9.0</v>
      </c>
      <c r="T997" s="67">
        <v>11.0</v>
      </c>
      <c r="U997" s="67">
        <v>3.0</v>
      </c>
      <c r="V997" s="68"/>
      <c r="W997" s="70"/>
      <c r="X997" s="70"/>
      <c r="Y997" s="64" t="s">
        <v>66</v>
      </c>
      <c r="Z997" s="64" t="s">
        <v>66</v>
      </c>
      <c r="AA997" s="64" t="s">
        <v>66</v>
      </c>
      <c r="AB997" s="64" t="s">
        <v>66</v>
      </c>
      <c r="AC997" s="412" t="s">
        <v>2094</v>
      </c>
      <c r="AD997" s="52"/>
    </row>
    <row r="998" ht="33.75" hidden="1" customHeight="1">
      <c r="A998" s="52">
        <v>1138.0</v>
      </c>
      <c r="B998" s="53" t="s">
        <v>54</v>
      </c>
      <c r="C998" s="54" t="s">
        <v>1419</v>
      </c>
      <c r="D998" s="620" t="s">
        <v>197</v>
      </c>
      <c r="E998" s="52"/>
      <c r="F998" s="58"/>
      <c r="G998" s="58">
        <v>45762.0</v>
      </c>
      <c r="H998" s="74"/>
      <c r="I998" s="74"/>
      <c r="J998" s="63" t="s">
        <v>57</v>
      </c>
      <c r="K998" s="64" t="s">
        <v>57</v>
      </c>
      <c r="L998" s="64" t="s">
        <v>57</v>
      </c>
      <c r="M998" s="74" t="s">
        <v>57</v>
      </c>
      <c r="N998" s="74" t="s">
        <v>57</v>
      </c>
      <c r="O998" s="74" t="s">
        <v>57</v>
      </c>
      <c r="P998" s="307"/>
      <c r="Q998" s="65" t="s">
        <v>1421</v>
      </c>
      <c r="R998" s="65" t="s">
        <v>58</v>
      </c>
      <c r="S998" s="67">
        <v>22.0</v>
      </c>
      <c r="T998" s="67">
        <v>37.0</v>
      </c>
      <c r="U998" s="67">
        <v>15.0</v>
      </c>
      <c r="V998" s="68"/>
      <c r="W998" s="70"/>
      <c r="X998" s="70"/>
      <c r="Y998" s="64" t="s">
        <v>66</v>
      </c>
      <c r="Z998" s="64" t="s">
        <v>66</v>
      </c>
      <c r="AA998" s="64" t="s">
        <v>66</v>
      </c>
      <c r="AB998" s="64" t="s">
        <v>66</v>
      </c>
      <c r="AC998" s="412" t="s">
        <v>2095</v>
      </c>
      <c r="AD998" s="52"/>
    </row>
    <row r="999" ht="33.75" hidden="1" customHeight="1">
      <c r="A999" s="52">
        <v>1139.0</v>
      </c>
      <c r="B999" s="53" t="s">
        <v>54</v>
      </c>
      <c r="C999" s="54" t="s">
        <v>1422</v>
      </c>
      <c r="D999" s="55" t="s">
        <v>3008</v>
      </c>
      <c r="E999" s="128"/>
      <c r="F999" s="138"/>
      <c r="G999" s="58">
        <v>45740.0</v>
      </c>
      <c r="H999" s="74"/>
      <c r="I999" s="74"/>
      <c r="J999" s="63" t="s">
        <v>57</v>
      </c>
      <c r="K999" s="64" t="s">
        <v>57</v>
      </c>
      <c r="L999" s="64" t="s">
        <v>57</v>
      </c>
      <c r="M999" s="74" t="s">
        <v>57</v>
      </c>
      <c r="N999" s="65" t="s">
        <v>66</v>
      </c>
      <c r="O999" s="65" t="s">
        <v>66</v>
      </c>
      <c r="P999" s="623"/>
      <c r="Q999" s="65" t="s">
        <v>66</v>
      </c>
      <c r="R999" s="65" t="s">
        <v>66</v>
      </c>
      <c r="S999" s="67">
        <v>0.0</v>
      </c>
      <c r="T999" s="67">
        <v>0.0</v>
      </c>
      <c r="U999" s="67">
        <v>0.0</v>
      </c>
      <c r="V999" s="68"/>
      <c r="W999" s="70"/>
      <c r="X999" s="70"/>
      <c r="Y999" s="64" t="s">
        <v>66</v>
      </c>
      <c r="Z999" s="64" t="s">
        <v>66</v>
      </c>
      <c r="AA999" s="64" t="s">
        <v>66</v>
      </c>
      <c r="AB999" s="64" t="s">
        <v>66</v>
      </c>
      <c r="AC999" s="412" t="s">
        <v>675</v>
      </c>
      <c r="AD999" s="52"/>
    </row>
    <row r="1000" ht="33.75" hidden="1" customHeight="1">
      <c r="A1000" s="52">
        <v>1140.0</v>
      </c>
      <c r="B1000" s="53" t="s">
        <v>54</v>
      </c>
      <c r="C1000" s="54" t="s">
        <v>890</v>
      </c>
      <c r="D1000" s="74" t="s">
        <v>600</v>
      </c>
      <c r="E1000" s="412"/>
      <c r="F1000" s="625"/>
      <c r="G1000" s="58">
        <v>45772.0</v>
      </c>
      <c r="H1000" s="74"/>
      <c r="I1000" s="74"/>
      <c r="J1000" s="63" t="s">
        <v>57</v>
      </c>
      <c r="K1000" s="64" t="s">
        <v>57</v>
      </c>
      <c r="L1000" s="64" t="s">
        <v>57</v>
      </c>
      <c r="M1000" s="74" t="s">
        <v>57</v>
      </c>
      <c r="N1000" s="74" t="s">
        <v>57</v>
      </c>
      <c r="O1000" s="74" t="s">
        <v>57</v>
      </c>
      <c r="P1000" s="307"/>
      <c r="Q1000" s="74" t="s">
        <v>58</v>
      </c>
      <c r="R1000" s="65" t="s">
        <v>58</v>
      </c>
      <c r="S1000" s="67">
        <v>2.0</v>
      </c>
      <c r="T1000" s="67">
        <v>4.0</v>
      </c>
      <c r="U1000" s="67">
        <v>2.0</v>
      </c>
      <c r="V1000" s="68"/>
      <c r="W1000" s="70"/>
      <c r="X1000" s="70"/>
      <c r="Y1000" s="64" t="s">
        <v>66</v>
      </c>
      <c r="Z1000" s="64" t="s">
        <v>66</v>
      </c>
      <c r="AA1000" s="64" t="s">
        <v>66</v>
      </c>
      <c r="AB1000" s="64" t="s">
        <v>66</v>
      </c>
      <c r="AC1000" s="412" t="s">
        <v>1181</v>
      </c>
      <c r="AD1000" s="52"/>
    </row>
    <row r="1001" ht="33.75" hidden="1" customHeight="1">
      <c r="A1001" s="52">
        <v>1141.0</v>
      </c>
      <c r="B1001" s="53" t="s">
        <v>54</v>
      </c>
      <c r="C1001" s="54" t="s">
        <v>587</v>
      </c>
      <c r="D1001" s="620" t="s">
        <v>197</v>
      </c>
      <c r="E1001" s="52"/>
      <c r="F1001" s="58"/>
      <c r="G1001" s="58">
        <v>45736.0</v>
      </c>
      <c r="H1001" s="74"/>
      <c r="I1001" s="74"/>
      <c r="J1001" s="63" t="s">
        <v>66</v>
      </c>
      <c r="K1001" s="64" t="s">
        <v>66</v>
      </c>
      <c r="L1001" s="64" t="s">
        <v>57</v>
      </c>
      <c r="M1001" s="74" t="s">
        <v>66</v>
      </c>
      <c r="N1001" s="74" t="s">
        <v>66</v>
      </c>
      <c r="O1001" s="74" t="s">
        <v>66</v>
      </c>
      <c r="P1001" s="307"/>
      <c r="Q1001" s="65" t="s">
        <v>66</v>
      </c>
      <c r="R1001" s="65" t="s">
        <v>66</v>
      </c>
      <c r="S1001" s="67">
        <v>0.0</v>
      </c>
      <c r="T1001" s="67">
        <v>0.0</v>
      </c>
      <c r="U1001" s="67">
        <v>1.0</v>
      </c>
      <c r="V1001" s="68"/>
      <c r="W1001" s="70"/>
      <c r="X1001" s="70"/>
      <c r="Y1001" s="64" t="s">
        <v>66</v>
      </c>
      <c r="Z1001" s="64" t="s">
        <v>66</v>
      </c>
      <c r="AA1001" s="64" t="s">
        <v>66</v>
      </c>
      <c r="AB1001" s="64" t="s">
        <v>66</v>
      </c>
      <c r="AC1001" s="412" t="s">
        <v>925</v>
      </c>
      <c r="AD1001" s="52"/>
    </row>
    <row r="1002" ht="33.75" hidden="1" customHeight="1">
      <c r="A1002" s="52">
        <v>1142.0</v>
      </c>
      <c r="B1002" s="53" t="s">
        <v>54</v>
      </c>
      <c r="C1002" s="54" t="s">
        <v>1424</v>
      </c>
      <c r="D1002" s="74" t="s">
        <v>600</v>
      </c>
      <c r="E1002" s="412"/>
      <c r="F1002" s="625"/>
      <c r="G1002" s="58">
        <v>45765.0</v>
      </c>
      <c r="H1002" s="74"/>
      <c r="I1002" s="74"/>
      <c r="J1002" s="63" t="s">
        <v>57</v>
      </c>
      <c r="K1002" s="64" t="s">
        <v>57</v>
      </c>
      <c r="L1002" s="64" t="s">
        <v>66</v>
      </c>
      <c r="M1002" s="74" t="s">
        <v>57</v>
      </c>
      <c r="N1002" s="74" t="s">
        <v>57</v>
      </c>
      <c r="O1002" s="74" t="s">
        <v>57</v>
      </c>
      <c r="P1002" s="307"/>
      <c r="Q1002" s="74" t="s">
        <v>227</v>
      </c>
      <c r="R1002" s="65" t="s">
        <v>58</v>
      </c>
      <c r="S1002" s="67">
        <v>5.0</v>
      </c>
      <c r="T1002" s="67">
        <v>5.0</v>
      </c>
      <c r="U1002" s="67">
        <v>0.0</v>
      </c>
      <c r="V1002" s="68"/>
      <c r="W1002" s="70"/>
      <c r="X1002" s="70"/>
      <c r="Y1002" s="64" t="s">
        <v>66</v>
      </c>
      <c r="Z1002" s="64" t="s">
        <v>66</v>
      </c>
      <c r="AA1002" s="64" t="s">
        <v>66</v>
      </c>
      <c r="AB1002" s="64" t="s">
        <v>66</v>
      </c>
      <c r="AC1002" s="412" t="s">
        <v>2096</v>
      </c>
      <c r="AD1002" s="52"/>
    </row>
    <row r="1003" ht="33.75" hidden="1" customHeight="1">
      <c r="A1003" s="52">
        <v>1143.0</v>
      </c>
      <c r="B1003" s="53" t="s">
        <v>54</v>
      </c>
      <c r="C1003" s="54" t="s">
        <v>1426</v>
      </c>
      <c r="D1003" s="74" t="s">
        <v>600</v>
      </c>
      <c r="E1003" s="412"/>
      <c r="F1003" s="625"/>
      <c r="G1003" s="58">
        <v>45758.0</v>
      </c>
      <c r="H1003" s="74"/>
      <c r="I1003" s="74"/>
      <c r="J1003" s="63" t="s">
        <v>66</v>
      </c>
      <c r="K1003" s="64" t="s">
        <v>66</v>
      </c>
      <c r="L1003" s="64" t="s">
        <v>66</v>
      </c>
      <c r="M1003" s="74" t="s">
        <v>57</v>
      </c>
      <c r="N1003" s="74" t="s">
        <v>57</v>
      </c>
      <c r="O1003" s="74" t="s">
        <v>57</v>
      </c>
      <c r="P1003" s="307"/>
      <c r="Q1003" s="74" t="s">
        <v>58</v>
      </c>
      <c r="R1003" s="65" t="s">
        <v>58</v>
      </c>
      <c r="S1003" s="67">
        <v>5.0</v>
      </c>
      <c r="T1003" s="67">
        <v>0.0</v>
      </c>
      <c r="U1003" s="67">
        <v>0.0</v>
      </c>
      <c r="V1003" s="68"/>
      <c r="W1003" s="70"/>
      <c r="X1003" s="70"/>
      <c r="Y1003" s="64" t="s">
        <v>66</v>
      </c>
      <c r="Z1003" s="64" t="s">
        <v>66</v>
      </c>
      <c r="AA1003" s="64" t="s">
        <v>66</v>
      </c>
      <c r="AB1003" s="64" t="s">
        <v>66</v>
      </c>
      <c r="AC1003" s="412" t="s">
        <v>2097</v>
      </c>
      <c r="AD1003" s="52"/>
    </row>
    <row r="1004" ht="33.75" hidden="1" customHeight="1">
      <c r="A1004" s="52">
        <v>1144.0</v>
      </c>
      <c r="B1004" s="53" t="s">
        <v>54</v>
      </c>
      <c r="C1004" s="54" t="s">
        <v>1427</v>
      </c>
      <c r="D1004" s="74" t="s">
        <v>600</v>
      </c>
      <c r="E1004" s="412"/>
      <c r="F1004" s="625"/>
      <c r="G1004" s="58">
        <v>45765.0</v>
      </c>
      <c r="H1004" s="74"/>
      <c r="I1004" s="74"/>
      <c r="J1004" s="63" t="s">
        <v>57</v>
      </c>
      <c r="K1004" s="64" t="s">
        <v>57</v>
      </c>
      <c r="L1004" s="64" t="s">
        <v>57</v>
      </c>
      <c r="M1004" s="74" t="s">
        <v>66</v>
      </c>
      <c r="N1004" s="74" t="s">
        <v>66</v>
      </c>
      <c r="O1004" s="74" t="s">
        <v>66</v>
      </c>
      <c r="P1004" s="307"/>
      <c r="Q1004" s="74" t="s">
        <v>66</v>
      </c>
      <c r="R1004" s="65" t="s">
        <v>66</v>
      </c>
      <c r="S1004" s="67">
        <v>0.0</v>
      </c>
      <c r="T1004" s="67">
        <v>2.0</v>
      </c>
      <c r="U1004" s="67">
        <v>2.0</v>
      </c>
      <c r="V1004" s="68"/>
      <c r="W1004" s="70"/>
      <c r="X1004" s="70"/>
      <c r="Y1004" s="64" t="s">
        <v>66</v>
      </c>
      <c r="Z1004" s="64" t="s">
        <v>66</v>
      </c>
      <c r="AA1004" s="64" t="s">
        <v>66</v>
      </c>
      <c r="AB1004" s="64" t="s">
        <v>66</v>
      </c>
      <c r="AC1004" s="412" t="s">
        <v>675</v>
      </c>
      <c r="AD1004" s="52"/>
    </row>
    <row r="1005" ht="33.75" hidden="1" customHeight="1">
      <c r="A1005" s="52">
        <v>1145.0</v>
      </c>
      <c r="B1005" s="53" t="s">
        <v>54</v>
      </c>
      <c r="C1005" s="54" t="s">
        <v>1395</v>
      </c>
      <c r="D1005" s="74" t="s">
        <v>600</v>
      </c>
      <c r="E1005" s="412"/>
      <c r="F1005" s="625"/>
      <c r="G1005" s="58">
        <v>45757.0</v>
      </c>
      <c r="H1005" s="74"/>
      <c r="I1005" s="74"/>
      <c r="J1005" s="63" t="s">
        <v>57</v>
      </c>
      <c r="K1005" s="64" t="s">
        <v>57</v>
      </c>
      <c r="L1005" s="64" t="s">
        <v>183</v>
      </c>
      <c r="M1005" s="74" t="s">
        <v>57</v>
      </c>
      <c r="N1005" s="74" t="s">
        <v>57</v>
      </c>
      <c r="O1005" s="74" t="s">
        <v>57</v>
      </c>
      <c r="P1005" s="307"/>
      <c r="Q1005" s="74" t="s">
        <v>58</v>
      </c>
      <c r="R1005" s="65" t="s">
        <v>58</v>
      </c>
      <c r="S1005" s="67">
        <v>7.0</v>
      </c>
      <c r="T1005" s="67">
        <v>9.0</v>
      </c>
      <c r="U1005" s="67">
        <v>3.0</v>
      </c>
      <c r="V1005" s="68"/>
      <c r="W1005" s="70"/>
      <c r="X1005" s="70"/>
      <c r="Y1005" s="64" t="s">
        <v>66</v>
      </c>
      <c r="Z1005" s="64" t="s">
        <v>66</v>
      </c>
      <c r="AA1005" s="64" t="s">
        <v>66</v>
      </c>
      <c r="AB1005" s="64" t="s">
        <v>66</v>
      </c>
      <c r="AC1005" s="412" t="s">
        <v>675</v>
      </c>
      <c r="AD1005" s="52"/>
    </row>
    <row r="1006" ht="33.75" hidden="1" customHeight="1">
      <c r="A1006" s="52">
        <v>1146.0</v>
      </c>
      <c r="B1006" s="53" t="s">
        <v>54</v>
      </c>
      <c r="C1006" s="54" t="s">
        <v>1431</v>
      </c>
      <c r="D1006" s="74" t="s">
        <v>600</v>
      </c>
      <c r="E1006" s="412"/>
      <c r="F1006" s="625"/>
      <c r="G1006" s="58">
        <v>45765.0</v>
      </c>
      <c r="H1006" s="74"/>
      <c r="I1006" s="74"/>
      <c r="J1006" s="63" t="s">
        <v>57</v>
      </c>
      <c r="K1006" s="64" t="s">
        <v>57</v>
      </c>
      <c r="L1006" s="64" t="s">
        <v>66</v>
      </c>
      <c r="M1006" s="74" t="s">
        <v>57</v>
      </c>
      <c r="N1006" s="74" t="s">
        <v>57</v>
      </c>
      <c r="O1006" s="74" t="s">
        <v>57</v>
      </c>
      <c r="P1006" s="307"/>
      <c r="Q1006" s="74" t="s">
        <v>1432</v>
      </c>
      <c r="R1006" s="65" t="s">
        <v>58</v>
      </c>
      <c r="S1006" s="67">
        <v>2.0</v>
      </c>
      <c r="T1006" s="67">
        <v>2.0</v>
      </c>
      <c r="U1006" s="67">
        <v>0.0</v>
      </c>
      <c r="V1006" s="68"/>
      <c r="W1006" s="70"/>
      <c r="X1006" s="70"/>
      <c r="Y1006" s="64" t="s">
        <v>66</v>
      </c>
      <c r="Z1006" s="64" t="s">
        <v>66</v>
      </c>
      <c r="AA1006" s="64" t="s">
        <v>66</v>
      </c>
      <c r="AB1006" s="64" t="s">
        <v>66</v>
      </c>
      <c r="AC1006" s="412" t="s">
        <v>675</v>
      </c>
      <c r="AD1006" s="52"/>
    </row>
    <row r="1007" ht="33.75" hidden="1" customHeight="1">
      <c r="A1007" s="52">
        <v>1147.0</v>
      </c>
      <c r="B1007" s="53" t="s">
        <v>54</v>
      </c>
      <c r="C1007" s="54" t="s">
        <v>1433</v>
      </c>
      <c r="D1007" s="74" t="s">
        <v>600</v>
      </c>
      <c r="E1007" s="412"/>
      <c r="F1007" s="625"/>
      <c r="G1007" s="58">
        <v>45769.0</v>
      </c>
      <c r="H1007" s="74"/>
      <c r="I1007" s="74"/>
      <c r="J1007" s="63" t="s">
        <v>57</v>
      </c>
      <c r="K1007" s="64" t="s">
        <v>57</v>
      </c>
      <c r="L1007" s="64" t="s">
        <v>57</v>
      </c>
      <c r="M1007" s="74" t="s">
        <v>66</v>
      </c>
      <c r="N1007" s="74" t="s">
        <v>66</v>
      </c>
      <c r="O1007" s="74" t="s">
        <v>66</v>
      </c>
      <c r="P1007" s="307"/>
      <c r="Q1007" s="74" t="s">
        <v>66</v>
      </c>
      <c r="R1007" s="65" t="s">
        <v>66</v>
      </c>
      <c r="S1007" s="67">
        <v>0.0</v>
      </c>
      <c r="T1007" s="67">
        <v>2.0</v>
      </c>
      <c r="U1007" s="67">
        <v>1.0</v>
      </c>
      <c r="V1007" s="68"/>
      <c r="W1007" s="70"/>
      <c r="X1007" s="70"/>
      <c r="Y1007" s="64" t="s">
        <v>66</v>
      </c>
      <c r="Z1007" s="64" t="s">
        <v>66</v>
      </c>
      <c r="AA1007" s="64" t="s">
        <v>66</v>
      </c>
      <c r="AB1007" s="64" t="s">
        <v>66</v>
      </c>
      <c r="AC1007" s="412" t="s">
        <v>675</v>
      </c>
      <c r="AD1007" s="52"/>
    </row>
    <row r="1008" ht="33.75" hidden="1" customHeight="1">
      <c r="A1008" s="52">
        <v>1148.0</v>
      </c>
      <c r="B1008" s="53" t="s">
        <v>54</v>
      </c>
      <c r="C1008" s="54" t="s">
        <v>1435</v>
      </c>
      <c r="D1008" s="74" t="s">
        <v>600</v>
      </c>
      <c r="E1008" s="412"/>
      <c r="F1008" s="625"/>
      <c r="G1008" s="58">
        <v>45777.0</v>
      </c>
      <c r="H1008" s="74"/>
      <c r="I1008" s="74"/>
      <c r="J1008" s="63" t="s">
        <v>57</v>
      </c>
      <c r="K1008" s="64" t="s">
        <v>57</v>
      </c>
      <c r="L1008" s="64" t="s">
        <v>57</v>
      </c>
      <c r="M1008" s="74" t="s">
        <v>57</v>
      </c>
      <c r="N1008" s="74" t="s">
        <v>57</v>
      </c>
      <c r="O1008" s="74" t="s">
        <v>57</v>
      </c>
      <c r="P1008" s="307"/>
      <c r="Q1008" s="74" t="s">
        <v>58</v>
      </c>
      <c r="R1008" s="65" t="s">
        <v>58</v>
      </c>
      <c r="S1008" s="67">
        <v>4.0</v>
      </c>
      <c r="T1008" s="67">
        <v>2.0</v>
      </c>
      <c r="U1008" s="67">
        <v>4.0</v>
      </c>
      <c r="V1008" s="68"/>
      <c r="W1008" s="70"/>
      <c r="X1008" s="70"/>
      <c r="Y1008" s="64" t="s">
        <v>66</v>
      </c>
      <c r="Z1008" s="64" t="s">
        <v>66</v>
      </c>
      <c r="AA1008" s="64" t="s">
        <v>66</v>
      </c>
      <c r="AB1008" s="64" t="s">
        <v>66</v>
      </c>
      <c r="AC1008" s="412" t="s">
        <v>675</v>
      </c>
      <c r="AD1008" s="52"/>
    </row>
    <row r="1009" ht="33.75" hidden="1" customHeight="1">
      <c r="A1009" s="52">
        <v>1149.0</v>
      </c>
      <c r="B1009" s="53" t="s">
        <v>54</v>
      </c>
      <c r="C1009" s="54" t="s">
        <v>1436</v>
      </c>
      <c r="D1009" s="74" t="s">
        <v>600</v>
      </c>
      <c r="E1009" s="412"/>
      <c r="F1009" s="625"/>
      <c r="G1009" s="58">
        <v>45771.0</v>
      </c>
      <c r="H1009" s="74"/>
      <c r="I1009" s="74"/>
      <c r="J1009" s="63" t="s">
        <v>57</v>
      </c>
      <c r="K1009" s="64" t="s">
        <v>57</v>
      </c>
      <c r="L1009" s="64" t="s">
        <v>57</v>
      </c>
      <c r="M1009" s="74" t="s">
        <v>57</v>
      </c>
      <c r="N1009" s="74" t="s">
        <v>57</v>
      </c>
      <c r="O1009" s="74" t="s">
        <v>57</v>
      </c>
      <c r="P1009" s="307"/>
      <c r="Q1009" s="74" t="s">
        <v>58</v>
      </c>
      <c r="R1009" s="65" t="s">
        <v>58</v>
      </c>
      <c r="S1009" s="67">
        <v>8.0</v>
      </c>
      <c r="T1009" s="67">
        <v>9.0</v>
      </c>
      <c r="U1009" s="67">
        <v>2.0</v>
      </c>
      <c r="V1009" s="68"/>
      <c r="W1009" s="70"/>
      <c r="X1009" s="70"/>
      <c r="Y1009" s="64" t="s">
        <v>66</v>
      </c>
      <c r="Z1009" s="64" t="s">
        <v>66</v>
      </c>
      <c r="AA1009" s="64" t="s">
        <v>66</v>
      </c>
      <c r="AB1009" s="64" t="s">
        <v>66</v>
      </c>
      <c r="AC1009" s="412" t="s">
        <v>675</v>
      </c>
      <c r="AD1009" s="52"/>
    </row>
    <row r="1010" ht="33.75" hidden="1" customHeight="1">
      <c r="A1010" s="52">
        <v>1150.0</v>
      </c>
      <c r="B1010" s="53" t="s">
        <v>54</v>
      </c>
      <c r="C1010" s="54" t="s">
        <v>1440</v>
      </c>
      <c r="D1010" s="74" t="s">
        <v>600</v>
      </c>
      <c r="E1010" s="412"/>
      <c r="F1010" s="625"/>
      <c r="G1010" s="58">
        <v>45790.0</v>
      </c>
      <c r="H1010" s="74"/>
      <c r="I1010" s="74"/>
      <c r="J1010" s="63" t="s">
        <v>57</v>
      </c>
      <c r="K1010" s="64" t="s">
        <v>57</v>
      </c>
      <c r="L1010" s="64" t="s">
        <v>57</v>
      </c>
      <c r="M1010" s="74" t="s">
        <v>57</v>
      </c>
      <c r="N1010" s="74" t="s">
        <v>57</v>
      </c>
      <c r="O1010" s="74" t="s">
        <v>57</v>
      </c>
      <c r="P1010" s="307"/>
      <c r="Q1010" s="74" t="s">
        <v>58</v>
      </c>
      <c r="R1010" s="65" t="s">
        <v>58</v>
      </c>
      <c r="S1010" s="67">
        <v>8.0</v>
      </c>
      <c r="T1010" s="67">
        <v>10.0</v>
      </c>
      <c r="U1010" s="67">
        <v>2.0</v>
      </c>
      <c r="V1010" s="68"/>
      <c r="W1010" s="70"/>
      <c r="X1010" s="70"/>
      <c r="Y1010" s="64" t="s">
        <v>66</v>
      </c>
      <c r="Z1010" s="64" t="s">
        <v>66</v>
      </c>
      <c r="AA1010" s="64" t="s">
        <v>66</v>
      </c>
      <c r="AB1010" s="64" t="s">
        <v>66</v>
      </c>
      <c r="AC1010" s="412" t="s">
        <v>675</v>
      </c>
      <c r="AD1010" s="52"/>
    </row>
    <row r="1011" ht="33.75" hidden="1" customHeight="1">
      <c r="A1011" s="52">
        <v>1151.0</v>
      </c>
      <c r="B1011" s="53" t="s">
        <v>54</v>
      </c>
      <c r="C1011" s="54" t="s">
        <v>1443</v>
      </c>
      <c r="D1011" s="74" t="s">
        <v>600</v>
      </c>
      <c r="E1011" s="412"/>
      <c r="F1011" s="625"/>
      <c r="G1011" s="58">
        <v>45785.0</v>
      </c>
      <c r="H1011" s="74"/>
      <c r="I1011" s="74"/>
      <c r="J1011" s="63" t="s">
        <v>57</v>
      </c>
      <c r="K1011" s="64" t="s">
        <v>57</v>
      </c>
      <c r="L1011" s="64" t="s">
        <v>57</v>
      </c>
      <c r="M1011" s="74" t="s">
        <v>57</v>
      </c>
      <c r="N1011" s="74" t="s">
        <v>57</v>
      </c>
      <c r="O1011" s="74" t="s">
        <v>57</v>
      </c>
      <c r="P1011" s="307"/>
      <c r="Q1011" s="74" t="s">
        <v>58</v>
      </c>
      <c r="R1011" s="65" t="s">
        <v>58</v>
      </c>
      <c r="S1011" s="67">
        <v>14.0</v>
      </c>
      <c r="T1011" s="67">
        <v>19.0</v>
      </c>
      <c r="U1011" s="67">
        <v>6.0</v>
      </c>
      <c r="V1011" s="68"/>
      <c r="W1011" s="70"/>
      <c r="X1011" s="70"/>
      <c r="Y1011" s="64" t="s">
        <v>66</v>
      </c>
      <c r="Z1011" s="64" t="s">
        <v>66</v>
      </c>
      <c r="AA1011" s="64" t="s">
        <v>66</v>
      </c>
      <c r="AB1011" s="64" t="s">
        <v>66</v>
      </c>
      <c r="AC1011" s="412" t="s">
        <v>2534</v>
      </c>
      <c r="AD1011" s="52"/>
    </row>
    <row r="1012" ht="33.75" hidden="1" customHeight="1">
      <c r="A1012" s="52">
        <v>1152.0</v>
      </c>
      <c r="B1012" s="53" t="s">
        <v>54</v>
      </c>
      <c r="C1012" s="54" t="s">
        <v>1445</v>
      </c>
      <c r="D1012" s="74" t="s">
        <v>600</v>
      </c>
      <c r="E1012" s="412"/>
      <c r="F1012" s="625"/>
      <c r="G1012" s="58">
        <v>45807.0</v>
      </c>
      <c r="H1012" s="74"/>
      <c r="I1012" s="74"/>
      <c r="J1012" s="63" t="s">
        <v>57</v>
      </c>
      <c r="K1012" s="64" t="s">
        <v>57</v>
      </c>
      <c r="L1012" s="64" t="s">
        <v>57</v>
      </c>
      <c r="M1012" s="74" t="s">
        <v>57</v>
      </c>
      <c r="N1012" s="74" t="s">
        <v>57</v>
      </c>
      <c r="O1012" s="74" t="s">
        <v>57</v>
      </c>
      <c r="P1012" s="307"/>
      <c r="Q1012" s="74" t="s">
        <v>58</v>
      </c>
      <c r="R1012" s="65" t="s">
        <v>58</v>
      </c>
      <c r="S1012" s="67">
        <v>13.0</v>
      </c>
      <c r="T1012" s="67">
        <v>16.0</v>
      </c>
      <c r="U1012" s="67">
        <v>4.0</v>
      </c>
      <c r="V1012" s="68"/>
      <c r="W1012" s="70"/>
      <c r="X1012" s="70"/>
      <c r="Y1012" s="64" t="s">
        <v>66</v>
      </c>
      <c r="Z1012" s="64" t="s">
        <v>66</v>
      </c>
      <c r="AA1012" s="64" t="s">
        <v>66</v>
      </c>
      <c r="AB1012" s="64" t="s">
        <v>66</v>
      </c>
      <c r="AC1012" s="412" t="s">
        <v>2536</v>
      </c>
      <c r="AD1012" s="52"/>
    </row>
    <row r="1013" ht="33.75" hidden="1" customHeight="1">
      <c r="A1013" s="52">
        <v>1153.0</v>
      </c>
      <c r="B1013" s="53" t="s">
        <v>54</v>
      </c>
      <c r="C1013" s="54" t="s">
        <v>1446</v>
      </c>
      <c r="D1013" s="74" t="s">
        <v>2389</v>
      </c>
      <c r="E1013" s="412"/>
      <c r="F1013" s="625"/>
      <c r="G1013" s="58">
        <v>45801.0</v>
      </c>
      <c r="H1013" s="74"/>
      <c r="I1013" s="74"/>
      <c r="J1013" s="63" t="s">
        <v>57</v>
      </c>
      <c r="K1013" s="64" t="s">
        <v>57</v>
      </c>
      <c r="L1013" s="64" t="s">
        <v>66</v>
      </c>
      <c r="M1013" s="74" t="s">
        <v>57</v>
      </c>
      <c r="N1013" s="74" t="s">
        <v>57</v>
      </c>
      <c r="O1013" s="74" t="s">
        <v>57</v>
      </c>
      <c r="P1013" s="307"/>
      <c r="Q1013" s="74" t="s">
        <v>58</v>
      </c>
      <c r="R1013" s="65" t="s">
        <v>58</v>
      </c>
      <c r="S1013" s="67">
        <v>4.0</v>
      </c>
      <c r="T1013" s="67">
        <v>4.0</v>
      </c>
      <c r="U1013" s="67">
        <v>0.0</v>
      </c>
      <c r="V1013" s="68"/>
      <c r="W1013" s="70"/>
      <c r="X1013" s="70"/>
      <c r="Y1013" s="64" t="s">
        <v>66</v>
      </c>
      <c r="Z1013" s="64" t="s">
        <v>66</v>
      </c>
      <c r="AA1013" s="64" t="s">
        <v>66</v>
      </c>
      <c r="AB1013" s="64" t="s">
        <v>66</v>
      </c>
      <c r="AC1013" s="412" t="s">
        <v>675</v>
      </c>
      <c r="AD1013" s="52"/>
    </row>
    <row r="1014" ht="33.75" hidden="1" customHeight="1">
      <c r="A1014" s="52">
        <v>1154.0</v>
      </c>
      <c r="B1014" s="53" t="s">
        <v>54</v>
      </c>
      <c r="C1014" s="54" t="s">
        <v>1274</v>
      </c>
      <c r="D1014" s="74" t="s">
        <v>600</v>
      </c>
      <c r="E1014" s="412"/>
      <c r="F1014" s="625"/>
      <c r="G1014" s="58">
        <v>45771.0</v>
      </c>
      <c r="H1014" s="74"/>
      <c r="I1014" s="74"/>
      <c r="J1014" s="63" t="s">
        <v>57</v>
      </c>
      <c r="K1014" s="64" t="s">
        <v>57</v>
      </c>
      <c r="L1014" s="64" t="s">
        <v>57</v>
      </c>
      <c r="M1014" s="74" t="s">
        <v>57</v>
      </c>
      <c r="N1014" s="74" t="s">
        <v>57</v>
      </c>
      <c r="O1014" s="74" t="s">
        <v>57</v>
      </c>
      <c r="P1014" s="307"/>
      <c r="Q1014" s="74" t="s">
        <v>58</v>
      </c>
      <c r="R1014" s="65" t="s">
        <v>58</v>
      </c>
      <c r="S1014" s="67">
        <v>7.0</v>
      </c>
      <c r="T1014" s="67">
        <v>8.0</v>
      </c>
      <c r="U1014" s="67">
        <v>4.0</v>
      </c>
      <c r="V1014" s="68"/>
      <c r="W1014" s="70"/>
      <c r="X1014" s="70"/>
      <c r="Y1014" s="64" t="s">
        <v>66</v>
      </c>
      <c r="Z1014" s="64" t="s">
        <v>66</v>
      </c>
      <c r="AA1014" s="64" t="s">
        <v>66</v>
      </c>
      <c r="AB1014" s="64" t="s">
        <v>66</v>
      </c>
      <c r="AC1014" s="412" t="s">
        <v>1863</v>
      </c>
      <c r="AD1014" s="52"/>
    </row>
    <row r="1015" ht="33.75" hidden="1" customHeight="1">
      <c r="A1015" s="52">
        <v>1155.0</v>
      </c>
      <c r="B1015" s="53" t="s">
        <v>54</v>
      </c>
      <c r="C1015" s="54" t="s">
        <v>1449</v>
      </c>
      <c r="D1015" s="74" t="s">
        <v>600</v>
      </c>
      <c r="E1015" s="412"/>
      <c r="F1015" s="625"/>
      <c r="G1015" s="58">
        <v>45778.0</v>
      </c>
      <c r="H1015" s="74"/>
      <c r="I1015" s="74"/>
      <c r="J1015" s="63" t="s">
        <v>57</v>
      </c>
      <c r="K1015" s="64" t="s">
        <v>57</v>
      </c>
      <c r="L1015" s="64" t="s">
        <v>57</v>
      </c>
      <c r="M1015" s="74" t="s">
        <v>57</v>
      </c>
      <c r="N1015" s="74" t="s">
        <v>57</v>
      </c>
      <c r="O1015" s="74" t="s">
        <v>57</v>
      </c>
      <c r="P1015" s="307"/>
      <c r="Q1015" s="74" t="s">
        <v>227</v>
      </c>
      <c r="R1015" s="65" t="s">
        <v>58</v>
      </c>
      <c r="S1015" s="67">
        <v>26.0</v>
      </c>
      <c r="T1015" s="67">
        <v>28.0</v>
      </c>
      <c r="U1015" s="67">
        <v>2.0</v>
      </c>
      <c r="V1015" s="68"/>
      <c r="W1015" s="70"/>
      <c r="X1015" s="70"/>
      <c r="Y1015" s="64" t="s">
        <v>66</v>
      </c>
      <c r="Z1015" s="64" t="s">
        <v>66</v>
      </c>
      <c r="AA1015" s="64" t="s">
        <v>66</v>
      </c>
      <c r="AB1015" s="64" t="s">
        <v>66</v>
      </c>
      <c r="AC1015" s="412" t="s">
        <v>675</v>
      </c>
      <c r="AD1015" s="52"/>
    </row>
    <row r="1016" ht="33.75" hidden="1" customHeight="1">
      <c r="A1016" s="52">
        <v>1156.0</v>
      </c>
      <c r="B1016" s="53" t="s">
        <v>54</v>
      </c>
      <c r="C1016" s="54" t="s">
        <v>1450</v>
      </c>
      <c r="D1016" s="74" t="s">
        <v>3010</v>
      </c>
      <c r="E1016" s="412"/>
      <c r="F1016" s="625"/>
      <c r="G1016" s="58">
        <v>45811.0</v>
      </c>
      <c r="H1016" s="74"/>
      <c r="I1016" s="74"/>
      <c r="J1016" s="63" t="s">
        <v>57</v>
      </c>
      <c r="K1016" s="64" t="s">
        <v>57</v>
      </c>
      <c r="L1016" s="64" t="s">
        <v>57</v>
      </c>
      <c r="M1016" s="74" t="s">
        <v>57</v>
      </c>
      <c r="N1016" s="74" t="s">
        <v>57</v>
      </c>
      <c r="O1016" s="74" t="s">
        <v>57</v>
      </c>
      <c r="P1016" s="307"/>
      <c r="Q1016" s="74" t="s">
        <v>58</v>
      </c>
      <c r="R1016" s="65" t="s">
        <v>58</v>
      </c>
      <c r="S1016" s="67">
        <v>16.0</v>
      </c>
      <c r="T1016" s="67">
        <v>28.0</v>
      </c>
      <c r="U1016" s="67">
        <v>9.0</v>
      </c>
      <c r="V1016" s="68"/>
      <c r="W1016" s="70"/>
      <c r="X1016" s="70"/>
      <c r="Y1016" s="64" t="s">
        <v>66</v>
      </c>
      <c r="Z1016" s="64" t="s">
        <v>66</v>
      </c>
      <c r="AA1016" s="64" t="s">
        <v>66</v>
      </c>
      <c r="AB1016" s="64" t="s">
        <v>66</v>
      </c>
      <c r="AC1016" s="412" t="s">
        <v>675</v>
      </c>
      <c r="AD1016" s="52"/>
    </row>
    <row r="1017" ht="33.75" hidden="1" customHeight="1">
      <c r="A1017" s="412">
        <v>1157.0</v>
      </c>
      <c r="B1017" s="626" t="s">
        <v>54</v>
      </c>
      <c r="C1017" s="54" t="s">
        <v>1452</v>
      </c>
      <c r="D1017" s="74" t="s">
        <v>600</v>
      </c>
      <c r="E1017" s="412"/>
      <c r="F1017" s="625"/>
      <c r="G1017" s="58">
        <v>45761.0</v>
      </c>
      <c r="H1017" s="74"/>
      <c r="I1017" s="74"/>
      <c r="J1017" s="63" t="s">
        <v>57</v>
      </c>
      <c r="K1017" s="64" t="s">
        <v>57</v>
      </c>
      <c r="L1017" s="64" t="s">
        <v>66</v>
      </c>
      <c r="M1017" s="74" t="s">
        <v>57</v>
      </c>
      <c r="N1017" s="74" t="s">
        <v>57</v>
      </c>
      <c r="O1017" s="74" t="s">
        <v>57</v>
      </c>
      <c r="P1017" s="307"/>
      <c r="Q1017" s="74" t="s">
        <v>58</v>
      </c>
      <c r="R1017" s="65" t="s">
        <v>227</v>
      </c>
      <c r="S1017" s="67">
        <v>5.0</v>
      </c>
      <c r="T1017" s="67">
        <v>5.0</v>
      </c>
      <c r="U1017" s="67">
        <v>0.0</v>
      </c>
      <c r="V1017" s="68"/>
      <c r="W1017" s="70"/>
      <c r="X1017" s="70"/>
      <c r="Y1017" s="64" t="s">
        <v>66</v>
      </c>
      <c r="Z1017" s="64" t="s">
        <v>66</v>
      </c>
      <c r="AA1017" s="64" t="s">
        <v>66</v>
      </c>
      <c r="AB1017" s="64" t="s">
        <v>66</v>
      </c>
      <c r="AC1017" s="412" t="s">
        <v>675</v>
      </c>
      <c r="AD1017" s="52"/>
    </row>
    <row r="1018" ht="33.75" hidden="1" customHeight="1">
      <c r="A1018" s="52">
        <v>1158.0</v>
      </c>
      <c r="B1018" s="53" t="s">
        <v>54</v>
      </c>
      <c r="C1018" s="54" t="s">
        <v>1453</v>
      </c>
      <c r="D1018" s="74" t="s">
        <v>600</v>
      </c>
      <c r="E1018" s="412"/>
      <c r="F1018" s="625"/>
      <c r="G1018" s="58">
        <v>45777.0</v>
      </c>
      <c r="H1018" s="74"/>
      <c r="I1018" s="74"/>
      <c r="J1018" s="63" t="s">
        <v>57</v>
      </c>
      <c r="K1018" s="64" t="s">
        <v>57</v>
      </c>
      <c r="L1018" s="64" t="s">
        <v>57</v>
      </c>
      <c r="M1018" s="74" t="s">
        <v>57</v>
      </c>
      <c r="N1018" s="74" t="s">
        <v>57</v>
      </c>
      <c r="O1018" s="74" t="s">
        <v>57</v>
      </c>
      <c r="P1018" s="307"/>
      <c r="Q1018" s="74" t="s">
        <v>58</v>
      </c>
      <c r="R1018" s="65" t="s">
        <v>1456</v>
      </c>
      <c r="S1018" s="67">
        <v>1.0</v>
      </c>
      <c r="T1018" s="67">
        <v>2.0</v>
      </c>
      <c r="U1018" s="67">
        <v>1.0</v>
      </c>
      <c r="V1018" s="68"/>
      <c r="W1018" s="70"/>
      <c r="X1018" s="70"/>
      <c r="Y1018" s="64" t="s">
        <v>66</v>
      </c>
      <c r="Z1018" s="64" t="s">
        <v>66</v>
      </c>
      <c r="AA1018" s="64" t="s">
        <v>66</v>
      </c>
      <c r="AB1018" s="64" t="s">
        <v>66</v>
      </c>
      <c r="AC1018" s="412" t="s">
        <v>675</v>
      </c>
      <c r="AD1018" s="52"/>
    </row>
    <row r="1019" ht="33.75" hidden="1" customHeight="1">
      <c r="A1019" s="52">
        <v>1159.0</v>
      </c>
      <c r="B1019" s="53" t="s">
        <v>54</v>
      </c>
      <c r="C1019" s="54" t="s">
        <v>787</v>
      </c>
      <c r="D1019" s="74" t="s">
        <v>600</v>
      </c>
      <c r="E1019" s="412"/>
      <c r="F1019" s="625"/>
      <c r="G1019" s="58">
        <v>45770.0</v>
      </c>
      <c r="H1019" s="74"/>
      <c r="I1019" s="74"/>
      <c r="J1019" s="63" t="s">
        <v>57</v>
      </c>
      <c r="K1019" s="64" t="s">
        <v>57</v>
      </c>
      <c r="L1019" s="64" t="s">
        <v>57</v>
      </c>
      <c r="M1019" s="74" t="s">
        <v>57</v>
      </c>
      <c r="N1019" s="74" t="s">
        <v>57</v>
      </c>
      <c r="O1019" s="74" t="s">
        <v>57</v>
      </c>
      <c r="P1019" s="307"/>
      <c r="Q1019" s="74" t="s">
        <v>58</v>
      </c>
      <c r="R1019" s="65" t="s">
        <v>58</v>
      </c>
      <c r="S1019" s="67">
        <v>2.0</v>
      </c>
      <c r="T1019" s="67">
        <v>4.0</v>
      </c>
      <c r="U1019" s="67">
        <v>2.0</v>
      </c>
      <c r="V1019" s="68"/>
      <c r="W1019" s="70"/>
      <c r="X1019" s="70"/>
      <c r="Y1019" s="64" t="s">
        <v>66</v>
      </c>
      <c r="Z1019" s="64" t="s">
        <v>66</v>
      </c>
      <c r="AA1019" s="64" t="s">
        <v>66</v>
      </c>
      <c r="AB1019" s="64" t="s">
        <v>66</v>
      </c>
      <c r="AC1019" s="412" t="s">
        <v>939</v>
      </c>
      <c r="AD1019" s="52"/>
    </row>
    <row r="1020" ht="33.75" hidden="1" customHeight="1">
      <c r="A1020" s="52">
        <v>1160.0</v>
      </c>
      <c r="B1020" s="53" t="s">
        <v>54</v>
      </c>
      <c r="C1020" s="54" t="s">
        <v>1458</v>
      </c>
      <c r="D1020" s="65" t="s">
        <v>600</v>
      </c>
      <c r="E1020" s="54"/>
      <c r="F1020" s="303"/>
      <c r="G1020" s="58">
        <v>45853.0</v>
      </c>
      <c r="H1020" s="74"/>
      <c r="I1020" s="74"/>
      <c r="J1020" s="63" t="s">
        <v>57</v>
      </c>
      <c r="K1020" s="64" t="s">
        <v>57</v>
      </c>
      <c r="L1020" s="64" t="s">
        <v>57</v>
      </c>
      <c r="M1020" s="74" t="s">
        <v>57</v>
      </c>
      <c r="N1020" s="74" t="s">
        <v>57</v>
      </c>
      <c r="O1020" s="74" t="s">
        <v>57</v>
      </c>
      <c r="P1020" s="307"/>
      <c r="Q1020" s="74" t="s">
        <v>58</v>
      </c>
      <c r="R1020" s="65" t="s">
        <v>58</v>
      </c>
      <c r="S1020" s="67">
        <v>8.0</v>
      </c>
      <c r="T1020" s="67">
        <v>9.0</v>
      </c>
      <c r="U1020" s="67">
        <v>1.0</v>
      </c>
      <c r="V1020" s="68"/>
      <c r="W1020" s="70"/>
      <c r="X1020" s="70"/>
      <c r="Y1020" s="64" t="s">
        <v>66</v>
      </c>
      <c r="Z1020" s="64" t="s">
        <v>66</v>
      </c>
      <c r="AA1020" s="64" t="s">
        <v>66</v>
      </c>
      <c r="AB1020" s="64" t="s">
        <v>66</v>
      </c>
      <c r="AC1020" s="412" t="s">
        <v>675</v>
      </c>
      <c r="AD1020" s="52"/>
    </row>
    <row r="1021" ht="33.75" hidden="1" customHeight="1">
      <c r="A1021" s="412">
        <v>1161.0</v>
      </c>
      <c r="B1021" s="626" t="s">
        <v>54</v>
      </c>
      <c r="C1021" s="54" t="s">
        <v>1461</v>
      </c>
      <c r="D1021" s="74" t="s">
        <v>600</v>
      </c>
      <c r="E1021" s="412"/>
      <c r="F1021" s="625"/>
      <c r="G1021" s="58">
        <v>45763.0</v>
      </c>
      <c r="H1021" s="74"/>
      <c r="I1021" s="74"/>
      <c r="J1021" s="63" t="s">
        <v>66</v>
      </c>
      <c r="K1021" s="64" t="s">
        <v>66</v>
      </c>
      <c r="L1021" s="64" t="s">
        <v>66</v>
      </c>
      <c r="M1021" s="74" t="s">
        <v>57</v>
      </c>
      <c r="N1021" s="74" t="s">
        <v>57</v>
      </c>
      <c r="O1021" s="74" t="s">
        <v>57</v>
      </c>
      <c r="P1021" s="307"/>
      <c r="Q1021" s="74" t="s">
        <v>58</v>
      </c>
      <c r="R1021" s="65" t="s">
        <v>58</v>
      </c>
      <c r="S1021" s="67">
        <v>6.0</v>
      </c>
      <c r="T1021" s="67">
        <v>0.0</v>
      </c>
      <c r="U1021" s="67">
        <v>0.0</v>
      </c>
      <c r="V1021" s="68"/>
      <c r="W1021" s="70"/>
      <c r="X1021" s="70"/>
      <c r="Y1021" s="64" t="s">
        <v>66</v>
      </c>
      <c r="Z1021" s="64" t="s">
        <v>66</v>
      </c>
      <c r="AA1021" s="64" t="s">
        <v>66</v>
      </c>
      <c r="AB1021" s="64" t="s">
        <v>66</v>
      </c>
      <c r="AC1021" s="412" t="s">
        <v>675</v>
      </c>
      <c r="AD1021" s="52"/>
    </row>
    <row r="1022" ht="33.75" hidden="1" customHeight="1">
      <c r="A1022" s="52">
        <v>1162.0</v>
      </c>
      <c r="B1022" s="53" t="s">
        <v>54</v>
      </c>
      <c r="C1022" s="54" t="s">
        <v>1462</v>
      </c>
      <c r="D1022" s="74" t="s">
        <v>600</v>
      </c>
      <c r="E1022" s="412"/>
      <c r="F1022" s="625"/>
      <c r="G1022" s="58">
        <v>45804.0</v>
      </c>
      <c r="H1022" s="74"/>
      <c r="I1022" s="74"/>
      <c r="J1022" s="63" t="s">
        <v>57</v>
      </c>
      <c r="K1022" s="64" t="s">
        <v>57</v>
      </c>
      <c r="L1022" s="64" t="s">
        <v>57</v>
      </c>
      <c r="M1022" s="74" t="s">
        <v>57</v>
      </c>
      <c r="N1022" s="74" t="s">
        <v>57</v>
      </c>
      <c r="O1022" s="74" t="s">
        <v>57</v>
      </c>
      <c r="P1022" s="307"/>
      <c r="Q1022" s="74" t="s">
        <v>58</v>
      </c>
      <c r="R1022" s="65" t="s">
        <v>57</v>
      </c>
      <c r="S1022" s="67">
        <v>16.0</v>
      </c>
      <c r="T1022" s="67">
        <v>24.0</v>
      </c>
      <c r="U1022" s="67">
        <v>8.0</v>
      </c>
      <c r="V1022" s="68"/>
      <c r="W1022" s="70"/>
      <c r="X1022" s="70"/>
      <c r="Y1022" s="64" t="s">
        <v>66</v>
      </c>
      <c r="Z1022" s="64" t="s">
        <v>66</v>
      </c>
      <c r="AA1022" s="64" t="s">
        <v>66</v>
      </c>
      <c r="AB1022" s="64" t="s">
        <v>66</v>
      </c>
      <c r="AC1022" s="412" t="s">
        <v>2546</v>
      </c>
      <c r="AD1022" s="52"/>
    </row>
    <row r="1023" ht="33.75" hidden="1" customHeight="1">
      <c r="A1023" s="52">
        <v>1163.0</v>
      </c>
      <c r="B1023" s="53" t="s">
        <v>54</v>
      </c>
      <c r="C1023" s="54" t="s">
        <v>1464</v>
      </c>
      <c r="D1023" s="74" t="s">
        <v>600</v>
      </c>
      <c r="E1023" s="412"/>
      <c r="F1023" s="625"/>
      <c r="G1023" s="58">
        <v>45772.0</v>
      </c>
      <c r="H1023" s="74"/>
      <c r="I1023" s="74"/>
      <c r="J1023" s="63" t="s">
        <v>57</v>
      </c>
      <c r="K1023" s="64" t="s">
        <v>57</v>
      </c>
      <c r="L1023" s="64" t="s">
        <v>66</v>
      </c>
      <c r="M1023" s="74" t="s">
        <v>57</v>
      </c>
      <c r="N1023" s="74" t="s">
        <v>57</v>
      </c>
      <c r="O1023" s="74" t="s">
        <v>57</v>
      </c>
      <c r="P1023" s="307"/>
      <c r="Q1023" s="74" t="s">
        <v>58</v>
      </c>
      <c r="R1023" s="65" t="s">
        <v>58</v>
      </c>
      <c r="S1023" s="67">
        <v>4.0</v>
      </c>
      <c r="T1023" s="67">
        <v>4.0</v>
      </c>
      <c r="U1023" s="67">
        <v>0.0</v>
      </c>
      <c r="V1023" s="68"/>
      <c r="W1023" s="70"/>
      <c r="X1023" s="70"/>
      <c r="Y1023" s="64" t="s">
        <v>66</v>
      </c>
      <c r="Z1023" s="64" t="s">
        <v>66</v>
      </c>
      <c r="AA1023" s="64" t="s">
        <v>66</v>
      </c>
      <c r="AB1023" s="64" t="s">
        <v>66</v>
      </c>
      <c r="AC1023" s="412" t="s">
        <v>675</v>
      </c>
      <c r="AD1023" s="52"/>
    </row>
    <row r="1024" ht="33.75" hidden="1" customHeight="1">
      <c r="A1024" s="52">
        <v>1164.0</v>
      </c>
      <c r="B1024" s="53" t="s">
        <v>54</v>
      </c>
      <c r="C1024" s="54" t="s">
        <v>1466</v>
      </c>
      <c r="D1024" s="74" t="s">
        <v>600</v>
      </c>
      <c r="E1024" s="412"/>
      <c r="F1024" s="625"/>
      <c r="G1024" s="58">
        <v>45818.0</v>
      </c>
      <c r="H1024" s="74"/>
      <c r="I1024" s="74"/>
      <c r="J1024" s="63" t="s">
        <v>57</v>
      </c>
      <c r="K1024" s="64" t="s">
        <v>57</v>
      </c>
      <c r="L1024" s="64" t="s">
        <v>57</v>
      </c>
      <c r="M1024" s="74" t="s">
        <v>57</v>
      </c>
      <c r="N1024" s="74" t="s">
        <v>57</v>
      </c>
      <c r="O1024" s="74" t="s">
        <v>57</v>
      </c>
      <c r="P1024" s="307"/>
      <c r="Q1024" s="74" t="s">
        <v>58</v>
      </c>
      <c r="R1024" s="65" t="s">
        <v>58</v>
      </c>
      <c r="S1024" s="67">
        <v>19.0</v>
      </c>
      <c r="T1024" s="67">
        <v>23.0</v>
      </c>
      <c r="U1024" s="67">
        <v>3.0</v>
      </c>
      <c r="V1024" s="68"/>
      <c r="W1024" s="70"/>
      <c r="X1024" s="70"/>
      <c r="Y1024" s="64" t="s">
        <v>66</v>
      </c>
      <c r="Z1024" s="64" t="s">
        <v>66</v>
      </c>
      <c r="AA1024" s="64" t="s">
        <v>66</v>
      </c>
      <c r="AB1024" s="64" t="s">
        <v>66</v>
      </c>
      <c r="AC1024" s="412" t="s">
        <v>2099</v>
      </c>
      <c r="AD1024" s="52"/>
    </row>
    <row r="1025" ht="33.75" hidden="1" customHeight="1">
      <c r="A1025" s="52">
        <v>1165.0</v>
      </c>
      <c r="B1025" s="53" t="s">
        <v>54</v>
      </c>
      <c r="C1025" s="54" t="s">
        <v>860</v>
      </c>
      <c r="D1025" s="620" t="s">
        <v>600</v>
      </c>
      <c r="E1025" s="412"/>
      <c r="F1025" s="625"/>
      <c r="G1025" s="58">
        <v>45790.0</v>
      </c>
      <c r="H1025" s="74"/>
      <c r="I1025" s="74"/>
      <c r="J1025" s="63" t="s">
        <v>57</v>
      </c>
      <c r="K1025" s="64" t="s">
        <v>57</v>
      </c>
      <c r="L1025" s="64" t="s">
        <v>66</v>
      </c>
      <c r="M1025" s="74" t="s">
        <v>57</v>
      </c>
      <c r="N1025" s="74" t="s">
        <v>57</v>
      </c>
      <c r="O1025" s="74" t="s">
        <v>57</v>
      </c>
      <c r="P1025" s="307"/>
      <c r="Q1025" s="74" t="s">
        <v>58</v>
      </c>
      <c r="R1025" s="65" t="s">
        <v>58</v>
      </c>
      <c r="S1025" s="67">
        <v>6.0</v>
      </c>
      <c r="T1025" s="67">
        <v>6.0</v>
      </c>
      <c r="U1025" s="67">
        <v>0.0</v>
      </c>
      <c r="V1025" s="68"/>
      <c r="W1025" s="70"/>
      <c r="X1025" s="70"/>
      <c r="Y1025" s="64" t="s">
        <v>66</v>
      </c>
      <c r="Z1025" s="64" t="s">
        <v>66</v>
      </c>
      <c r="AA1025" s="64" t="s">
        <v>66</v>
      </c>
      <c r="AB1025" s="64" t="s">
        <v>66</v>
      </c>
      <c r="AC1025" s="412" t="s">
        <v>1122</v>
      </c>
      <c r="AD1025" s="52"/>
    </row>
    <row r="1026" ht="33.75" hidden="1" customHeight="1">
      <c r="A1026" s="52">
        <v>1166.0</v>
      </c>
      <c r="B1026" s="53" t="s">
        <v>54</v>
      </c>
      <c r="C1026" s="54" t="s">
        <v>1470</v>
      </c>
      <c r="D1026" s="55" t="s">
        <v>600</v>
      </c>
      <c r="E1026" s="54"/>
      <c r="F1026" s="303"/>
      <c r="G1026" s="58">
        <v>45964.0</v>
      </c>
      <c r="H1026" s="74"/>
      <c r="I1026" s="74"/>
      <c r="J1026" s="63" t="s">
        <v>57</v>
      </c>
      <c r="K1026" s="64" t="s">
        <v>57</v>
      </c>
      <c r="L1026" s="64" t="s">
        <v>57</v>
      </c>
      <c r="M1026" s="74" t="s">
        <v>57</v>
      </c>
      <c r="N1026" s="74" t="s">
        <v>57</v>
      </c>
      <c r="O1026" s="74" t="s">
        <v>57</v>
      </c>
      <c r="P1026" s="307"/>
      <c r="Q1026" s="74" t="s">
        <v>58</v>
      </c>
      <c r="R1026" s="65" t="s">
        <v>58</v>
      </c>
      <c r="S1026" s="67">
        <v>4.0</v>
      </c>
      <c r="T1026" s="67">
        <v>8.0</v>
      </c>
      <c r="U1026" s="67">
        <v>3.0</v>
      </c>
      <c r="V1026" s="68"/>
      <c r="W1026" s="70"/>
      <c r="X1026" s="70"/>
      <c r="Y1026" s="64" t="s">
        <v>66</v>
      </c>
      <c r="Z1026" s="64" t="s">
        <v>66</v>
      </c>
      <c r="AA1026" s="64" t="s">
        <v>66</v>
      </c>
      <c r="AB1026" s="64" t="s">
        <v>66</v>
      </c>
      <c r="AC1026" s="412" t="s">
        <v>675</v>
      </c>
      <c r="AD1026" s="52"/>
    </row>
    <row r="1027" ht="33.75" hidden="1" customHeight="1">
      <c r="A1027" s="52">
        <v>1167.0</v>
      </c>
      <c r="B1027" s="53" t="s">
        <v>54</v>
      </c>
      <c r="C1027" s="54" t="s">
        <v>1472</v>
      </c>
      <c r="D1027" s="620" t="s">
        <v>3056</v>
      </c>
      <c r="E1027" s="412"/>
      <c r="F1027" s="625"/>
      <c r="G1027" s="58">
        <v>45779.0</v>
      </c>
      <c r="H1027" s="74"/>
      <c r="I1027" s="74"/>
      <c r="J1027" s="63" t="s">
        <v>66</v>
      </c>
      <c r="K1027" s="64" t="s">
        <v>66</v>
      </c>
      <c r="L1027" s="64" t="s">
        <v>66</v>
      </c>
      <c r="M1027" s="74" t="s">
        <v>57</v>
      </c>
      <c r="N1027" s="74" t="s">
        <v>57</v>
      </c>
      <c r="O1027" s="74" t="s">
        <v>57</v>
      </c>
      <c r="P1027" s="307"/>
      <c r="Q1027" s="65" t="s">
        <v>58</v>
      </c>
      <c r="R1027" s="65" t="s">
        <v>64</v>
      </c>
      <c r="S1027" s="67">
        <v>17.0</v>
      </c>
      <c r="T1027" s="67">
        <v>0.0</v>
      </c>
      <c r="U1027" s="67">
        <v>0.0</v>
      </c>
      <c r="V1027" s="68"/>
      <c r="W1027" s="70"/>
      <c r="X1027" s="70"/>
      <c r="Y1027" s="64" t="s">
        <v>66</v>
      </c>
      <c r="Z1027" s="64" t="s">
        <v>66</v>
      </c>
      <c r="AA1027" s="64" t="s">
        <v>66</v>
      </c>
      <c r="AB1027" s="64" t="s">
        <v>66</v>
      </c>
      <c r="AC1027" s="412" t="s">
        <v>2100</v>
      </c>
      <c r="AD1027" s="52"/>
    </row>
    <row r="1028" ht="33.75" hidden="1" customHeight="1">
      <c r="A1028" s="52">
        <v>1168.0</v>
      </c>
      <c r="B1028" s="53" t="s">
        <v>54</v>
      </c>
      <c r="C1028" s="54" t="s">
        <v>1475</v>
      </c>
      <c r="D1028" s="74" t="s">
        <v>600</v>
      </c>
      <c r="E1028" s="412"/>
      <c r="F1028" s="625"/>
      <c r="G1028" s="58">
        <v>45776.0</v>
      </c>
      <c r="H1028" s="74"/>
      <c r="I1028" s="74"/>
      <c r="J1028" s="63" t="s">
        <v>57</v>
      </c>
      <c r="K1028" s="64" t="s">
        <v>57</v>
      </c>
      <c r="L1028" s="64" t="s">
        <v>57</v>
      </c>
      <c r="M1028" s="74" t="s">
        <v>57</v>
      </c>
      <c r="N1028" s="74" t="s">
        <v>57</v>
      </c>
      <c r="O1028" s="74" t="s">
        <v>57</v>
      </c>
      <c r="P1028" s="307"/>
      <c r="Q1028" s="74" t="s">
        <v>58</v>
      </c>
      <c r="R1028" s="65" t="s">
        <v>58</v>
      </c>
      <c r="S1028" s="67">
        <v>18.0</v>
      </c>
      <c r="T1028" s="67">
        <v>23.0</v>
      </c>
      <c r="U1028" s="67">
        <v>4.0</v>
      </c>
      <c r="V1028" s="68"/>
      <c r="W1028" s="70"/>
      <c r="X1028" s="70"/>
      <c r="Y1028" s="64" t="s">
        <v>66</v>
      </c>
      <c r="Z1028" s="64" t="s">
        <v>66</v>
      </c>
      <c r="AA1028" s="64" t="s">
        <v>66</v>
      </c>
      <c r="AB1028" s="64" t="s">
        <v>66</v>
      </c>
      <c r="AC1028" s="412" t="s">
        <v>1455</v>
      </c>
      <c r="AD1028" s="52"/>
    </row>
    <row r="1029" ht="33.75" hidden="1" customHeight="1">
      <c r="A1029" s="52">
        <v>1169.0</v>
      </c>
      <c r="B1029" s="53" t="s">
        <v>54</v>
      </c>
      <c r="C1029" s="54" t="s">
        <v>1477</v>
      </c>
      <c r="D1029" s="74" t="s">
        <v>600</v>
      </c>
      <c r="E1029" s="412"/>
      <c r="F1029" s="625"/>
      <c r="G1029" s="58">
        <v>45775.0</v>
      </c>
      <c r="H1029" s="74"/>
      <c r="I1029" s="74"/>
      <c r="J1029" s="63" t="s">
        <v>57</v>
      </c>
      <c r="K1029" s="64" t="s">
        <v>57</v>
      </c>
      <c r="L1029" s="64" t="s">
        <v>57</v>
      </c>
      <c r="M1029" s="74" t="s">
        <v>66</v>
      </c>
      <c r="N1029" s="74" t="s">
        <v>66</v>
      </c>
      <c r="O1029" s="74" t="s">
        <v>66</v>
      </c>
      <c r="P1029" s="307"/>
      <c r="Q1029" s="74" t="s">
        <v>66</v>
      </c>
      <c r="R1029" s="65" t="s">
        <v>66</v>
      </c>
      <c r="S1029" s="67">
        <v>0.0</v>
      </c>
      <c r="T1029" s="67">
        <v>1.0</v>
      </c>
      <c r="U1029" s="67">
        <v>1.0</v>
      </c>
      <c r="V1029" s="68"/>
      <c r="W1029" s="70"/>
      <c r="X1029" s="70"/>
      <c r="Y1029" s="64" t="s">
        <v>66</v>
      </c>
      <c r="Z1029" s="64" t="s">
        <v>66</v>
      </c>
      <c r="AA1029" s="64" t="s">
        <v>66</v>
      </c>
      <c r="AB1029" s="64" t="s">
        <v>66</v>
      </c>
      <c r="AC1029" s="412" t="s">
        <v>2101</v>
      </c>
      <c r="AD1029" s="52"/>
    </row>
    <row r="1030" ht="33.75" hidden="1" customHeight="1">
      <c r="A1030" s="52">
        <v>1170.0</v>
      </c>
      <c r="B1030" s="53" t="s">
        <v>54</v>
      </c>
      <c r="C1030" s="54" t="s">
        <v>1478</v>
      </c>
      <c r="D1030" s="620" t="s">
        <v>3056</v>
      </c>
      <c r="E1030" s="412"/>
      <c r="F1030" s="625"/>
      <c r="G1030" s="58">
        <v>45790.0</v>
      </c>
      <c r="H1030" s="74"/>
      <c r="I1030" s="74"/>
      <c r="J1030" s="63" t="s">
        <v>66</v>
      </c>
      <c r="K1030" s="64" t="s">
        <v>66</v>
      </c>
      <c r="L1030" s="64" t="s">
        <v>66</v>
      </c>
      <c r="M1030" s="74" t="s">
        <v>57</v>
      </c>
      <c r="N1030" s="74" t="s">
        <v>57</v>
      </c>
      <c r="O1030" s="74" t="s">
        <v>57</v>
      </c>
      <c r="P1030" s="307"/>
      <c r="Q1030" s="74" t="s">
        <v>58</v>
      </c>
      <c r="R1030" s="65" t="s">
        <v>64</v>
      </c>
      <c r="S1030" s="67">
        <v>7.0</v>
      </c>
      <c r="T1030" s="67">
        <v>0.0</v>
      </c>
      <c r="U1030" s="67">
        <v>0.0</v>
      </c>
      <c r="V1030" s="68"/>
      <c r="W1030" s="70"/>
      <c r="X1030" s="70"/>
      <c r="Y1030" s="64" t="s">
        <v>66</v>
      </c>
      <c r="Z1030" s="64" t="s">
        <v>66</v>
      </c>
      <c r="AA1030" s="64" t="s">
        <v>66</v>
      </c>
      <c r="AB1030" s="64" t="s">
        <v>66</v>
      </c>
      <c r="AC1030" s="412" t="s">
        <v>2102</v>
      </c>
      <c r="AD1030" s="52"/>
    </row>
    <row r="1031" ht="33.75" hidden="1" customHeight="1">
      <c r="A1031" s="52">
        <v>1171.0</v>
      </c>
      <c r="B1031" s="53" t="s">
        <v>54</v>
      </c>
      <c r="C1031" s="54" t="s">
        <v>1481</v>
      </c>
      <c r="D1031" s="74" t="s">
        <v>600</v>
      </c>
      <c r="E1031" s="412"/>
      <c r="F1031" s="625"/>
      <c r="G1031" s="58">
        <v>45790.0</v>
      </c>
      <c r="H1031" s="74"/>
      <c r="I1031" s="74"/>
      <c r="J1031" s="63" t="s">
        <v>57</v>
      </c>
      <c r="K1031" s="64" t="s">
        <v>57</v>
      </c>
      <c r="L1031" s="64" t="s">
        <v>57</v>
      </c>
      <c r="M1031" s="74" t="s">
        <v>57</v>
      </c>
      <c r="N1031" s="74" t="s">
        <v>57</v>
      </c>
      <c r="O1031" s="74" t="s">
        <v>57</v>
      </c>
      <c r="P1031" s="307"/>
      <c r="Q1031" s="74" t="s">
        <v>58</v>
      </c>
      <c r="R1031" s="65" t="s">
        <v>58</v>
      </c>
      <c r="S1031" s="67">
        <v>5.0</v>
      </c>
      <c r="T1031" s="67">
        <v>4.0</v>
      </c>
      <c r="U1031" s="67">
        <v>3.0</v>
      </c>
      <c r="V1031" s="68"/>
      <c r="W1031" s="70"/>
      <c r="X1031" s="70"/>
      <c r="Y1031" s="64" t="s">
        <v>66</v>
      </c>
      <c r="Z1031" s="64" t="s">
        <v>66</v>
      </c>
      <c r="AA1031" s="64" t="s">
        <v>66</v>
      </c>
      <c r="AB1031" s="64" t="s">
        <v>66</v>
      </c>
      <c r="AC1031" s="412" t="s">
        <v>2103</v>
      </c>
      <c r="AD1031" s="52"/>
    </row>
    <row r="1032" ht="33.75" hidden="1" customHeight="1">
      <c r="A1032" s="52">
        <v>1172.0</v>
      </c>
      <c r="B1032" s="53" t="s">
        <v>54</v>
      </c>
      <c r="C1032" s="54" t="s">
        <v>1482</v>
      </c>
      <c r="D1032" s="65" t="s">
        <v>600</v>
      </c>
      <c r="E1032" s="54"/>
      <c r="F1032" s="303"/>
      <c r="G1032" s="58">
        <v>45867.0</v>
      </c>
      <c r="H1032" s="74"/>
      <c r="I1032" s="74"/>
      <c r="J1032" s="63" t="s">
        <v>57</v>
      </c>
      <c r="K1032" s="64" t="s">
        <v>57</v>
      </c>
      <c r="L1032" s="64" t="s">
        <v>57</v>
      </c>
      <c r="M1032" s="74" t="s">
        <v>57</v>
      </c>
      <c r="N1032" s="74" t="s">
        <v>57</v>
      </c>
      <c r="O1032" s="74" t="s">
        <v>57</v>
      </c>
      <c r="P1032" s="307"/>
      <c r="Q1032" s="74" t="s">
        <v>58</v>
      </c>
      <c r="R1032" s="65" t="s">
        <v>58</v>
      </c>
      <c r="S1032" s="67">
        <v>7.0</v>
      </c>
      <c r="T1032" s="67">
        <v>9.0</v>
      </c>
      <c r="U1032" s="67">
        <v>0.0</v>
      </c>
      <c r="V1032" s="68"/>
      <c r="W1032" s="70"/>
      <c r="X1032" s="70"/>
      <c r="Y1032" s="64" t="s">
        <v>66</v>
      </c>
      <c r="Z1032" s="64" t="s">
        <v>66</v>
      </c>
      <c r="AA1032" s="64" t="s">
        <v>66</v>
      </c>
      <c r="AB1032" s="64" t="s">
        <v>66</v>
      </c>
      <c r="AC1032" s="412" t="s">
        <v>675</v>
      </c>
      <c r="AD1032" s="52"/>
    </row>
    <row r="1033" ht="33.75" hidden="1" customHeight="1">
      <c r="A1033" s="52">
        <v>1173.0</v>
      </c>
      <c r="B1033" s="53" t="s">
        <v>54</v>
      </c>
      <c r="C1033" s="54" t="s">
        <v>1485</v>
      </c>
      <c r="D1033" s="74" t="s">
        <v>600</v>
      </c>
      <c r="E1033" s="412"/>
      <c r="F1033" s="625"/>
      <c r="G1033" s="58">
        <v>45791.0</v>
      </c>
      <c r="H1033" s="74"/>
      <c r="I1033" s="74"/>
      <c r="J1033" s="63" t="s">
        <v>57</v>
      </c>
      <c r="K1033" s="64" t="s">
        <v>57</v>
      </c>
      <c r="L1033" s="64" t="s">
        <v>57</v>
      </c>
      <c r="M1033" s="74" t="s">
        <v>57</v>
      </c>
      <c r="N1033" s="74" t="s">
        <v>57</v>
      </c>
      <c r="O1033" s="74" t="s">
        <v>57</v>
      </c>
      <c r="P1033" s="307"/>
      <c r="Q1033" s="74" t="s">
        <v>58</v>
      </c>
      <c r="R1033" s="65" t="s">
        <v>64</v>
      </c>
      <c r="S1033" s="67">
        <v>12.0</v>
      </c>
      <c r="T1033" s="67">
        <v>13.0</v>
      </c>
      <c r="U1033" s="67">
        <v>8.0</v>
      </c>
      <c r="V1033" s="68"/>
      <c r="W1033" s="70"/>
      <c r="X1033" s="70"/>
      <c r="Y1033" s="64" t="s">
        <v>66</v>
      </c>
      <c r="Z1033" s="64" t="s">
        <v>66</v>
      </c>
      <c r="AA1033" s="64" t="s">
        <v>66</v>
      </c>
      <c r="AB1033" s="64" t="s">
        <v>66</v>
      </c>
      <c r="AC1033" s="412" t="s">
        <v>2104</v>
      </c>
      <c r="AD1033" s="52"/>
    </row>
    <row r="1034" ht="33.75" hidden="1" customHeight="1">
      <c r="A1034" s="52">
        <v>1174.0</v>
      </c>
      <c r="B1034" s="53" t="s">
        <v>54</v>
      </c>
      <c r="C1034" s="54" t="s">
        <v>1487</v>
      </c>
      <c r="D1034" s="74" t="s">
        <v>600</v>
      </c>
      <c r="E1034" s="412"/>
      <c r="F1034" s="625"/>
      <c r="G1034" s="58">
        <v>45782.0</v>
      </c>
      <c r="H1034" s="74"/>
      <c r="I1034" s="74"/>
      <c r="J1034" s="63" t="s">
        <v>57</v>
      </c>
      <c r="K1034" s="64" t="s">
        <v>57</v>
      </c>
      <c r="L1034" s="64" t="s">
        <v>57</v>
      </c>
      <c r="M1034" s="74" t="s">
        <v>57</v>
      </c>
      <c r="N1034" s="74" t="s">
        <v>57</v>
      </c>
      <c r="O1034" s="74" t="s">
        <v>57</v>
      </c>
      <c r="P1034" s="307"/>
      <c r="Q1034" s="74" t="s">
        <v>58</v>
      </c>
      <c r="R1034" s="65" t="s">
        <v>58</v>
      </c>
      <c r="S1034" s="67">
        <v>26.0</v>
      </c>
      <c r="T1034" s="67">
        <v>30.0</v>
      </c>
      <c r="U1034" s="67">
        <v>8.0</v>
      </c>
      <c r="V1034" s="68"/>
      <c r="W1034" s="70"/>
      <c r="X1034" s="70"/>
      <c r="Y1034" s="64" t="s">
        <v>66</v>
      </c>
      <c r="Z1034" s="64" t="s">
        <v>66</v>
      </c>
      <c r="AA1034" s="64" t="s">
        <v>66</v>
      </c>
      <c r="AB1034" s="64" t="s">
        <v>66</v>
      </c>
      <c r="AC1034" s="412" t="s">
        <v>2105</v>
      </c>
      <c r="AD1034" s="52"/>
    </row>
    <row r="1035" ht="33.75" hidden="1" customHeight="1">
      <c r="A1035" s="52">
        <v>1175.0</v>
      </c>
      <c r="B1035" s="53" t="s">
        <v>54</v>
      </c>
      <c r="C1035" s="54" t="s">
        <v>1490</v>
      </c>
      <c r="D1035" s="65" t="s">
        <v>600</v>
      </c>
      <c r="E1035" s="54"/>
      <c r="F1035" s="303"/>
      <c r="G1035" s="58" t="s">
        <v>2871</v>
      </c>
      <c r="H1035" s="74"/>
      <c r="I1035" s="74"/>
      <c r="J1035" s="63" t="s">
        <v>272</v>
      </c>
      <c r="K1035" s="64" t="s">
        <v>82</v>
      </c>
      <c r="L1035" s="64" t="s">
        <v>82</v>
      </c>
      <c r="M1035" s="74" t="s">
        <v>82</v>
      </c>
      <c r="N1035" s="74" t="s">
        <v>82</v>
      </c>
      <c r="O1035" s="74" t="s">
        <v>82</v>
      </c>
      <c r="P1035" s="307"/>
      <c r="Q1035" s="74" t="s">
        <v>58</v>
      </c>
      <c r="R1035" s="65" t="s">
        <v>58</v>
      </c>
      <c r="S1035" s="67">
        <v>3.0</v>
      </c>
      <c r="T1035" s="67">
        <v>5.0</v>
      </c>
      <c r="U1035" s="67">
        <v>5.0</v>
      </c>
      <c r="V1035" s="68"/>
      <c r="W1035" s="70"/>
      <c r="X1035" s="70"/>
      <c r="Y1035" s="64" t="s">
        <v>66</v>
      </c>
      <c r="Z1035" s="64" t="s">
        <v>66</v>
      </c>
      <c r="AA1035" s="64" t="s">
        <v>66</v>
      </c>
      <c r="AB1035" s="64" t="s">
        <v>66</v>
      </c>
      <c r="AC1035" s="412" t="s">
        <v>675</v>
      </c>
      <c r="AD1035" s="52"/>
    </row>
    <row r="1036" ht="33.75" hidden="1" customHeight="1">
      <c r="A1036" s="52">
        <v>1176.0</v>
      </c>
      <c r="B1036" s="53" t="s">
        <v>54</v>
      </c>
      <c r="C1036" s="54" t="s">
        <v>1492</v>
      </c>
      <c r="D1036" s="620" t="s">
        <v>3056</v>
      </c>
      <c r="E1036" s="412"/>
      <c r="F1036" s="625"/>
      <c r="G1036" s="58">
        <v>45785.0</v>
      </c>
      <c r="H1036" s="74"/>
      <c r="I1036" s="74"/>
      <c r="J1036" s="63" t="s">
        <v>66</v>
      </c>
      <c r="K1036" s="64" t="s">
        <v>66</v>
      </c>
      <c r="L1036" s="64" t="s">
        <v>66</v>
      </c>
      <c r="M1036" s="74" t="s">
        <v>57</v>
      </c>
      <c r="N1036" s="74" t="s">
        <v>57</v>
      </c>
      <c r="O1036" s="74" t="s">
        <v>57</v>
      </c>
      <c r="P1036" s="307"/>
      <c r="Q1036" s="74" t="s">
        <v>58</v>
      </c>
      <c r="R1036" s="65" t="s">
        <v>58</v>
      </c>
      <c r="S1036" s="67">
        <v>2.0</v>
      </c>
      <c r="T1036" s="67">
        <v>0.0</v>
      </c>
      <c r="U1036" s="67">
        <v>0.0</v>
      </c>
      <c r="V1036" s="68"/>
      <c r="W1036" s="70"/>
      <c r="X1036" s="70"/>
      <c r="Y1036" s="64" t="s">
        <v>66</v>
      </c>
      <c r="Z1036" s="64" t="s">
        <v>66</v>
      </c>
      <c r="AA1036" s="64" t="s">
        <v>66</v>
      </c>
      <c r="AB1036" s="64" t="s">
        <v>66</v>
      </c>
      <c r="AC1036" s="412" t="s">
        <v>2106</v>
      </c>
      <c r="AD1036" s="52"/>
    </row>
    <row r="1037" ht="33.75" hidden="1" customHeight="1">
      <c r="A1037" s="52">
        <v>1177.0</v>
      </c>
      <c r="B1037" s="53" t="s">
        <v>54</v>
      </c>
      <c r="C1037" s="54" t="s">
        <v>1494</v>
      </c>
      <c r="D1037" s="65" t="s">
        <v>600</v>
      </c>
      <c r="E1037" s="54"/>
      <c r="F1037" s="303"/>
      <c r="G1037" s="58">
        <v>45825.0</v>
      </c>
      <c r="H1037" s="74"/>
      <c r="I1037" s="74"/>
      <c r="J1037" s="63" t="s">
        <v>57</v>
      </c>
      <c r="K1037" s="64" t="s">
        <v>57</v>
      </c>
      <c r="L1037" s="64" t="s">
        <v>57</v>
      </c>
      <c r="M1037" s="74" t="s">
        <v>57</v>
      </c>
      <c r="N1037" s="74" t="s">
        <v>57</v>
      </c>
      <c r="O1037" s="74" t="s">
        <v>57</v>
      </c>
      <c r="P1037" s="307"/>
      <c r="Q1037" s="74" t="s">
        <v>58</v>
      </c>
      <c r="R1037" s="65" t="s">
        <v>58</v>
      </c>
      <c r="S1037" s="67">
        <v>36.0</v>
      </c>
      <c r="T1037" s="67">
        <v>44.0</v>
      </c>
      <c r="U1037" s="67">
        <v>9.0</v>
      </c>
      <c r="V1037" s="68"/>
      <c r="W1037" s="70"/>
      <c r="X1037" s="70"/>
      <c r="Y1037" s="64" t="s">
        <v>66</v>
      </c>
      <c r="Z1037" s="64" t="s">
        <v>66</v>
      </c>
      <c r="AA1037" s="64" t="s">
        <v>66</v>
      </c>
      <c r="AB1037" s="64" t="s">
        <v>66</v>
      </c>
      <c r="AC1037" s="52" t="s">
        <v>2557</v>
      </c>
      <c r="AD1037" s="52"/>
    </row>
    <row r="1038" ht="33.75" hidden="1" customHeight="1">
      <c r="A1038" s="52">
        <v>1178.0</v>
      </c>
      <c r="B1038" s="53" t="s">
        <v>54</v>
      </c>
      <c r="C1038" s="54" t="s">
        <v>1495</v>
      </c>
      <c r="D1038" s="74" t="s">
        <v>600</v>
      </c>
      <c r="E1038" s="412"/>
      <c r="F1038" s="625"/>
      <c r="G1038" s="58">
        <v>45778.0</v>
      </c>
      <c r="H1038" s="74"/>
      <c r="I1038" s="74"/>
      <c r="J1038" s="63" t="s">
        <v>66</v>
      </c>
      <c r="K1038" s="64" t="s">
        <v>66</v>
      </c>
      <c r="L1038" s="64" t="s">
        <v>66</v>
      </c>
      <c r="M1038" s="74" t="s">
        <v>57</v>
      </c>
      <c r="N1038" s="74" t="s">
        <v>57</v>
      </c>
      <c r="O1038" s="74" t="s">
        <v>57</v>
      </c>
      <c r="P1038" s="307"/>
      <c r="Q1038" s="74" t="s">
        <v>58</v>
      </c>
      <c r="R1038" s="65" t="s">
        <v>66</v>
      </c>
      <c r="S1038" s="67">
        <v>2.0</v>
      </c>
      <c r="T1038" s="67">
        <v>0.0</v>
      </c>
      <c r="U1038" s="67">
        <v>0.0</v>
      </c>
      <c r="V1038" s="68"/>
      <c r="W1038" s="70"/>
      <c r="X1038" s="70"/>
      <c r="Y1038" s="64" t="s">
        <v>66</v>
      </c>
      <c r="Z1038" s="64" t="s">
        <v>66</v>
      </c>
      <c r="AA1038" s="64" t="s">
        <v>66</v>
      </c>
      <c r="AB1038" s="64" t="s">
        <v>66</v>
      </c>
      <c r="AC1038" s="52"/>
      <c r="AD1038" s="52"/>
    </row>
    <row r="1039" ht="33.75" hidden="1" customHeight="1">
      <c r="A1039" s="52">
        <v>1179.0</v>
      </c>
      <c r="B1039" s="53" t="s">
        <v>54</v>
      </c>
      <c r="C1039" s="54" t="s">
        <v>1496</v>
      </c>
      <c r="D1039" s="65" t="s">
        <v>600</v>
      </c>
      <c r="E1039" s="54"/>
      <c r="F1039" s="303"/>
      <c r="G1039" s="58">
        <v>45855.0</v>
      </c>
      <c r="H1039" s="74"/>
      <c r="I1039" s="74"/>
      <c r="J1039" s="63" t="s">
        <v>57</v>
      </c>
      <c r="K1039" s="64" t="s">
        <v>57</v>
      </c>
      <c r="L1039" s="64" t="s">
        <v>66</v>
      </c>
      <c r="M1039" s="74" t="s">
        <v>57</v>
      </c>
      <c r="N1039" s="74" t="s">
        <v>57</v>
      </c>
      <c r="O1039" s="74" t="s">
        <v>57</v>
      </c>
      <c r="P1039" s="307"/>
      <c r="Q1039" s="74" t="s">
        <v>58</v>
      </c>
      <c r="R1039" s="65" t="s">
        <v>58</v>
      </c>
      <c r="S1039" s="67">
        <v>1.0</v>
      </c>
      <c r="T1039" s="67">
        <v>1.0</v>
      </c>
      <c r="U1039" s="67">
        <v>0.0</v>
      </c>
      <c r="V1039" s="68"/>
      <c r="W1039" s="70"/>
      <c r="X1039" s="70"/>
      <c r="Y1039" s="64" t="s">
        <v>66</v>
      </c>
      <c r="Z1039" s="64" t="s">
        <v>66</v>
      </c>
      <c r="AA1039" s="64" t="s">
        <v>66</v>
      </c>
      <c r="AB1039" s="64" t="s">
        <v>66</v>
      </c>
      <c r="AC1039" s="52"/>
      <c r="AD1039" s="52"/>
    </row>
    <row r="1040" ht="33.75" hidden="1" customHeight="1">
      <c r="A1040" s="52">
        <v>1180.0</v>
      </c>
      <c r="B1040" s="53" t="s">
        <v>54</v>
      </c>
      <c r="C1040" s="54" t="s">
        <v>1497</v>
      </c>
      <c r="D1040" s="74" t="s">
        <v>600</v>
      </c>
      <c r="E1040" s="412"/>
      <c r="F1040" s="625"/>
      <c r="G1040" s="58">
        <v>45779.0</v>
      </c>
      <c r="H1040" s="74"/>
      <c r="I1040" s="74"/>
      <c r="J1040" s="63" t="s">
        <v>66</v>
      </c>
      <c r="K1040" s="64" t="s">
        <v>66</v>
      </c>
      <c r="L1040" s="64" t="s">
        <v>66</v>
      </c>
      <c r="M1040" s="74" t="s">
        <v>66</v>
      </c>
      <c r="N1040" s="74" t="s">
        <v>66</v>
      </c>
      <c r="O1040" s="74" t="s">
        <v>66</v>
      </c>
      <c r="P1040" s="307"/>
      <c r="Q1040" s="74" t="s">
        <v>66</v>
      </c>
      <c r="R1040" s="65" t="s">
        <v>66</v>
      </c>
      <c r="S1040" s="67">
        <v>0.0</v>
      </c>
      <c r="T1040" s="67">
        <v>0.0</v>
      </c>
      <c r="U1040" s="67">
        <v>0.0</v>
      </c>
      <c r="V1040" s="68"/>
      <c r="W1040" s="70"/>
      <c r="X1040" s="70"/>
      <c r="Y1040" s="64" t="s">
        <v>66</v>
      </c>
      <c r="Z1040" s="64" t="s">
        <v>66</v>
      </c>
      <c r="AA1040" s="64" t="s">
        <v>66</v>
      </c>
      <c r="AB1040" s="64" t="s">
        <v>66</v>
      </c>
      <c r="AC1040" s="52"/>
      <c r="AD1040" s="52"/>
    </row>
    <row r="1041" ht="33.75" hidden="1" customHeight="1">
      <c r="A1041" s="52">
        <v>1181.0</v>
      </c>
      <c r="B1041" s="53" t="s">
        <v>54</v>
      </c>
      <c r="C1041" s="54" t="s">
        <v>1498</v>
      </c>
      <c r="D1041" s="620" t="s">
        <v>453</v>
      </c>
      <c r="E1041" s="412"/>
      <c r="F1041" s="625"/>
      <c r="G1041" s="58">
        <v>45778.0</v>
      </c>
      <c r="H1041" s="74"/>
      <c r="I1041" s="74"/>
      <c r="J1041" s="63" t="s">
        <v>57</v>
      </c>
      <c r="K1041" s="64" t="s">
        <v>66</v>
      </c>
      <c r="L1041" s="64" t="s">
        <v>66</v>
      </c>
      <c r="M1041" s="74" t="s">
        <v>66</v>
      </c>
      <c r="N1041" s="74" t="s">
        <v>66</v>
      </c>
      <c r="O1041" s="74" t="s">
        <v>66</v>
      </c>
      <c r="P1041" s="307"/>
      <c r="Q1041" s="74" t="s">
        <v>66</v>
      </c>
      <c r="R1041" s="65" t="s">
        <v>66</v>
      </c>
      <c r="S1041" s="67">
        <v>0.0</v>
      </c>
      <c r="T1041" s="67">
        <v>26.0</v>
      </c>
      <c r="U1041" s="67">
        <v>0.0</v>
      </c>
      <c r="V1041" s="68"/>
      <c r="W1041" s="70"/>
      <c r="X1041" s="70"/>
      <c r="Y1041" s="64" t="s">
        <v>66</v>
      </c>
      <c r="Z1041" s="64" t="s">
        <v>66</v>
      </c>
      <c r="AA1041" s="64" t="s">
        <v>66</v>
      </c>
      <c r="AB1041" s="64" t="s">
        <v>66</v>
      </c>
      <c r="AC1041" s="52"/>
      <c r="AD1041" s="52"/>
    </row>
    <row r="1042" ht="33.75" hidden="1" customHeight="1">
      <c r="A1042" s="52">
        <v>1182.0</v>
      </c>
      <c r="B1042" s="53" t="s">
        <v>54</v>
      </c>
      <c r="C1042" s="54" t="s">
        <v>1499</v>
      </c>
      <c r="D1042" s="620" t="s">
        <v>453</v>
      </c>
      <c r="E1042" s="412"/>
      <c r="F1042" s="625"/>
      <c r="G1042" s="58">
        <v>45786.0</v>
      </c>
      <c r="H1042" s="74"/>
      <c r="I1042" s="74"/>
      <c r="J1042" s="63" t="s">
        <v>66</v>
      </c>
      <c r="K1042" s="64" t="s">
        <v>66</v>
      </c>
      <c r="L1042" s="64" t="s">
        <v>183</v>
      </c>
      <c r="M1042" s="74" t="s">
        <v>66</v>
      </c>
      <c r="N1042" s="74" t="s">
        <v>66</v>
      </c>
      <c r="O1042" s="74" t="s">
        <v>66</v>
      </c>
      <c r="P1042" s="307"/>
      <c r="Q1042" s="74" t="s">
        <v>66</v>
      </c>
      <c r="R1042" s="65" t="s">
        <v>66</v>
      </c>
      <c r="S1042" s="67">
        <v>0.0</v>
      </c>
      <c r="T1042" s="67">
        <v>0.0</v>
      </c>
      <c r="U1042" s="67">
        <v>3.0</v>
      </c>
      <c r="V1042" s="68"/>
      <c r="W1042" s="70"/>
      <c r="X1042" s="70"/>
      <c r="Y1042" s="64" t="s">
        <v>66</v>
      </c>
      <c r="Z1042" s="64" t="s">
        <v>66</v>
      </c>
      <c r="AA1042" s="64" t="s">
        <v>66</v>
      </c>
      <c r="AB1042" s="64" t="s">
        <v>66</v>
      </c>
      <c r="AC1042" s="52" t="s">
        <v>2110</v>
      </c>
      <c r="AD1042" s="52"/>
    </row>
    <row r="1043" ht="33.75" hidden="1" customHeight="1">
      <c r="A1043" s="52">
        <v>1183.0</v>
      </c>
      <c r="B1043" s="53" t="s">
        <v>54</v>
      </c>
      <c r="C1043" s="54" t="s">
        <v>1500</v>
      </c>
      <c r="D1043" s="620" t="s">
        <v>3012</v>
      </c>
      <c r="E1043" s="412"/>
      <c r="F1043" s="625"/>
      <c r="G1043" s="58">
        <v>45779.0</v>
      </c>
      <c r="H1043" s="74"/>
      <c r="I1043" s="74"/>
      <c r="J1043" s="63" t="s">
        <v>66</v>
      </c>
      <c r="K1043" s="64" t="s">
        <v>82</v>
      </c>
      <c r="L1043" s="64" t="s">
        <v>66</v>
      </c>
      <c r="M1043" s="74" t="s">
        <v>66</v>
      </c>
      <c r="N1043" s="74" t="s">
        <v>66</v>
      </c>
      <c r="O1043" s="74" t="s">
        <v>66</v>
      </c>
      <c r="P1043" s="307"/>
      <c r="Q1043" s="74" t="s">
        <v>66</v>
      </c>
      <c r="R1043" s="74" t="s">
        <v>66</v>
      </c>
      <c r="S1043" s="67">
        <v>0.0</v>
      </c>
      <c r="T1043" s="67">
        <v>11.0</v>
      </c>
      <c r="U1043" s="67">
        <v>0.0</v>
      </c>
      <c r="V1043" s="68"/>
      <c r="W1043" s="70"/>
      <c r="X1043" s="70"/>
      <c r="Y1043" s="64" t="s">
        <v>66</v>
      </c>
      <c r="Z1043" s="64" t="s">
        <v>66</v>
      </c>
      <c r="AA1043" s="64" t="s">
        <v>66</v>
      </c>
      <c r="AB1043" s="64" t="s">
        <v>66</v>
      </c>
      <c r="AC1043" s="52"/>
      <c r="AD1043" s="52"/>
    </row>
    <row r="1044" ht="33.75" hidden="1" customHeight="1">
      <c r="A1044" s="52">
        <v>1184.0</v>
      </c>
      <c r="B1044" s="53" t="s">
        <v>54</v>
      </c>
      <c r="C1044" s="54" t="s">
        <v>1503</v>
      </c>
      <c r="D1044" s="74" t="s">
        <v>600</v>
      </c>
      <c r="E1044" s="412"/>
      <c r="F1044" s="625"/>
      <c r="G1044" s="58">
        <v>45813.0</v>
      </c>
      <c r="H1044" s="74"/>
      <c r="I1044" s="74"/>
      <c r="J1044" s="63" t="s">
        <v>57</v>
      </c>
      <c r="K1044" s="64" t="s">
        <v>57</v>
      </c>
      <c r="L1044" s="64" t="s">
        <v>66</v>
      </c>
      <c r="M1044" s="74" t="s">
        <v>57</v>
      </c>
      <c r="N1044" s="74" t="s">
        <v>57</v>
      </c>
      <c r="O1044" s="74" t="s">
        <v>57</v>
      </c>
      <c r="P1044" s="307"/>
      <c r="Q1044" s="74" t="s">
        <v>58</v>
      </c>
      <c r="R1044" s="65" t="s">
        <v>57</v>
      </c>
      <c r="S1044" s="67">
        <v>2.0</v>
      </c>
      <c r="T1044" s="67">
        <v>2.0</v>
      </c>
      <c r="U1044" s="67">
        <v>0.0</v>
      </c>
      <c r="V1044" s="68"/>
      <c r="W1044" s="70"/>
      <c r="X1044" s="70"/>
      <c r="Y1044" s="64" t="s">
        <v>66</v>
      </c>
      <c r="Z1044" s="64" t="s">
        <v>66</v>
      </c>
      <c r="AA1044" s="64" t="s">
        <v>66</v>
      </c>
      <c r="AB1044" s="64" t="s">
        <v>66</v>
      </c>
      <c r="AC1044" s="52" t="s">
        <v>2112</v>
      </c>
      <c r="AD1044" s="52"/>
    </row>
    <row r="1045" ht="33.75" hidden="1" customHeight="1">
      <c r="A1045" s="52">
        <v>1185.0</v>
      </c>
      <c r="B1045" s="53" t="s">
        <v>54</v>
      </c>
      <c r="C1045" s="54" t="s">
        <v>1498</v>
      </c>
      <c r="D1045" s="620" t="s">
        <v>453</v>
      </c>
      <c r="E1045" s="412"/>
      <c r="F1045" s="625"/>
      <c r="G1045" s="58">
        <v>45779.0</v>
      </c>
      <c r="H1045" s="74"/>
      <c r="I1045" s="74"/>
      <c r="J1045" s="63" t="s">
        <v>57</v>
      </c>
      <c r="K1045" s="64" t="s">
        <v>66</v>
      </c>
      <c r="L1045" s="64" t="s">
        <v>66</v>
      </c>
      <c r="M1045" s="74" t="s">
        <v>66</v>
      </c>
      <c r="N1045" s="74" t="s">
        <v>66</v>
      </c>
      <c r="O1045" s="74" t="s">
        <v>66</v>
      </c>
      <c r="P1045" s="307"/>
      <c r="Q1045" s="74" t="s">
        <v>66</v>
      </c>
      <c r="R1045" s="65" t="s">
        <v>66</v>
      </c>
      <c r="S1045" s="67"/>
      <c r="T1045" s="67">
        <v>3.0</v>
      </c>
      <c r="U1045" s="67"/>
      <c r="V1045" s="68"/>
      <c r="W1045" s="70"/>
      <c r="X1045" s="70"/>
      <c r="Y1045" s="64" t="s">
        <v>66</v>
      </c>
      <c r="Z1045" s="64" t="s">
        <v>66</v>
      </c>
      <c r="AA1045" s="64" t="s">
        <v>66</v>
      </c>
      <c r="AB1045" s="64" t="s">
        <v>66</v>
      </c>
      <c r="AC1045" s="52" t="s">
        <v>2109</v>
      </c>
      <c r="AD1045" s="52"/>
    </row>
    <row r="1046" ht="33.75" hidden="1" customHeight="1">
      <c r="A1046" s="52">
        <v>1186.0</v>
      </c>
      <c r="B1046" s="53" t="s">
        <v>54</v>
      </c>
      <c r="C1046" s="54" t="s">
        <v>1504</v>
      </c>
      <c r="D1046" s="65" t="s">
        <v>600</v>
      </c>
      <c r="E1046" s="54"/>
      <c r="F1046" s="303"/>
      <c r="G1046" s="58">
        <v>45826.0</v>
      </c>
      <c r="H1046" s="74"/>
      <c r="I1046" s="74"/>
      <c r="J1046" s="63" t="s">
        <v>57</v>
      </c>
      <c r="K1046" s="64" t="s">
        <v>57</v>
      </c>
      <c r="L1046" s="64" t="s">
        <v>57</v>
      </c>
      <c r="M1046" s="74" t="s">
        <v>57</v>
      </c>
      <c r="N1046" s="74" t="s">
        <v>57</v>
      </c>
      <c r="O1046" s="74" t="s">
        <v>57</v>
      </c>
      <c r="P1046" s="307"/>
      <c r="Q1046" s="74" t="s">
        <v>58</v>
      </c>
      <c r="R1046" s="65" t="s">
        <v>58</v>
      </c>
      <c r="S1046" s="67">
        <v>18.0</v>
      </c>
      <c r="T1046" s="67">
        <v>24.0</v>
      </c>
      <c r="U1046" s="67">
        <v>6.0</v>
      </c>
      <c r="V1046" s="68"/>
      <c r="W1046" s="70"/>
      <c r="X1046" s="70"/>
      <c r="Y1046" s="64" t="s">
        <v>66</v>
      </c>
      <c r="Z1046" s="64" t="s">
        <v>66</v>
      </c>
      <c r="AA1046" s="64" t="s">
        <v>66</v>
      </c>
      <c r="AB1046" s="64" t="s">
        <v>66</v>
      </c>
      <c r="AC1046" s="52" t="s">
        <v>2114</v>
      </c>
      <c r="AD1046" s="52"/>
    </row>
    <row r="1047" ht="33.75" hidden="1" customHeight="1">
      <c r="A1047" s="52">
        <v>1187.0</v>
      </c>
      <c r="B1047" s="53" t="s">
        <v>54</v>
      </c>
      <c r="C1047" s="54" t="s">
        <v>1505</v>
      </c>
      <c r="D1047" s="620" t="s">
        <v>2115</v>
      </c>
      <c r="E1047" s="412"/>
      <c r="F1047" s="625"/>
      <c r="G1047" s="58">
        <v>45794.0</v>
      </c>
      <c r="H1047" s="74"/>
      <c r="I1047" s="74"/>
      <c r="J1047" s="63" t="s">
        <v>66</v>
      </c>
      <c r="K1047" s="64" t="s">
        <v>66</v>
      </c>
      <c r="L1047" s="64" t="s">
        <v>66</v>
      </c>
      <c r="M1047" s="74" t="s">
        <v>183</v>
      </c>
      <c r="N1047" s="74" t="s">
        <v>57</v>
      </c>
      <c r="O1047" s="74" t="s">
        <v>57</v>
      </c>
      <c r="P1047" s="307"/>
      <c r="Q1047" s="74" t="s">
        <v>58</v>
      </c>
      <c r="R1047" s="65" t="s">
        <v>58</v>
      </c>
      <c r="S1047" s="67">
        <v>69.0</v>
      </c>
      <c r="T1047" s="67">
        <v>0.0</v>
      </c>
      <c r="U1047" s="67">
        <v>0.0</v>
      </c>
      <c r="V1047" s="68"/>
      <c r="W1047" s="70"/>
      <c r="X1047" s="70"/>
      <c r="Y1047" s="64" t="s">
        <v>66</v>
      </c>
      <c r="Z1047" s="64" t="s">
        <v>66</v>
      </c>
      <c r="AA1047" s="64" t="s">
        <v>66</v>
      </c>
      <c r="AB1047" s="64" t="s">
        <v>66</v>
      </c>
      <c r="AC1047" s="148" t="s">
        <v>2116</v>
      </c>
      <c r="AD1047" s="148"/>
    </row>
    <row r="1048" ht="33.75" hidden="1" customHeight="1">
      <c r="A1048" s="52">
        <v>1187.0</v>
      </c>
      <c r="B1048" s="53" t="s">
        <v>54</v>
      </c>
      <c r="C1048" s="54" t="s">
        <v>1505</v>
      </c>
      <c r="D1048" s="620" t="s">
        <v>2115</v>
      </c>
      <c r="E1048" s="412"/>
      <c r="F1048" s="625"/>
      <c r="G1048" s="58">
        <v>45808.0</v>
      </c>
      <c r="H1048" s="74"/>
      <c r="I1048" s="74"/>
      <c r="J1048" s="63" t="s">
        <v>66</v>
      </c>
      <c r="K1048" s="64" t="s">
        <v>66</v>
      </c>
      <c r="L1048" s="64" t="s">
        <v>66</v>
      </c>
      <c r="M1048" s="74" t="s">
        <v>66</v>
      </c>
      <c r="N1048" s="74" t="s">
        <v>66</v>
      </c>
      <c r="O1048" s="74" t="s">
        <v>66</v>
      </c>
      <c r="P1048" s="307"/>
      <c r="Q1048" s="74" t="s">
        <v>66</v>
      </c>
      <c r="R1048" s="65" t="s">
        <v>1506</v>
      </c>
      <c r="S1048" s="67">
        <v>1.0</v>
      </c>
      <c r="T1048" s="67">
        <v>0.0</v>
      </c>
      <c r="U1048" s="67">
        <v>0.0</v>
      </c>
      <c r="V1048" s="68"/>
      <c r="W1048" s="70"/>
      <c r="X1048" s="70"/>
      <c r="Y1048" s="64" t="s">
        <v>66</v>
      </c>
      <c r="Z1048" s="64" t="s">
        <v>66</v>
      </c>
      <c r="AA1048" s="64" t="s">
        <v>66</v>
      </c>
      <c r="AB1048" s="64" t="s">
        <v>66</v>
      </c>
      <c r="AC1048" s="52" t="s">
        <v>2116</v>
      </c>
      <c r="AD1048" s="52"/>
    </row>
    <row r="1049" ht="33.75" hidden="1" customHeight="1">
      <c r="A1049" s="52">
        <v>1188.0</v>
      </c>
      <c r="B1049" s="53" t="s">
        <v>54</v>
      </c>
      <c r="C1049" s="54" t="s">
        <v>1507</v>
      </c>
      <c r="D1049" s="74" t="s">
        <v>600</v>
      </c>
      <c r="E1049" s="412"/>
      <c r="F1049" s="625"/>
      <c r="G1049" s="58">
        <v>45784.0</v>
      </c>
      <c r="H1049" s="74"/>
      <c r="I1049" s="74"/>
      <c r="J1049" s="63" t="s">
        <v>66</v>
      </c>
      <c r="K1049" s="64" t="s">
        <v>66</v>
      </c>
      <c r="L1049" s="64" t="s">
        <v>66</v>
      </c>
      <c r="M1049" s="74" t="s">
        <v>57</v>
      </c>
      <c r="N1049" s="74" t="s">
        <v>57</v>
      </c>
      <c r="O1049" s="74" t="s">
        <v>57</v>
      </c>
      <c r="P1049" s="307"/>
      <c r="Q1049" s="65" t="s">
        <v>1508</v>
      </c>
      <c r="R1049" s="65" t="s">
        <v>64</v>
      </c>
      <c r="S1049" s="67">
        <v>261.0</v>
      </c>
      <c r="T1049" s="67">
        <v>0.0</v>
      </c>
      <c r="U1049" s="67">
        <v>0.0</v>
      </c>
      <c r="V1049" s="68"/>
      <c r="W1049" s="70"/>
      <c r="X1049" s="70"/>
      <c r="Y1049" s="64" t="s">
        <v>66</v>
      </c>
      <c r="Z1049" s="64" t="s">
        <v>66</v>
      </c>
      <c r="AA1049" s="64" t="s">
        <v>66</v>
      </c>
      <c r="AB1049" s="64" t="s">
        <v>66</v>
      </c>
      <c r="AC1049" s="148"/>
      <c r="AD1049" s="148"/>
    </row>
    <row r="1050" ht="33.75" hidden="1" customHeight="1">
      <c r="A1050" s="52">
        <v>1189.0</v>
      </c>
      <c r="B1050" s="53" t="s">
        <v>54</v>
      </c>
      <c r="C1050" s="54" t="s">
        <v>1509</v>
      </c>
      <c r="D1050" s="620" t="s">
        <v>2115</v>
      </c>
      <c r="E1050" s="412"/>
      <c r="F1050" s="625"/>
      <c r="G1050" s="58">
        <v>45808.0</v>
      </c>
      <c r="H1050" s="74"/>
      <c r="I1050" s="74"/>
      <c r="J1050" s="63" t="s">
        <v>66</v>
      </c>
      <c r="K1050" s="64" t="s">
        <v>66</v>
      </c>
      <c r="L1050" s="64" t="s">
        <v>66</v>
      </c>
      <c r="M1050" s="74" t="s">
        <v>57</v>
      </c>
      <c r="N1050" s="74" t="s">
        <v>57</v>
      </c>
      <c r="O1050" s="74" t="s">
        <v>57</v>
      </c>
      <c r="P1050" s="307"/>
      <c r="Q1050" s="74" t="s">
        <v>57</v>
      </c>
      <c r="R1050" s="65" t="s">
        <v>58</v>
      </c>
      <c r="S1050" s="67">
        <v>49.0</v>
      </c>
      <c r="T1050" s="67">
        <v>0.0</v>
      </c>
      <c r="U1050" s="67">
        <v>0.0</v>
      </c>
      <c r="V1050" s="68"/>
      <c r="W1050" s="70"/>
      <c r="X1050" s="70"/>
      <c r="Y1050" s="64" t="s">
        <v>66</v>
      </c>
      <c r="Z1050" s="64" t="s">
        <v>66</v>
      </c>
      <c r="AA1050" s="64" t="s">
        <v>66</v>
      </c>
      <c r="AB1050" s="64" t="s">
        <v>66</v>
      </c>
      <c r="AC1050" s="52" t="s">
        <v>2560</v>
      </c>
      <c r="AD1050" s="52"/>
    </row>
    <row r="1051" ht="33.75" hidden="1" customHeight="1">
      <c r="A1051" s="52">
        <v>1190.0</v>
      </c>
      <c r="B1051" s="53" t="s">
        <v>54</v>
      </c>
      <c r="C1051" s="54" t="s">
        <v>1510</v>
      </c>
      <c r="D1051" s="55" t="s">
        <v>197</v>
      </c>
      <c r="E1051" s="54"/>
      <c r="F1051" s="303"/>
      <c r="G1051" s="58">
        <v>45827.0</v>
      </c>
      <c r="H1051" s="74"/>
      <c r="I1051" s="74"/>
      <c r="J1051" s="63" t="s">
        <v>57</v>
      </c>
      <c r="K1051" s="64" t="s">
        <v>57</v>
      </c>
      <c r="L1051" s="64" t="s">
        <v>57</v>
      </c>
      <c r="M1051" s="65" t="s">
        <v>57</v>
      </c>
      <c r="N1051" s="74" t="s">
        <v>57</v>
      </c>
      <c r="O1051" s="74" t="s">
        <v>57</v>
      </c>
      <c r="P1051" s="307"/>
      <c r="Q1051" s="74" t="s">
        <v>58</v>
      </c>
      <c r="R1051" s="65" t="s">
        <v>1511</v>
      </c>
      <c r="S1051" s="67">
        <v>21.0</v>
      </c>
      <c r="T1051" s="67">
        <v>24.0</v>
      </c>
      <c r="U1051" s="67">
        <v>8.0</v>
      </c>
      <c r="V1051" s="68"/>
      <c r="W1051" s="70"/>
      <c r="X1051" s="70"/>
      <c r="Y1051" s="64" t="s">
        <v>66</v>
      </c>
      <c r="Z1051" s="64" t="s">
        <v>66</v>
      </c>
      <c r="AA1051" s="64" t="s">
        <v>66</v>
      </c>
      <c r="AB1051" s="64" t="s">
        <v>66</v>
      </c>
      <c r="AC1051" s="52" t="s">
        <v>2118</v>
      </c>
      <c r="AD1051" s="52"/>
    </row>
    <row r="1052" ht="33.75" hidden="1" customHeight="1">
      <c r="A1052" s="52">
        <v>1191.0</v>
      </c>
      <c r="B1052" s="53" t="s">
        <v>54</v>
      </c>
      <c r="C1052" s="54" t="s">
        <v>1512</v>
      </c>
      <c r="D1052" s="620" t="s">
        <v>453</v>
      </c>
      <c r="E1052" s="412"/>
      <c r="F1052" s="625"/>
      <c r="G1052" s="58">
        <v>45799.0</v>
      </c>
      <c r="H1052" s="74"/>
      <c r="I1052" s="74"/>
      <c r="J1052" s="63" t="s">
        <v>57</v>
      </c>
      <c r="K1052" s="64" t="s">
        <v>57</v>
      </c>
      <c r="L1052" s="64" t="s">
        <v>57</v>
      </c>
      <c r="M1052" s="74" t="s">
        <v>57</v>
      </c>
      <c r="N1052" s="74" t="s">
        <v>57</v>
      </c>
      <c r="O1052" s="74" t="s">
        <v>57</v>
      </c>
      <c r="P1052" s="307"/>
      <c r="Q1052" s="74" t="s">
        <v>58</v>
      </c>
      <c r="R1052" s="65" t="s">
        <v>58</v>
      </c>
      <c r="S1052" s="67">
        <v>13.0</v>
      </c>
      <c r="T1052" s="67">
        <v>15.0</v>
      </c>
      <c r="U1052" s="67">
        <v>3.0</v>
      </c>
      <c r="V1052" s="68"/>
      <c r="W1052" s="70"/>
      <c r="X1052" s="70"/>
      <c r="Y1052" s="64" t="s">
        <v>66</v>
      </c>
      <c r="Z1052" s="64" t="s">
        <v>66</v>
      </c>
      <c r="AA1052" s="64" t="s">
        <v>66</v>
      </c>
      <c r="AB1052" s="64" t="s">
        <v>66</v>
      </c>
      <c r="AC1052" s="52" t="s">
        <v>620</v>
      </c>
      <c r="AD1052" s="52"/>
    </row>
    <row r="1053" ht="33.75" hidden="1" customHeight="1">
      <c r="A1053" s="52">
        <v>1192.0</v>
      </c>
      <c r="B1053" s="53" t="s">
        <v>54</v>
      </c>
      <c r="C1053" s="54" t="s">
        <v>1514</v>
      </c>
      <c r="D1053" s="620" t="s">
        <v>453</v>
      </c>
      <c r="E1053" s="412"/>
      <c r="F1053" s="625"/>
      <c r="G1053" s="58">
        <v>45796.0</v>
      </c>
      <c r="H1053" s="74"/>
      <c r="I1053" s="74"/>
      <c r="J1053" s="63" t="s">
        <v>57</v>
      </c>
      <c r="K1053" s="64" t="s">
        <v>57</v>
      </c>
      <c r="L1053" s="64" t="s">
        <v>66</v>
      </c>
      <c r="M1053" s="74" t="s">
        <v>57</v>
      </c>
      <c r="N1053" s="74" t="s">
        <v>57</v>
      </c>
      <c r="O1053" s="74" t="s">
        <v>57</v>
      </c>
      <c r="P1053" s="307"/>
      <c r="Q1053" s="74" t="s">
        <v>58</v>
      </c>
      <c r="R1053" s="74" t="s">
        <v>58</v>
      </c>
      <c r="S1053" s="67">
        <v>2.0</v>
      </c>
      <c r="T1053" s="67">
        <v>2.0</v>
      </c>
      <c r="U1053" s="67">
        <v>0.0</v>
      </c>
      <c r="V1053" s="68"/>
      <c r="W1053" s="70"/>
      <c r="X1053" s="70"/>
      <c r="Y1053" s="64" t="s">
        <v>66</v>
      </c>
      <c r="Z1053" s="64" t="s">
        <v>66</v>
      </c>
      <c r="AA1053" s="64" t="s">
        <v>66</v>
      </c>
      <c r="AB1053" s="64" t="s">
        <v>66</v>
      </c>
      <c r="AC1053" s="52"/>
      <c r="AD1053" s="52"/>
    </row>
    <row r="1054" ht="33.75" hidden="1" customHeight="1">
      <c r="A1054" s="52">
        <v>1193.0</v>
      </c>
      <c r="B1054" s="53" t="s">
        <v>54</v>
      </c>
      <c r="C1054" s="54" t="s">
        <v>1515</v>
      </c>
      <c r="D1054" s="55" t="s">
        <v>197</v>
      </c>
      <c r="E1054" s="54"/>
      <c r="F1054" s="303"/>
      <c r="G1054" s="58">
        <v>45834.0</v>
      </c>
      <c r="H1054" s="74"/>
      <c r="I1054" s="74"/>
      <c r="J1054" s="63" t="s">
        <v>57</v>
      </c>
      <c r="K1054" s="64" t="s">
        <v>57</v>
      </c>
      <c r="L1054" s="64" t="s">
        <v>57</v>
      </c>
      <c r="M1054" s="74" t="s">
        <v>57</v>
      </c>
      <c r="N1054" s="74" t="s">
        <v>57</v>
      </c>
      <c r="O1054" s="74" t="s">
        <v>57</v>
      </c>
      <c r="P1054" s="307"/>
      <c r="Q1054" s="74" t="s">
        <v>58</v>
      </c>
      <c r="R1054" s="65" t="s">
        <v>58</v>
      </c>
      <c r="S1054" s="67">
        <v>8.0</v>
      </c>
      <c r="T1054" s="67">
        <v>13.0</v>
      </c>
      <c r="U1054" s="67">
        <v>5.0</v>
      </c>
      <c r="V1054" s="68"/>
      <c r="W1054" s="70"/>
      <c r="X1054" s="70"/>
      <c r="Y1054" s="64" t="s">
        <v>66</v>
      </c>
      <c r="Z1054" s="64" t="s">
        <v>66</v>
      </c>
      <c r="AA1054" s="64" t="s">
        <v>66</v>
      </c>
      <c r="AB1054" s="64" t="s">
        <v>66</v>
      </c>
      <c r="AC1054" s="52" t="s">
        <v>2119</v>
      </c>
      <c r="AD1054" s="52"/>
    </row>
    <row r="1055" ht="33.75" hidden="1" customHeight="1">
      <c r="A1055" s="52">
        <v>1194.0</v>
      </c>
      <c r="B1055" s="53" t="s">
        <v>54</v>
      </c>
      <c r="C1055" s="54" t="s">
        <v>1516</v>
      </c>
      <c r="D1055" s="620" t="s">
        <v>197</v>
      </c>
      <c r="E1055" s="412"/>
      <c r="F1055" s="625"/>
      <c r="G1055" s="58">
        <v>45812.0</v>
      </c>
      <c r="H1055" s="74"/>
      <c r="I1055" s="74"/>
      <c r="J1055" s="63" t="s">
        <v>66</v>
      </c>
      <c r="K1055" s="64" t="s">
        <v>66</v>
      </c>
      <c r="L1055" s="64" t="s">
        <v>57</v>
      </c>
      <c r="M1055" s="74" t="s">
        <v>66</v>
      </c>
      <c r="N1055" s="74" t="s">
        <v>66</v>
      </c>
      <c r="O1055" s="74" t="s">
        <v>66</v>
      </c>
      <c r="P1055" s="307"/>
      <c r="Q1055" s="74" t="s">
        <v>66</v>
      </c>
      <c r="R1055" s="74" t="s">
        <v>66</v>
      </c>
      <c r="S1055" s="67">
        <v>0.0</v>
      </c>
      <c r="T1055" s="67">
        <v>0.0</v>
      </c>
      <c r="U1055" s="67">
        <v>1.0</v>
      </c>
      <c r="V1055" s="68"/>
      <c r="W1055" s="70"/>
      <c r="X1055" s="70"/>
      <c r="Y1055" s="64" t="s">
        <v>66</v>
      </c>
      <c r="Z1055" s="64" t="s">
        <v>66</v>
      </c>
      <c r="AA1055" s="64" t="s">
        <v>66</v>
      </c>
      <c r="AB1055" s="64" t="s">
        <v>66</v>
      </c>
      <c r="AC1055" s="52" t="s">
        <v>2120</v>
      </c>
      <c r="AD1055" s="52"/>
    </row>
    <row r="1056" ht="33.75" hidden="1" customHeight="1">
      <c r="A1056" s="52">
        <v>1195.0</v>
      </c>
      <c r="B1056" s="53" t="s">
        <v>54</v>
      </c>
      <c r="C1056" s="54" t="s">
        <v>239</v>
      </c>
      <c r="D1056" s="55" t="s">
        <v>197</v>
      </c>
      <c r="E1056" s="54"/>
      <c r="F1056" s="303"/>
      <c r="G1056" s="58">
        <v>45820.0</v>
      </c>
      <c r="H1056" s="74"/>
      <c r="I1056" s="74"/>
      <c r="J1056" s="63" t="s">
        <v>57</v>
      </c>
      <c r="K1056" s="64" t="s">
        <v>57</v>
      </c>
      <c r="L1056" s="64" t="s">
        <v>57</v>
      </c>
      <c r="M1056" s="74" t="s">
        <v>57</v>
      </c>
      <c r="N1056" s="74" t="s">
        <v>57</v>
      </c>
      <c r="O1056" s="74" t="s">
        <v>57</v>
      </c>
      <c r="P1056" s="307"/>
      <c r="Q1056" s="74" t="s">
        <v>58</v>
      </c>
      <c r="R1056" s="65" t="s">
        <v>58</v>
      </c>
      <c r="S1056" s="67">
        <v>10.0</v>
      </c>
      <c r="T1056" s="67">
        <v>14.0</v>
      </c>
      <c r="U1056" s="67">
        <v>6.0</v>
      </c>
      <c r="V1056" s="68"/>
      <c r="W1056" s="70"/>
      <c r="X1056" s="70"/>
      <c r="Y1056" s="64" t="s">
        <v>66</v>
      </c>
      <c r="Z1056" s="64" t="s">
        <v>66</v>
      </c>
      <c r="AA1056" s="64" t="s">
        <v>66</v>
      </c>
      <c r="AB1056" s="64" t="s">
        <v>66</v>
      </c>
      <c r="AC1056" s="52" t="s">
        <v>2121</v>
      </c>
      <c r="AD1056" s="52"/>
    </row>
    <row r="1057" ht="33.75" hidden="1" customHeight="1">
      <c r="A1057" s="52">
        <v>1196.0</v>
      </c>
      <c r="B1057" s="53" t="s">
        <v>54</v>
      </c>
      <c r="C1057" s="54" t="s">
        <v>1518</v>
      </c>
      <c r="D1057" s="620" t="s">
        <v>2389</v>
      </c>
      <c r="E1057" s="412"/>
      <c r="F1057" s="625"/>
      <c r="G1057" s="58">
        <v>45792.0</v>
      </c>
      <c r="H1057" s="74"/>
      <c r="I1057" s="74"/>
      <c r="J1057" s="63" t="s">
        <v>66</v>
      </c>
      <c r="K1057" s="64" t="s">
        <v>66</v>
      </c>
      <c r="L1057" s="64" t="s">
        <v>66</v>
      </c>
      <c r="M1057" s="74" t="s">
        <v>57</v>
      </c>
      <c r="N1057" s="74" t="s">
        <v>57</v>
      </c>
      <c r="O1057" s="74" t="s">
        <v>57</v>
      </c>
      <c r="P1057" s="307"/>
      <c r="Q1057" s="74" t="s">
        <v>101</v>
      </c>
      <c r="R1057" s="65" t="s">
        <v>58</v>
      </c>
      <c r="S1057" s="67">
        <v>4.0</v>
      </c>
      <c r="T1057" s="67">
        <v>0.0</v>
      </c>
      <c r="U1057" s="67">
        <v>0.0</v>
      </c>
      <c r="V1057" s="68"/>
      <c r="W1057" s="70"/>
      <c r="X1057" s="70"/>
      <c r="Y1057" s="64" t="s">
        <v>66</v>
      </c>
      <c r="Z1057" s="64" t="s">
        <v>66</v>
      </c>
      <c r="AA1057" s="64" t="s">
        <v>66</v>
      </c>
      <c r="AB1057" s="64" t="s">
        <v>66</v>
      </c>
      <c r="AC1057" s="52" t="s">
        <v>2562</v>
      </c>
      <c r="AD1057" s="52"/>
    </row>
    <row r="1058" ht="33.75" hidden="1" customHeight="1">
      <c r="A1058" s="52">
        <v>1197.0</v>
      </c>
      <c r="B1058" s="53" t="s">
        <v>54</v>
      </c>
      <c r="C1058" s="54" t="s">
        <v>1520</v>
      </c>
      <c r="D1058" s="620" t="s">
        <v>197</v>
      </c>
      <c r="E1058" s="412"/>
      <c r="F1058" s="625"/>
      <c r="G1058" s="58">
        <v>45813.0</v>
      </c>
      <c r="H1058" s="74"/>
      <c r="I1058" s="74"/>
      <c r="J1058" s="63" t="s">
        <v>57</v>
      </c>
      <c r="K1058" s="64" t="s">
        <v>57</v>
      </c>
      <c r="L1058" s="64" t="s">
        <v>66</v>
      </c>
      <c r="M1058" s="74" t="s">
        <v>66</v>
      </c>
      <c r="N1058" s="74" t="s">
        <v>66</v>
      </c>
      <c r="O1058" s="74" t="s">
        <v>66</v>
      </c>
      <c r="P1058" s="307"/>
      <c r="Q1058" s="74" t="s">
        <v>66</v>
      </c>
      <c r="R1058" s="65" t="s">
        <v>66</v>
      </c>
      <c r="S1058" s="67">
        <v>0.0</v>
      </c>
      <c r="T1058" s="67">
        <v>1.0</v>
      </c>
      <c r="U1058" s="67">
        <v>0.0</v>
      </c>
      <c r="V1058" s="68"/>
      <c r="W1058" s="70"/>
      <c r="X1058" s="70"/>
      <c r="Y1058" s="64" t="s">
        <v>66</v>
      </c>
      <c r="Z1058" s="64" t="s">
        <v>66</v>
      </c>
      <c r="AA1058" s="64" t="s">
        <v>66</v>
      </c>
      <c r="AB1058" s="64" t="s">
        <v>66</v>
      </c>
      <c r="AC1058" s="52" t="s">
        <v>2123</v>
      </c>
      <c r="AD1058" s="52"/>
    </row>
    <row r="1059" ht="33.75" hidden="1" customHeight="1">
      <c r="A1059" s="52">
        <v>1198.0</v>
      </c>
      <c r="B1059" s="53" t="s">
        <v>54</v>
      </c>
      <c r="C1059" s="54" t="s">
        <v>1521</v>
      </c>
      <c r="D1059" s="620" t="s">
        <v>3014</v>
      </c>
      <c r="E1059" s="412"/>
      <c r="F1059" s="625"/>
      <c r="G1059" s="58">
        <v>45794.0</v>
      </c>
      <c r="H1059" s="74"/>
      <c r="I1059" s="74"/>
      <c r="J1059" s="63" t="s">
        <v>66</v>
      </c>
      <c r="K1059" s="64" t="s">
        <v>66</v>
      </c>
      <c r="L1059" s="64" t="s">
        <v>66</v>
      </c>
      <c r="M1059" s="74" t="s">
        <v>66</v>
      </c>
      <c r="N1059" s="74" t="s">
        <v>66</v>
      </c>
      <c r="O1059" s="74" t="s">
        <v>66</v>
      </c>
      <c r="P1059" s="307"/>
      <c r="Q1059" s="74" t="s">
        <v>66</v>
      </c>
      <c r="R1059" s="65" t="s">
        <v>66</v>
      </c>
      <c r="S1059" s="67">
        <v>0.0</v>
      </c>
      <c r="T1059" s="67">
        <v>0.0</v>
      </c>
      <c r="U1059" s="67">
        <v>0.0</v>
      </c>
      <c r="V1059" s="68"/>
      <c r="W1059" s="70"/>
      <c r="X1059" s="70"/>
      <c r="Y1059" s="64" t="s">
        <v>66</v>
      </c>
      <c r="Z1059" s="64" t="s">
        <v>66</v>
      </c>
      <c r="AA1059" s="64" t="s">
        <v>66</v>
      </c>
      <c r="AB1059" s="64" t="s">
        <v>66</v>
      </c>
      <c r="AC1059" s="52" t="s">
        <v>2124</v>
      </c>
      <c r="AD1059" s="52"/>
    </row>
    <row r="1060" ht="33.75" hidden="1" customHeight="1">
      <c r="A1060" s="52">
        <v>1199.0</v>
      </c>
      <c r="B1060" s="53" t="s">
        <v>54</v>
      </c>
      <c r="C1060" s="54" t="s">
        <v>1522</v>
      </c>
      <c r="D1060" s="620" t="s">
        <v>2129</v>
      </c>
      <c r="E1060" s="412"/>
      <c r="F1060" s="625"/>
      <c r="G1060" s="58">
        <v>45812.0</v>
      </c>
      <c r="H1060" s="74"/>
      <c r="I1060" s="74"/>
      <c r="J1060" s="63" t="s">
        <v>57</v>
      </c>
      <c r="K1060" s="64" t="s">
        <v>57</v>
      </c>
      <c r="L1060" s="64" t="s">
        <v>66</v>
      </c>
      <c r="M1060" s="74" t="s">
        <v>57</v>
      </c>
      <c r="N1060" s="74" t="s">
        <v>57</v>
      </c>
      <c r="O1060" s="74" t="s">
        <v>57</v>
      </c>
      <c r="P1060" s="307"/>
      <c r="Q1060" s="74" t="s">
        <v>58</v>
      </c>
      <c r="R1060" s="65" t="s">
        <v>58</v>
      </c>
      <c r="S1060" s="67">
        <v>2.0</v>
      </c>
      <c r="T1060" s="67">
        <v>2.0</v>
      </c>
      <c r="U1060" s="67">
        <v>0.0</v>
      </c>
      <c r="V1060" s="68"/>
      <c r="W1060" s="70"/>
      <c r="X1060" s="70"/>
      <c r="Y1060" s="64" t="s">
        <v>66</v>
      </c>
      <c r="Z1060" s="64" t="s">
        <v>66</v>
      </c>
      <c r="AA1060" s="64" t="s">
        <v>66</v>
      </c>
      <c r="AB1060" s="64" t="s">
        <v>66</v>
      </c>
      <c r="AC1060" s="52" t="s">
        <v>2130</v>
      </c>
      <c r="AD1060" s="52"/>
    </row>
    <row r="1061" ht="33.75" hidden="1" customHeight="1">
      <c r="A1061" s="52">
        <v>1200.0</v>
      </c>
      <c r="B1061" s="53" t="s">
        <v>54</v>
      </c>
      <c r="C1061" s="54" t="s">
        <v>1523</v>
      </c>
      <c r="D1061" s="55" t="s">
        <v>197</v>
      </c>
      <c r="E1061" s="54"/>
      <c r="F1061" s="303"/>
      <c r="G1061" s="58">
        <v>45847.0</v>
      </c>
      <c r="H1061" s="74"/>
      <c r="I1061" s="74"/>
      <c r="J1061" s="63" t="s">
        <v>57</v>
      </c>
      <c r="K1061" s="64" t="s">
        <v>57</v>
      </c>
      <c r="L1061" s="64" t="s">
        <v>183</v>
      </c>
      <c r="M1061" s="74" t="s">
        <v>57</v>
      </c>
      <c r="N1061" s="74" t="s">
        <v>57</v>
      </c>
      <c r="O1061" s="74" t="s">
        <v>57</v>
      </c>
      <c r="P1061" s="307"/>
      <c r="Q1061" s="74" t="s">
        <v>58</v>
      </c>
      <c r="R1061" s="65" t="s">
        <v>58</v>
      </c>
      <c r="S1061" s="67">
        <v>10.0</v>
      </c>
      <c r="T1061" s="67">
        <v>14.0</v>
      </c>
      <c r="U1061" s="67">
        <v>4.0</v>
      </c>
      <c r="V1061" s="68"/>
      <c r="W1061" s="70"/>
      <c r="X1061" s="70"/>
      <c r="Y1061" s="64" t="s">
        <v>66</v>
      </c>
      <c r="Z1061" s="64" t="s">
        <v>66</v>
      </c>
      <c r="AA1061" s="64" t="s">
        <v>66</v>
      </c>
      <c r="AB1061" s="64" t="s">
        <v>66</v>
      </c>
      <c r="AC1061" s="52" t="s">
        <v>2564</v>
      </c>
      <c r="AD1061" s="52"/>
    </row>
    <row r="1062" ht="33.75" hidden="1" customHeight="1">
      <c r="A1062" s="52">
        <v>1201.0</v>
      </c>
      <c r="B1062" s="53" t="s">
        <v>54</v>
      </c>
      <c r="C1062" s="54" t="s">
        <v>1524</v>
      </c>
      <c r="D1062" s="55" t="s">
        <v>3056</v>
      </c>
      <c r="E1062" s="54"/>
      <c r="F1062" s="303"/>
      <c r="G1062" s="58">
        <v>45824.0</v>
      </c>
      <c r="H1062" s="74"/>
      <c r="I1062" s="74"/>
      <c r="J1062" s="63" t="s">
        <v>66</v>
      </c>
      <c r="K1062" s="64" t="s">
        <v>66</v>
      </c>
      <c r="L1062" s="64" t="s">
        <v>66</v>
      </c>
      <c r="M1062" s="74" t="s">
        <v>57</v>
      </c>
      <c r="N1062" s="74" t="s">
        <v>57</v>
      </c>
      <c r="O1062" s="74" t="s">
        <v>57</v>
      </c>
      <c r="P1062" s="307"/>
      <c r="Q1062" s="74" t="s">
        <v>58</v>
      </c>
      <c r="R1062" s="65" t="s">
        <v>64</v>
      </c>
      <c r="S1062" s="67">
        <v>11.0</v>
      </c>
      <c r="T1062" s="67">
        <v>0.0</v>
      </c>
      <c r="U1062" s="67">
        <v>0.0</v>
      </c>
      <c r="V1062" s="68"/>
      <c r="W1062" s="70"/>
      <c r="X1062" s="70"/>
      <c r="Y1062" s="64" t="s">
        <v>66</v>
      </c>
      <c r="Z1062" s="64" t="s">
        <v>66</v>
      </c>
      <c r="AA1062" s="64" t="s">
        <v>66</v>
      </c>
      <c r="AB1062" s="64" t="s">
        <v>66</v>
      </c>
      <c r="AC1062" s="52" t="s">
        <v>2133</v>
      </c>
      <c r="AD1062" s="52"/>
    </row>
    <row r="1063" ht="33.75" hidden="1" customHeight="1">
      <c r="A1063" s="52">
        <v>1202.0</v>
      </c>
      <c r="B1063" s="53" t="s">
        <v>54</v>
      </c>
      <c r="C1063" s="54" t="s">
        <v>1525</v>
      </c>
      <c r="D1063" s="55" t="s">
        <v>3056</v>
      </c>
      <c r="E1063" s="54"/>
      <c r="F1063" s="303"/>
      <c r="G1063" s="58">
        <v>45826.0</v>
      </c>
      <c r="H1063" s="74"/>
      <c r="I1063" s="74"/>
      <c r="J1063" s="63" t="s">
        <v>66</v>
      </c>
      <c r="K1063" s="64" t="s">
        <v>66</v>
      </c>
      <c r="L1063" s="64" t="s">
        <v>66</v>
      </c>
      <c r="M1063" s="74" t="s">
        <v>57</v>
      </c>
      <c r="N1063" s="74" t="s">
        <v>57</v>
      </c>
      <c r="O1063" s="74" t="s">
        <v>57</v>
      </c>
      <c r="P1063" s="307"/>
      <c r="Q1063" s="74" t="s">
        <v>58</v>
      </c>
      <c r="R1063" s="65" t="s">
        <v>64</v>
      </c>
      <c r="S1063" s="67">
        <v>14.0</v>
      </c>
      <c r="T1063" s="67">
        <v>0.0</v>
      </c>
      <c r="U1063" s="67">
        <v>0.0</v>
      </c>
      <c r="V1063" s="68"/>
      <c r="W1063" s="70"/>
      <c r="X1063" s="70"/>
      <c r="Y1063" s="64" t="s">
        <v>66</v>
      </c>
      <c r="Z1063" s="64" t="s">
        <v>66</v>
      </c>
      <c r="AA1063" s="64" t="s">
        <v>66</v>
      </c>
      <c r="AB1063" s="64" t="s">
        <v>66</v>
      </c>
      <c r="AC1063" s="52"/>
      <c r="AD1063" s="52"/>
    </row>
    <row r="1064" ht="33.75" hidden="1" customHeight="1">
      <c r="A1064" s="52">
        <v>1203.0</v>
      </c>
      <c r="B1064" s="53" t="s">
        <v>54</v>
      </c>
      <c r="C1064" s="54" t="s">
        <v>1526</v>
      </c>
      <c r="D1064" s="620" t="s">
        <v>385</v>
      </c>
      <c r="E1064" s="412"/>
      <c r="F1064" s="625"/>
      <c r="G1064" s="58">
        <v>45819.0</v>
      </c>
      <c r="H1064" s="74"/>
      <c r="I1064" s="74"/>
      <c r="J1064" s="63" t="s">
        <v>57</v>
      </c>
      <c r="K1064" s="64" t="s">
        <v>57</v>
      </c>
      <c r="L1064" s="64" t="s">
        <v>66</v>
      </c>
      <c r="M1064" s="74" t="s">
        <v>57</v>
      </c>
      <c r="N1064" s="74" t="s">
        <v>57</v>
      </c>
      <c r="O1064" s="74" t="s">
        <v>57</v>
      </c>
      <c r="P1064" s="307"/>
      <c r="Q1064" s="74" t="s">
        <v>58</v>
      </c>
      <c r="R1064" s="65" t="s">
        <v>58</v>
      </c>
      <c r="S1064" s="67">
        <v>5.0</v>
      </c>
      <c r="T1064" s="67">
        <v>5.0</v>
      </c>
      <c r="U1064" s="67">
        <v>0.0</v>
      </c>
      <c r="V1064" s="68"/>
      <c r="W1064" s="70"/>
      <c r="X1064" s="70"/>
      <c r="Y1064" s="64" t="s">
        <v>66</v>
      </c>
      <c r="Z1064" s="64" t="s">
        <v>66</v>
      </c>
      <c r="AA1064" s="64" t="s">
        <v>66</v>
      </c>
      <c r="AB1064" s="64" t="s">
        <v>66</v>
      </c>
      <c r="AC1064" s="52" t="s">
        <v>2127</v>
      </c>
      <c r="AD1064" s="52"/>
    </row>
    <row r="1065" ht="33.75" hidden="1" customHeight="1">
      <c r="A1065" s="52">
        <v>1204.0</v>
      </c>
      <c r="B1065" s="53" t="s">
        <v>54</v>
      </c>
      <c r="C1065" s="54" t="s">
        <v>1527</v>
      </c>
      <c r="D1065" s="55" t="s">
        <v>3056</v>
      </c>
      <c r="E1065" s="54"/>
      <c r="F1065" s="303"/>
      <c r="G1065" s="58">
        <v>45820.0</v>
      </c>
      <c r="H1065" s="74"/>
      <c r="I1065" s="74"/>
      <c r="J1065" s="63" t="s">
        <v>66</v>
      </c>
      <c r="K1065" s="64" t="s">
        <v>66</v>
      </c>
      <c r="L1065" s="64" t="s">
        <v>66</v>
      </c>
      <c r="M1065" s="74" t="s">
        <v>57</v>
      </c>
      <c r="N1065" s="74" t="s">
        <v>57</v>
      </c>
      <c r="O1065" s="74" t="s">
        <v>57</v>
      </c>
      <c r="P1065" s="307"/>
      <c r="Q1065" s="74" t="s">
        <v>58</v>
      </c>
      <c r="R1065" s="65" t="s">
        <v>1528</v>
      </c>
      <c r="S1065" s="67">
        <v>2.0</v>
      </c>
      <c r="T1065" s="67">
        <v>0.0</v>
      </c>
      <c r="U1065" s="67">
        <v>0.0</v>
      </c>
      <c r="V1065" s="68"/>
      <c r="W1065" s="70"/>
      <c r="X1065" s="70"/>
      <c r="Y1065" s="64" t="s">
        <v>66</v>
      </c>
      <c r="Z1065" s="64" t="s">
        <v>66</v>
      </c>
      <c r="AA1065" s="64" t="s">
        <v>66</v>
      </c>
      <c r="AB1065" s="64" t="s">
        <v>66</v>
      </c>
      <c r="AC1065" s="52"/>
      <c r="AD1065" s="52"/>
    </row>
    <row r="1066" ht="33.75" hidden="1" customHeight="1">
      <c r="A1066" s="52">
        <v>1205.0</v>
      </c>
      <c r="B1066" s="53" t="s">
        <v>54</v>
      </c>
      <c r="C1066" s="54" t="s">
        <v>1529</v>
      </c>
      <c r="D1066" s="620" t="s">
        <v>197</v>
      </c>
      <c r="E1066" s="412"/>
      <c r="F1066" s="625"/>
      <c r="G1066" s="58">
        <v>45808.0</v>
      </c>
      <c r="H1066" s="74"/>
      <c r="I1066" s="74"/>
      <c r="J1066" s="63" t="s">
        <v>66</v>
      </c>
      <c r="K1066" s="64" t="s">
        <v>66</v>
      </c>
      <c r="L1066" s="64" t="s">
        <v>66</v>
      </c>
      <c r="M1066" s="74" t="s">
        <v>57</v>
      </c>
      <c r="N1066" s="74" t="s">
        <v>57</v>
      </c>
      <c r="O1066" s="74" t="s">
        <v>57</v>
      </c>
      <c r="P1066" s="307"/>
      <c r="Q1066" s="74" t="s">
        <v>57</v>
      </c>
      <c r="R1066" s="65" t="s">
        <v>66</v>
      </c>
      <c r="S1066" s="67">
        <v>1.0</v>
      </c>
      <c r="T1066" s="67">
        <v>0.0</v>
      </c>
      <c r="U1066" s="67">
        <v>0.0</v>
      </c>
      <c r="V1066" s="68"/>
      <c r="W1066" s="70"/>
      <c r="X1066" s="70"/>
      <c r="Y1066" s="64" t="s">
        <v>66</v>
      </c>
      <c r="Z1066" s="64" t="s">
        <v>66</v>
      </c>
      <c r="AA1066" s="64" t="s">
        <v>66</v>
      </c>
      <c r="AB1066" s="64" t="s">
        <v>66</v>
      </c>
      <c r="AC1066" s="52" t="s">
        <v>2134</v>
      </c>
      <c r="AD1066" s="52"/>
    </row>
    <row r="1067" ht="33.75" hidden="1" customHeight="1">
      <c r="A1067" s="52">
        <v>1206.0</v>
      </c>
      <c r="B1067" s="53" t="s">
        <v>54</v>
      </c>
      <c r="C1067" s="54" t="s">
        <v>1530</v>
      </c>
      <c r="D1067" s="55" t="s">
        <v>3056</v>
      </c>
      <c r="E1067" s="54"/>
      <c r="F1067" s="303"/>
      <c r="G1067" s="58">
        <v>45944.0</v>
      </c>
      <c r="H1067" s="74"/>
      <c r="I1067" s="74"/>
      <c r="J1067" s="63" t="s">
        <v>66</v>
      </c>
      <c r="K1067" s="64" t="s">
        <v>66</v>
      </c>
      <c r="L1067" s="64" t="s">
        <v>66</v>
      </c>
      <c r="M1067" s="74" t="s">
        <v>57</v>
      </c>
      <c r="N1067" s="74" t="s">
        <v>57</v>
      </c>
      <c r="O1067" s="74" t="s">
        <v>57</v>
      </c>
      <c r="P1067" s="307"/>
      <c r="Q1067" s="74" t="s">
        <v>58</v>
      </c>
      <c r="R1067" s="65" t="s">
        <v>64</v>
      </c>
      <c r="S1067" s="67">
        <v>14.0</v>
      </c>
      <c r="T1067" s="67">
        <v>0.0</v>
      </c>
      <c r="U1067" s="67">
        <v>0.0</v>
      </c>
      <c r="V1067" s="68"/>
      <c r="W1067" s="70"/>
      <c r="X1067" s="70"/>
      <c r="Y1067" s="64" t="s">
        <v>66</v>
      </c>
      <c r="Z1067" s="64" t="s">
        <v>66</v>
      </c>
      <c r="AA1067" s="64" t="s">
        <v>66</v>
      </c>
      <c r="AB1067" s="64" t="s">
        <v>66</v>
      </c>
      <c r="AC1067" s="52"/>
      <c r="AD1067" s="52"/>
    </row>
    <row r="1068" ht="33.75" hidden="1" customHeight="1">
      <c r="A1068" s="52">
        <v>1207.0</v>
      </c>
      <c r="B1068" s="53" t="s">
        <v>54</v>
      </c>
      <c r="C1068" s="54" t="s">
        <v>1531</v>
      </c>
      <c r="D1068" s="620" t="s">
        <v>3056</v>
      </c>
      <c r="E1068" s="412"/>
      <c r="F1068" s="625"/>
      <c r="G1068" s="58">
        <v>45798.0</v>
      </c>
      <c r="H1068" s="74"/>
      <c r="I1068" s="74"/>
      <c r="J1068" s="63" t="s">
        <v>66</v>
      </c>
      <c r="K1068" s="64" t="s">
        <v>66</v>
      </c>
      <c r="L1068" s="64" t="s">
        <v>66</v>
      </c>
      <c r="M1068" s="74" t="s">
        <v>57</v>
      </c>
      <c r="N1068" s="74" t="s">
        <v>57</v>
      </c>
      <c r="O1068" s="74" t="s">
        <v>57</v>
      </c>
      <c r="P1068" s="307"/>
      <c r="Q1068" s="74" t="s">
        <v>101</v>
      </c>
      <c r="R1068" s="65" t="s">
        <v>57</v>
      </c>
      <c r="S1068" s="67">
        <v>5.0</v>
      </c>
      <c r="T1068" s="67">
        <v>0.0</v>
      </c>
      <c r="U1068" s="67">
        <v>0.0</v>
      </c>
      <c r="V1068" s="68"/>
      <c r="W1068" s="70"/>
      <c r="X1068" s="70"/>
      <c r="Y1068" s="64" t="s">
        <v>66</v>
      </c>
      <c r="Z1068" s="64" t="s">
        <v>66</v>
      </c>
      <c r="AA1068" s="64" t="s">
        <v>66</v>
      </c>
      <c r="AB1068" s="64" t="s">
        <v>66</v>
      </c>
      <c r="AC1068" s="52" t="s">
        <v>2136</v>
      </c>
      <c r="AD1068" s="52"/>
    </row>
    <row r="1069" ht="33.75" hidden="1" customHeight="1">
      <c r="A1069" s="52">
        <v>1208.0</v>
      </c>
      <c r="B1069" s="53" t="s">
        <v>54</v>
      </c>
      <c r="C1069" s="54" t="s">
        <v>1533</v>
      </c>
      <c r="D1069" s="55" t="s">
        <v>197</v>
      </c>
      <c r="E1069" s="54"/>
      <c r="F1069" s="303"/>
      <c r="G1069" s="58">
        <v>45996.0</v>
      </c>
      <c r="H1069" s="74"/>
      <c r="I1069" s="74"/>
      <c r="J1069" s="63" t="s">
        <v>57</v>
      </c>
      <c r="K1069" s="64" t="s">
        <v>57</v>
      </c>
      <c r="L1069" s="64" t="s">
        <v>57</v>
      </c>
      <c r="M1069" s="74" t="s">
        <v>57</v>
      </c>
      <c r="N1069" s="74" t="s">
        <v>57</v>
      </c>
      <c r="O1069" s="74" t="s">
        <v>57</v>
      </c>
      <c r="P1069" s="307"/>
      <c r="Q1069" s="74" t="s">
        <v>58</v>
      </c>
      <c r="R1069" s="65" t="s">
        <v>58</v>
      </c>
      <c r="S1069" s="67">
        <v>24.0</v>
      </c>
      <c r="T1069" s="67">
        <v>29.0</v>
      </c>
      <c r="U1069" s="67">
        <v>6.0</v>
      </c>
      <c r="V1069" s="68"/>
      <c r="W1069" s="70"/>
      <c r="X1069" s="70"/>
      <c r="Y1069" s="64" t="s">
        <v>66</v>
      </c>
      <c r="Z1069" s="64" t="s">
        <v>66</v>
      </c>
      <c r="AA1069" s="64" t="s">
        <v>66</v>
      </c>
      <c r="AB1069" s="64" t="s">
        <v>66</v>
      </c>
      <c r="AC1069" s="52" t="s">
        <v>2137</v>
      </c>
      <c r="AD1069" s="52"/>
    </row>
    <row r="1070" ht="33.75" hidden="1" customHeight="1">
      <c r="A1070" s="52">
        <v>1209.0</v>
      </c>
      <c r="B1070" s="53" t="s">
        <v>54</v>
      </c>
      <c r="C1070" s="54" t="s">
        <v>1534</v>
      </c>
      <c r="D1070" s="55" t="s">
        <v>3015</v>
      </c>
      <c r="E1070" s="54"/>
      <c r="F1070" s="303"/>
      <c r="G1070" s="58">
        <v>45834.0</v>
      </c>
      <c r="H1070" s="74"/>
      <c r="I1070" s="74"/>
      <c r="J1070" s="63" t="s">
        <v>57</v>
      </c>
      <c r="K1070" s="64" t="s">
        <v>57</v>
      </c>
      <c r="L1070" s="64" t="s">
        <v>66</v>
      </c>
      <c r="M1070" s="74" t="s">
        <v>57</v>
      </c>
      <c r="N1070" s="74" t="s">
        <v>57</v>
      </c>
      <c r="O1070" s="74" t="s">
        <v>57</v>
      </c>
      <c r="P1070" s="307"/>
      <c r="Q1070" s="74" t="s">
        <v>58</v>
      </c>
      <c r="R1070" s="65" t="s">
        <v>58</v>
      </c>
      <c r="S1070" s="67">
        <v>1.0</v>
      </c>
      <c r="T1070" s="67">
        <v>1.0</v>
      </c>
      <c r="U1070" s="67">
        <v>0.0</v>
      </c>
      <c r="V1070" s="68"/>
      <c r="W1070" s="70"/>
      <c r="X1070" s="70"/>
      <c r="Y1070" s="64" t="s">
        <v>66</v>
      </c>
      <c r="Z1070" s="64" t="s">
        <v>66</v>
      </c>
      <c r="AA1070" s="64" t="s">
        <v>66</v>
      </c>
      <c r="AB1070" s="64" t="s">
        <v>66</v>
      </c>
      <c r="AC1070" s="52" t="s">
        <v>2138</v>
      </c>
      <c r="AD1070" s="52"/>
    </row>
    <row r="1071" ht="33.75" hidden="1" customHeight="1">
      <c r="A1071" s="52">
        <v>1210.0</v>
      </c>
      <c r="B1071" s="53" t="s">
        <v>54</v>
      </c>
      <c r="C1071" s="54" t="s">
        <v>1535</v>
      </c>
      <c r="D1071" s="55" t="s">
        <v>453</v>
      </c>
      <c r="E1071" s="54"/>
      <c r="F1071" s="303"/>
      <c r="G1071" s="58">
        <v>45852.0</v>
      </c>
      <c r="H1071" s="74"/>
      <c r="I1071" s="74"/>
      <c r="J1071" s="63" t="s">
        <v>57</v>
      </c>
      <c r="K1071" s="64" t="s">
        <v>57</v>
      </c>
      <c r="L1071" s="64" t="s">
        <v>57</v>
      </c>
      <c r="M1071" s="74" t="s">
        <v>57</v>
      </c>
      <c r="N1071" s="74" t="s">
        <v>57</v>
      </c>
      <c r="O1071" s="74" t="s">
        <v>57</v>
      </c>
      <c r="P1071" s="307"/>
      <c r="Q1071" s="74" t="s">
        <v>58</v>
      </c>
      <c r="R1071" s="65" t="s">
        <v>58</v>
      </c>
      <c r="S1071" s="67">
        <v>14.0</v>
      </c>
      <c r="T1071" s="67">
        <v>17.0</v>
      </c>
      <c r="U1071" s="67">
        <v>3.0</v>
      </c>
      <c r="V1071" s="68"/>
      <c r="W1071" s="70"/>
      <c r="X1071" s="70"/>
      <c r="Y1071" s="64" t="s">
        <v>66</v>
      </c>
      <c r="Z1071" s="64" t="s">
        <v>66</v>
      </c>
      <c r="AA1071" s="64" t="s">
        <v>66</v>
      </c>
      <c r="AB1071" s="64" t="s">
        <v>66</v>
      </c>
      <c r="AC1071" s="52" t="s">
        <v>2139</v>
      </c>
      <c r="AD1071" s="52"/>
    </row>
    <row r="1072" ht="33.75" hidden="1" customHeight="1">
      <c r="A1072" s="52">
        <v>1211.0</v>
      </c>
      <c r="B1072" s="53" t="s">
        <v>54</v>
      </c>
      <c r="C1072" s="54" t="s">
        <v>1536</v>
      </c>
      <c r="D1072" s="55" t="s">
        <v>197</v>
      </c>
      <c r="E1072" s="54"/>
      <c r="F1072" s="303"/>
      <c r="G1072" s="58">
        <v>45943.0</v>
      </c>
      <c r="H1072" s="74"/>
      <c r="I1072" s="74"/>
      <c r="J1072" s="63" t="s">
        <v>57</v>
      </c>
      <c r="K1072" s="64" t="s">
        <v>57</v>
      </c>
      <c r="L1072" s="64" t="s">
        <v>57</v>
      </c>
      <c r="M1072" s="74" t="s">
        <v>57</v>
      </c>
      <c r="N1072" s="74" t="s">
        <v>57</v>
      </c>
      <c r="O1072" s="74" t="s">
        <v>57</v>
      </c>
      <c r="P1072" s="307"/>
      <c r="Q1072" s="74" t="s">
        <v>58</v>
      </c>
      <c r="R1072" s="65" t="s">
        <v>58</v>
      </c>
      <c r="S1072" s="67">
        <v>30.0</v>
      </c>
      <c r="T1072" s="67">
        <v>38.0</v>
      </c>
      <c r="U1072" s="67">
        <v>8.0</v>
      </c>
      <c r="V1072" s="68"/>
      <c r="W1072" s="70"/>
      <c r="X1072" s="70"/>
      <c r="Y1072" s="64" t="s">
        <v>66</v>
      </c>
      <c r="Z1072" s="64" t="s">
        <v>66</v>
      </c>
      <c r="AA1072" s="64" t="s">
        <v>66</v>
      </c>
      <c r="AB1072" s="64" t="s">
        <v>66</v>
      </c>
      <c r="AC1072" s="52" t="s">
        <v>2140</v>
      </c>
      <c r="AD1072" s="52"/>
    </row>
    <row r="1073" ht="33.75" hidden="1" customHeight="1">
      <c r="A1073" s="52">
        <v>1212.0</v>
      </c>
      <c r="B1073" s="53" t="s">
        <v>54</v>
      </c>
      <c r="C1073" s="54" t="s">
        <v>1537</v>
      </c>
      <c r="D1073" s="55" t="s">
        <v>197</v>
      </c>
      <c r="E1073" s="54"/>
      <c r="F1073" s="303"/>
      <c r="G1073" s="58">
        <v>45909.0</v>
      </c>
      <c r="H1073" s="74"/>
      <c r="I1073" s="74"/>
      <c r="J1073" s="63" t="s">
        <v>57</v>
      </c>
      <c r="K1073" s="64" t="s">
        <v>57</v>
      </c>
      <c r="L1073" s="64" t="s">
        <v>183</v>
      </c>
      <c r="M1073" s="74" t="s">
        <v>57</v>
      </c>
      <c r="N1073" s="74" t="s">
        <v>57</v>
      </c>
      <c r="O1073" s="74" t="s">
        <v>57</v>
      </c>
      <c r="P1073" s="307"/>
      <c r="Q1073" s="74" t="s">
        <v>58</v>
      </c>
      <c r="R1073" s="65" t="s">
        <v>58</v>
      </c>
      <c r="S1073" s="67">
        <v>16.0</v>
      </c>
      <c r="T1073" s="67">
        <v>21.0</v>
      </c>
      <c r="U1073" s="67">
        <v>5.0</v>
      </c>
      <c r="V1073" s="68"/>
      <c r="W1073" s="70"/>
      <c r="X1073" s="70"/>
      <c r="Y1073" s="64" t="s">
        <v>66</v>
      </c>
      <c r="Z1073" s="64" t="s">
        <v>66</v>
      </c>
      <c r="AA1073" s="64" t="s">
        <v>66</v>
      </c>
      <c r="AB1073" s="64" t="s">
        <v>66</v>
      </c>
      <c r="AC1073" s="52" t="s">
        <v>2141</v>
      </c>
      <c r="AD1073" s="52"/>
    </row>
    <row r="1074" ht="33.75" hidden="1" customHeight="1">
      <c r="A1074" s="52">
        <v>1213.0</v>
      </c>
      <c r="B1074" s="53" t="s">
        <v>54</v>
      </c>
      <c r="C1074" s="54" t="s">
        <v>1539</v>
      </c>
      <c r="D1074" s="55" t="s">
        <v>197</v>
      </c>
      <c r="E1074" s="54"/>
      <c r="F1074" s="303"/>
      <c r="G1074" s="58">
        <v>45859.0</v>
      </c>
      <c r="H1074" s="74"/>
      <c r="I1074" s="74"/>
      <c r="J1074" s="63" t="s">
        <v>57</v>
      </c>
      <c r="K1074" s="64" t="s">
        <v>57</v>
      </c>
      <c r="L1074" s="64" t="s">
        <v>57</v>
      </c>
      <c r="M1074" s="74" t="s">
        <v>57</v>
      </c>
      <c r="N1074" s="74" t="s">
        <v>57</v>
      </c>
      <c r="O1074" s="74" t="s">
        <v>57</v>
      </c>
      <c r="P1074" s="307"/>
      <c r="Q1074" s="74" t="s">
        <v>58</v>
      </c>
      <c r="R1074" s="65" t="s">
        <v>58</v>
      </c>
      <c r="S1074" s="67">
        <v>7.0</v>
      </c>
      <c r="T1074" s="67">
        <v>11.0</v>
      </c>
      <c r="U1074" s="67">
        <v>4.0</v>
      </c>
      <c r="V1074" s="68"/>
      <c r="W1074" s="70"/>
      <c r="X1074" s="70"/>
      <c r="Y1074" s="64" t="s">
        <v>66</v>
      </c>
      <c r="Z1074" s="64" t="s">
        <v>66</v>
      </c>
      <c r="AA1074" s="64" t="s">
        <v>66</v>
      </c>
      <c r="AB1074" s="64" t="s">
        <v>66</v>
      </c>
      <c r="AC1074" s="52" t="s">
        <v>2568</v>
      </c>
      <c r="AD1074" s="52"/>
    </row>
    <row r="1075" ht="33.75" hidden="1" customHeight="1">
      <c r="A1075" s="52">
        <v>1214.0</v>
      </c>
      <c r="B1075" s="53" t="s">
        <v>54</v>
      </c>
      <c r="C1075" s="54" t="s">
        <v>1540</v>
      </c>
      <c r="D1075" s="55" t="s">
        <v>3057</v>
      </c>
      <c r="E1075" s="54"/>
      <c r="F1075" s="303"/>
      <c r="G1075" s="58">
        <v>45838.0</v>
      </c>
      <c r="H1075" s="74"/>
      <c r="I1075" s="74"/>
      <c r="J1075" s="63" t="s">
        <v>183</v>
      </c>
      <c r="K1075" s="64" t="s">
        <v>183</v>
      </c>
      <c r="L1075" s="64" t="s">
        <v>183</v>
      </c>
      <c r="M1075" s="74" t="s">
        <v>57</v>
      </c>
      <c r="N1075" s="74" t="s">
        <v>57</v>
      </c>
      <c r="O1075" s="74" t="s">
        <v>57</v>
      </c>
      <c r="P1075" s="307"/>
      <c r="Q1075" s="74" t="s">
        <v>58</v>
      </c>
      <c r="R1075" s="65" t="s">
        <v>64</v>
      </c>
      <c r="S1075" s="67">
        <v>17.0</v>
      </c>
      <c r="T1075" s="67">
        <v>13.0</v>
      </c>
      <c r="U1075" s="67">
        <v>7.0</v>
      </c>
      <c r="V1075" s="68"/>
      <c r="W1075" s="70"/>
      <c r="X1075" s="70"/>
      <c r="Y1075" s="64" t="s">
        <v>66</v>
      </c>
      <c r="Z1075" s="64" t="s">
        <v>66</v>
      </c>
      <c r="AA1075" s="64" t="s">
        <v>66</v>
      </c>
      <c r="AB1075" s="64" t="s">
        <v>66</v>
      </c>
      <c r="AC1075" s="52" t="s">
        <v>2142</v>
      </c>
      <c r="AD1075" s="52"/>
    </row>
    <row r="1076" ht="33.75" hidden="1" customHeight="1">
      <c r="A1076" s="52">
        <v>1215.0</v>
      </c>
      <c r="B1076" s="53" t="s">
        <v>54</v>
      </c>
      <c r="C1076" s="54" t="s">
        <v>1332</v>
      </c>
      <c r="D1076" s="620" t="s">
        <v>197</v>
      </c>
      <c r="E1076" s="412"/>
      <c r="F1076" s="625"/>
      <c r="G1076" s="58">
        <v>45805.0</v>
      </c>
      <c r="H1076" s="74"/>
      <c r="I1076" s="74"/>
      <c r="J1076" s="63" t="s">
        <v>66</v>
      </c>
      <c r="K1076" s="64" t="s">
        <v>66</v>
      </c>
      <c r="L1076" s="64" t="s">
        <v>57</v>
      </c>
      <c r="M1076" s="74" t="s">
        <v>66</v>
      </c>
      <c r="N1076" s="74" t="s">
        <v>66</v>
      </c>
      <c r="O1076" s="74" t="s">
        <v>66</v>
      </c>
      <c r="P1076" s="307"/>
      <c r="Q1076" s="74" t="s">
        <v>66</v>
      </c>
      <c r="R1076" s="65" t="s">
        <v>66</v>
      </c>
      <c r="S1076" s="67">
        <v>0.0</v>
      </c>
      <c r="T1076" s="67">
        <v>0.0</v>
      </c>
      <c r="U1076" s="67">
        <v>1.0</v>
      </c>
      <c r="V1076" s="68"/>
      <c r="W1076" s="70"/>
      <c r="X1076" s="70"/>
      <c r="Y1076" s="64" t="s">
        <v>66</v>
      </c>
      <c r="Z1076" s="64" t="s">
        <v>66</v>
      </c>
      <c r="AA1076" s="64" t="s">
        <v>66</v>
      </c>
      <c r="AB1076" s="64" t="s">
        <v>66</v>
      </c>
      <c r="AC1076" s="52" t="s">
        <v>1973</v>
      </c>
      <c r="AD1076" s="52"/>
    </row>
    <row r="1077" ht="33.75" hidden="1" customHeight="1">
      <c r="A1077" s="52">
        <v>1216.0</v>
      </c>
      <c r="B1077" s="53" t="s">
        <v>54</v>
      </c>
      <c r="C1077" s="54" t="s">
        <v>1542</v>
      </c>
      <c r="D1077" s="55" t="s">
        <v>2143</v>
      </c>
      <c r="E1077" s="54"/>
      <c r="F1077" s="303"/>
      <c r="G1077" s="58">
        <v>45834.0</v>
      </c>
      <c r="H1077" s="74"/>
      <c r="I1077" s="74"/>
      <c r="J1077" s="63" t="s">
        <v>57</v>
      </c>
      <c r="K1077" s="64" t="s">
        <v>57</v>
      </c>
      <c r="L1077" s="64" t="s">
        <v>57</v>
      </c>
      <c r="M1077" s="74" t="s">
        <v>57</v>
      </c>
      <c r="N1077" s="74" t="s">
        <v>57</v>
      </c>
      <c r="O1077" s="74" t="s">
        <v>57</v>
      </c>
      <c r="P1077" s="307"/>
      <c r="Q1077" s="74" t="s">
        <v>101</v>
      </c>
      <c r="R1077" s="65" t="s">
        <v>64</v>
      </c>
      <c r="S1077" s="67">
        <v>11.0</v>
      </c>
      <c r="T1077" s="67">
        <v>14.0</v>
      </c>
      <c r="U1077" s="67">
        <v>2.0</v>
      </c>
      <c r="V1077" s="68"/>
      <c r="W1077" s="70"/>
      <c r="X1077" s="70"/>
      <c r="Y1077" s="64" t="s">
        <v>66</v>
      </c>
      <c r="Z1077" s="64" t="s">
        <v>66</v>
      </c>
      <c r="AA1077" s="64" t="s">
        <v>66</v>
      </c>
      <c r="AB1077" s="64" t="s">
        <v>66</v>
      </c>
      <c r="AC1077" s="52" t="s">
        <v>2144</v>
      </c>
      <c r="AD1077" s="52"/>
    </row>
    <row r="1078" ht="33.75" hidden="1" customHeight="1">
      <c r="A1078" s="52">
        <v>1217.0</v>
      </c>
      <c r="B1078" s="53" t="s">
        <v>54</v>
      </c>
      <c r="C1078" s="54" t="s">
        <v>1543</v>
      </c>
      <c r="D1078" s="620" t="s">
        <v>2115</v>
      </c>
      <c r="E1078" s="412"/>
      <c r="F1078" s="625"/>
      <c r="G1078" s="58">
        <v>45818.0</v>
      </c>
      <c r="H1078" s="74"/>
      <c r="I1078" s="74"/>
      <c r="J1078" s="63" t="s">
        <v>66</v>
      </c>
      <c r="K1078" s="64" t="s">
        <v>66</v>
      </c>
      <c r="L1078" s="64" t="s">
        <v>66</v>
      </c>
      <c r="M1078" s="74" t="s">
        <v>57</v>
      </c>
      <c r="N1078" s="74" t="s">
        <v>57</v>
      </c>
      <c r="O1078" s="74" t="s">
        <v>57</v>
      </c>
      <c r="P1078" s="307"/>
      <c r="Q1078" s="74" t="s">
        <v>58</v>
      </c>
      <c r="R1078" s="65" t="s">
        <v>66</v>
      </c>
      <c r="S1078" s="67">
        <v>2.0</v>
      </c>
      <c r="T1078" s="67">
        <v>0.0</v>
      </c>
      <c r="U1078" s="67">
        <v>0.0</v>
      </c>
      <c r="V1078" s="68"/>
      <c r="W1078" s="70"/>
      <c r="X1078" s="70"/>
      <c r="Y1078" s="64" t="s">
        <v>66</v>
      </c>
      <c r="Z1078" s="64" t="s">
        <v>66</v>
      </c>
      <c r="AA1078" s="64" t="s">
        <v>66</v>
      </c>
      <c r="AB1078" s="64" t="s">
        <v>66</v>
      </c>
      <c r="AC1078" s="52" t="s">
        <v>2145</v>
      </c>
      <c r="AD1078" s="52"/>
    </row>
    <row r="1079" ht="33.75" hidden="1" customHeight="1">
      <c r="A1079" s="52">
        <v>1218.0</v>
      </c>
      <c r="B1079" s="53" t="s">
        <v>54</v>
      </c>
      <c r="C1079" s="54" t="s">
        <v>1544</v>
      </c>
      <c r="D1079" s="55" t="s">
        <v>197</v>
      </c>
      <c r="E1079" s="54"/>
      <c r="F1079" s="303"/>
      <c r="G1079" s="58">
        <v>45838.0</v>
      </c>
      <c r="H1079" s="74"/>
      <c r="I1079" s="74"/>
      <c r="J1079" s="63" t="s">
        <v>57</v>
      </c>
      <c r="K1079" s="64" t="s">
        <v>57</v>
      </c>
      <c r="L1079" s="64" t="s">
        <v>183</v>
      </c>
      <c r="M1079" s="74" t="s">
        <v>57</v>
      </c>
      <c r="N1079" s="74" t="s">
        <v>57</v>
      </c>
      <c r="O1079" s="74" t="s">
        <v>57</v>
      </c>
      <c r="P1079" s="307"/>
      <c r="Q1079" s="74" t="s">
        <v>58</v>
      </c>
      <c r="R1079" s="65" t="s">
        <v>58</v>
      </c>
      <c r="S1079" s="67">
        <v>9.0</v>
      </c>
      <c r="T1079" s="67">
        <v>12.0</v>
      </c>
      <c r="U1079" s="67">
        <v>3.0</v>
      </c>
      <c r="V1079" s="68"/>
      <c r="W1079" s="70"/>
      <c r="X1079" s="70"/>
      <c r="Y1079" s="64" t="s">
        <v>66</v>
      </c>
      <c r="Z1079" s="64" t="s">
        <v>66</v>
      </c>
      <c r="AA1079" s="64" t="s">
        <v>66</v>
      </c>
      <c r="AB1079" s="64" t="s">
        <v>66</v>
      </c>
      <c r="AC1079" s="52" t="s">
        <v>2146</v>
      </c>
      <c r="AD1079" s="52"/>
    </row>
    <row r="1080" ht="33.75" hidden="1" customHeight="1">
      <c r="A1080" s="52">
        <v>1219.0</v>
      </c>
      <c r="B1080" s="53" t="s">
        <v>54</v>
      </c>
      <c r="C1080" s="54" t="s">
        <v>1545</v>
      </c>
      <c r="D1080" s="55" t="s">
        <v>197</v>
      </c>
      <c r="E1080" s="54"/>
      <c r="F1080" s="303"/>
      <c r="G1080" s="58">
        <v>45839.0</v>
      </c>
      <c r="H1080" s="74"/>
      <c r="I1080" s="74"/>
      <c r="J1080" s="63" t="s">
        <v>57</v>
      </c>
      <c r="K1080" s="64" t="s">
        <v>57</v>
      </c>
      <c r="L1080" s="64" t="s">
        <v>183</v>
      </c>
      <c r="M1080" s="74" t="s">
        <v>57</v>
      </c>
      <c r="N1080" s="74" t="s">
        <v>57</v>
      </c>
      <c r="O1080" s="74" t="s">
        <v>57</v>
      </c>
      <c r="P1080" s="307"/>
      <c r="Q1080" s="74" t="s">
        <v>58</v>
      </c>
      <c r="R1080" s="65" t="s">
        <v>58</v>
      </c>
      <c r="S1080" s="67">
        <v>9.0</v>
      </c>
      <c r="T1080" s="67">
        <v>12.0</v>
      </c>
      <c r="U1080" s="67">
        <v>3.0</v>
      </c>
      <c r="V1080" s="68"/>
      <c r="W1080" s="70"/>
      <c r="X1080" s="70"/>
      <c r="Y1080" s="64" t="s">
        <v>66</v>
      </c>
      <c r="Z1080" s="64" t="s">
        <v>66</v>
      </c>
      <c r="AA1080" s="64" t="s">
        <v>66</v>
      </c>
      <c r="AB1080" s="64" t="s">
        <v>66</v>
      </c>
      <c r="AC1080" s="52" t="s">
        <v>2163</v>
      </c>
      <c r="AD1080" s="52"/>
    </row>
    <row r="1081" ht="33.75" hidden="1" customHeight="1">
      <c r="A1081" s="52">
        <v>1220.0</v>
      </c>
      <c r="B1081" s="53" t="s">
        <v>54</v>
      </c>
      <c r="C1081" s="54" t="s">
        <v>1546</v>
      </c>
      <c r="D1081" s="55" t="s">
        <v>197</v>
      </c>
      <c r="E1081" s="54"/>
      <c r="F1081" s="303"/>
      <c r="G1081" s="58">
        <v>45859.0</v>
      </c>
      <c r="H1081" s="74"/>
      <c r="I1081" s="74"/>
      <c r="J1081" s="63" t="s">
        <v>57</v>
      </c>
      <c r="K1081" s="64" t="s">
        <v>57</v>
      </c>
      <c r="L1081" s="64" t="s">
        <v>57</v>
      </c>
      <c r="M1081" s="74" t="s">
        <v>57</v>
      </c>
      <c r="N1081" s="74" t="s">
        <v>57</v>
      </c>
      <c r="O1081" s="74" t="s">
        <v>57</v>
      </c>
      <c r="P1081" s="307"/>
      <c r="Q1081" s="74" t="s">
        <v>58</v>
      </c>
      <c r="R1081" s="65" t="s">
        <v>58</v>
      </c>
      <c r="S1081" s="67">
        <v>3.0</v>
      </c>
      <c r="T1081" s="67">
        <v>7.0</v>
      </c>
      <c r="U1081" s="67">
        <v>4.0</v>
      </c>
      <c r="V1081" s="68"/>
      <c r="W1081" s="70"/>
      <c r="X1081" s="70"/>
      <c r="Y1081" s="64" t="s">
        <v>66</v>
      </c>
      <c r="Z1081" s="64" t="s">
        <v>66</v>
      </c>
      <c r="AA1081" s="64" t="s">
        <v>66</v>
      </c>
      <c r="AB1081" s="64" t="s">
        <v>66</v>
      </c>
      <c r="AC1081" s="52" t="s">
        <v>2147</v>
      </c>
      <c r="AD1081" s="52"/>
    </row>
    <row r="1082" ht="33.75" hidden="1" customHeight="1">
      <c r="A1082" s="52">
        <v>1221.0</v>
      </c>
      <c r="B1082" s="53" t="s">
        <v>54</v>
      </c>
      <c r="C1082" s="54" t="s">
        <v>1549</v>
      </c>
      <c r="D1082" s="55" t="s">
        <v>3015</v>
      </c>
      <c r="E1082" s="54"/>
      <c r="F1082" s="303"/>
      <c r="G1082" s="58">
        <v>45826.0</v>
      </c>
      <c r="H1082" s="74"/>
      <c r="I1082" s="74"/>
      <c r="J1082" s="63" t="s">
        <v>66</v>
      </c>
      <c r="K1082" s="64" t="s">
        <v>66</v>
      </c>
      <c r="L1082" s="64" t="s">
        <v>66</v>
      </c>
      <c r="M1082" s="74" t="s">
        <v>57</v>
      </c>
      <c r="N1082" s="74" t="s">
        <v>57</v>
      </c>
      <c r="O1082" s="74" t="s">
        <v>57</v>
      </c>
      <c r="P1082" s="307"/>
      <c r="Q1082" s="74" t="s">
        <v>859</v>
      </c>
      <c r="R1082" s="65" t="s">
        <v>58</v>
      </c>
      <c r="S1082" s="67">
        <v>1.0</v>
      </c>
      <c r="T1082" s="67">
        <v>0.0</v>
      </c>
      <c r="U1082" s="67">
        <v>0.0</v>
      </c>
      <c r="V1082" s="68"/>
      <c r="W1082" s="70"/>
      <c r="X1082" s="70"/>
      <c r="Y1082" s="64" t="s">
        <v>66</v>
      </c>
      <c r="Z1082" s="64" t="s">
        <v>66</v>
      </c>
      <c r="AA1082" s="64" t="s">
        <v>66</v>
      </c>
      <c r="AB1082" s="64" t="s">
        <v>66</v>
      </c>
      <c r="AC1082" s="52" t="s">
        <v>2149</v>
      </c>
      <c r="AD1082" s="52"/>
    </row>
    <row r="1083" ht="33.75" hidden="1" customHeight="1">
      <c r="A1083" s="52">
        <v>1222.0</v>
      </c>
      <c r="B1083" s="53" t="s">
        <v>54</v>
      </c>
      <c r="C1083" s="54" t="s">
        <v>1550</v>
      </c>
      <c r="D1083" s="55" t="s">
        <v>197</v>
      </c>
      <c r="E1083" s="54"/>
      <c r="F1083" s="303"/>
      <c r="G1083" s="58">
        <v>45846.0</v>
      </c>
      <c r="H1083" s="74"/>
      <c r="I1083" s="74"/>
      <c r="J1083" s="63" t="s">
        <v>57</v>
      </c>
      <c r="K1083" s="64" t="s">
        <v>57</v>
      </c>
      <c r="L1083" s="64" t="s">
        <v>57</v>
      </c>
      <c r="M1083" s="74" t="s">
        <v>57</v>
      </c>
      <c r="N1083" s="74" t="s">
        <v>57</v>
      </c>
      <c r="O1083" s="74" t="s">
        <v>57</v>
      </c>
      <c r="P1083" s="307"/>
      <c r="Q1083" s="74" t="s">
        <v>58</v>
      </c>
      <c r="R1083" s="65" t="s">
        <v>58</v>
      </c>
      <c r="S1083" s="67">
        <v>5.0</v>
      </c>
      <c r="T1083" s="67">
        <v>5.0</v>
      </c>
      <c r="U1083" s="67">
        <v>1.0</v>
      </c>
      <c r="V1083" s="68"/>
      <c r="W1083" s="70"/>
      <c r="X1083" s="70"/>
      <c r="Y1083" s="64" t="s">
        <v>66</v>
      </c>
      <c r="Z1083" s="64" t="s">
        <v>66</v>
      </c>
      <c r="AA1083" s="64" t="s">
        <v>66</v>
      </c>
      <c r="AB1083" s="64" t="s">
        <v>66</v>
      </c>
      <c r="AC1083" s="52" t="s">
        <v>2150</v>
      </c>
      <c r="AD1083" s="52"/>
    </row>
    <row r="1084" ht="33.75" hidden="1" customHeight="1">
      <c r="A1084" s="52">
        <v>1224.0</v>
      </c>
      <c r="B1084" s="53" t="s">
        <v>54</v>
      </c>
      <c r="C1084" s="54" t="s">
        <v>1551</v>
      </c>
      <c r="D1084" s="55" t="s">
        <v>197</v>
      </c>
      <c r="E1084" s="54"/>
      <c r="F1084" s="303"/>
      <c r="G1084" s="58">
        <v>45832.0</v>
      </c>
      <c r="H1084" s="74"/>
      <c r="I1084" s="74"/>
      <c r="J1084" s="63" t="s">
        <v>57</v>
      </c>
      <c r="K1084" s="64" t="s">
        <v>57</v>
      </c>
      <c r="L1084" s="64" t="s">
        <v>183</v>
      </c>
      <c r="M1084" s="74" t="s">
        <v>57</v>
      </c>
      <c r="N1084" s="74" t="s">
        <v>57</v>
      </c>
      <c r="O1084" s="74" t="s">
        <v>57</v>
      </c>
      <c r="P1084" s="307"/>
      <c r="Q1084" s="74" t="s">
        <v>58</v>
      </c>
      <c r="R1084" s="65" t="s">
        <v>58</v>
      </c>
      <c r="S1084" s="67">
        <v>16.0</v>
      </c>
      <c r="T1084" s="67">
        <v>17.0</v>
      </c>
      <c r="U1084" s="67">
        <v>1.0</v>
      </c>
      <c r="V1084" s="68"/>
      <c r="W1084" s="70"/>
      <c r="X1084" s="70"/>
      <c r="Y1084" s="64" t="s">
        <v>66</v>
      </c>
      <c r="Z1084" s="64" t="s">
        <v>66</v>
      </c>
      <c r="AA1084" s="64" t="s">
        <v>66</v>
      </c>
      <c r="AB1084" s="64" t="s">
        <v>66</v>
      </c>
      <c r="AC1084" s="52" t="s">
        <v>2152</v>
      </c>
      <c r="AD1084" s="52"/>
    </row>
    <row r="1085" ht="33.75" hidden="1" customHeight="1">
      <c r="A1085" s="52">
        <v>1225.0</v>
      </c>
      <c r="B1085" s="53" t="s">
        <v>54</v>
      </c>
      <c r="C1085" s="54" t="s">
        <v>1552</v>
      </c>
      <c r="D1085" s="55" t="s">
        <v>3058</v>
      </c>
      <c r="E1085" s="54"/>
      <c r="F1085" s="303"/>
      <c r="G1085" s="58">
        <v>45826.0</v>
      </c>
      <c r="H1085" s="74"/>
      <c r="I1085" s="74"/>
      <c r="J1085" s="63" t="s">
        <v>66</v>
      </c>
      <c r="K1085" s="64" t="s">
        <v>66</v>
      </c>
      <c r="L1085" s="64" t="s">
        <v>66</v>
      </c>
      <c r="M1085" s="74" t="s">
        <v>57</v>
      </c>
      <c r="N1085" s="74" t="s">
        <v>57</v>
      </c>
      <c r="O1085" s="74" t="s">
        <v>57</v>
      </c>
      <c r="P1085" s="307"/>
      <c r="Q1085" s="74" t="s">
        <v>58</v>
      </c>
      <c r="R1085" s="65" t="s">
        <v>66</v>
      </c>
      <c r="S1085" s="67">
        <v>6.0</v>
      </c>
      <c r="T1085" s="67">
        <v>0.0</v>
      </c>
      <c r="U1085" s="67">
        <v>0.0</v>
      </c>
      <c r="V1085" s="68"/>
      <c r="W1085" s="70"/>
      <c r="X1085" s="70"/>
      <c r="Y1085" s="64" t="s">
        <v>66</v>
      </c>
      <c r="Z1085" s="64" t="s">
        <v>66</v>
      </c>
      <c r="AA1085" s="64" t="s">
        <v>66</v>
      </c>
      <c r="AB1085" s="64" t="s">
        <v>66</v>
      </c>
      <c r="AC1085" s="52" t="s">
        <v>2154</v>
      </c>
      <c r="AD1085" s="52"/>
    </row>
    <row r="1086" ht="33.75" hidden="1" customHeight="1">
      <c r="A1086" s="52">
        <v>1226.0</v>
      </c>
      <c r="B1086" s="53" t="s">
        <v>54</v>
      </c>
      <c r="C1086" s="54" t="s">
        <v>1554</v>
      </c>
      <c r="D1086" s="55" t="s">
        <v>3056</v>
      </c>
      <c r="E1086" s="54"/>
      <c r="F1086" s="303"/>
      <c r="G1086" s="58">
        <v>45896.0</v>
      </c>
      <c r="H1086" s="74"/>
      <c r="I1086" s="74"/>
      <c r="J1086" s="63" t="s">
        <v>66</v>
      </c>
      <c r="K1086" s="64" t="s">
        <v>66</v>
      </c>
      <c r="L1086" s="64" t="s">
        <v>66</v>
      </c>
      <c r="M1086" s="74" t="s">
        <v>57</v>
      </c>
      <c r="N1086" s="74" t="s">
        <v>57</v>
      </c>
      <c r="O1086" s="74" t="s">
        <v>57</v>
      </c>
      <c r="P1086" s="307"/>
      <c r="Q1086" s="74" t="s">
        <v>58</v>
      </c>
      <c r="R1086" s="65" t="s">
        <v>64</v>
      </c>
      <c r="S1086" s="67">
        <v>7.0</v>
      </c>
      <c r="T1086" s="67">
        <v>0.0</v>
      </c>
      <c r="U1086" s="67">
        <v>0.0</v>
      </c>
      <c r="V1086" s="68"/>
      <c r="W1086" s="70"/>
      <c r="X1086" s="70"/>
      <c r="Y1086" s="64" t="s">
        <v>66</v>
      </c>
      <c r="Z1086" s="64" t="s">
        <v>66</v>
      </c>
      <c r="AA1086" s="64" t="s">
        <v>66</v>
      </c>
      <c r="AB1086" s="64" t="s">
        <v>66</v>
      </c>
      <c r="AC1086" s="52" t="s">
        <v>2155</v>
      </c>
      <c r="AD1086" s="52"/>
    </row>
    <row r="1087" ht="33.75" hidden="1" customHeight="1">
      <c r="A1087" s="52">
        <v>1227.0</v>
      </c>
      <c r="B1087" s="53" t="s">
        <v>54</v>
      </c>
      <c r="C1087" s="54" t="s">
        <v>1555</v>
      </c>
      <c r="D1087" s="55" t="s">
        <v>197</v>
      </c>
      <c r="E1087" s="54"/>
      <c r="F1087" s="303"/>
      <c r="G1087" s="58">
        <v>45845.0</v>
      </c>
      <c r="H1087" s="74"/>
      <c r="I1087" s="74"/>
      <c r="J1087" s="63" t="s">
        <v>66</v>
      </c>
      <c r="K1087" s="64" t="s">
        <v>66</v>
      </c>
      <c r="L1087" s="64" t="s">
        <v>66</v>
      </c>
      <c r="M1087" s="74" t="s">
        <v>57</v>
      </c>
      <c r="N1087" s="74" t="s">
        <v>57</v>
      </c>
      <c r="O1087" s="74" t="s">
        <v>57</v>
      </c>
      <c r="P1087" s="307"/>
      <c r="Q1087" s="74" t="s">
        <v>101</v>
      </c>
      <c r="R1087" s="65" t="s">
        <v>58</v>
      </c>
      <c r="S1087" s="67">
        <v>4.0</v>
      </c>
      <c r="T1087" s="67">
        <v>0.0</v>
      </c>
      <c r="U1087" s="67">
        <v>0.0</v>
      </c>
      <c r="V1087" s="68"/>
      <c r="W1087" s="70"/>
      <c r="X1087" s="70"/>
      <c r="Y1087" s="64" t="s">
        <v>66</v>
      </c>
      <c r="Z1087" s="64" t="s">
        <v>66</v>
      </c>
      <c r="AA1087" s="64" t="s">
        <v>66</v>
      </c>
      <c r="AB1087" s="64" t="s">
        <v>66</v>
      </c>
      <c r="AC1087" s="52" t="s">
        <v>2156</v>
      </c>
      <c r="AD1087" s="52"/>
    </row>
    <row r="1088" ht="33.75" hidden="1" customHeight="1">
      <c r="A1088" s="52">
        <v>1228.0</v>
      </c>
      <c r="B1088" s="53" t="s">
        <v>54</v>
      </c>
      <c r="C1088" s="54" t="s">
        <v>1557</v>
      </c>
      <c r="D1088" s="55" t="s">
        <v>197</v>
      </c>
      <c r="E1088" s="54"/>
      <c r="F1088" s="303"/>
      <c r="G1088" s="58">
        <v>45932.0</v>
      </c>
      <c r="H1088" s="74"/>
      <c r="I1088" s="74"/>
      <c r="J1088" s="63" t="s">
        <v>57</v>
      </c>
      <c r="K1088" s="64" t="s">
        <v>57</v>
      </c>
      <c r="L1088" s="64" t="s">
        <v>57</v>
      </c>
      <c r="M1088" s="74" t="s">
        <v>57</v>
      </c>
      <c r="N1088" s="74" t="s">
        <v>57</v>
      </c>
      <c r="O1088" s="74" t="s">
        <v>57</v>
      </c>
      <c r="P1088" s="307"/>
      <c r="Q1088" s="74" t="s">
        <v>58</v>
      </c>
      <c r="R1088" s="65" t="s">
        <v>58</v>
      </c>
      <c r="S1088" s="67">
        <v>5.0</v>
      </c>
      <c r="T1088" s="67">
        <v>1.0</v>
      </c>
      <c r="U1088" s="67">
        <v>1.0</v>
      </c>
      <c r="V1088" s="68"/>
      <c r="W1088" s="70"/>
      <c r="X1088" s="70"/>
      <c r="Y1088" s="64" t="s">
        <v>66</v>
      </c>
      <c r="Z1088" s="64" t="s">
        <v>66</v>
      </c>
      <c r="AA1088" s="64" t="s">
        <v>66</v>
      </c>
      <c r="AB1088" s="64" t="s">
        <v>66</v>
      </c>
      <c r="AC1088" s="52" t="s">
        <v>2157</v>
      </c>
      <c r="AD1088" s="52"/>
    </row>
    <row r="1089" ht="33.75" hidden="1" customHeight="1">
      <c r="A1089" s="52">
        <v>1229.0</v>
      </c>
      <c r="B1089" s="53" t="s">
        <v>54</v>
      </c>
      <c r="C1089" s="54" t="s">
        <v>1558</v>
      </c>
      <c r="D1089" s="55" t="s">
        <v>197</v>
      </c>
      <c r="E1089" s="54"/>
      <c r="F1089" s="303"/>
      <c r="G1089" s="58">
        <v>45890.0</v>
      </c>
      <c r="H1089" s="74"/>
      <c r="I1089" s="74"/>
      <c r="J1089" s="63" t="s">
        <v>57</v>
      </c>
      <c r="K1089" s="64" t="s">
        <v>57</v>
      </c>
      <c r="L1089" s="64" t="s">
        <v>57</v>
      </c>
      <c r="M1089" s="74" t="s">
        <v>57</v>
      </c>
      <c r="N1089" s="74" t="s">
        <v>57</v>
      </c>
      <c r="O1089" s="74" t="s">
        <v>57</v>
      </c>
      <c r="P1089" s="307"/>
      <c r="Q1089" s="74" t="s">
        <v>58</v>
      </c>
      <c r="R1089" s="65" t="s">
        <v>58</v>
      </c>
      <c r="S1089" s="67">
        <v>4.0</v>
      </c>
      <c r="T1089" s="67">
        <v>6.0</v>
      </c>
      <c r="U1089" s="67">
        <v>5.0</v>
      </c>
      <c r="V1089" s="68"/>
      <c r="W1089" s="70"/>
      <c r="X1089" s="70"/>
      <c r="Y1089" s="64" t="s">
        <v>66</v>
      </c>
      <c r="Z1089" s="64" t="s">
        <v>66</v>
      </c>
      <c r="AA1089" s="64" t="s">
        <v>66</v>
      </c>
      <c r="AB1089" s="64" t="s">
        <v>66</v>
      </c>
      <c r="AC1089" s="52" t="s">
        <v>2158</v>
      </c>
      <c r="AD1089" s="52"/>
    </row>
    <row r="1090" ht="33.75" hidden="1" customHeight="1">
      <c r="A1090" s="52">
        <v>1230.0</v>
      </c>
      <c r="B1090" s="53" t="s">
        <v>54</v>
      </c>
      <c r="C1090" s="54" t="s">
        <v>1559</v>
      </c>
      <c r="D1090" s="55" t="s">
        <v>197</v>
      </c>
      <c r="E1090" s="54"/>
      <c r="F1090" s="303"/>
      <c r="G1090" s="58">
        <v>45852.0</v>
      </c>
      <c r="H1090" s="74"/>
      <c r="I1090" s="74"/>
      <c r="J1090" s="63" t="s">
        <v>57</v>
      </c>
      <c r="K1090" s="64" t="s">
        <v>57</v>
      </c>
      <c r="L1090" s="64" t="s">
        <v>57</v>
      </c>
      <c r="M1090" s="74" t="s">
        <v>57</v>
      </c>
      <c r="N1090" s="74" t="s">
        <v>57</v>
      </c>
      <c r="O1090" s="74" t="s">
        <v>57</v>
      </c>
      <c r="P1090" s="307"/>
      <c r="Q1090" s="74" t="s">
        <v>58</v>
      </c>
      <c r="R1090" s="65" t="s">
        <v>58</v>
      </c>
      <c r="S1090" s="67">
        <v>10.0</v>
      </c>
      <c r="T1090" s="67">
        <v>11.0</v>
      </c>
      <c r="U1090" s="67">
        <v>3.0</v>
      </c>
      <c r="V1090" s="68"/>
      <c r="W1090" s="70"/>
      <c r="X1090" s="70"/>
      <c r="Y1090" s="64" t="s">
        <v>66</v>
      </c>
      <c r="Z1090" s="64" t="s">
        <v>66</v>
      </c>
      <c r="AA1090" s="64" t="s">
        <v>66</v>
      </c>
      <c r="AB1090" s="64" t="s">
        <v>66</v>
      </c>
      <c r="AC1090" s="52" t="s">
        <v>2159</v>
      </c>
      <c r="AD1090" s="52"/>
    </row>
    <row r="1091" ht="33.75" hidden="1" customHeight="1">
      <c r="A1091" s="52">
        <v>1231.0</v>
      </c>
      <c r="B1091" s="53" t="s">
        <v>54</v>
      </c>
      <c r="C1091" s="54" t="s">
        <v>209</v>
      </c>
      <c r="D1091" s="55" t="s">
        <v>197</v>
      </c>
      <c r="E1091" s="54"/>
      <c r="F1091" s="303"/>
      <c r="G1091" s="58">
        <v>45873.0</v>
      </c>
      <c r="H1091" s="74"/>
      <c r="I1091" s="74"/>
      <c r="J1091" s="63" t="s">
        <v>57</v>
      </c>
      <c r="K1091" s="64" t="s">
        <v>57</v>
      </c>
      <c r="L1091" s="64" t="s">
        <v>57</v>
      </c>
      <c r="M1091" s="74" t="s">
        <v>57</v>
      </c>
      <c r="N1091" s="74" t="s">
        <v>57</v>
      </c>
      <c r="O1091" s="74" t="s">
        <v>57</v>
      </c>
      <c r="P1091" s="307"/>
      <c r="Q1091" s="74" t="s">
        <v>58</v>
      </c>
      <c r="R1091" s="65" t="s">
        <v>58</v>
      </c>
      <c r="S1091" s="67">
        <v>23.0</v>
      </c>
      <c r="T1091" s="67">
        <v>28.0</v>
      </c>
      <c r="U1091" s="67">
        <v>9.0</v>
      </c>
      <c r="V1091" s="68"/>
      <c r="W1091" s="70"/>
      <c r="X1091" s="70"/>
      <c r="Y1091" s="64" t="s">
        <v>66</v>
      </c>
      <c r="Z1091" s="64" t="s">
        <v>66</v>
      </c>
      <c r="AA1091" s="64" t="s">
        <v>66</v>
      </c>
      <c r="AB1091" s="64" t="s">
        <v>66</v>
      </c>
      <c r="AC1091" s="52" t="s">
        <v>2160</v>
      </c>
      <c r="AD1091" s="52"/>
    </row>
    <row r="1092" ht="33.75" hidden="1" customHeight="1">
      <c r="A1092" s="52">
        <v>1232.0</v>
      </c>
      <c r="B1092" s="53" t="s">
        <v>54</v>
      </c>
      <c r="C1092" s="54" t="s">
        <v>1562</v>
      </c>
      <c r="D1092" s="55" t="s">
        <v>197</v>
      </c>
      <c r="E1092" s="54"/>
      <c r="F1092" s="303"/>
      <c r="G1092" s="58">
        <v>45848.0</v>
      </c>
      <c r="H1092" s="74"/>
      <c r="I1092" s="74"/>
      <c r="J1092" s="63" t="s">
        <v>57</v>
      </c>
      <c r="K1092" s="64" t="s">
        <v>57</v>
      </c>
      <c r="L1092" s="64" t="s">
        <v>66</v>
      </c>
      <c r="M1092" s="74" t="s">
        <v>57</v>
      </c>
      <c r="N1092" s="74" t="s">
        <v>57</v>
      </c>
      <c r="O1092" s="74" t="s">
        <v>57</v>
      </c>
      <c r="P1092" s="307"/>
      <c r="Q1092" s="74" t="s">
        <v>58</v>
      </c>
      <c r="R1092" s="65" t="s">
        <v>58</v>
      </c>
      <c r="S1092" s="67">
        <v>1.0</v>
      </c>
      <c r="T1092" s="67">
        <v>1.0</v>
      </c>
      <c r="U1092" s="67">
        <v>0.0</v>
      </c>
      <c r="V1092" s="68"/>
      <c r="W1092" s="70"/>
      <c r="X1092" s="70"/>
      <c r="Y1092" s="64" t="s">
        <v>66</v>
      </c>
      <c r="Z1092" s="64" t="s">
        <v>66</v>
      </c>
      <c r="AA1092" s="64" t="s">
        <v>66</v>
      </c>
      <c r="AB1092" s="64" t="s">
        <v>66</v>
      </c>
      <c r="AC1092" s="52"/>
      <c r="AD1092" s="52"/>
    </row>
    <row r="1093" ht="33.75" hidden="1" customHeight="1">
      <c r="A1093" s="52">
        <v>1233.0</v>
      </c>
      <c r="B1093" s="53" t="s">
        <v>54</v>
      </c>
      <c r="C1093" s="54" t="s">
        <v>1563</v>
      </c>
      <c r="D1093" s="55" t="s">
        <v>3059</v>
      </c>
      <c r="E1093" s="54"/>
      <c r="F1093" s="303"/>
      <c r="G1093" s="58">
        <v>45882.0</v>
      </c>
      <c r="H1093" s="74"/>
      <c r="I1093" s="74"/>
      <c r="J1093" s="63" t="s">
        <v>66</v>
      </c>
      <c r="K1093" s="64" t="s">
        <v>66</v>
      </c>
      <c r="L1093" s="64" t="s">
        <v>66</v>
      </c>
      <c r="M1093" s="74" t="s">
        <v>57</v>
      </c>
      <c r="N1093" s="74" t="s">
        <v>57</v>
      </c>
      <c r="O1093" s="74" t="s">
        <v>57</v>
      </c>
      <c r="P1093" s="307"/>
      <c r="Q1093" s="74" t="s">
        <v>58</v>
      </c>
      <c r="R1093" s="65" t="s">
        <v>58</v>
      </c>
      <c r="S1093" s="67">
        <v>2.0</v>
      </c>
      <c r="T1093" s="67">
        <v>0.0</v>
      </c>
      <c r="U1093" s="67">
        <v>0.0</v>
      </c>
      <c r="V1093" s="68"/>
      <c r="W1093" s="70"/>
      <c r="X1093" s="70"/>
      <c r="Y1093" s="64" t="s">
        <v>66</v>
      </c>
      <c r="Z1093" s="64" t="s">
        <v>66</v>
      </c>
      <c r="AA1093" s="64" t="s">
        <v>66</v>
      </c>
      <c r="AB1093" s="64" t="s">
        <v>66</v>
      </c>
      <c r="AC1093" s="52"/>
      <c r="AD1093" s="52"/>
    </row>
    <row r="1094" ht="33.75" hidden="1" customHeight="1">
      <c r="A1094" s="52">
        <v>1234.0</v>
      </c>
      <c r="B1094" s="53" t="s">
        <v>54</v>
      </c>
      <c r="C1094" s="54" t="s">
        <v>1564</v>
      </c>
      <c r="D1094" s="55" t="s">
        <v>3056</v>
      </c>
      <c r="E1094" s="54"/>
      <c r="F1094" s="303"/>
      <c r="G1094" s="58">
        <v>45861.0</v>
      </c>
      <c r="H1094" s="74"/>
      <c r="I1094" s="74"/>
      <c r="J1094" s="63" t="s">
        <v>66</v>
      </c>
      <c r="K1094" s="64" t="s">
        <v>66</v>
      </c>
      <c r="L1094" s="64" t="s">
        <v>66</v>
      </c>
      <c r="M1094" s="74" t="s">
        <v>57</v>
      </c>
      <c r="N1094" s="74" t="s">
        <v>57</v>
      </c>
      <c r="O1094" s="74" t="s">
        <v>57</v>
      </c>
      <c r="P1094" s="307"/>
      <c r="Q1094" s="74" t="s">
        <v>58</v>
      </c>
      <c r="R1094" s="65" t="s">
        <v>64</v>
      </c>
      <c r="S1094" s="67">
        <v>22.0</v>
      </c>
      <c r="T1094" s="67">
        <v>0.0</v>
      </c>
      <c r="U1094" s="67">
        <v>0.0</v>
      </c>
      <c r="V1094" s="68"/>
      <c r="W1094" s="70"/>
      <c r="X1094" s="70"/>
      <c r="Y1094" s="64" t="s">
        <v>66</v>
      </c>
      <c r="Z1094" s="64" t="s">
        <v>66</v>
      </c>
      <c r="AA1094" s="64" t="s">
        <v>66</v>
      </c>
      <c r="AB1094" s="64" t="s">
        <v>66</v>
      </c>
      <c r="AC1094" s="52"/>
      <c r="AD1094" s="52"/>
    </row>
    <row r="1095" ht="33.75" hidden="1" customHeight="1">
      <c r="A1095" s="52">
        <v>1235.0</v>
      </c>
      <c r="B1095" s="53" t="s">
        <v>54</v>
      </c>
      <c r="C1095" s="54" t="s">
        <v>1565</v>
      </c>
      <c r="D1095" s="55" t="s">
        <v>3056</v>
      </c>
      <c r="E1095" s="54"/>
      <c r="F1095" s="303"/>
      <c r="G1095" s="58">
        <v>45915.0</v>
      </c>
      <c r="H1095" s="74"/>
      <c r="I1095" s="74"/>
      <c r="J1095" s="63" t="s">
        <v>66</v>
      </c>
      <c r="K1095" s="64" t="s">
        <v>66</v>
      </c>
      <c r="L1095" s="64" t="s">
        <v>57</v>
      </c>
      <c r="M1095" s="74" t="s">
        <v>66</v>
      </c>
      <c r="N1095" s="74" t="s">
        <v>66</v>
      </c>
      <c r="O1095" s="74" t="s">
        <v>66</v>
      </c>
      <c r="P1095" s="307"/>
      <c r="Q1095" s="74" t="s">
        <v>66</v>
      </c>
      <c r="R1095" s="65" t="s">
        <v>66</v>
      </c>
      <c r="S1095" s="67">
        <v>0.0</v>
      </c>
      <c r="T1095" s="67">
        <v>0.0</v>
      </c>
      <c r="U1095" s="67">
        <v>1.0</v>
      </c>
      <c r="V1095" s="68"/>
      <c r="W1095" s="70"/>
      <c r="X1095" s="70"/>
      <c r="Y1095" s="64" t="s">
        <v>66</v>
      </c>
      <c r="Z1095" s="64" t="s">
        <v>66</v>
      </c>
      <c r="AA1095" s="64" t="s">
        <v>66</v>
      </c>
      <c r="AB1095" s="64" t="s">
        <v>66</v>
      </c>
      <c r="AC1095" s="52" t="s">
        <v>2161</v>
      </c>
      <c r="AD1095" s="52"/>
    </row>
    <row r="1096" ht="33.75" hidden="1" customHeight="1">
      <c r="A1096" s="52">
        <v>1236.0</v>
      </c>
      <c r="B1096" s="53" t="s">
        <v>54</v>
      </c>
      <c r="C1096" s="54" t="s">
        <v>1567</v>
      </c>
      <c r="D1096" s="55" t="s">
        <v>2129</v>
      </c>
      <c r="E1096" s="54"/>
      <c r="F1096" s="303"/>
      <c r="G1096" s="58">
        <v>45827.0</v>
      </c>
      <c r="H1096" s="74"/>
      <c r="I1096" s="74"/>
      <c r="J1096" s="63" t="s">
        <v>66</v>
      </c>
      <c r="K1096" s="64" t="s">
        <v>66</v>
      </c>
      <c r="L1096" s="64" t="s">
        <v>66</v>
      </c>
      <c r="M1096" s="74" t="s">
        <v>66</v>
      </c>
      <c r="N1096" s="74" t="s">
        <v>66</v>
      </c>
      <c r="O1096" s="74" t="s">
        <v>66</v>
      </c>
      <c r="P1096" s="307"/>
      <c r="Q1096" s="74" t="s">
        <v>66</v>
      </c>
      <c r="R1096" s="65" t="s">
        <v>66</v>
      </c>
      <c r="S1096" s="67">
        <v>0.0</v>
      </c>
      <c r="T1096" s="67">
        <v>0.0</v>
      </c>
      <c r="U1096" s="67">
        <v>0.0</v>
      </c>
      <c r="V1096" s="68"/>
      <c r="W1096" s="70"/>
      <c r="X1096" s="70"/>
      <c r="Y1096" s="64" t="s">
        <v>66</v>
      </c>
      <c r="Z1096" s="64" t="s">
        <v>66</v>
      </c>
      <c r="AA1096" s="64" t="s">
        <v>66</v>
      </c>
      <c r="AB1096" s="64" t="s">
        <v>66</v>
      </c>
      <c r="AC1096" s="52" t="s">
        <v>2162</v>
      </c>
      <c r="AD1096" s="52"/>
    </row>
    <row r="1097" ht="33.75" hidden="1" customHeight="1">
      <c r="A1097" s="52">
        <v>1237.0</v>
      </c>
      <c r="B1097" s="53" t="s">
        <v>54</v>
      </c>
      <c r="C1097" s="54" t="s">
        <v>1568</v>
      </c>
      <c r="D1097" s="55" t="s">
        <v>3056</v>
      </c>
      <c r="E1097" s="54"/>
      <c r="F1097" s="303"/>
      <c r="G1097" s="58">
        <v>45839.0</v>
      </c>
      <c r="H1097" s="74"/>
      <c r="I1097" s="74"/>
      <c r="J1097" s="63" t="s">
        <v>66</v>
      </c>
      <c r="K1097" s="64" t="s">
        <v>66</v>
      </c>
      <c r="L1097" s="64" t="s">
        <v>66</v>
      </c>
      <c r="M1097" s="74" t="s">
        <v>66</v>
      </c>
      <c r="N1097" s="74" t="s">
        <v>66</v>
      </c>
      <c r="O1097" s="74" t="s">
        <v>66</v>
      </c>
      <c r="P1097" s="307"/>
      <c r="Q1097" s="74" t="s">
        <v>66</v>
      </c>
      <c r="R1097" s="65" t="s">
        <v>66</v>
      </c>
      <c r="S1097" s="67">
        <v>0.0</v>
      </c>
      <c r="T1097" s="67">
        <v>0.0</v>
      </c>
      <c r="U1097" s="67">
        <v>0.0</v>
      </c>
      <c r="V1097" s="68"/>
      <c r="W1097" s="70"/>
      <c r="X1097" s="70"/>
      <c r="Y1097" s="64" t="s">
        <v>66</v>
      </c>
      <c r="Z1097" s="64" t="s">
        <v>66</v>
      </c>
      <c r="AA1097" s="64" t="s">
        <v>66</v>
      </c>
      <c r="AB1097" s="64" t="s">
        <v>66</v>
      </c>
      <c r="AC1097" s="52" t="s">
        <v>2163</v>
      </c>
      <c r="AD1097" s="52"/>
    </row>
    <row r="1098" ht="33.75" hidden="1" customHeight="1">
      <c r="A1098" s="52">
        <v>1238.0</v>
      </c>
      <c r="B1098" s="53" t="s">
        <v>54</v>
      </c>
      <c r="C1098" s="54" t="s">
        <v>1570</v>
      </c>
      <c r="D1098" s="55" t="s">
        <v>197</v>
      </c>
      <c r="E1098" s="54"/>
      <c r="F1098" s="303"/>
      <c r="G1098" s="58">
        <v>45925.0</v>
      </c>
      <c r="H1098" s="74"/>
      <c r="I1098" s="74"/>
      <c r="J1098" s="63" t="s">
        <v>57</v>
      </c>
      <c r="K1098" s="64" t="s">
        <v>57</v>
      </c>
      <c r="L1098" s="64" t="s">
        <v>57</v>
      </c>
      <c r="M1098" s="74" t="s">
        <v>183</v>
      </c>
      <c r="N1098" s="74" t="s">
        <v>57</v>
      </c>
      <c r="O1098" s="74" t="s">
        <v>57</v>
      </c>
      <c r="P1098" s="307"/>
      <c r="Q1098" s="74" t="s">
        <v>58</v>
      </c>
      <c r="R1098" s="65" t="s">
        <v>58</v>
      </c>
      <c r="S1098" s="67">
        <v>26.0</v>
      </c>
      <c r="T1098" s="67">
        <v>34.0</v>
      </c>
      <c r="U1098" s="67">
        <v>10.0</v>
      </c>
      <c r="V1098" s="68"/>
      <c r="W1098" s="70"/>
      <c r="X1098" s="70"/>
      <c r="Y1098" s="64" t="s">
        <v>66</v>
      </c>
      <c r="Z1098" s="64" t="s">
        <v>66</v>
      </c>
      <c r="AA1098" s="64" t="s">
        <v>66</v>
      </c>
      <c r="AB1098" s="64" t="s">
        <v>66</v>
      </c>
      <c r="AC1098" s="52" t="s">
        <v>2164</v>
      </c>
      <c r="AD1098" s="52"/>
    </row>
    <row r="1099" ht="33.75" hidden="1" customHeight="1">
      <c r="A1099" s="52">
        <v>1239.0</v>
      </c>
      <c r="B1099" s="53" t="s">
        <v>54</v>
      </c>
      <c r="C1099" s="54" t="s">
        <v>1571</v>
      </c>
      <c r="D1099" s="55" t="s">
        <v>197</v>
      </c>
      <c r="E1099" s="54"/>
      <c r="F1099" s="303"/>
      <c r="G1099" s="58">
        <v>45828.0</v>
      </c>
      <c r="H1099" s="74"/>
      <c r="I1099" s="74"/>
      <c r="J1099" s="63" t="s">
        <v>57</v>
      </c>
      <c r="K1099" s="64" t="s">
        <v>57</v>
      </c>
      <c r="L1099" s="64" t="s">
        <v>66</v>
      </c>
      <c r="M1099" s="74" t="s">
        <v>57</v>
      </c>
      <c r="N1099" s="74" t="s">
        <v>57</v>
      </c>
      <c r="O1099" s="74" t="s">
        <v>57</v>
      </c>
      <c r="P1099" s="307"/>
      <c r="Q1099" s="74" t="s">
        <v>57</v>
      </c>
      <c r="R1099" s="65" t="s">
        <v>57</v>
      </c>
      <c r="S1099" s="67">
        <v>2.0</v>
      </c>
      <c r="T1099" s="67">
        <v>2.0</v>
      </c>
      <c r="U1099" s="67">
        <v>0.0</v>
      </c>
      <c r="V1099" s="68"/>
      <c r="W1099" s="70"/>
      <c r="X1099" s="70"/>
      <c r="Y1099" s="64" t="s">
        <v>66</v>
      </c>
      <c r="Z1099" s="64" t="s">
        <v>66</v>
      </c>
      <c r="AA1099" s="64" t="s">
        <v>66</v>
      </c>
      <c r="AB1099" s="64" t="s">
        <v>66</v>
      </c>
      <c r="AC1099" s="52" t="s">
        <v>2165</v>
      </c>
      <c r="AD1099" s="52"/>
    </row>
    <row r="1100" ht="33.75" hidden="1" customHeight="1">
      <c r="A1100" s="52">
        <v>1240.0</v>
      </c>
      <c r="B1100" s="53" t="s">
        <v>54</v>
      </c>
      <c r="C1100" s="54" t="s">
        <v>1572</v>
      </c>
      <c r="D1100" s="55" t="s">
        <v>2129</v>
      </c>
      <c r="E1100" s="54"/>
      <c r="F1100" s="303"/>
      <c r="G1100" s="58">
        <v>45831.0</v>
      </c>
      <c r="H1100" s="74"/>
      <c r="I1100" s="74"/>
      <c r="J1100" s="63" t="s">
        <v>66</v>
      </c>
      <c r="K1100" s="64" t="s">
        <v>66</v>
      </c>
      <c r="L1100" s="64" t="s">
        <v>66</v>
      </c>
      <c r="M1100" s="74" t="s">
        <v>66</v>
      </c>
      <c r="N1100" s="74" t="s">
        <v>66</v>
      </c>
      <c r="O1100" s="74" t="s">
        <v>66</v>
      </c>
      <c r="P1100" s="307"/>
      <c r="Q1100" s="74" t="s">
        <v>66</v>
      </c>
      <c r="R1100" s="74" t="s">
        <v>66</v>
      </c>
      <c r="S1100" s="67">
        <v>0.0</v>
      </c>
      <c r="T1100" s="67">
        <v>0.0</v>
      </c>
      <c r="U1100" s="67">
        <v>0.0</v>
      </c>
      <c r="V1100" s="68"/>
      <c r="W1100" s="70"/>
      <c r="X1100" s="70"/>
      <c r="Y1100" s="64" t="s">
        <v>66</v>
      </c>
      <c r="Z1100" s="64" t="s">
        <v>66</v>
      </c>
      <c r="AA1100" s="64" t="s">
        <v>66</v>
      </c>
      <c r="AB1100" s="64" t="s">
        <v>66</v>
      </c>
      <c r="AC1100" s="52" t="s">
        <v>2166</v>
      </c>
      <c r="AD1100" s="52"/>
    </row>
    <row r="1101" ht="33.75" hidden="1" customHeight="1">
      <c r="A1101" s="52">
        <v>1241.0</v>
      </c>
      <c r="B1101" s="53" t="s">
        <v>54</v>
      </c>
      <c r="C1101" s="54" t="s">
        <v>1573</v>
      </c>
      <c r="D1101" s="55" t="s">
        <v>3019</v>
      </c>
      <c r="E1101" s="54"/>
      <c r="F1101" s="303"/>
      <c r="G1101" s="58"/>
      <c r="H1101" s="74"/>
      <c r="I1101" s="74"/>
      <c r="J1101" s="63" t="s">
        <v>66</v>
      </c>
      <c r="K1101" s="64" t="s">
        <v>57</v>
      </c>
      <c r="L1101" s="64" t="s">
        <v>66</v>
      </c>
      <c r="M1101" s="74" t="s">
        <v>82</v>
      </c>
      <c r="N1101" s="74" t="s">
        <v>82</v>
      </c>
      <c r="O1101" s="74" t="s">
        <v>82</v>
      </c>
      <c r="P1101" s="307"/>
      <c r="Q1101" s="74" t="s">
        <v>299</v>
      </c>
      <c r="R1101" s="74" t="s">
        <v>64</v>
      </c>
      <c r="S1101" s="67">
        <v>1.0</v>
      </c>
      <c r="T1101" s="67">
        <v>1.0</v>
      </c>
      <c r="U1101" s="67">
        <v>0.0</v>
      </c>
      <c r="V1101" s="68"/>
      <c r="W1101" s="70"/>
      <c r="X1101" s="70"/>
      <c r="Y1101" s="64" t="s">
        <v>66</v>
      </c>
      <c r="Z1101" s="64" t="s">
        <v>66</v>
      </c>
      <c r="AA1101" s="64" t="s">
        <v>66</v>
      </c>
      <c r="AB1101" s="64" t="s">
        <v>66</v>
      </c>
      <c r="AC1101" s="52"/>
      <c r="AD1101" s="52"/>
    </row>
    <row r="1102" ht="33.75" hidden="1" customHeight="1">
      <c r="A1102" s="52">
        <v>1242.0</v>
      </c>
      <c r="B1102" s="53" t="s">
        <v>54</v>
      </c>
      <c r="C1102" s="54" t="s">
        <v>1574</v>
      </c>
      <c r="D1102" s="55" t="s">
        <v>3056</v>
      </c>
      <c r="E1102" s="54"/>
      <c r="F1102" s="303"/>
      <c r="G1102" s="58">
        <v>45834.0</v>
      </c>
      <c r="H1102" s="74"/>
      <c r="I1102" s="74"/>
      <c r="J1102" s="63" t="s">
        <v>66</v>
      </c>
      <c r="K1102" s="64" t="s">
        <v>66</v>
      </c>
      <c r="L1102" s="64" t="s">
        <v>66</v>
      </c>
      <c r="M1102" s="74" t="s">
        <v>57</v>
      </c>
      <c r="N1102" s="74" t="s">
        <v>57</v>
      </c>
      <c r="O1102" s="74" t="s">
        <v>57</v>
      </c>
      <c r="P1102" s="307"/>
      <c r="Q1102" s="74" t="s">
        <v>58</v>
      </c>
      <c r="R1102" s="65" t="s">
        <v>64</v>
      </c>
      <c r="S1102" s="67">
        <v>3.0</v>
      </c>
      <c r="T1102" s="67">
        <v>0.0</v>
      </c>
      <c r="U1102" s="67">
        <v>0.0</v>
      </c>
      <c r="V1102" s="68"/>
      <c r="W1102" s="70"/>
      <c r="X1102" s="70"/>
      <c r="Y1102" s="64" t="s">
        <v>66</v>
      </c>
      <c r="Z1102" s="64" t="s">
        <v>66</v>
      </c>
      <c r="AA1102" s="64" t="s">
        <v>66</v>
      </c>
      <c r="AB1102" s="64" t="s">
        <v>66</v>
      </c>
      <c r="AC1102" s="52" t="s">
        <v>2167</v>
      </c>
      <c r="AD1102" s="52"/>
    </row>
    <row r="1103" ht="33.75" hidden="1" customHeight="1">
      <c r="A1103" s="52">
        <v>1243.0</v>
      </c>
      <c r="B1103" s="53" t="s">
        <v>54</v>
      </c>
      <c r="C1103" s="54" t="s">
        <v>1576</v>
      </c>
      <c r="D1103" s="55" t="s">
        <v>2153</v>
      </c>
      <c r="E1103" s="54"/>
      <c r="F1103" s="303"/>
      <c r="G1103" s="58">
        <v>45838.0</v>
      </c>
      <c r="H1103" s="74"/>
      <c r="I1103" s="74"/>
      <c r="J1103" s="63" t="s">
        <v>57</v>
      </c>
      <c r="K1103" s="64" t="s">
        <v>57</v>
      </c>
      <c r="L1103" s="64" t="s">
        <v>183</v>
      </c>
      <c r="M1103" s="74" t="s">
        <v>57</v>
      </c>
      <c r="N1103" s="74" t="s">
        <v>57</v>
      </c>
      <c r="O1103" s="74" t="s">
        <v>57</v>
      </c>
      <c r="P1103" s="307"/>
      <c r="Q1103" s="74" t="s">
        <v>1577</v>
      </c>
      <c r="R1103" s="65" t="s">
        <v>58</v>
      </c>
      <c r="S1103" s="67">
        <v>1.0</v>
      </c>
      <c r="T1103" s="67">
        <v>1.0</v>
      </c>
      <c r="U1103" s="67">
        <v>1.0</v>
      </c>
      <c r="V1103" s="68"/>
      <c r="W1103" s="70"/>
      <c r="X1103" s="70"/>
      <c r="Y1103" s="64" t="s">
        <v>66</v>
      </c>
      <c r="Z1103" s="64" t="s">
        <v>66</v>
      </c>
      <c r="AA1103" s="64" t="s">
        <v>66</v>
      </c>
      <c r="AB1103" s="64" t="s">
        <v>66</v>
      </c>
      <c r="AC1103" s="52" t="s">
        <v>2154</v>
      </c>
      <c r="AD1103" s="52"/>
    </row>
    <row r="1104" ht="33.75" hidden="1" customHeight="1">
      <c r="A1104" s="52">
        <v>1245.0</v>
      </c>
      <c r="B1104" s="53" t="s">
        <v>54</v>
      </c>
      <c r="C1104" s="54" t="s">
        <v>1522</v>
      </c>
      <c r="D1104" s="55" t="s">
        <v>197</v>
      </c>
      <c r="E1104" s="54"/>
      <c r="F1104" s="303"/>
      <c r="G1104" s="58">
        <v>45838.0</v>
      </c>
      <c r="H1104" s="74"/>
      <c r="I1104" s="74"/>
      <c r="J1104" s="63" t="s">
        <v>57</v>
      </c>
      <c r="K1104" s="64" t="s">
        <v>57</v>
      </c>
      <c r="L1104" s="64" t="s">
        <v>183</v>
      </c>
      <c r="M1104" s="74" t="s">
        <v>57</v>
      </c>
      <c r="N1104" s="74" t="s">
        <v>57</v>
      </c>
      <c r="O1104" s="74" t="s">
        <v>57</v>
      </c>
      <c r="P1104" s="307"/>
      <c r="Q1104" s="74" t="s">
        <v>58</v>
      </c>
      <c r="R1104" s="65" t="s">
        <v>58</v>
      </c>
      <c r="S1104" s="67">
        <v>2.0</v>
      </c>
      <c r="T1104" s="67">
        <v>3.0</v>
      </c>
      <c r="U1104" s="67">
        <v>1.0</v>
      </c>
      <c r="V1104" s="68"/>
      <c r="W1104" s="70"/>
      <c r="X1104" s="70"/>
      <c r="Y1104" s="64" t="s">
        <v>66</v>
      </c>
      <c r="Z1104" s="64" t="s">
        <v>66</v>
      </c>
      <c r="AA1104" s="64" t="s">
        <v>66</v>
      </c>
      <c r="AB1104" s="64" t="s">
        <v>66</v>
      </c>
      <c r="AC1104" s="52" t="s">
        <v>2130</v>
      </c>
      <c r="AD1104" s="52"/>
    </row>
    <row r="1105" ht="33.75" hidden="1" customHeight="1">
      <c r="A1105" s="52">
        <v>1246.0</v>
      </c>
      <c r="B1105" s="53" t="s">
        <v>54</v>
      </c>
      <c r="C1105" s="54" t="s">
        <v>1578</v>
      </c>
      <c r="D1105" s="55" t="s">
        <v>197</v>
      </c>
      <c r="E1105" s="54"/>
      <c r="F1105" s="303"/>
      <c r="G1105" s="58">
        <v>46058.0</v>
      </c>
      <c r="H1105" s="74"/>
      <c r="I1105" s="74"/>
      <c r="J1105" s="63" t="s">
        <v>57</v>
      </c>
      <c r="K1105" s="64" t="s">
        <v>57</v>
      </c>
      <c r="L1105" s="64" t="s">
        <v>183</v>
      </c>
      <c r="M1105" s="65" t="s">
        <v>66</v>
      </c>
      <c r="N1105" s="65" t="s">
        <v>66</v>
      </c>
      <c r="O1105" s="65" t="s">
        <v>66</v>
      </c>
      <c r="P1105" s="65" t="s">
        <v>66</v>
      </c>
      <c r="Q1105" s="65" t="s">
        <v>66</v>
      </c>
      <c r="R1105" s="65" t="s">
        <v>66</v>
      </c>
      <c r="S1105" s="67">
        <v>0.0</v>
      </c>
      <c r="T1105" s="67">
        <v>2.0</v>
      </c>
      <c r="U1105" s="67">
        <v>4.0</v>
      </c>
      <c r="V1105" s="68"/>
      <c r="W1105" s="70"/>
      <c r="X1105" s="70"/>
      <c r="Y1105" s="64" t="s">
        <v>66</v>
      </c>
      <c r="Z1105" s="64" t="s">
        <v>66</v>
      </c>
      <c r="AA1105" s="64" t="s">
        <v>66</v>
      </c>
      <c r="AB1105" s="64" t="s">
        <v>66</v>
      </c>
      <c r="AC1105" s="52" t="s">
        <v>2577</v>
      </c>
      <c r="AD1105" s="52"/>
    </row>
    <row r="1106" ht="33.75" hidden="1" customHeight="1">
      <c r="A1106" s="52">
        <v>1247.0</v>
      </c>
      <c r="B1106" s="53" t="s">
        <v>54</v>
      </c>
      <c r="C1106" s="54" t="s">
        <v>1579</v>
      </c>
      <c r="D1106" s="55" t="s">
        <v>197</v>
      </c>
      <c r="E1106" s="54"/>
      <c r="F1106" s="303"/>
      <c r="G1106" s="58">
        <v>45866.0</v>
      </c>
      <c r="H1106" s="74"/>
      <c r="I1106" s="74"/>
      <c r="J1106" s="63" t="s">
        <v>57</v>
      </c>
      <c r="K1106" s="64" t="s">
        <v>57</v>
      </c>
      <c r="L1106" s="64" t="s">
        <v>57</v>
      </c>
      <c r="M1106" s="74" t="s">
        <v>66</v>
      </c>
      <c r="N1106" s="74" t="s">
        <v>66</v>
      </c>
      <c r="O1106" s="74" t="s">
        <v>66</v>
      </c>
      <c r="P1106" s="307"/>
      <c r="Q1106" s="74" t="s">
        <v>66</v>
      </c>
      <c r="R1106" s="65" t="s">
        <v>66</v>
      </c>
      <c r="S1106" s="67">
        <v>0.0</v>
      </c>
      <c r="T1106" s="67">
        <v>2.0</v>
      </c>
      <c r="U1106" s="67">
        <v>3.0</v>
      </c>
      <c r="V1106" s="68"/>
      <c r="W1106" s="70"/>
      <c r="X1106" s="70"/>
      <c r="Y1106" s="64" t="s">
        <v>66</v>
      </c>
      <c r="Z1106" s="64" t="s">
        <v>66</v>
      </c>
      <c r="AA1106" s="64" t="s">
        <v>66</v>
      </c>
      <c r="AB1106" s="64" t="s">
        <v>66</v>
      </c>
      <c r="AC1106" s="52"/>
      <c r="AD1106" s="52"/>
    </row>
    <row r="1107" ht="33.75" hidden="1" customHeight="1">
      <c r="A1107" s="52">
        <v>1248.0</v>
      </c>
      <c r="B1107" s="53" t="s">
        <v>54</v>
      </c>
      <c r="C1107" s="54" t="s">
        <v>1580</v>
      </c>
      <c r="D1107" s="55" t="s">
        <v>197</v>
      </c>
      <c r="E1107" s="54"/>
      <c r="F1107" s="303"/>
      <c r="G1107" s="58">
        <v>45862.0</v>
      </c>
      <c r="H1107" s="74"/>
      <c r="I1107" s="74"/>
      <c r="J1107" s="63" t="s">
        <v>57</v>
      </c>
      <c r="K1107" s="64" t="s">
        <v>57</v>
      </c>
      <c r="L1107" s="64" t="s">
        <v>66</v>
      </c>
      <c r="M1107" s="74" t="s">
        <v>57</v>
      </c>
      <c r="N1107" s="74" t="s">
        <v>57</v>
      </c>
      <c r="O1107" s="74" t="s">
        <v>57</v>
      </c>
      <c r="P1107" s="307"/>
      <c r="Q1107" s="74" t="s">
        <v>58</v>
      </c>
      <c r="R1107" s="65" t="s">
        <v>58</v>
      </c>
      <c r="S1107" s="67">
        <v>2.0</v>
      </c>
      <c r="T1107" s="67">
        <v>2.0</v>
      </c>
      <c r="U1107" s="67">
        <v>0.0</v>
      </c>
      <c r="V1107" s="68"/>
      <c r="W1107" s="70"/>
      <c r="X1107" s="70"/>
      <c r="Y1107" s="64" t="s">
        <v>66</v>
      </c>
      <c r="Z1107" s="64" t="s">
        <v>66</v>
      </c>
      <c r="AA1107" s="64" t="s">
        <v>66</v>
      </c>
      <c r="AB1107" s="64" t="s">
        <v>66</v>
      </c>
      <c r="AC1107" s="52" t="s">
        <v>2173</v>
      </c>
      <c r="AD1107" s="52"/>
    </row>
    <row r="1108" ht="33.75" hidden="1" customHeight="1">
      <c r="A1108" s="52">
        <v>1249.0</v>
      </c>
      <c r="B1108" s="53" t="s">
        <v>54</v>
      </c>
      <c r="C1108" s="54" t="s">
        <v>1581</v>
      </c>
      <c r="D1108" s="55" t="s">
        <v>453</v>
      </c>
      <c r="E1108" s="54"/>
      <c r="F1108" s="303"/>
      <c r="G1108" s="58">
        <v>45855.0</v>
      </c>
      <c r="H1108" s="74"/>
      <c r="I1108" s="74"/>
      <c r="J1108" s="63" t="s">
        <v>183</v>
      </c>
      <c r="K1108" s="64" t="s">
        <v>183</v>
      </c>
      <c r="L1108" s="64" t="s">
        <v>183</v>
      </c>
      <c r="M1108" s="74" t="s">
        <v>57</v>
      </c>
      <c r="N1108" s="74" t="s">
        <v>57</v>
      </c>
      <c r="O1108" s="74" t="s">
        <v>57</v>
      </c>
      <c r="P1108" s="307"/>
      <c r="Q1108" s="74" t="s">
        <v>58</v>
      </c>
      <c r="R1108" s="65" t="s">
        <v>58</v>
      </c>
      <c r="S1108" s="67">
        <v>17.0</v>
      </c>
      <c r="T1108" s="67">
        <v>28.0</v>
      </c>
      <c r="U1108" s="67">
        <v>15.0</v>
      </c>
      <c r="V1108" s="68"/>
      <c r="W1108" s="70"/>
      <c r="X1108" s="70"/>
      <c r="Y1108" s="64" t="s">
        <v>66</v>
      </c>
      <c r="Z1108" s="64" t="s">
        <v>66</v>
      </c>
      <c r="AA1108" s="64" t="s">
        <v>66</v>
      </c>
      <c r="AB1108" s="64" t="s">
        <v>66</v>
      </c>
      <c r="AC1108" s="52" t="s">
        <v>620</v>
      </c>
      <c r="AD1108" s="52"/>
    </row>
    <row r="1109" ht="33.75" hidden="1" customHeight="1">
      <c r="A1109" s="52">
        <v>1250.0</v>
      </c>
      <c r="B1109" s="53" t="s">
        <v>54</v>
      </c>
      <c r="C1109" s="54" t="s">
        <v>1582</v>
      </c>
      <c r="D1109" s="55" t="s">
        <v>197</v>
      </c>
      <c r="E1109" s="54"/>
      <c r="F1109" s="303"/>
      <c r="G1109" s="58">
        <v>45880.0</v>
      </c>
      <c r="H1109" s="74"/>
      <c r="I1109" s="74"/>
      <c r="J1109" s="63" t="s">
        <v>57</v>
      </c>
      <c r="K1109" s="64" t="s">
        <v>57</v>
      </c>
      <c r="L1109" s="64" t="s">
        <v>66</v>
      </c>
      <c r="M1109" s="74" t="s">
        <v>57</v>
      </c>
      <c r="N1109" s="74" t="s">
        <v>57</v>
      </c>
      <c r="O1109" s="74" t="s">
        <v>57</v>
      </c>
      <c r="P1109" s="307"/>
      <c r="Q1109" s="74" t="s">
        <v>58</v>
      </c>
      <c r="R1109" s="65" t="s">
        <v>58</v>
      </c>
      <c r="S1109" s="67">
        <v>3.0</v>
      </c>
      <c r="T1109" s="67">
        <v>2.0</v>
      </c>
      <c r="U1109" s="67">
        <v>0.0</v>
      </c>
      <c r="V1109" s="68"/>
      <c r="W1109" s="70"/>
      <c r="X1109" s="70"/>
      <c r="Y1109" s="64" t="s">
        <v>66</v>
      </c>
      <c r="Z1109" s="64" t="s">
        <v>66</v>
      </c>
      <c r="AA1109" s="64" t="s">
        <v>66</v>
      </c>
      <c r="AB1109" s="64" t="s">
        <v>66</v>
      </c>
      <c r="AC1109" s="52" t="s">
        <v>2174</v>
      </c>
      <c r="AD1109" s="52"/>
    </row>
    <row r="1110" ht="33.75" hidden="1" customHeight="1">
      <c r="A1110" s="52">
        <v>1251.0</v>
      </c>
      <c r="B1110" s="53" t="s">
        <v>54</v>
      </c>
      <c r="C1110" s="54" t="s">
        <v>1583</v>
      </c>
      <c r="D1110" s="55" t="s">
        <v>453</v>
      </c>
      <c r="E1110" s="54"/>
      <c r="F1110" s="303"/>
      <c r="G1110" s="58">
        <v>45845.0</v>
      </c>
      <c r="H1110" s="74"/>
      <c r="I1110" s="74"/>
      <c r="J1110" s="63" t="s">
        <v>66</v>
      </c>
      <c r="K1110" s="64" t="s">
        <v>66</v>
      </c>
      <c r="L1110" s="64" t="s">
        <v>66</v>
      </c>
      <c r="M1110" s="74" t="s">
        <v>57</v>
      </c>
      <c r="N1110" s="74" t="s">
        <v>57</v>
      </c>
      <c r="O1110" s="74" t="s">
        <v>66</v>
      </c>
      <c r="P1110" s="307"/>
      <c r="Q1110" s="74" t="s">
        <v>58</v>
      </c>
      <c r="R1110" s="74" t="s">
        <v>66</v>
      </c>
      <c r="S1110" s="67">
        <v>10.0</v>
      </c>
      <c r="T1110" s="67">
        <v>0.0</v>
      </c>
      <c r="U1110" s="67">
        <v>0.0</v>
      </c>
      <c r="V1110" s="68"/>
      <c r="W1110" s="70"/>
      <c r="X1110" s="70"/>
      <c r="Y1110" s="64" t="s">
        <v>66</v>
      </c>
      <c r="Z1110" s="64" t="s">
        <v>66</v>
      </c>
      <c r="AA1110" s="64" t="s">
        <v>66</v>
      </c>
      <c r="AB1110" s="64" t="s">
        <v>66</v>
      </c>
      <c r="AC1110" s="52" t="s">
        <v>620</v>
      </c>
      <c r="AD1110" s="52"/>
    </row>
    <row r="1111" ht="33.75" hidden="1" customHeight="1">
      <c r="A1111" s="52">
        <v>1252.0</v>
      </c>
      <c r="B1111" s="53" t="s">
        <v>54</v>
      </c>
      <c r="C1111" s="54" t="s">
        <v>1584</v>
      </c>
      <c r="D1111" s="55" t="s">
        <v>197</v>
      </c>
      <c r="E1111" s="54"/>
      <c r="F1111" s="303"/>
      <c r="G1111" s="58">
        <v>45950.0</v>
      </c>
      <c r="H1111" s="74"/>
      <c r="I1111" s="74"/>
      <c r="J1111" s="63" t="s">
        <v>57</v>
      </c>
      <c r="K1111" s="64" t="s">
        <v>57</v>
      </c>
      <c r="L1111" s="64" t="s">
        <v>57</v>
      </c>
      <c r="M1111" s="74" t="s">
        <v>57</v>
      </c>
      <c r="N1111" s="74" t="s">
        <v>57</v>
      </c>
      <c r="O1111" s="74" t="s">
        <v>57</v>
      </c>
      <c r="P1111" s="307"/>
      <c r="Q1111" s="74" t="s">
        <v>58</v>
      </c>
      <c r="R1111" s="65" t="s">
        <v>58</v>
      </c>
      <c r="S1111" s="67">
        <v>9.0</v>
      </c>
      <c r="T1111" s="67">
        <v>15.0</v>
      </c>
      <c r="U1111" s="67">
        <v>6.0</v>
      </c>
      <c r="V1111" s="68"/>
      <c r="W1111" s="70"/>
      <c r="X1111" s="70"/>
      <c r="Y1111" s="64" t="s">
        <v>66</v>
      </c>
      <c r="Z1111" s="64" t="s">
        <v>66</v>
      </c>
      <c r="AA1111" s="64" t="s">
        <v>66</v>
      </c>
      <c r="AB1111" s="64" t="s">
        <v>66</v>
      </c>
      <c r="AC1111" s="52" t="s">
        <v>2166</v>
      </c>
      <c r="AD1111" s="52"/>
    </row>
    <row r="1112" ht="33.75" hidden="1" customHeight="1">
      <c r="A1112" s="52">
        <v>1253.0</v>
      </c>
      <c r="B1112" s="53" t="s">
        <v>54</v>
      </c>
      <c r="C1112" s="54" t="s">
        <v>1585</v>
      </c>
      <c r="D1112" s="55" t="s">
        <v>197</v>
      </c>
      <c r="E1112" s="54"/>
      <c r="F1112" s="303"/>
      <c r="G1112" s="58">
        <v>46065.0</v>
      </c>
      <c r="H1112" s="74"/>
      <c r="I1112" s="74"/>
      <c r="J1112" s="63" t="s">
        <v>82</v>
      </c>
      <c r="K1112" s="64" t="s">
        <v>82</v>
      </c>
      <c r="L1112" s="64" t="s">
        <v>82</v>
      </c>
      <c r="M1112" s="65" t="s">
        <v>57</v>
      </c>
      <c r="N1112" s="65" t="s">
        <v>57</v>
      </c>
      <c r="O1112" s="65" t="s">
        <v>57</v>
      </c>
      <c r="P1112" s="65" t="s">
        <v>57</v>
      </c>
      <c r="Q1112" s="65" t="s">
        <v>58</v>
      </c>
      <c r="R1112" s="65" t="s">
        <v>58</v>
      </c>
      <c r="S1112" s="67">
        <v>11.0</v>
      </c>
      <c r="T1112" s="67">
        <v>13.0</v>
      </c>
      <c r="U1112" s="67">
        <v>2.0</v>
      </c>
      <c r="V1112" s="68"/>
      <c r="W1112" s="70"/>
      <c r="X1112" s="70"/>
      <c r="Y1112" s="64" t="s">
        <v>66</v>
      </c>
      <c r="Z1112" s="64" t="s">
        <v>66</v>
      </c>
      <c r="AA1112" s="64" t="s">
        <v>66</v>
      </c>
      <c r="AB1112" s="64" t="s">
        <v>66</v>
      </c>
      <c r="AC1112" s="52" t="s">
        <v>2176</v>
      </c>
      <c r="AD1112" s="52"/>
    </row>
    <row r="1113" ht="33.75" hidden="1" customHeight="1">
      <c r="A1113" s="52">
        <v>1254.0</v>
      </c>
      <c r="B1113" s="53" t="s">
        <v>54</v>
      </c>
      <c r="C1113" s="54" t="s">
        <v>1586</v>
      </c>
      <c r="D1113" s="55" t="s">
        <v>453</v>
      </c>
      <c r="E1113" s="54"/>
      <c r="F1113" s="303"/>
      <c r="G1113" s="58">
        <v>45855.0</v>
      </c>
      <c r="H1113" s="74"/>
      <c r="I1113" s="74"/>
      <c r="J1113" s="63" t="s">
        <v>57</v>
      </c>
      <c r="K1113" s="64" t="s">
        <v>57</v>
      </c>
      <c r="L1113" s="64" t="s">
        <v>57</v>
      </c>
      <c r="M1113" s="74" t="s">
        <v>57</v>
      </c>
      <c r="N1113" s="74" t="s">
        <v>57</v>
      </c>
      <c r="O1113" s="74" t="s">
        <v>57</v>
      </c>
      <c r="P1113" s="307"/>
      <c r="Q1113" s="74" t="s">
        <v>58</v>
      </c>
      <c r="R1113" s="65" t="s">
        <v>58</v>
      </c>
      <c r="S1113" s="67">
        <v>2.0</v>
      </c>
      <c r="T1113" s="67">
        <v>3.0</v>
      </c>
      <c r="U1113" s="67">
        <v>1.0</v>
      </c>
      <c r="V1113" s="68"/>
      <c r="W1113" s="70"/>
      <c r="X1113" s="70"/>
      <c r="Y1113" s="64" t="s">
        <v>66</v>
      </c>
      <c r="Z1113" s="64" t="s">
        <v>66</v>
      </c>
      <c r="AA1113" s="64" t="s">
        <v>66</v>
      </c>
      <c r="AB1113" s="64" t="s">
        <v>66</v>
      </c>
      <c r="AC1113" s="52" t="s">
        <v>620</v>
      </c>
      <c r="AD1113" s="52"/>
    </row>
    <row r="1114" ht="33.75" hidden="1" customHeight="1">
      <c r="A1114" s="52">
        <v>1255.0</v>
      </c>
      <c r="B1114" s="53" t="s">
        <v>54</v>
      </c>
      <c r="C1114" s="54" t="s">
        <v>1588</v>
      </c>
      <c r="D1114" s="55" t="s">
        <v>2177</v>
      </c>
      <c r="E1114" s="54"/>
      <c r="F1114" s="303"/>
      <c r="G1114" s="58">
        <v>45841.0</v>
      </c>
      <c r="H1114" s="74"/>
      <c r="I1114" s="74"/>
      <c r="J1114" s="63" t="s">
        <v>66</v>
      </c>
      <c r="K1114" s="64" t="s">
        <v>66</v>
      </c>
      <c r="L1114" s="64" t="s">
        <v>66</v>
      </c>
      <c r="M1114" s="74" t="s">
        <v>57</v>
      </c>
      <c r="N1114" s="74" t="s">
        <v>57</v>
      </c>
      <c r="O1114" s="74" t="s">
        <v>57</v>
      </c>
      <c r="P1114" s="307"/>
      <c r="Q1114" s="74" t="s">
        <v>58</v>
      </c>
      <c r="R1114" s="65" t="s">
        <v>64</v>
      </c>
      <c r="S1114" s="67">
        <v>7.0</v>
      </c>
      <c r="T1114" s="67">
        <v>0.0</v>
      </c>
      <c r="U1114" s="67">
        <v>0.0</v>
      </c>
      <c r="V1114" s="68"/>
      <c r="W1114" s="70"/>
      <c r="X1114" s="70"/>
      <c r="Y1114" s="64" t="s">
        <v>66</v>
      </c>
      <c r="Z1114" s="64" t="s">
        <v>66</v>
      </c>
      <c r="AA1114" s="64" t="s">
        <v>66</v>
      </c>
      <c r="AB1114" s="64" t="s">
        <v>66</v>
      </c>
      <c r="AC1114" s="52" t="s">
        <v>2178</v>
      </c>
      <c r="AD1114" s="52"/>
    </row>
    <row r="1115" ht="33.75" hidden="1" customHeight="1">
      <c r="A1115" s="52">
        <v>1256.0</v>
      </c>
      <c r="B1115" s="53" t="s">
        <v>54</v>
      </c>
      <c r="C1115" s="54" t="s">
        <v>1590</v>
      </c>
      <c r="D1115" s="55" t="s">
        <v>453</v>
      </c>
      <c r="E1115" s="54"/>
      <c r="F1115" s="303"/>
      <c r="G1115" s="58">
        <v>45875.0</v>
      </c>
      <c r="H1115" s="74"/>
      <c r="I1115" s="74"/>
      <c r="J1115" s="63" t="s">
        <v>57</v>
      </c>
      <c r="K1115" s="64" t="s">
        <v>57</v>
      </c>
      <c r="L1115" s="64" t="s">
        <v>66</v>
      </c>
      <c r="M1115" s="74" t="s">
        <v>57</v>
      </c>
      <c r="N1115" s="74" t="s">
        <v>57</v>
      </c>
      <c r="O1115" s="74" t="s">
        <v>57</v>
      </c>
      <c r="P1115" s="307"/>
      <c r="Q1115" s="74" t="s">
        <v>58</v>
      </c>
      <c r="R1115" s="65" t="s">
        <v>58</v>
      </c>
      <c r="S1115" s="67">
        <v>3.0</v>
      </c>
      <c r="T1115" s="67">
        <v>3.0</v>
      </c>
      <c r="U1115" s="67">
        <v>0.0</v>
      </c>
      <c r="V1115" s="68"/>
      <c r="W1115" s="70"/>
      <c r="X1115" s="70"/>
      <c r="Y1115" s="64" t="s">
        <v>66</v>
      </c>
      <c r="Z1115" s="64" t="s">
        <v>66</v>
      </c>
      <c r="AA1115" s="64" t="s">
        <v>66</v>
      </c>
      <c r="AB1115" s="64" t="s">
        <v>66</v>
      </c>
      <c r="AC1115" s="52" t="s">
        <v>2179</v>
      </c>
      <c r="AD1115" s="52"/>
    </row>
    <row r="1116" ht="33.75" hidden="1" customHeight="1">
      <c r="A1116" s="52">
        <v>1257.0</v>
      </c>
      <c r="B1116" s="53" t="s">
        <v>54</v>
      </c>
      <c r="C1116" s="54" t="s">
        <v>1591</v>
      </c>
      <c r="D1116" s="55" t="s">
        <v>197</v>
      </c>
      <c r="E1116" s="54"/>
      <c r="F1116" s="303"/>
      <c r="G1116" s="58">
        <v>45883.0</v>
      </c>
      <c r="H1116" s="74"/>
      <c r="I1116" s="74"/>
      <c r="J1116" s="63" t="s">
        <v>57</v>
      </c>
      <c r="K1116" s="64" t="s">
        <v>57</v>
      </c>
      <c r="L1116" s="64" t="s">
        <v>183</v>
      </c>
      <c r="M1116" s="74" t="s">
        <v>57</v>
      </c>
      <c r="N1116" s="74" t="s">
        <v>57</v>
      </c>
      <c r="O1116" s="74" t="s">
        <v>57</v>
      </c>
      <c r="P1116" s="307"/>
      <c r="Q1116" s="74" t="s">
        <v>58</v>
      </c>
      <c r="R1116" s="65" t="s">
        <v>58</v>
      </c>
      <c r="S1116" s="67">
        <v>17.0</v>
      </c>
      <c r="T1116" s="67">
        <v>21.0</v>
      </c>
      <c r="U1116" s="67">
        <v>4.0</v>
      </c>
      <c r="V1116" s="68"/>
      <c r="W1116" s="70"/>
      <c r="X1116" s="70"/>
      <c r="Y1116" s="64" t="s">
        <v>66</v>
      </c>
      <c r="Z1116" s="64" t="s">
        <v>66</v>
      </c>
      <c r="AA1116" s="64" t="s">
        <v>66</v>
      </c>
      <c r="AB1116" s="64" t="s">
        <v>66</v>
      </c>
      <c r="AC1116" s="52" t="s">
        <v>2180</v>
      </c>
      <c r="AD1116" s="52"/>
    </row>
    <row r="1117" ht="33.75" hidden="1" customHeight="1">
      <c r="A1117" s="52">
        <v>1258.0</v>
      </c>
      <c r="B1117" s="53" t="s">
        <v>54</v>
      </c>
      <c r="C1117" s="54" t="s">
        <v>98</v>
      </c>
      <c r="D1117" s="55" t="s">
        <v>197</v>
      </c>
      <c r="E1117" s="54"/>
      <c r="F1117" s="303"/>
      <c r="G1117" s="58">
        <v>46072.0</v>
      </c>
      <c r="H1117" s="74"/>
      <c r="I1117" s="74"/>
      <c r="J1117" s="63" t="s">
        <v>82</v>
      </c>
      <c r="K1117" s="64" t="s">
        <v>82</v>
      </c>
      <c r="L1117" s="64" t="s">
        <v>82</v>
      </c>
      <c r="M1117" s="65" t="s">
        <v>57</v>
      </c>
      <c r="N1117" s="65" t="s">
        <v>57</v>
      </c>
      <c r="O1117" s="65" t="s">
        <v>57</v>
      </c>
      <c r="P1117" s="65" t="s">
        <v>57</v>
      </c>
      <c r="Q1117" s="65" t="s">
        <v>58</v>
      </c>
      <c r="R1117" s="65" t="s">
        <v>58</v>
      </c>
      <c r="S1117" s="67">
        <v>45.0</v>
      </c>
      <c r="T1117" s="67">
        <v>58.0</v>
      </c>
      <c r="U1117" s="67">
        <v>23.0</v>
      </c>
      <c r="V1117" s="68"/>
      <c r="W1117" s="70"/>
      <c r="X1117" s="70"/>
      <c r="Y1117" s="64" t="s">
        <v>66</v>
      </c>
      <c r="Z1117" s="64" t="s">
        <v>66</v>
      </c>
      <c r="AA1117" s="64" t="s">
        <v>66</v>
      </c>
      <c r="AB1117" s="64" t="s">
        <v>66</v>
      </c>
      <c r="AC1117" s="52"/>
      <c r="AD1117" s="52"/>
    </row>
    <row r="1118" ht="33.75" hidden="1" customHeight="1">
      <c r="A1118" s="52">
        <v>1259.0</v>
      </c>
      <c r="B1118" s="53" t="s">
        <v>54</v>
      </c>
      <c r="C1118" s="54" t="s">
        <v>1593</v>
      </c>
      <c r="D1118" s="55" t="s">
        <v>453</v>
      </c>
      <c r="E1118" s="54"/>
      <c r="F1118" s="303"/>
      <c r="G1118" s="58">
        <v>45855.0</v>
      </c>
      <c r="H1118" s="74"/>
      <c r="I1118" s="74"/>
      <c r="J1118" s="63" t="s">
        <v>66</v>
      </c>
      <c r="K1118" s="64" t="s">
        <v>66</v>
      </c>
      <c r="L1118" s="64" t="s">
        <v>66</v>
      </c>
      <c r="M1118" s="74" t="s">
        <v>57</v>
      </c>
      <c r="N1118" s="74" t="s">
        <v>57</v>
      </c>
      <c r="O1118" s="74" t="s">
        <v>57</v>
      </c>
      <c r="P1118" s="307"/>
      <c r="Q1118" s="74" t="s">
        <v>91</v>
      </c>
      <c r="R1118" s="65" t="s">
        <v>58</v>
      </c>
      <c r="S1118" s="67">
        <v>1.0</v>
      </c>
      <c r="T1118" s="67">
        <v>0.0</v>
      </c>
      <c r="U1118" s="67">
        <v>0.0</v>
      </c>
      <c r="V1118" s="68"/>
      <c r="W1118" s="70"/>
      <c r="X1118" s="70"/>
      <c r="Y1118" s="64" t="s">
        <v>66</v>
      </c>
      <c r="Z1118" s="64" t="s">
        <v>66</v>
      </c>
      <c r="AA1118" s="64" t="s">
        <v>66</v>
      </c>
      <c r="AB1118" s="64" t="s">
        <v>66</v>
      </c>
      <c r="AC1118" s="52"/>
      <c r="AD1118" s="52"/>
    </row>
    <row r="1119" ht="33.75" hidden="1" customHeight="1">
      <c r="A1119" s="52">
        <v>1260.0</v>
      </c>
      <c r="B1119" s="53" t="s">
        <v>54</v>
      </c>
      <c r="C1119" s="54" t="s">
        <v>1594</v>
      </c>
      <c r="D1119" s="55" t="s">
        <v>197</v>
      </c>
      <c r="E1119" s="54"/>
      <c r="F1119" s="303"/>
      <c r="G1119" s="58">
        <v>45895.0</v>
      </c>
      <c r="H1119" s="74"/>
      <c r="I1119" s="74"/>
      <c r="J1119" s="63" t="s">
        <v>57</v>
      </c>
      <c r="K1119" s="64" t="s">
        <v>57</v>
      </c>
      <c r="L1119" s="64" t="s">
        <v>57</v>
      </c>
      <c r="M1119" s="74" t="s">
        <v>57</v>
      </c>
      <c r="N1119" s="74" t="s">
        <v>57</v>
      </c>
      <c r="O1119" s="74" t="s">
        <v>57</v>
      </c>
      <c r="P1119" s="307"/>
      <c r="Q1119" s="74" t="s">
        <v>58</v>
      </c>
      <c r="R1119" s="65" t="s">
        <v>58</v>
      </c>
      <c r="S1119" s="67">
        <v>7.0</v>
      </c>
      <c r="T1119" s="67">
        <v>7.0</v>
      </c>
      <c r="U1119" s="67">
        <v>2.0</v>
      </c>
      <c r="V1119" s="68"/>
      <c r="W1119" s="70"/>
      <c r="X1119" s="70"/>
      <c r="Y1119" s="64" t="s">
        <v>66</v>
      </c>
      <c r="Z1119" s="64" t="s">
        <v>66</v>
      </c>
      <c r="AA1119" s="64" t="s">
        <v>66</v>
      </c>
      <c r="AB1119" s="64" t="s">
        <v>66</v>
      </c>
      <c r="AC1119" s="52" t="s">
        <v>2181</v>
      </c>
      <c r="AD1119" s="52"/>
    </row>
    <row r="1120" ht="33.75" hidden="1" customHeight="1">
      <c r="A1120" s="52">
        <v>1261.0</v>
      </c>
      <c r="B1120" s="53" t="s">
        <v>54</v>
      </c>
      <c r="C1120" s="54" t="s">
        <v>1595</v>
      </c>
      <c r="D1120" s="55" t="s">
        <v>197</v>
      </c>
      <c r="E1120" s="54"/>
      <c r="F1120" s="303"/>
      <c r="G1120" s="58">
        <v>45874.0</v>
      </c>
      <c r="H1120" s="74"/>
      <c r="I1120" s="74"/>
      <c r="J1120" s="63" t="s">
        <v>66</v>
      </c>
      <c r="K1120" s="64" t="s">
        <v>66</v>
      </c>
      <c r="L1120" s="64" t="s">
        <v>66</v>
      </c>
      <c r="M1120" s="74" t="s">
        <v>57</v>
      </c>
      <c r="N1120" s="74" t="s">
        <v>57</v>
      </c>
      <c r="O1120" s="74" t="s">
        <v>57</v>
      </c>
      <c r="P1120" s="307"/>
      <c r="Q1120" s="74" t="s">
        <v>58</v>
      </c>
      <c r="R1120" s="65" t="s">
        <v>58</v>
      </c>
      <c r="S1120" s="67">
        <v>17.0</v>
      </c>
      <c r="T1120" s="67">
        <v>0.0</v>
      </c>
      <c r="U1120" s="67">
        <v>0.0</v>
      </c>
      <c r="V1120" s="68"/>
      <c r="W1120" s="70"/>
      <c r="X1120" s="70"/>
      <c r="Y1120" s="64" t="s">
        <v>66</v>
      </c>
      <c r="Z1120" s="64" t="s">
        <v>66</v>
      </c>
      <c r="AA1120" s="64" t="s">
        <v>66</v>
      </c>
      <c r="AB1120" s="64" t="s">
        <v>66</v>
      </c>
      <c r="AC1120" s="52" t="s">
        <v>293</v>
      </c>
      <c r="AD1120" s="52"/>
    </row>
    <row r="1121" ht="33.75" hidden="1" customHeight="1">
      <c r="A1121" s="52">
        <v>1262.0</v>
      </c>
      <c r="B1121" s="53" t="s">
        <v>54</v>
      </c>
      <c r="C1121" s="54" t="s">
        <v>1596</v>
      </c>
      <c r="D1121" s="55" t="s">
        <v>197</v>
      </c>
      <c r="E1121" s="54"/>
      <c r="F1121" s="303"/>
      <c r="G1121" s="58">
        <v>45897.0</v>
      </c>
      <c r="H1121" s="74"/>
      <c r="I1121" s="74"/>
      <c r="J1121" s="63" t="s">
        <v>66</v>
      </c>
      <c r="K1121" s="64" t="s">
        <v>66</v>
      </c>
      <c r="L1121" s="64" t="s">
        <v>66</v>
      </c>
      <c r="M1121" s="74" t="s">
        <v>57</v>
      </c>
      <c r="N1121" s="74" t="s">
        <v>57</v>
      </c>
      <c r="O1121" s="74" t="s">
        <v>57</v>
      </c>
      <c r="P1121" s="307"/>
      <c r="Q1121" s="74" t="s">
        <v>58</v>
      </c>
      <c r="R1121" s="65" t="s">
        <v>58</v>
      </c>
      <c r="S1121" s="67">
        <v>25.0</v>
      </c>
      <c r="T1121" s="67">
        <v>0.0</v>
      </c>
      <c r="U1121" s="67">
        <v>0.0</v>
      </c>
      <c r="V1121" s="68"/>
      <c r="W1121" s="70"/>
      <c r="X1121" s="70"/>
      <c r="Y1121" s="64" t="s">
        <v>66</v>
      </c>
      <c r="Z1121" s="64" t="s">
        <v>66</v>
      </c>
      <c r="AA1121" s="64" t="s">
        <v>66</v>
      </c>
      <c r="AB1121" s="64" t="s">
        <v>66</v>
      </c>
      <c r="AC1121" s="52" t="s">
        <v>293</v>
      </c>
      <c r="AD1121" s="52"/>
    </row>
    <row r="1122" ht="33.75" hidden="1" customHeight="1">
      <c r="A1122" s="52">
        <v>1263.0</v>
      </c>
      <c r="B1122" s="53" t="s">
        <v>54</v>
      </c>
      <c r="C1122" s="54" t="s">
        <v>1598</v>
      </c>
      <c r="D1122" s="55" t="s">
        <v>3056</v>
      </c>
      <c r="E1122" s="54"/>
      <c r="F1122" s="303"/>
      <c r="G1122" s="58">
        <v>45854.0</v>
      </c>
      <c r="H1122" s="74"/>
      <c r="I1122" s="74"/>
      <c r="J1122" s="63" t="s">
        <v>66</v>
      </c>
      <c r="K1122" s="64" t="s">
        <v>66</v>
      </c>
      <c r="L1122" s="64" t="s">
        <v>66</v>
      </c>
      <c r="M1122" s="74" t="s">
        <v>57</v>
      </c>
      <c r="N1122" s="74" t="s">
        <v>57</v>
      </c>
      <c r="O1122" s="74" t="s">
        <v>57</v>
      </c>
      <c r="P1122" s="307"/>
      <c r="Q1122" s="74" t="s">
        <v>58</v>
      </c>
      <c r="R1122" s="65" t="s">
        <v>64</v>
      </c>
      <c r="S1122" s="67">
        <v>14.0</v>
      </c>
      <c r="T1122" s="67">
        <v>0.0</v>
      </c>
      <c r="U1122" s="67">
        <v>0.0</v>
      </c>
      <c r="V1122" s="68"/>
      <c r="W1122" s="70"/>
      <c r="X1122" s="70"/>
      <c r="Y1122" s="64" t="s">
        <v>66</v>
      </c>
      <c r="Z1122" s="64" t="s">
        <v>66</v>
      </c>
      <c r="AA1122" s="64" t="s">
        <v>66</v>
      </c>
      <c r="AB1122" s="64" t="s">
        <v>66</v>
      </c>
      <c r="AC1122" s="52" t="s">
        <v>2182</v>
      </c>
      <c r="AD1122" s="52"/>
    </row>
    <row r="1123" ht="33.75" hidden="1" customHeight="1">
      <c r="A1123" s="52">
        <v>1264.0</v>
      </c>
      <c r="B1123" s="53" t="s">
        <v>54</v>
      </c>
      <c r="C1123" s="54" t="s">
        <v>1599</v>
      </c>
      <c r="D1123" s="55" t="s">
        <v>197</v>
      </c>
      <c r="E1123" s="54"/>
      <c r="F1123" s="303"/>
      <c r="G1123" s="58">
        <v>45966.0</v>
      </c>
      <c r="H1123" s="74"/>
      <c r="I1123" s="74"/>
      <c r="J1123" s="63" t="s">
        <v>57</v>
      </c>
      <c r="K1123" s="64" t="s">
        <v>57</v>
      </c>
      <c r="L1123" s="64" t="s">
        <v>183</v>
      </c>
      <c r="M1123" s="74" t="s">
        <v>57</v>
      </c>
      <c r="N1123" s="74" t="s">
        <v>57</v>
      </c>
      <c r="O1123" s="74" t="s">
        <v>57</v>
      </c>
      <c r="P1123" s="307"/>
      <c r="Q1123" s="74" t="s">
        <v>58</v>
      </c>
      <c r="R1123" s="65" t="s">
        <v>58</v>
      </c>
      <c r="S1123" s="67">
        <v>8.0</v>
      </c>
      <c r="T1123" s="67">
        <v>10.0</v>
      </c>
      <c r="U1123" s="67">
        <v>2.0</v>
      </c>
      <c r="V1123" s="68"/>
      <c r="W1123" s="70"/>
      <c r="X1123" s="70"/>
      <c r="Y1123" s="64" t="s">
        <v>66</v>
      </c>
      <c r="Z1123" s="64" t="s">
        <v>66</v>
      </c>
      <c r="AA1123" s="64" t="s">
        <v>66</v>
      </c>
      <c r="AB1123" s="64" t="s">
        <v>66</v>
      </c>
      <c r="AC1123" s="52" t="s">
        <v>2184</v>
      </c>
      <c r="AD1123" s="52"/>
    </row>
    <row r="1124" ht="33.75" hidden="1" customHeight="1">
      <c r="A1124" s="52">
        <v>1265.0</v>
      </c>
      <c r="B1124" s="53" t="s">
        <v>54</v>
      </c>
      <c r="C1124" s="54" t="s">
        <v>1601</v>
      </c>
      <c r="D1124" s="55" t="s">
        <v>453</v>
      </c>
      <c r="E1124" s="54"/>
      <c r="F1124" s="303"/>
      <c r="G1124" s="58">
        <v>45852.0</v>
      </c>
      <c r="H1124" s="74"/>
      <c r="I1124" s="74"/>
      <c r="J1124" s="63" t="s">
        <v>66</v>
      </c>
      <c r="K1124" s="64" t="s">
        <v>66</v>
      </c>
      <c r="L1124" s="64" t="s">
        <v>57</v>
      </c>
      <c r="M1124" s="74" t="s">
        <v>66</v>
      </c>
      <c r="N1124" s="74" t="s">
        <v>66</v>
      </c>
      <c r="O1124" s="74" t="s">
        <v>66</v>
      </c>
      <c r="P1124" s="307"/>
      <c r="Q1124" s="74" t="s">
        <v>66</v>
      </c>
      <c r="R1124" s="65" t="s">
        <v>66</v>
      </c>
      <c r="S1124" s="67">
        <v>0.0</v>
      </c>
      <c r="T1124" s="67">
        <v>0.0</v>
      </c>
      <c r="U1124" s="67">
        <v>10.0</v>
      </c>
      <c r="V1124" s="68"/>
      <c r="W1124" s="70"/>
      <c r="X1124" s="70"/>
      <c r="Y1124" s="64" t="s">
        <v>66</v>
      </c>
      <c r="Z1124" s="64" t="s">
        <v>66</v>
      </c>
      <c r="AA1124" s="64" t="s">
        <v>66</v>
      </c>
      <c r="AB1124" s="64" t="s">
        <v>66</v>
      </c>
      <c r="AC1124" s="52" t="s">
        <v>620</v>
      </c>
      <c r="AD1124" s="52"/>
    </row>
    <row r="1125" ht="33.75" hidden="1" customHeight="1">
      <c r="A1125" s="52">
        <v>1266.0</v>
      </c>
      <c r="B1125" s="53" t="s">
        <v>54</v>
      </c>
      <c r="C1125" s="54" t="s">
        <v>1602</v>
      </c>
      <c r="D1125" s="55" t="s">
        <v>3056</v>
      </c>
      <c r="E1125" s="54"/>
      <c r="F1125" s="303"/>
      <c r="G1125" s="58">
        <v>45854.0</v>
      </c>
      <c r="H1125" s="74"/>
      <c r="I1125" s="74"/>
      <c r="J1125" s="63" t="s">
        <v>57</v>
      </c>
      <c r="K1125" s="64" t="s">
        <v>57</v>
      </c>
      <c r="L1125" s="64" t="s">
        <v>57</v>
      </c>
      <c r="M1125" s="74" t="s">
        <v>57</v>
      </c>
      <c r="N1125" s="74" t="s">
        <v>57</v>
      </c>
      <c r="O1125" s="74" t="s">
        <v>57</v>
      </c>
      <c r="P1125" s="307"/>
      <c r="Q1125" s="74" t="s">
        <v>58</v>
      </c>
      <c r="R1125" s="65" t="s">
        <v>64</v>
      </c>
      <c r="S1125" s="67">
        <v>8.0</v>
      </c>
      <c r="T1125" s="67">
        <v>0.0</v>
      </c>
      <c r="U1125" s="67">
        <v>0.0</v>
      </c>
      <c r="V1125" s="68"/>
      <c r="W1125" s="70"/>
      <c r="X1125" s="70"/>
      <c r="Y1125" s="64" t="s">
        <v>66</v>
      </c>
      <c r="Z1125" s="64" t="s">
        <v>66</v>
      </c>
      <c r="AA1125" s="64" t="s">
        <v>66</v>
      </c>
      <c r="AB1125" s="64" t="s">
        <v>66</v>
      </c>
      <c r="AC1125" s="52" t="s">
        <v>2185</v>
      </c>
      <c r="AD1125" s="52"/>
    </row>
    <row r="1126" ht="33.75" hidden="1" customHeight="1">
      <c r="A1126" s="52">
        <v>1267.0</v>
      </c>
      <c r="B1126" s="53" t="s">
        <v>54</v>
      </c>
      <c r="C1126" s="54" t="s">
        <v>1603</v>
      </c>
      <c r="D1126" s="55" t="s">
        <v>197</v>
      </c>
      <c r="E1126" s="54"/>
      <c r="F1126" s="303"/>
      <c r="G1126" s="58">
        <v>45932.0</v>
      </c>
      <c r="H1126" s="74"/>
      <c r="I1126" s="74"/>
      <c r="J1126" s="63" t="s">
        <v>57</v>
      </c>
      <c r="K1126" s="64" t="s">
        <v>57</v>
      </c>
      <c r="L1126" s="64" t="s">
        <v>57</v>
      </c>
      <c r="M1126" s="74" t="s">
        <v>57</v>
      </c>
      <c r="N1126" s="74" t="s">
        <v>57</v>
      </c>
      <c r="O1126" s="74" t="s">
        <v>57</v>
      </c>
      <c r="P1126" s="307"/>
      <c r="Q1126" s="74" t="s">
        <v>58</v>
      </c>
      <c r="R1126" s="65" t="s">
        <v>58</v>
      </c>
      <c r="S1126" s="67">
        <v>13.0</v>
      </c>
      <c r="T1126" s="67">
        <v>19.0</v>
      </c>
      <c r="U1126" s="67">
        <v>6.0</v>
      </c>
      <c r="V1126" s="68"/>
      <c r="W1126" s="70"/>
      <c r="X1126" s="70"/>
      <c r="Y1126" s="64" t="s">
        <v>66</v>
      </c>
      <c r="Z1126" s="64" t="s">
        <v>66</v>
      </c>
      <c r="AA1126" s="64" t="s">
        <v>66</v>
      </c>
      <c r="AB1126" s="64" t="s">
        <v>66</v>
      </c>
      <c r="AC1126" s="52" t="s">
        <v>2186</v>
      </c>
      <c r="AD1126" s="52"/>
    </row>
    <row r="1127" ht="33.75" hidden="1" customHeight="1">
      <c r="A1127" s="52">
        <v>1268.0</v>
      </c>
      <c r="B1127" s="53" t="s">
        <v>54</v>
      </c>
      <c r="C1127" s="54" t="s">
        <v>1604</v>
      </c>
      <c r="D1127" s="55" t="s">
        <v>3056</v>
      </c>
      <c r="E1127" s="54"/>
      <c r="F1127" s="303"/>
      <c r="G1127" s="58">
        <v>45902.0</v>
      </c>
      <c r="H1127" s="74"/>
      <c r="I1127" s="74"/>
      <c r="J1127" s="63" t="s">
        <v>66</v>
      </c>
      <c r="K1127" s="64" t="s">
        <v>66</v>
      </c>
      <c r="L1127" s="64" t="s">
        <v>66</v>
      </c>
      <c r="M1127" s="74" t="s">
        <v>57</v>
      </c>
      <c r="N1127" s="74" t="s">
        <v>57</v>
      </c>
      <c r="O1127" s="74" t="s">
        <v>57</v>
      </c>
      <c r="P1127" s="307"/>
      <c r="Q1127" s="74" t="s">
        <v>58</v>
      </c>
      <c r="R1127" s="65" t="s">
        <v>64</v>
      </c>
      <c r="S1127" s="67">
        <v>1.0</v>
      </c>
      <c r="T1127" s="67">
        <v>0.0</v>
      </c>
      <c r="U1127" s="67">
        <v>0.0</v>
      </c>
      <c r="V1127" s="68"/>
      <c r="W1127" s="70"/>
      <c r="X1127" s="70"/>
      <c r="Y1127" s="64" t="s">
        <v>66</v>
      </c>
      <c r="Z1127" s="64" t="s">
        <v>66</v>
      </c>
      <c r="AA1127" s="64" t="s">
        <v>66</v>
      </c>
      <c r="AB1127" s="64" t="s">
        <v>66</v>
      </c>
      <c r="AC1127" s="52" t="s">
        <v>2187</v>
      </c>
      <c r="AD1127" s="52"/>
    </row>
    <row r="1128" ht="33.75" hidden="1" customHeight="1">
      <c r="A1128" s="52">
        <v>1269.0</v>
      </c>
      <c r="B1128" s="53" t="s">
        <v>54</v>
      </c>
      <c r="C1128" s="54" t="s">
        <v>1606</v>
      </c>
      <c r="D1128" s="55" t="s">
        <v>453</v>
      </c>
      <c r="E1128" s="54"/>
      <c r="F1128" s="303"/>
      <c r="G1128" s="58">
        <v>45862.0</v>
      </c>
      <c r="H1128" s="74"/>
      <c r="I1128" s="74"/>
      <c r="J1128" s="63" t="s">
        <v>57</v>
      </c>
      <c r="K1128" s="64" t="s">
        <v>57</v>
      </c>
      <c r="L1128" s="64" t="s">
        <v>66</v>
      </c>
      <c r="M1128" s="74" t="s">
        <v>57</v>
      </c>
      <c r="N1128" s="74" t="s">
        <v>57</v>
      </c>
      <c r="O1128" s="74" t="s">
        <v>57</v>
      </c>
      <c r="P1128" s="307"/>
      <c r="Q1128" s="74" t="s">
        <v>58</v>
      </c>
      <c r="R1128" s="65" t="s">
        <v>58</v>
      </c>
      <c r="S1128" s="67">
        <v>10.0</v>
      </c>
      <c r="T1128" s="67">
        <v>1.0</v>
      </c>
      <c r="U1128" s="67">
        <v>0.0</v>
      </c>
      <c r="V1128" s="68"/>
      <c r="W1128" s="70"/>
      <c r="X1128" s="70"/>
      <c r="Y1128" s="64" t="s">
        <v>66</v>
      </c>
      <c r="Z1128" s="64" t="s">
        <v>66</v>
      </c>
      <c r="AA1128" s="64" t="s">
        <v>66</v>
      </c>
      <c r="AB1128" s="64" t="s">
        <v>66</v>
      </c>
      <c r="AC1128" s="52" t="s">
        <v>2188</v>
      </c>
      <c r="AD1128" s="52"/>
    </row>
    <row r="1129" ht="33.75" hidden="1" customHeight="1">
      <c r="A1129" s="52">
        <v>1270.0</v>
      </c>
      <c r="B1129" s="53" t="s">
        <v>54</v>
      </c>
      <c r="C1129" s="54" t="s">
        <v>1607</v>
      </c>
      <c r="D1129" s="55" t="s">
        <v>197</v>
      </c>
      <c r="E1129" s="54"/>
      <c r="F1129" s="303"/>
      <c r="G1129" s="58">
        <v>45937.0</v>
      </c>
      <c r="H1129" s="74"/>
      <c r="I1129" s="74"/>
      <c r="J1129" s="63" t="s">
        <v>57</v>
      </c>
      <c r="K1129" s="64" t="s">
        <v>57</v>
      </c>
      <c r="L1129" s="64" t="s">
        <v>57</v>
      </c>
      <c r="M1129" s="74" t="s">
        <v>57</v>
      </c>
      <c r="N1129" s="74" t="s">
        <v>57</v>
      </c>
      <c r="O1129" s="74" t="s">
        <v>57</v>
      </c>
      <c r="P1129" s="307"/>
      <c r="Q1129" s="74" t="s">
        <v>58</v>
      </c>
      <c r="R1129" s="65" t="s">
        <v>58</v>
      </c>
      <c r="S1129" s="67">
        <v>13.0</v>
      </c>
      <c r="T1129" s="67">
        <v>16.0</v>
      </c>
      <c r="U1129" s="67">
        <v>5.0</v>
      </c>
      <c r="V1129" s="68"/>
      <c r="W1129" s="70"/>
      <c r="X1129" s="70"/>
      <c r="Y1129" s="64" t="s">
        <v>66</v>
      </c>
      <c r="Z1129" s="64" t="s">
        <v>66</v>
      </c>
      <c r="AA1129" s="64" t="s">
        <v>66</v>
      </c>
      <c r="AB1129" s="64" t="s">
        <v>66</v>
      </c>
      <c r="AC1129" s="52" t="s">
        <v>2189</v>
      </c>
      <c r="AD1129" s="52"/>
    </row>
    <row r="1130" ht="33.75" hidden="1" customHeight="1">
      <c r="A1130" s="52">
        <v>1271.0</v>
      </c>
      <c r="B1130" s="53" t="s">
        <v>54</v>
      </c>
      <c r="C1130" s="54" t="s">
        <v>1608</v>
      </c>
      <c r="D1130" s="55" t="s">
        <v>3056</v>
      </c>
      <c r="E1130" s="54"/>
      <c r="F1130" s="303"/>
      <c r="G1130" s="58">
        <v>45929.0</v>
      </c>
      <c r="H1130" s="74"/>
      <c r="I1130" s="74"/>
      <c r="J1130" s="63" t="s">
        <v>66</v>
      </c>
      <c r="K1130" s="64" t="s">
        <v>66</v>
      </c>
      <c r="L1130" s="64" t="s">
        <v>66</v>
      </c>
      <c r="M1130" s="74" t="s">
        <v>57</v>
      </c>
      <c r="N1130" s="74" t="s">
        <v>57</v>
      </c>
      <c r="O1130" s="74" t="s">
        <v>57</v>
      </c>
      <c r="P1130" s="307"/>
      <c r="Q1130" s="74" t="s">
        <v>58</v>
      </c>
      <c r="R1130" s="65" t="s">
        <v>64</v>
      </c>
      <c r="S1130" s="67">
        <v>13.0</v>
      </c>
      <c r="T1130" s="67">
        <v>0.0</v>
      </c>
      <c r="U1130" s="67">
        <v>0.0</v>
      </c>
      <c r="V1130" s="68"/>
      <c r="W1130" s="70"/>
      <c r="X1130" s="70"/>
      <c r="Y1130" s="64" t="s">
        <v>66</v>
      </c>
      <c r="Z1130" s="64" t="s">
        <v>66</v>
      </c>
      <c r="AA1130" s="64" t="s">
        <v>66</v>
      </c>
      <c r="AB1130" s="64" t="s">
        <v>66</v>
      </c>
      <c r="AC1130" s="52" t="s">
        <v>2191</v>
      </c>
      <c r="AD1130" s="52"/>
    </row>
    <row r="1131" ht="33.75" hidden="1" customHeight="1">
      <c r="A1131" s="52">
        <v>1272.0</v>
      </c>
      <c r="B1131" s="53" t="s">
        <v>54</v>
      </c>
      <c r="C1131" s="54" t="s">
        <v>1609</v>
      </c>
      <c r="D1131" s="55" t="s">
        <v>197</v>
      </c>
      <c r="E1131" s="54"/>
      <c r="F1131" s="303"/>
      <c r="G1131" s="58">
        <v>45973.0</v>
      </c>
      <c r="H1131" s="74"/>
      <c r="I1131" s="74"/>
      <c r="J1131" s="63" t="s">
        <v>57</v>
      </c>
      <c r="K1131" s="64" t="s">
        <v>57</v>
      </c>
      <c r="L1131" s="64" t="s">
        <v>57</v>
      </c>
      <c r="M1131" s="74" t="s">
        <v>57</v>
      </c>
      <c r="N1131" s="74" t="s">
        <v>57</v>
      </c>
      <c r="O1131" s="74" t="s">
        <v>57</v>
      </c>
      <c r="P1131" s="307"/>
      <c r="Q1131" s="74" t="s">
        <v>58</v>
      </c>
      <c r="R1131" s="65" t="s">
        <v>58</v>
      </c>
      <c r="S1131" s="67">
        <v>18.0</v>
      </c>
      <c r="T1131" s="67">
        <v>23.0</v>
      </c>
      <c r="U1131" s="67">
        <v>7.0</v>
      </c>
      <c r="V1131" s="68"/>
      <c r="W1131" s="70"/>
      <c r="X1131" s="70"/>
      <c r="Y1131" s="64" t="s">
        <v>66</v>
      </c>
      <c r="Z1131" s="64" t="s">
        <v>66</v>
      </c>
      <c r="AA1131" s="64" t="s">
        <v>66</v>
      </c>
      <c r="AB1131" s="64" t="s">
        <v>66</v>
      </c>
      <c r="AC1131" s="52" t="s">
        <v>2192</v>
      </c>
      <c r="AD1131" s="52"/>
    </row>
    <row r="1132" ht="33.75" hidden="1" customHeight="1">
      <c r="A1132" s="52">
        <v>1273.0</v>
      </c>
      <c r="B1132" s="53" t="s">
        <v>54</v>
      </c>
      <c r="C1132" s="54" t="s">
        <v>1611</v>
      </c>
      <c r="D1132" s="55" t="s">
        <v>197</v>
      </c>
      <c r="E1132" s="54"/>
      <c r="F1132" s="303"/>
      <c r="G1132" s="58">
        <v>45904.0</v>
      </c>
      <c r="H1132" s="74"/>
      <c r="I1132" s="74"/>
      <c r="J1132" s="63" t="s">
        <v>57</v>
      </c>
      <c r="K1132" s="64" t="s">
        <v>57</v>
      </c>
      <c r="L1132" s="64" t="s">
        <v>57</v>
      </c>
      <c r="M1132" s="74" t="s">
        <v>57</v>
      </c>
      <c r="N1132" s="74" t="s">
        <v>57</v>
      </c>
      <c r="O1132" s="74" t="s">
        <v>57</v>
      </c>
      <c r="P1132" s="307"/>
      <c r="Q1132" s="74" t="s">
        <v>58</v>
      </c>
      <c r="R1132" s="65" t="s">
        <v>58</v>
      </c>
      <c r="S1132" s="67">
        <v>1.0</v>
      </c>
      <c r="T1132" s="67">
        <v>2.0</v>
      </c>
      <c r="U1132" s="67">
        <v>1.0</v>
      </c>
      <c r="V1132" s="68"/>
      <c r="W1132" s="70"/>
      <c r="X1132" s="70"/>
      <c r="Y1132" s="64" t="s">
        <v>66</v>
      </c>
      <c r="Z1132" s="64" t="s">
        <v>66</v>
      </c>
      <c r="AA1132" s="64" t="s">
        <v>66</v>
      </c>
      <c r="AB1132" s="64" t="s">
        <v>66</v>
      </c>
      <c r="AC1132" s="52" t="s">
        <v>2194</v>
      </c>
      <c r="AD1132" s="52"/>
    </row>
    <row r="1133" ht="33.75" hidden="1" customHeight="1">
      <c r="A1133" s="52">
        <v>1274.0</v>
      </c>
      <c r="B1133" s="53" t="s">
        <v>54</v>
      </c>
      <c r="C1133" s="54" t="s">
        <v>1612</v>
      </c>
      <c r="D1133" s="55" t="s">
        <v>197</v>
      </c>
      <c r="E1133" s="54"/>
      <c r="F1133" s="303"/>
      <c r="G1133" s="58">
        <v>45881.0</v>
      </c>
      <c r="H1133" s="74"/>
      <c r="I1133" s="74"/>
      <c r="J1133" s="63" t="s">
        <v>57</v>
      </c>
      <c r="K1133" s="64" t="s">
        <v>57</v>
      </c>
      <c r="L1133" s="64" t="s">
        <v>66</v>
      </c>
      <c r="M1133" s="74" t="s">
        <v>57</v>
      </c>
      <c r="N1133" s="74" t="s">
        <v>57</v>
      </c>
      <c r="O1133" s="74" t="s">
        <v>57</v>
      </c>
      <c r="P1133" s="307"/>
      <c r="Q1133" s="74" t="s">
        <v>58</v>
      </c>
      <c r="R1133" s="65" t="s">
        <v>58</v>
      </c>
      <c r="S1133" s="67">
        <v>2.0</v>
      </c>
      <c r="T1133" s="67">
        <v>2.0</v>
      </c>
      <c r="U1133" s="67">
        <v>0.0</v>
      </c>
      <c r="V1133" s="68"/>
      <c r="W1133" s="70"/>
      <c r="X1133" s="70"/>
      <c r="Y1133" s="64" t="s">
        <v>66</v>
      </c>
      <c r="Z1133" s="64" t="s">
        <v>66</v>
      </c>
      <c r="AA1133" s="64" t="s">
        <v>66</v>
      </c>
      <c r="AB1133" s="64" t="s">
        <v>66</v>
      </c>
      <c r="AC1133" s="52"/>
      <c r="AD1133" s="52"/>
    </row>
    <row r="1134" ht="33.75" hidden="1" customHeight="1">
      <c r="A1134" s="52">
        <v>1275.0</v>
      </c>
      <c r="B1134" s="53" t="s">
        <v>54</v>
      </c>
      <c r="C1134" s="54" t="s">
        <v>1613</v>
      </c>
      <c r="D1134" s="55" t="s">
        <v>197</v>
      </c>
      <c r="E1134" s="54"/>
      <c r="F1134" s="303"/>
      <c r="G1134" s="58">
        <v>45897.0</v>
      </c>
      <c r="H1134" s="74"/>
      <c r="I1134" s="74"/>
      <c r="J1134" s="63" t="s">
        <v>57</v>
      </c>
      <c r="K1134" s="64" t="s">
        <v>57</v>
      </c>
      <c r="L1134" s="64" t="s">
        <v>57</v>
      </c>
      <c r="M1134" s="74" t="s">
        <v>57</v>
      </c>
      <c r="N1134" s="74" t="s">
        <v>57</v>
      </c>
      <c r="O1134" s="74" t="s">
        <v>57</v>
      </c>
      <c r="P1134" s="307"/>
      <c r="Q1134" s="74" t="s">
        <v>58</v>
      </c>
      <c r="R1134" s="65" t="s">
        <v>58</v>
      </c>
      <c r="S1134" s="67">
        <v>2.0</v>
      </c>
      <c r="T1134" s="67">
        <v>3.0</v>
      </c>
      <c r="U1134" s="67">
        <v>1.0</v>
      </c>
      <c r="V1134" s="68"/>
      <c r="W1134" s="70"/>
      <c r="X1134" s="70"/>
      <c r="Y1134" s="64" t="s">
        <v>66</v>
      </c>
      <c r="Z1134" s="64" t="s">
        <v>66</v>
      </c>
      <c r="AA1134" s="64" t="s">
        <v>66</v>
      </c>
      <c r="AB1134" s="64" t="s">
        <v>66</v>
      </c>
      <c r="AC1134" s="52" t="s">
        <v>2196</v>
      </c>
      <c r="AD1134" s="52"/>
    </row>
    <row r="1135" ht="33.75" hidden="1" customHeight="1">
      <c r="A1135" s="52">
        <v>1276.0</v>
      </c>
      <c r="B1135" s="53" t="s">
        <v>54</v>
      </c>
      <c r="C1135" s="54" t="s">
        <v>1614</v>
      </c>
      <c r="D1135" s="55" t="s">
        <v>714</v>
      </c>
      <c r="E1135" s="54"/>
      <c r="F1135" s="303"/>
      <c r="G1135" s="58">
        <v>45897.0</v>
      </c>
      <c r="H1135" s="74"/>
      <c r="I1135" s="74"/>
      <c r="J1135" s="63" t="s">
        <v>66</v>
      </c>
      <c r="K1135" s="64" t="s">
        <v>66</v>
      </c>
      <c r="L1135" s="64" t="s">
        <v>57</v>
      </c>
      <c r="M1135" s="74" t="s">
        <v>66</v>
      </c>
      <c r="N1135" s="74" t="s">
        <v>66</v>
      </c>
      <c r="O1135" s="74" t="s">
        <v>66</v>
      </c>
      <c r="P1135" s="307"/>
      <c r="Q1135" s="74" t="s">
        <v>66</v>
      </c>
      <c r="R1135" s="65" t="s">
        <v>66</v>
      </c>
      <c r="S1135" s="67">
        <v>0.0</v>
      </c>
      <c r="T1135" s="67">
        <v>0.0</v>
      </c>
      <c r="U1135" s="67">
        <v>1.0</v>
      </c>
      <c r="V1135" s="68"/>
      <c r="W1135" s="70"/>
      <c r="X1135" s="70"/>
      <c r="Y1135" s="64" t="s">
        <v>66</v>
      </c>
      <c r="Z1135" s="64" t="s">
        <v>66</v>
      </c>
      <c r="AA1135" s="64" t="s">
        <v>66</v>
      </c>
      <c r="AB1135" s="64" t="s">
        <v>66</v>
      </c>
      <c r="AC1135" s="52"/>
      <c r="AD1135" s="52"/>
    </row>
    <row r="1136" ht="33.75" hidden="1" customHeight="1">
      <c r="A1136" s="52">
        <v>1277.0</v>
      </c>
      <c r="B1136" s="53" t="s">
        <v>54</v>
      </c>
      <c r="C1136" s="54" t="s">
        <v>1616</v>
      </c>
      <c r="D1136" s="55" t="s">
        <v>453</v>
      </c>
      <c r="E1136" s="54"/>
      <c r="F1136" s="303"/>
      <c r="G1136" s="58">
        <v>45862.0</v>
      </c>
      <c r="H1136" s="74"/>
      <c r="I1136" s="74"/>
      <c r="J1136" s="63" t="s">
        <v>57</v>
      </c>
      <c r="K1136" s="64" t="s">
        <v>57</v>
      </c>
      <c r="L1136" s="64" t="s">
        <v>57</v>
      </c>
      <c r="M1136" s="74" t="s">
        <v>66</v>
      </c>
      <c r="N1136" s="74" t="s">
        <v>66</v>
      </c>
      <c r="O1136" s="74" t="s">
        <v>66</v>
      </c>
      <c r="P1136" s="307"/>
      <c r="Q1136" s="74" t="s">
        <v>66</v>
      </c>
      <c r="R1136" s="65" t="s">
        <v>66</v>
      </c>
      <c r="S1136" s="67">
        <v>0.0</v>
      </c>
      <c r="T1136" s="67">
        <v>3.0</v>
      </c>
      <c r="U1136" s="67">
        <v>3.0</v>
      </c>
      <c r="V1136" s="68"/>
      <c r="W1136" s="70"/>
      <c r="X1136" s="70"/>
      <c r="Y1136" s="64" t="s">
        <v>66</v>
      </c>
      <c r="Z1136" s="64" t="s">
        <v>66</v>
      </c>
      <c r="AA1136" s="64" t="s">
        <v>66</v>
      </c>
      <c r="AB1136" s="64" t="s">
        <v>66</v>
      </c>
      <c r="AC1136" s="52" t="s">
        <v>2188</v>
      </c>
      <c r="AD1136" s="52"/>
    </row>
    <row r="1137" ht="33.75" hidden="1" customHeight="1">
      <c r="A1137" s="52">
        <v>1278.0</v>
      </c>
      <c r="B1137" s="53" t="s">
        <v>54</v>
      </c>
      <c r="C1137" s="54" t="s">
        <v>1617</v>
      </c>
      <c r="D1137" s="55" t="s">
        <v>3056</v>
      </c>
      <c r="E1137" s="54"/>
      <c r="F1137" s="303"/>
      <c r="G1137" s="58">
        <v>45875.0</v>
      </c>
      <c r="H1137" s="74"/>
      <c r="I1137" s="74"/>
      <c r="J1137" s="63" t="s">
        <v>66</v>
      </c>
      <c r="K1137" s="64" t="s">
        <v>66</v>
      </c>
      <c r="L1137" s="64" t="s">
        <v>66</v>
      </c>
      <c r="M1137" s="74" t="s">
        <v>57</v>
      </c>
      <c r="N1137" s="74" t="s">
        <v>57</v>
      </c>
      <c r="O1137" s="74" t="s">
        <v>57</v>
      </c>
      <c r="P1137" s="307"/>
      <c r="Q1137" s="74" t="s">
        <v>58</v>
      </c>
      <c r="R1137" s="65" t="s">
        <v>64</v>
      </c>
      <c r="S1137" s="67">
        <v>5.0</v>
      </c>
      <c r="T1137" s="67">
        <v>0.0</v>
      </c>
      <c r="U1137" s="67">
        <v>0.0</v>
      </c>
      <c r="V1137" s="68"/>
      <c r="W1137" s="70"/>
      <c r="X1137" s="70"/>
      <c r="Y1137" s="64" t="s">
        <v>66</v>
      </c>
      <c r="Z1137" s="64" t="s">
        <v>66</v>
      </c>
      <c r="AA1137" s="64" t="s">
        <v>66</v>
      </c>
      <c r="AB1137" s="64" t="s">
        <v>66</v>
      </c>
      <c r="AC1137" s="52" t="s">
        <v>2198</v>
      </c>
      <c r="AD1137" s="52"/>
    </row>
    <row r="1138" ht="33.75" hidden="1" customHeight="1">
      <c r="A1138" s="52">
        <v>1279.0</v>
      </c>
      <c r="B1138" s="53" t="s">
        <v>54</v>
      </c>
      <c r="C1138" s="54" t="s">
        <v>1618</v>
      </c>
      <c r="D1138" s="55" t="s">
        <v>3059</v>
      </c>
      <c r="E1138" s="54"/>
      <c r="F1138" s="303"/>
      <c r="G1138" s="58">
        <v>45897.0</v>
      </c>
      <c r="H1138" s="74"/>
      <c r="I1138" s="74"/>
      <c r="J1138" s="63" t="s">
        <v>66</v>
      </c>
      <c r="K1138" s="64" t="s">
        <v>66</v>
      </c>
      <c r="L1138" s="64" t="s">
        <v>57</v>
      </c>
      <c r="M1138" s="74" t="s">
        <v>66</v>
      </c>
      <c r="N1138" s="74" t="s">
        <v>66</v>
      </c>
      <c r="O1138" s="74" t="s">
        <v>66</v>
      </c>
      <c r="P1138" s="307"/>
      <c r="Q1138" s="74" t="s">
        <v>66</v>
      </c>
      <c r="R1138" s="65" t="s">
        <v>66</v>
      </c>
      <c r="S1138" s="67">
        <v>0.0</v>
      </c>
      <c r="T1138" s="67">
        <v>0.0</v>
      </c>
      <c r="U1138" s="67">
        <v>2.0</v>
      </c>
      <c r="V1138" s="68"/>
      <c r="W1138" s="70"/>
      <c r="X1138" s="70"/>
      <c r="Y1138" s="64" t="s">
        <v>66</v>
      </c>
      <c r="Z1138" s="64" t="s">
        <v>66</v>
      </c>
      <c r="AA1138" s="64" t="s">
        <v>66</v>
      </c>
      <c r="AB1138" s="64" t="s">
        <v>66</v>
      </c>
      <c r="AC1138" s="52"/>
      <c r="AD1138" s="52"/>
    </row>
    <row r="1139" ht="33.75" hidden="1" customHeight="1">
      <c r="A1139" s="52">
        <v>1280.0</v>
      </c>
      <c r="B1139" s="53" t="s">
        <v>54</v>
      </c>
      <c r="C1139" s="54" t="s">
        <v>1619</v>
      </c>
      <c r="D1139" s="55" t="s">
        <v>197</v>
      </c>
      <c r="E1139" s="54"/>
      <c r="F1139" s="303"/>
      <c r="G1139" s="58">
        <v>45908.0</v>
      </c>
      <c r="H1139" s="74"/>
      <c r="I1139" s="74"/>
      <c r="J1139" s="63" t="s">
        <v>57</v>
      </c>
      <c r="K1139" s="64" t="s">
        <v>57</v>
      </c>
      <c r="L1139" s="64" t="s">
        <v>57</v>
      </c>
      <c r="M1139" s="74" t="s">
        <v>66</v>
      </c>
      <c r="N1139" s="74" t="s">
        <v>66</v>
      </c>
      <c r="O1139" s="74" t="s">
        <v>66</v>
      </c>
      <c r="P1139" s="307"/>
      <c r="Q1139" s="74" t="s">
        <v>66</v>
      </c>
      <c r="R1139" s="65" t="s">
        <v>66</v>
      </c>
      <c r="S1139" s="67">
        <v>0.0</v>
      </c>
      <c r="T1139" s="67">
        <v>1.0</v>
      </c>
      <c r="U1139" s="67">
        <v>1.0</v>
      </c>
      <c r="V1139" s="68"/>
      <c r="W1139" s="70"/>
      <c r="X1139" s="70"/>
      <c r="Y1139" s="64" t="s">
        <v>66</v>
      </c>
      <c r="Z1139" s="64" t="s">
        <v>66</v>
      </c>
      <c r="AA1139" s="64" t="s">
        <v>66</v>
      </c>
      <c r="AB1139" s="64" t="s">
        <v>66</v>
      </c>
      <c r="AC1139" s="52" t="s">
        <v>2199</v>
      </c>
      <c r="AD1139" s="52"/>
    </row>
    <row r="1140" ht="33.75" hidden="1" customHeight="1">
      <c r="A1140" s="52">
        <v>1281.0</v>
      </c>
      <c r="B1140" s="53" t="s">
        <v>54</v>
      </c>
      <c r="C1140" s="54" t="s">
        <v>1621</v>
      </c>
      <c r="D1140" s="55" t="s">
        <v>453</v>
      </c>
      <c r="E1140" s="54"/>
      <c r="F1140" s="303"/>
      <c r="G1140" s="58">
        <v>45925.0</v>
      </c>
      <c r="H1140" s="74"/>
      <c r="I1140" s="74"/>
      <c r="J1140" s="63" t="s">
        <v>57</v>
      </c>
      <c r="K1140" s="64" t="s">
        <v>57</v>
      </c>
      <c r="L1140" s="64" t="s">
        <v>57</v>
      </c>
      <c r="M1140" s="74" t="s">
        <v>183</v>
      </c>
      <c r="N1140" s="74" t="s">
        <v>57</v>
      </c>
      <c r="O1140" s="74" t="s">
        <v>57</v>
      </c>
      <c r="P1140" s="307"/>
      <c r="Q1140" s="74" t="s">
        <v>299</v>
      </c>
      <c r="R1140" s="65" t="s">
        <v>58</v>
      </c>
      <c r="S1140" s="67">
        <v>16.0</v>
      </c>
      <c r="T1140" s="67">
        <v>17.0</v>
      </c>
      <c r="U1140" s="67">
        <v>1.0</v>
      </c>
      <c r="V1140" s="68"/>
      <c r="W1140" s="70"/>
      <c r="X1140" s="70"/>
      <c r="Y1140" s="64" t="s">
        <v>66</v>
      </c>
      <c r="Z1140" s="64" t="s">
        <v>66</v>
      </c>
      <c r="AA1140" s="64" t="s">
        <v>66</v>
      </c>
      <c r="AB1140" s="64" t="s">
        <v>66</v>
      </c>
      <c r="AC1140" s="52" t="s">
        <v>2200</v>
      </c>
      <c r="AD1140" s="52"/>
    </row>
    <row r="1141" ht="33.75" hidden="1" customHeight="1">
      <c r="A1141" s="52">
        <v>1282.0</v>
      </c>
      <c r="B1141" s="53" t="s">
        <v>54</v>
      </c>
      <c r="C1141" s="54" t="s">
        <v>1622</v>
      </c>
      <c r="D1141" s="55" t="s">
        <v>3056</v>
      </c>
      <c r="E1141" s="54"/>
      <c r="F1141" s="303"/>
      <c r="G1141" s="58">
        <v>45922.0</v>
      </c>
      <c r="H1141" s="74"/>
      <c r="I1141" s="74"/>
      <c r="J1141" s="63" t="s">
        <v>66</v>
      </c>
      <c r="K1141" s="64" t="s">
        <v>66</v>
      </c>
      <c r="L1141" s="64" t="s">
        <v>66</v>
      </c>
      <c r="M1141" s="74" t="s">
        <v>57</v>
      </c>
      <c r="N1141" s="74" t="s">
        <v>57</v>
      </c>
      <c r="O1141" s="74" t="s">
        <v>57</v>
      </c>
      <c r="P1141" s="307"/>
      <c r="Q1141" s="74" t="s">
        <v>58</v>
      </c>
      <c r="R1141" s="65" t="s">
        <v>64</v>
      </c>
      <c r="S1141" s="67">
        <v>14.0</v>
      </c>
      <c r="T1141" s="67">
        <v>0.0</v>
      </c>
      <c r="U1141" s="67">
        <v>0.0</v>
      </c>
      <c r="V1141" s="68"/>
      <c r="W1141" s="70"/>
      <c r="X1141" s="70"/>
      <c r="Y1141" s="64" t="s">
        <v>66</v>
      </c>
      <c r="Z1141" s="64" t="s">
        <v>66</v>
      </c>
      <c r="AA1141" s="64" t="s">
        <v>66</v>
      </c>
      <c r="AB1141" s="64" t="s">
        <v>66</v>
      </c>
      <c r="AC1141" s="52" t="s">
        <v>2201</v>
      </c>
      <c r="AD1141" s="52"/>
    </row>
    <row r="1142" ht="33.75" hidden="1" customHeight="1">
      <c r="A1142" s="52">
        <v>1283.0</v>
      </c>
      <c r="B1142" s="53" t="s">
        <v>54</v>
      </c>
      <c r="C1142" s="54" t="s">
        <v>1623</v>
      </c>
      <c r="D1142" s="55" t="s">
        <v>197</v>
      </c>
      <c r="E1142" s="54"/>
      <c r="F1142" s="303"/>
      <c r="G1142" s="58">
        <v>45894.0</v>
      </c>
      <c r="H1142" s="74"/>
      <c r="I1142" s="74"/>
      <c r="J1142" s="63" t="s">
        <v>57</v>
      </c>
      <c r="K1142" s="64" t="s">
        <v>57</v>
      </c>
      <c r="L1142" s="64" t="s">
        <v>183</v>
      </c>
      <c r="M1142" s="74" t="s">
        <v>57</v>
      </c>
      <c r="N1142" s="74" t="s">
        <v>57</v>
      </c>
      <c r="O1142" s="74" t="s">
        <v>57</v>
      </c>
      <c r="P1142" s="307"/>
      <c r="Q1142" s="74" t="s">
        <v>58</v>
      </c>
      <c r="R1142" s="65" t="s">
        <v>58</v>
      </c>
      <c r="S1142" s="67">
        <v>3.0</v>
      </c>
      <c r="T1142" s="67">
        <v>5.0</v>
      </c>
      <c r="U1142" s="67">
        <v>2.0</v>
      </c>
      <c r="V1142" s="68"/>
      <c r="W1142" s="70"/>
      <c r="X1142" s="70"/>
      <c r="Y1142" s="64" t="s">
        <v>66</v>
      </c>
      <c r="Z1142" s="64" t="s">
        <v>66</v>
      </c>
      <c r="AA1142" s="64" t="s">
        <v>66</v>
      </c>
      <c r="AB1142" s="64" t="s">
        <v>66</v>
      </c>
      <c r="AC1142" s="52" t="s">
        <v>2202</v>
      </c>
      <c r="AD1142" s="52"/>
    </row>
    <row r="1143" ht="33.75" hidden="1" customHeight="1">
      <c r="A1143" s="52">
        <v>1284.0</v>
      </c>
      <c r="B1143" s="53" t="s">
        <v>54</v>
      </c>
      <c r="C1143" s="54" t="s">
        <v>1624</v>
      </c>
      <c r="D1143" s="55" t="s">
        <v>197</v>
      </c>
      <c r="E1143" s="54"/>
      <c r="F1143" s="303"/>
      <c r="G1143" s="58">
        <v>45904.0</v>
      </c>
      <c r="H1143" s="74"/>
      <c r="I1143" s="74"/>
      <c r="J1143" s="63" t="s">
        <v>57</v>
      </c>
      <c r="K1143" s="64" t="s">
        <v>57</v>
      </c>
      <c r="L1143" s="64" t="s">
        <v>57</v>
      </c>
      <c r="M1143" s="74" t="s">
        <v>66</v>
      </c>
      <c r="N1143" s="74" t="s">
        <v>66</v>
      </c>
      <c r="O1143" s="74" t="s">
        <v>66</v>
      </c>
      <c r="P1143" s="307"/>
      <c r="Q1143" s="74" t="s">
        <v>66</v>
      </c>
      <c r="R1143" s="65" t="s">
        <v>66</v>
      </c>
      <c r="S1143" s="67">
        <v>0.0</v>
      </c>
      <c r="T1143" s="67">
        <v>1.0</v>
      </c>
      <c r="U1143" s="67">
        <v>1.0</v>
      </c>
      <c r="V1143" s="68"/>
      <c r="W1143" s="70"/>
      <c r="X1143" s="70"/>
      <c r="Y1143" s="64" t="s">
        <v>66</v>
      </c>
      <c r="Z1143" s="64" t="s">
        <v>66</v>
      </c>
      <c r="AA1143" s="64" t="s">
        <v>66</v>
      </c>
      <c r="AB1143" s="64" t="s">
        <v>66</v>
      </c>
      <c r="AC1143" s="52" t="s">
        <v>2203</v>
      </c>
      <c r="AD1143" s="52"/>
    </row>
    <row r="1144" ht="33.75" hidden="1" customHeight="1">
      <c r="A1144" s="52">
        <v>1285.0</v>
      </c>
      <c r="B1144" s="53" t="s">
        <v>54</v>
      </c>
      <c r="C1144" s="54" t="s">
        <v>1626</v>
      </c>
      <c r="D1144" s="55" t="s">
        <v>197</v>
      </c>
      <c r="E1144" s="54"/>
      <c r="F1144" s="303"/>
      <c r="G1144" s="58"/>
      <c r="H1144" s="74"/>
      <c r="I1144" s="74"/>
      <c r="J1144" s="63" t="s">
        <v>66</v>
      </c>
      <c r="K1144" s="64" t="s">
        <v>66</v>
      </c>
      <c r="L1144" s="64" t="s">
        <v>57</v>
      </c>
      <c r="M1144" s="74" t="s">
        <v>66</v>
      </c>
      <c r="N1144" s="74" t="s">
        <v>66</v>
      </c>
      <c r="O1144" s="74" t="s">
        <v>66</v>
      </c>
      <c r="P1144" s="307"/>
      <c r="Q1144" s="74" t="s">
        <v>66</v>
      </c>
      <c r="R1144" s="65" t="s">
        <v>66</v>
      </c>
      <c r="S1144" s="67">
        <v>0.0</v>
      </c>
      <c r="T1144" s="67">
        <v>0.0</v>
      </c>
      <c r="U1144" s="67">
        <v>6.0</v>
      </c>
      <c r="V1144" s="68"/>
      <c r="W1144" s="70"/>
      <c r="X1144" s="70"/>
      <c r="Y1144" s="64" t="s">
        <v>66</v>
      </c>
      <c r="Z1144" s="64" t="s">
        <v>66</v>
      </c>
      <c r="AA1144" s="64" t="s">
        <v>66</v>
      </c>
      <c r="AB1144" s="64" t="s">
        <v>66</v>
      </c>
      <c r="AC1144" s="52"/>
      <c r="AD1144" s="52"/>
    </row>
    <row r="1145" ht="33.75" hidden="1" customHeight="1">
      <c r="A1145" s="52">
        <v>1286.0</v>
      </c>
      <c r="B1145" s="53" t="s">
        <v>54</v>
      </c>
      <c r="C1145" s="54" t="s">
        <v>1627</v>
      </c>
      <c r="D1145" s="55" t="s">
        <v>453</v>
      </c>
      <c r="E1145" s="54"/>
      <c r="F1145" s="303"/>
      <c r="G1145" s="58">
        <v>45862.0</v>
      </c>
      <c r="H1145" s="74"/>
      <c r="I1145" s="74"/>
      <c r="J1145" s="63" t="s">
        <v>57</v>
      </c>
      <c r="K1145" s="64" t="s">
        <v>57</v>
      </c>
      <c r="L1145" s="64" t="s">
        <v>66</v>
      </c>
      <c r="M1145" s="74" t="s">
        <v>57</v>
      </c>
      <c r="N1145" s="74" t="s">
        <v>57</v>
      </c>
      <c r="O1145" s="74" t="s">
        <v>57</v>
      </c>
      <c r="P1145" s="307"/>
      <c r="Q1145" s="74" t="s">
        <v>58</v>
      </c>
      <c r="R1145" s="65" t="s">
        <v>58</v>
      </c>
      <c r="S1145" s="67">
        <v>2.0</v>
      </c>
      <c r="T1145" s="67">
        <v>2.0</v>
      </c>
      <c r="U1145" s="67">
        <v>0.0</v>
      </c>
      <c r="V1145" s="68"/>
      <c r="W1145" s="70"/>
      <c r="X1145" s="70"/>
      <c r="Y1145" s="64" t="s">
        <v>66</v>
      </c>
      <c r="Z1145" s="64" t="s">
        <v>66</v>
      </c>
      <c r="AA1145" s="64" t="s">
        <v>66</v>
      </c>
      <c r="AB1145" s="64" t="s">
        <v>66</v>
      </c>
      <c r="AC1145" s="52" t="s">
        <v>2188</v>
      </c>
      <c r="AD1145" s="52"/>
    </row>
    <row r="1146" ht="33.75" hidden="1" customHeight="1">
      <c r="A1146" s="52">
        <v>1287.0</v>
      </c>
      <c r="B1146" s="53" t="s">
        <v>54</v>
      </c>
      <c r="C1146" s="54" t="s">
        <v>1628</v>
      </c>
      <c r="D1146" s="55" t="s">
        <v>3056</v>
      </c>
      <c r="E1146" s="54"/>
      <c r="F1146" s="303"/>
      <c r="G1146" s="58">
        <v>45895.0</v>
      </c>
      <c r="H1146" s="74"/>
      <c r="I1146" s="74"/>
      <c r="J1146" s="63" t="s">
        <v>66</v>
      </c>
      <c r="K1146" s="64" t="s">
        <v>66</v>
      </c>
      <c r="L1146" s="64" t="s">
        <v>66</v>
      </c>
      <c r="M1146" s="74" t="s">
        <v>57</v>
      </c>
      <c r="N1146" s="74" t="s">
        <v>57</v>
      </c>
      <c r="O1146" s="74" t="s">
        <v>57</v>
      </c>
      <c r="P1146" s="307"/>
      <c r="Q1146" s="74" t="s">
        <v>58</v>
      </c>
      <c r="R1146" s="65" t="s">
        <v>64</v>
      </c>
      <c r="S1146" s="67">
        <v>6.0</v>
      </c>
      <c r="T1146" s="67">
        <v>0.0</v>
      </c>
      <c r="U1146" s="67">
        <v>0.0</v>
      </c>
      <c r="V1146" s="68"/>
      <c r="W1146" s="70"/>
      <c r="X1146" s="70"/>
      <c r="Y1146" s="64" t="s">
        <v>66</v>
      </c>
      <c r="Z1146" s="64" t="s">
        <v>66</v>
      </c>
      <c r="AA1146" s="64" t="s">
        <v>66</v>
      </c>
      <c r="AB1146" s="64" t="s">
        <v>66</v>
      </c>
      <c r="AC1146" s="52" t="s">
        <v>2204</v>
      </c>
      <c r="AD1146" s="52"/>
    </row>
    <row r="1147" ht="33.75" hidden="1" customHeight="1">
      <c r="A1147" s="52">
        <v>1288.0</v>
      </c>
      <c r="B1147" s="53" t="s">
        <v>54</v>
      </c>
      <c r="C1147" s="54" t="s">
        <v>1629</v>
      </c>
      <c r="D1147" s="55" t="s">
        <v>453</v>
      </c>
      <c r="E1147" s="54"/>
      <c r="F1147" s="303"/>
      <c r="G1147" s="58">
        <v>45863.0</v>
      </c>
      <c r="H1147" s="74"/>
      <c r="I1147" s="74"/>
      <c r="J1147" s="63" t="s">
        <v>66</v>
      </c>
      <c r="K1147" s="64" t="s">
        <v>66</v>
      </c>
      <c r="L1147" s="64" t="s">
        <v>183</v>
      </c>
      <c r="M1147" s="74" t="s">
        <v>66</v>
      </c>
      <c r="N1147" s="74" t="s">
        <v>66</v>
      </c>
      <c r="O1147" s="74" t="s">
        <v>66</v>
      </c>
      <c r="P1147" s="307"/>
      <c r="Q1147" s="74" t="s">
        <v>66</v>
      </c>
      <c r="R1147" s="65" t="s">
        <v>66</v>
      </c>
      <c r="S1147" s="67">
        <v>0.0</v>
      </c>
      <c r="T1147" s="67">
        <v>0.0</v>
      </c>
      <c r="U1147" s="67">
        <v>2.0</v>
      </c>
      <c r="V1147" s="68"/>
      <c r="W1147" s="70"/>
      <c r="X1147" s="70"/>
      <c r="Y1147" s="64" t="s">
        <v>66</v>
      </c>
      <c r="Z1147" s="64" t="s">
        <v>66</v>
      </c>
      <c r="AA1147" s="64" t="s">
        <v>66</v>
      </c>
      <c r="AB1147" s="64" t="s">
        <v>66</v>
      </c>
      <c r="AC1147" s="52" t="s">
        <v>620</v>
      </c>
      <c r="AD1147" s="52"/>
    </row>
    <row r="1148" ht="33.75" hidden="1" customHeight="1">
      <c r="A1148" s="52">
        <v>1289.0</v>
      </c>
      <c r="B1148" s="53" t="s">
        <v>54</v>
      </c>
      <c r="C1148" s="54" t="s">
        <v>1546</v>
      </c>
      <c r="D1148" s="55" t="s">
        <v>197</v>
      </c>
      <c r="E1148" s="54"/>
      <c r="F1148" s="303"/>
      <c r="G1148" s="58">
        <v>45873.0</v>
      </c>
      <c r="H1148" s="74"/>
      <c r="I1148" s="74"/>
      <c r="J1148" s="63" t="s">
        <v>57</v>
      </c>
      <c r="K1148" s="64" t="s">
        <v>57</v>
      </c>
      <c r="L1148" s="64" t="s">
        <v>57</v>
      </c>
      <c r="M1148" s="74" t="s">
        <v>66</v>
      </c>
      <c r="N1148" s="74" t="s">
        <v>66</v>
      </c>
      <c r="O1148" s="74" t="s">
        <v>66</v>
      </c>
      <c r="P1148" s="307"/>
      <c r="Q1148" s="74" t="s">
        <v>66</v>
      </c>
      <c r="R1148" s="65" t="s">
        <v>66</v>
      </c>
      <c r="S1148" s="67">
        <v>0.0</v>
      </c>
      <c r="T1148" s="67">
        <v>1.0</v>
      </c>
      <c r="U1148" s="67">
        <v>1.0</v>
      </c>
      <c r="V1148" s="68"/>
      <c r="W1148" s="70"/>
      <c r="X1148" s="70"/>
      <c r="Y1148" s="64" t="s">
        <v>66</v>
      </c>
      <c r="Z1148" s="64" t="s">
        <v>66</v>
      </c>
      <c r="AA1148" s="64" t="s">
        <v>66</v>
      </c>
      <c r="AB1148" s="64" t="s">
        <v>66</v>
      </c>
      <c r="AC1148" s="52"/>
      <c r="AD1148" s="52"/>
    </row>
    <row r="1149" ht="33.75" hidden="1" customHeight="1">
      <c r="A1149" s="52">
        <v>1290.0</v>
      </c>
      <c r="B1149" s="53" t="s">
        <v>54</v>
      </c>
      <c r="C1149" s="54" t="s">
        <v>1632</v>
      </c>
      <c r="D1149" s="55" t="s">
        <v>3056</v>
      </c>
      <c r="E1149" s="54"/>
      <c r="F1149" s="303"/>
      <c r="G1149" s="58">
        <v>45966.0</v>
      </c>
      <c r="H1149" s="74"/>
      <c r="I1149" s="74"/>
      <c r="J1149" s="63" t="s">
        <v>57</v>
      </c>
      <c r="K1149" s="64" t="s">
        <v>57</v>
      </c>
      <c r="L1149" s="64" t="s">
        <v>66</v>
      </c>
      <c r="M1149" s="74" t="s">
        <v>57</v>
      </c>
      <c r="N1149" s="74" t="s">
        <v>57</v>
      </c>
      <c r="O1149" s="74" t="s">
        <v>57</v>
      </c>
      <c r="P1149" s="307"/>
      <c r="Q1149" s="74" t="s">
        <v>58</v>
      </c>
      <c r="R1149" s="65" t="s">
        <v>64</v>
      </c>
      <c r="S1149" s="67">
        <v>5.0</v>
      </c>
      <c r="T1149" s="67">
        <v>1.0</v>
      </c>
      <c r="U1149" s="67">
        <v>0.0</v>
      </c>
      <c r="V1149" s="68"/>
      <c r="W1149" s="70"/>
      <c r="X1149" s="70"/>
      <c r="Y1149" s="64" t="s">
        <v>66</v>
      </c>
      <c r="Z1149" s="64" t="s">
        <v>66</v>
      </c>
      <c r="AA1149" s="64" t="s">
        <v>66</v>
      </c>
      <c r="AB1149" s="64" t="s">
        <v>66</v>
      </c>
      <c r="AC1149" s="52" t="s">
        <v>1837</v>
      </c>
      <c r="AD1149" s="52"/>
    </row>
    <row r="1150" ht="33.75" hidden="1" customHeight="1">
      <c r="A1150" s="52">
        <v>1291.0</v>
      </c>
      <c r="B1150" s="53" t="s">
        <v>54</v>
      </c>
      <c r="C1150" s="54" t="s">
        <v>1633</v>
      </c>
      <c r="D1150" s="55" t="s">
        <v>197</v>
      </c>
      <c r="E1150" s="54"/>
      <c r="F1150" s="303"/>
      <c r="G1150" s="58">
        <v>45937.0</v>
      </c>
      <c r="H1150" s="74"/>
      <c r="I1150" s="74"/>
      <c r="J1150" s="63" t="s">
        <v>57</v>
      </c>
      <c r="K1150" s="64" t="s">
        <v>57</v>
      </c>
      <c r="L1150" s="64" t="s">
        <v>57</v>
      </c>
      <c r="M1150" s="74" t="s">
        <v>57</v>
      </c>
      <c r="N1150" s="74" t="s">
        <v>57</v>
      </c>
      <c r="O1150" s="74" t="s">
        <v>57</v>
      </c>
      <c r="P1150" s="307"/>
      <c r="Q1150" s="74" t="s">
        <v>58</v>
      </c>
      <c r="R1150" s="65" t="s">
        <v>58</v>
      </c>
      <c r="S1150" s="67">
        <v>12.0</v>
      </c>
      <c r="T1150" s="67">
        <v>15.0</v>
      </c>
      <c r="U1150" s="67">
        <v>7.0</v>
      </c>
      <c r="V1150" s="68"/>
      <c r="W1150" s="70"/>
      <c r="X1150" s="70"/>
      <c r="Y1150" s="64" t="s">
        <v>66</v>
      </c>
      <c r="Z1150" s="64" t="s">
        <v>66</v>
      </c>
      <c r="AA1150" s="64" t="s">
        <v>66</v>
      </c>
      <c r="AB1150" s="64" t="s">
        <v>66</v>
      </c>
      <c r="AC1150" s="52" t="s">
        <v>2205</v>
      </c>
      <c r="AD1150" s="52"/>
    </row>
    <row r="1151" ht="33.75" hidden="1" customHeight="1">
      <c r="A1151" s="52">
        <v>1292.0</v>
      </c>
      <c r="B1151" s="53" t="s">
        <v>54</v>
      </c>
      <c r="C1151" s="54" t="s">
        <v>1634</v>
      </c>
      <c r="D1151" s="55" t="s">
        <v>197</v>
      </c>
      <c r="E1151" s="54"/>
      <c r="F1151" s="303"/>
      <c r="G1151" s="58">
        <v>45918.0</v>
      </c>
      <c r="H1151" s="74"/>
      <c r="I1151" s="74"/>
      <c r="J1151" s="63" t="s">
        <v>57</v>
      </c>
      <c r="K1151" s="64" t="s">
        <v>57</v>
      </c>
      <c r="L1151" s="64" t="s">
        <v>57</v>
      </c>
      <c r="M1151" s="74" t="s">
        <v>57</v>
      </c>
      <c r="N1151" s="74" t="s">
        <v>57</v>
      </c>
      <c r="O1151" s="74" t="s">
        <v>57</v>
      </c>
      <c r="P1151" s="307"/>
      <c r="Q1151" s="74" t="s">
        <v>58</v>
      </c>
      <c r="R1151" s="65" t="s">
        <v>58</v>
      </c>
      <c r="S1151" s="67">
        <v>13.0</v>
      </c>
      <c r="T1151" s="67">
        <v>14.0</v>
      </c>
      <c r="U1151" s="67">
        <v>2.0</v>
      </c>
      <c r="V1151" s="68"/>
      <c r="W1151" s="70"/>
      <c r="X1151" s="70"/>
      <c r="Y1151" s="64" t="s">
        <v>66</v>
      </c>
      <c r="Z1151" s="64" t="s">
        <v>66</v>
      </c>
      <c r="AA1151" s="64" t="s">
        <v>66</v>
      </c>
      <c r="AB1151" s="64" t="s">
        <v>66</v>
      </c>
      <c r="AC1151" s="52"/>
      <c r="AD1151" s="52"/>
    </row>
    <row r="1152" ht="33.75" hidden="1" customHeight="1">
      <c r="A1152" s="52">
        <v>1293.0</v>
      </c>
      <c r="B1152" s="53" t="s">
        <v>54</v>
      </c>
      <c r="C1152" s="54" t="s">
        <v>1635</v>
      </c>
      <c r="D1152" s="55" t="s">
        <v>3056</v>
      </c>
      <c r="E1152" s="54"/>
      <c r="F1152" s="303"/>
      <c r="G1152" s="58" t="s">
        <v>2891</v>
      </c>
      <c r="H1152" s="74"/>
      <c r="I1152" s="74"/>
      <c r="J1152" s="63" t="s">
        <v>66</v>
      </c>
      <c r="K1152" s="64" t="s">
        <v>66</v>
      </c>
      <c r="L1152" s="64" t="s">
        <v>66</v>
      </c>
      <c r="M1152" s="74" t="s">
        <v>57</v>
      </c>
      <c r="N1152" s="74" t="s">
        <v>57</v>
      </c>
      <c r="O1152" s="74" t="s">
        <v>57</v>
      </c>
      <c r="P1152" s="307"/>
      <c r="Q1152" s="74" t="s">
        <v>57</v>
      </c>
      <c r="R1152" s="65" t="s">
        <v>57</v>
      </c>
      <c r="S1152" s="67">
        <v>8.0</v>
      </c>
      <c r="T1152" s="67">
        <v>0.0</v>
      </c>
      <c r="U1152" s="67">
        <v>0.0</v>
      </c>
      <c r="V1152" s="68"/>
      <c r="W1152" s="70"/>
      <c r="X1152" s="70"/>
      <c r="Y1152" s="64" t="s">
        <v>66</v>
      </c>
      <c r="Z1152" s="64" t="s">
        <v>66</v>
      </c>
      <c r="AA1152" s="64" t="s">
        <v>66</v>
      </c>
      <c r="AB1152" s="64" t="s">
        <v>66</v>
      </c>
      <c r="AC1152" s="52" t="s">
        <v>2206</v>
      </c>
      <c r="AD1152" s="52"/>
    </row>
    <row r="1153" ht="33.75" hidden="1" customHeight="1">
      <c r="A1153" s="52">
        <v>1294.0</v>
      </c>
      <c r="B1153" s="53" t="s">
        <v>54</v>
      </c>
      <c r="C1153" s="54" t="s">
        <v>1637</v>
      </c>
      <c r="D1153" s="55" t="s">
        <v>2207</v>
      </c>
      <c r="E1153" s="54"/>
      <c r="F1153" s="303"/>
      <c r="G1153" s="58">
        <v>45889.0</v>
      </c>
      <c r="H1153" s="74"/>
      <c r="I1153" s="74"/>
      <c r="J1153" s="63" t="s">
        <v>66</v>
      </c>
      <c r="K1153" s="64" t="s">
        <v>66</v>
      </c>
      <c r="L1153" s="64" t="s">
        <v>57</v>
      </c>
      <c r="M1153" s="74" t="s">
        <v>66</v>
      </c>
      <c r="N1153" s="74" t="s">
        <v>66</v>
      </c>
      <c r="O1153" s="74" t="s">
        <v>66</v>
      </c>
      <c r="P1153" s="307"/>
      <c r="Q1153" s="74" t="s">
        <v>66</v>
      </c>
      <c r="R1153" s="65" t="s">
        <v>66</v>
      </c>
      <c r="S1153" s="67">
        <v>0.0</v>
      </c>
      <c r="T1153" s="67">
        <v>0.0</v>
      </c>
      <c r="U1153" s="67">
        <v>1.0</v>
      </c>
      <c r="V1153" s="68"/>
      <c r="W1153" s="70"/>
      <c r="X1153" s="70"/>
      <c r="Y1153" s="64" t="s">
        <v>66</v>
      </c>
      <c r="Z1153" s="64" t="s">
        <v>66</v>
      </c>
      <c r="AA1153" s="64" t="s">
        <v>66</v>
      </c>
      <c r="AB1153" s="64" t="s">
        <v>66</v>
      </c>
      <c r="AC1153" s="52" t="s">
        <v>2334</v>
      </c>
      <c r="AD1153" s="52"/>
    </row>
    <row r="1154" ht="33.75" hidden="1" customHeight="1">
      <c r="A1154" s="52">
        <v>1295.0</v>
      </c>
      <c r="B1154" s="53" t="s">
        <v>54</v>
      </c>
      <c r="C1154" s="54" t="s">
        <v>1639</v>
      </c>
      <c r="D1154" s="55" t="s">
        <v>3060</v>
      </c>
      <c r="E1154" s="54"/>
      <c r="F1154" s="303"/>
      <c r="G1154" s="58">
        <v>45901.0</v>
      </c>
      <c r="H1154" s="74"/>
      <c r="I1154" s="74"/>
      <c r="J1154" s="63" t="s">
        <v>66</v>
      </c>
      <c r="K1154" s="64" t="s">
        <v>66</v>
      </c>
      <c r="L1154" s="64" t="s">
        <v>66</v>
      </c>
      <c r="M1154" s="74" t="s">
        <v>57</v>
      </c>
      <c r="N1154" s="74" t="s">
        <v>57</v>
      </c>
      <c r="O1154" s="74" t="s">
        <v>57</v>
      </c>
      <c r="P1154" s="307"/>
      <c r="Q1154" s="74" t="s">
        <v>58</v>
      </c>
      <c r="R1154" s="65" t="s">
        <v>66</v>
      </c>
      <c r="S1154" s="67">
        <v>54.0</v>
      </c>
      <c r="T1154" s="67">
        <v>0.0</v>
      </c>
      <c r="U1154" s="67">
        <v>0.0</v>
      </c>
      <c r="V1154" s="68"/>
      <c r="W1154" s="70"/>
      <c r="X1154" s="70"/>
      <c r="Y1154" s="64" t="s">
        <v>66</v>
      </c>
      <c r="Z1154" s="64" t="s">
        <v>66</v>
      </c>
      <c r="AA1154" s="64" t="s">
        <v>66</v>
      </c>
      <c r="AB1154" s="64" t="s">
        <v>66</v>
      </c>
      <c r="AC1154" s="52" t="s">
        <v>2209</v>
      </c>
      <c r="AD1154" s="52"/>
    </row>
    <row r="1155" ht="33.75" hidden="1" customHeight="1">
      <c r="A1155" s="52">
        <v>1296.0</v>
      </c>
      <c r="B1155" s="53" t="s">
        <v>54</v>
      </c>
      <c r="C1155" s="54" t="s">
        <v>1640</v>
      </c>
      <c r="D1155" s="55" t="s">
        <v>453</v>
      </c>
      <c r="E1155" s="54"/>
      <c r="F1155" s="303"/>
      <c r="G1155" s="58">
        <v>45915.0</v>
      </c>
      <c r="H1155" s="74"/>
      <c r="I1155" s="74"/>
      <c r="J1155" s="63" t="s">
        <v>57</v>
      </c>
      <c r="K1155" s="64" t="s">
        <v>57</v>
      </c>
      <c r="L1155" s="64" t="s">
        <v>57</v>
      </c>
      <c r="M1155" s="74" t="s">
        <v>66</v>
      </c>
      <c r="N1155" s="74" t="s">
        <v>66</v>
      </c>
      <c r="O1155" s="74" t="s">
        <v>66</v>
      </c>
      <c r="P1155" s="307"/>
      <c r="Q1155" s="74" t="s">
        <v>66</v>
      </c>
      <c r="R1155" s="65" t="s">
        <v>66</v>
      </c>
      <c r="S1155" s="67">
        <v>0.0</v>
      </c>
      <c r="T1155" s="67">
        <v>1.0</v>
      </c>
      <c r="U1155" s="67">
        <v>1.0</v>
      </c>
      <c r="V1155" s="68"/>
      <c r="W1155" s="70"/>
      <c r="X1155" s="70"/>
      <c r="Y1155" s="64" t="s">
        <v>66</v>
      </c>
      <c r="Z1155" s="64" t="s">
        <v>66</v>
      </c>
      <c r="AA1155" s="64" t="s">
        <v>66</v>
      </c>
      <c r="AB1155" s="64" t="s">
        <v>66</v>
      </c>
      <c r="AC1155" s="52"/>
      <c r="AD1155" s="52"/>
    </row>
    <row r="1156" ht="33.75" hidden="1" customHeight="1">
      <c r="A1156" s="52">
        <v>1297.0</v>
      </c>
      <c r="B1156" s="53" t="s">
        <v>54</v>
      </c>
      <c r="C1156" s="54" t="s">
        <v>1546</v>
      </c>
      <c r="D1156" s="55" t="s">
        <v>197</v>
      </c>
      <c r="E1156" s="54"/>
      <c r="F1156" s="303"/>
      <c r="G1156" s="58">
        <v>45936.0</v>
      </c>
      <c r="H1156" s="74"/>
      <c r="I1156" s="74"/>
      <c r="J1156" s="63" t="s">
        <v>57</v>
      </c>
      <c r="K1156" s="64" t="s">
        <v>57</v>
      </c>
      <c r="L1156" s="64" t="s">
        <v>66</v>
      </c>
      <c r="M1156" s="74" t="s">
        <v>57</v>
      </c>
      <c r="N1156" s="74" t="s">
        <v>57</v>
      </c>
      <c r="O1156" s="74" t="s">
        <v>57</v>
      </c>
      <c r="P1156" s="307"/>
      <c r="Q1156" s="74" t="s">
        <v>58</v>
      </c>
      <c r="R1156" s="65" t="s">
        <v>58</v>
      </c>
      <c r="S1156" s="67">
        <v>5.0</v>
      </c>
      <c r="T1156" s="67">
        <v>5.0</v>
      </c>
      <c r="U1156" s="67">
        <v>0.0</v>
      </c>
      <c r="V1156" s="68"/>
      <c r="W1156" s="70"/>
      <c r="X1156" s="70"/>
      <c r="Y1156" s="64" t="s">
        <v>66</v>
      </c>
      <c r="Z1156" s="64" t="s">
        <v>66</v>
      </c>
      <c r="AA1156" s="64" t="s">
        <v>66</v>
      </c>
      <c r="AB1156" s="64" t="s">
        <v>66</v>
      </c>
      <c r="AC1156" s="52"/>
      <c r="AD1156" s="52"/>
    </row>
    <row r="1157" ht="33.75" hidden="1" customHeight="1">
      <c r="A1157" s="52">
        <v>1298.0</v>
      </c>
      <c r="B1157" s="53" t="s">
        <v>54</v>
      </c>
      <c r="C1157" s="54" t="s">
        <v>1642</v>
      </c>
      <c r="D1157" s="55" t="s">
        <v>2129</v>
      </c>
      <c r="E1157" s="54"/>
      <c r="F1157" s="303"/>
      <c r="G1157" s="58">
        <v>45917.0</v>
      </c>
      <c r="H1157" s="74"/>
      <c r="I1157" s="74"/>
      <c r="J1157" s="63" t="s">
        <v>66</v>
      </c>
      <c r="K1157" s="64" t="s">
        <v>66</v>
      </c>
      <c r="L1157" s="64" t="s">
        <v>66</v>
      </c>
      <c r="M1157" s="74" t="s">
        <v>66</v>
      </c>
      <c r="N1157" s="74" t="s">
        <v>66</v>
      </c>
      <c r="O1157" s="74" t="s">
        <v>66</v>
      </c>
      <c r="P1157" s="307"/>
      <c r="Q1157" s="74" t="s">
        <v>66</v>
      </c>
      <c r="R1157" s="65" t="s">
        <v>66</v>
      </c>
      <c r="S1157" s="67">
        <v>0.0</v>
      </c>
      <c r="T1157" s="67">
        <v>0.0</v>
      </c>
      <c r="U1157" s="67">
        <v>0.0</v>
      </c>
      <c r="V1157" s="68"/>
      <c r="W1157" s="70"/>
      <c r="X1157" s="70"/>
      <c r="Y1157" s="64" t="s">
        <v>66</v>
      </c>
      <c r="Z1157" s="64" t="s">
        <v>66</v>
      </c>
      <c r="AA1157" s="64" t="s">
        <v>66</v>
      </c>
      <c r="AB1157" s="64" t="s">
        <v>66</v>
      </c>
      <c r="AC1157" s="52" t="s">
        <v>2210</v>
      </c>
      <c r="AD1157" s="52"/>
    </row>
    <row r="1158" ht="33.75" hidden="1" customHeight="1">
      <c r="A1158" s="52">
        <v>1299.0</v>
      </c>
      <c r="B1158" s="53" t="s">
        <v>54</v>
      </c>
      <c r="C1158" s="54" t="s">
        <v>1643</v>
      </c>
      <c r="D1158" s="55" t="s">
        <v>197</v>
      </c>
      <c r="E1158" s="54"/>
      <c r="F1158" s="303"/>
      <c r="G1158" s="58">
        <v>45930.0</v>
      </c>
      <c r="H1158" s="74"/>
      <c r="I1158" s="74"/>
      <c r="J1158" s="63" t="s">
        <v>82</v>
      </c>
      <c r="K1158" s="64" t="s">
        <v>82</v>
      </c>
      <c r="L1158" s="64" t="s">
        <v>82</v>
      </c>
      <c r="M1158" s="74" t="s">
        <v>82</v>
      </c>
      <c r="N1158" s="74" t="s">
        <v>82</v>
      </c>
      <c r="O1158" s="74" t="s">
        <v>82</v>
      </c>
      <c r="P1158" s="307"/>
      <c r="Q1158" s="74" t="s">
        <v>58</v>
      </c>
      <c r="R1158" s="65" t="s">
        <v>1645</v>
      </c>
      <c r="S1158" s="67"/>
      <c r="T1158" s="67"/>
      <c r="U1158" s="67"/>
      <c r="V1158" s="68"/>
      <c r="W1158" s="70"/>
      <c r="X1158" s="70"/>
      <c r="Y1158" s="64" t="s">
        <v>66</v>
      </c>
      <c r="Z1158" s="64" t="s">
        <v>66</v>
      </c>
      <c r="AA1158" s="64" t="s">
        <v>66</v>
      </c>
      <c r="AB1158" s="64" t="s">
        <v>66</v>
      </c>
      <c r="AC1158" s="52" t="s">
        <v>2211</v>
      </c>
      <c r="AD1158" s="52"/>
    </row>
    <row r="1159" ht="33.75" hidden="1" customHeight="1">
      <c r="A1159" s="52">
        <v>1300.0</v>
      </c>
      <c r="B1159" s="53" t="s">
        <v>54</v>
      </c>
      <c r="C1159" s="54" t="s">
        <v>1646</v>
      </c>
      <c r="D1159" s="55" t="s">
        <v>453</v>
      </c>
      <c r="E1159" s="54"/>
      <c r="F1159" s="303"/>
      <c r="G1159" s="58">
        <v>45930.0</v>
      </c>
      <c r="H1159" s="74"/>
      <c r="I1159" s="74"/>
      <c r="J1159" s="63" t="s">
        <v>57</v>
      </c>
      <c r="K1159" s="64" t="s">
        <v>57</v>
      </c>
      <c r="L1159" s="64" t="s">
        <v>66</v>
      </c>
      <c r="M1159" s="74" t="s">
        <v>57</v>
      </c>
      <c r="N1159" s="74" t="s">
        <v>57</v>
      </c>
      <c r="O1159" s="74" t="s">
        <v>57</v>
      </c>
      <c r="P1159" s="307"/>
      <c r="Q1159" s="74" t="s">
        <v>58</v>
      </c>
      <c r="R1159" s="65" t="s">
        <v>58</v>
      </c>
      <c r="S1159" s="67">
        <v>10.0</v>
      </c>
      <c r="T1159" s="67">
        <v>10.0</v>
      </c>
      <c r="U1159" s="67">
        <v>0.0</v>
      </c>
      <c r="V1159" s="68"/>
      <c r="W1159" s="70"/>
      <c r="X1159" s="70"/>
      <c r="Y1159" s="64" t="s">
        <v>66</v>
      </c>
      <c r="Z1159" s="64" t="s">
        <v>66</v>
      </c>
      <c r="AA1159" s="64" t="s">
        <v>66</v>
      </c>
      <c r="AB1159" s="64" t="s">
        <v>66</v>
      </c>
      <c r="AC1159" s="52" t="s">
        <v>2214</v>
      </c>
      <c r="AD1159" s="52"/>
    </row>
    <row r="1160" ht="33.75" hidden="1" customHeight="1">
      <c r="A1160" s="52">
        <v>1301.0</v>
      </c>
      <c r="B1160" s="53" t="s">
        <v>54</v>
      </c>
      <c r="C1160" s="54" t="s">
        <v>1647</v>
      </c>
      <c r="D1160" s="55" t="s">
        <v>2215</v>
      </c>
      <c r="E1160" s="54"/>
      <c r="F1160" s="303"/>
      <c r="G1160" s="58">
        <v>45894.0</v>
      </c>
      <c r="H1160" s="74"/>
      <c r="I1160" s="74"/>
      <c r="J1160" s="63" t="s">
        <v>66</v>
      </c>
      <c r="K1160" s="64" t="s">
        <v>57</v>
      </c>
      <c r="L1160" s="64" t="s">
        <v>66</v>
      </c>
      <c r="M1160" s="74" t="s">
        <v>66</v>
      </c>
      <c r="N1160" s="74" t="s">
        <v>66</v>
      </c>
      <c r="O1160" s="74" t="s">
        <v>66</v>
      </c>
      <c r="P1160" s="307"/>
      <c r="Q1160" s="74" t="s">
        <v>66</v>
      </c>
      <c r="R1160" s="65" t="s">
        <v>66</v>
      </c>
      <c r="S1160" s="67">
        <v>0.0</v>
      </c>
      <c r="T1160" s="67">
        <v>1.0</v>
      </c>
      <c r="U1160" s="67">
        <v>0.0</v>
      </c>
      <c r="V1160" s="68"/>
      <c r="W1160" s="70"/>
      <c r="X1160" s="70"/>
      <c r="Y1160" s="64" t="s">
        <v>66</v>
      </c>
      <c r="Z1160" s="64" t="s">
        <v>66</v>
      </c>
      <c r="AA1160" s="64" t="s">
        <v>66</v>
      </c>
      <c r="AB1160" s="64" t="s">
        <v>66</v>
      </c>
      <c r="AC1160" s="52" t="s">
        <v>2216</v>
      </c>
      <c r="AD1160" s="52"/>
    </row>
    <row r="1161" ht="33.75" hidden="1" customHeight="1">
      <c r="A1161" s="52">
        <v>1302.0</v>
      </c>
      <c r="B1161" s="53" t="s">
        <v>54</v>
      </c>
      <c r="C1161" s="54" t="s">
        <v>1649</v>
      </c>
      <c r="D1161" s="55" t="s">
        <v>2129</v>
      </c>
      <c r="E1161" s="54"/>
      <c r="F1161" s="303"/>
      <c r="G1161" s="58">
        <v>46000.0</v>
      </c>
      <c r="H1161" s="74"/>
      <c r="I1161" s="74"/>
      <c r="J1161" s="63" t="s">
        <v>66</v>
      </c>
      <c r="K1161" s="64" t="s">
        <v>66</v>
      </c>
      <c r="L1161" s="64" t="s">
        <v>66</v>
      </c>
      <c r="M1161" s="74" t="s">
        <v>57</v>
      </c>
      <c r="N1161" s="74" t="s">
        <v>57</v>
      </c>
      <c r="O1161" s="74" t="s">
        <v>57</v>
      </c>
      <c r="P1161" s="307"/>
      <c r="Q1161" s="74" t="s">
        <v>58</v>
      </c>
      <c r="R1161" s="65" t="s">
        <v>64</v>
      </c>
      <c r="S1161" s="67">
        <v>4.0</v>
      </c>
      <c r="T1161" s="67">
        <v>0.0</v>
      </c>
      <c r="U1161" s="67">
        <v>0.0</v>
      </c>
      <c r="V1161" s="68"/>
      <c r="W1161" s="70"/>
      <c r="X1161" s="70"/>
      <c r="Y1161" s="64" t="s">
        <v>66</v>
      </c>
      <c r="Z1161" s="64" t="s">
        <v>66</v>
      </c>
      <c r="AA1161" s="64" t="s">
        <v>66</v>
      </c>
      <c r="AB1161" s="64" t="s">
        <v>66</v>
      </c>
      <c r="AC1161" s="52" t="s">
        <v>2217</v>
      </c>
      <c r="AD1161" s="52"/>
    </row>
    <row r="1162" ht="33.75" hidden="1" customHeight="1">
      <c r="A1162" s="52">
        <v>1303.0</v>
      </c>
      <c r="B1162" s="53" t="s">
        <v>54</v>
      </c>
      <c r="C1162" s="54" t="s">
        <v>1650</v>
      </c>
      <c r="D1162" s="55" t="s">
        <v>453</v>
      </c>
      <c r="E1162" s="54"/>
      <c r="F1162" s="303"/>
      <c r="G1162" s="58">
        <v>45897.0</v>
      </c>
      <c r="H1162" s="74"/>
      <c r="I1162" s="74"/>
      <c r="J1162" s="63" t="s">
        <v>66</v>
      </c>
      <c r="K1162" s="64" t="s">
        <v>66</v>
      </c>
      <c r="L1162" s="64" t="s">
        <v>66</v>
      </c>
      <c r="M1162" s="74" t="s">
        <v>57</v>
      </c>
      <c r="N1162" s="74" t="s">
        <v>57</v>
      </c>
      <c r="O1162" s="74" t="s">
        <v>57</v>
      </c>
      <c r="P1162" s="307"/>
      <c r="Q1162" s="74" t="s">
        <v>58</v>
      </c>
      <c r="R1162" s="65" t="s">
        <v>58</v>
      </c>
      <c r="S1162" s="67">
        <v>8.0</v>
      </c>
      <c r="T1162" s="67">
        <v>0.0</v>
      </c>
      <c r="U1162" s="67">
        <v>0.0</v>
      </c>
      <c r="V1162" s="68"/>
      <c r="W1162" s="70"/>
      <c r="X1162" s="70"/>
      <c r="Y1162" s="64" t="s">
        <v>66</v>
      </c>
      <c r="Z1162" s="64" t="s">
        <v>66</v>
      </c>
      <c r="AA1162" s="64" t="s">
        <v>66</v>
      </c>
      <c r="AB1162" s="64" t="s">
        <v>66</v>
      </c>
      <c r="AC1162" s="52" t="s">
        <v>293</v>
      </c>
      <c r="AD1162" s="52"/>
    </row>
    <row r="1163" ht="33.75" hidden="1" customHeight="1">
      <c r="A1163" s="52">
        <v>1304.0</v>
      </c>
      <c r="B1163" s="53" t="s">
        <v>54</v>
      </c>
      <c r="C1163" s="54" t="s">
        <v>1651</v>
      </c>
      <c r="D1163" s="55" t="s">
        <v>197</v>
      </c>
      <c r="E1163" s="54"/>
      <c r="F1163" s="303"/>
      <c r="G1163" s="58">
        <v>45945.0</v>
      </c>
      <c r="H1163" s="74"/>
      <c r="I1163" s="74"/>
      <c r="J1163" s="63" t="s">
        <v>57</v>
      </c>
      <c r="K1163" s="64" t="s">
        <v>57</v>
      </c>
      <c r="L1163" s="64" t="s">
        <v>57</v>
      </c>
      <c r="M1163" s="74" t="s">
        <v>57</v>
      </c>
      <c r="N1163" s="74" t="s">
        <v>57</v>
      </c>
      <c r="O1163" s="74" t="s">
        <v>57</v>
      </c>
      <c r="P1163" s="307"/>
      <c r="Q1163" s="74" t="s">
        <v>58</v>
      </c>
      <c r="R1163" s="65" t="s">
        <v>58</v>
      </c>
      <c r="S1163" s="67">
        <v>36.0</v>
      </c>
      <c r="T1163" s="67">
        <v>45.0</v>
      </c>
      <c r="U1163" s="67">
        <v>13.0</v>
      </c>
      <c r="V1163" s="68"/>
      <c r="W1163" s="70"/>
      <c r="X1163" s="70"/>
      <c r="Y1163" s="64" t="s">
        <v>66</v>
      </c>
      <c r="Z1163" s="64" t="s">
        <v>66</v>
      </c>
      <c r="AA1163" s="64" t="s">
        <v>66</v>
      </c>
      <c r="AB1163" s="64" t="s">
        <v>66</v>
      </c>
      <c r="AC1163" s="52" t="s">
        <v>2218</v>
      </c>
      <c r="AD1163" s="52"/>
    </row>
    <row r="1164" ht="33.75" hidden="1" customHeight="1">
      <c r="A1164" s="52">
        <v>1305.0</v>
      </c>
      <c r="B1164" s="53" t="s">
        <v>54</v>
      </c>
      <c r="C1164" s="54" t="s">
        <v>1653</v>
      </c>
      <c r="D1164" s="55" t="s">
        <v>714</v>
      </c>
      <c r="E1164" s="54"/>
      <c r="F1164" s="303"/>
      <c r="G1164" s="58">
        <v>45960.0</v>
      </c>
      <c r="H1164" s="74"/>
      <c r="I1164" s="74"/>
      <c r="J1164" s="63" t="s">
        <v>66</v>
      </c>
      <c r="K1164" s="64" t="s">
        <v>66</v>
      </c>
      <c r="L1164" s="64" t="s">
        <v>66</v>
      </c>
      <c r="M1164" s="74" t="s">
        <v>57</v>
      </c>
      <c r="N1164" s="74" t="s">
        <v>57</v>
      </c>
      <c r="O1164" s="74" t="s">
        <v>57</v>
      </c>
      <c r="P1164" s="307"/>
      <c r="Q1164" s="74" t="s">
        <v>58</v>
      </c>
      <c r="R1164" s="65" t="s">
        <v>64</v>
      </c>
      <c r="S1164" s="67">
        <v>6.0</v>
      </c>
      <c r="T1164" s="67">
        <v>0.0</v>
      </c>
      <c r="U1164" s="67">
        <v>0.0</v>
      </c>
      <c r="V1164" s="68"/>
      <c r="W1164" s="70"/>
      <c r="X1164" s="70"/>
      <c r="Y1164" s="64" t="s">
        <v>66</v>
      </c>
      <c r="Z1164" s="64" t="s">
        <v>66</v>
      </c>
      <c r="AA1164" s="64" t="s">
        <v>66</v>
      </c>
      <c r="AB1164" s="64" t="s">
        <v>66</v>
      </c>
      <c r="AC1164" s="52"/>
      <c r="AD1164" s="52"/>
    </row>
    <row r="1165" ht="33.75" hidden="1" customHeight="1">
      <c r="A1165" s="52">
        <v>1306.0</v>
      </c>
      <c r="B1165" s="53" t="s">
        <v>54</v>
      </c>
      <c r="C1165" s="54" t="s">
        <v>1655</v>
      </c>
      <c r="D1165" s="55" t="s">
        <v>197</v>
      </c>
      <c r="E1165" s="54"/>
      <c r="F1165" s="303"/>
      <c r="G1165" s="58">
        <v>45923.0</v>
      </c>
      <c r="H1165" s="74"/>
      <c r="I1165" s="74"/>
      <c r="J1165" s="63" t="s">
        <v>57</v>
      </c>
      <c r="K1165" s="64" t="s">
        <v>57</v>
      </c>
      <c r="L1165" s="64" t="s">
        <v>57</v>
      </c>
      <c r="M1165" s="74" t="s">
        <v>57</v>
      </c>
      <c r="N1165" s="74" t="s">
        <v>57</v>
      </c>
      <c r="O1165" s="74" t="s">
        <v>57</v>
      </c>
      <c r="P1165" s="307"/>
      <c r="Q1165" s="74" t="s">
        <v>58</v>
      </c>
      <c r="R1165" s="65" t="s">
        <v>58</v>
      </c>
      <c r="S1165" s="67">
        <v>30.0</v>
      </c>
      <c r="T1165" s="67">
        <v>40.0</v>
      </c>
      <c r="U1165" s="67">
        <v>17.0</v>
      </c>
      <c r="V1165" s="68"/>
      <c r="W1165" s="70"/>
      <c r="X1165" s="70"/>
      <c r="Y1165" s="64" t="s">
        <v>66</v>
      </c>
      <c r="Z1165" s="64" t="s">
        <v>66</v>
      </c>
      <c r="AA1165" s="64" t="s">
        <v>66</v>
      </c>
      <c r="AB1165" s="64" t="s">
        <v>66</v>
      </c>
      <c r="AC1165" s="52" t="s">
        <v>2220</v>
      </c>
      <c r="AD1165" s="52"/>
    </row>
    <row r="1166" ht="33.75" hidden="1" customHeight="1">
      <c r="A1166" s="52">
        <v>1307.0</v>
      </c>
      <c r="B1166" s="53" t="s">
        <v>54</v>
      </c>
      <c r="C1166" s="54" t="s">
        <v>1656</v>
      </c>
      <c r="D1166" s="55" t="s">
        <v>714</v>
      </c>
      <c r="E1166" s="54"/>
      <c r="F1166" s="303"/>
      <c r="G1166" s="58">
        <v>45952.0</v>
      </c>
      <c r="H1166" s="74"/>
      <c r="I1166" s="74"/>
      <c r="J1166" s="63" t="s">
        <v>66</v>
      </c>
      <c r="K1166" s="64" t="s">
        <v>66</v>
      </c>
      <c r="L1166" s="64" t="s">
        <v>66</v>
      </c>
      <c r="M1166" s="74" t="s">
        <v>57</v>
      </c>
      <c r="N1166" s="74" t="s">
        <v>57</v>
      </c>
      <c r="O1166" s="74" t="s">
        <v>57</v>
      </c>
      <c r="P1166" s="307"/>
      <c r="Q1166" s="74" t="s">
        <v>58</v>
      </c>
      <c r="R1166" s="65" t="s">
        <v>64</v>
      </c>
      <c r="S1166" s="67">
        <v>2.0</v>
      </c>
      <c r="T1166" s="67">
        <v>0.0</v>
      </c>
      <c r="U1166" s="67">
        <v>0.0</v>
      </c>
      <c r="V1166" s="68"/>
      <c r="W1166" s="70"/>
      <c r="X1166" s="70"/>
      <c r="Y1166" s="64" t="s">
        <v>66</v>
      </c>
      <c r="Z1166" s="64" t="s">
        <v>66</v>
      </c>
      <c r="AA1166" s="64" t="s">
        <v>66</v>
      </c>
      <c r="AB1166" s="64" t="s">
        <v>66</v>
      </c>
      <c r="AC1166" s="52" t="s">
        <v>2587</v>
      </c>
      <c r="AD1166" s="52"/>
    </row>
    <row r="1167" ht="33.75" hidden="1" customHeight="1">
      <c r="A1167" s="52">
        <v>1308.0</v>
      </c>
      <c r="B1167" s="53" t="s">
        <v>54</v>
      </c>
      <c r="C1167" s="54" t="s">
        <v>1657</v>
      </c>
      <c r="D1167" s="55" t="s">
        <v>3056</v>
      </c>
      <c r="E1167" s="54"/>
      <c r="F1167" s="303"/>
      <c r="G1167" s="58" t="s">
        <v>2891</v>
      </c>
      <c r="H1167" s="74"/>
      <c r="I1167" s="74"/>
      <c r="J1167" s="63" t="s">
        <v>66</v>
      </c>
      <c r="K1167" s="64" t="s">
        <v>82</v>
      </c>
      <c r="L1167" s="64" t="s">
        <v>66</v>
      </c>
      <c r="M1167" s="74" t="s">
        <v>66</v>
      </c>
      <c r="N1167" s="74" t="s">
        <v>66</v>
      </c>
      <c r="O1167" s="74" t="s">
        <v>66</v>
      </c>
      <c r="P1167" s="307"/>
      <c r="Q1167" s="74" t="s">
        <v>66</v>
      </c>
      <c r="R1167" s="65" t="s">
        <v>66</v>
      </c>
      <c r="S1167" s="67">
        <v>0.0</v>
      </c>
      <c r="T1167" s="67">
        <v>1.0</v>
      </c>
      <c r="U1167" s="67">
        <v>0.0</v>
      </c>
      <c r="V1167" s="68"/>
      <c r="W1167" s="70"/>
      <c r="X1167" s="70"/>
      <c r="Y1167" s="64" t="s">
        <v>66</v>
      </c>
      <c r="Z1167" s="64" t="s">
        <v>66</v>
      </c>
      <c r="AA1167" s="64" t="s">
        <v>66</v>
      </c>
      <c r="AB1167" s="64" t="s">
        <v>66</v>
      </c>
      <c r="AC1167" s="52" t="s">
        <v>2221</v>
      </c>
      <c r="AD1167" s="52"/>
    </row>
    <row r="1168" ht="33.75" hidden="1" customHeight="1">
      <c r="A1168" s="52">
        <v>1309.0</v>
      </c>
      <c r="B1168" s="53" t="s">
        <v>54</v>
      </c>
      <c r="C1168" s="54" t="s">
        <v>1659</v>
      </c>
      <c r="D1168" s="55" t="s">
        <v>197</v>
      </c>
      <c r="E1168" s="54"/>
      <c r="F1168" s="303"/>
      <c r="G1168" s="58">
        <v>45932.0</v>
      </c>
      <c r="H1168" s="74"/>
      <c r="I1168" s="74"/>
      <c r="J1168" s="63" t="s">
        <v>57</v>
      </c>
      <c r="K1168" s="64" t="s">
        <v>57</v>
      </c>
      <c r="L1168" s="64" t="s">
        <v>57</v>
      </c>
      <c r="M1168" s="74" t="s">
        <v>57</v>
      </c>
      <c r="N1168" s="74" t="s">
        <v>57</v>
      </c>
      <c r="O1168" s="74" t="s">
        <v>57</v>
      </c>
      <c r="P1168" s="307"/>
      <c r="Q1168" s="74" t="s">
        <v>58</v>
      </c>
      <c r="R1168" s="65" t="s">
        <v>64</v>
      </c>
      <c r="S1168" s="67">
        <v>19.0</v>
      </c>
      <c r="T1168" s="67">
        <v>6.0</v>
      </c>
      <c r="U1168" s="67">
        <v>2.0</v>
      </c>
      <c r="V1168" s="68"/>
      <c r="W1168" s="70"/>
      <c r="X1168" s="70"/>
      <c r="Y1168" s="64" t="s">
        <v>66</v>
      </c>
      <c r="Z1168" s="64" t="s">
        <v>66</v>
      </c>
      <c r="AA1168" s="64" t="s">
        <v>66</v>
      </c>
      <c r="AB1168" s="64" t="s">
        <v>66</v>
      </c>
      <c r="AC1168" s="52" t="s">
        <v>2222</v>
      </c>
      <c r="AD1168" s="52"/>
    </row>
    <row r="1169" ht="33.75" hidden="1" customHeight="1">
      <c r="A1169" s="52">
        <v>1310.0</v>
      </c>
      <c r="B1169" s="53" t="s">
        <v>54</v>
      </c>
      <c r="C1169" s="54" t="s">
        <v>1660</v>
      </c>
      <c r="D1169" s="55" t="s">
        <v>197</v>
      </c>
      <c r="E1169" s="54"/>
      <c r="F1169" s="303"/>
      <c r="G1169" s="58">
        <v>45947.0</v>
      </c>
      <c r="H1169" s="74"/>
      <c r="I1169" s="74"/>
      <c r="J1169" s="63" t="s">
        <v>57</v>
      </c>
      <c r="K1169" s="64" t="s">
        <v>57</v>
      </c>
      <c r="L1169" s="64" t="s">
        <v>57</v>
      </c>
      <c r="M1169" s="74" t="s">
        <v>57</v>
      </c>
      <c r="N1169" s="74" t="s">
        <v>57</v>
      </c>
      <c r="O1169" s="74" t="s">
        <v>57</v>
      </c>
      <c r="P1169" s="307"/>
      <c r="Q1169" s="74" t="s">
        <v>58</v>
      </c>
      <c r="R1169" s="65" t="s">
        <v>58</v>
      </c>
      <c r="S1169" s="67">
        <v>11.0</v>
      </c>
      <c r="T1169" s="67">
        <v>11.0</v>
      </c>
      <c r="U1169" s="67">
        <v>3.0</v>
      </c>
      <c r="V1169" s="68"/>
      <c r="W1169" s="70"/>
      <c r="X1169" s="70"/>
      <c r="Y1169" s="64" t="s">
        <v>66</v>
      </c>
      <c r="Z1169" s="64" t="s">
        <v>66</v>
      </c>
      <c r="AA1169" s="64" t="s">
        <v>66</v>
      </c>
      <c r="AB1169" s="64" t="s">
        <v>66</v>
      </c>
      <c r="AC1169" s="52" t="s">
        <v>2223</v>
      </c>
      <c r="AD1169" s="52"/>
    </row>
    <row r="1170" ht="33.75" hidden="1" customHeight="1">
      <c r="A1170" s="52">
        <v>1311.0</v>
      </c>
      <c r="B1170" s="53" t="s">
        <v>54</v>
      </c>
      <c r="C1170" s="54" t="s">
        <v>1661</v>
      </c>
      <c r="D1170" s="55" t="s">
        <v>2224</v>
      </c>
      <c r="E1170" s="54"/>
      <c r="F1170" s="303"/>
      <c r="G1170" s="58">
        <v>45940.0</v>
      </c>
      <c r="H1170" s="74"/>
      <c r="I1170" s="74"/>
      <c r="J1170" s="63" t="s">
        <v>66</v>
      </c>
      <c r="K1170" s="64" t="s">
        <v>66</v>
      </c>
      <c r="L1170" s="64" t="s">
        <v>57</v>
      </c>
      <c r="M1170" s="74" t="s">
        <v>66</v>
      </c>
      <c r="N1170" s="74" t="s">
        <v>66</v>
      </c>
      <c r="O1170" s="74" t="s">
        <v>66</v>
      </c>
      <c r="P1170" s="307"/>
      <c r="Q1170" s="74" t="s">
        <v>66</v>
      </c>
      <c r="R1170" s="65" t="s">
        <v>66</v>
      </c>
      <c r="S1170" s="67">
        <v>0.0</v>
      </c>
      <c r="T1170" s="67">
        <v>0.0</v>
      </c>
      <c r="U1170" s="67">
        <v>3.0</v>
      </c>
      <c r="V1170" s="68"/>
      <c r="W1170" s="70"/>
      <c r="X1170" s="70"/>
      <c r="Y1170" s="64" t="s">
        <v>66</v>
      </c>
      <c r="Z1170" s="64" t="s">
        <v>66</v>
      </c>
      <c r="AA1170" s="64" t="s">
        <v>66</v>
      </c>
      <c r="AB1170" s="64" t="s">
        <v>66</v>
      </c>
      <c r="AC1170" s="52" t="s">
        <v>620</v>
      </c>
      <c r="AD1170" s="52"/>
    </row>
    <row r="1171" ht="33.75" hidden="1" customHeight="1">
      <c r="A1171" s="52">
        <v>1312.0</v>
      </c>
      <c r="B1171" s="53" t="s">
        <v>54</v>
      </c>
      <c r="C1171" s="54" t="s">
        <v>1663</v>
      </c>
      <c r="D1171" s="55" t="s">
        <v>453</v>
      </c>
      <c r="E1171" s="54"/>
      <c r="F1171" s="303"/>
      <c r="G1171" s="58">
        <v>45910.0</v>
      </c>
      <c r="H1171" s="74"/>
      <c r="I1171" s="74"/>
      <c r="J1171" s="63" t="s">
        <v>57</v>
      </c>
      <c r="K1171" s="64" t="s">
        <v>57</v>
      </c>
      <c r="L1171" s="64" t="s">
        <v>57</v>
      </c>
      <c r="M1171" s="74" t="s">
        <v>57</v>
      </c>
      <c r="N1171" s="74" t="s">
        <v>57</v>
      </c>
      <c r="O1171" s="74" t="s">
        <v>57</v>
      </c>
      <c r="P1171" s="307"/>
      <c r="Q1171" s="74" t="s">
        <v>57</v>
      </c>
      <c r="R1171" s="65" t="s">
        <v>58</v>
      </c>
      <c r="S1171" s="67">
        <v>19.0</v>
      </c>
      <c r="T1171" s="67">
        <v>22.0</v>
      </c>
      <c r="U1171" s="67">
        <v>5.0</v>
      </c>
      <c r="V1171" s="68"/>
      <c r="W1171" s="70"/>
      <c r="X1171" s="70"/>
      <c r="Y1171" s="64" t="s">
        <v>66</v>
      </c>
      <c r="Z1171" s="64" t="s">
        <v>66</v>
      </c>
      <c r="AA1171" s="64" t="s">
        <v>66</v>
      </c>
      <c r="AB1171" s="64" t="s">
        <v>66</v>
      </c>
      <c r="AC1171" s="52" t="s">
        <v>620</v>
      </c>
      <c r="AD1171" s="52"/>
    </row>
    <row r="1172" ht="33.75" hidden="1" customHeight="1">
      <c r="A1172" s="52">
        <v>1313.0</v>
      </c>
      <c r="B1172" s="53" t="s">
        <v>54</v>
      </c>
      <c r="C1172" s="54" t="s">
        <v>1664</v>
      </c>
      <c r="D1172" s="55" t="s">
        <v>453</v>
      </c>
      <c r="E1172" s="54"/>
      <c r="F1172" s="303"/>
      <c r="G1172" s="58">
        <v>45910.0</v>
      </c>
      <c r="H1172" s="74"/>
      <c r="I1172" s="74"/>
      <c r="J1172" s="63" t="s">
        <v>82</v>
      </c>
      <c r="K1172" s="64" t="s">
        <v>82</v>
      </c>
      <c r="L1172" s="64" t="s">
        <v>82</v>
      </c>
      <c r="M1172" s="74" t="s">
        <v>82</v>
      </c>
      <c r="N1172" s="74" t="s">
        <v>82</v>
      </c>
      <c r="O1172" s="74" t="s">
        <v>82</v>
      </c>
      <c r="P1172" s="307"/>
      <c r="Q1172" s="74" t="s">
        <v>1341</v>
      </c>
      <c r="R1172" s="65" t="s">
        <v>83</v>
      </c>
      <c r="S1172" s="67"/>
      <c r="T1172" s="67"/>
      <c r="U1172" s="67"/>
      <c r="V1172" s="68"/>
      <c r="W1172" s="70"/>
      <c r="X1172" s="70"/>
      <c r="Y1172" s="64" t="s">
        <v>66</v>
      </c>
      <c r="Z1172" s="64" t="s">
        <v>66</v>
      </c>
      <c r="AA1172" s="64" t="s">
        <v>66</v>
      </c>
      <c r="AB1172" s="64" t="s">
        <v>66</v>
      </c>
      <c r="AC1172" s="52" t="s">
        <v>620</v>
      </c>
      <c r="AD1172" s="52"/>
    </row>
    <row r="1173" ht="33.75" hidden="1" customHeight="1">
      <c r="A1173" s="52">
        <v>1314.0</v>
      </c>
      <c r="B1173" s="53" t="s">
        <v>54</v>
      </c>
      <c r="C1173" s="54" t="s">
        <v>1665</v>
      </c>
      <c r="D1173" s="55" t="s">
        <v>197</v>
      </c>
      <c r="E1173" s="54"/>
      <c r="F1173" s="303"/>
      <c r="G1173" s="58">
        <v>45925.0</v>
      </c>
      <c r="H1173" s="74"/>
      <c r="I1173" s="74"/>
      <c r="J1173" s="63" t="s">
        <v>57</v>
      </c>
      <c r="K1173" s="64" t="s">
        <v>57</v>
      </c>
      <c r="L1173" s="64" t="s">
        <v>57</v>
      </c>
      <c r="M1173" s="74" t="s">
        <v>183</v>
      </c>
      <c r="N1173" s="74" t="s">
        <v>57</v>
      </c>
      <c r="O1173" s="74" t="s">
        <v>57</v>
      </c>
      <c r="P1173" s="307"/>
      <c r="Q1173" s="74" t="s">
        <v>58</v>
      </c>
      <c r="R1173" s="65" t="s">
        <v>58</v>
      </c>
      <c r="S1173" s="67">
        <v>5.0</v>
      </c>
      <c r="T1173" s="67">
        <v>6.0</v>
      </c>
      <c r="U1173" s="67">
        <v>3.0</v>
      </c>
      <c r="V1173" s="68"/>
      <c r="W1173" s="70"/>
      <c r="X1173" s="70"/>
      <c r="Y1173" s="64" t="s">
        <v>66</v>
      </c>
      <c r="Z1173" s="64" t="s">
        <v>66</v>
      </c>
      <c r="AA1173" s="64" t="s">
        <v>66</v>
      </c>
      <c r="AB1173" s="64" t="s">
        <v>66</v>
      </c>
      <c r="AC1173" s="52"/>
      <c r="AD1173" s="52"/>
    </row>
    <row r="1174" ht="33.75" hidden="1" customHeight="1">
      <c r="A1174" s="52">
        <v>1315.0</v>
      </c>
      <c r="B1174" s="53" t="s">
        <v>54</v>
      </c>
      <c r="C1174" s="54" t="s">
        <v>1666</v>
      </c>
      <c r="D1174" s="55" t="s">
        <v>197</v>
      </c>
      <c r="E1174" s="54"/>
      <c r="F1174" s="303"/>
      <c r="G1174" s="58">
        <v>45938.0</v>
      </c>
      <c r="H1174" s="74"/>
      <c r="I1174" s="74"/>
      <c r="J1174" s="63" t="s">
        <v>57</v>
      </c>
      <c r="K1174" s="64" t="s">
        <v>57</v>
      </c>
      <c r="L1174" s="64" t="s">
        <v>57</v>
      </c>
      <c r="M1174" s="74" t="s">
        <v>57</v>
      </c>
      <c r="N1174" s="74" t="s">
        <v>57</v>
      </c>
      <c r="O1174" s="74" t="s">
        <v>57</v>
      </c>
      <c r="P1174" s="307"/>
      <c r="Q1174" s="74" t="s">
        <v>58</v>
      </c>
      <c r="R1174" s="65" t="s">
        <v>58</v>
      </c>
      <c r="S1174" s="67">
        <v>9.0</v>
      </c>
      <c r="T1174" s="67">
        <v>10.0</v>
      </c>
      <c r="U1174" s="67">
        <v>4.0</v>
      </c>
      <c r="V1174" s="68"/>
      <c r="W1174" s="70"/>
      <c r="X1174" s="70"/>
      <c r="Y1174" s="64" t="s">
        <v>66</v>
      </c>
      <c r="Z1174" s="64" t="s">
        <v>66</v>
      </c>
      <c r="AA1174" s="64" t="s">
        <v>66</v>
      </c>
      <c r="AB1174" s="64" t="s">
        <v>66</v>
      </c>
      <c r="AC1174" s="52" t="s">
        <v>2225</v>
      </c>
      <c r="AD1174" s="52"/>
    </row>
    <row r="1175" ht="33.75" hidden="1" customHeight="1">
      <c r="A1175" s="52">
        <v>1316.0</v>
      </c>
      <c r="B1175" s="53" t="s">
        <v>54</v>
      </c>
      <c r="C1175" s="54" t="s">
        <v>1668</v>
      </c>
      <c r="D1175" s="55" t="s">
        <v>197</v>
      </c>
      <c r="E1175" s="54"/>
      <c r="F1175" s="303"/>
      <c r="G1175" s="58">
        <v>45938.0</v>
      </c>
      <c r="H1175" s="74"/>
      <c r="I1175" s="74"/>
      <c r="J1175" s="63" t="s">
        <v>57</v>
      </c>
      <c r="K1175" s="64" t="s">
        <v>57</v>
      </c>
      <c r="L1175" s="64" t="s">
        <v>57</v>
      </c>
      <c r="M1175" s="74" t="s">
        <v>57</v>
      </c>
      <c r="N1175" s="74" t="s">
        <v>57</v>
      </c>
      <c r="O1175" s="74" t="s">
        <v>57</v>
      </c>
      <c r="P1175" s="307"/>
      <c r="Q1175" s="74" t="s">
        <v>58</v>
      </c>
      <c r="R1175" s="65" t="s">
        <v>58</v>
      </c>
      <c r="S1175" s="67">
        <v>9.0</v>
      </c>
      <c r="T1175" s="67">
        <v>7.0</v>
      </c>
      <c r="U1175" s="67">
        <v>1.0</v>
      </c>
      <c r="V1175" s="68"/>
      <c r="W1175" s="70"/>
      <c r="X1175" s="70"/>
      <c r="Y1175" s="64" t="s">
        <v>66</v>
      </c>
      <c r="Z1175" s="64" t="s">
        <v>66</v>
      </c>
      <c r="AA1175" s="64" t="s">
        <v>66</v>
      </c>
      <c r="AB1175" s="64" t="s">
        <v>66</v>
      </c>
      <c r="AC1175" s="52" t="s">
        <v>2226</v>
      </c>
      <c r="AD1175" s="52"/>
    </row>
    <row r="1176" ht="33.75" hidden="1" customHeight="1">
      <c r="A1176" s="52">
        <v>1317.0</v>
      </c>
      <c r="B1176" s="53" t="s">
        <v>54</v>
      </c>
      <c r="C1176" s="54" t="s">
        <v>1669</v>
      </c>
      <c r="D1176" s="55" t="s">
        <v>197</v>
      </c>
      <c r="E1176" s="54"/>
      <c r="F1176" s="303"/>
      <c r="G1176" s="58">
        <v>45957.0</v>
      </c>
      <c r="H1176" s="74"/>
      <c r="I1176" s="74"/>
      <c r="J1176" s="63" t="s">
        <v>57</v>
      </c>
      <c r="K1176" s="64" t="s">
        <v>57</v>
      </c>
      <c r="L1176" s="64" t="s">
        <v>57</v>
      </c>
      <c r="M1176" s="74" t="s">
        <v>57</v>
      </c>
      <c r="N1176" s="74" t="s">
        <v>57</v>
      </c>
      <c r="O1176" s="74" t="s">
        <v>57</v>
      </c>
      <c r="P1176" s="307"/>
      <c r="Q1176" s="74" t="s">
        <v>58</v>
      </c>
      <c r="R1176" s="65" t="s">
        <v>58</v>
      </c>
      <c r="S1176" s="67">
        <v>20.0</v>
      </c>
      <c r="T1176" s="67">
        <v>23.0</v>
      </c>
      <c r="U1176" s="67">
        <v>5.0</v>
      </c>
      <c r="V1176" s="68"/>
      <c r="W1176" s="70"/>
      <c r="X1176" s="70"/>
      <c r="Y1176" s="64" t="s">
        <v>66</v>
      </c>
      <c r="Z1176" s="64" t="s">
        <v>66</v>
      </c>
      <c r="AA1176" s="64" t="s">
        <v>66</v>
      </c>
      <c r="AB1176" s="64" t="s">
        <v>66</v>
      </c>
      <c r="AC1176" s="52" t="s">
        <v>2227</v>
      </c>
      <c r="AD1176" s="52"/>
    </row>
    <row r="1177" ht="33.75" hidden="1" customHeight="1">
      <c r="A1177" s="52">
        <v>1318.0</v>
      </c>
      <c r="B1177" s="53" t="s">
        <v>54</v>
      </c>
      <c r="C1177" s="54" t="s">
        <v>1670</v>
      </c>
      <c r="D1177" s="55" t="s">
        <v>453</v>
      </c>
      <c r="E1177" s="54"/>
      <c r="F1177" s="303"/>
      <c r="G1177" s="58">
        <v>46032.0</v>
      </c>
      <c r="H1177" s="74"/>
      <c r="I1177" s="74"/>
      <c r="J1177" s="63" t="s">
        <v>183</v>
      </c>
      <c r="K1177" s="64" t="s">
        <v>82</v>
      </c>
      <c r="L1177" s="64" t="s">
        <v>66</v>
      </c>
      <c r="M1177" s="74" t="s">
        <v>66</v>
      </c>
      <c r="N1177" s="74" t="s">
        <v>66</v>
      </c>
      <c r="O1177" s="74" t="s">
        <v>66</v>
      </c>
      <c r="P1177" s="307"/>
      <c r="Q1177" s="74" t="s">
        <v>66</v>
      </c>
      <c r="R1177" s="65" t="s">
        <v>66</v>
      </c>
      <c r="S1177" s="67">
        <v>0.0</v>
      </c>
      <c r="T1177" s="67">
        <v>2.0</v>
      </c>
      <c r="U1177" s="67">
        <v>0.0</v>
      </c>
      <c r="V1177" s="68"/>
      <c r="W1177" s="70"/>
      <c r="X1177" s="70"/>
      <c r="Y1177" s="64" t="s">
        <v>66</v>
      </c>
      <c r="Z1177" s="64" t="s">
        <v>66</v>
      </c>
      <c r="AA1177" s="64" t="s">
        <v>66</v>
      </c>
      <c r="AB1177" s="64" t="s">
        <v>66</v>
      </c>
      <c r="AC1177" s="52"/>
      <c r="AD1177" s="52"/>
    </row>
    <row r="1178" ht="33.75" hidden="1" customHeight="1">
      <c r="A1178" s="52">
        <v>1319.0</v>
      </c>
      <c r="B1178" s="53" t="s">
        <v>54</v>
      </c>
      <c r="C1178" s="54" t="s">
        <v>1671</v>
      </c>
      <c r="D1178" s="55" t="s">
        <v>453</v>
      </c>
      <c r="E1178" s="54"/>
      <c r="F1178" s="303"/>
      <c r="G1178" s="58">
        <v>45910.0</v>
      </c>
      <c r="H1178" s="74"/>
      <c r="I1178" s="74"/>
      <c r="J1178" s="63" t="s">
        <v>82</v>
      </c>
      <c r="K1178" s="64" t="s">
        <v>82</v>
      </c>
      <c r="L1178" s="64" t="s">
        <v>66</v>
      </c>
      <c r="M1178" s="74" t="s">
        <v>82</v>
      </c>
      <c r="N1178" s="74" t="s">
        <v>82</v>
      </c>
      <c r="O1178" s="74" t="s">
        <v>82</v>
      </c>
      <c r="P1178" s="307"/>
      <c r="Q1178" s="74" t="s">
        <v>1645</v>
      </c>
      <c r="R1178" s="65" t="s">
        <v>1645</v>
      </c>
      <c r="S1178" s="67"/>
      <c r="T1178" s="67"/>
      <c r="U1178" s="67"/>
      <c r="V1178" s="68"/>
      <c r="W1178" s="70"/>
      <c r="X1178" s="70"/>
      <c r="Y1178" s="64" t="s">
        <v>66</v>
      </c>
      <c r="Z1178" s="64" t="s">
        <v>66</v>
      </c>
      <c r="AA1178" s="64" t="s">
        <v>66</v>
      </c>
      <c r="AB1178" s="64" t="s">
        <v>66</v>
      </c>
      <c r="AC1178" s="52" t="s">
        <v>620</v>
      </c>
      <c r="AD1178" s="52"/>
    </row>
    <row r="1179" ht="33.75" hidden="1" customHeight="1">
      <c r="A1179" s="52">
        <v>1320.0</v>
      </c>
      <c r="B1179" s="53" t="s">
        <v>54</v>
      </c>
      <c r="C1179" s="54" t="s">
        <v>1673</v>
      </c>
      <c r="D1179" s="55" t="s">
        <v>197</v>
      </c>
      <c r="E1179" s="54"/>
      <c r="F1179" s="303"/>
      <c r="G1179" s="58">
        <v>45936.0</v>
      </c>
      <c r="H1179" s="74"/>
      <c r="I1179" s="74"/>
      <c r="J1179" s="63" t="s">
        <v>57</v>
      </c>
      <c r="K1179" s="64" t="s">
        <v>57</v>
      </c>
      <c r="L1179" s="64" t="s">
        <v>66</v>
      </c>
      <c r="M1179" s="74" t="s">
        <v>57</v>
      </c>
      <c r="N1179" s="74" t="s">
        <v>57</v>
      </c>
      <c r="O1179" s="74" t="s">
        <v>57</v>
      </c>
      <c r="P1179" s="307"/>
      <c r="Q1179" s="74" t="s">
        <v>58</v>
      </c>
      <c r="R1179" s="65" t="s">
        <v>58</v>
      </c>
      <c r="S1179" s="67">
        <v>4.0</v>
      </c>
      <c r="T1179" s="67">
        <v>4.0</v>
      </c>
      <c r="U1179" s="67">
        <v>0.0</v>
      </c>
      <c r="V1179" s="68"/>
      <c r="W1179" s="70"/>
      <c r="X1179" s="70"/>
      <c r="Y1179" s="64" t="s">
        <v>66</v>
      </c>
      <c r="Z1179" s="64" t="s">
        <v>66</v>
      </c>
      <c r="AA1179" s="64" t="s">
        <v>66</v>
      </c>
      <c r="AB1179" s="64" t="s">
        <v>66</v>
      </c>
      <c r="AC1179" s="52" t="s">
        <v>2228</v>
      </c>
      <c r="AD1179" s="52"/>
    </row>
    <row r="1180" ht="33.75" hidden="1" customHeight="1">
      <c r="A1180" s="52">
        <v>1321.0</v>
      </c>
      <c r="B1180" s="53" t="s">
        <v>54</v>
      </c>
      <c r="C1180" s="54" t="s">
        <v>174</v>
      </c>
      <c r="D1180" s="55" t="s">
        <v>3056</v>
      </c>
      <c r="E1180" s="54"/>
      <c r="F1180" s="303"/>
      <c r="G1180" s="58">
        <v>45924.0</v>
      </c>
      <c r="H1180" s="74"/>
      <c r="I1180" s="74"/>
      <c r="J1180" s="63" t="s">
        <v>66</v>
      </c>
      <c r="K1180" s="64" t="s">
        <v>66</v>
      </c>
      <c r="L1180" s="64" t="s">
        <v>66</v>
      </c>
      <c r="M1180" s="74" t="s">
        <v>183</v>
      </c>
      <c r="N1180" s="74" t="s">
        <v>57</v>
      </c>
      <c r="O1180" s="74" t="s">
        <v>183</v>
      </c>
      <c r="P1180" s="307"/>
      <c r="Q1180" s="74" t="s">
        <v>227</v>
      </c>
      <c r="R1180" s="65" t="s">
        <v>64</v>
      </c>
      <c r="S1180" s="67">
        <v>12.0</v>
      </c>
      <c r="T1180" s="67">
        <v>0.0</v>
      </c>
      <c r="U1180" s="67">
        <v>0.0</v>
      </c>
      <c r="V1180" s="68"/>
      <c r="W1180" s="70"/>
      <c r="X1180" s="70"/>
      <c r="Y1180" s="64" t="s">
        <v>66</v>
      </c>
      <c r="Z1180" s="64" t="s">
        <v>66</v>
      </c>
      <c r="AA1180" s="64" t="s">
        <v>66</v>
      </c>
      <c r="AB1180" s="64" t="s">
        <v>66</v>
      </c>
      <c r="AC1180" s="52" t="s">
        <v>999</v>
      </c>
      <c r="AD1180" s="52"/>
    </row>
    <row r="1181" ht="33.75" hidden="1" customHeight="1">
      <c r="A1181" s="52">
        <v>1322.0</v>
      </c>
      <c r="B1181" s="53" t="s">
        <v>54</v>
      </c>
      <c r="C1181" s="54" t="s">
        <v>1674</v>
      </c>
      <c r="D1181" s="55" t="s">
        <v>3056</v>
      </c>
      <c r="E1181" s="54"/>
      <c r="F1181" s="303"/>
      <c r="G1181" s="58">
        <v>45957.0</v>
      </c>
      <c r="H1181" s="74"/>
      <c r="I1181" s="74"/>
      <c r="J1181" s="63" t="s">
        <v>66</v>
      </c>
      <c r="K1181" s="64" t="s">
        <v>66</v>
      </c>
      <c r="L1181" s="64" t="s">
        <v>66</v>
      </c>
      <c r="M1181" s="74" t="s">
        <v>57</v>
      </c>
      <c r="N1181" s="74" t="s">
        <v>57</v>
      </c>
      <c r="O1181" s="74" t="s">
        <v>57</v>
      </c>
      <c r="P1181" s="307"/>
      <c r="Q1181" s="74" t="s">
        <v>58</v>
      </c>
      <c r="R1181" s="65" t="s">
        <v>64</v>
      </c>
      <c r="S1181" s="67">
        <v>5.0</v>
      </c>
      <c r="T1181" s="67">
        <v>0.0</v>
      </c>
      <c r="U1181" s="67">
        <v>0.0</v>
      </c>
      <c r="V1181" s="68"/>
      <c r="W1181" s="70"/>
      <c r="X1181" s="70"/>
      <c r="Y1181" s="64" t="s">
        <v>66</v>
      </c>
      <c r="Z1181" s="64" t="s">
        <v>66</v>
      </c>
      <c r="AA1181" s="64" t="s">
        <v>66</v>
      </c>
      <c r="AB1181" s="64" t="s">
        <v>66</v>
      </c>
      <c r="AC1181" s="52" t="s">
        <v>2229</v>
      </c>
      <c r="AD1181" s="52"/>
    </row>
    <row r="1182" ht="33.75" hidden="1" customHeight="1">
      <c r="A1182" s="52">
        <v>1323.0</v>
      </c>
      <c r="B1182" s="53" t="s">
        <v>54</v>
      </c>
      <c r="C1182" s="54" t="s">
        <v>1675</v>
      </c>
      <c r="D1182" s="55" t="s">
        <v>453</v>
      </c>
      <c r="E1182" s="54"/>
      <c r="F1182" s="303"/>
      <c r="G1182" s="58">
        <v>45933.0</v>
      </c>
      <c r="H1182" s="74"/>
      <c r="I1182" s="74"/>
      <c r="J1182" s="63" t="s">
        <v>57</v>
      </c>
      <c r="K1182" s="64" t="s">
        <v>57</v>
      </c>
      <c r="L1182" s="64" t="s">
        <v>183</v>
      </c>
      <c r="M1182" s="74" t="s">
        <v>57</v>
      </c>
      <c r="N1182" s="74" t="s">
        <v>57</v>
      </c>
      <c r="O1182" s="74" t="s">
        <v>57</v>
      </c>
      <c r="P1182" s="307"/>
      <c r="Q1182" s="74" t="s">
        <v>58</v>
      </c>
      <c r="R1182" s="65" t="s">
        <v>58</v>
      </c>
      <c r="S1182" s="67">
        <v>5.0</v>
      </c>
      <c r="T1182" s="67">
        <v>8.0</v>
      </c>
      <c r="U1182" s="67">
        <v>5.0</v>
      </c>
      <c r="V1182" s="68"/>
      <c r="W1182" s="70"/>
      <c r="X1182" s="70"/>
      <c r="Y1182" s="64" t="s">
        <v>66</v>
      </c>
      <c r="Z1182" s="64" t="s">
        <v>66</v>
      </c>
      <c r="AA1182" s="64" t="s">
        <v>66</v>
      </c>
      <c r="AB1182" s="64" t="s">
        <v>66</v>
      </c>
      <c r="AC1182" s="52" t="s">
        <v>2230</v>
      </c>
      <c r="AD1182" s="52"/>
    </row>
    <row r="1183" ht="33.75" hidden="1" customHeight="1">
      <c r="A1183" s="52">
        <v>1324.0</v>
      </c>
      <c r="B1183" s="53" t="s">
        <v>54</v>
      </c>
      <c r="C1183" s="54" t="s">
        <v>1676</v>
      </c>
      <c r="D1183" s="55" t="s">
        <v>197</v>
      </c>
      <c r="E1183" s="54"/>
      <c r="F1183" s="303"/>
      <c r="G1183" s="58">
        <v>45946.0</v>
      </c>
      <c r="H1183" s="74"/>
      <c r="I1183" s="74"/>
      <c r="J1183" s="63" t="s">
        <v>57</v>
      </c>
      <c r="K1183" s="64" t="s">
        <v>57</v>
      </c>
      <c r="L1183" s="64" t="s">
        <v>57</v>
      </c>
      <c r="M1183" s="74" t="s">
        <v>57</v>
      </c>
      <c r="N1183" s="74" t="s">
        <v>57</v>
      </c>
      <c r="O1183" s="74" t="s">
        <v>57</v>
      </c>
      <c r="P1183" s="307"/>
      <c r="Q1183" s="74" t="s">
        <v>58</v>
      </c>
      <c r="R1183" s="65" t="s">
        <v>58</v>
      </c>
      <c r="S1183" s="67">
        <v>4.0</v>
      </c>
      <c r="T1183" s="67">
        <v>6.0</v>
      </c>
      <c r="U1183" s="67">
        <v>2.0</v>
      </c>
      <c r="V1183" s="68"/>
      <c r="W1183" s="70"/>
      <c r="X1183" s="70"/>
      <c r="Y1183" s="64" t="s">
        <v>66</v>
      </c>
      <c r="Z1183" s="64" t="s">
        <v>66</v>
      </c>
      <c r="AA1183" s="64" t="s">
        <v>66</v>
      </c>
      <c r="AB1183" s="64" t="s">
        <v>66</v>
      </c>
      <c r="AC1183" s="52" t="s">
        <v>2231</v>
      </c>
      <c r="AD1183" s="52"/>
    </row>
    <row r="1184" ht="33.75" hidden="1" customHeight="1">
      <c r="A1184" s="52">
        <v>1325.0</v>
      </c>
      <c r="B1184" s="53" t="s">
        <v>54</v>
      </c>
      <c r="C1184" s="54" t="s">
        <v>1678</v>
      </c>
      <c r="D1184" s="55" t="s">
        <v>197</v>
      </c>
      <c r="E1184" s="54"/>
      <c r="F1184" s="303"/>
      <c r="G1184" s="58">
        <v>45973.0</v>
      </c>
      <c r="H1184" s="74"/>
      <c r="I1184" s="74"/>
      <c r="J1184" s="63" t="s">
        <v>57</v>
      </c>
      <c r="K1184" s="64" t="s">
        <v>57</v>
      </c>
      <c r="L1184" s="64" t="s">
        <v>57</v>
      </c>
      <c r="M1184" s="74" t="s">
        <v>57</v>
      </c>
      <c r="N1184" s="74" t="s">
        <v>57</v>
      </c>
      <c r="O1184" s="74" t="s">
        <v>57</v>
      </c>
      <c r="P1184" s="307"/>
      <c r="Q1184" s="74" t="s">
        <v>58</v>
      </c>
      <c r="R1184" s="65" t="s">
        <v>58</v>
      </c>
      <c r="S1184" s="67">
        <v>10.0</v>
      </c>
      <c r="T1184" s="67">
        <v>13.0</v>
      </c>
      <c r="U1184" s="67">
        <v>5.0</v>
      </c>
      <c r="V1184" s="68"/>
      <c r="W1184" s="70"/>
      <c r="X1184" s="70"/>
      <c r="Y1184" s="64" t="s">
        <v>66</v>
      </c>
      <c r="Z1184" s="64" t="s">
        <v>66</v>
      </c>
      <c r="AA1184" s="64" t="s">
        <v>66</v>
      </c>
      <c r="AB1184" s="64" t="s">
        <v>66</v>
      </c>
      <c r="AC1184" s="52" t="s">
        <v>2192</v>
      </c>
      <c r="AD1184" s="52"/>
    </row>
    <row r="1185" ht="33.75" hidden="1" customHeight="1">
      <c r="A1185" s="52">
        <v>1326.0</v>
      </c>
      <c r="B1185" s="53" t="s">
        <v>54</v>
      </c>
      <c r="C1185" s="54" t="s">
        <v>1522</v>
      </c>
      <c r="D1185" s="55" t="s">
        <v>197</v>
      </c>
      <c r="E1185" s="54"/>
      <c r="F1185" s="303"/>
      <c r="G1185" s="58">
        <v>45917.0</v>
      </c>
      <c r="H1185" s="74"/>
      <c r="I1185" s="74"/>
      <c r="J1185" s="63" t="s">
        <v>57</v>
      </c>
      <c r="K1185" s="64" t="s">
        <v>57</v>
      </c>
      <c r="L1185" s="64" t="s">
        <v>183</v>
      </c>
      <c r="M1185" s="74" t="s">
        <v>66</v>
      </c>
      <c r="N1185" s="74" t="s">
        <v>66</v>
      </c>
      <c r="O1185" s="74" t="s">
        <v>66</v>
      </c>
      <c r="P1185" s="307"/>
      <c r="Q1185" s="74" t="s">
        <v>66</v>
      </c>
      <c r="R1185" s="65" t="s">
        <v>66</v>
      </c>
      <c r="S1185" s="67">
        <v>0.0</v>
      </c>
      <c r="T1185" s="67">
        <v>2.0</v>
      </c>
      <c r="U1185" s="67">
        <v>1.0</v>
      </c>
      <c r="V1185" s="68"/>
      <c r="W1185" s="70"/>
      <c r="X1185" s="70"/>
      <c r="Y1185" s="64" t="s">
        <v>66</v>
      </c>
      <c r="Z1185" s="64" t="s">
        <v>66</v>
      </c>
      <c r="AA1185" s="64" t="s">
        <v>66</v>
      </c>
      <c r="AB1185" s="64" t="s">
        <v>66</v>
      </c>
      <c r="AC1185" s="52" t="s">
        <v>2130</v>
      </c>
      <c r="AD1185" s="52"/>
    </row>
    <row r="1186" ht="33.75" hidden="1" customHeight="1">
      <c r="A1186" s="52">
        <v>1327.0</v>
      </c>
      <c r="B1186" s="53" t="s">
        <v>54</v>
      </c>
      <c r="C1186" s="54" t="s">
        <v>1680</v>
      </c>
      <c r="D1186" s="55" t="s">
        <v>2129</v>
      </c>
      <c r="E1186" s="54"/>
      <c r="F1186" s="303"/>
      <c r="G1186" s="58">
        <v>45923.0</v>
      </c>
      <c r="H1186" s="74"/>
      <c r="I1186" s="74"/>
      <c r="J1186" s="63" t="s">
        <v>66</v>
      </c>
      <c r="K1186" s="64" t="s">
        <v>66</v>
      </c>
      <c r="L1186" s="64" t="s">
        <v>66</v>
      </c>
      <c r="M1186" s="74" t="s">
        <v>57</v>
      </c>
      <c r="N1186" s="74" t="s">
        <v>57</v>
      </c>
      <c r="O1186" s="74" t="s">
        <v>57</v>
      </c>
      <c r="P1186" s="307"/>
      <c r="Q1186" s="74" t="s">
        <v>58</v>
      </c>
      <c r="R1186" s="65" t="s">
        <v>64</v>
      </c>
      <c r="S1186" s="67">
        <v>1.0</v>
      </c>
      <c r="T1186" s="67">
        <v>0.0</v>
      </c>
      <c r="U1186" s="67">
        <v>0.0</v>
      </c>
      <c r="V1186" s="68"/>
      <c r="W1186" s="70"/>
      <c r="X1186" s="70"/>
      <c r="Y1186" s="64" t="s">
        <v>66</v>
      </c>
      <c r="Z1186" s="64" t="s">
        <v>66</v>
      </c>
      <c r="AA1186" s="64" t="s">
        <v>66</v>
      </c>
      <c r="AB1186" s="64" t="s">
        <v>66</v>
      </c>
      <c r="AC1186" s="52"/>
      <c r="AD1186" s="52"/>
    </row>
    <row r="1187" ht="33.75" hidden="1" customHeight="1">
      <c r="A1187" s="52">
        <v>1328.0</v>
      </c>
      <c r="B1187" s="53" t="s">
        <v>54</v>
      </c>
      <c r="C1187" s="54" t="s">
        <v>1681</v>
      </c>
      <c r="D1187" s="55" t="s">
        <v>197</v>
      </c>
      <c r="E1187" s="54"/>
      <c r="F1187" s="303"/>
      <c r="G1187" s="58">
        <v>45958.0</v>
      </c>
      <c r="H1187" s="74"/>
      <c r="I1187" s="74"/>
      <c r="J1187" s="63" t="s">
        <v>57</v>
      </c>
      <c r="K1187" s="64" t="s">
        <v>57</v>
      </c>
      <c r="L1187" s="64" t="s">
        <v>57</v>
      </c>
      <c r="M1187" s="74" t="s">
        <v>57</v>
      </c>
      <c r="N1187" s="74" t="s">
        <v>57</v>
      </c>
      <c r="O1187" s="74" t="s">
        <v>57</v>
      </c>
      <c r="P1187" s="307"/>
      <c r="Q1187" s="74" t="s">
        <v>58</v>
      </c>
      <c r="R1187" s="65" t="s">
        <v>58</v>
      </c>
      <c r="S1187" s="67">
        <v>4.0</v>
      </c>
      <c r="T1187" s="67">
        <v>7.0</v>
      </c>
      <c r="U1187" s="67">
        <v>6.0</v>
      </c>
      <c r="V1187" s="68"/>
      <c r="W1187" s="70"/>
      <c r="X1187" s="70"/>
      <c r="Y1187" s="64" t="s">
        <v>66</v>
      </c>
      <c r="Z1187" s="64" t="s">
        <v>66</v>
      </c>
      <c r="AA1187" s="64" t="s">
        <v>66</v>
      </c>
      <c r="AB1187" s="64" t="s">
        <v>66</v>
      </c>
      <c r="AC1187" s="52" t="s">
        <v>2232</v>
      </c>
      <c r="AD1187" s="52"/>
    </row>
    <row r="1188" ht="33.75" hidden="1" customHeight="1">
      <c r="A1188" s="52">
        <v>1329.0</v>
      </c>
      <c r="B1188" s="53" t="s">
        <v>54</v>
      </c>
      <c r="C1188" s="54" t="s">
        <v>1682</v>
      </c>
      <c r="D1188" s="55" t="s">
        <v>197</v>
      </c>
      <c r="E1188" s="54"/>
      <c r="F1188" s="303"/>
      <c r="G1188" s="58">
        <v>45953.0</v>
      </c>
      <c r="H1188" s="74"/>
      <c r="I1188" s="74"/>
      <c r="J1188" s="63" t="s">
        <v>57</v>
      </c>
      <c r="K1188" s="64" t="s">
        <v>57</v>
      </c>
      <c r="L1188" s="64" t="s">
        <v>183</v>
      </c>
      <c r="M1188" s="74" t="s">
        <v>57</v>
      </c>
      <c r="N1188" s="74" t="s">
        <v>57</v>
      </c>
      <c r="O1188" s="74" t="s">
        <v>57</v>
      </c>
      <c r="P1188" s="307"/>
      <c r="Q1188" s="74" t="s">
        <v>58</v>
      </c>
      <c r="R1188" s="65" t="s">
        <v>58</v>
      </c>
      <c r="S1188" s="67">
        <v>19.0</v>
      </c>
      <c r="T1188" s="67">
        <v>22.0</v>
      </c>
      <c r="U1188" s="67">
        <v>3.0</v>
      </c>
      <c r="V1188" s="68"/>
      <c r="W1188" s="70"/>
      <c r="X1188" s="70"/>
      <c r="Y1188" s="64" t="s">
        <v>66</v>
      </c>
      <c r="Z1188" s="64" t="s">
        <v>66</v>
      </c>
      <c r="AA1188" s="64" t="s">
        <v>66</v>
      </c>
      <c r="AB1188" s="64" t="s">
        <v>66</v>
      </c>
      <c r="AC1188" s="52" t="s">
        <v>2233</v>
      </c>
      <c r="AD1188" s="52"/>
    </row>
    <row r="1189" ht="33.75" hidden="1" customHeight="1">
      <c r="A1189" s="52">
        <v>1330.0</v>
      </c>
      <c r="B1189" s="53" t="s">
        <v>54</v>
      </c>
      <c r="C1189" s="54" t="s">
        <v>1684</v>
      </c>
      <c r="D1189" s="55" t="s">
        <v>197</v>
      </c>
      <c r="E1189" s="54"/>
      <c r="F1189" s="303"/>
      <c r="G1189" s="58">
        <v>45932.0</v>
      </c>
      <c r="H1189" s="74"/>
      <c r="I1189" s="74"/>
      <c r="J1189" s="63" t="s">
        <v>57</v>
      </c>
      <c r="K1189" s="64" t="s">
        <v>57</v>
      </c>
      <c r="L1189" s="64" t="s">
        <v>66</v>
      </c>
      <c r="M1189" s="74" t="s">
        <v>57</v>
      </c>
      <c r="N1189" s="74" t="s">
        <v>57</v>
      </c>
      <c r="O1189" s="74" t="s">
        <v>57</v>
      </c>
      <c r="P1189" s="307"/>
      <c r="Q1189" s="74" t="s">
        <v>58</v>
      </c>
      <c r="R1189" s="65" t="s">
        <v>58</v>
      </c>
      <c r="S1189" s="67">
        <v>2.0</v>
      </c>
      <c r="T1189" s="67">
        <v>2.0</v>
      </c>
      <c r="U1189" s="67">
        <v>0.0</v>
      </c>
      <c r="V1189" s="68"/>
      <c r="W1189" s="70"/>
      <c r="X1189" s="70"/>
      <c r="Y1189" s="64" t="s">
        <v>66</v>
      </c>
      <c r="Z1189" s="64" t="s">
        <v>66</v>
      </c>
      <c r="AA1189" s="64" t="s">
        <v>66</v>
      </c>
      <c r="AB1189" s="64" t="s">
        <v>66</v>
      </c>
      <c r="AC1189" s="52" t="s">
        <v>2234</v>
      </c>
      <c r="AD1189" s="52"/>
    </row>
    <row r="1190" ht="33.75" hidden="1" customHeight="1">
      <c r="A1190" s="52">
        <v>1331.0</v>
      </c>
      <c r="B1190" s="53" t="s">
        <v>54</v>
      </c>
      <c r="C1190" s="54" t="s">
        <v>1685</v>
      </c>
      <c r="D1190" s="55" t="s">
        <v>3056</v>
      </c>
      <c r="E1190" s="54"/>
      <c r="F1190" s="303"/>
      <c r="G1190" s="58">
        <v>45944.0</v>
      </c>
      <c r="H1190" s="74"/>
      <c r="I1190" s="74"/>
      <c r="J1190" s="63" t="s">
        <v>66</v>
      </c>
      <c r="K1190" s="64" t="s">
        <v>66</v>
      </c>
      <c r="L1190" s="64" t="s">
        <v>66</v>
      </c>
      <c r="M1190" s="74" t="s">
        <v>57</v>
      </c>
      <c r="N1190" s="74" t="s">
        <v>57</v>
      </c>
      <c r="O1190" s="74" t="s">
        <v>57</v>
      </c>
      <c r="P1190" s="307"/>
      <c r="Q1190" s="74" t="s">
        <v>58</v>
      </c>
      <c r="R1190" s="65" t="s">
        <v>64</v>
      </c>
      <c r="S1190" s="67">
        <v>14.0</v>
      </c>
      <c r="T1190" s="67">
        <v>0.0</v>
      </c>
      <c r="U1190" s="67">
        <v>0.0</v>
      </c>
      <c r="V1190" s="68"/>
      <c r="W1190" s="70"/>
      <c r="X1190" s="70"/>
      <c r="Y1190" s="64" t="s">
        <v>66</v>
      </c>
      <c r="Z1190" s="64" t="s">
        <v>66</v>
      </c>
      <c r="AA1190" s="64" t="s">
        <v>66</v>
      </c>
      <c r="AB1190" s="64" t="s">
        <v>66</v>
      </c>
      <c r="AC1190" s="52" t="s">
        <v>2236</v>
      </c>
      <c r="AD1190" s="52"/>
    </row>
    <row r="1191" ht="33.75" hidden="1" customHeight="1">
      <c r="A1191" s="52">
        <v>1332.0</v>
      </c>
      <c r="B1191" s="53" t="s">
        <v>54</v>
      </c>
      <c r="C1191" s="54" t="s">
        <v>1686</v>
      </c>
      <c r="D1191" s="55" t="s">
        <v>3056</v>
      </c>
      <c r="E1191" s="54"/>
      <c r="F1191" s="303"/>
      <c r="G1191" s="58">
        <v>45946.0</v>
      </c>
      <c r="H1191" s="74"/>
      <c r="I1191" s="74"/>
      <c r="J1191" s="63" t="s">
        <v>66</v>
      </c>
      <c r="K1191" s="64" t="s">
        <v>66</v>
      </c>
      <c r="L1191" s="64" t="s">
        <v>183</v>
      </c>
      <c r="M1191" s="74" t="s">
        <v>57</v>
      </c>
      <c r="N1191" s="74" t="s">
        <v>57</v>
      </c>
      <c r="O1191" s="74" t="s">
        <v>57</v>
      </c>
      <c r="P1191" s="307"/>
      <c r="Q1191" s="74" t="s">
        <v>58</v>
      </c>
      <c r="R1191" s="65" t="s">
        <v>64</v>
      </c>
      <c r="S1191" s="67">
        <v>3.0</v>
      </c>
      <c r="T1191" s="67">
        <v>0.0</v>
      </c>
      <c r="U1191" s="67">
        <v>2.0</v>
      </c>
      <c r="V1191" s="68"/>
      <c r="W1191" s="70"/>
      <c r="X1191" s="70"/>
      <c r="Y1191" s="64" t="s">
        <v>66</v>
      </c>
      <c r="Z1191" s="64" t="s">
        <v>66</v>
      </c>
      <c r="AA1191" s="64" t="s">
        <v>66</v>
      </c>
      <c r="AB1191" s="64" t="s">
        <v>66</v>
      </c>
      <c r="AC1191" s="52" t="s">
        <v>2237</v>
      </c>
      <c r="AD1191" s="52"/>
    </row>
    <row r="1192" ht="33.75" hidden="1" customHeight="1">
      <c r="A1192" s="52">
        <v>1333.0</v>
      </c>
      <c r="B1192" s="53" t="s">
        <v>54</v>
      </c>
      <c r="C1192" s="54" t="s">
        <v>1688</v>
      </c>
      <c r="D1192" s="55" t="s">
        <v>453</v>
      </c>
      <c r="E1192" s="54"/>
      <c r="F1192" s="303"/>
      <c r="G1192" s="58">
        <v>45917.0</v>
      </c>
      <c r="H1192" s="74"/>
      <c r="I1192" s="74"/>
      <c r="J1192" s="63" t="s">
        <v>57</v>
      </c>
      <c r="K1192" s="64" t="s">
        <v>57</v>
      </c>
      <c r="L1192" s="64" t="s">
        <v>66</v>
      </c>
      <c r="M1192" s="74" t="s">
        <v>57</v>
      </c>
      <c r="N1192" s="74" t="s">
        <v>57</v>
      </c>
      <c r="O1192" s="74" t="s">
        <v>57</v>
      </c>
      <c r="P1192" s="307"/>
      <c r="Q1192" s="74" t="s">
        <v>101</v>
      </c>
      <c r="R1192" s="65" t="s">
        <v>58</v>
      </c>
      <c r="S1192" s="67">
        <v>1.0</v>
      </c>
      <c r="T1192" s="67">
        <v>1.0</v>
      </c>
      <c r="U1192" s="67">
        <v>0.0</v>
      </c>
      <c r="V1192" s="68"/>
      <c r="W1192" s="70"/>
      <c r="X1192" s="70"/>
      <c r="Y1192" s="64" t="s">
        <v>66</v>
      </c>
      <c r="Z1192" s="64" t="s">
        <v>66</v>
      </c>
      <c r="AA1192" s="64" t="s">
        <v>66</v>
      </c>
      <c r="AB1192" s="64" t="s">
        <v>66</v>
      </c>
      <c r="AC1192" s="52" t="s">
        <v>2238</v>
      </c>
      <c r="AD1192" s="52"/>
    </row>
    <row r="1193" ht="33.75" hidden="1" customHeight="1">
      <c r="A1193" s="52">
        <v>1334.0</v>
      </c>
      <c r="B1193" s="53" t="s">
        <v>54</v>
      </c>
      <c r="C1193" s="54" t="s">
        <v>1689</v>
      </c>
      <c r="D1193" s="55" t="s">
        <v>197</v>
      </c>
      <c r="E1193" s="54"/>
      <c r="F1193" s="303"/>
      <c r="G1193" s="58">
        <v>45932.0</v>
      </c>
      <c r="H1193" s="74"/>
      <c r="I1193" s="74"/>
      <c r="J1193" s="63" t="s">
        <v>57</v>
      </c>
      <c r="K1193" s="64" t="s">
        <v>57</v>
      </c>
      <c r="L1193" s="64" t="s">
        <v>57</v>
      </c>
      <c r="M1193" s="74" t="s">
        <v>66</v>
      </c>
      <c r="N1193" s="74" t="s">
        <v>66</v>
      </c>
      <c r="O1193" s="74" t="s">
        <v>66</v>
      </c>
      <c r="P1193" s="307"/>
      <c r="Q1193" s="74" t="s">
        <v>66</v>
      </c>
      <c r="R1193" s="65" t="s">
        <v>66</v>
      </c>
      <c r="S1193" s="67">
        <v>0.0</v>
      </c>
      <c r="T1193" s="67">
        <v>1.0</v>
      </c>
      <c r="U1193" s="67">
        <v>1.0</v>
      </c>
      <c r="V1193" s="68"/>
      <c r="W1193" s="70"/>
      <c r="X1193" s="70"/>
      <c r="Y1193" s="64" t="s">
        <v>66</v>
      </c>
      <c r="Z1193" s="64" t="s">
        <v>66</v>
      </c>
      <c r="AA1193" s="64" t="s">
        <v>66</v>
      </c>
      <c r="AB1193" s="64" t="s">
        <v>66</v>
      </c>
      <c r="AC1193" s="52" t="s">
        <v>2239</v>
      </c>
      <c r="AD1193" s="52"/>
    </row>
    <row r="1194" ht="33.75" hidden="1" customHeight="1">
      <c r="A1194" s="52">
        <v>1335.0</v>
      </c>
      <c r="B1194" s="53" t="s">
        <v>54</v>
      </c>
      <c r="C1194" s="54" t="s">
        <v>1690</v>
      </c>
      <c r="D1194" s="55" t="s">
        <v>3056</v>
      </c>
      <c r="E1194" s="54"/>
      <c r="F1194" s="303"/>
      <c r="G1194" s="58">
        <v>45939.0</v>
      </c>
      <c r="H1194" s="74"/>
      <c r="I1194" s="74"/>
      <c r="J1194" s="63" t="s">
        <v>66</v>
      </c>
      <c r="K1194" s="64" t="s">
        <v>66</v>
      </c>
      <c r="L1194" s="64" t="s">
        <v>66</v>
      </c>
      <c r="M1194" s="74" t="s">
        <v>57</v>
      </c>
      <c r="N1194" s="74" t="s">
        <v>57</v>
      </c>
      <c r="O1194" s="74" t="s">
        <v>57</v>
      </c>
      <c r="P1194" s="307"/>
      <c r="Q1194" s="74" t="s">
        <v>58</v>
      </c>
      <c r="R1194" s="65" t="s">
        <v>64</v>
      </c>
      <c r="S1194" s="67">
        <v>17.0</v>
      </c>
      <c r="T1194" s="67">
        <v>0.0</v>
      </c>
      <c r="U1194" s="67">
        <v>0.0</v>
      </c>
      <c r="V1194" s="68"/>
      <c r="W1194" s="70"/>
      <c r="X1194" s="70"/>
      <c r="Y1194" s="64" t="s">
        <v>66</v>
      </c>
      <c r="Z1194" s="64" t="s">
        <v>66</v>
      </c>
      <c r="AA1194" s="64" t="s">
        <v>66</v>
      </c>
      <c r="AB1194" s="64" t="s">
        <v>66</v>
      </c>
      <c r="AC1194" s="52" t="s">
        <v>2240</v>
      </c>
      <c r="AD1194" s="52"/>
    </row>
    <row r="1195" ht="33.75" hidden="1" customHeight="1">
      <c r="A1195" s="52">
        <v>1336.0</v>
      </c>
      <c r="B1195" s="53" t="s">
        <v>54</v>
      </c>
      <c r="C1195" s="54" t="s">
        <v>1691</v>
      </c>
      <c r="D1195" s="55" t="s">
        <v>3056</v>
      </c>
      <c r="E1195" s="54"/>
      <c r="F1195" s="303"/>
      <c r="G1195" s="58">
        <v>45924.0</v>
      </c>
      <c r="H1195" s="74"/>
      <c r="I1195" s="74"/>
      <c r="J1195" s="63" t="s">
        <v>57</v>
      </c>
      <c r="K1195" s="64" t="s">
        <v>57</v>
      </c>
      <c r="L1195" s="64" t="s">
        <v>66</v>
      </c>
      <c r="M1195" s="74" t="s">
        <v>66</v>
      </c>
      <c r="N1195" s="74" t="s">
        <v>66</v>
      </c>
      <c r="O1195" s="74" t="s">
        <v>66</v>
      </c>
      <c r="P1195" s="307"/>
      <c r="Q1195" s="74" t="s">
        <v>66</v>
      </c>
      <c r="R1195" s="65" t="s">
        <v>66</v>
      </c>
      <c r="S1195" s="67">
        <v>0.0</v>
      </c>
      <c r="T1195" s="67">
        <v>8.0</v>
      </c>
      <c r="U1195" s="67">
        <v>0.0</v>
      </c>
      <c r="V1195" s="68"/>
      <c r="W1195" s="70"/>
      <c r="X1195" s="70"/>
      <c r="Y1195" s="64" t="s">
        <v>66</v>
      </c>
      <c r="Z1195" s="64" t="s">
        <v>66</v>
      </c>
      <c r="AA1195" s="64" t="s">
        <v>66</v>
      </c>
      <c r="AB1195" s="64" t="s">
        <v>66</v>
      </c>
      <c r="AC1195" s="52" t="s">
        <v>2241</v>
      </c>
      <c r="AD1195" s="52"/>
    </row>
    <row r="1196" ht="33.75" hidden="1" customHeight="1">
      <c r="A1196" s="52">
        <v>1337.0</v>
      </c>
      <c r="B1196" s="53" t="s">
        <v>54</v>
      </c>
      <c r="C1196" s="54" t="s">
        <v>1376</v>
      </c>
      <c r="D1196" s="55" t="s">
        <v>3056</v>
      </c>
      <c r="E1196" s="54"/>
      <c r="F1196" s="303"/>
      <c r="G1196" s="58">
        <v>45923.0</v>
      </c>
      <c r="H1196" s="74"/>
      <c r="I1196" s="74"/>
      <c r="J1196" s="63" t="s">
        <v>66</v>
      </c>
      <c r="K1196" s="64" t="s">
        <v>66</v>
      </c>
      <c r="L1196" s="64" t="s">
        <v>66</v>
      </c>
      <c r="M1196" s="74" t="s">
        <v>57</v>
      </c>
      <c r="N1196" s="74" t="s">
        <v>57</v>
      </c>
      <c r="O1196" s="74" t="s">
        <v>57</v>
      </c>
      <c r="P1196" s="307"/>
      <c r="Q1196" s="74" t="s">
        <v>101</v>
      </c>
      <c r="R1196" s="65" t="s">
        <v>1693</v>
      </c>
      <c r="S1196" s="67">
        <v>2.0</v>
      </c>
      <c r="T1196" s="67">
        <v>0.0</v>
      </c>
      <c r="U1196" s="67">
        <v>0.0</v>
      </c>
      <c r="V1196" s="68"/>
      <c r="W1196" s="70"/>
      <c r="X1196" s="70"/>
      <c r="Y1196" s="64" t="s">
        <v>66</v>
      </c>
      <c r="Z1196" s="64" t="s">
        <v>66</v>
      </c>
      <c r="AA1196" s="64" t="s">
        <v>66</v>
      </c>
      <c r="AB1196" s="64" t="s">
        <v>66</v>
      </c>
      <c r="AC1196" s="52"/>
      <c r="AD1196" s="52"/>
    </row>
    <row r="1197" ht="33.75" hidden="1" customHeight="1">
      <c r="A1197" s="52">
        <v>1338.0</v>
      </c>
      <c r="B1197" s="53" t="s">
        <v>54</v>
      </c>
      <c r="C1197" s="54" t="s">
        <v>1694</v>
      </c>
      <c r="D1197" s="55" t="s">
        <v>3056</v>
      </c>
      <c r="E1197" s="54"/>
      <c r="F1197" s="303"/>
      <c r="G1197" s="58"/>
      <c r="H1197" s="74"/>
      <c r="I1197" s="74"/>
      <c r="J1197" s="63" t="s">
        <v>82</v>
      </c>
      <c r="K1197" s="64" t="s">
        <v>82</v>
      </c>
      <c r="L1197" s="64" t="s">
        <v>82</v>
      </c>
      <c r="M1197" s="74" t="s">
        <v>66</v>
      </c>
      <c r="N1197" s="74" t="s">
        <v>66</v>
      </c>
      <c r="O1197" s="74" t="s">
        <v>66</v>
      </c>
      <c r="P1197" s="307"/>
      <c r="Q1197" s="74" t="s">
        <v>66</v>
      </c>
      <c r="R1197" s="65" t="s">
        <v>66</v>
      </c>
      <c r="S1197" s="67">
        <v>0.0</v>
      </c>
      <c r="T1197" s="67">
        <v>2.0</v>
      </c>
      <c r="U1197" s="67">
        <v>2.0</v>
      </c>
      <c r="V1197" s="68"/>
      <c r="W1197" s="70"/>
      <c r="X1197" s="70"/>
      <c r="Y1197" s="64" t="s">
        <v>66</v>
      </c>
      <c r="Z1197" s="64" t="s">
        <v>66</v>
      </c>
      <c r="AA1197" s="64" t="s">
        <v>66</v>
      </c>
      <c r="AB1197" s="64" t="s">
        <v>66</v>
      </c>
      <c r="AC1197" s="52"/>
      <c r="AD1197" s="52"/>
    </row>
    <row r="1198" ht="33.75" hidden="1" customHeight="1">
      <c r="A1198" s="52">
        <v>1339.0</v>
      </c>
      <c r="B1198" s="53" t="s">
        <v>54</v>
      </c>
      <c r="C1198" s="54" t="s">
        <v>1695</v>
      </c>
      <c r="D1198" s="55" t="s">
        <v>197</v>
      </c>
      <c r="E1198" s="54"/>
      <c r="F1198" s="303"/>
      <c r="G1198" s="58">
        <v>46057.0</v>
      </c>
      <c r="H1198" s="74"/>
      <c r="I1198" s="74"/>
      <c r="J1198" s="63" t="s">
        <v>82</v>
      </c>
      <c r="K1198" s="64" t="s">
        <v>82</v>
      </c>
      <c r="L1198" s="64" t="s">
        <v>82</v>
      </c>
      <c r="M1198" s="65" t="s">
        <v>57</v>
      </c>
      <c r="N1198" s="65" t="s">
        <v>57</v>
      </c>
      <c r="O1198" s="65" t="s">
        <v>57</v>
      </c>
      <c r="P1198" s="65" t="s">
        <v>57</v>
      </c>
      <c r="Q1198" s="65" t="s">
        <v>58</v>
      </c>
      <c r="R1198" s="65" t="s">
        <v>58</v>
      </c>
      <c r="S1198" s="67">
        <v>20.0</v>
      </c>
      <c r="T1198" s="67">
        <v>23.0</v>
      </c>
      <c r="U1198" s="67">
        <v>7.0</v>
      </c>
      <c r="V1198" s="68"/>
      <c r="W1198" s="70"/>
      <c r="X1198" s="70"/>
      <c r="Y1198" s="64" t="s">
        <v>66</v>
      </c>
      <c r="Z1198" s="64" t="s">
        <v>66</v>
      </c>
      <c r="AA1198" s="64" t="s">
        <v>66</v>
      </c>
      <c r="AB1198" s="64" t="s">
        <v>66</v>
      </c>
      <c r="AC1198" s="52" t="s">
        <v>2243</v>
      </c>
      <c r="AD1198" s="52"/>
    </row>
    <row r="1199" ht="33.75" hidden="1" customHeight="1">
      <c r="A1199" s="52">
        <v>1340.0</v>
      </c>
      <c r="B1199" s="53" t="s">
        <v>54</v>
      </c>
      <c r="C1199" s="54" t="s">
        <v>1697</v>
      </c>
      <c r="D1199" s="55" t="s">
        <v>453</v>
      </c>
      <c r="E1199" s="54"/>
      <c r="F1199" s="303"/>
      <c r="G1199" s="58">
        <v>45952.0</v>
      </c>
      <c r="H1199" s="74"/>
      <c r="I1199" s="74"/>
      <c r="J1199" s="63" t="s">
        <v>57</v>
      </c>
      <c r="K1199" s="64" t="s">
        <v>57</v>
      </c>
      <c r="L1199" s="64" t="s">
        <v>57</v>
      </c>
      <c r="M1199" s="74" t="s">
        <v>57</v>
      </c>
      <c r="N1199" s="74" t="s">
        <v>57</v>
      </c>
      <c r="O1199" s="74" t="s">
        <v>57</v>
      </c>
      <c r="P1199" s="307"/>
      <c r="Q1199" s="74" t="s">
        <v>58</v>
      </c>
      <c r="R1199" s="65" t="s">
        <v>58</v>
      </c>
      <c r="S1199" s="67">
        <v>1.0</v>
      </c>
      <c r="T1199" s="67">
        <v>2.0</v>
      </c>
      <c r="U1199" s="67">
        <v>2.0</v>
      </c>
      <c r="V1199" s="68"/>
      <c r="W1199" s="70"/>
      <c r="X1199" s="70"/>
      <c r="Y1199" s="64" t="s">
        <v>66</v>
      </c>
      <c r="Z1199" s="64" t="s">
        <v>66</v>
      </c>
      <c r="AA1199" s="64" t="s">
        <v>66</v>
      </c>
      <c r="AB1199" s="64" t="s">
        <v>66</v>
      </c>
      <c r="AC1199" s="52" t="s">
        <v>620</v>
      </c>
      <c r="AD1199" s="52"/>
    </row>
    <row r="1200" ht="33.75" hidden="1" customHeight="1">
      <c r="A1200" s="52">
        <v>1341.0</v>
      </c>
      <c r="B1200" s="53" t="s">
        <v>54</v>
      </c>
      <c r="C1200" s="54" t="s">
        <v>1698</v>
      </c>
      <c r="D1200" s="55" t="s">
        <v>2129</v>
      </c>
      <c r="E1200" s="54"/>
      <c r="F1200" s="303"/>
      <c r="G1200" s="58">
        <v>45937.0</v>
      </c>
      <c r="H1200" s="74"/>
      <c r="I1200" s="74"/>
      <c r="J1200" s="63" t="s">
        <v>66</v>
      </c>
      <c r="K1200" s="64" t="s">
        <v>66</v>
      </c>
      <c r="L1200" s="64" t="s">
        <v>66</v>
      </c>
      <c r="M1200" s="74" t="s">
        <v>66</v>
      </c>
      <c r="N1200" s="74" t="s">
        <v>66</v>
      </c>
      <c r="O1200" s="74" t="s">
        <v>66</v>
      </c>
      <c r="P1200" s="307"/>
      <c r="Q1200" s="74" t="s">
        <v>66</v>
      </c>
      <c r="R1200" s="65" t="s">
        <v>66</v>
      </c>
      <c r="S1200" s="67">
        <v>0.0</v>
      </c>
      <c r="T1200" s="67">
        <v>0.0</v>
      </c>
      <c r="U1200" s="67">
        <v>0.0</v>
      </c>
      <c r="V1200" s="68"/>
      <c r="W1200" s="70"/>
      <c r="X1200" s="70"/>
      <c r="Y1200" s="64" t="s">
        <v>66</v>
      </c>
      <c r="Z1200" s="64" t="s">
        <v>66</v>
      </c>
      <c r="AA1200" s="64" t="s">
        <v>66</v>
      </c>
      <c r="AB1200" s="64" t="s">
        <v>66</v>
      </c>
      <c r="AC1200" s="52" t="s">
        <v>2244</v>
      </c>
      <c r="AD1200" s="52"/>
    </row>
    <row r="1201" ht="33.75" hidden="1" customHeight="1">
      <c r="A1201" s="52">
        <v>1342.0</v>
      </c>
      <c r="B1201" s="53" t="s">
        <v>54</v>
      </c>
      <c r="C1201" s="54" t="s">
        <v>1700</v>
      </c>
      <c r="D1201" s="55" t="s">
        <v>197</v>
      </c>
      <c r="E1201" s="54"/>
      <c r="F1201" s="303"/>
      <c r="G1201" s="58">
        <v>45973.0</v>
      </c>
      <c r="H1201" s="74"/>
      <c r="I1201" s="74"/>
      <c r="J1201" s="63" t="s">
        <v>57</v>
      </c>
      <c r="K1201" s="64" t="s">
        <v>57</v>
      </c>
      <c r="L1201" s="64" t="s">
        <v>57</v>
      </c>
      <c r="M1201" s="74" t="s">
        <v>57</v>
      </c>
      <c r="N1201" s="74" t="s">
        <v>57</v>
      </c>
      <c r="O1201" s="74" t="s">
        <v>57</v>
      </c>
      <c r="P1201" s="307"/>
      <c r="Q1201" s="74" t="s">
        <v>58</v>
      </c>
      <c r="R1201" s="65" t="s">
        <v>58</v>
      </c>
      <c r="S1201" s="67">
        <v>24.0</v>
      </c>
      <c r="T1201" s="67">
        <v>28.0</v>
      </c>
      <c r="U1201" s="67">
        <v>6.0</v>
      </c>
      <c r="V1201" s="68"/>
      <c r="W1201" s="70"/>
      <c r="X1201" s="70"/>
      <c r="Y1201" s="64" t="s">
        <v>66</v>
      </c>
      <c r="Z1201" s="64" t="s">
        <v>66</v>
      </c>
      <c r="AA1201" s="64" t="s">
        <v>66</v>
      </c>
      <c r="AB1201" s="64" t="s">
        <v>66</v>
      </c>
      <c r="AC1201" s="52" t="s">
        <v>2245</v>
      </c>
      <c r="AD1201" s="52"/>
    </row>
    <row r="1202" ht="33.75" hidden="1" customHeight="1">
      <c r="A1202" s="52">
        <v>1343.0</v>
      </c>
      <c r="B1202" s="53" t="s">
        <v>54</v>
      </c>
      <c r="C1202" s="54" t="s">
        <v>1701</v>
      </c>
      <c r="D1202" s="55" t="s">
        <v>197</v>
      </c>
      <c r="E1202" s="54"/>
      <c r="F1202" s="303"/>
      <c r="G1202" s="58">
        <v>45959.0</v>
      </c>
      <c r="H1202" s="74"/>
      <c r="I1202" s="74"/>
      <c r="J1202" s="63" t="s">
        <v>57</v>
      </c>
      <c r="K1202" s="64" t="s">
        <v>57</v>
      </c>
      <c r="L1202" s="64" t="s">
        <v>66</v>
      </c>
      <c r="M1202" s="74" t="s">
        <v>57</v>
      </c>
      <c r="N1202" s="74" t="s">
        <v>57</v>
      </c>
      <c r="O1202" s="74" t="s">
        <v>57</v>
      </c>
      <c r="P1202" s="307"/>
      <c r="Q1202" s="74" t="s">
        <v>58</v>
      </c>
      <c r="R1202" s="65" t="s">
        <v>58</v>
      </c>
      <c r="S1202" s="67">
        <v>1.0</v>
      </c>
      <c r="T1202" s="67">
        <v>1.0</v>
      </c>
      <c r="U1202" s="67">
        <v>0.0</v>
      </c>
      <c r="V1202" s="68"/>
      <c r="W1202" s="70"/>
      <c r="X1202" s="70"/>
      <c r="Y1202" s="64" t="s">
        <v>66</v>
      </c>
      <c r="Z1202" s="64" t="s">
        <v>66</v>
      </c>
      <c r="AA1202" s="64" t="s">
        <v>66</v>
      </c>
      <c r="AB1202" s="64" t="s">
        <v>66</v>
      </c>
      <c r="AC1202" s="52" t="s">
        <v>2246</v>
      </c>
      <c r="AD1202" s="52"/>
    </row>
    <row r="1203" ht="33.75" hidden="1" customHeight="1">
      <c r="A1203" s="52">
        <v>1344.0</v>
      </c>
      <c r="B1203" s="53" t="s">
        <v>54</v>
      </c>
      <c r="C1203" s="54" t="s">
        <v>1703</v>
      </c>
      <c r="D1203" s="55" t="s">
        <v>197</v>
      </c>
      <c r="E1203" s="54"/>
      <c r="F1203" s="303"/>
      <c r="G1203" s="58">
        <v>45937.0</v>
      </c>
      <c r="H1203" s="74"/>
      <c r="I1203" s="74"/>
      <c r="J1203" s="63" t="s">
        <v>57</v>
      </c>
      <c r="K1203" s="64" t="s">
        <v>57</v>
      </c>
      <c r="L1203" s="64" t="s">
        <v>66</v>
      </c>
      <c r="M1203" s="74" t="s">
        <v>57</v>
      </c>
      <c r="N1203" s="74" t="s">
        <v>57</v>
      </c>
      <c r="O1203" s="74" t="s">
        <v>57</v>
      </c>
      <c r="P1203" s="307"/>
      <c r="Q1203" s="74" t="s">
        <v>101</v>
      </c>
      <c r="R1203" s="65" t="s">
        <v>58</v>
      </c>
      <c r="S1203" s="67">
        <v>3.0</v>
      </c>
      <c r="T1203" s="67">
        <v>3.0</v>
      </c>
      <c r="U1203" s="67">
        <v>0.0</v>
      </c>
      <c r="V1203" s="68"/>
      <c r="W1203" s="70"/>
      <c r="X1203" s="70"/>
      <c r="Y1203" s="64" t="s">
        <v>66</v>
      </c>
      <c r="Z1203" s="64" t="s">
        <v>66</v>
      </c>
      <c r="AA1203" s="64" t="s">
        <v>66</v>
      </c>
      <c r="AB1203" s="64" t="s">
        <v>66</v>
      </c>
      <c r="AC1203" s="52" t="s">
        <v>2247</v>
      </c>
      <c r="AD1203" s="52"/>
    </row>
    <row r="1204" ht="33.75" hidden="1" customHeight="1">
      <c r="A1204" s="52">
        <v>1345.0</v>
      </c>
      <c r="B1204" s="53" t="s">
        <v>54</v>
      </c>
      <c r="C1204" s="54" t="s">
        <v>1705</v>
      </c>
      <c r="D1204" s="55" t="s">
        <v>3056</v>
      </c>
      <c r="E1204" s="54"/>
      <c r="F1204" s="303"/>
      <c r="G1204" s="58">
        <v>45972.0</v>
      </c>
      <c r="H1204" s="74"/>
      <c r="I1204" s="74"/>
      <c r="J1204" s="63" t="s">
        <v>66</v>
      </c>
      <c r="K1204" s="64" t="s">
        <v>66</v>
      </c>
      <c r="L1204" s="64" t="s">
        <v>66</v>
      </c>
      <c r="M1204" s="74" t="s">
        <v>57</v>
      </c>
      <c r="N1204" s="74" t="s">
        <v>57</v>
      </c>
      <c r="O1204" s="74" t="s">
        <v>57</v>
      </c>
      <c r="P1204" s="307"/>
      <c r="Q1204" s="74" t="s">
        <v>58</v>
      </c>
      <c r="R1204" s="65" t="s">
        <v>64</v>
      </c>
      <c r="S1204" s="67">
        <v>4.0</v>
      </c>
      <c r="T1204" s="67">
        <v>0.0</v>
      </c>
      <c r="U1204" s="67">
        <v>0.0</v>
      </c>
      <c r="V1204" s="68"/>
      <c r="W1204" s="70"/>
      <c r="X1204" s="70"/>
      <c r="Y1204" s="64" t="s">
        <v>66</v>
      </c>
      <c r="Z1204" s="64" t="s">
        <v>66</v>
      </c>
      <c r="AA1204" s="64" t="s">
        <v>66</v>
      </c>
      <c r="AB1204" s="64" t="s">
        <v>66</v>
      </c>
      <c r="AC1204" s="52" t="s">
        <v>2248</v>
      </c>
      <c r="AD1204" s="52"/>
    </row>
    <row r="1205" ht="33.75" hidden="1" customHeight="1">
      <c r="A1205" s="52">
        <v>1346.0</v>
      </c>
      <c r="B1205" s="53" t="s">
        <v>54</v>
      </c>
      <c r="C1205" s="54" t="s">
        <v>1706</v>
      </c>
      <c r="D1205" s="55" t="s">
        <v>453</v>
      </c>
      <c r="E1205" s="54"/>
      <c r="F1205" s="303"/>
      <c r="G1205" s="58">
        <v>45973.0</v>
      </c>
      <c r="H1205" s="74"/>
      <c r="I1205" s="74"/>
      <c r="J1205" s="63" t="s">
        <v>66</v>
      </c>
      <c r="K1205" s="64" t="s">
        <v>66</v>
      </c>
      <c r="L1205" s="64" t="s">
        <v>66</v>
      </c>
      <c r="M1205" s="74" t="s">
        <v>57</v>
      </c>
      <c r="N1205" s="74" t="s">
        <v>57</v>
      </c>
      <c r="O1205" s="74" t="s">
        <v>57</v>
      </c>
      <c r="P1205" s="307"/>
      <c r="Q1205" s="74" t="s">
        <v>58</v>
      </c>
      <c r="R1205" s="65" t="s">
        <v>66</v>
      </c>
      <c r="S1205" s="67">
        <v>32.0</v>
      </c>
      <c r="T1205" s="67">
        <v>0.0</v>
      </c>
      <c r="U1205" s="67">
        <v>0.0</v>
      </c>
      <c r="V1205" s="68"/>
      <c r="W1205" s="70"/>
      <c r="X1205" s="70"/>
      <c r="Y1205" s="64" t="s">
        <v>66</v>
      </c>
      <c r="Z1205" s="64" t="s">
        <v>66</v>
      </c>
      <c r="AA1205" s="64" t="s">
        <v>66</v>
      </c>
      <c r="AB1205" s="64" t="s">
        <v>66</v>
      </c>
      <c r="AC1205" s="52" t="s">
        <v>620</v>
      </c>
      <c r="AD1205" s="52"/>
    </row>
    <row r="1206" ht="33.75" hidden="1" customHeight="1">
      <c r="A1206" s="52">
        <v>1347.0</v>
      </c>
      <c r="B1206" s="53" t="s">
        <v>54</v>
      </c>
      <c r="C1206" s="54" t="s">
        <v>1707</v>
      </c>
      <c r="D1206" s="55" t="s">
        <v>3056</v>
      </c>
      <c r="E1206" s="54"/>
      <c r="F1206" s="303"/>
      <c r="G1206" s="58">
        <v>45944.0</v>
      </c>
      <c r="H1206" s="74"/>
      <c r="I1206" s="74"/>
      <c r="J1206" s="63" t="s">
        <v>66</v>
      </c>
      <c r="K1206" s="64" t="s">
        <v>66</v>
      </c>
      <c r="L1206" s="64" t="s">
        <v>66</v>
      </c>
      <c r="M1206" s="74" t="s">
        <v>57</v>
      </c>
      <c r="N1206" s="74" t="s">
        <v>57</v>
      </c>
      <c r="O1206" s="74" t="s">
        <v>57</v>
      </c>
      <c r="P1206" s="307"/>
      <c r="Q1206" s="74" t="s">
        <v>58</v>
      </c>
      <c r="R1206" s="65" t="s">
        <v>64</v>
      </c>
      <c r="S1206" s="67">
        <v>19.0</v>
      </c>
      <c r="T1206" s="67">
        <v>0.0</v>
      </c>
      <c r="U1206" s="67">
        <v>0.0</v>
      </c>
      <c r="V1206" s="68"/>
      <c r="W1206" s="70"/>
      <c r="X1206" s="70"/>
      <c r="Y1206" s="64" t="s">
        <v>66</v>
      </c>
      <c r="Z1206" s="64" t="s">
        <v>66</v>
      </c>
      <c r="AA1206" s="64" t="s">
        <v>66</v>
      </c>
      <c r="AB1206" s="64" t="s">
        <v>66</v>
      </c>
      <c r="AC1206" s="52" t="s">
        <v>2249</v>
      </c>
      <c r="AD1206" s="52"/>
    </row>
    <row r="1207" ht="33.75" hidden="1" customHeight="1">
      <c r="A1207" s="52">
        <v>1348.0</v>
      </c>
      <c r="B1207" s="53" t="s">
        <v>54</v>
      </c>
      <c r="C1207" s="54" t="s">
        <v>1708</v>
      </c>
      <c r="D1207" s="55" t="s">
        <v>197</v>
      </c>
      <c r="E1207" s="54"/>
      <c r="F1207" s="303"/>
      <c r="G1207" s="58">
        <v>45943.0</v>
      </c>
      <c r="H1207" s="74"/>
      <c r="I1207" s="74"/>
      <c r="J1207" s="63" t="s">
        <v>66</v>
      </c>
      <c r="K1207" s="64" t="s">
        <v>66</v>
      </c>
      <c r="L1207" s="64" t="s">
        <v>66</v>
      </c>
      <c r="M1207" s="74" t="s">
        <v>57</v>
      </c>
      <c r="N1207" s="74" t="s">
        <v>57</v>
      </c>
      <c r="O1207" s="74" t="s">
        <v>57</v>
      </c>
      <c r="P1207" s="307"/>
      <c r="Q1207" s="74" t="s">
        <v>58</v>
      </c>
      <c r="R1207" s="65" t="s">
        <v>58</v>
      </c>
      <c r="S1207" s="67">
        <v>3.0</v>
      </c>
      <c r="T1207" s="67">
        <v>0.0</v>
      </c>
      <c r="U1207" s="67">
        <v>0.0</v>
      </c>
      <c r="V1207" s="68"/>
      <c r="W1207" s="70"/>
      <c r="X1207" s="70"/>
      <c r="Y1207" s="64" t="s">
        <v>66</v>
      </c>
      <c r="Z1207" s="64" t="s">
        <v>66</v>
      </c>
      <c r="AA1207" s="64" t="s">
        <v>66</v>
      </c>
      <c r="AB1207" s="64" t="s">
        <v>66</v>
      </c>
      <c r="AC1207" s="52" t="s">
        <v>2250</v>
      </c>
      <c r="AD1207" s="52"/>
    </row>
    <row r="1208" ht="33.75" hidden="1" customHeight="1">
      <c r="A1208" s="52">
        <v>1349.0</v>
      </c>
      <c r="B1208" s="53" t="s">
        <v>54</v>
      </c>
      <c r="C1208" s="54" t="s">
        <v>1710</v>
      </c>
      <c r="D1208" s="55" t="s">
        <v>197</v>
      </c>
      <c r="E1208" s="54"/>
      <c r="F1208" s="303"/>
      <c r="G1208" s="58">
        <v>45971.0</v>
      </c>
      <c r="H1208" s="74"/>
      <c r="I1208" s="74"/>
      <c r="J1208" s="63" t="s">
        <v>57</v>
      </c>
      <c r="K1208" s="64" t="s">
        <v>57</v>
      </c>
      <c r="L1208" s="64" t="s">
        <v>183</v>
      </c>
      <c r="M1208" s="74" t="s">
        <v>57</v>
      </c>
      <c r="N1208" s="74" t="s">
        <v>57</v>
      </c>
      <c r="O1208" s="74" t="s">
        <v>57</v>
      </c>
      <c r="P1208" s="307"/>
      <c r="Q1208" s="74" t="s">
        <v>58</v>
      </c>
      <c r="R1208" s="65" t="s">
        <v>58</v>
      </c>
      <c r="S1208" s="67">
        <v>15.0</v>
      </c>
      <c r="T1208" s="67">
        <v>19.0</v>
      </c>
      <c r="U1208" s="67">
        <v>4.0</v>
      </c>
      <c r="V1208" s="68"/>
      <c r="W1208" s="70"/>
      <c r="X1208" s="70"/>
      <c r="Y1208" s="64" t="s">
        <v>66</v>
      </c>
      <c r="Z1208" s="64" t="s">
        <v>66</v>
      </c>
      <c r="AA1208" s="64" t="s">
        <v>66</v>
      </c>
      <c r="AB1208" s="64" t="s">
        <v>66</v>
      </c>
      <c r="AC1208" s="52" t="s">
        <v>2251</v>
      </c>
      <c r="AD1208" s="52"/>
    </row>
    <row r="1209" ht="33.75" hidden="1" customHeight="1">
      <c r="A1209" s="52">
        <v>1350.0</v>
      </c>
      <c r="B1209" s="53" t="s">
        <v>54</v>
      </c>
      <c r="C1209" s="54" t="s">
        <v>1712</v>
      </c>
      <c r="D1209" s="55" t="s">
        <v>197</v>
      </c>
      <c r="E1209" s="54"/>
      <c r="F1209" s="303"/>
      <c r="G1209" s="58">
        <v>45986.0</v>
      </c>
      <c r="H1209" s="74"/>
      <c r="I1209" s="74"/>
      <c r="J1209" s="63" t="s">
        <v>57</v>
      </c>
      <c r="K1209" s="64" t="s">
        <v>57</v>
      </c>
      <c r="L1209" s="64" t="s">
        <v>82</v>
      </c>
      <c r="M1209" s="74" t="s">
        <v>57</v>
      </c>
      <c r="N1209" s="74" t="s">
        <v>57</v>
      </c>
      <c r="O1209" s="74" t="s">
        <v>57</v>
      </c>
      <c r="P1209" s="307"/>
      <c r="Q1209" s="74" t="s">
        <v>58</v>
      </c>
      <c r="R1209" s="65" t="s">
        <v>58</v>
      </c>
      <c r="S1209" s="67">
        <v>12.0</v>
      </c>
      <c r="T1209" s="67">
        <v>15.0</v>
      </c>
      <c r="U1209" s="67">
        <v>3.0</v>
      </c>
      <c r="V1209" s="68"/>
      <c r="W1209" s="70"/>
      <c r="X1209" s="70"/>
      <c r="Y1209" s="64" t="s">
        <v>66</v>
      </c>
      <c r="Z1209" s="64" t="s">
        <v>66</v>
      </c>
      <c r="AA1209" s="64" t="s">
        <v>66</v>
      </c>
      <c r="AB1209" s="64" t="s">
        <v>66</v>
      </c>
      <c r="AC1209" s="52" t="s">
        <v>2252</v>
      </c>
      <c r="AD1209" s="52"/>
    </row>
    <row r="1210" ht="33.75" hidden="1" customHeight="1">
      <c r="A1210" s="52">
        <v>1351.0</v>
      </c>
      <c r="B1210" s="53" t="s">
        <v>54</v>
      </c>
      <c r="C1210" s="54" t="s">
        <v>1713</v>
      </c>
      <c r="D1210" s="55" t="s">
        <v>453</v>
      </c>
      <c r="E1210" s="54"/>
      <c r="F1210" s="303"/>
      <c r="G1210" s="58">
        <v>45950.0</v>
      </c>
      <c r="H1210" s="74"/>
      <c r="I1210" s="74"/>
      <c r="J1210" s="63" t="s">
        <v>57</v>
      </c>
      <c r="K1210" s="64" t="s">
        <v>57</v>
      </c>
      <c r="L1210" s="64" t="s">
        <v>57</v>
      </c>
      <c r="M1210" s="74" t="s">
        <v>57</v>
      </c>
      <c r="N1210" s="74" t="s">
        <v>57</v>
      </c>
      <c r="O1210" s="74" t="s">
        <v>57</v>
      </c>
      <c r="P1210" s="307"/>
      <c r="Q1210" s="74" t="s">
        <v>58</v>
      </c>
      <c r="R1210" s="65" t="s">
        <v>58</v>
      </c>
      <c r="S1210" s="67">
        <v>13.0</v>
      </c>
      <c r="T1210" s="67">
        <v>11.0</v>
      </c>
      <c r="U1210" s="67">
        <v>6.0</v>
      </c>
      <c r="V1210" s="68"/>
      <c r="W1210" s="70"/>
      <c r="X1210" s="70"/>
      <c r="Y1210" s="64" t="s">
        <v>66</v>
      </c>
      <c r="Z1210" s="64" t="s">
        <v>66</v>
      </c>
      <c r="AA1210" s="64" t="s">
        <v>66</v>
      </c>
      <c r="AB1210" s="64" t="s">
        <v>66</v>
      </c>
      <c r="AC1210" s="52" t="s">
        <v>620</v>
      </c>
      <c r="AD1210" s="52"/>
    </row>
    <row r="1211" ht="33.75" hidden="1" customHeight="1">
      <c r="A1211" s="52">
        <v>1352.0</v>
      </c>
      <c r="B1211" s="53" t="s">
        <v>54</v>
      </c>
      <c r="C1211" s="54" t="s">
        <v>1714</v>
      </c>
      <c r="D1211" s="55" t="s">
        <v>197</v>
      </c>
      <c r="E1211" s="54"/>
      <c r="F1211" s="303"/>
      <c r="G1211" s="58">
        <v>45952.0</v>
      </c>
      <c r="H1211" s="74"/>
      <c r="I1211" s="74"/>
      <c r="J1211" s="63" t="s">
        <v>57</v>
      </c>
      <c r="K1211" s="64" t="s">
        <v>57</v>
      </c>
      <c r="L1211" s="64" t="s">
        <v>66</v>
      </c>
      <c r="M1211" s="74" t="s">
        <v>57</v>
      </c>
      <c r="N1211" s="74" t="s">
        <v>57</v>
      </c>
      <c r="O1211" s="74" t="s">
        <v>57</v>
      </c>
      <c r="P1211" s="307"/>
      <c r="Q1211" s="74" t="s">
        <v>58</v>
      </c>
      <c r="R1211" s="65" t="s">
        <v>66</v>
      </c>
      <c r="S1211" s="67">
        <v>2.0</v>
      </c>
      <c r="T1211" s="67">
        <v>2.0</v>
      </c>
      <c r="U1211" s="67">
        <v>0.0</v>
      </c>
      <c r="V1211" s="68"/>
      <c r="W1211" s="70"/>
      <c r="X1211" s="70"/>
      <c r="Y1211" s="64" t="s">
        <v>66</v>
      </c>
      <c r="Z1211" s="64" t="s">
        <v>66</v>
      </c>
      <c r="AA1211" s="64" t="s">
        <v>66</v>
      </c>
      <c r="AB1211" s="64" t="s">
        <v>66</v>
      </c>
      <c r="AC1211" s="52" t="s">
        <v>2253</v>
      </c>
      <c r="AD1211" s="52"/>
    </row>
    <row r="1212" ht="33.75" hidden="1" customHeight="1">
      <c r="A1212" s="52">
        <v>1353.0</v>
      </c>
      <c r="B1212" s="53" t="s">
        <v>54</v>
      </c>
      <c r="C1212" s="54" t="s">
        <v>1715</v>
      </c>
      <c r="D1212" s="55" t="s">
        <v>3056</v>
      </c>
      <c r="E1212" s="54"/>
      <c r="F1212" s="303"/>
      <c r="G1212" s="58">
        <v>45958.0</v>
      </c>
      <c r="H1212" s="74"/>
      <c r="I1212" s="74"/>
      <c r="J1212" s="63" t="s">
        <v>66</v>
      </c>
      <c r="K1212" s="64" t="s">
        <v>66</v>
      </c>
      <c r="L1212" s="64" t="s">
        <v>66</v>
      </c>
      <c r="M1212" s="74" t="s">
        <v>57</v>
      </c>
      <c r="N1212" s="74" t="s">
        <v>57</v>
      </c>
      <c r="O1212" s="74" t="s">
        <v>57</v>
      </c>
      <c r="P1212" s="307"/>
      <c r="Q1212" s="74" t="s">
        <v>58</v>
      </c>
      <c r="R1212" s="65" t="s">
        <v>64</v>
      </c>
      <c r="S1212" s="67">
        <v>22.0</v>
      </c>
      <c r="T1212" s="67">
        <v>0.0</v>
      </c>
      <c r="U1212" s="67">
        <v>0.0</v>
      </c>
      <c r="V1212" s="68"/>
      <c r="W1212" s="70"/>
      <c r="X1212" s="70"/>
      <c r="Y1212" s="64" t="s">
        <v>66</v>
      </c>
      <c r="Z1212" s="64" t="s">
        <v>66</v>
      </c>
      <c r="AA1212" s="64" t="s">
        <v>66</v>
      </c>
      <c r="AB1212" s="64" t="s">
        <v>66</v>
      </c>
      <c r="AC1212" s="52" t="s">
        <v>2254</v>
      </c>
      <c r="AD1212" s="52"/>
    </row>
    <row r="1213" ht="33.75" hidden="1" customHeight="1">
      <c r="A1213" s="52">
        <v>1354.0</v>
      </c>
      <c r="B1213" s="53" t="s">
        <v>54</v>
      </c>
      <c r="C1213" s="54" t="s">
        <v>1717</v>
      </c>
      <c r="D1213" s="55" t="s">
        <v>197</v>
      </c>
      <c r="E1213" s="54"/>
      <c r="F1213" s="303"/>
      <c r="G1213" s="58">
        <v>45979.0</v>
      </c>
      <c r="H1213" s="74"/>
      <c r="I1213" s="74"/>
      <c r="J1213" s="63" t="s">
        <v>57</v>
      </c>
      <c r="K1213" s="64" t="s">
        <v>57</v>
      </c>
      <c r="L1213" s="64" t="s">
        <v>57</v>
      </c>
      <c r="M1213" s="74" t="s">
        <v>57</v>
      </c>
      <c r="N1213" s="74" t="s">
        <v>57</v>
      </c>
      <c r="O1213" s="74" t="s">
        <v>57</v>
      </c>
      <c r="P1213" s="307"/>
      <c r="Q1213" s="74" t="s">
        <v>58</v>
      </c>
      <c r="R1213" s="65" t="s">
        <v>58</v>
      </c>
      <c r="S1213" s="67">
        <v>11.0</v>
      </c>
      <c r="T1213" s="67">
        <v>12.0</v>
      </c>
      <c r="U1213" s="67">
        <v>2.0</v>
      </c>
      <c r="V1213" s="68"/>
      <c r="W1213" s="70"/>
      <c r="X1213" s="70"/>
      <c r="Y1213" s="64" t="s">
        <v>66</v>
      </c>
      <c r="Z1213" s="64" t="s">
        <v>66</v>
      </c>
      <c r="AA1213" s="64" t="s">
        <v>66</v>
      </c>
      <c r="AB1213" s="64" t="s">
        <v>66</v>
      </c>
      <c r="AC1213" s="52" t="s">
        <v>2255</v>
      </c>
      <c r="AD1213" s="52"/>
    </row>
    <row r="1214" ht="33.75" hidden="1" customHeight="1">
      <c r="A1214" s="52">
        <v>1355.0</v>
      </c>
      <c r="B1214" s="53" t="s">
        <v>54</v>
      </c>
      <c r="C1214" s="54" t="s">
        <v>1718</v>
      </c>
      <c r="D1214" s="55" t="s">
        <v>453</v>
      </c>
      <c r="E1214" s="54"/>
      <c r="F1214" s="303"/>
      <c r="G1214" s="58">
        <v>46006.0</v>
      </c>
      <c r="H1214" s="74"/>
      <c r="I1214" s="74"/>
      <c r="J1214" s="63" t="s">
        <v>57</v>
      </c>
      <c r="K1214" s="64" t="s">
        <v>57</v>
      </c>
      <c r="L1214" s="64" t="s">
        <v>66</v>
      </c>
      <c r="M1214" s="74" t="s">
        <v>57</v>
      </c>
      <c r="N1214" s="74" t="s">
        <v>57</v>
      </c>
      <c r="O1214" s="74" t="s">
        <v>57</v>
      </c>
      <c r="P1214" s="307"/>
      <c r="Q1214" s="74" t="s">
        <v>58</v>
      </c>
      <c r="R1214" s="65" t="s">
        <v>58</v>
      </c>
      <c r="S1214" s="67">
        <v>4.0</v>
      </c>
      <c r="T1214" s="67">
        <v>4.0</v>
      </c>
      <c r="U1214" s="67">
        <v>0.0</v>
      </c>
      <c r="V1214" s="68"/>
      <c r="W1214" s="70"/>
      <c r="X1214" s="70"/>
      <c r="Y1214" s="64" t="s">
        <v>66</v>
      </c>
      <c r="Z1214" s="64" t="s">
        <v>66</v>
      </c>
      <c r="AA1214" s="64" t="s">
        <v>66</v>
      </c>
      <c r="AB1214" s="64" t="s">
        <v>66</v>
      </c>
      <c r="AC1214" s="52" t="s">
        <v>2257</v>
      </c>
      <c r="AD1214" s="52"/>
    </row>
    <row r="1215" ht="33.75" hidden="1" customHeight="1">
      <c r="A1215" s="52">
        <v>1356.0</v>
      </c>
      <c r="B1215" s="53" t="s">
        <v>54</v>
      </c>
      <c r="C1215" s="54" t="s">
        <v>1719</v>
      </c>
      <c r="D1215" s="55" t="s">
        <v>453</v>
      </c>
      <c r="E1215" s="54"/>
      <c r="F1215" s="303"/>
      <c r="G1215" s="58">
        <v>45939.0</v>
      </c>
      <c r="H1215" s="74"/>
      <c r="I1215" s="74"/>
      <c r="J1215" s="63" t="s">
        <v>66</v>
      </c>
      <c r="K1215" s="64" t="s">
        <v>183</v>
      </c>
      <c r="L1215" s="64" t="s">
        <v>66</v>
      </c>
      <c r="M1215" s="74" t="s">
        <v>66</v>
      </c>
      <c r="N1215" s="74" t="s">
        <v>66</v>
      </c>
      <c r="O1215" s="74" t="s">
        <v>66</v>
      </c>
      <c r="P1215" s="307"/>
      <c r="Q1215" s="74" t="s">
        <v>66</v>
      </c>
      <c r="R1215" s="65" t="s">
        <v>66</v>
      </c>
      <c r="S1215" s="67">
        <v>0.0</v>
      </c>
      <c r="T1215" s="67">
        <v>41.0</v>
      </c>
      <c r="U1215" s="67">
        <v>0.0</v>
      </c>
      <c r="V1215" s="68"/>
      <c r="W1215" s="70"/>
      <c r="X1215" s="70"/>
      <c r="Y1215" s="64" t="s">
        <v>66</v>
      </c>
      <c r="Z1215" s="64" t="s">
        <v>66</v>
      </c>
      <c r="AA1215" s="64" t="s">
        <v>66</v>
      </c>
      <c r="AB1215" s="64" t="s">
        <v>66</v>
      </c>
      <c r="AC1215" s="52"/>
      <c r="AD1215" s="52"/>
    </row>
    <row r="1216" ht="33.75" hidden="1" customHeight="1">
      <c r="A1216" s="52">
        <v>1357.0</v>
      </c>
      <c r="B1216" s="53" t="s">
        <v>54</v>
      </c>
      <c r="C1216" s="54" t="s">
        <v>1721</v>
      </c>
      <c r="D1216" s="55" t="s">
        <v>3056</v>
      </c>
      <c r="E1216" s="54"/>
      <c r="F1216" s="303"/>
      <c r="G1216" s="58">
        <v>45952.0</v>
      </c>
      <c r="H1216" s="74"/>
      <c r="I1216" s="74"/>
      <c r="J1216" s="63" t="s">
        <v>57</v>
      </c>
      <c r="K1216" s="64" t="s">
        <v>57</v>
      </c>
      <c r="L1216" s="64" t="s">
        <v>66</v>
      </c>
      <c r="M1216" s="74" t="s">
        <v>66</v>
      </c>
      <c r="N1216" s="74" t="s">
        <v>66</v>
      </c>
      <c r="O1216" s="74" t="s">
        <v>66</v>
      </c>
      <c r="P1216" s="307"/>
      <c r="Q1216" s="74" t="s">
        <v>66</v>
      </c>
      <c r="R1216" s="65" t="s">
        <v>66</v>
      </c>
      <c r="S1216" s="67">
        <v>0.0</v>
      </c>
      <c r="T1216" s="67">
        <v>13.0</v>
      </c>
      <c r="U1216" s="67">
        <v>0.0</v>
      </c>
      <c r="V1216" s="68"/>
      <c r="W1216" s="70"/>
      <c r="X1216" s="70"/>
      <c r="Y1216" s="64" t="s">
        <v>66</v>
      </c>
      <c r="Z1216" s="64" t="s">
        <v>66</v>
      </c>
      <c r="AA1216" s="64" t="s">
        <v>66</v>
      </c>
      <c r="AB1216" s="64" t="s">
        <v>66</v>
      </c>
      <c r="AC1216" s="52" t="s">
        <v>2258</v>
      </c>
      <c r="AD1216" s="52"/>
    </row>
    <row r="1217" ht="33.75" hidden="1" customHeight="1">
      <c r="A1217" s="52">
        <v>1358.0</v>
      </c>
      <c r="B1217" s="53" t="s">
        <v>54</v>
      </c>
      <c r="C1217" s="54" t="s">
        <v>1722</v>
      </c>
      <c r="D1217" s="55" t="s">
        <v>197</v>
      </c>
      <c r="E1217" s="54"/>
      <c r="F1217" s="303"/>
      <c r="G1217" s="58">
        <v>45979.0</v>
      </c>
      <c r="H1217" s="74"/>
      <c r="I1217" s="74"/>
      <c r="J1217" s="63" t="s">
        <v>57</v>
      </c>
      <c r="K1217" s="64" t="s">
        <v>57</v>
      </c>
      <c r="L1217" s="64" t="s">
        <v>619</v>
      </c>
      <c r="M1217" s="74" t="s">
        <v>57</v>
      </c>
      <c r="N1217" s="74" t="s">
        <v>57</v>
      </c>
      <c r="O1217" s="74" t="s">
        <v>57</v>
      </c>
      <c r="P1217" s="307"/>
      <c r="Q1217" s="74" t="s">
        <v>58</v>
      </c>
      <c r="R1217" s="65" t="s">
        <v>58</v>
      </c>
      <c r="S1217" s="67">
        <v>13.0</v>
      </c>
      <c r="T1217" s="67">
        <v>15.0</v>
      </c>
      <c r="U1217" s="67">
        <v>5.0</v>
      </c>
      <c r="V1217" s="68"/>
      <c r="W1217" s="70"/>
      <c r="X1217" s="70"/>
      <c r="Y1217" s="64" t="s">
        <v>66</v>
      </c>
      <c r="Z1217" s="64" t="s">
        <v>66</v>
      </c>
      <c r="AA1217" s="64" t="s">
        <v>66</v>
      </c>
      <c r="AB1217" s="64" t="s">
        <v>66</v>
      </c>
      <c r="AC1217" s="52" t="s">
        <v>2259</v>
      </c>
      <c r="AD1217" s="52"/>
    </row>
    <row r="1218" ht="33.75" hidden="1" customHeight="1">
      <c r="A1218" s="52">
        <v>1359.0</v>
      </c>
      <c r="B1218" s="53" t="s">
        <v>54</v>
      </c>
      <c r="C1218" s="54" t="s">
        <v>1723</v>
      </c>
      <c r="D1218" s="55" t="s">
        <v>453</v>
      </c>
      <c r="E1218" s="54"/>
      <c r="F1218" s="303"/>
      <c r="G1218" s="58">
        <v>45935.0</v>
      </c>
      <c r="H1218" s="74"/>
      <c r="I1218" s="74"/>
      <c r="J1218" s="63" t="s">
        <v>66</v>
      </c>
      <c r="K1218" s="64" t="s">
        <v>66</v>
      </c>
      <c r="L1218" s="64" t="s">
        <v>66</v>
      </c>
      <c r="M1218" s="74" t="s">
        <v>66</v>
      </c>
      <c r="N1218" s="74" t="s">
        <v>66</v>
      </c>
      <c r="O1218" s="74" t="s">
        <v>66</v>
      </c>
      <c r="P1218" s="307"/>
      <c r="Q1218" s="74" t="s">
        <v>66</v>
      </c>
      <c r="R1218" s="65" t="s">
        <v>66</v>
      </c>
      <c r="S1218" s="67">
        <v>0.0</v>
      </c>
      <c r="T1218" s="67">
        <v>0.0</v>
      </c>
      <c r="U1218" s="67">
        <v>0.0</v>
      </c>
      <c r="V1218" s="68"/>
      <c r="W1218" s="70"/>
      <c r="X1218" s="70"/>
      <c r="Y1218" s="64" t="s">
        <v>66</v>
      </c>
      <c r="Z1218" s="64" t="s">
        <v>66</v>
      </c>
      <c r="AA1218" s="64" t="s">
        <v>66</v>
      </c>
      <c r="AB1218" s="64" t="s">
        <v>66</v>
      </c>
      <c r="AC1218" s="52" t="s">
        <v>2260</v>
      </c>
      <c r="AD1218" s="52"/>
    </row>
    <row r="1219" ht="33.75" hidden="1" customHeight="1">
      <c r="A1219" s="52">
        <v>1359.0</v>
      </c>
      <c r="B1219" s="53" t="s">
        <v>54</v>
      </c>
      <c r="C1219" s="54" t="s">
        <v>1723</v>
      </c>
      <c r="D1219" s="55" t="s">
        <v>453</v>
      </c>
      <c r="E1219" s="54"/>
      <c r="F1219" s="303"/>
      <c r="G1219" s="58">
        <v>45935.0</v>
      </c>
      <c r="H1219" s="74"/>
      <c r="I1219" s="74"/>
      <c r="J1219" s="63" t="s">
        <v>66</v>
      </c>
      <c r="K1219" s="64" t="s">
        <v>66</v>
      </c>
      <c r="L1219" s="64" t="s">
        <v>66</v>
      </c>
      <c r="M1219" s="74" t="s">
        <v>66</v>
      </c>
      <c r="N1219" s="74" t="s">
        <v>66</v>
      </c>
      <c r="O1219" s="74" t="s">
        <v>66</v>
      </c>
      <c r="P1219" s="307"/>
      <c r="Q1219" s="74" t="s">
        <v>66</v>
      </c>
      <c r="R1219" s="65" t="s">
        <v>66</v>
      </c>
      <c r="S1219" s="67">
        <v>0.0</v>
      </c>
      <c r="T1219" s="67">
        <v>0.0</v>
      </c>
      <c r="U1219" s="67">
        <v>0.0</v>
      </c>
      <c r="V1219" s="68"/>
      <c r="W1219" s="70"/>
      <c r="X1219" s="70"/>
      <c r="Y1219" s="64" t="s">
        <v>66</v>
      </c>
      <c r="Z1219" s="64" t="s">
        <v>66</v>
      </c>
      <c r="AA1219" s="64" t="s">
        <v>66</v>
      </c>
      <c r="AB1219" s="64" t="s">
        <v>66</v>
      </c>
      <c r="AC1219" s="52" t="s">
        <v>2260</v>
      </c>
      <c r="AD1219" s="52"/>
    </row>
    <row r="1220" ht="33.75" hidden="1" customHeight="1">
      <c r="A1220" s="52">
        <v>1360.0</v>
      </c>
      <c r="B1220" s="53" t="s">
        <v>54</v>
      </c>
      <c r="C1220" s="54" t="s">
        <v>1725</v>
      </c>
      <c r="D1220" s="55" t="s">
        <v>197</v>
      </c>
      <c r="E1220" s="54"/>
      <c r="F1220" s="303"/>
      <c r="G1220" s="58">
        <v>45981.0</v>
      </c>
      <c r="H1220" s="74"/>
      <c r="I1220" s="74"/>
      <c r="J1220" s="63" t="s">
        <v>57</v>
      </c>
      <c r="K1220" s="64" t="s">
        <v>57</v>
      </c>
      <c r="L1220" s="64" t="s">
        <v>183</v>
      </c>
      <c r="M1220" s="74" t="s">
        <v>57</v>
      </c>
      <c r="N1220" s="74" t="s">
        <v>57</v>
      </c>
      <c r="O1220" s="74" t="s">
        <v>57</v>
      </c>
      <c r="P1220" s="307"/>
      <c r="Q1220" s="74" t="s">
        <v>58</v>
      </c>
      <c r="R1220" s="65" t="s">
        <v>58</v>
      </c>
      <c r="S1220" s="67">
        <v>13.0</v>
      </c>
      <c r="T1220" s="67">
        <v>15.0</v>
      </c>
      <c r="U1220" s="67">
        <v>7.0</v>
      </c>
      <c r="V1220" s="68"/>
      <c r="W1220" s="70"/>
      <c r="X1220" s="70"/>
      <c r="Y1220" s="64" t="s">
        <v>66</v>
      </c>
      <c r="Z1220" s="64" t="s">
        <v>66</v>
      </c>
      <c r="AA1220" s="64" t="s">
        <v>66</v>
      </c>
      <c r="AB1220" s="64" t="s">
        <v>66</v>
      </c>
      <c r="AC1220" s="52" t="s">
        <v>2261</v>
      </c>
      <c r="AD1220" s="52"/>
    </row>
    <row r="1221" ht="33.75" hidden="1" customHeight="1">
      <c r="A1221" s="52">
        <v>1362.0</v>
      </c>
      <c r="B1221" s="53" t="s">
        <v>54</v>
      </c>
      <c r="C1221" s="54" t="s">
        <v>1726</v>
      </c>
      <c r="D1221" s="55" t="s">
        <v>197</v>
      </c>
      <c r="E1221" s="54"/>
      <c r="F1221" s="303"/>
      <c r="G1221" s="58"/>
      <c r="H1221" s="74"/>
      <c r="I1221" s="74"/>
      <c r="J1221" s="63" t="s">
        <v>66</v>
      </c>
      <c r="K1221" s="64" t="s">
        <v>66</v>
      </c>
      <c r="L1221" s="64" t="s">
        <v>66</v>
      </c>
      <c r="M1221" s="65" t="s">
        <v>66</v>
      </c>
      <c r="N1221" s="65" t="s">
        <v>66</v>
      </c>
      <c r="O1221" s="65" t="s">
        <v>66</v>
      </c>
      <c r="P1221" s="65" t="s">
        <v>66</v>
      </c>
      <c r="Q1221" s="65" t="s">
        <v>66</v>
      </c>
      <c r="R1221" s="65" t="s">
        <v>66</v>
      </c>
      <c r="S1221" s="67">
        <v>0.0</v>
      </c>
      <c r="T1221" s="67">
        <v>0.0</v>
      </c>
      <c r="U1221" s="67">
        <v>0.0</v>
      </c>
      <c r="V1221" s="68"/>
      <c r="W1221" s="70"/>
      <c r="X1221" s="70"/>
      <c r="Y1221" s="64" t="s">
        <v>66</v>
      </c>
      <c r="Z1221" s="64" t="s">
        <v>66</v>
      </c>
      <c r="AA1221" s="64" t="s">
        <v>66</v>
      </c>
      <c r="AB1221" s="64" t="s">
        <v>66</v>
      </c>
      <c r="AC1221" s="52"/>
      <c r="AD1221" s="52"/>
    </row>
    <row r="1222" ht="33.75" hidden="1" customHeight="1">
      <c r="A1222" s="52">
        <v>1363.0</v>
      </c>
      <c r="B1222" s="53" t="s">
        <v>54</v>
      </c>
      <c r="C1222" s="54" t="s">
        <v>1728</v>
      </c>
      <c r="D1222" s="55" t="s">
        <v>197</v>
      </c>
      <c r="E1222" s="54"/>
      <c r="F1222" s="303"/>
      <c r="G1222" s="58">
        <v>45972.0</v>
      </c>
      <c r="H1222" s="74"/>
      <c r="I1222" s="74"/>
      <c r="J1222" s="63" t="s">
        <v>57</v>
      </c>
      <c r="K1222" s="64" t="s">
        <v>57</v>
      </c>
      <c r="L1222" s="64" t="s">
        <v>57</v>
      </c>
      <c r="M1222" s="74" t="s">
        <v>57</v>
      </c>
      <c r="N1222" s="74" t="s">
        <v>57</v>
      </c>
      <c r="O1222" s="74" t="s">
        <v>57</v>
      </c>
      <c r="P1222" s="307"/>
      <c r="Q1222" s="74" t="s">
        <v>58</v>
      </c>
      <c r="R1222" s="65" t="s">
        <v>58</v>
      </c>
      <c r="S1222" s="67">
        <v>4.0</v>
      </c>
      <c r="T1222" s="67">
        <v>6.0</v>
      </c>
      <c r="U1222" s="67">
        <v>2.0</v>
      </c>
      <c r="V1222" s="68"/>
      <c r="W1222" s="70"/>
      <c r="X1222" s="70"/>
      <c r="Y1222" s="64" t="s">
        <v>66</v>
      </c>
      <c r="Z1222" s="64" t="s">
        <v>66</v>
      </c>
      <c r="AA1222" s="64" t="s">
        <v>66</v>
      </c>
      <c r="AB1222" s="64" t="s">
        <v>66</v>
      </c>
      <c r="AC1222" s="52" t="s">
        <v>2263</v>
      </c>
      <c r="AD1222" s="52"/>
    </row>
    <row r="1223" ht="33.75" hidden="1" customHeight="1">
      <c r="A1223" s="52">
        <v>1364.0</v>
      </c>
      <c r="B1223" s="53" t="s">
        <v>54</v>
      </c>
      <c r="C1223" s="54" t="s">
        <v>1729</v>
      </c>
      <c r="D1223" s="55" t="s">
        <v>197</v>
      </c>
      <c r="E1223" s="54"/>
      <c r="F1223" s="303"/>
      <c r="G1223" s="58">
        <v>45971.0</v>
      </c>
      <c r="H1223" s="74"/>
      <c r="I1223" s="74"/>
      <c r="J1223" s="63" t="s">
        <v>57</v>
      </c>
      <c r="K1223" s="64" t="s">
        <v>57</v>
      </c>
      <c r="L1223" s="64" t="s">
        <v>183</v>
      </c>
      <c r="M1223" s="74" t="s">
        <v>66</v>
      </c>
      <c r="N1223" s="74" t="s">
        <v>66</v>
      </c>
      <c r="O1223" s="74" t="s">
        <v>66</v>
      </c>
      <c r="P1223" s="307"/>
      <c r="Q1223" s="74" t="s">
        <v>66</v>
      </c>
      <c r="R1223" s="65" t="s">
        <v>66</v>
      </c>
      <c r="S1223" s="67">
        <v>0.0</v>
      </c>
      <c r="T1223" s="67">
        <v>1.0</v>
      </c>
      <c r="U1223" s="67">
        <v>1.0</v>
      </c>
      <c r="V1223" s="68"/>
      <c r="W1223" s="70"/>
      <c r="X1223" s="70"/>
      <c r="Y1223" s="64" t="s">
        <v>66</v>
      </c>
      <c r="Z1223" s="64" t="s">
        <v>66</v>
      </c>
      <c r="AA1223" s="64" t="s">
        <v>66</v>
      </c>
      <c r="AB1223" s="64" t="s">
        <v>66</v>
      </c>
      <c r="AC1223" s="52" t="s">
        <v>2264</v>
      </c>
      <c r="AD1223" s="52"/>
    </row>
    <row r="1224" ht="33.75" hidden="1" customHeight="1">
      <c r="A1224" s="52">
        <v>1365.0</v>
      </c>
      <c r="B1224" s="53" t="s">
        <v>54</v>
      </c>
      <c r="C1224" s="54" t="s">
        <v>1732</v>
      </c>
      <c r="D1224" s="55" t="s">
        <v>714</v>
      </c>
      <c r="E1224" s="54"/>
      <c r="F1224" s="303"/>
      <c r="G1224" s="58">
        <v>45952.0</v>
      </c>
      <c r="H1224" s="74"/>
      <c r="I1224" s="74"/>
      <c r="J1224" s="63" t="s">
        <v>66</v>
      </c>
      <c r="K1224" s="64" t="s">
        <v>66</v>
      </c>
      <c r="L1224" s="64" t="s">
        <v>66</v>
      </c>
      <c r="M1224" s="74" t="s">
        <v>57</v>
      </c>
      <c r="N1224" s="74" t="s">
        <v>57</v>
      </c>
      <c r="O1224" s="74" t="s">
        <v>57</v>
      </c>
      <c r="P1224" s="307"/>
      <c r="Q1224" s="74" t="s">
        <v>101</v>
      </c>
      <c r="R1224" s="65" t="s">
        <v>64</v>
      </c>
      <c r="S1224" s="67">
        <v>7.0</v>
      </c>
      <c r="T1224" s="67">
        <v>0.0</v>
      </c>
      <c r="U1224" s="67">
        <v>0.0</v>
      </c>
      <c r="V1224" s="68"/>
      <c r="W1224" s="70"/>
      <c r="X1224" s="70"/>
      <c r="Y1224" s="64" t="s">
        <v>66</v>
      </c>
      <c r="Z1224" s="64" t="s">
        <v>66</v>
      </c>
      <c r="AA1224" s="64" t="s">
        <v>66</v>
      </c>
      <c r="AB1224" s="64" t="s">
        <v>66</v>
      </c>
      <c r="AC1224" s="52" t="s">
        <v>2598</v>
      </c>
      <c r="AD1224" s="52"/>
    </row>
    <row r="1225" ht="33.75" hidden="1" customHeight="1">
      <c r="A1225" s="52">
        <v>1366.0</v>
      </c>
      <c r="B1225" s="53" t="s">
        <v>54</v>
      </c>
      <c r="C1225" s="54" t="s">
        <v>1733</v>
      </c>
      <c r="D1225" s="55" t="s">
        <v>197</v>
      </c>
      <c r="E1225" s="54"/>
      <c r="F1225" s="303"/>
      <c r="G1225" s="58">
        <v>45995.0</v>
      </c>
      <c r="H1225" s="74"/>
      <c r="I1225" s="74"/>
      <c r="J1225" s="63" t="s">
        <v>82</v>
      </c>
      <c r="K1225" s="64" t="s">
        <v>82</v>
      </c>
      <c r="L1225" s="64" t="s">
        <v>82</v>
      </c>
      <c r="M1225" s="74" t="s">
        <v>183</v>
      </c>
      <c r="N1225" s="74" t="s">
        <v>57</v>
      </c>
      <c r="O1225" s="74" t="s">
        <v>57</v>
      </c>
      <c r="P1225" s="307"/>
      <c r="Q1225" s="74" t="s">
        <v>58</v>
      </c>
      <c r="R1225" s="65" t="s">
        <v>58</v>
      </c>
      <c r="S1225" s="67">
        <v>13.0</v>
      </c>
      <c r="T1225" s="67">
        <v>18.0</v>
      </c>
      <c r="U1225" s="67">
        <v>5.0</v>
      </c>
      <c r="V1225" s="68"/>
      <c r="W1225" s="70"/>
      <c r="X1225" s="70"/>
      <c r="Y1225" s="64" t="s">
        <v>66</v>
      </c>
      <c r="Z1225" s="64" t="s">
        <v>66</v>
      </c>
      <c r="AA1225" s="64" t="s">
        <v>66</v>
      </c>
      <c r="AB1225" s="64" t="s">
        <v>66</v>
      </c>
      <c r="AC1225" s="52" t="s">
        <v>2265</v>
      </c>
      <c r="AD1225" s="52"/>
    </row>
    <row r="1226" ht="33.75" hidden="1" customHeight="1">
      <c r="A1226" s="52">
        <v>1367.0</v>
      </c>
      <c r="B1226" s="53" t="s">
        <v>54</v>
      </c>
      <c r="C1226" s="54" t="s">
        <v>1734</v>
      </c>
      <c r="D1226" s="55" t="s">
        <v>197</v>
      </c>
      <c r="E1226" s="54"/>
      <c r="F1226" s="303"/>
      <c r="G1226" s="58">
        <v>45953.0</v>
      </c>
      <c r="H1226" s="74"/>
      <c r="I1226" s="74"/>
      <c r="J1226" s="63" t="s">
        <v>57</v>
      </c>
      <c r="K1226" s="64" t="s">
        <v>57</v>
      </c>
      <c r="L1226" s="64" t="s">
        <v>183</v>
      </c>
      <c r="M1226" s="74" t="s">
        <v>57</v>
      </c>
      <c r="N1226" s="74" t="s">
        <v>57</v>
      </c>
      <c r="O1226" s="74" t="s">
        <v>57</v>
      </c>
      <c r="P1226" s="307"/>
      <c r="Q1226" s="74" t="s">
        <v>58</v>
      </c>
      <c r="R1226" s="65" t="s">
        <v>58</v>
      </c>
      <c r="S1226" s="67">
        <v>8.0</v>
      </c>
      <c r="T1226" s="67">
        <v>9.0</v>
      </c>
      <c r="U1226" s="67">
        <v>1.0</v>
      </c>
      <c r="V1226" s="68"/>
      <c r="W1226" s="70"/>
      <c r="X1226" s="70"/>
      <c r="Y1226" s="64" t="s">
        <v>66</v>
      </c>
      <c r="Z1226" s="64" t="s">
        <v>66</v>
      </c>
      <c r="AA1226" s="64" t="s">
        <v>66</v>
      </c>
      <c r="AB1226" s="64" t="s">
        <v>66</v>
      </c>
      <c r="AC1226" s="52" t="s">
        <v>2266</v>
      </c>
      <c r="AD1226" s="52"/>
    </row>
    <row r="1227" ht="33.75" hidden="1" customHeight="1">
      <c r="A1227" s="52">
        <v>1368.0</v>
      </c>
      <c r="B1227" s="53" t="s">
        <v>54</v>
      </c>
      <c r="C1227" s="54" t="s">
        <v>1735</v>
      </c>
      <c r="D1227" s="55" t="s">
        <v>197</v>
      </c>
      <c r="E1227" s="54"/>
      <c r="F1227" s="303"/>
      <c r="G1227" s="58">
        <v>45953.0</v>
      </c>
      <c r="H1227" s="74"/>
      <c r="I1227" s="74"/>
      <c r="J1227" s="63" t="s">
        <v>66</v>
      </c>
      <c r="K1227" s="64" t="s">
        <v>66</v>
      </c>
      <c r="L1227" s="64" t="s">
        <v>66</v>
      </c>
      <c r="M1227" s="74" t="s">
        <v>57</v>
      </c>
      <c r="N1227" s="74" t="s">
        <v>57</v>
      </c>
      <c r="O1227" s="74" t="s">
        <v>57</v>
      </c>
      <c r="P1227" s="307"/>
      <c r="Q1227" s="74" t="s">
        <v>101</v>
      </c>
      <c r="R1227" s="65" t="s">
        <v>58</v>
      </c>
      <c r="S1227" s="67">
        <v>3.0</v>
      </c>
      <c r="T1227" s="67">
        <v>0.0</v>
      </c>
      <c r="U1227" s="67">
        <v>0.0</v>
      </c>
      <c r="V1227" s="68"/>
      <c r="W1227" s="70"/>
      <c r="X1227" s="70"/>
      <c r="Y1227" s="64" t="s">
        <v>66</v>
      </c>
      <c r="Z1227" s="64" t="s">
        <v>66</v>
      </c>
      <c r="AA1227" s="64" t="s">
        <v>66</v>
      </c>
      <c r="AB1227" s="64" t="s">
        <v>66</v>
      </c>
      <c r="AC1227" s="52" t="s">
        <v>2598</v>
      </c>
      <c r="AD1227" s="52"/>
    </row>
    <row r="1228" ht="33.75" hidden="1" customHeight="1">
      <c r="A1228" s="52">
        <v>1369.0</v>
      </c>
      <c r="B1228" s="53" t="s">
        <v>54</v>
      </c>
      <c r="C1228" s="54" t="s">
        <v>1665</v>
      </c>
      <c r="D1228" s="55" t="s">
        <v>2268</v>
      </c>
      <c r="E1228" s="54"/>
      <c r="F1228" s="303"/>
      <c r="G1228" s="58">
        <v>45945.0</v>
      </c>
      <c r="H1228" s="74"/>
      <c r="I1228" s="74"/>
      <c r="J1228" s="63" t="s">
        <v>66</v>
      </c>
      <c r="K1228" s="64" t="s">
        <v>66</v>
      </c>
      <c r="L1228" s="64" t="s">
        <v>66</v>
      </c>
      <c r="M1228" s="74" t="s">
        <v>57</v>
      </c>
      <c r="N1228" s="74" t="s">
        <v>57</v>
      </c>
      <c r="O1228" s="74" t="s">
        <v>57</v>
      </c>
      <c r="P1228" s="307"/>
      <c r="Q1228" s="74" t="s">
        <v>58</v>
      </c>
      <c r="R1228" s="65" t="s">
        <v>64</v>
      </c>
      <c r="S1228" s="67">
        <v>6.0</v>
      </c>
      <c r="T1228" s="67">
        <v>0.0</v>
      </c>
      <c r="U1228" s="67">
        <v>0.0</v>
      </c>
      <c r="V1228" s="68"/>
      <c r="W1228" s="70"/>
      <c r="X1228" s="70"/>
      <c r="Y1228" s="64" t="s">
        <v>66</v>
      </c>
      <c r="Z1228" s="64" t="s">
        <v>66</v>
      </c>
      <c r="AA1228" s="64" t="s">
        <v>66</v>
      </c>
      <c r="AB1228" s="64" t="s">
        <v>66</v>
      </c>
      <c r="AC1228" s="52" t="s">
        <v>2334</v>
      </c>
      <c r="AD1228" s="52"/>
    </row>
    <row r="1229" ht="33.75" hidden="1" customHeight="1">
      <c r="A1229" s="52">
        <v>1370.0</v>
      </c>
      <c r="B1229" s="53" t="s">
        <v>54</v>
      </c>
      <c r="C1229" s="54" t="s">
        <v>1736</v>
      </c>
      <c r="D1229" s="55" t="s">
        <v>2269</v>
      </c>
      <c r="E1229" s="54"/>
      <c r="F1229" s="303"/>
      <c r="G1229" s="58">
        <v>45950.0</v>
      </c>
      <c r="H1229" s="74"/>
      <c r="I1229" s="74"/>
      <c r="J1229" s="63" t="s">
        <v>57</v>
      </c>
      <c r="K1229" s="64" t="s">
        <v>57</v>
      </c>
      <c r="L1229" s="64" t="s">
        <v>183</v>
      </c>
      <c r="M1229" s="74" t="s">
        <v>66</v>
      </c>
      <c r="N1229" s="74" t="s">
        <v>66</v>
      </c>
      <c r="O1229" s="74" t="s">
        <v>66</v>
      </c>
      <c r="P1229" s="307"/>
      <c r="Q1229" s="74" t="s">
        <v>66</v>
      </c>
      <c r="R1229" s="65" t="s">
        <v>66</v>
      </c>
      <c r="S1229" s="67">
        <v>0.0</v>
      </c>
      <c r="T1229" s="67">
        <v>1.0</v>
      </c>
      <c r="U1229" s="67">
        <v>1.0</v>
      </c>
      <c r="V1229" s="68"/>
      <c r="W1229" s="70"/>
      <c r="X1229" s="70"/>
      <c r="Y1229" s="64" t="s">
        <v>66</v>
      </c>
      <c r="Z1229" s="64" t="s">
        <v>66</v>
      </c>
      <c r="AA1229" s="64" t="s">
        <v>66</v>
      </c>
      <c r="AB1229" s="64" t="s">
        <v>66</v>
      </c>
      <c r="AC1229" s="52" t="s">
        <v>2270</v>
      </c>
      <c r="AD1229" s="52"/>
    </row>
    <row r="1230" ht="33.75" hidden="1" customHeight="1">
      <c r="A1230" s="52">
        <v>1371.0</v>
      </c>
      <c r="B1230" s="53" t="s">
        <v>54</v>
      </c>
      <c r="C1230" s="54" t="s">
        <v>1522</v>
      </c>
      <c r="D1230" s="55" t="s">
        <v>197</v>
      </c>
      <c r="E1230" s="54"/>
      <c r="F1230" s="303"/>
      <c r="G1230" s="58">
        <v>45974.0</v>
      </c>
      <c r="H1230" s="74"/>
      <c r="I1230" s="74"/>
      <c r="J1230" s="63" t="s">
        <v>57</v>
      </c>
      <c r="K1230" s="64" t="s">
        <v>57</v>
      </c>
      <c r="L1230" s="64" t="s">
        <v>66</v>
      </c>
      <c r="M1230" s="74" t="s">
        <v>57</v>
      </c>
      <c r="N1230" s="74" t="s">
        <v>57</v>
      </c>
      <c r="O1230" s="74" t="s">
        <v>57</v>
      </c>
      <c r="P1230" s="307"/>
      <c r="Q1230" s="74" t="s">
        <v>101</v>
      </c>
      <c r="R1230" s="65" t="s">
        <v>58</v>
      </c>
      <c r="S1230" s="67">
        <v>4.0</v>
      </c>
      <c r="T1230" s="67">
        <v>4.0</v>
      </c>
      <c r="U1230" s="67">
        <v>0.0</v>
      </c>
      <c r="V1230" s="68"/>
      <c r="W1230" s="70"/>
      <c r="X1230" s="70"/>
      <c r="Y1230" s="64" t="s">
        <v>66</v>
      </c>
      <c r="Z1230" s="64" t="s">
        <v>66</v>
      </c>
      <c r="AA1230" s="64" t="s">
        <v>66</v>
      </c>
      <c r="AB1230" s="64" t="s">
        <v>66</v>
      </c>
      <c r="AC1230" s="52" t="s">
        <v>2130</v>
      </c>
      <c r="AD1230" s="52"/>
    </row>
    <row r="1231" ht="33.75" hidden="1" customHeight="1">
      <c r="A1231" s="52">
        <v>1372.0</v>
      </c>
      <c r="B1231" s="53" t="s">
        <v>54</v>
      </c>
      <c r="C1231" s="54" t="s">
        <v>1738</v>
      </c>
      <c r="D1231" s="55" t="s">
        <v>197</v>
      </c>
      <c r="E1231" s="54"/>
      <c r="F1231" s="303"/>
      <c r="G1231" s="58">
        <v>45967.0</v>
      </c>
      <c r="H1231" s="74"/>
      <c r="I1231" s="74"/>
      <c r="J1231" s="63" t="s">
        <v>57</v>
      </c>
      <c r="K1231" s="64" t="s">
        <v>57</v>
      </c>
      <c r="L1231" s="64" t="s">
        <v>66</v>
      </c>
      <c r="M1231" s="74" t="s">
        <v>57</v>
      </c>
      <c r="N1231" s="74" t="s">
        <v>57</v>
      </c>
      <c r="O1231" s="74" t="s">
        <v>57</v>
      </c>
      <c r="P1231" s="307"/>
      <c r="Q1231" s="74" t="s">
        <v>58</v>
      </c>
      <c r="R1231" s="65" t="s">
        <v>58</v>
      </c>
      <c r="S1231" s="67">
        <v>1.0</v>
      </c>
      <c r="T1231" s="67">
        <v>1.0</v>
      </c>
      <c r="U1231" s="67">
        <v>0.0</v>
      </c>
      <c r="V1231" s="68"/>
      <c r="W1231" s="70"/>
      <c r="X1231" s="70"/>
      <c r="Y1231" s="64" t="s">
        <v>66</v>
      </c>
      <c r="Z1231" s="64" t="s">
        <v>66</v>
      </c>
      <c r="AA1231" s="64" t="s">
        <v>66</v>
      </c>
      <c r="AB1231" s="64" t="s">
        <v>66</v>
      </c>
      <c r="AC1231" s="52" t="s">
        <v>2271</v>
      </c>
      <c r="AD1231" s="52"/>
    </row>
    <row r="1232" ht="33.75" hidden="1" customHeight="1">
      <c r="A1232" s="52">
        <v>1373.0</v>
      </c>
      <c r="B1232" s="53" t="s">
        <v>54</v>
      </c>
      <c r="C1232" s="54" t="s">
        <v>1739</v>
      </c>
      <c r="D1232" s="55" t="s">
        <v>3056</v>
      </c>
      <c r="E1232" s="54"/>
      <c r="F1232" s="303"/>
      <c r="G1232" s="58">
        <v>45981.0</v>
      </c>
      <c r="H1232" s="74"/>
      <c r="I1232" s="74"/>
      <c r="J1232" s="63" t="s">
        <v>66</v>
      </c>
      <c r="K1232" s="64" t="s">
        <v>66</v>
      </c>
      <c r="L1232" s="64" t="s">
        <v>66</v>
      </c>
      <c r="M1232" s="74" t="s">
        <v>57</v>
      </c>
      <c r="N1232" s="74" t="s">
        <v>57</v>
      </c>
      <c r="O1232" s="74" t="s">
        <v>57</v>
      </c>
      <c r="P1232" s="307"/>
      <c r="Q1232" s="74" t="s">
        <v>58</v>
      </c>
      <c r="R1232" s="65" t="s">
        <v>64</v>
      </c>
      <c r="S1232" s="67">
        <v>6.0</v>
      </c>
      <c r="T1232" s="67">
        <v>0.0</v>
      </c>
      <c r="U1232" s="67">
        <v>0.0</v>
      </c>
      <c r="V1232" s="68"/>
      <c r="W1232" s="70"/>
      <c r="X1232" s="70"/>
      <c r="Y1232" s="64" t="s">
        <v>66</v>
      </c>
      <c r="Z1232" s="64" t="s">
        <v>66</v>
      </c>
      <c r="AA1232" s="64" t="s">
        <v>66</v>
      </c>
      <c r="AB1232" s="64" t="s">
        <v>66</v>
      </c>
      <c r="AC1232" s="52" t="s">
        <v>2272</v>
      </c>
      <c r="AD1232" s="52"/>
    </row>
    <row r="1233" ht="33.75" hidden="1" customHeight="1">
      <c r="A1233" s="52">
        <v>1374.0</v>
      </c>
      <c r="B1233" s="53" t="s">
        <v>54</v>
      </c>
      <c r="C1233" s="54" t="s">
        <v>1659</v>
      </c>
      <c r="D1233" s="55" t="s">
        <v>3036</v>
      </c>
      <c r="E1233" s="54"/>
      <c r="F1233" s="303"/>
      <c r="G1233" s="58">
        <v>45966.0</v>
      </c>
      <c r="H1233" s="74"/>
      <c r="I1233" s="74"/>
      <c r="J1233" s="63" t="s">
        <v>57</v>
      </c>
      <c r="K1233" s="64" t="s">
        <v>57</v>
      </c>
      <c r="L1233" s="64" t="s">
        <v>66</v>
      </c>
      <c r="M1233" s="74" t="s">
        <v>57</v>
      </c>
      <c r="N1233" s="74" t="s">
        <v>57</v>
      </c>
      <c r="O1233" s="74" t="s">
        <v>57</v>
      </c>
      <c r="P1233" s="307"/>
      <c r="Q1233" s="74" t="s">
        <v>58</v>
      </c>
      <c r="R1233" s="65" t="s">
        <v>64</v>
      </c>
      <c r="S1233" s="67">
        <v>6.0</v>
      </c>
      <c r="T1233" s="67">
        <v>2.0</v>
      </c>
      <c r="U1233" s="67">
        <v>0.0</v>
      </c>
      <c r="V1233" s="68"/>
      <c r="W1233" s="70"/>
      <c r="X1233" s="70"/>
      <c r="Y1233" s="64" t="s">
        <v>66</v>
      </c>
      <c r="Z1233" s="64" t="s">
        <v>66</v>
      </c>
      <c r="AA1233" s="64" t="s">
        <v>66</v>
      </c>
      <c r="AB1233" s="64" t="s">
        <v>66</v>
      </c>
      <c r="AC1233" s="52"/>
      <c r="AD1233" s="52"/>
    </row>
    <row r="1234" ht="33.75" hidden="1" customHeight="1">
      <c r="A1234" s="52">
        <v>1375.0</v>
      </c>
      <c r="B1234" s="53" t="s">
        <v>54</v>
      </c>
      <c r="C1234" s="54" t="s">
        <v>1740</v>
      </c>
      <c r="D1234" s="55" t="s">
        <v>2273</v>
      </c>
      <c r="E1234" s="54"/>
      <c r="F1234" s="303"/>
      <c r="G1234" s="58">
        <v>45964.0</v>
      </c>
      <c r="H1234" s="74"/>
      <c r="I1234" s="74"/>
      <c r="J1234" s="63" t="s">
        <v>66</v>
      </c>
      <c r="K1234" s="64" t="s">
        <v>66</v>
      </c>
      <c r="L1234" s="64" t="s">
        <v>183</v>
      </c>
      <c r="M1234" s="74" t="s">
        <v>66</v>
      </c>
      <c r="N1234" s="74" t="s">
        <v>66</v>
      </c>
      <c r="O1234" s="74" t="s">
        <v>66</v>
      </c>
      <c r="P1234" s="307"/>
      <c r="Q1234" s="74" t="s">
        <v>66</v>
      </c>
      <c r="R1234" s="65" t="s">
        <v>66</v>
      </c>
      <c r="S1234" s="67">
        <v>0.0</v>
      </c>
      <c r="T1234" s="67">
        <v>0.0</v>
      </c>
      <c r="U1234" s="67">
        <v>1.0</v>
      </c>
      <c r="V1234" s="68"/>
      <c r="W1234" s="70"/>
      <c r="X1234" s="70"/>
      <c r="Y1234" s="64" t="s">
        <v>66</v>
      </c>
      <c r="Z1234" s="64" t="s">
        <v>66</v>
      </c>
      <c r="AA1234" s="64" t="s">
        <v>66</v>
      </c>
      <c r="AB1234" s="64" t="s">
        <v>66</v>
      </c>
      <c r="AC1234" s="52" t="s">
        <v>2274</v>
      </c>
      <c r="AD1234" s="52"/>
    </row>
    <row r="1235" ht="33.75" hidden="1" customHeight="1">
      <c r="A1235" s="52">
        <v>1376.0</v>
      </c>
      <c r="B1235" s="53" t="s">
        <v>54</v>
      </c>
      <c r="C1235" s="54" t="s">
        <v>1741</v>
      </c>
      <c r="D1235" s="55" t="s">
        <v>714</v>
      </c>
      <c r="E1235" s="54"/>
      <c r="F1235" s="303"/>
      <c r="G1235" s="58">
        <v>45986.0</v>
      </c>
      <c r="H1235" s="74"/>
      <c r="I1235" s="74"/>
      <c r="J1235" s="63" t="s">
        <v>66</v>
      </c>
      <c r="K1235" s="64" t="s">
        <v>66</v>
      </c>
      <c r="L1235" s="64" t="s">
        <v>66</v>
      </c>
      <c r="M1235" s="74" t="s">
        <v>57</v>
      </c>
      <c r="N1235" s="74" t="s">
        <v>57</v>
      </c>
      <c r="O1235" s="74" t="s">
        <v>57</v>
      </c>
      <c r="P1235" s="307"/>
      <c r="Q1235" s="74" t="s">
        <v>58</v>
      </c>
      <c r="R1235" s="65" t="s">
        <v>58</v>
      </c>
      <c r="S1235" s="67">
        <v>5.0</v>
      </c>
      <c r="T1235" s="67">
        <v>0.0</v>
      </c>
      <c r="U1235" s="67">
        <v>0.0</v>
      </c>
      <c r="V1235" s="68"/>
      <c r="W1235" s="70"/>
      <c r="X1235" s="70"/>
      <c r="Y1235" s="64" t="s">
        <v>66</v>
      </c>
      <c r="Z1235" s="64" t="s">
        <v>66</v>
      </c>
      <c r="AA1235" s="64" t="s">
        <v>66</v>
      </c>
      <c r="AB1235" s="64" t="s">
        <v>66</v>
      </c>
      <c r="AC1235" s="52" t="s">
        <v>2598</v>
      </c>
      <c r="AD1235" s="52"/>
    </row>
    <row r="1236" ht="33.75" hidden="1" customHeight="1">
      <c r="A1236" s="52">
        <v>1377.0</v>
      </c>
      <c r="B1236" s="53" t="s">
        <v>54</v>
      </c>
      <c r="C1236" s="54" t="s">
        <v>1743</v>
      </c>
      <c r="D1236" s="55" t="s">
        <v>197</v>
      </c>
      <c r="E1236" s="54"/>
      <c r="F1236" s="303"/>
      <c r="G1236" s="58">
        <v>45999.0</v>
      </c>
      <c r="H1236" s="74"/>
      <c r="I1236" s="74"/>
      <c r="J1236" s="63" t="s">
        <v>82</v>
      </c>
      <c r="K1236" s="64" t="s">
        <v>82</v>
      </c>
      <c r="L1236" s="64" t="s">
        <v>82</v>
      </c>
      <c r="M1236" s="74" t="s">
        <v>57</v>
      </c>
      <c r="N1236" s="74" t="s">
        <v>57</v>
      </c>
      <c r="O1236" s="74" t="s">
        <v>57</v>
      </c>
      <c r="P1236" s="307"/>
      <c r="Q1236" s="74" t="s">
        <v>58</v>
      </c>
      <c r="R1236" s="65" t="s">
        <v>58</v>
      </c>
      <c r="S1236" s="67">
        <v>5.0</v>
      </c>
      <c r="T1236" s="67">
        <v>5.0</v>
      </c>
      <c r="U1236" s="67">
        <v>2.0</v>
      </c>
      <c r="V1236" s="68"/>
      <c r="W1236" s="70"/>
      <c r="X1236" s="70"/>
      <c r="Y1236" s="64" t="s">
        <v>66</v>
      </c>
      <c r="Z1236" s="64" t="s">
        <v>66</v>
      </c>
      <c r="AA1236" s="64" t="s">
        <v>66</v>
      </c>
      <c r="AB1236" s="64" t="s">
        <v>66</v>
      </c>
      <c r="AC1236" s="52" t="s">
        <v>2275</v>
      </c>
      <c r="AD1236" s="52"/>
    </row>
    <row r="1237" ht="33.75" hidden="1" customHeight="1">
      <c r="A1237" s="52">
        <v>1378.0</v>
      </c>
      <c r="B1237" s="53" t="s">
        <v>54</v>
      </c>
      <c r="C1237" s="54" t="s">
        <v>1744</v>
      </c>
      <c r="D1237" s="55" t="s">
        <v>197</v>
      </c>
      <c r="E1237" s="54"/>
      <c r="F1237" s="303"/>
      <c r="G1237" s="58">
        <v>46030.0</v>
      </c>
      <c r="H1237" s="74"/>
      <c r="I1237" s="74"/>
      <c r="J1237" s="63" t="s">
        <v>57</v>
      </c>
      <c r="K1237" s="64" t="s">
        <v>57</v>
      </c>
      <c r="L1237" s="64" t="s">
        <v>82</v>
      </c>
      <c r="M1237" s="74" t="s">
        <v>57</v>
      </c>
      <c r="N1237" s="65" t="s">
        <v>57</v>
      </c>
      <c r="O1237" s="74" t="s">
        <v>57</v>
      </c>
      <c r="P1237" s="307"/>
      <c r="Q1237" s="74" t="s">
        <v>58</v>
      </c>
      <c r="R1237" s="74" t="s">
        <v>58</v>
      </c>
      <c r="S1237" s="67">
        <v>3.0</v>
      </c>
      <c r="T1237" s="67">
        <v>5.0</v>
      </c>
      <c r="U1237" s="67">
        <v>2.0</v>
      </c>
      <c r="V1237" s="68"/>
      <c r="W1237" s="70"/>
      <c r="X1237" s="70"/>
      <c r="Y1237" s="64" t="s">
        <v>66</v>
      </c>
      <c r="Z1237" s="64" t="s">
        <v>66</v>
      </c>
      <c r="AA1237" s="64" t="s">
        <v>66</v>
      </c>
      <c r="AB1237" s="64" t="s">
        <v>66</v>
      </c>
      <c r="AC1237" s="52"/>
      <c r="AD1237" s="52"/>
    </row>
    <row r="1238" ht="33.75" hidden="1" customHeight="1">
      <c r="A1238" s="52">
        <v>1379.0</v>
      </c>
      <c r="B1238" s="53" t="s">
        <v>54</v>
      </c>
      <c r="C1238" s="54" t="s">
        <v>1745</v>
      </c>
      <c r="D1238" s="55" t="s">
        <v>354</v>
      </c>
      <c r="E1238" s="54"/>
      <c r="F1238" s="303"/>
      <c r="G1238" s="58">
        <v>45980.0</v>
      </c>
      <c r="H1238" s="74"/>
      <c r="I1238" s="74"/>
      <c r="J1238" s="63" t="s">
        <v>66</v>
      </c>
      <c r="K1238" s="64" t="s">
        <v>66</v>
      </c>
      <c r="L1238" s="64" t="s">
        <v>66</v>
      </c>
      <c r="M1238" s="74" t="s">
        <v>66</v>
      </c>
      <c r="N1238" s="74" t="s">
        <v>66</v>
      </c>
      <c r="O1238" s="74" t="s">
        <v>66</v>
      </c>
      <c r="P1238" s="307"/>
      <c r="Q1238" s="74" t="s">
        <v>66</v>
      </c>
      <c r="R1238" s="65" t="s">
        <v>66</v>
      </c>
      <c r="S1238" s="67">
        <v>0.0</v>
      </c>
      <c r="T1238" s="67">
        <v>0.0</v>
      </c>
      <c r="U1238" s="67">
        <v>0.0</v>
      </c>
      <c r="V1238" s="68"/>
      <c r="W1238" s="70"/>
      <c r="X1238" s="70"/>
      <c r="Y1238" s="64" t="s">
        <v>66</v>
      </c>
      <c r="Z1238" s="64" t="s">
        <v>66</v>
      </c>
      <c r="AA1238" s="64" t="s">
        <v>66</v>
      </c>
      <c r="AB1238" s="64" t="s">
        <v>66</v>
      </c>
      <c r="AC1238" s="52" t="s">
        <v>2276</v>
      </c>
      <c r="AD1238" s="52"/>
    </row>
    <row r="1239" ht="33.75" hidden="1" customHeight="1">
      <c r="A1239" s="52">
        <v>1380.0</v>
      </c>
      <c r="B1239" s="53" t="s">
        <v>54</v>
      </c>
      <c r="C1239" s="54" t="s">
        <v>265</v>
      </c>
      <c r="D1239" s="55" t="s">
        <v>197</v>
      </c>
      <c r="E1239" s="54"/>
      <c r="F1239" s="303"/>
      <c r="G1239" s="58">
        <v>45985.0</v>
      </c>
      <c r="H1239" s="74"/>
      <c r="I1239" s="74"/>
      <c r="J1239" s="63" t="s">
        <v>57</v>
      </c>
      <c r="K1239" s="64" t="s">
        <v>57</v>
      </c>
      <c r="L1239" s="64" t="s">
        <v>183</v>
      </c>
      <c r="M1239" s="74" t="s">
        <v>57</v>
      </c>
      <c r="N1239" s="74" t="s">
        <v>57</v>
      </c>
      <c r="O1239" s="74" t="s">
        <v>57</v>
      </c>
      <c r="P1239" s="307"/>
      <c r="Q1239" s="74" t="s">
        <v>58</v>
      </c>
      <c r="R1239" s="65" t="s">
        <v>64</v>
      </c>
      <c r="S1239" s="67">
        <v>3.0</v>
      </c>
      <c r="T1239" s="67">
        <v>5.0</v>
      </c>
      <c r="U1239" s="67">
        <v>2.0</v>
      </c>
      <c r="V1239" s="68"/>
      <c r="W1239" s="70"/>
      <c r="X1239" s="70"/>
      <c r="Y1239" s="64" t="s">
        <v>66</v>
      </c>
      <c r="Z1239" s="64" t="s">
        <v>66</v>
      </c>
      <c r="AA1239" s="64" t="s">
        <v>66</v>
      </c>
      <c r="AB1239" s="64" t="s">
        <v>66</v>
      </c>
      <c r="AC1239" s="52" t="s">
        <v>2277</v>
      </c>
      <c r="AD1239" s="52"/>
    </row>
    <row r="1240" ht="33.75" hidden="1" customHeight="1">
      <c r="A1240" s="52">
        <v>1381.0</v>
      </c>
      <c r="B1240" s="53" t="s">
        <v>54</v>
      </c>
      <c r="C1240" s="54" t="s">
        <v>1746</v>
      </c>
      <c r="D1240" s="55" t="s">
        <v>453</v>
      </c>
      <c r="E1240" s="54"/>
      <c r="F1240" s="303"/>
      <c r="G1240" s="58">
        <v>45972.0</v>
      </c>
      <c r="H1240" s="74"/>
      <c r="I1240" s="74"/>
      <c r="J1240" s="63" t="s">
        <v>57</v>
      </c>
      <c r="K1240" s="64" t="s">
        <v>57</v>
      </c>
      <c r="L1240" s="64" t="s">
        <v>57</v>
      </c>
      <c r="M1240" s="74" t="s">
        <v>57</v>
      </c>
      <c r="N1240" s="74" t="s">
        <v>57</v>
      </c>
      <c r="O1240" s="74" t="s">
        <v>57</v>
      </c>
      <c r="P1240" s="307"/>
      <c r="Q1240" s="74" t="s">
        <v>58</v>
      </c>
      <c r="R1240" s="65" t="s">
        <v>58</v>
      </c>
      <c r="S1240" s="67">
        <v>15.0</v>
      </c>
      <c r="T1240" s="67">
        <v>13.0</v>
      </c>
      <c r="U1240" s="67">
        <v>5.0</v>
      </c>
      <c r="V1240" s="68"/>
      <c r="W1240" s="70"/>
      <c r="X1240" s="70"/>
      <c r="Y1240" s="64" t="s">
        <v>66</v>
      </c>
      <c r="Z1240" s="64" t="s">
        <v>66</v>
      </c>
      <c r="AA1240" s="64" t="s">
        <v>66</v>
      </c>
      <c r="AB1240" s="64" t="s">
        <v>66</v>
      </c>
      <c r="AC1240" s="52" t="s">
        <v>620</v>
      </c>
      <c r="AD1240" s="52"/>
    </row>
    <row r="1241" ht="33.75" hidden="1" customHeight="1">
      <c r="A1241" s="52">
        <v>1382.0</v>
      </c>
      <c r="B1241" s="53" t="s">
        <v>54</v>
      </c>
      <c r="C1241" s="54" t="s">
        <v>1747</v>
      </c>
      <c r="D1241" s="55" t="s">
        <v>2278</v>
      </c>
      <c r="E1241" s="54"/>
      <c r="F1241" s="303"/>
      <c r="G1241" s="58">
        <v>46063.0</v>
      </c>
      <c r="H1241" s="74"/>
      <c r="I1241" s="74"/>
      <c r="J1241" s="63" t="s">
        <v>82</v>
      </c>
      <c r="K1241" s="64" t="s">
        <v>82</v>
      </c>
      <c r="L1241" s="64" t="s">
        <v>66</v>
      </c>
      <c r="M1241" s="65" t="s">
        <v>66</v>
      </c>
      <c r="N1241" s="65" t="s">
        <v>66</v>
      </c>
      <c r="O1241" s="65" t="s">
        <v>66</v>
      </c>
      <c r="P1241" s="65" t="s">
        <v>66</v>
      </c>
      <c r="Q1241" s="65" t="s">
        <v>66</v>
      </c>
      <c r="R1241" s="65" t="s">
        <v>66</v>
      </c>
      <c r="S1241" s="67">
        <v>0.0</v>
      </c>
      <c r="T1241" s="67"/>
      <c r="U1241" s="67">
        <v>0.0</v>
      </c>
      <c r="V1241" s="68"/>
      <c r="W1241" s="70"/>
      <c r="X1241" s="70"/>
      <c r="Y1241" s="64" t="s">
        <v>66</v>
      </c>
      <c r="Z1241" s="64" t="s">
        <v>66</v>
      </c>
      <c r="AA1241" s="64" t="s">
        <v>66</v>
      </c>
      <c r="AB1241" s="64" t="s">
        <v>66</v>
      </c>
      <c r="AC1241" s="52" t="s">
        <v>2279</v>
      </c>
      <c r="AD1241" s="52"/>
    </row>
    <row r="1242" ht="33.75" hidden="1" customHeight="1">
      <c r="A1242" s="52">
        <v>1383.0</v>
      </c>
      <c r="B1242" s="53" t="s">
        <v>54</v>
      </c>
      <c r="C1242" s="54" t="s">
        <v>1748</v>
      </c>
      <c r="D1242" s="55" t="s">
        <v>197</v>
      </c>
      <c r="E1242" s="54"/>
      <c r="F1242" s="303"/>
      <c r="G1242" s="58">
        <v>46029.0</v>
      </c>
      <c r="H1242" s="74"/>
      <c r="I1242" s="74"/>
      <c r="J1242" s="63" t="s">
        <v>82</v>
      </c>
      <c r="K1242" s="64" t="s">
        <v>82</v>
      </c>
      <c r="L1242" s="64" t="s">
        <v>82</v>
      </c>
      <c r="M1242" s="74" t="s">
        <v>57</v>
      </c>
      <c r="N1242" s="74" t="s">
        <v>57</v>
      </c>
      <c r="O1242" s="74" t="s">
        <v>57</v>
      </c>
      <c r="P1242" s="307"/>
      <c r="Q1242" s="74" t="s">
        <v>58</v>
      </c>
      <c r="R1242" s="74" t="s">
        <v>58</v>
      </c>
      <c r="S1242" s="67">
        <v>7.0</v>
      </c>
      <c r="T1242" s="67">
        <v>8.0</v>
      </c>
      <c r="U1242" s="67">
        <v>1.0</v>
      </c>
      <c r="V1242" s="68"/>
      <c r="W1242" s="70"/>
      <c r="X1242" s="70"/>
      <c r="Y1242" s="64" t="s">
        <v>66</v>
      </c>
      <c r="Z1242" s="64" t="s">
        <v>66</v>
      </c>
      <c r="AA1242" s="64" t="s">
        <v>66</v>
      </c>
      <c r="AB1242" s="64" t="s">
        <v>66</v>
      </c>
      <c r="AC1242" s="52" t="s">
        <v>2280</v>
      </c>
      <c r="AD1242" s="52"/>
    </row>
    <row r="1243" ht="33.75" hidden="1" customHeight="1">
      <c r="A1243" s="52">
        <v>1384.0</v>
      </c>
      <c r="B1243" s="53" t="s">
        <v>54</v>
      </c>
      <c r="C1243" s="54" t="s">
        <v>1749</v>
      </c>
      <c r="D1243" s="55" t="s">
        <v>197</v>
      </c>
      <c r="E1243" s="54"/>
      <c r="F1243" s="303"/>
      <c r="G1243" s="58">
        <v>46006.0</v>
      </c>
      <c r="H1243" s="74"/>
      <c r="I1243" s="74"/>
      <c r="J1243" s="63" t="s">
        <v>82</v>
      </c>
      <c r="K1243" s="64" t="s">
        <v>82</v>
      </c>
      <c r="L1243" s="64" t="s">
        <v>82</v>
      </c>
      <c r="M1243" s="74" t="s">
        <v>57</v>
      </c>
      <c r="N1243" s="74" t="s">
        <v>57</v>
      </c>
      <c r="O1243" s="74" t="s">
        <v>57</v>
      </c>
      <c r="P1243" s="307"/>
      <c r="Q1243" s="74" t="s">
        <v>58</v>
      </c>
      <c r="R1243" s="65" t="s">
        <v>58</v>
      </c>
      <c r="S1243" s="67">
        <v>21.0</v>
      </c>
      <c r="T1243" s="67">
        <v>24.0</v>
      </c>
      <c r="U1243" s="67">
        <v>5.0</v>
      </c>
      <c r="V1243" s="68"/>
      <c r="W1243" s="70"/>
      <c r="X1243" s="70"/>
      <c r="Y1243" s="64" t="s">
        <v>66</v>
      </c>
      <c r="Z1243" s="64" t="s">
        <v>66</v>
      </c>
      <c r="AA1243" s="64" t="s">
        <v>66</v>
      </c>
      <c r="AB1243" s="64" t="s">
        <v>66</v>
      </c>
      <c r="AC1243" s="52" t="s">
        <v>2281</v>
      </c>
      <c r="AD1243" s="52"/>
    </row>
    <row r="1244" ht="33.75" hidden="1" customHeight="1">
      <c r="A1244" s="52">
        <v>1385.0</v>
      </c>
      <c r="B1244" s="53" t="s">
        <v>54</v>
      </c>
      <c r="C1244" s="54" t="s">
        <v>1750</v>
      </c>
      <c r="D1244" s="55" t="s">
        <v>197</v>
      </c>
      <c r="E1244" s="54"/>
      <c r="F1244" s="303"/>
      <c r="G1244" s="58">
        <v>45992.0</v>
      </c>
      <c r="H1244" s="74"/>
      <c r="I1244" s="74"/>
      <c r="J1244" s="63" t="s">
        <v>82</v>
      </c>
      <c r="K1244" s="64" t="s">
        <v>82</v>
      </c>
      <c r="L1244" s="64" t="s">
        <v>82</v>
      </c>
      <c r="M1244" s="74" t="s">
        <v>57</v>
      </c>
      <c r="N1244" s="74" t="s">
        <v>57</v>
      </c>
      <c r="O1244" s="74" t="s">
        <v>57</v>
      </c>
      <c r="P1244" s="307"/>
      <c r="Q1244" s="74" t="s">
        <v>58</v>
      </c>
      <c r="R1244" s="65" t="s">
        <v>58</v>
      </c>
      <c r="S1244" s="67">
        <v>7.0</v>
      </c>
      <c r="T1244" s="67">
        <v>9.0</v>
      </c>
      <c r="U1244" s="67">
        <v>2.0</v>
      </c>
      <c r="V1244" s="68"/>
      <c r="W1244" s="70"/>
      <c r="X1244" s="70"/>
      <c r="Y1244" s="64" t="s">
        <v>66</v>
      </c>
      <c r="Z1244" s="64" t="s">
        <v>66</v>
      </c>
      <c r="AA1244" s="64" t="s">
        <v>66</v>
      </c>
      <c r="AB1244" s="64" t="s">
        <v>66</v>
      </c>
      <c r="AC1244" s="52" t="s">
        <v>2282</v>
      </c>
      <c r="AD1244" s="52"/>
    </row>
    <row r="1245" ht="33.75" hidden="1" customHeight="1">
      <c r="A1245" s="52">
        <v>1386.0</v>
      </c>
      <c r="B1245" s="53" t="s">
        <v>54</v>
      </c>
      <c r="C1245" s="54" t="s">
        <v>1752</v>
      </c>
      <c r="D1245" s="55" t="s">
        <v>197</v>
      </c>
      <c r="E1245" s="54"/>
      <c r="F1245" s="303"/>
      <c r="G1245" s="58">
        <v>46007.0</v>
      </c>
      <c r="H1245" s="74"/>
      <c r="I1245" s="74"/>
      <c r="J1245" s="63" t="s">
        <v>82</v>
      </c>
      <c r="K1245" s="64" t="s">
        <v>82</v>
      </c>
      <c r="L1245" s="64" t="s">
        <v>82</v>
      </c>
      <c r="M1245" s="74" t="s">
        <v>57</v>
      </c>
      <c r="N1245" s="74" t="s">
        <v>57</v>
      </c>
      <c r="O1245" s="74" t="s">
        <v>57</v>
      </c>
      <c r="P1245" s="307"/>
      <c r="Q1245" s="74" t="s">
        <v>58</v>
      </c>
      <c r="R1245" s="65" t="s">
        <v>58</v>
      </c>
      <c r="S1245" s="67">
        <v>11.0</v>
      </c>
      <c r="T1245" s="67">
        <v>13.0</v>
      </c>
      <c r="U1245" s="67">
        <v>4.0</v>
      </c>
      <c r="V1245" s="68"/>
      <c r="W1245" s="70"/>
      <c r="X1245" s="70"/>
      <c r="Y1245" s="64" t="s">
        <v>66</v>
      </c>
      <c r="Z1245" s="64" t="s">
        <v>66</v>
      </c>
      <c r="AA1245" s="64" t="s">
        <v>66</v>
      </c>
      <c r="AB1245" s="64" t="s">
        <v>66</v>
      </c>
      <c r="AC1245" s="52" t="s">
        <v>2283</v>
      </c>
      <c r="AD1245" s="52"/>
    </row>
    <row r="1246" ht="33.75" hidden="1" customHeight="1">
      <c r="A1246" s="52">
        <v>1387.0</v>
      </c>
      <c r="B1246" s="53" t="s">
        <v>54</v>
      </c>
      <c r="C1246" s="54" t="s">
        <v>1753</v>
      </c>
      <c r="D1246" s="55" t="s">
        <v>197</v>
      </c>
      <c r="E1246" s="54"/>
      <c r="F1246" s="303"/>
      <c r="G1246" s="58">
        <v>46013.0</v>
      </c>
      <c r="H1246" s="74"/>
      <c r="I1246" s="74"/>
      <c r="J1246" s="63" t="s">
        <v>82</v>
      </c>
      <c r="K1246" s="64" t="s">
        <v>82</v>
      </c>
      <c r="L1246" s="64" t="s">
        <v>82</v>
      </c>
      <c r="M1246" s="74" t="s">
        <v>57</v>
      </c>
      <c r="N1246" s="74" t="s">
        <v>57</v>
      </c>
      <c r="O1246" s="74" t="s">
        <v>57</v>
      </c>
      <c r="P1246" s="307"/>
      <c r="Q1246" s="74" t="s">
        <v>58</v>
      </c>
      <c r="R1246" s="65" t="s">
        <v>58</v>
      </c>
      <c r="S1246" s="67">
        <v>8.0</v>
      </c>
      <c r="T1246" s="67">
        <v>10.0</v>
      </c>
      <c r="U1246" s="67">
        <v>4.0</v>
      </c>
      <c r="V1246" s="68"/>
      <c r="W1246" s="70"/>
      <c r="X1246" s="70"/>
      <c r="Y1246" s="64" t="s">
        <v>66</v>
      </c>
      <c r="Z1246" s="64" t="s">
        <v>66</v>
      </c>
      <c r="AA1246" s="64" t="s">
        <v>66</v>
      </c>
      <c r="AB1246" s="64" t="s">
        <v>66</v>
      </c>
      <c r="AC1246" s="52" t="s">
        <v>2284</v>
      </c>
      <c r="AD1246" s="52"/>
    </row>
    <row r="1247" ht="33.75" hidden="1" customHeight="1">
      <c r="A1247" s="52">
        <v>1388.0</v>
      </c>
      <c r="B1247" s="53" t="s">
        <v>54</v>
      </c>
      <c r="C1247" s="54" t="s">
        <v>1754</v>
      </c>
      <c r="D1247" s="55" t="s">
        <v>714</v>
      </c>
      <c r="E1247" s="54"/>
      <c r="F1247" s="303"/>
      <c r="G1247" s="58">
        <v>45981.0</v>
      </c>
      <c r="H1247" s="74"/>
      <c r="I1247" s="74"/>
      <c r="J1247" s="63" t="s">
        <v>66</v>
      </c>
      <c r="K1247" s="64" t="s">
        <v>66</v>
      </c>
      <c r="L1247" s="64" t="s">
        <v>66</v>
      </c>
      <c r="M1247" s="74" t="s">
        <v>57</v>
      </c>
      <c r="N1247" s="74" t="s">
        <v>57</v>
      </c>
      <c r="O1247" s="74" t="s">
        <v>57</v>
      </c>
      <c r="P1247" s="307"/>
      <c r="Q1247" s="74" t="s">
        <v>58</v>
      </c>
      <c r="R1247" s="65" t="s">
        <v>64</v>
      </c>
      <c r="S1247" s="67">
        <v>1.0</v>
      </c>
      <c r="T1247" s="67">
        <v>0.0</v>
      </c>
      <c r="U1247" s="67">
        <v>0.0</v>
      </c>
      <c r="V1247" s="68"/>
      <c r="W1247" s="70"/>
      <c r="X1247" s="70"/>
      <c r="Y1247" s="64" t="s">
        <v>66</v>
      </c>
      <c r="Z1247" s="64" t="s">
        <v>66</v>
      </c>
      <c r="AA1247" s="64" t="s">
        <v>66</v>
      </c>
      <c r="AB1247" s="64" t="s">
        <v>66</v>
      </c>
      <c r="AC1247" s="52" t="s">
        <v>876</v>
      </c>
      <c r="AD1247" s="52"/>
    </row>
    <row r="1248" ht="33.75" hidden="1" customHeight="1">
      <c r="A1248" s="52">
        <v>1389.0</v>
      </c>
      <c r="B1248" s="53" t="s">
        <v>54</v>
      </c>
      <c r="C1248" s="54" t="s">
        <v>1756</v>
      </c>
      <c r="D1248" s="55" t="s">
        <v>453</v>
      </c>
      <c r="E1248" s="54"/>
      <c r="F1248" s="303"/>
      <c r="G1248" s="58">
        <v>45968.0</v>
      </c>
      <c r="H1248" s="74"/>
      <c r="I1248" s="74"/>
      <c r="J1248" s="63" t="s">
        <v>66</v>
      </c>
      <c r="K1248" s="64" t="s">
        <v>66</v>
      </c>
      <c r="L1248" s="64" t="s">
        <v>57</v>
      </c>
      <c r="M1248" s="74" t="s">
        <v>66</v>
      </c>
      <c r="N1248" s="74" t="s">
        <v>66</v>
      </c>
      <c r="O1248" s="74" t="s">
        <v>66</v>
      </c>
      <c r="P1248" s="307"/>
      <c r="Q1248" s="74" t="s">
        <v>66</v>
      </c>
      <c r="R1248" s="65" t="s">
        <v>66</v>
      </c>
      <c r="S1248" s="67">
        <v>0.0</v>
      </c>
      <c r="T1248" s="67">
        <v>0.0</v>
      </c>
      <c r="U1248" s="67">
        <v>1.0</v>
      </c>
      <c r="V1248" s="68"/>
      <c r="W1248" s="70"/>
      <c r="X1248" s="70"/>
      <c r="Y1248" s="64" t="s">
        <v>66</v>
      </c>
      <c r="Z1248" s="64" t="s">
        <v>66</v>
      </c>
      <c r="AA1248" s="64" t="s">
        <v>66</v>
      </c>
      <c r="AB1248" s="64" t="s">
        <v>66</v>
      </c>
      <c r="AC1248" s="52" t="s">
        <v>2285</v>
      </c>
      <c r="AD1248" s="52"/>
    </row>
    <row r="1249" ht="33.75" hidden="1" customHeight="1">
      <c r="A1249" s="52">
        <v>1390.0</v>
      </c>
      <c r="B1249" s="53" t="s">
        <v>54</v>
      </c>
      <c r="C1249" s="54" t="s">
        <v>1757</v>
      </c>
      <c r="D1249" s="55" t="s">
        <v>197</v>
      </c>
      <c r="E1249" s="54"/>
      <c r="F1249" s="303"/>
      <c r="G1249" s="58">
        <v>45980.0</v>
      </c>
      <c r="H1249" s="74"/>
      <c r="I1249" s="74"/>
      <c r="J1249" s="63" t="s">
        <v>66</v>
      </c>
      <c r="K1249" s="64" t="s">
        <v>66</v>
      </c>
      <c r="L1249" s="64" t="s">
        <v>66</v>
      </c>
      <c r="M1249" s="74" t="s">
        <v>57</v>
      </c>
      <c r="N1249" s="74" t="s">
        <v>57</v>
      </c>
      <c r="O1249" s="74" t="s">
        <v>57</v>
      </c>
      <c r="P1249" s="307"/>
      <c r="Q1249" s="74" t="s">
        <v>101</v>
      </c>
      <c r="R1249" s="65" t="s">
        <v>66</v>
      </c>
      <c r="S1249" s="67">
        <v>1.0</v>
      </c>
      <c r="T1249" s="67">
        <v>0.0</v>
      </c>
      <c r="U1249" s="67">
        <v>0.0</v>
      </c>
      <c r="V1249" s="68"/>
      <c r="W1249" s="70"/>
      <c r="X1249" s="70"/>
      <c r="Y1249" s="64" t="s">
        <v>66</v>
      </c>
      <c r="Z1249" s="64" t="s">
        <v>66</v>
      </c>
      <c r="AA1249" s="64" t="s">
        <v>66</v>
      </c>
      <c r="AB1249" s="64" t="s">
        <v>66</v>
      </c>
      <c r="AC1249" s="52" t="s">
        <v>2286</v>
      </c>
      <c r="AD1249" s="52"/>
    </row>
    <row r="1250" ht="33.75" hidden="1" customHeight="1">
      <c r="A1250" s="52">
        <v>1391.0</v>
      </c>
      <c r="B1250" s="53" t="s">
        <v>54</v>
      </c>
      <c r="C1250" s="54" t="s">
        <v>1758</v>
      </c>
      <c r="D1250" s="55" t="s">
        <v>197</v>
      </c>
      <c r="E1250" s="54"/>
      <c r="F1250" s="303"/>
      <c r="G1250" s="58">
        <v>46009.0</v>
      </c>
      <c r="H1250" s="74"/>
      <c r="I1250" s="74"/>
      <c r="J1250" s="63" t="s">
        <v>82</v>
      </c>
      <c r="K1250" s="64" t="s">
        <v>82</v>
      </c>
      <c r="L1250" s="64" t="s">
        <v>82</v>
      </c>
      <c r="M1250" s="74" t="s">
        <v>57</v>
      </c>
      <c r="N1250" s="74" t="s">
        <v>57</v>
      </c>
      <c r="O1250" s="74" t="s">
        <v>57</v>
      </c>
      <c r="P1250" s="307"/>
      <c r="Q1250" s="74" t="s">
        <v>58</v>
      </c>
      <c r="R1250" s="65" t="s">
        <v>58</v>
      </c>
      <c r="S1250" s="67">
        <v>8.0</v>
      </c>
      <c r="T1250" s="67">
        <v>0.0</v>
      </c>
      <c r="U1250" s="67">
        <v>0.0</v>
      </c>
      <c r="V1250" s="68"/>
      <c r="W1250" s="70"/>
      <c r="X1250" s="70"/>
      <c r="Y1250" s="64" t="s">
        <v>66</v>
      </c>
      <c r="Z1250" s="64" t="s">
        <v>66</v>
      </c>
      <c r="AA1250" s="64" t="s">
        <v>66</v>
      </c>
      <c r="AB1250" s="64" t="s">
        <v>66</v>
      </c>
      <c r="AC1250" s="52" t="s">
        <v>2287</v>
      </c>
      <c r="AD1250" s="52"/>
    </row>
    <row r="1251" ht="33.75" hidden="1" customHeight="1">
      <c r="A1251" s="52">
        <v>1392.0</v>
      </c>
      <c r="B1251" s="53" t="s">
        <v>54</v>
      </c>
      <c r="C1251" s="54" t="s">
        <v>1759</v>
      </c>
      <c r="D1251" s="55" t="s">
        <v>197</v>
      </c>
      <c r="E1251" s="54"/>
      <c r="F1251" s="303"/>
      <c r="G1251" s="58">
        <v>46003.0</v>
      </c>
      <c r="H1251" s="74"/>
      <c r="I1251" s="74"/>
      <c r="J1251" s="63" t="s">
        <v>82</v>
      </c>
      <c r="K1251" s="64" t="s">
        <v>82</v>
      </c>
      <c r="L1251" s="64" t="s">
        <v>66</v>
      </c>
      <c r="M1251" s="74" t="s">
        <v>57</v>
      </c>
      <c r="N1251" s="74" t="s">
        <v>57</v>
      </c>
      <c r="O1251" s="74" t="s">
        <v>57</v>
      </c>
      <c r="P1251" s="307"/>
      <c r="Q1251" s="74" t="s">
        <v>58</v>
      </c>
      <c r="R1251" s="65" t="s">
        <v>58</v>
      </c>
      <c r="S1251" s="67">
        <v>7.0</v>
      </c>
      <c r="T1251" s="67">
        <v>0.0</v>
      </c>
      <c r="U1251" s="67">
        <v>0.0</v>
      </c>
      <c r="V1251" s="68"/>
      <c r="W1251" s="70"/>
      <c r="X1251" s="70"/>
      <c r="Y1251" s="64" t="s">
        <v>66</v>
      </c>
      <c r="Z1251" s="64" t="s">
        <v>66</v>
      </c>
      <c r="AA1251" s="64" t="s">
        <v>66</v>
      </c>
      <c r="AB1251" s="64" t="s">
        <v>66</v>
      </c>
      <c r="AC1251" s="52" t="s">
        <v>2288</v>
      </c>
      <c r="AD1251" s="52"/>
    </row>
    <row r="1252" ht="33.75" hidden="1" customHeight="1">
      <c r="A1252" s="52">
        <v>1393.0</v>
      </c>
      <c r="B1252" s="53" t="s">
        <v>54</v>
      </c>
      <c r="C1252" s="54" t="s">
        <v>1762</v>
      </c>
      <c r="D1252" s="55" t="s">
        <v>197</v>
      </c>
      <c r="E1252" s="54"/>
      <c r="F1252" s="303"/>
      <c r="G1252" s="58">
        <v>45999.0</v>
      </c>
      <c r="H1252" s="74"/>
      <c r="I1252" s="74"/>
      <c r="J1252" s="63" t="s">
        <v>82</v>
      </c>
      <c r="K1252" s="64" t="s">
        <v>82</v>
      </c>
      <c r="L1252" s="64" t="s">
        <v>82</v>
      </c>
      <c r="M1252" s="74" t="s">
        <v>66</v>
      </c>
      <c r="N1252" s="74" t="s">
        <v>66</v>
      </c>
      <c r="O1252" s="74" t="s">
        <v>66</v>
      </c>
      <c r="P1252" s="307"/>
      <c r="Q1252" s="74" t="s">
        <v>66</v>
      </c>
      <c r="R1252" s="65" t="s">
        <v>66</v>
      </c>
      <c r="S1252" s="67">
        <v>0.0</v>
      </c>
      <c r="T1252" s="67">
        <v>0.0</v>
      </c>
      <c r="U1252" s="67">
        <v>0.0</v>
      </c>
      <c r="V1252" s="68"/>
      <c r="W1252" s="70"/>
      <c r="X1252" s="70"/>
      <c r="Y1252" s="64" t="s">
        <v>66</v>
      </c>
      <c r="Z1252" s="64" t="s">
        <v>66</v>
      </c>
      <c r="AA1252" s="64" t="s">
        <v>66</v>
      </c>
      <c r="AB1252" s="64" t="s">
        <v>66</v>
      </c>
      <c r="AC1252" s="52" t="s">
        <v>2289</v>
      </c>
      <c r="AD1252" s="52"/>
    </row>
    <row r="1253" ht="33.75" hidden="1" customHeight="1">
      <c r="A1253" s="52">
        <v>1394.0</v>
      </c>
      <c r="B1253" s="53" t="s">
        <v>54</v>
      </c>
      <c r="C1253" s="54" t="s">
        <v>1763</v>
      </c>
      <c r="D1253" s="55" t="s">
        <v>197</v>
      </c>
      <c r="E1253" s="54"/>
      <c r="F1253" s="303"/>
      <c r="G1253" s="58">
        <v>46002.0</v>
      </c>
      <c r="H1253" s="74"/>
      <c r="I1253" s="74"/>
      <c r="J1253" s="63" t="s">
        <v>82</v>
      </c>
      <c r="K1253" s="64" t="s">
        <v>82</v>
      </c>
      <c r="L1253" s="64" t="s">
        <v>82</v>
      </c>
      <c r="M1253" s="74" t="s">
        <v>57</v>
      </c>
      <c r="N1253" s="74" t="s">
        <v>57</v>
      </c>
      <c r="O1253" s="74" t="s">
        <v>57</v>
      </c>
      <c r="P1253" s="307"/>
      <c r="Q1253" s="74" t="s">
        <v>58</v>
      </c>
      <c r="R1253" s="65" t="s">
        <v>58</v>
      </c>
      <c r="S1253" s="67">
        <v>4.0</v>
      </c>
      <c r="T1253" s="67">
        <v>6.0</v>
      </c>
      <c r="U1253" s="67">
        <v>2.0</v>
      </c>
      <c r="V1253" s="68"/>
      <c r="W1253" s="70"/>
      <c r="X1253" s="70"/>
      <c r="Y1253" s="64" t="s">
        <v>66</v>
      </c>
      <c r="Z1253" s="64" t="s">
        <v>66</v>
      </c>
      <c r="AA1253" s="64" t="s">
        <v>66</v>
      </c>
      <c r="AB1253" s="64" t="s">
        <v>66</v>
      </c>
      <c r="AC1253" s="52" t="s">
        <v>2290</v>
      </c>
      <c r="AD1253" s="52"/>
    </row>
    <row r="1254" ht="33.75" hidden="1" customHeight="1">
      <c r="A1254" s="52">
        <v>1395.0</v>
      </c>
      <c r="B1254" s="53" t="s">
        <v>54</v>
      </c>
      <c r="C1254" s="54" t="s">
        <v>1764</v>
      </c>
      <c r="D1254" s="55" t="s">
        <v>333</v>
      </c>
      <c r="E1254" s="54"/>
      <c r="F1254" s="303"/>
      <c r="G1254" s="58">
        <v>45986.0</v>
      </c>
      <c r="H1254" s="74"/>
      <c r="I1254" s="74"/>
      <c r="J1254" s="63" t="s">
        <v>66</v>
      </c>
      <c r="K1254" s="64" t="s">
        <v>66</v>
      </c>
      <c r="L1254" s="64" t="s">
        <v>66</v>
      </c>
      <c r="M1254" s="74" t="s">
        <v>57</v>
      </c>
      <c r="N1254" s="74" t="s">
        <v>57</v>
      </c>
      <c r="O1254" s="74" t="s">
        <v>57</v>
      </c>
      <c r="P1254" s="307"/>
      <c r="Q1254" s="74" t="s">
        <v>58</v>
      </c>
      <c r="R1254" s="65" t="s">
        <v>64</v>
      </c>
      <c r="S1254" s="67">
        <v>3.0</v>
      </c>
      <c r="T1254" s="67">
        <v>0.0</v>
      </c>
      <c r="U1254" s="67">
        <v>0.0</v>
      </c>
      <c r="V1254" s="68"/>
      <c r="W1254" s="70"/>
      <c r="X1254" s="70"/>
      <c r="Y1254" s="64" t="s">
        <v>66</v>
      </c>
      <c r="Z1254" s="64" t="s">
        <v>66</v>
      </c>
      <c r="AA1254" s="64" t="s">
        <v>66</v>
      </c>
      <c r="AB1254" s="64" t="s">
        <v>66</v>
      </c>
      <c r="AC1254" s="52" t="s">
        <v>2291</v>
      </c>
      <c r="AD1254" s="52"/>
    </row>
    <row r="1255" ht="33.75" hidden="1" customHeight="1">
      <c r="A1255" s="52">
        <v>1396.0</v>
      </c>
      <c r="B1255" s="53" t="s">
        <v>54</v>
      </c>
      <c r="C1255" s="54" t="s">
        <v>1765</v>
      </c>
      <c r="D1255" s="55" t="s">
        <v>333</v>
      </c>
      <c r="E1255" s="54"/>
      <c r="F1255" s="303"/>
      <c r="G1255" s="58">
        <v>45987.0</v>
      </c>
      <c r="H1255" s="74"/>
      <c r="I1255" s="74"/>
      <c r="J1255" s="63" t="s">
        <v>66</v>
      </c>
      <c r="K1255" s="64" t="s">
        <v>66</v>
      </c>
      <c r="L1255" s="64" t="s">
        <v>66</v>
      </c>
      <c r="M1255" s="74" t="s">
        <v>57</v>
      </c>
      <c r="N1255" s="74" t="s">
        <v>57</v>
      </c>
      <c r="O1255" s="74" t="s">
        <v>57</v>
      </c>
      <c r="P1255" s="307"/>
      <c r="Q1255" s="74" t="s">
        <v>58</v>
      </c>
      <c r="R1255" s="65" t="s">
        <v>64</v>
      </c>
      <c r="S1255" s="67">
        <v>13.0</v>
      </c>
      <c r="T1255" s="67">
        <v>0.0</v>
      </c>
      <c r="U1255" s="67">
        <v>0.0</v>
      </c>
      <c r="V1255" s="68"/>
      <c r="W1255" s="70"/>
      <c r="X1255" s="70"/>
      <c r="Y1255" s="64" t="s">
        <v>66</v>
      </c>
      <c r="Z1255" s="64" t="s">
        <v>66</v>
      </c>
      <c r="AA1255" s="64" t="s">
        <v>66</v>
      </c>
      <c r="AB1255" s="64" t="s">
        <v>66</v>
      </c>
      <c r="AC1255" s="52" t="s">
        <v>2292</v>
      </c>
      <c r="AD1255" s="52"/>
    </row>
    <row r="1256" ht="33.75" hidden="1" customHeight="1">
      <c r="A1256" s="52">
        <v>1397.0</v>
      </c>
      <c r="B1256" s="53" t="s">
        <v>54</v>
      </c>
      <c r="C1256" s="54" t="s">
        <v>1619</v>
      </c>
      <c r="D1256" s="55" t="s">
        <v>197</v>
      </c>
      <c r="E1256" s="54"/>
      <c r="F1256" s="303"/>
      <c r="G1256" s="58">
        <v>46002.0</v>
      </c>
      <c r="H1256" s="74"/>
      <c r="I1256" s="74"/>
      <c r="J1256" s="63" t="s">
        <v>82</v>
      </c>
      <c r="K1256" s="64" t="s">
        <v>82</v>
      </c>
      <c r="L1256" s="64" t="s">
        <v>82</v>
      </c>
      <c r="M1256" s="74" t="s">
        <v>57</v>
      </c>
      <c r="N1256" s="74" t="s">
        <v>57</v>
      </c>
      <c r="O1256" s="74" t="s">
        <v>57</v>
      </c>
      <c r="P1256" s="307"/>
      <c r="Q1256" s="74" t="s">
        <v>58</v>
      </c>
      <c r="R1256" s="65" t="s">
        <v>58</v>
      </c>
      <c r="S1256" s="67">
        <v>4.0</v>
      </c>
      <c r="T1256" s="67">
        <v>5.0</v>
      </c>
      <c r="U1256" s="67">
        <v>1.0</v>
      </c>
      <c r="V1256" s="68"/>
      <c r="W1256" s="70"/>
      <c r="X1256" s="70"/>
      <c r="Y1256" s="64" t="s">
        <v>66</v>
      </c>
      <c r="Z1256" s="64" t="s">
        <v>66</v>
      </c>
      <c r="AA1256" s="64" t="s">
        <v>66</v>
      </c>
      <c r="AB1256" s="64" t="s">
        <v>66</v>
      </c>
      <c r="AC1256" s="52" t="s">
        <v>2293</v>
      </c>
      <c r="AD1256" s="52"/>
    </row>
    <row r="1257" ht="33.75" hidden="1" customHeight="1">
      <c r="A1257" s="52">
        <v>1398.0</v>
      </c>
      <c r="B1257" s="53" t="s">
        <v>54</v>
      </c>
      <c r="C1257" s="54" t="s">
        <v>1767</v>
      </c>
      <c r="D1257" s="55" t="s">
        <v>197</v>
      </c>
      <c r="E1257" s="54"/>
      <c r="F1257" s="303"/>
      <c r="G1257" s="58">
        <v>45980.0</v>
      </c>
      <c r="H1257" s="74"/>
      <c r="I1257" s="74"/>
      <c r="J1257" s="63" t="s">
        <v>66</v>
      </c>
      <c r="K1257" s="64" t="s">
        <v>66</v>
      </c>
      <c r="L1257" s="64" t="s">
        <v>66</v>
      </c>
      <c r="M1257" s="74" t="s">
        <v>57</v>
      </c>
      <c r="N1257" s="74" t="s">
        <v>57</v>
      </c>
      <c r="O1257" s="74" t="s">
        <v>57</v>
      </c>
      <c r="P1257" s="307"/>
      <c r="Q1257" s="74" t="s">
        <v>101</v>
      </c>
      <c r="R1257" s="65" t="s">
        <v>66</v>
      </c>
      <c r="S1257" s="67">
        <v>1.0</v>
      </c>
      <c r="T1257" s="67">
        <v>0.0</v>
      </c>
      <c r="U1257" s="67">
        <v>0.0</v>
      </c>
      <c r="V1257" s="68"/>
      <c r="W1257" s="70"/>
      <c r="X1257" s="70"/>
      <c r="Y1257" s="64" t="s">
        <v>66</v>
      </c>
      <c r="Z1257" s="64" t="s">
        <v>66</v>
      </c>
      <c r="AA1257" s="64" t="s">
        <v>66</v>
      </c>
      <c r="AB1257" s="64" t="s">
        <v>66</v>
      </c>
      <c r="AC1257" s="52" t="s">
        <v>2294</v>
      </c>
      <c r="AD1257" s="52"/>
    </row>
    <row r="1258" ht="33.75" hidden="1" customHeight="1">
      <c r="A1258" s="52">
        <v>1399.0</v>
      </c>
      <c r="B1258" s="53" t="s">
        <v>54</v>
      </c>
      <c r="C1258" s="54" t="s">
        <v>1768</v>
      </c>
      <c r="D1258" s="55" t="s">
        <v>197</v>
      </c>
      <c r="E1258" s="54"/>
      <c r="F1258" s="303"/>
      <c r="G1258" s="58">
        <v>46009.0</v>
      </c>
      <c r="H1258" s="74"/>
      <c r="I1258" s="74"/>
      <c r="J1258" s="63" t="s">
        <v>82</v>
      </c>
      <c r="K1258" s="64" t="s">
        <v>82</v>
      </c>
      <c r="L1258" s="64" t="s">
        <v>82</v>
      </c>
      <c r="M1258" s="74" t="s">
        <v>57</v>
      </c>
      <c r="N1258" s="74" t="s">
        <v>57</v>
      </c>
      <c r="O1258" s="74" t="s">
        <v>57</v>
      </c>
      <c r="P1258" s="307"/>
      <c r="Q1258" s="74" t="s">
        <v>58</v>
      </c>
      <c r="R1258" s="65" t="s">
        <v>58</v>
      </c>
      <c r="S1258" s="67">
        <v>24.0</v>
      </c>
      <c r="T1258" s="67">
        <v>0.0</v>
      </c>
      <c r="U1258" s="67">
        <v>0.0</v>
      </c>
      <c r="V1258" s="68"/>
      <c r="W1258" s="70"/>
      <c r="X1258" s="70"/>
      <c r="Y1258" s="64" t="s">
        <v>66</v>
      </c>
      <c r="Z1258" s="64" t="s">
        <v>66</v>
      </c>
      <c r="AA1258" s="64" t="s">
        <v>66</v>
      </c>
      <c r="AB1258" s="64" t="s">
        <v>66</v>
      </c>
      <c r="AC1258" s="52" t="s">
        <v>2295</v>
      </c>
      <c r="AD1258" s="52"/>
    </row>
    <row r="1259" ht="33.75" hidden="1" customHeight="1">
      <c r="A1259" s="52">
        <v>1400.0</v>
      </c>
      <c r="B1259" s="53" t="s">
        <v>54</v>
      </c>
      <c r="C1259" s="54" t="s">
        <v>1769</v>
      </c>
      <c r="D1259" s="55" t="s">
        <v>197</v>
      </c>
      <c r="E1259" s="54"/>
      <c r="F1259" s="303"/>
      <c r="G1259" s="58">
        <v>45999.0</v>
      </c>
      <c r="H1259" s="74"/>
      <c r="I1259" s="74"/>
      <c r="J1259" s="63" t="s">
        <v>82</v>
      </c>
      <c r="K1259" s="64" t="s">
        <v>82</v>
      </c>
      <c r="L1259" s="64" t="s">
        <v>66</v>
      </c>
      <c r="M1259" s="74" t="s">
        <v>57</v>
      </c>
      <c r="N1259" s="74" t="s">
        <v>57</v>
      </c>
      <c r="O1259" s="74" t="s">
        <v>57</v>
      </c>
      <c r="P1259" s="307"/>
      <c r="Q1259" s="74" t="s">
        <v>58</v>
      </c>
      <c r="R1259" s="65" t="s">
        <v>58</v>
      </c>
      <c r="S1259" s="67">
        <v>4.0</v>
      </c>
      <c r="T1259" s="67">
        <v>0.0</v>
      </c>
      <c r="U1259" s="67">
        <v>0.0</v>
      </c>
      <c r="V1259" s="68"/>
      <c r="W1259" s="70"/>
      <c r="X1259" s="70"/>
      <c r="Y1259" s="64" t="s">
        <v>66</v>
      </c>
      <c r="Z1259" s="64" t="s">
        <v>66</v>
      </c>
      <c r="AA1259" s="64" t="s">
        <v>66</v>
      </c>
      <c r="AB1259" s="64" t="s">
        <v>66</v>
      </c>
      <c r="AC1259" s="52" t="s">
        <v>2296</v>
      </c>
      <c r="AD1259" s="52"/>
    </row>
    <row r="1260" ht="33.75" hidden="1" customHeight="1">
      <c r="A1260" s="52">
        <v>1401.0</v>
      </c>
      <c r="B1260" s="53" t="s">
        <v>54</v>
      </c>
      <c r="C1260" s="54" t="s">
        <v>1770</v>
      </c>
      <c r="D1260" s="55" t="s">
        <v>197</v>
      </c>
      <c r="E1260" s="54"/>
      <c r="F1260" s="303"/>
      <c r="G1260" s="58">
        <v>45994.0</v>
      </c>
      <c r="H1260" s="74"/>
      <c r="I1260" s="74"/>
      <c r="J1260" s="63" t="s">
        <v>82</v>
      </c>
      <c r="K1260" s="64" t="s">
        <v>82</v>
      </c>
      <c r="L1260" s="64" t="s">
        <v>82</v>
      </c>
      <c r="M1260" s="74" t="s">
        <v>57</v>
      </c>
      <c r="N1260" s="74" t="s">
        <v>57</v>
      </c>
      <c r="O1260" s="74" t="s">
        <v>57</v>
      </c>
      <c r="P1260" s="307"/>
      <c r="Q1260" s="74" t="s">
        <v>58</v>
      </c>
      <c r="R1260" s="65" t="s">
        <v>58</v>
      </c>
      <c r="S1260" s="67">
        <v>20.0</v>
      </c>
      <c r="T1260" s="67">
        <v>0.0</v>
      </c>
      <c r="U1260" s="67">
        <v>0.0</v>
      </c>
      <c r="V1260" s="68"/>
      <c r="W1260" s="70"/>
      <c r="X1260" s="70"/>
      <c r="Y1260" s="64" t="s">
        <v>66</v>
      </c>
      <c r="Z1260" s="64" t="s">
        <v>66</v>
      </c>
      <c r="AA1260" s="64" t="s">
        <v>66</v>
      </c>
      <c r="AB1260" s="64" t="s">
        <v>66</v>
      </c>
      <c r="AC1260" s="52"/>
      <c r="AD1260" s="52"/>
    </row>
    <row r="1261" ht="33.75" hidden="1" customHeight="1">
      <c r="A1261" s="52">
        <v>1402.0</v>
      </c>
      <c r="B1261" s="53" t="s">
        <v>54</v>
      </c>
      <c r="C1261" s="54" t="s">
        <v>1771</v>
      </c>
      <c r="D1261" s="55" t="s">
        <v>197</v>
      </c>
      <c r="E1261" s="54"/>
      <c r="F1261" s="303"/>
      <c r="G1261" s="58">
        <v>46028.0</v>
      </c>
      <c r="H1261" s="74"/>
      <c r="I1261" s="74"/>
      <c r="J1261" s="63" t="s">
        <v>82</v>
      </c>
      <c r="K1261" s="64" t="s">
        <v>82</v>
      </c>
      <c r="L1261" s="64" t="s">
        <v>82</v>
      </c>
      <c r="M1261" s="74" t="s">
        <v>57</v>
      </c>
      <c r="N1261" s="74" t="s">
        <v>57</v>
      </c>
      <c r="O1261" s="74" t="s">
        <v>57</v>
      </c>
      <c r="P1261" s="307"/>
      <c r="Q1261" s="74" t="s">
        <v>58</v>
      </c>
      <c r="R1261" s="74" t="s">
        <v>58</v>
      </c>
      <c r="S1261" s="67">
        <v>5.0</v>
      </c>
      <c r="T1261" s="67"/>
      <c r="U1261" s="67"/>
      <c r="V1261" s="68"/>
      <c r="W1261" s="70"/>
      <c r="X1261" s="70"/>
      <c r="Y1261" s="64" t="s">
        <v>66</v>
      </c>
      <c r="Z1261" s="64" t="s">
        <v>66</v>
      </c>
      <c r="AA1261" s="64" t="s">
        <v>66</v>
      </c>
      <c r="AB1261" s="64" t="s">
        <v>66</v>
      </c>
      <c r="AC1261" s="52" t="s">
        <v>2297</v>
      </c>
      <c r="AD1261" s="52"/>
    </row>
    <row r="1262" ht="33.75" hidden="1" customHeight="1">
      <c r="A1262" s="52">
        <v>1403.0</v>
      </c>
      <c r="B1262" s="53" t="s">
        <v>54</v>
      </c>
      <c r="C1262" s="54" t="s">
        <v>1772</v>
      </c>
      <c r="D1262" s="55" t="s">
        <v>197</v>
      </c>
      <c r="E1262" s="54"/>
      <c r="F1262" s="303"/>
      <c r="G1262" s="58">
        <v>46027.0</v>
      </c>
      <c r="H1262" s="74"/>
      <c r="I1262" s="74"/>
      <c r="J1262" s="63" t="s">
        <v>82</v>
      </c>
      <c r="K1262" s="64" t="s">
        <v>82</v>
      </c>
      <c r="L1262" s="64" t="s">
        <v>82</v>
      </c>
      <c r="M1262" s="74" t="s">
        <v>57</v>
      </c>
      <c r="N1262" s="74" t="s">
        <v>57</v>
      </c>
      <c r="O1262" s="74" t="s">
        <v>57</v>
      </c>
      <c r="P1262" s="307"/>
      <c r="Q1262" s="74" t="s">
        <v>58</v>
      </c>
      <c r="R1262" s="74" t="s">
        <v>58</v>
      </c>
      <c r="S1262" s="67">
        <v>32.0</v>
      </c>
      <c r="T1262" s="67">
        <v>0.0</v>
      </c>
      <c r="U1262" s="67">
        <v>0.0</v>
      </c>
      <c r="V1262" s="68"/>
      <c r="W1262" s="70"/>
      <c r="X1262" s="70"/>
      <c r="Y1262" s="64" t="s">
        <v>66</v>
      </c>
      <c r="Z1262" s="64" t="s">
        <v>66</v>
      </c>
      <c r="AA1262" s="64" t="s">
        <v>66</v>
      </c>
      <c r="AB1262" s="64" t="s">
        <v>66</v>
      </c>
      <c r="AC1262" s="52" t="s">
        <v>2298</v>
      </c>
      <c r="AD1262" s="52"/>
    </row>
    <row r="1263" ht="33.75" hidden="1" customHeight="1">
      <c r="A1263" s="52">
        <v>1404.0</v>
      </c>
      <c r="B1263" s="53" t="s">
        <v>54</v>
      </c>
      <c r="C1263" s="54" t="s">
        <v>273</v>
      </c>
      <c r="D1263" s="55" t="s">
        <v>197</v>
      </c>
      <c r="E1263" s="54"/>
      <c r="F1263" s="303"/>
      <c r="G1263" s="58">
        <v>46051.0</v>
      </c>
      <c r="H1263" s="74"/>
      <c r="I1263" s="74"/>
      <c r="J1263" s="63" t="s">
        <v>82</v>
      </c>
      <c r="K1263" s="64" t="s">
        <v>82</v>
      </c>
      <c r="L1263" s="64" t="s">
        <v>82</v>
      </c>
      <c r="M1263" s="65" t="s">
        <v>57</v>
      </c>
      <c r="N1263" s="65" t="s">
        <v>57</v>
      </c>
      <c r="O1263" s="65" t="s">
        <v>57</v>
      </c>
      <c r="P1263" s="65" t="s">
        <v>57</v>
      </c>
      <c r="Q1263" s="65" t="s">
        <v>58</v>
      </c>
      <c r="R1263" s="65" t="s">
        <v>58</v>
      </c>
      <c r="S1263" s="67">
        <v>20.0</v>
      </c>
      <c r="T1263" s="67"/>
      <c r="U1263" s="67"/>
      <c r="V1263" s="68"/>
      <c r="W1263" s="70"/>
      <c r="X1263" s="70"/>
      <c r="Y1263" s="64" t="s">
        <v>66</v>
      </c>
      <c r="Z1263" s="64" t="s">
        <v>66</v>
      </c>
      <c r="AA1263" s="64" t="s">
        <v>66</v>
      </c>
      <c r="AB1263" s="64" t="s">
        <v>66</v>
      </c>
      <c r="AC1263" s="52"/>
      <c r="AD1263" s="52"/>
    </row>
    <row r="1264" ht="33.75" hidden="1" customHeight="1">
      <c r="A1264" s="52">
        <v>1405.0</v>
      </c>
      <c r="B1264" s="53" t="s">
        <v>54</v>
      </c>
      <c r="C1264" s="54" t="s">
        <v>1540</v>
      </c>
      <c r="D1264" s="55" t="s">
        <v>333</v>
      </c>
      <c r="E1264" s="54"/>
      <c r="F1264" s="303"/>
      <c r="G1264" s="58">
        <v>45995.0</v>
      </c>
      <c r="H1264" s="74"/>
      <c r="I1264" s="74"/>
      <c r="J1264" s="63" t="s">
        <v>66</v>
      </c>
      <c r="K1264" s="64" t="s">
        <v>66</v>
      </c>
      <c r="L1264" s="64" t="s">
        <v>66</v>
      </c>
      <c r="M1264" s="74" t="s">
        <v>57</v>
      </c>
      <c r="N1264" s="74" t="s">
        <v>57</v>
      </c>
      <c r="O1264" s="74" t="s">
        <v>57</v>
      </c>
      <c r="P1264" s="307"/>
      <c r="Q1264" s="74" t="s">
        <v>58</v>
      </c>
      <c r="R1264" s="65" t="s">
        <v>64</v>
      </c>
      <c r="S1264" s="67">
        <v>3.0</v>
      </c>
      <c r="T1264" s="67">
        <v>0.0</v>
      </c>
      <c r="U1264" s="67">
        <v>0.0</v>
      </c>
      <c r="V1264" s="68"/>
      <c r="W1264" s="70"/>
      <c r="X1264" s="70"/>
      <c r="Y1264" s="64" t="s">
        <v>66</v>
      </c>
      <c r="Z1264" s="64" t="s">
        <v>66</v>
      </c>
      <c r="AA1264" s="64" t="s">
        <v>66</v>
      </c>
      <c r="AB1264" s="64" t="s">
        <v>66</v>
      </c>
      <c r="AC1264" s="52" t="s">
        <v>2299</v>
      </c>
      <c r="AD1264" s="52"/>
    </row>
    <row r="1265" ht="33.75" hidden="1" customHeight="1">
      <c r="A1265" s="52">
        <v>1406.0</v>
      </c>
      <c r="B1265" s="53" t="s">
        <v>54</v>
      </c>
      <c r="C1265" s="54" t="s">
        <v>1773</v>
      </c>
      <c r="D1265" s="55" t="s">
        <v>197</v>
      </c>
      <c r="E1265" s="54"/>
      <c r="F1265" s="303"/>
      <c r="G1265" s="58">
        <v>45995.0</v>
      </c>
      <c r="H1265" s="74"/>
      <c r="I1265" s="74"/>
      <c r="J1265" s="63" t="s">
        <v>82</v>
      </c>
      <c r="K1265" s="64" t="s">
        <v>82</v>
      </c>
      <c r="L1265" s="64" t="s">
        <v>66</v>
      </c>
      <c r="M1265" s="74" t="s">
        <v>57</v>
      </c>
      <c r="N1265" s="74" t="s">
        <v>57</v>
      </c>
      <c r="O1265" s="74" t="s">
        <v>57</v>
      </c>
      <c r="P1265" s="307"/>
      <c r="Q1265" s="74" t="s">
        <v>58</v>
      </c>
      <c r="R1265" s="65" t="s">
        <v>58</v>
      </c>
      <c r="S1265" s="67">
        <v>2.0</v>
      </c>
      <c r="T1265" s="67">
        <v>2.0</v>
      </c>
      <c r="U1265" s="67">
        <v>0.0</v>
      </c>
      <c r="V1265" s="68"/>
      <c r="W1265" s="70"/>
      <c r="X1265" s="70"/>
      <c r="Y1265" s="64" t="s">
        <v>66</v>
      </c>
      <c r="Z1265" s="64" t="s">
        <v>66</v>
      </c>
      <c r="AA1265" s="64" t="s">
        <v>66</v>
      </c>
      <c r="AB1265" s="64" t="s">
        <v>66</v>
      </c>
      <c r="AC1265" s="52" t="s">
        <v>2300</v>
      </c>
      <c r="AD1265" s="52"/>
    </row>
    <row r="1266" ht="33.75" hidden="1" customHeight="1">
      <c r="A1266" s="52">
        <v>1407.0</v>
      </c>
      <c r="B1266" s="53" t="s">
        <v>54</v>
      </c>
      <c r="C1266" s="54" t="s">
        <v>1619</v>
      </c>
      <c r="D1266" s="55" t="s">
        <v>197</v>
      </c>
      <c r="E1266" s="54"/>
      <c r="F1266" s="303"/>
      <c r="G1266" s="58">
        <v>46002.0</v>
      </c>
      <c r="H1266" s="74"/>
      <c r="I1266" s="74"/>
      <c r="J1266" s="63" t="s">
        <v>82</v>
      </c>
      <c r="K1266" s="64" t="s">
        <v>82</v>
      </c>
      <c r="L1266" s="64" t="s">
        <v>82</v>
      </c>
      <c r="M1266" s="74" t="s">
        <v>66</v>
      </c>
      <c r="N1266" s="74" t="s">
        <v>66</v>
      </c>
      <c r="O1266" s="74" t="s">
        <v>66</v>
      </c>
      <c r="P1266" s="307"/>
      <c r="Q1266" s="74" t="s">
        <v>66</v>
      </c>
      <c r="R1266" s="65" t="s">
        <v>66</v>
      </c>
      <c r="S1266" s="67">
        <v>0.0</v>
      </c>
      <c r="T1266" s="67">
        <v>0.0</v>
      </c>
      <c r="U1266" s="67">
        <v>0.0</v>
      </c>
      <c r="V1266" s="68"/>
      <c r="W1266" s="70"/>
      <c r="X1266" s="70"/>
      <c r="Y1266" s="64" t="s">
        <v>66</v>
      </c>
      <c r="Z1266" s="64" t="s">
        <v>66</v>
      </c>
      <c r="AA1266" s="64" t="s">
        <v>66</v>
      </c>
      <c r="AB1266" s="64" t="s">
        <v>66</v>
      </c>
      <c r="AC1266" s="52" t="s">
        <v>2293</v>
      </c>
      <c r="AD1266" s="52"/>
    </row>
    <row r="1267" ht="33.75" hidden="1" customHeight="1">
      <c r="A1267" s="52">
        <v>1408.0</v>
      </c>
      <c r="B1267" s="53" t="s">
        <v>54</v>
      </c>
      <c r="C1267" s="54" t="s">
        <v>1774</v>
      </c>
      <c r="D1267" s="55" t="s">
        <v>197</v>
      </c>
      <c r="E1267" s="54"/>
      <c r="F1267" s="303"/>
      <c r="G1267" s="58">
        <v>46359.0</v>
      </c>
      <c r="H1267" s="74"/>
      <c r="I1267" s="74"/>
      <c r="J1267" s="63" t="s">
        <v>66</v>
      </c>
      <c r="K1267" s="64" t="s">
        <v>66</v>
      </c>
      <c r="L1267" s="64" t="s">
        <v>82</v>
      </c>
      <c r="M1267" s="65" t="s">
        <v>66</v>
      </c>
      <c r="N1267" s="65" t="s">
        <v>66</v>
      </c>
      <c r="O1267" s="65" t="s">
        <v>66</v>
      </c>
      <c r="P1267" s="65" t="s">
        <v>66</v>
      </c>
      <c r="Q1267" s="65" t="s">
        <v>66</v>
      </c>
      <c r="R1267" s="65" t="s">
        <v>66</v>
      </c>
      <c r="S1267" s="67">
        <v>0.0</v>
      </c>
      <c r="T1267" s="67">
        <v>0.0</v>
      </c>
      <c r="U1267" s="67"/>
      <c r="V1267" s="68"/>
      <c r="W1267" s="70"/>
      <c r="X1267" s="70"/>
      <c r="Y1267" s="64" t="s">
        <v>66</v>
      </c>
      <c r="Z1267" s="64" t="s">
        <v>66</v>
      </c>
      <c r="AA1267" s="64" t="s">
        <v>66</v>
      </c>
      <c r="AB1267" s="64" t="s">
        <v>66</v>
      </c>
      <c r="AC1267" s="52"/>
      <c r="AD1267" s="52"/>
    </row>
    <row r="1268" ht="33.75" hidden="1" customHeight="1">
      <c r="A1268" s="52">
        <v>1409.0</v>
      </c>
      <c r="B1268" s="53" t="s">
        <v>54</v>
      </c>
      <c r="C1268" s="54" t="s">
        <v>1775</v>
      </c>
      <c r="D1268" s="55" t="s">
        <v>197</v>
      </c>
      <c r="E1268" s="54"/>
      <c r="F1268" s="303"/>
      <c r="G1268" s="58">
        <v>45982.0</v>
      </c>
      <c r="H1268" s="74"/>
      <c r="I1268" s="74"/>
      <c r="J1268" s="63" t="s">
        <v>66</v>
      </c>
      <c r="K1268" s="64" t="s">
        <v>66</v>
      </c>
      <c r="L1268" s="64" t="s">
        <v>82</v>
      </c>
      <c r="M1268" s="74" t="s">
        <v>66</v>
      </c>
      <c r="N1268" s="74" t="s">
        <v>66</v>
      </c>
      <c r="O1268" s="74" t="s">
        <v>66</v>
      </c>
      <c r="P1268" s="307"/>
      <c r="Q1268" s="74" t="s">
        <v>66</v>
      </c>
      <c r="R1268" s="65" t="s">
        <v>66</v>
      </c>
      <c r="S1268" s="67"/>
      <c r="T1268" s="67"/>
      <c r="U1268" s="67"/>
      <c r="V1268" s="68"/>
      <c r="W1268" s="70"/>
      <c r="X1268" s="70"/>
      <c r="Y1268" s="64" t="s">
        <v>66</v>
      </c>
      <c r="Z1268" s="64" t="s">
        <v>66</v>
      </c>
      <c r="AA1268" s="64" t="s">
        <v>66</v>
      </c>
      <c r="AB1268" s="64" t="s">
        <v>66</v>
      </c>
      <c r="AC1268" s="52" t="s">
        <v>2300</v>
      </c>
      <c r="AD1268" s="52"/>
    </row>
    <row r="1269" ht="33.75" hidden="1" customHeight="1">
      <c r="A1269" s="52">
        <v>1410.0</v>
      </c>
      <c r="B1269" s="53" t="s">
        <v>54</v>
      </c>
      <c r="C1269" s="54" t="s">
        <v>1776</v>
      </c>
      <c r="D1269" s="55" t="s">
        <v>197</v>
      </c>
      <c r="E1269" s="54"/>
      <c r="F1269" s="303"/>
      <c r="G1269" s="58">
        <v>46010.0</v>
      </c>
      <c r="H1269" s="74"/>
      <c r="I1269" s="74"/>
      <c r="J1269" s="63" t="s">
        <v>82</v>
      </c>
      <c r="K1269" s="64" t="s">
        <v>82</v>
      </c>
      <c r="L1269" s="64" t="s">
        <v>82</v>
      </c>
      <c r="M1269" s="74" t="s">
        <v>57</v>
      </c>
      <c r="N1269" s="74" t="s">
        <v>57</v>
      </c>
      <c r="O1269" s="74" t="s">
        <v>57</v>
      </c>
      <c r="P1269" s="307"/>
      <c r="Q1269" s="74" t="s">
        <v>58</v>
      </c>
      <c r="R1269" s="65" t="s">
        <v>58</v>
      </c>
      <c r="S1269" s="67">
        <v>3.0</v>
      </c>
      <c r="T1269" s="67"/>
      <c r="U1269" s="67"/>
      <c r="V1269" s="68"/>
      <c r="W1269" s="70"/>
      <c r="X1269" s="70"/>
      <c r="Y1269" s="64" t="s">
        <v>66</v>
      </c>
      <c r="Z1269" s="64" t="s">
        <v>66</v>
      </c>
      <c r="AA1269" s="64" t="s">
        <v>66</v>
      </c>
      <c r="AB1269" s="64" t="s">
        <v>66</v>
      </c>
      <c r="AC1269" s="52" t="s">
        <v>2301</v>
      </c>
      <c r="AD1269" s="52"/>
    </row>
    <row r="1270" ht="33.75" hidden="1" customHeight="1">
      <c r="A1270" s="52">
        <v>1411.0</v>
      </c>
      <c r="B1270" s="53" t="s">
        <v>54</v>
      </c>
      <c r="C1270" s="54" t="s">
        <v>1777</v>
      </c>
      <c r="D1270" s="55" t="s">
        <v>197</v>
      </c>
      <c r="E1270" s="54"/>
      <c r="F1270" s="303"/>
      <c r="G1270" s="58">
        <v>46030.0</v>
      </c>
      <c r="H1270" s="74"/>
      <c r="I1270" s="74"/>
      <c r="J1270" s="63" t="s">
        <v>82</v>
      </c>
      <c r="K1270" s="64" t="s">
        <v>82</v>
      </c>
      <c r="L1270" s="64" t="s">
        <v>82</v>
      </c>
      <c r="M1270" s="74" t="s">
        <v>66</v>
      </c>
      <c r="N1270" s="74" t="s">
        <v>66</v>
      </c>
      <c r="O1270" s="74" t="s">
        <v>66</v>
      </c>
      <c r="P1270" s="307"/>
      <c r="Q1270" s="74" t="s">
        <v>66</v>
      </c>
      <c r="R1270" s="65" t="s">
        <v>66</v>
      </c>
      <c r="S1270" s="67"/>
      <c r="T1270" s="67"/>
      <c r="U1270" s="67"/>
      <c r="V1270" s="68"/>
      <c r="W1270" s="70"/>
      <c r="X1270" s="70"/>
      <c r="Y1270" s="64" t="s">
        <v>66</v>
      </c>
      <c r="Z1270" s="64" t="s">
        <v>66</v>
      </c>
      <c r="AA1270" s="64" t="s">
        <v>66</v>
      </c>
      <c r="AB1270" s="64" t="s">
        <v>66</v>
      </c>
      <c r="AC1270" s="52" t="s">
        <v>2302</v>
      </c>
      <c r="AD1270" s="52"/>
    </row>
    <row r="1271" ht="33.75" hidden="1" customHeight="1">
      <c r="A1271" s="52">
        <v>1412.0</v>
      </c>
      <c r="B1271" s="53" t="s">
        <v>54</v>
      </c>
      <c r="C1271" s="54" t="s">
        <v>1778</v>
      </c>
      <c r="D1271" s="55" t="s">
        <v>197</v>
      </c>
      <c r="E1271" s="54"/>
      <c r="F1271" s="303"/>
      <c r="G1271" s="58">
        <v>46029.0</v>
      </c>
      <c r="H1271" s="74"/>
      <c r="I1271" s="74"/>
      <c r="J1271" s="63" t="s">
        <v>82</v>
      </c>
      <c r="K1271" s="64" t="s">
        <v>82</v>
      </c>
      <c r="L1271" s="64" t="s">
        <v>82</v>
      </c>
      <c r="M1271" s="74" t="s">
        <v>57</v>
      </c>
      <c r="N1271" s="74" t="s">
        <v>57</v>
      </c>
      <c r="O1271" s="74" t="s">
        <v>57</v>
      </c>
      <c r="P1271" s="307"/>
      <c r="Q1271" s="74" t="s">
        <v>58</v>
      </c>
      <c r="R1271" s="74" t="s">
        <v>58</v>
      </c>
      <c r="S1271" s="67">
        <v>5.0</v>
      </c>
      <c r="T1271" s="67"/>
      <c r="U1271" s="67"/>
      <c r="V1271" s="68"/>
      <c r="W1271" s="70"/>
      <c r="X1271" s="70"/>
      <c r="Y1271" s="64" t="s">
        <v>66</v>
      </c>
      <c r="Z1271" s="64" t="s">
        <v>66</v>
      </c>
      <c r="AA1271" s="64" t="s">
        <v>66</v>
      </c>
      <c r="AB1271" s="64" t="s">
        <v>66</v>
      </c>
      <c r="AC1271" s="52" t="s">
        <v>2303</v>
      </c>
      <c r="AD1271" s="52"/>
    </row>
    <row r="1272" ht="33.75" hidden="1" customHeight="1">
      <c r="A1272" s="52">
        <v>1413.0</v>
      </c>
      <c r="B1272" s="53" t="s">
        <v>54</v>
      </c>
      <c r="C1272" s="54" t="s">
        <v>1779</v>
      </c>
      <c r="D1272" s="55" t="s">
        <v>333</v>
      </c>
      <c r="E1272" s="54"/>
      <c r="F1272" s="303"/>
      <c r="G1272" s="58">
        <v>45987.0</v>
      </c>
      <c r="H1272" s="74"/>
      <c r="I1272" s="74"/>
      <c r="J1272" s="63" t="s">
        <v>66</v>
      </c>
      <c r="K1272" s="64" t="s">
        <v>66</v>
      </c>
      <c r="L1272" s="64" t="s">
        <v>66</v>
      </c>
      <c r="M1272" s="74" t="s">
        <v>57</v>
      </c>
      <c r="N1272" s="74" t="s">
        <v>57</v>
      </c>
      <c r="O1272" s="74" t="s">
        <v>57</v>
      </c>
      <c r="P1272" s="307"/>
      <c r="Q1272" s="74" t="s">
        <v>101</v>
      </c>
      <c r="R1272" s="65" t="s">
        <v>64</v>
      </c>
      <c r="S1272" s="67">
        <v>29.0</v>
      </c>
      <c r="T1272" s="67">
        <v>0.0</v>
      </c>
      <c r="U1272" s="67">
        <v>0.0</v>
      </c>
      <c r="V1272" s="68"/>
      <c r="W1272" s="70"/>
      <c r="X1272" s="70"/>
      <c r="Y1272" s="64" t="s">
        <v>66</v>
      </c>
      <c r="Z1272" s="64" t="s">
        <v>66</v>
      </c>
      <c r="AA1272" s="64" t="s">
        <v>66</v>
      </c>
      <c r="AB1272" s="64" t="s">
        <v>66</v>
      </c>
      <c r="AC1272" s="52" t="s">
        <v>2304</v>
      </c>
      <c r="AD1272" s="52"/>
    </row>
    <row r="1273" ht="33.75" hidden="1" customHeight="1">
      <c r="A1273" s="52">
        <v>1414.0</v>
      </c>
      <c r="B1273" s="53" t="s">
        <v>54</v>
      </c>
      <c r="C1273" s="54" t="s">
        <v>1781</v>
      </c>
      <c r="D1273" s="55" t="s">
        <v>197</v>
      </c>
      <c r="E1273" s="54"/>
      <c r="F1273" s="303"/>
      <c r="G1273" s="58">
        <v>46011.0</v>
      </c>
      <c r="H1273" s="74"/>
      <c r="I1273" s="74"/>
      <c r="J1273" s="63" t="s">
        <v>82</v>
      </c>
      <c r="K1273" s="64" t="s">
        <v>82</v>
      </c>
      <c r="L1273" s="64" t="s">
        <v>82</v>
      </c>
      <c r="M1273" s="74" t="s">
        <v>57</v>
      </c>
      <c r="N1273" s="74" t="s">
        <v>57</v>
      </c>
      <c r="O1273" s="74" t="s">
        <v>57</v>
      </c>
      <c r="P1273" s="307"/>
      <c r="Q1273" s="74" t="s">
        <v>58</v>
      </c>
      <c r="R1273" s="65" t="s">
        <v>58</v>
      </c>
      <c r="S1273" s="67">
        <v>22.0</v>
      </c>
      <c r="T1273" s="67">
        <v>0.0</v>
      </c>
      <c r="U1273" s="67">
        <v>0.0</v>
      </c>
      <c r="V1273" s="68"/>
      <c r="W1273" s="70"/>
      <c r="X1273" s="70"/>
      <c r="Y1273" s="64" t="s">
        <v>66</v>
      </c>
      <c r="Z1273" s="64" t="s">
        <v>66</v>
      </c>
      <c r="AA1273" s="64" t="s">
        <v>66</v>
      </c>
      <c r="AB1273" s="64" t="s">
        <v>66</v>
      </c>
      <c r="AC1273" s="52" t="s">
        <v>2305</v>
      </c>
      <c r="AD1273" s="52"/>
    </row>
    <row r="1274" ht="33.75" hidden="1" customHeight="1">
      <c r="A1274" s="52">
        <v>1415.0</v>
      </c>
      <c r="B1274" s="53" t="s">
        <v>54</v>
      </c>
      <c r="C1274" s="54" t="s">
        <v>1632</v>
      </c>
      <c r="D1274" s="55" t="s">
        <v>714</v>
      </c>
      <c r="E1274" s="54"/>
      <c r="F1274" s="303"/>
      <c r="G1274" s="58">
        <v>45994.0</v>
      </c>
      <c r="H1274" s="74"/>
      <c r="I1274" s="74"/>
      <c r="J1274" s="63" t="s">
        <v>66</v>
      </c>
      <c r="K1274" s="64" t="s">
        <v>66</v>
      </c>
      <c r="L1274" s="64" t="s">
        <v>66</v>
      </c>
      <c r="M1274" s="74" t="s">
        <v>57</v>
      </c>
      <c r="N1274" s="74" t="s">
        <v>57</v>
      </c>
      <c r="O1274" s="74" t="s">
        <v>57</v>
      </c>
      <c r="P1274" s="307"/>
      <c r="Q1274" s="74" t="s">
        <v>58</v>
      </c>
      <c r="R1274" s="65" t="s">
        <v>64</v>
      </c>
      <c r="S1274" s="67">
        <v>5.0</v>
      </c>
      <c r="T1274" s="67">
        <v>0.0</v>
      </c>
      <c r="U1274" s="67">
        <v>0.0</v>
      </c>
      <c r="V1274" s="68"/>
      <c r="W1274" s="70"/>
      <c r="X1274" s="70"/>
      <c r="Y1274" s="64" t="s">
        <v>66</v>
      </c>
      <c r="Z1274" s="64" t="s">
        <v>66</v>
      </c>
      <c r="AA1274" s="64" t="s">
        <v>66</v>
      </c>
      <c r="AB1274" s="64" t="s">
        <v>66</v>
      </c>
      <c r="AC1274" s="52" t="s">
        <v>2306</v>
      </c>
      <c r="AD1274" s="52"/>
    </row>
    <row r="1275" ht="33.75" hidden="1" customHeight="1">
      <c r="A1275" s="52">
        <v>1416.0</v>
      </c>
      <c r="B1275" s="53" t="s">
        <v>54</v>
      </c>
      <c r="C1275" s="54" t="s">
        <v>1782</v>
      </c>
      <c r="D1275" s="55" t="s">
        <v>333</v>
      </c>
      <c r="E1275" s="54"/>
      <c r="F1275" s="303"/>
      <c r="G1275" s="58">
        <v>46036.0</v>
      </c>
      <c r="H1275" s="74"/>
      <c r="I1275" s="74"/>
      <c r="J1275" s="63" t="s">
        <v>66</v>
      </c>
      <c r="K1275" s="64" t="s">
        <v>66</v>
      </c>
      <c r="L1275" s="64" t="s">
        <v>66</v>
      </c>
      <c r="M1275" s="74" t="s">
        <v>57</v>
      </c>
      <c r="N1275" s="74" t="s">
        <v>57</v>
      </c>
      <c r="O1275" s="74" t="s">
        <v>57</v>
      </c>
      <c r="P1275" s="307"/>
      <c r="Q1275" s="74" t="s">
        <v>58</v>
      </c>
      <c r="R1275" s="65" t="s">
        <v>64</v>
      </c>
      <c r="S1275" s="67">
        <v>11.0</v>
      </c>
      <c r="T1275" s="67"/>
      <c r="U1275" s="67"/>
      <c r="V1275" s="68"/>
      <c r="W1275" s="70"/>
      <c r="X1275" s="70"/>
      <c r="Y1275" s="64" t="s">
        <v>66</v>
      </c>
      <c r="Z1275" s="64" t="s">
        <v>66</v>
      </c>
      <c r="AA1275" s="64" t="s">
        <v>66</v>
      </c>
      <c r="AB1275" s="64" t="s">
        <v>66</v>
      </c>
      <c r="AC1275" s="52" t="s">
        <v>2307</v>
      </c>
      <c r="AD1275" s="52"/>
    </row>
    <row r="1276" ht="33.75" hidden="1" customHeight="1">
      <c r="A1276" s="52">
        <v>1417.0</v>
      </c>
      <c r="B1276" s="53" t="s">
        <v>54</v>
      </c>
      <c r="C1276" s="54" t="s">
        <v>174</v>
      </c>
      <c r="D1276" s="55" t="s">
        <v>333</v>
      </c>
      <c r="E1276" s="54"/>
      <c r="F1276" s="303"/>
      <c r="G1276" s="58">
        <v>46009.0</v>
      </c>
      <c r="H1276" s="74"/>
      <c r="I1276" s="74"/>
      <c r="J1276" s="63" t="s">
        <v>66</v>
      </c>
      <c r="K1276" s="64" t="s">
        <v>66</v>
      </c>
      <c r="L1276" s="64" t="s">
        <v>66</v>
      </c>
      <c r="M1276" s="74" t="s">
        <v>57</v>
      </c>
      <c r="N1276" s="74" t="s">
        <v>57</v>
      </c>
      <c r="O1276" s="74" t="s">
        <v>57</v>
      </c>
      <c r="P1276" s="307"/>
      <c r="Q1276" s="74" t="s">
        <v>101</v>
      </c>
      <c r="R1276" s="65" t="s">
        <v>64</v>
      </c>
      <c r="S1276" s="67">
        <v>1.0</v>
      </c>
      <c r="T1276" s="67">
        <v>0.0</v>
      </c>
      <c r="U1276" s="67">
        <v>0.0</v>
      </c>
      <c r="V1276" s="68"/>
      <c r="W1276" s="70"/>
      <c r="X1276" s="70"/>
      <c r="Y1276" s="64" t="s">
        <v>66</v>
      </c>
      <c r="Z1276" s="64" t="s">
        <v>66</v>
      </c>
      <c r="AA1276" s="64" t="s">
        <v>66</v>
      </c>
      <c r="AB1276" s="64" t="s">
        <v>66</v>
      </c>
      <c r="AC1276" s="52" t="s">
        <v>999</v>
      </c>
      <c r="AD1276" s="52"/>
    </row>
    <row r="1277" ht="33.75" hidden="1" customHeight="1">
      <c r="A1277" s="52">
        <v>1418.0</v>
      </c>
      <c r="B1277" s="53" t="s">
        <v>54</v>
      </c>
      <c r="C1277" s="54" t="s">
        <v>1783</v>
      </c>
      <c r="D1277" s="55" t="s">
        <v>197</v>
      </c>
      <c r="E1277" s="54"/>
      <c r="F1277" s="303"/>
      <c r="G1277" s="58">
        <v>45994.0</v>
      </c>
      <c r="H1277" s="74"/>
      <c r="I1277" s="74"/>
      <c r="J1277" s="63" t="s">
        <v>82</v>
      </c>
      <c r="K1277" s="64" t="s">
        <v>82</v>
      </c>
      <c r="L1277" s="64" t="s">
        <v>82</v>
      </c>
      <c r="M1277" s="74" t="s">
        <v>57</v>
      </c>
      <c r="N1277" s="74" t="s">
        <v>57</v>
      </c>
      <c r="O1277" s="74" t="s">
        <v>57</v>
      </c>
      <c r="P1277" s="307"/>
      <c r="Q1277" s="74" t="s">
        <v>101</v>
      </c>
      <c r="R1277" s="65" t="s">
        <v>58</v>
      </c>
      <c r="S1277" s="67">
        <v>8.0</v>
      </c>
      <c r="T1277" s="67">
        <v>0.0</v>
      </c>
      <c r="U1277" s="67">
        <v>0.0</v>
      </c>
      <c r="V1277" s="68"/>
      <c r="W1277" s="70"/>
      <c r="X1277" s="70"/>
      <c r="Y1277" s="64" t="s">
        <v>66</v>
      </c>
      <c r="Z1277" s="64" t="s">
        <v>66</v>
      </c>
      <c r="AA1277" s="64" t="s">
        <v>66</v>
      </c>
      <c r="AB1277" s="64" t="s">
        <v>66</v>
      </c>
      <c r="AC1277" s="52" t="s">
        <v>2308</v>
      </c>
      <c r="AD1277" s="52"/>
    </row>
    <row r="1278" ht="33.75" hidden="1" customHeight="1">
      <c r="A1278" s="52">
        <v>1419.0</v>
      </c>
      <c r="B1278" s="53" t="s">
        <v>54</v>
      </c>
      <c r="C1278" s="54" t="s">
        <v>1785</v>
      </c>
      <c r="D1278" s="55" t="s">
        <v>197</v>
      </c>
      <c r="E1278" s="54"/>
      <c r="F1278" s="303"/>
      <c r="G1278" s="58">
        <v>46035.0</v>
      </c>
      <c r="H1278" s="74"/>
      <c r="I1278" s="74"/>
      <c r="J1278" s="63" t="s">
        <v>82</v>
      </c>
      <c r="K1278" s="64" t="s">
        <v>82</v>
      </c>
      <c r="L1278" s="64" t="s">
        <v>66</v>
      </c>
      <c r="M1278" s="74" t="s">
        <v>57</v>
      </c>
      <c r="N1278" s="74" t="s">
        <v>57</v>
      </c>
      <c r="O1278" s="74" t="s">
        <v>57</v>
      </c>
      <c r="P1278" s="307"/>
      <c r="Q1278" s="74" t="s">
        <v>58</v>
      </c>
      <c r="R1278" s="65" t="s">
        <v>58</v>
      </c>
      <c r="S1278" s="67">
        <v>8.0</v>
      </c>
      <c r="T1278" s="67">
        <v>0.0</v>
      </c>
      <c r="U1278" s="67">
        <v>0.0</v>
      </c>
      <c r="V1278" s="68"/>
      <c r="W1278" s="70"/>
      <c r="X1278" s="70"/>
      <c r="Y1278" s="64" t="s">
        <v>66</v>
      </c>
      <c r="Z1278" s="64" t="s">
        <v>66</v>
      </c>
      <c r="AA1278" s="64" t="s">
        <v>66</v>
      </c>
      <c r="AB1278" s="64" t="s">
        <v>66</v>
      </c>
      <c r="AC1278" s="52" t="s">
        <v>2309</v>
      </c>
      <c r="AD1278" s="52"/>
    </row>
    <row r="1279" ht="33.75" hidden="1" customHeight="1">
      <c r="A1279" s="52">
        <v>1420.0</v>
      </c>
      <c r="B1279" s="53" t="s">
        <v>54</v>
      </c>
      <c r="C1279" s="54" t="s">
        <v>1786</v>
      </c>
      <c r="D1279" s="55" t="s">
        <v>197</v>
      </c>
      <c r="E1279" s="54"/>
      <c r="F1279" s="303"/>
      <c r="G1279" s="58">
        <v>46027.0</v>
      </c>
      <c r="H1279" s="74"/>
      <c r="I1279" s="74"/>
      <c r="J1279" s="63" t="s">
        <v>66</v>
      </c>
      <c r="K1279" s="64" t="s">
        <v>66</v>
      </c>
      <c r="L1279" s="64" t="s">
        <v>66</v>
      </c>
      <c r="M1279" s="74" t="s">
        <v>57</v>
      </c>
      <c r="N1279" s="74" t="s">
        <v>57</v>
      </c>
      <c r="O1279" s="74" t="s">
        <v>57</v>
      </c>
      <c r="P1279" s="307"/>
      <c r="Q1279" s="74" t="s">
        <v>58</v>
      </c>
      <c r="R1279" s="65" t="s">
        <v>66</v>
      </c>
      <c r="S1279" s="67">
        <v>25.0</v>
      </c>
      <c r="T1279" s="67">
        <v>0.0</v>
      </c>
      <c r="U1279" s="67">
        <v>0.0</v>
      </c>
      <c r="V1279" s="68"/>
      <c r="W1279" s="70"/>
      <c r="X1279" s="70"/>
      <c r="Y1279" s="64" t="s">
        <v>66</v>
      </c>
      <c r="Z1279" s="64" t="s">
        <v>66</v>
      </c>
      <c r="AA1279" s="64" t="s">
        <v>66</v>
      </c>
      <c r="AB1279" s="64" t="s">
        <v>66</v>
      </c>
      <c r="AC1279" s="52" t="s">
        <v>461</v>
      </c>
      <c r="AD1279" s="52"/>
    </row>
    <row r="1280" ht="33.75" hidden="1" customHeight="1">
      <c r="A1280" s="52">
        <v>1421.0</v>
      </c>
      <c r="B1280" s="53" t="s">
        <v>54</v>
      </c>
      <c r="C1280" s="54" t="s">
        <v>1787</v>
      </c>
      <c r="D1280" s="55" t="s">
        <v>2310</v>
      </c>
      <c r="E1280" s="54"/>
      <c r="F1280" s="303"/>
      <c r="G1280" s="58">
        <v>46013.0</v>
      </c>
      <c r="H1280" s="74"/>
      <c r="I1280" s="74"/>
      <c r="J1280" s="63" t="s">
        <v>82</v>
      </c>
      <c r="K1280" s="64" t="s">
        <v>82</v>
      </c>
      <c r="L1280" s="64" t="s">
        <v>82</v>
      </c>
      <c r="M1280" s="74" t="s">
        <v>57</v>
      </c>
      <c r="N1280" s="74" t="s">
        <v>57</v>
      </c>
      <c r="O1280" s="74" t="s">
        <v>57</v>
      </c>
      <c r="P1280" s="307"/>
      <c r="Q1280" s="74" t="s">
        <v>58</v>
      </c>
      <c r="R1280" s="65" t="s">
        <v>58</v>
      </c>
      <c r="S1280" s="67">
        <v>5.0</v>
      </c>
      <c r="T1280" s="67">
        <v>0.0</v>
      </c>
      <c r="U1280" s="67">
        <v>0.0</v>
      </c>
      <c r="V1280" s="68"/>
      <c r="W1280" s="70"/>
      <c r="X1280" s="70"/>
      <c r="Y1280" s="64" t="s">
        <v>66</v>
      </c>
      <c r="Z1280" s="64" t="s">
        <v>66</v>
      </c>
      <c r="AA1280" s="64" t="s">
        <v>66</v>
      </c>
      <c r="AB1280" s="64" t="s">
        <v>66</v>
      </c>
      <c r="AC1280" s="52" t="s">
        <v>2311</v>
      </c>
      <c r="AD1280" s="52"/>
    </row>
    <row r="1281" ht="33.75" hidden="1" customHeight="1">
      <c r="A1281" s="52">
        <v>1422.0</v>
      </c>
      <c r="B1281" s="53" t="s">
        <v>54</v>
      </c>
      <c r="C1281" s="54" t="s">
        <v>1788</v>
      </c>
      <c r="D1281" s="55" t="s">
        <v>197</v>
      </c>
      <c r="E1281" s="54"/>
      <c r="F1281" s="303"/>
      <c r="G1281" s="58">
        <v>46030.0</v>
      </c>
      <c r="H1281" s="74"/>
      <c r="I1281" s="74"/>
      <c r="J1281" s="63" t="s">
        <v>82</v>
      </c>
      <c r="K1281" s="64" t="s">
        <v>82</v>
      </c>
      <c r="L1281" s="64" t="s">
        <v>66</v>
      </c>
      <c r="M1281" s="74" t="s">
        <v>57</v>
      </c>
      <c r="N1281" s="74" t="s">
        <v>57</v>
      </c>
      <c r="O1281" s="74" t="s">
        <v>57</v>
      </c>
      <c r="P1281" s="307"/>
      <c r="Q1281" s="74" t="s">
        <v>101</v>
      </c>
      <c r="R1281" s="65" t="s">
        <v>57</v>
      </c>
      <c r="S1281" s="67">
        <v>1.0</v>
      </c>
      <c r="T1281" s="67">
        <v>0.0</v>
      </c>
      <c r="U1281" s="67">
        <v>0.0</v>
      </c>
      <c r="V1281" s="68"/>
      <c r="W1281" s="70"/>
      <c r="X1281" s="70"/>
      <c r="Y1281" s="64" t="s">
        <v>66</v>
      </c>
      <c r="Z1281" s="64" t="s">
        <v>66</v>
      </c>
      <c r="AA1281" s="64" t="s">
        <v>66</v>
      </c>
      <c r="AB1281" s="64" t="s">
        <v>66</v>
      </c>
      <c r="AC1281" s="52" t="s">
        <v>2300</v>
      </c>
      <c r="AD1281" s="52"/>
    </row>
    <row r="1282" ht="33.75" hidden="1" customHeight="1">
      <c r="A1282" s="52">
        <v>1423.0</v>
      </c>
      <c r="B1282" s="53" t="s">
        <v>54</v>
      </c>
      <c r="C1282" s="54" t="s">
        <v>1787</v>
      </c>
      <c r="D1282" s="55" t="s">
        <v>333</v>
      </c>
      <c r="E1282" s="54"/>
      <c r="F1282" s="303"/>
      <c r="G1282" s="58">
        <v>46195.0</v>
      </c>
      <c r="H1282" s="74"/>
      <c r="I1282" s="74"/>
      <c r="J1282" s="63" t="s">
        <v>66</v>
      </c>
      <c r="K1282" s="64" t="s">
        <v>66</v>
      </c>
      <c r="L1282" s="64" t="s">
        <v>66</v>
      </c>
      <c r="M1282" s="65" t="s">
        <v>57</v>
      </c>
      <c r="N1282" s="65" t="s">
        <v>57</v>
      </c>
      <c r="O1282" s="65" t="s">
        <v>57</v>
      </c>
      <c r="P1282" s="65" t="s">
        <v>57</v>
      </c>
      <c r="Q1282" s="65" t="s">
        <v>58</v>
      </c>
      <c r="R1282" s="65" t="s">
        <v>64</v>
      </c>
      <c r="S1282" s="67">
        <v>6.0</v>
      </c>
      <c r="T1282" s="67">
        <v>0.0</v>
      </c>
      <c r="U1282" s="67">
        <v>0.0</v>
      </c>
      <c r="V1282" s="68"/>
      <c r="W1282" s="70"/>
      <c r="X1282" s="70"/>
      <c r="Y1282" s="64" t="s">
        <v>66</v>
      </c>
      <c r="Z1282" s="64" t="s">
        <v>66</v>
      </c>
      <c r="AA1282" s="64" t="s">
        <v>66</v>
      </c>
      <c r="AB1282" s="64" t="s">
        <v>66</v>
      </c>
      <c r="AC1282" s="52" t="s">
        <v>2311</v>
      </c>
      <c r="AD1282" s="52"/>
    </row>
    <row r="1283" ht="33.75" hidden="1" customHeight="1">
      <c r="A1283" s="52">
        <v>1424.0</v>
      </c>
      <c r="B1283" s="53" t="s">
        <v>54</v>
      </c>
      <c r="C1283" s="54" t="s">
        <v>1790</v>
      </c>
      <c r="D1283" s="55" t="s">
        <v>197</v>
      </c>
      <c r="E1283" s="54"/>
      <c r="F1283" s="303"/>
      <c r="G1283" s="58">
        <v>46048.0</v>
      </c>
      <c r="H1283" s="74"/>
      <c r="I1283" s="74"/>
      <c r="J1283" s="63" t="s">
        <v>82</v>
      </c>
      <c r="K1283" s="64" t="s">
        <v>82</v>
      </c>
      <c r="L1283" s="64" t="s">
        <v>82</v>
      </c>
      <c r="M1283" s="74" t="s">
        <v>57</v>
      </c>
      <c r="N1283" s="74" t="s">
        <v>57</v>
      </c>
      <c r="O1283" s="74" t="s">
        <v>57</v>
      </c>
      <c r="P1283" s="307"/>
      <c r="Q1283" s="74" t="s">
        <v>58</v>
      </c>
      <c r="R1283" s="65" t="s">
        <v>58</v>
      </c>
      <c r="S1283" s="67">
        <v>33.0</v>
      </c>
      <c r="T1283" s="67">
        <v>0.0</v>
      </c>
      <c r="U1283" s="67">
        <v>0.0</v>
      </c>
      <c r="V1283" s="68"/>
      <c r="W1283" s="70"/>
      <c r="X1283" s="70"/>
      <c r="Y1283" s="64" t="s">
        <v>66</v>
      </c>
      <c r="Z1283" s="64" t="s">
        <v>66</v>
      </c>
      <c r="AA1283" s="64" t="s">
        <v>66</v>
      </c>
      <c r="AB1283" s="64" t="s">
        <v>66</v>
      </c>
      <c r="AC1283" s="52" t="s">
        <v>2312</v>
      </c>
      <c r="AD1283" s="52"/>
    </row>
    <row r="1284" ht="33.75" hidden="1" customHeight="1">
      <c r="A1284" s="52">
        <v>1425.0</v>
      </c>
      <c r="B1284" s="53" t="s">
        <v>54</v>
      </c>
      <c r="C1284" s="54" t="s">
        <v>1792</v>
      </c>
      <c r="D1284" s="55" t="s">
        <v>197</v>
      </c>
      <c r="E1284" s="54"/>
      <c r="F1284" s="303"/>
      <c r="G1284" s="58">
        <v>46058.0</v>
      </c>
      <c r="H1284" s="74"/>
      <c r="I1284" s="74"/>
      <c r="J1284" s="63" t="s">
        <v>82</v>
      </c>
      <c r="K1284" s="64" t="s">
        <v>82</v>
      </c>
      <c r="L1284" s="64" t="s">
        <v>619</v>
      </c>
      <c r="M1284" s="65" t="s">
        <v>57</v>
      </c>
      <c r="N1284" s="65" t="s">
        <v>57</v>
      </c>
      <c r="O1284" s="65" t="s">
        <v>57</v>
      </c>
      <c r="P1284" s="65" t="s">
        <v>57</v>
      </c>
      <c r="Q1284" s="65" t="s">
        <v>58</v>
      </c>
      <c r="R1284" s="65" t="s">
        <v>58</v>
      </c>
      <c r="S1284" s="67">
        <v>23.0</v>
      </c>
      <c r="T1284" s="67">
        <v>0.0</v>
      </c>
      <c r="U1284" s="67">
        <v>0.0</v>
      </c>
      <c r="V1284" s="68"/>
      <c r="W1284" s="70"/>
      <c r="X1284" s="70"/>
      <c r="Y1284" s="64" t="s">
        <v>66</v>
      </c>
      <c r="Z1284" s="64" t="s">
        <v>66</v>
      </c>
      <c r="AA1284" s="64" t="s">
        <v>66</v>
      </c>
      <c r="AB1284" s="64" t="s">
        <v>66</v>
      </c>
      <c r="AC1284" s="52" t="s">
        <v>2314</v>
      </c>
      <c r="AD1284" s="52"/>
    </row>
    <row r="1285" ht="33.75" hidden="1" customHeight="1">
      <c r="A1285" s="52">
        <v>1426.0</v>
      </c>
      <c r="B1285" s="53" t="s">
        <v>54</v>
      </c>
      <c r="C1285" s="54" t="s">
        <v>1793</v>
      </c>
      <c r="D1285" s="55" t="s">
        <v>714</v>
      </c>
      <c r="E1285" s="54"/>
      <c r="F1285" s="303"/>
      <c r="G1285" s="58">
        <v>46013.0</v>
      </c>
      <c r="H1285" s="74"/>
      <c r="I1285" s="74"/>
      <c r="J1285" s="63" t="s">
        <v>66</v>
      </c>
      <c r="K1285" s="64" t="s">
        <v>66</v>
      </c>
      <c r="L1285" s="64" t="s">
        <v>66</v>
      </c>
      <c r="M1285" s="74" t="s">
        <v>57</v>
      </c>
      <c r="N1285" s="74" t="s">
        <v>57</v>
      </c>
      <c r="O1285" s="74" t="s">
        <v>57</v>
      </c>
      <c r="P1285" s="307"/>
      <c r="Q1285" s="74" t="s">
        <v>58</v>
      </c>
      <c r="R1285" s="65" t="s">
        <v>64</v>
      </c>
      <c r="S1285" s="67">
        <v>1.0</v>
      </c>
      <c r="T1285" s="67">
        <v>0.0</v>
      </c>
      <c r="U1285" s="67">
        <v>0.0</v>
      </c>
      <c r="V1285" s="68"/>
      <c r="W1285" s="70"/>
      <c r="X1285" s="70"/>
      <c r="Y1285" s="64" t="s">
        <v>66</v>
      </c>
      <c r="Z1285" s="64" t="s">
        <v>66</v>
      </c>
      <c r="AA1285" s="64" t="s">
        <v>66</v>
      </c>
      <c r="AB1285" s="64" t="s">
        <v>66</v>
      </c>
      <c r="AC1285" s="52" t="s">
        <v>2294</v>
      </c>
      <c r="AD1285" s="52"/>
    </row>
    <row r="1286" ht="33.75" hidden="1" customHeight="1">
      <c r="A1286" s="52">
        <v>1427.0</v>
      </c>
      <c r="B1286" s="53" t="s">
        <v>54</v>
      </c>
      <c r="C1286" s="54" t="s">
        <v>1794</v>
      </c>
      <c r="D1286" s="55" t="s">
        <v>333</v>
      </c>
      <c r="E1286" s="54"/>
      <c r="F1286" s="303"/>
      <c r="G1286" s="58">
        <v>46050.0</v>
      </c>
      <c r="H1286" s="74"/>
      <c r="I1286" s="74"/>
      <c r="J1286" s="63" t="s">
        <v>66</v>
      </c>
      <c r="K1286" s="64" t="s">
        <v>66</v>
      </c>
      <c r="L1286" s="64" t="s">
        <v>66</v>
      </c>
      <c r="M1286" s="74" t="s">
        <v>57</v>
      </c>
      <c r="N1286" s="74" t="s">
        <v>57</v>
      </c>
      <c r="O1286" s="74" t="s">
        <v>57</v>
      </c>
      <c r="P1286" s="307"/>
      <c r="Q1286" s="74" t="s">
        <v>58</v>
      </c>
      <c r="R1286" s="65" t="s">
        <v>64</v>
      </c>
      <c r="S1286" s="67">
        <v>17.0</v>
      </c>
      <c r="T1286" s="67">
        <v>0.0</v>
      </c>
      <c r="U1286" s="67">
        <v>0.0</v>
      </c>
      <c r="V1286" s="68"/>
      <c r="W1286" s="70"/>
      <c r="X1286" s="70"/>
      <c r="Y1286" s="64" t="s">
        <v>66</v>
      </c>
      <c r="Z1286" s="64" t="s">
        <v>66</v>
      </c>
      <c r="AA1286" s="64" t="s">
        <v>66</v>
      </c>
      <c r="AB1286" s="64" t="s">
        <v>66</v>
      </c>
      <c r="AC1286" s="52" t="s">
        <v>475</v>
      </c>
      <c r="AD1286" s="52"/>
    </row>
    <row r="1287" ht="33.75" hidden="1" customHeight="1">
      <c r="A1287" s="52">
        <v>1428.0</v>
      </c>
      <c r="B1287" s="53" t="s">
        <v>54</v>
      </c>
      <c r="C1287" s="54" t="s">
        <v>1796</v>
      </c>
      <c r="D1287" s="55" t="s">
        <v>453</v>
      </c>
      <c r="E1287" s="54"/>
      <c r="F1287" s="303"/>
      <c r="G1287" s="58">
        <v>46003.0</v>
      </c>
      <c r="H1287" s="74"/>
      <c r="I1287" s="74"/>
      <c r="J1287" s="63" t="s">
        <v>183</v>
      </c>
      <c r="K1287" s="64" t="s">
        <v>82</v>
      </c>
      <c r="L1287" s="64" t="s">
        <v>183</v>
      </c>
      <c r="M1287" s="74" t="s">
        <v>57</v>
      </c>
      <c r="N1287" s="74" t="s">
        <v>57</v>
      </c>
      <c r="O1287" s="74" t="s">
        <v>57</v>
      </c>
      <c r="P1287" s="307"/>
      <c r="Q1287" s="74" t="s">
        <v>58</v>
      </c>
      <c r="R1287" s="65" t="s">
        <v>58</v>
      </c>
      <c r="S1287" s="67">
        <v>9.0</v>
      </c>
      <c r="T1287" s="67">
        <v>11.0</v>
      </c>
      <c r="U1287" s="67">
        <v>4.0</v>
      </c>
      <c r="V1287" s="68"/>
      <c r="W1287" s="70"/>
      <c r="X1287" s="70"/>
      <c r="Y1287" s="64" t="s">
        <v>66</v>
      </c>
      <c r="Z1287" s="64" t="s">
        <v>66</v>
      </c>
      <c r="AA1287" s="64" t="s">
        <v>66</v>
      </c>
      <c r="AB1287" s="64" t="s">
        <v>66</v>
      </c>
      <c r="AC1287" s="52" t="s">
        <v>2316</v>
      </c>
      <c r="AD1287" s="52"/>
    </row>
    <row r="1288" ht="33.75" hidden="1" customHeight="1">
      <c r="A1288" s="52">
        <v>1429.0</v>
      </c>
      <c r="B1288" s="53" t="s">
        <v>54</v>
      </c>
      <c r="C1288" s="54" t="s">
        <v>1797</v>
      </c>
      <c r="D1288" s="55" t="s">
        <v>453</v>
      </c>
      <c r="E1288" s="54"/>
      <c r="F1288" s="303"/>
      <c r="G1288" s="58">
        <v>46006.0</v>
      </c>
      <c r="H1288" s="74"/>
      <c r="I1288" s="74"/>
      <c r="J1288" s="63" t="s">
        <v>57</v>
      </c>
      <c r="K1288" s="64" t="s">
        <v>57</v>
      </c>
      <c r="L1288" s="64" t="s">
        <v>183</v>
      </c>
      <c r="M1288" s="74" t="s">
        <v>57</v>
      </c>
      <c r="N1288" s="74" t="s">
        <v>57</v>
      </c>
      <c r="O1288" s="74" t="s">
        <v>57</v>
      </c>
      <c r="P1288" s="307"/>
      <c r="Q1288" s="74" t="s">
        <v>58</v>
      </c>
      <c r="R1288" s="65" t="s">
        <v>58</v>
      </c>
      <c r="S1288" s="67">
        <v>22.0</v>
      </c>
      <c r="T1288" s="67">
        <v>27.0</v>
      </c>
      <c r="U1288" s="67">
        <v>9.0</v>
      </c>
      <c r="V1288" s="68"/>
      <c r="W1288" s="70"/>
      <c r="X1288" s="70"/>
      <c r="Y1288" s="64" t="s">
        <v>66</v>
      </c>
      <c r="Z1288" s="64" t="s">
        <v>66</v>
      </c>
      <c r="AA1288" s="64" t="s">
        <v>66</v>
      </c>
      <c r="AB1288" s="64" t="s">
        <v>66</v>
      </c>
      <c r="AC1288" s="52" t="s">
        <v>2317</v>
      </c>
      <c r="AD1288" s="52"/>
    </row>
    <row r="1289" ht="33.75" hidden="1" customHeight="1">
      <c r="A1289" s="52">
        <v>1430.0</v>
      </c>
      <c r="B1289" s="53" t="s">
        <v>54</v>
      </c>
      <c r="C1289" s="54" t="s">
        <v>1798</v>
      </c>
      <c r="D1289" s="55" t="s">
        <v>197</v>
      </c>
      <c r="E1289" s="54"/>
      <c r="F1289" s="303"/>
      <c r="G1289" s="58">
        <v>46009.0</v>
      </c>
      <c r="H1289" s="74"/>
      <c r="I1289" s="74"/>
      <c r="J1289" s="63" t="s">
        <v>66</v>
      </c>
      <c r="K1289" s="64" t="s">
        <v>66</v>
      </c>
      <c r="L1289" s="64" t="s">
        <v>66</v>
      </c>
      <c r="M1289" s="74" t="s">
        <v>57</v>
      </c>
      <c r="N1289" s="74" t="s">
        <v>57</v>
      </c>
      <c r="O1289" s="74" t="s">
        <v>57</v>
      </c>
      <c r="P1289" s="307"/>
      <c r="Q1289" s="74" t="s">
        <v>101</v>
      </c>
      <c r="R1289" s="65" t="s">
        <v>58</v>
      </c>
      <c r="S1289" s="67">
        <v>2.0</v>
      </c>
      <c r="T1289" s="67">
        <v>0.0</v>
      </c>
      <c r="U1289" s="67">
        <v>0.0</v>
      </c>
      <c r="V1289" s="68"/>
      <c r="W1289" s="70"/>
      <c r="X1289" s="70"/>
      <c r="Y1289" s="64" t="s">
        <v>66</v>
      </c>
      <c r="Z1289" s="64" t="s">
        <v>66</v>
      </c>
      <c r="AA1289" s="64" t="s">
        <v>66</v>
      </c>
      <c r="AB1289" s="64" t="s">
        <v>66</v>
      </c>
      <c r="AC1289" s="52" t="s">
        <v>2294</v>
      </c>
      <c r="AD1289" s="52"/>
    </row>
    <row r="1290" ht="33.75" hidden="1" customHeight="1">
      <c r="A1290" s="52">
        <v>1431.0</v>
      </c>
      <c r="B1290" s="53" t="s">
        <v>54</v>
      </c>
      <c r="C1290" s="54" t="s">
        <v>1799</v>
      </c>
      <c r="D1290" s="55" t="s">
        <v>197</v>
      </c>
      <c r="E1290" s="54"/>
      <c r="F1290" s="303"/>
      <c r="G1290" s="58">
        <v>46367.0</v>
      </c>
      <c r="H1290" s="74"/>
      <c r="I1290" s="74"/>
      <c r="J1290" s="63" t="s">
        <v>82</v>
      </c>
      <c r="K1290" s="64" t="s">
        <v>82</v>
      </c>
      <c r="L1290" s="64" t="s">
        <v>82</v>
      </c>
      <c r="M1290" s="65" t="s">
        <v>66</v>
      </c>
      <c r="N1290" s="65" t="s">
        <v>66</v>
      </c>
      <c r="O1290" s="65" t="s">
        <v>66</v>
      </c>
      <c r="P1290" s="65" t="s">
        <v>66</v>
      </c>
      <c r="Q1290" s="65" t="s">
        <v>66</v>
      </c>
      <c r="R1290" s="65" t="s">
        <v>66</v>
      </c>
      <c r="S1290" s="67">
        <v>0.0</v>
      </c>
      <c r="T1290" s="67"/>
      <c r="U1290" s="67"/>
      <c r="V1290" s="68"/>
      <c r="W1290" s="70"/>
      <c r="X1290" s="70"/>
      <c r="Y1290" s="64" t="s">
        <v>66</v>
      </c>
      <c r="Z1290" s="64" t="s">
        <v>66</v>
      </c>
      <c r="AA1290" s="64" t="s">
        <v>66</v>
      </c>
      <c r="AB1290" s="64" t="s">
        <v>66</v>
      </c>
      <c r="AC1290" s="52" t="s">
        <v>2293</v>
      </c>
      <c r="AD1290" s="52"/>
    </row>
    <row r="1291" ht="33.75" hidden="1" customHeight="1">
      <c r="A1291" s="52">
        <v>1432.0</v>
      </c>
      <c r="B1291" s="53" t="s">
        <v>54</v>
      </c>
      <c r="C1291" s="54" t="s">
        <v>1800</v>
      </c>
      <c r="D1291" s="55" t="s">
        <v>197</v>
      </c>
      <c r="E1291" s="54"/>
      <c r="F1291" s="303"/>
      <c r="G1291" s="58">
        <v>46043.0</v>
      </c>
      <c r="H1291" s="74"/>
      <c r="I1291" s="74"/>
      <c r="J1291" s="63" t="s">
        <v>82</v>
      </c>
      <c r="K1291" s="64" t="s">
        <v>82</v>
      </c>
      <c r="L1291" s="64" t="s">
        <v>82</v>
      </c>
      <c r="M1291" s="74" t="s">
        <v>57</v>
      </c>
      <c r="N1291" s="74" t="s">
        <v>57</v>
      </c>
      <c r="O1291" s="74" t="s">
        <v>57</v>
      </c>
      <c r="P1291" s="307"/>
      <c r="Q1291" s="74" t="s">
        <v>58</v>
      </c>
      <c r="R1291" s="65" t="s">
        <v>58</v>
      </c>
      <c r="S1291" s="67">
        <v>25.0</v>
      </c>
      <c r="T1291" s="67">
        <v>0.0</v>
      </c>
      <c r="U1291" s="67">
        <v>0.0</v>
      </c>
      <c r="V1291" s="68"/>
      <c r="W1291" s="70"/>
      <c r="X1291" s="70"/>
      <c r="Y1291" s="64" t="s">
        <v>66</v>
      </c>
      <c r="Z1291" s="64" t="s">
        <v>66</v>
      </c>
      <c r="AA1291" s="64" t="s">
        <v>66</v>
      </c>
      <c r="AB1291" s="64" t="s">
        <v>66</v>
      </c>
      <c r="AC1291" s="52" t="s">
        <v>2318</v>
      </c>
      <c r="AD1291" s="52"/>
    </row>
    <row r="1292" ht="33.75" hidden="1" customHeight="1">
      <c r="A1292" s="52">
        <v>1433.0</v>
      </c>
      <c r="B1292" s="53" t="s">
        <v>54</v>
      </c>
      <c r="C1292" s="54" t="s">
        <v>1801</v>
      </c>
      <c r="D1292" s="55" t="s">
        <v>197</v>
      </c>
      <c r="E1292" s="54"/>
      <c r="F1292" s="303"/>
      <c r="G1292" s="58">
        <v>46041.0</v>
      </c>
      <c r="H1292" s="74"/>
      <c r="I1292" s="74"/>
      <c r="J1292" s="63" t="s">
        <v>82</v>
      </c>
      <c r="K1292" s="64" t="s">
        <v>82</v>
      </c>
      <c r="L1292" s="64" t="s">
        <v>82</v>
      </c>
      <c r="M1292" s="74" t="s">
        <v>57</v>
      </c>
      <c r="N1292" s="74" t="s">
        <v>57</v>
      </c>
      <c r="O1292" s="74" t="s">
        <v>57</v>
      </c>
      <c r="P1292" s="307"/>
      <c r="Q1292" s="74" t="s">
        <v>58</v>
      </c>
      <c r="R1292" s="65" t="s">
        <v>58</v>
      </c>
      <c r="S1292" s="67">
        <v>7.0</v>
      </c>
      <c r="T1292" s="67">
        <v>0.0</v>
      </c>
      <c r="U1292" s="67"/>
      <c r="V1292" s="68"/>
      <c r="W1292" s="70"/>
      <c r="X1292" s="70"/>
      <c r="Y1292" s="64" t="s">
        <v>66</v>
      </c>
      <c r="Z1292" s="64" t="s">
        <v>66</v>
      </c>
      <c r="AA1292" s="64" t="s">
        <v>66</v>
      </c>
      <c r="AB1292" s="64" t="s">
        <v>66</v>
      </c>
      <c r="AC1292" s="52" t="s">
        <v>2320</v>
      </c>
      <c r="AD1292" s="52"/>
    </row>
    <row r="1293" ht="33.75" hidden="1" customHeight="1">
      <c r="A1293" s="52">
        <v>1434.0</v>
      </c>
      <c r="B1293" s="53" t="s">
        <v>54</v>
      </c>
      <c r="C1293" s="54" t="s">
        <v>65</v>
      </c>
      <c r="D1293" s="55" t="s">
        <v>197</v>
      </c>
      <c r="E1293" s="54"/>
      <c r="F1293" s="303"/>
      <c r="G1293" s="58">
        <v>46112.0</v>
      </c>
      <c r="H1293" s="74"/>
      <c r="I1293" s="74"/>
      <c r="J1293" s="63" t="s">
        <v>82</v>
      </c>
      <c r="K1293" s="64" t="s">
        <v>82</v>
      </c>
      <c r="L1293" s="64" t="s">
        <v>82</v>
      </c>
      <c r="M1293" s="65" t="s">
        <v>57</v>
      </c>
      <c r="N1293" s="65" t="s">
        <v>57</v>
      </c>
      <c r="O1293" s="65" t="s">
        <v>57</v>
      </c>
      <c r="P1293" s="65" t="s">
        <v>57</v>
      </c>
      <c r="Q1293" s="65" t="s">
        <v>58</v>
      </c>
      <c r="R1293" s="65" t="s">
        <v>58</v>
      </c>
      <c r="S1293" s="67">
        <v>21.0</v>
      </c>
      <c r="T1293" s="67">
        <v>0.0</v>
      </c>
      <c r="U1293" s="67"/>
      <c r="V1293" s="68"/>
      <c r="W1293" s="70"/>
      <c r="X1293" s="70"/>
      <c r="Y1293" s="64" t="s">
        <v>66</v>
      </c>
      <c r="Z1293" s="64" t="s">
        <v>66</v>
      </c>
      <c r="AA1293" s="64" t="s">
        <v>66</v>
      </c>
      <c r="AB1293" s="64" t="s">
        <v>66</v>
      </c>
      <c r="AC1293" s="52" t="s">
        <v>2321</v>
      </c>
      <c r="AD1293" s="52"/>
    </row>
    <row r="1294" ht="33.75" hidden="1" customHeight="1">
      <c r="A1294" s="52">
        <v>1435.0</v>
      </c>
      <c r="B1294" s="53" t="s">
        <v>54</v>
      </c>
      <c r="C1294" s="54" t="s">
        <v>1803</v>
      </c>
      <c r="D1294" s="627" t="s">
        <v>197</v>
      </c>
      <c r="E1294" s="628"/>
      <c r="F1294" s="58"/>
      <c r="G1294" s="58">
        <v>46045.0</v>
      </c>
      <c r="H1294" s="74"/>
      <c r="I1294" s="74"/>
      <c r="J1294" s="629" t="s">
        <v>82</v>
      </c>
      <c r="K1294" s="630" t="s">
        <v>82</v>
      </c>
      <c r="L1294" s="307"/>
      <c r="M1294" s="74" t="s">
        <v>82</v>
      </c>
      <c r="N1294" s="307"/>
      <c r="O1294" s="307"/>
      <c r="P1294" s="307"/>
      <c r="Q1294" s="74"/>
      <c r="R1294" s="74"/>
      <c r="S1294" s="52"/>
      <c r="T1294" s="52"/>
      <c r="U1294" s="52"/>
      <c r="V1294" s="68"/>
      <c r="W1294" s="70"/>
      <c r="X1294" s="70"/>
      <c r="Y1294" s="630" t="s">
        <v>66</v>
      </c>
      <c r="Z1294" s="630" t="s">
        <v>66</v>
      </c>
      <c r="AA1294" s="630" t="s">
        <v>66</v>
      </c>
      <c r="AB1294" s="630" t="s">
        <v>66</v>
      </c>
      <c r="AC1294" s="52"/>
      <c r="AD1294" s="52"/>
    </row>
    <row r="1295" ht="33.75" hidden="1" customHeight="1">
      <c r="A1295" s="52">
        <v>1435.0</v>
      </c>
      <c r="B1295" s="53" t="s">
        <v>54</v>
      </c>
      <c r="C1295" s="54" t="s">
        <v>1803</v>
      </c>
      <c r="D1295" s="55" t="s">
        <v>197</v>
      </c>
      <c r="E1295" s="54"/>
      <c r="F1295" s="303"/>
      <c r="G1295" s="58">
        <v>46056.0</v>
      </c>
      <c r="H1295" s="74"/>
      <c r="I1295" s="74"/>
      <c r="J1295" s="63" t="s">
        <v>82</v>
      </c>
      <c r="K1295" s="64" t="s">
        <v>82</v>
      </c>
      <c r="L1295" s="64" t="s">
        <v>82</v>
      </c>
      <c r="M1295" s="65" t="s">
        <v>57</v>
      </c>
      <c r="N1295" s="65" t="s">
        <v>57</v>
      </c>
      <c r="O1295" s="65" t="s">
        <v>57</v>
      </c>
      <c r="P1295" s="65" t="s">
        <v>57</v>
      </c>
      <c r="Q1295" s="65" t="s">
        <v>58</v>
      </c>
      <c r="R1295" s="65" t="s">
        <v>58</v>
      </c>
      <c r="S1295" s="67">
        <v>16.0</v>
      </c>
      <c r="T1295" s="67"/>
      <c r="U1295" s="67"/>
      <c r="V1295" s="68"/>
      <c r="W1295" s="70"/>
      <c r="X1295" s="70"/>
      <c r="Y1295" s="64" t="s">
        <v>66</v>
      </c>
      <c r="Z1295" s="64" t="s">
        <v>66</v>
      </c>
      <c r="AA1295" s="64" t="s">
        <v>66</v>
      </c>
      <c r="AB1295" s="64" t="s">
        <v>66</v>
      </c>
      <c r="AC1295" s="52" t="s">
        <v>2322</v>
      </c>
      <c r="AD1295" s="52"/>
    </row>
    <row r="1296" ht="33.75" hidden="1" customHeight="1">
      <c r="A1296" s="52">
        <v>1436.0</v>
      </c>
      <c r="B1296" s="53" t="s">
        <v>54</v>
      </c>
      <c r="C1296" s="54" t="s">
        <v>1804</v>
      </c>
      <c r="D1296" s="627" t="s">
        <v>197</v>
      </c>
      <c r="E1296" s="628"/>
      <c r="F1296" s="58"/>
      <c r="G1296" s="58">
        <v>46050.0</v>
      </c>
      <c r="H1296" s="74"/>
      <c r="I1296" s="74"/>
      <c r="J1296" s="629" t="s">
        <v>82</v>
      </c>
      <c r="K1296" s="630" t="s">
        <v>82</v>
      </c>
      <c r="L1296" s="307"/>
      <c r="M1296" s="74" t="s">
        <v>82</v>
      </c>
      <c r="N1296" s="307"/>
      <c r="O1296" s="307"/>
      <c r="P1296" s="307"/>
      <c r="Q1296" s="74"/>
      <c r="R1296" s="74"/>
      <c r="S1296" s="52"/>
      <c r="T1296" s="52"/>
      <c r="U1296" s="52"/>
      <c r="V1296" s="68"/>
      <c r="W1296" s="70"/>
      <c r="X1296" s="70"/>
      <c r="Y1296" s="630" t="s">
        <v>66</v>
      </c>
      <c r="Z1296" s="630" t="s">
        <v>66</v>
      </c>
      <c r="AA1296" s="630" t="s">
        <v>66</v>
      </c>
      <c r="AB1296" s="630" t="s">
        <v>66</v>
      </c>
      <c r="AC1296" s="52"/>
      <c r="AD1296" s="52"/>
    </row>
    <row r="1297" ht="33.75" hidden="1" customHeight="1">
      <c r="A1297" s="52">
        <v>1436.0</v>
      </c>
      <c r="B1297" s="53" t="s">
        <v>54</v>
      </c>
      <c r="C1297" s="54" t="s">
        <v>1804</v>
      </c>
      <c r="D1297" s="55" t="s">
        <v>197</v>
      </c>
      <c r="E1297" s="54"/>
      <c r="F1297" s="303"/>
      <c r="G1297" s="58">
        <v>46052.0</v>
      </c>
      <c r="H1297" s="74"/>
      <c r="I1297" s="74"/>
      <c r="J1297" s="63" t="s">
        <v>82</v>
      </c>
      <c r="K1297" s="64" t="s">
        <v>82</v>
      </c>
      <c r="L1297" s="64" t="s">
        <v>82</v>
      </c>
      <c r="M1297" s="65" t="s">
        <v>57</v>
      </c>
      <c r="N1297" s="65" t="s">
        <v>57</v>
      </c>
      <c r="O1297" s="65" t="s">
        <v>57</v>
      </c>
      <c r="P1297" s="65" t="s">
        <v>57</v>
      </c>
      <c r="Q1297" s="65" t="s">
        <v>58</v>
      </c>
      <c r="R1297" s="65" t="s">
        <v>58</v>
      </c>
      <c r="S1297" s="67">
        <v>16.0</v>
      </c>
      <c r="T1297" s="67"/>
      <c r="U1297" s="67"/>
      <c r="V1297" s="68"/>
      <c r="W1297" s="70"/>
      <c r="X1297" s="70"/>
      <c r="Y1297" s="64" t="s">
        <v>66</v>
      </c>
      <c r="Z1297" s="64" t="s">
        <v>66</v>
      </c>
      <c r="AA1297" s="64" t="s">
        <v>66</v>
      </c>
      <c r="AB1297" s="64" t="s">
        <v>66</v>
      </c>
      <c r="AC1297" s="52" t="s">
        <v>2323</v>
      </c>
      <c r="AD1297" s="52"/>
    </row>
    <row r="1298" ht="33.75" hidden="1" customHeight="1">
      <c r="A1298" s="52">
        <v>1437.0</v>
      </c>
      <c r="B1298" s="53" t="s">
        <v>54</v>
      </c>
      <c r="C1298" s="54" t="s">
        <v>1805</v>
      </c>
      <c r="D1298" s="627" t="s">
        <v>197</v>
      </c>
      <c r="E1298" s="628"/>
      <c r="F1298" s="58"/>
      <c r="G1298" s="58">
        <v>46057.0</v>
      </c>
      <c r="H1298" s="74"/>
      <c r="I1298" s="74"/>
      <c r="J1298" s="629" t="s">
        <v>82</v>
      </c>
      <c r="K1298" s="630" t="s">
        <v>82</v>
      </c>
      <c r="L1298" s="307"/>
      <c r="M1298" s="74" t="s">
        <v>82</v>
      </c>
      <c r="N1298" s="307"/>
      <c r="O1298" s="307"/>
      <c r="P1298" s="307"/>
      <c r="Q1298" s="74"/>
      <c r="R1298" s="74"/>
      <c r="S1298" s="52"/>
      <c r="T1298" s="52"/>
      <c r="U1298" s="52"/>
      <c r="V1298" s="68"/>
      <c r="W1298" s="70"/>
      <c r="X1298" s="70"/>
      <c r="Y1298" s="630" t="s">
        <v>66</v>
      </c>
      <c r="Z1298" s="630" t="s">
        <v>66</v>
      </c>
      <c r="AA1298" s="630" t="s">
        <v>66</v>
      </c>
      <c r="AB1298" s="630" t="s">
        <v>66</v>
      </c>
      <c r="AC1298" s="52"/>
      <c r="AD1298" s="52"/>
    </row>
    <row r="1299" ht="33.75" hidden="1" customHeight="1">
      <c r="A1299" s="52">
        <v>1437.0</v>
      </c>
      <c r="B1299" s="53" t="s">
        <v>54</v>
      </c>
      <c r="C1299" s="54" t="s">
        <v>1805</v>
      </c>
      <c r="D1299" s="55" t="s">
        <v>197</v>
      </c>
      <c r="E1299" s="54"/>
      <c r="F1299" s="303"/>
      <c r="G1299" s="58">
        <v>46050.0</v>
      </c>
      <c r="H1299" s="74"/>
      <c r="I1299" s="74"/>
      <c r="J1299" s="63" t="s">
        <v>82</v>
      </c>
      <c r="K1299" s="64" t="s">
        <v>82</v>
      </c>
      <c r="L1299" s="64" t="s">
        <v>82</v>
      </c>
      <c r="M1299" s="65" t="s">
        <v>57</v>
      </c>
      <c r="N1299" s="65" t="s">
        <v>57</v>
      </c>
      <c r="O1299" s="65" t="s">
        <v>57</v>
      </c>
      <c r="P1299" s="623"/>
      <c r="Q1299" s="65" t="s">
        <v>101</v>
      </c>
      <c r="R1299" s="65" t="s">
        <v>58</v>
      </c>
      <c r="S1299" s="67">
        <v>2.0</v>
      </c>
      <c r="T1299" s="67"/>
      <c r="U1299" s="67"/>
      <c r="V1299" s="68"/>
      <c r="W1299" s="70"/>
      <c r="X1299" s="70"/>
      <c r="Y1299" s="64" t="s">
        <v>66</v>
      </c>
      <c r="Z1299" s="64" t="s">
        <v>66</v>
      </c>
      <c r="AA1299" s="64" t="s">
        <v>66</v>
      </c>
      <c r="AB1299" s="64" t="s">
        <v>66</v>
      </c>
      <c r="AC1299" s="52" t="s">
        <v>2324</v>
      </c>
      <c r="AD1299" s="52"/>
    </row>
    <row r="1300" ht="33.75" hidden="1" customHeight="1">
      <c r="A1300" s="52">
        <v>1438.0</v>
      </c>
      <c r="B1300" s="53" t="s">
        <v>54</v>
      </c>
      <c r="C1300" s="54" t="s">
        <v>1807</v>
      </c>
      <c r="D1300" s="55" t="s">
        <v>197</v>
      </c>
      <c r="E1300" s="54"/>
      <c r="F1300" s="303"/>
      <c r="G1300" s="58">
        <v>46051.0</v>
      </c>
      <c r="H1300" s="74"/>
      <c r="I1300" s="74"/>
      <c r="J1300" s="63" t="s">
        <v>82</v>
      </c>
      <c r="K1300" s="64" t="s">
        <v>82</v>
      </c>
      <c r="L1300" s="64" t="s">
        <v>82</v>
      </c>
      <c r="M1300" s="65" t="s">
        <v>66</v>
      </c>
      <c r="N1300" s="65" t="s">
        <v>66</v>
      </c>
      <c r="O1300" s="65" t="s">
        <v>66</v>
      </c>
      <c r="P1300" s="65" t="s">
        <v>66</v>
      </c>
      <c r="Q1300" s="65" t="s">
        <v>66</v>
      </c>
      <c r="R1300" s="65" t="s">
        <v>66</v>
      </c>
      <c r="S1300" s="67"/>
      <c r="T1300" s="67"/>
      <c r="U1300" s="67"/>
      <c r="V1300" s="68"/>
      <c r="W1300" s="70"/>
      <c r="X1300" s="70"/>
      <c r="Y1300" s="64" t="s">
        <v>66</v>
      </c>
      <c r="Z1300" s="64" t="s">
        <v>66</v>
      </c>
      <c r="AA1300" s="64" t="s">
        <v>66</v>
      </c>
      <c r="AB1300" s="64" t="s">
        <v>66</v>
      </c>
      <c r="AC1300" s="52" t="s">
        <v>2325</v>
      </c>
      <c r="AD1300" s="52"/>
    </row>
    <row r="1301" ht="33.75" hidden="1" customHeight="1">
      <c r="A1301" s="52">
        <v>1438.0</v>
      </c>
      <c r="B1301" s="53" t="s">
        <v>54</v>
      </c>
      <c r="C1301" s="54" t="s">
        <v>1807</v>
      </c>
      <c r="D1301" s="627" t="s">
        <v>197</v>
      </c>
      <c r="E1301" s="628"/>
      <c r="F1301" s="58"/>
      <c r="G1301" s="58">
        <v>46051.0</v>
      </c>
      <c r="H1301" s="74"/>
      <c r="I1301" s="74"/>
      <c r="J1301" s="629" t="s">
        <v>82</v>
      </c>
      <c r="K1301" s="630" t="s">
        <v>82</v>
      </c>
      <c r="L1301" s="307"/>
      <c r="M1301" s="74" t="s">
        <v>66</v>
      </c>
      <c r="N1301" s="307"/>
      <c r="O1301" s="307"/>
      <c r="P1301" s="307"/>
      <c r="Q1301" s="74"/>
      <c r="R1301" s="74"/>
      <c r="S1301" s="52"/>
      <c r="T1301" s="52"/>
      <c r="U1301" s="52"/>
      <c r="V1301" s="68"/>
      <c r="W1301" s="70"/>
      <c r="X1301" s="70"/>
      <c r="Y1301" s="630" t="s">
        <v>66</v>
      </c>
      <c r="Z1301" s="630" t="s">
        <v>66</v>
      </c>
      <c r="AA1301" s="630" t="s">
        <v>66</v>
      </c>
      <c r="AB1301" s="630" t="s">
        <v>66</v>
      </c>
      <c r="AC1301" s="52"/>
      <c r="AD1301" s="52"/>
    </row>
    <row r="1302" ht="33.75" hidden="1" customHeight="1">
      <c r="A1302" s="52">
        <v>1439.0</v>
      </c>
      <c r="B1302" s="53" t="s">
        <v>54</v>
      </c>
      <c r="C1302" s="54" t="s">
        <v>185</v>
      </c>
      <c r="D1302" s="55" t="s">
        <v>333</v>
      </c>
      <c r="E1302" s="54"/>
      <c r="F1302" s="303"/>
      <c r="G1302" s="58">
        <v>46055.0</v>
      </c>
      <c r="H1302" s="74"/>
      <c r="I1302" s="74"/>
      <c r="J1302" s="63" t="s">
        <v>66</v>
      </c>
      <c r="K1302" s="64" t="s">
        <v>66</v>
      </c>
      <c r="L1302" s="64" t="s">
        <v>66</v>
      </c>
      <c r="M1302" s="65" t="s">
        <v>57</v>
      </c>
      <c r="N1302" s="65" t="s">
        <v>57</v>
      </c>
      <c r="O1302" s="65" t="s">
        <v>57</v>
      </c>
      <c r="P1302" s="65" t="s">
        <v>57</v>
      </c>
      <c r="Q1302" s="65" t="s">
        <v>58</v>
      </c>
      <c r="R1302" s="65" t="s">
        <v>64</v>
      </c>
      <c r="S1302" s="67">
        <v>32.0</v>
      </c>
      <c r="T1302" s="67">
        <v>0.0</v>
      </c>
      <c r="U1302" s="67">
        <v>0.0</v>
      </c>
      <c r="V1302" s="68"/>
      <c r="W1302" s="70"/>
      <c r="X1302" s="70"/>
      <c r="Y1302" s="64" t="s">
        <v>66</v>
      </c>
      <c r="Z1302" s="64" t="s">
        <v>66</v>
      </c>
      <c r="AA1302" s="64" t="s">
        <v>66</v>
      </c>
      <c r="AB1302" s="64" t="s">
        <v>66</v>
      </c>
      <c r="AC1302" s="52" t="s">
        <v>2326</v>
      </c>
      <c r="AD1302" s="52"/>
    </row>
    <row r="1303" ht="33.75" hidden="1" customHeight="1">
      <c r="A1303" s="52">
        <v>1440.0</v>
      </c>
      <c r="B1303" s="53" t="s">
        <v>54</v>
      </c>
      <c r="C1303" s="54" t="s">
        <v>1808</v>
      </c>
      <c r="D1303" s="55" t="s">
        <v>2327</v>
      </c>
      <c r="E1303" s="54"/>
      <c r="F1303" s="303"/>
      <c r="G1303" s="58">
        <v>46037.0</v>
      </c>
      <c r="H1303" s="74"/>
      <c r="I1303" s="74"/>
      <c r="J1303" s="63" t="s">
        <v>82</v>
      </c>
      <c r="K1303" s="64" t="s">
        <v>82</v>
      </c>
      <c r="L1303" s="64" t="s">
        <v>82</v>
      </c>
      <c r="M1303" s="74" t="s">
        <v>57</v>
      </c>
      <c r="N1303" s="74" t="s">
        <v>57</v>
      </c>
      <c r="O1303" s="74" t="s">
        <v>57</v>
      </c>
      <c r="P1303" s="307"/>
      <c r="Q1303" s="74" t="s">
        <v>101</v>
      </c>
      <c r="R1303" s="65" t="s">
        <v>58</v>
      </c>
      <c r="S1303" s="67">
        <v>3.0</v>
      </c>
      <c r="T1303" s="67">
        <v>0.0</v>
      </c>
      <c r="U1303" s="67"/>
      <c r="V1303" s="68"/>
      <c r="W1303" s="70"/>
      <c r="X1303" s="70"/>
      <c r="Y1303" s="64" t="s">
        <v>66</v>
      </c>
      <c r="Z1303" s="64" t="s">
        <v>66</v>
      </c>
      <c r="AA1303" s="64" t="s">
        <v>66</v>
      </c>
      <c r="AB1303" s="64" t="s">
        <v>66</v>
      </c>
      <c r="AC1303" s="52" t="s">
        <v>2328</v>
      </c>
      <c r="AD1303" s="52"/>
    </row>
    <row r="1304" ht="33.75" hidden="1" customHeight="1">
      <c r="A1304" s="52">
        <v>1441.0</v>
      </c>
      <c r="B1304" s="53" t="s">
        <v>54</v>
      </c>
      <c r="C1304" s="54" t="s">
        <v>1810</v>
      </c>
      <c r="D1304" s="55" t="s">
        <v>197</v>
      </c>
      <c r="E1304" s="54"/>
      <c r="F1304" s="303"/>
      <c r="G1304" s="58">
        <v>46051.0</v>
      </c>
      <c r="H1304" s="74"/>
      <c r="I1304" s="74"/>
      <c r="J1304" s="63" t="s">
        <v>82</v>
      </c>
      <c r="K1304" s="64" t="s">
        <v>82</v>
      </c>
      <c r="L1304" s="64" t="s">
        <v>82</v>
      </c>
      <c r="M1304" s="65" t="s">
        <v>57</v>
      </c>
      <c r="N1304" s="65" t="s">
        <v>57</v>
      </c>
      <c r="O1304" s="65" t="s">
        <v>57</v>
      </c>
      <c r="P1304" s="65" t="s">
        <v>57</v>
      </c>
      <c r="Q1304" s="65" t="s">
        <v>58</v>
      </c>
      <c r="R1304" s="65" t="s">
        <v>58</v>
      </c>
      <c r="S1304" s="67">
        <v>2.0</v>
      </c>
      <c r="T1304" s="67"/>
      <c r="U1304" s="67"/>
      <c r="V1304" s="68"/>
      <c r="W1304" s="70"/>
      <c r="X1304" s="70"/>
      <c r="Y1304" s="64" t="s">
        <v>66</v>
      </c>
      <c r="Z1304" s="64" t="s">
        <v>66</v>
      </c>
      <c r="AA1304" s="64" t="s">
        <v>66</v>
      </c>
      <c r="AB1304" s="64" t="s">
        <v>66</v>
      </c>
      <c r="AC1304" s="52" t="s">
        <v>2329</v>
      </c>
      <c r="AD1304" s="52"/>
    </row>
    <row r="1305" ht="33.75" hidden="1" customHeight="1">
      <c r="A1305" s="52">
        <v>1442.0</v>
      </c>
      <c r="B1305" s="53" t="s">
        <v>54</v>
      </c>
      <c r="C1305" s="54" t="s">
        <v>1770</v>
      </c>
      <c r="D1305" s="55" t="s">
        <v>333</v>
      </c>
      <c r="E1305" s="54"/>
      <c r="F1305" s="303"/>
      <c r="G1305" s="58">
        <v>46037.0</v>
      </c>
      <c r="H1305" s="74"/>
      <c r="I1305" s="74"/>
      <c r="J1305" s="63" t="s">
        <v>66</v>
      </c>
      <c r="K1305" s="64" t="s">
        <v>66</v>
      </c>
      <c r="L1305" s="64" t="s">
        <v>66</v>
      </c>
      <c r="M1305" s="74" t="s">
        <v>57</v>
      </c>
      <c r="N1305" s="74" t="s">
        <v>57</v>
      </c>
      <c r="O1305" s="74" t="s">
        <v>57</v>
      </c>
      <c r="P1305" s="307"/>
      <c r="Q1305" s="74" t="s">
        <v>1811</v>
      </c>
      <c r="R1305" s="65" t="s">
        <v>64</v>
      </c>
      <c r="S1305" s="67">
        <v>1.0</v>
      </c>
      <c r="T1305" s="67">
        <v>0.0</v>
      </c>
      <c r="U1305" s="67">
        <v>0.0</v>
      </c>
      <c r="V1305" s="68"/>
      <c r="W1305" s="70"/>
      <c r="X1305" s="70"/>
      <c r="Y1305" s="64" t="s">
        <v>66</v>
      </c>
      <c r="Z1305" s="64" t="s">
        <v>66</v>
      </c>
      <c r="AA1305" s="64" t="s">
        <v>66</v>
      </c>
      <c r="AB1305" s="64" t="s">
        <v>66</v>
      </c>
      <c r="AC1305" s="52" t="s">
        <v>2330</v>
      </c>
      <c r="AD1305" s="52"/>
    </row>
    <row r="1306" ht="33.75" hidden="1" customHeight="1">
      <c r="A1306" s="52">
        <v>1443.0</v>
      </c>
      <c r="B1306" s="53" t="s">
        <v>54</v>
      </c>
      <c r="C1306" s="54" t="s">
        <v>1813</v>
      </c>
      <c r="D1306" s="55" t="s">
        <v>333</v>
      </c>
      <c r="E1306" s="54"/>
      <c r="F1306" s="303"/>
      <c r="G1306" s="58">
        <v>46121.0</v>
      </c>
      <c r="H1306" s="74"/>
      <c r="I1306" s="74"/>
      <c r="J1306" s="63" t="s">
        <v>66</v>
      </c>
      <c r="K1306" s="64" t="s">
        <v>66</v>
      </c>
      <c r="L1306" s="64" t="s">
        <v>66</v>
      </c>
      <c r="M1306" s="65" t="s">
        <v>57</v>
      </c>
      <c r="N1306" s="65" t="s">
        <v>57</v>
      </c>
      <c r="O1306" s="65" t="s">
        <v>57</v>
      </c>
      <c r="P1306" s="65" t="s">
        <v>57</v>
      </c>
      <c r="Q1306" s="65" t="s">
        <v>58</v>
      </c>
      <c r="R1306" s="65" t="s">
        <v>64</v>
      </c>
      <c r="S1306" s="67">
        <v>8.0</v>
      </c>
      <c r="T1306" s="67">
        <v>0.0</v>
      </c>
      <c r="U1306" s="67">
        <v>0.0</v>
      </c>
      <c r="V1306" s="68"/>
      <c r="W1306" s="70"/>
      <c r="X1306" s="70"/>
      <c r="Y1306" s="64" t="s">
        <v>66</v>
      </c>
      <c r="Z1306" s="64" t="s">
        <v>66</v>
      </c>
      <c r="AA1306" s="64" t="s">
        <v>66</v>
      </c>
      <c r="AB1306" s="64" t="s">
        <v>66</v>
      </c>
      <c r="AC1306" s="52" t="s">
        <v>2331</v>
      </c>
      <c r="AD1306" s="52"/>
    </row>
    <row r="1307" ht="33.75" hidden="1" customHeight="1">
      <c r="A1307" s="52">
        <v>1444.0</v>
      </c>
      <c r="B1307" s="53" t="s">
        <v>54</v>
      </c>
      <c r="C1307" s="54" t="s">
        <v>1814</v>
      </c>
      <c r="D1307" s="55" t="s">
        <v>453</v>
      </c>
      <c r="E1307" s="54"/>
      <c r="F1307" s="303"/>
      <c r="G1307" s="58">
        <v>46111.0</v>
      </c>
      <c r="H1307" s="74"/>
      <c r="I1307" s="74"/>
      <c r="J1307" s="63" t="s">
        <v>82</v>
      </c>
      <c r="K1307" s="64" t="s">
        <v>82</v>
      </c>
      <c r="L1307" s="64" t="s">
        <v>82</v>
      </c>
      <c r="M1307" s="65" t="s">
        <v>57</v>
      </c>
      <c r="N1307" s="65" t="s">
        <v>57</v>
      </c>
      <c r="O1307" s="65" t="s">
        <v>57</v>
      </c>
      <c r="P1307" s="65" t="s">
        <v>57</v>
      </c>
      <c r="Q1307" s="65" t="s">
        <v>58</v>
      </c>
      <c r="R1307" s="65" t="s">
        <v>58</v>
      </c>
      <c r="S1307" s="67">
        <v>77.0</v>
      </c>
      <c r="T1307" s="67"/>
      <c r="U1307" s="67"/>
      <c r="V1307" s="68"/>
      <c r="W1307" s="70"/>
      <c r="X1307" s="70"/>
      <c r="Y1307" s="64" t="s">
        <v>66</v>
      </c>
      <c r="Z1307" s="64" t="s">
        <v>66</v>
      </c>
      <c r="AA1307" s="64" t="s">
        <v>66</v>
      </c>
      <c r="AB1307" s="64" t="s">
        <v>66</v>
      </c>
      <c r="AC1307" s="52" t="s">
        <v>2332</v>
      </c>
      <c r="AD1307" s="52"/>
    </row>
    <row r="1308" ht="33.75" hidden="1" customHeight="1">
      <c r="A1308" s="52">
        <v>1445.0</v>
      </c>
      <c r="B1308" s="53" t="s">
        <v>54</v>
      </c>
      <c r="C1308" s="54" t="s">
        <v>1815</v>
      </c>
      <c r="D1308" s="55" t="s">
        <v>333</v>
      </c>
      <c r="E1308" s="54"/>
      <c r="F1308" s="303"/>
      <c r="G1308" s="58">
        <v>46050.0</v>
      </c>
      <c r="H1308" s="74"/>
      <c r="I1308" s="74"/>
      <c r="J1308" s="63" t="s">
        <v>66</v>
      </c>
      <c r="K1308" s="64" t="s">
        <v>66</v>
      </c>
      <c r="L1308" s="64" t="s">
        <v>66</v>
      </c>
      <c r="M1308" s="74" t="s">
        <v>57</v>
      </c>
      <c r="N1308" s="74" t="s">
        <v>57</v>
      </c>
      <c r="O1308" s="74" t="s">
        <v>57</v>
      </c>
      <c r="P1308" s="307"/>
      <c r="Q1308" s="74" t="s">
        <v>101</v>
      </c>
      <c r="R1308" s="65" t="s">
        <v>64</v>
      </c>
      <c r="S1308" s="67">
        <v>1.0</v>
      </c>
      <c r="T1308" s="67">
        <v>0.0</v>
      </c>
      <c r="U1308" s="67">
        <v>0.0</v>
      </c>
      <c r="V1308" s="68"/>
      <c r="W1308" s="70"/>
      <c r="X1308" s="70"/>
      <c r="Y1308" s="64" t="s">
        <v>66</v>
      </c>
      <c r="Z1308" s="64" t="s">
        <v>66</v>
      </c>
      <c r="AA1308" s="64" t="s">
        <v>66</v>
      </c>
      <c r="AB1308" s="64" t="s">
        <v>66</v>
      </c>
      <c r="AC1308" s="52" t="s">
        <v>2333</v>
      </c>
      <c r="AD1308" s="52"/>
    </row>
    <row r="1309" ht="33.75" hidden="1" customHeight="1">
      <c r="A1309" s="52">
        <v>1446.0</v>
      </c>
      <c r="B1309" s="53" t="s">
        <v>54</v>
      </c>
      <c r="C1309" s="54" t="s">
        <v>1770</v>
      </c>
      <c r="D1309" s="55" t="s">
        <v>197</v>
      </c>
      <c r="E1309" s="54"/>
      <c r="F1309" s="303"/>
      <c r="G1309" s="58">
        <v>46037.0</v>
      </c>
      <c r="H1309" s="74"/>
      <c r="I1309" s="74"/>
      <c r="J1309" s="63" t="s">
        <v>66</v>
      </c>
      <c r="K1309" s="64" t="s">
        <v>66</v>
      </c>
      <c r="L1309" s="64" t="s">
        <v>66</v>
      </c>
      <c r="M1309" s="74" t="s">
        <v>57</v>
      </c>
      <c r="N1309" s="74" t="s">
        <v>57</v>
      </c>
      <c r="O1309" s="74" t="s">
        <v>57</v>
      </c>
      <c r="P1309" s="307"/>
      <c r="Q1309" s="74" t="s">
        <v>101</v>
      </c>
      <c r="R1309" s="65" t="s">
        <v>66</v>
      </c>
      <c r="S1309" s="67">
        <v>2.0</v>
      </c>
      <c r="T1309" s="67">
        <v>0.0</v>
      </c>
      <c r="U1309" s="67">
        <v>0.0</v>
      </c>
      <c r="V1309" s="68"/>
      <c r="W1309" s="70"/>
      <c r="X1309" s="70"/>
      <c r="Y1309" s="64" t="s">
        <v>66</v>
      </c>
      <c r="Z1309" s="64" t="s">
        <v>66</v>
      </c>
      <c r="AA1309" s="64" t="s">
        <v>66</v>
      </c>
      <c r="AB1309" s="64" t="s">
        <v>66</v>
      </c>
      <c r="AC1309" s="52" t="s">
        <v>2334</v>
      </c>
      <c r="AD1309" s="52"/>
    </row>
    <row r="1310" ht="33.75" hidden="1" customHeight="1">
      <c r="A1310" s="52">
        <v>1447.0</v>
      </c>
      <c r="B1310" s="53" t="s">
        <v>54</v>
      </c>
      <c r="C1310" s="54" t="s">
        <v>1816</v>
      </c>
      <c r="D1310" s="55" t="s">
        <v>197</v>
      </c>
      <c r="E1310" s="54"/>
      <c r="F1310" s="303"/>
      <c r="G1310" s="58">
        <v>46055.0</v>
      </c>
      <c r="H1310" s="74"/>
      <c r="I1310" s="74"/>
      <c r="J1310" s="63" t="s">
        <v>82</v>
      </c>
      <c r="K1310" s="64" t="s">
        <v>82</v>
      </c>
      <c r="L1310" s="64" t="s">
        <v>82</v>
      </c>
      <c r="M1310" s="65" t="s">
        <v>57</v>
      </c>
      <c r="N1310" s="65" t="s">
        <v>57</v>
      </c>
      <c r="O1310" s="65" t="s">
        <v>57</v>
      </c>
      <c r="P1310" s="65" t="s">
        <v>57</v>
      </c>
      <c r="Q1310" s="65" t="s">
        <v>58</v>
      </c>
      <c r="R1310" s="65" t="s">
        <v>58</v>
      </c>
      <c r="S1310" s="67">
        <v>2.0</v>
      </c>
      <c r="T1310" s="67"/>
      <c r="U1310" s="67"/>
      <c r="V1310" s="68"/>
      <c r="W1310" s="70"/>
      <c r="X1310" s="70"/>
      <c r="Y1310" s="64" t="s">
        <v>66</v>
      </c>
      <c r="Z1310" s="64" t="s">
        <v>66</v>
      </c>
      <c r="AA1310" s="64" t="s">
        <v>66</v>
      </c>
      <c r="AB1310" s="64" t="s">
        <v>66</v>
      </c>
      <c r="AC1310" s="52" t="s">
        <v>2335</v>
      </c>
      <c r="AD1310" s="52"/>
    </row>
    <row r="1311" ht="33.75" hidden="1" customHeight="1">
      <c r="A1311" s="52">
        <v>1448.0</v>
      </c>
      <c r="B1311" s="53" t="s">
        <v>54</v>
      </c>
      <c r="C1311" s="54" t="s">
        <v>1818</v>
      </c>
      <c r="D1311" s="55" t="s">
        <v>333</v>
      </c>
      <c r="E1311" s="54"/>
      <c r="F1311" s="303"/>
      <c r="G1311" s="58">
        <v>46078.0</v>
      </c>
      <c r="H1311" s="74"/>
      <c r="I1311" s="74"/>
      <c r="J1311" s="63" t="s">
        <v>66</v>
      </c>
      <c r="K1311" s="64" t="s">
        <v>66</v>
      </c>
      <c r="L1311" s="64" t="s">
        <v>66</v>
      </c>
      <c r="M1311" s="65" t="s">
        <v>57</v>
      </c>
      <c r="N1311" s="65" t="s">
        <v>57</v>
      </c>
      <c r="O1311" s="65" t="s">
        <v>57</v>
      </c>
      <c r="P1311" s="65" t="s">
        <v>57</v>
      </c>
      <c r="Q1311" s="65" t="s">
        <v>58</v>
      </c>
      <c r="R1311" s="65" t="s">
        <v>64</v>
      </c>
      <c r="S1311" s="67">
        <v>17.0</v>
      </c>
      <c r="T1311" s="67">
        <v>0.0</v>
      </c>
      <c r="U1311" s="67">
        <v>0.0</v>
      </c>
      <c r="V1311" s="68"/>
      <c r="W1311" s="70"/>
      <c r="X1311" s="70"/>
      <c r="Y1311" s="64" t="s">
        <v>66</v>
      </c>
      <c r="Z1311" s="64" t="s">
        <v>66</v>
      </c>
      <c r="AA1311" s="64" t="s">
        <v>66</v>
      </c>
      <c r="AB1311" s="64" t="s">
        <v>66</v>
      </c>
      <c r="AC1311" s="52" t="s">
        <v>2336</v>
      </c>
      <c r="AD1311" s="52"/>
    </row>
    <row r="1312" ht="33.75" hidden="1" customHeight="1">
      <c r="A1312" s="52">
        <v>1449.0</v>
      </c>
      <c r="B1312" s="53" t="s">
        <v>54</v>
      </c>
      <c r="C1312" s="54" t="s">
        <v>1819</v>
      </c>
      <c r="D1312" s="55" t="s">
        <v>197</v>
      </c>
      <c r="E1312" s="54"/>
      <c r="F1312" s="303"/>
      <c r="G1312" s="58">
        <v>46065.0</v>
      </c>
      <c r="H1312" s="74"/>
      <c r="I1312" s="74"/>
      <c r="J1312" s="63" t="s">
        <v>66</v>
      </c>
      <c r="K1312" s="64" t="s">
        <v>66</v>
      </c>
      <c r="L1312" s="64" t="s">
        <v>66</v>
      </c>
      <c r="M1312" s="65" t="s">
        <v>57</v>
      </c>
      <c r="N1312" s="65" t="s">
        <v>57</v>
      </c>
      <c r="O1312" s="65" t="s">
        <v>57</v>
      </c>
      <c r="P1312" s="65" t="s">
        <v>57</v>
      </c>
      <c r="Q1312" s="65" t="s">
        <v>58</v>
      </c>
      <c r="R1312" s="65" t="s">
        <v>58</v>
      </c>
      <c r="S1312" s="67">
        <v>10.0</v>
      </c>
      <c r="T1312" s="67"/>
      <c r="U1312" s="67"/>
      <c r="V1312" s="68"/>
      <c r="W1312" s="70"/>
      <c r="X1312" s="70"/>
      <c r="Y1312" s="64" t="s">
        <v>66</v>
      </c>
      <c r="Z1312" s="64" t="s">
        <v>66</v>
      </c>
      <c r="AA1312" s="64" t="s">
        <v>66</v>
      </c>
      <c r="AB1312" s="64" t="s">
        <v>66</v>
      </c>
      <c r="AC1312" s="52" t="s">
        <v>2337</v>
      </c>
      <c r="AD1312" s="52"/>
    </row>
    <row r="1313" ht="33.75" hidden="1" customHeight="1">
      <c r="A1313" s="52">
        <v>1450.0</v>
      </c>
      <c r="B1313" s="53" t="s">
        <v>54</v>
      </c>
      <c r="C1313" s="54" t="s">
        <v>1820</v>
      </c>
      <c r="D1313" s="55" t="s">
        <v>197</v>
      </c>
      <c r="E1313" s="54"/>
      <c r="F1313" s="303"/>
      <c r="G1313" s="58">
        <v>46083.0</v>
      </c>
      <c r="H1313" s="74"/>
      <c r="I1313" s="74"/>
      <c r="J1313" s="63" t="s">
        <v>82</v>
      </c>
      <c r="K1313" s="64" t="s">
        <v>82</v>
      </c>
      <c r="L1313" s="64" t="s">
        <v>82</v>
      </c>
      <c r="M1313" s="65" t="s">
        <v>57</v>
      </c>
      <c r="N1313" s="65" t="s">
        <v>57</v>
      </c>
      <c r="O1313" s="65" t="s">
        <v>57</v>
      </c>
      <c r="P1313" s="65" t="s">
        <v>57</v>
      </c>
      <c r="Q1313" s="65" t="s">
        <v>58</v>
      </c>
      <c r="R1313" s="65" t="s">
        <v>58</v>
      </c>
      <c r="S1313" s="67">
        <v>9.0</v>
      </c>
      <c r="T1313" s="67"/>
      <c r="U1313" s="67"/>
      <c r="V1313" s="68"/>
      <c r="W1313" s="70"/>
      <c r="X1313" s="70"/>
      <c r="Y1313" s="64" t="s">
        <v>66</v>
      </c>
      <c r="Z1313" s="64" t="s">
        <v>66</v>
      </c>
      <c r="AA1313" s="64" t="s">
        <v>66</v>
      </c>
      <c r="AB1313" s="64" t="s">
        <v>66</v>
      </c>
      <c r="AC1313" s="52" t="s">
        <v>2338</v>
      </c>
      <c r="AD1313" s="52"/>
    </row>
    <row r="1314" ht="33.75" hidden="1" customHeight="1">
      <c r="A1314" s="52">
        <v>1451.0</v>
      </c>
      <c r="B1314" s="53" t="s">
        <v>54</v>
      </c>
      <c r="C1314" s="54" t="s">
        <v>1821</v>
      </c>
      <c r="D1314" s="55" t="s">
        <v>197</v>
      </c>
      <c r="E1314" s="54"/>
      <c r="F1314" s="303"/>
      <c r="G1314" s="58">
        <v>46057.0</v>
      </c>
      <c r="H1314" s="74"/>
      <c r="I1314" s="74"/>
      <c r="J1314" s="63" t="s">
        <v>82</v>
      </c>
      <c r="K1314" s="64" t="s">
        <v>82</v>
      </c>
      <c r="L1314" s="64" t="s">
        <v>82</v>
      </c>
      <c r="M1314" s="65" t="s">
        <v>66</v>
      </c>
      <c r="N1314" s="65" t="s">
        <v>66</v>
      </c>
      <c r="O1314" s="65" t="s">
        <v>66</v>
      </c>
      <c r="P1314" s="65" t="s">
        <v>66</v>
      </c>
      <c r="Q1314" s="65" t="s">
        <v>66</v>
      </c>
      <c r="R1314" s="65" t="s">
        <v>66</v>
      </c>
      <c r="S1314" s="67"/>
      <c r="T1314" s="67"/>
      <c r="U1314" s="67"/>
      <c r="V1314" s="68"/>
      <c r="W1314" s="70"/>
      <c r="X1314" s="70"/>
      <c r="Y1314" s="64" t="s">
        <v>66</v>
      </c>
      <c r="Z1314" s="64" t="s">
        <v>66</v>
      </c>
      <c r="AA1314" s="64" t="s">
        <v>66</v>
      </c>
      <c r="AB1314" s="64" t="s">
        <v>66</v>
      </c>
      <c r="AC1314" s="52" t="s">
        <v>2339</v>
      </c>
      <c r="AD1314" s="52"/>
    </row>
    <row r="1315" ht="33.75" hidden="1" customHeight="1">
      <c r="A1315" s="52">
        <v>1452.0</v>
      </c>
      <c r="B1315" s="53" t="s">
        <v>54</v>
      </c>
      <c r="C1315" s="54" t="s">
        <v>1823</v>
      </c>
      <c r="D1315" s="55" t="s">
        <v>197</v>
      </c>
      <c r="E1315" s="54"/>
      <c r="F1315" s="303"/>
      <c r="G1315" s="58">
        <v>46069.0</v>
      </c>
      <c r="H1315" s="74"/>
      <c r="I1315" s="74"/>
      <c r="J1315" s="63" t="s">
        <v>82</v>
      </c>
      <c r="K1315" s="64" t="s">
        <v>82</v>
      </c>
      <c r="L1315" s="64" t="s">
        <v>82</v>
      </c>
      <c r="M1315" s="65" t="s">
        <v>57</v>
      </c>
      <c r="N1315" s="65" t="s">
        <v>57</v>
      </c>
      <c r="O1315" s="65" t="s">
        <v>57</v>
      </c>
      <c r="P1315" s="65" t="s">
        <v>57</v>
      </c>
      <c r="Q1315" s="65" t="s">
        <v>58</v>
      </c>
      <c r="R1315" s="65" t="s">
        <v>58</v>
      </c>
      <c r="S1315" s="67">
        <v>5.0</v>
      </c>
      <c r="T1315" s="67"/>
      <c r="U1315" s="67"/>
      <c r="V1315" s="68"/>
      <c r="W1315" s="70"/>
      <c r="X1315" s="70"/>
      <c r="Y1315" s="64" t="s">
        <v>66</v>
      </c>
      <c r="Z1315" s="64" t="s">
        <v>66</v>
      </c>
      <c r="AA1315" s="64" t="s">
        <v>66</v>
      </c>
      <c r="AB1315" s="64" t="s">
        <v>66</v>
      </c>
      <c r="AC1315" s="52" t="s">
        <v>2340</v>
      </c>
      <c r="AD1315" s="52"/>
    </row>
    <row r="1316" ht="33.75" hidden="1" customHeight="1">
      <c r="A1316" s="52">
        <v>1453.0</v>
      </c>
      <c r="B1316" s="53" t="s">
        <v>54</v>
      </c>
      <c r="C1316" s="54" t="s">
        <v>1825</v>
      </c>
      <c r="D1316" s="55" t="s">
        <v>197</v>
      </c>
      <c r="E1316" s="54"/>
      <c r="F1316" s="303"/>
      <c r="G1316" s="58">
        <v>46069.0</v>
      </c>
      <c r="H1316" s="74"/>
      <c r="I1316" s="74"/>
      <c r="J1316" s="63" t="s">
        <v>82</v>
      </c>
      <c r="K1316" s="64" t="s">
        <v>82</v>
      </c>
      <c r="L1316" s="64" t="s">
        <v>82</v>
      </c>
      <c r="M1316" s="65" t="s">
        <v>57</v>
      </c>
      <c r="N1316" s="65" t="s">
        <v>57</v>
      </c>
      <c r="O1316" s="65" t="s">
        <v>57</v>
      </c>
      <c r="P1316" s="65" t="s">
        <v>57</v>
      </c>
      <c r="Q1316" s="65" t="s">
        <v>58</v>
      </c>
      <c r="R1316" s="65" t="s">
        <v>58</v>
      </c>
      <c r="S1316" s="67">
        <v>5.0</v>
      </c>
      <c r="T1316" s="67"/>
      <c r="U1316" s="67"/>
      <c r="V1316" s="68"/>
      <c r="W1316" s="70"/>
      <c r="X1316" s="70"/>
      <c r="Y1316" s="64" t="s">
        <v>66</v>
      </c>
      <c r="Z1316" s="64" t="s">
        <v>66</v>
      </c>
      <c r="AA1316" s="64" t="s">
        <v>66</v>
      </c>
      <c r="AB1316" s="64" t="s">
        <v>66</v>
      </c>
      <c r="AC1316" s="52" t="s">
        <v>2341</v>
      </c>
      <c r="AD1316" s="52"/>
    </row>
    <row r="1317" ht="33.75" hidden="1" customHeight="1">
      <c r="A1317" s="52">
        <v>1454.0</v>
      </c>
      <c r="B1317" s="53" t="s">
        <v>54</v>
      </c>
      <c r="C1317" s="54" t="s">
        <v>1826</v>
      </c>
      <c r="D1317" s="55" t="s">
        <v>2342</v>
      </c>
      <c r="E1317" s="54"/>
      <c r="F1317" s="303"/>
      <c r="G1317" s="58">
        <v>46048.0</v>
      </c>
      <c r="H1317" s="74"/>
      <c r="I1317" s="74"/>
      <c r="J1317" s="63" t="s">
        <v>82</v>
      </c>
      <c r="K1317" s="64" t="s">
        <v>82</v>
      </c>
      <c r="L1317" s="64" t="s">
        <v>82</v>
      </c>
      <c r="M1317" s="74" t="s">
        <v>57</v>
      </c>
      <c r="N1317" s="74" t="s">
        <v>57</v>
      </c>
      <c r="O1317" s="74" t="s">
        <v>57</v>
      </c>
      <c r="P1317" s="74" t="s">
        <v>57</v>
      </c>
      <c r="Q1317" s="74" t="s">
        <v>58</v>
      </c>
      <c r="R1317" s="65" t="s">
        <v>58</v>
      </c>
      <c r="S1317" s="67">
        <v>25.0</v>
      </c>
      <c r="T1317" s="67"/>
      <c r="U1317" s="67"/>
      <c r="V1317" s="68"/>
      <c r="W1317" s="70"/>
      <c r="X1317" s="70"/>
      <c r="Y1317" s="64" t="s">
        <v>66</v>
      </c>
      <c r="Z1317" s="64" t="s">
        <v>66</v>
      </c>
      <c r="AA1317" s="64" t="s">
        <v>66</v>
      </c>
      <c r="AB1317" s="64" t="s">
        <v>66</v>
      </c>
      <c r="AC1317" s="52" t="s">
        <v>2343</v>
      </c>
      <c r="AD1317" s="52"/>
    </row>
    <row r="1318" ht="33.75" hidden="1" customHeight="1">
      <c r="A1318" s="52">
        <v>1455.0</v>
      </c>
      <c r="B1318" s="53" t="s">
        <v>54</v>
      </c>
      <c r="C1318" s="54" t="s">
        <v>1827</v>
      </c>
      <c r="D1318" s="55" t="s">
        <v>3061</v>
      </c>
      <c r="E1318" s="54"/>
      <c r="F1318" s="303"/>
      <c r="G1318" s="58">
        <v>46062.0</v>
      </c>
      <c r="H1318" s="74"/>
      <c r="I1318" s="74"/>
      <c r="J1318" s="63" t="s">
        <v>82</v>
      </c>
      <c r="K1318" s="64" t="s">
        <v>82</v>
      </c>
      <c r="L1318" s="64" t="s">
        <v>82</v>
      </c>
      <c r="M1318" s="65" t="s">
        <v>57</v>
      </c>
      <c r="N1318" s="65" t="s">
        <v>57</v>
      </c>
      <c r="O1318" s="65" t="s">
        <v>57</v>
      </c>
      <c r="P1318" s="65" t="s">
        <v>57</v>
      </c>
      <c r="Q1318" s="65" t="s">
        <v>101</v>
      </c>
      <c r="R1318" s="65" t="s">
        <v>64</v>
      </c>
      <c r="S1318" s="67">
        <v>2.0</v>
      </c>
      <c r="T1318" s="67">
        <v>3.0</v>
      </c>
      <c r="U1318" s="67">
        <v>1.0</v>
      </c>
      <c r="V1318" s="68"/>
      <c r="W1318" s="70"/>
      <c r="X1318" s="70"/>
      <c r="Y1318" s="64" t="s">
        <v>66</v>
      </c>
      <c r="Z1318" s="64" t="s">
        <v>66</v>
      </c>
      <c r="AA1318" s="64" t="s">
        <v>66</v>
      </c>
      <c r="AB1318" s="64" t="s">
        <v>66</v>
      </c>
      <c r="AC1318" s="52" t="s">
        <v>2344</v>
      </c>
      <c r="AD1318" s="52"/>
    </row>
    <row r="1319" ht="33.75" hidden="1" customHeight="1">
      <c r="A1319" s="52">
        <v>1456.0</v>
      </c>
      <c r="B1319" s="53" t="s">
        <v>54</v>
      </c>
      <c r="C1319" s="54" t="s">
        <v>1828</v>
      </c>
      <c r="D1319" s="55" t="s">
        <v>333</v>
      </c>
      <c r="E1319" s="54"/>
      <c r="F1319" s="303"/>
      <c r="G1319" s="58">
        <v>46062.0</v>
      </c>
      <c r="H1319" s="74"/>
      <c r="I1319" s="74"/>
      <c r="J1319" s="63" t="s">
        <v>66</v>
      </c>
      <c r="K1319" s="64" t="s">
        <v>66</v>
      </c>
      <c r="L1319" s="64" t="s">
        <v>66</v>
      </c>
      <c r="M1319" s="65" t="s">
        <v>57</v>
      </c>
      <c r="N1319" s="65" t="s">
        <v>57</v>
      </c>
      <c r="O1319" s="65" t="s">
        <v>57</v>
      </c>
      <c r="P1319" s="65" t="s">
        <v>57</v>
      </c>
      <c r="Q1319" s="65" t="s">
        <v>58</v>
      </c>
      <c r="R1319" s="65" t="s">
        <v>64</v>
      </c>
      <c r="S1319" s="67">
        <v>12.0</v>
      </c>
      <c r="T1319" s="67"/>
      <c r="U1319" s="67"/>
      <c r="V1319" s="68"/>
      <c r="W1319" s="70"/>
      <c r="X1319" s="70"/>
      <c r="Y1319" s="64" t="s">
        <v>66</v>
      </c>
      <c r="Z1319" s="64" t="s">
        <v>66</v>
      </c>
      <c r="AA1319" s="64" t="s">
        <v>66</v>
      </c>
      <c r="AB1319" s="64" t="s">
        <v>66</v>
      </c>
      <c r="AC1319" s="52"/>
      <c r="AD1319" s="52"/>
    </row>
    <row r="1320" ht="33.75" hidden="1" customHeight="1">
      <c r="A1320" s="52">
        <v>1457.0</v>
      </c>
      <c r="B1320" s="53" t="s">
        <v>54</v>
      </c>
      <c r="C1320" s="54" t="s">
        <v>1830</v>
      </c>
      <c r="D1320" s="55" t="s">
        <v>197</v>
      </c>
      <c r="E1320" s="54"/>
      <c r="F1320" s="303"/>
      <c r="G1320" s="58">
        <v>46086.0</v>
      </c>
      <c r="H1320" s="74"/>
      <c r="I1320" s="74"/>
      <c r="J1320" s="63" t="s">
        <v>82</v>
      </c>
      <c r="K1320" s="64" t="s">
        <v>82</v>
      </c>
      <c r="L1320" s="64" t="s">
        <v>66</v>
      </c>
      <c r="M1320" s="65" t="s">
        <v>57</v>
      </c>
      <c r="N1320" s="65" t="s">
        <v>57</v>
      </c>
      <c r="O1320" s="65" t="s">
        <v>57</v>
      </c>
      <c r="P1320" s="65" t="s">
        <v>57</v>
      </c>
      <c r="Q1320" s="65" t="s">
        <v>58</v>
      </c>
      <c r="R1320" s="65" t="s">
        <v>58</v>
      </c>
      <c r="S1320" s="67">
        <v>1.0</v>
      </c>
      <c r="T1320" s="67"/>
      <c r="U1320" s="67">
        <v>0.0</v>
      </c>
      <c r="V1320" s="68"/>
      <c r="W1320" s="70"/>
      <c r="X1320" s="70"/>
      <c r="Y1320" s="64" t="s">
        <v>66</v>
      </c>
      <c r="Z1320" s="64" t="s">
        <v>66</v>
      </c>
      <c r="AA1320" s="64" t="s">
        <v>66</v>
      </c>
      <c r="AB1320" s="64" t="s">
        <v>66</v>
      </c>
      <c r="AC1320" s="52" t="s">
        <v>2345</v>
      </c>
      <c r="AD1320" s="52"/>
    </row>
    <row r="1321" ht="33.75" hidden="1" customHeight="1">
      <c r="A1321" s="52">
        <v>1458.0</v>
      </c>
      <c r="B1321" s="53" t="s">
        <v>54</v>
      </c>
      <c r="C1321" s="54" t="s">
        <v>1831</v>
      </c>
      <c r="D1321" s="55" t="s">
        <v>197</v>
      </c>
      <c r="E1321" s="54"/>
      <c r="F1321" s="303"/>
      <c r="G1321" s="58">
        <v>46062.0</v>
      </c>
      <c r="H1321" s="74"/>
      <c r="I1321" s="74"/>
      <c r="J1321" s="63" t="s">
        <v>82</v>
      </c>
      <c r="K1321" s="64" t="s">
        <v>82</v>
      </c>
      <c r="L1321" s="64" t="s">
        <v>82</v>
      </c>
      <c r="M1321" s="65" t="s">
        <v>57</v>
      </c>
      <c r="N1321" s="65" t="s">
        <v>57</v>
      </c>
      <c r="O1321" s="65" t="s">
        <v>57</v>
      </c>
      <c r="P1321" s="65" t="s">
        <v>57</v>
      </c>
      <c r="Q1321" s="65" t="s">
        <v>58</v>
      </c>
      <c r="R1321" s="65" t="s">
        <v>58</v>
      </c>
      <c r="S1321" s="67">
        <v>20.0</v>
      </c>
      <c r="T1321" s="67"/>
      <c r="U1321" s="67"/>
      <c r="V1321" s="68"/>
      <c r="W1321" s="70"/>
      <c r="X1321" s="70"/>
      <c r="Y1321" s="64" t="s">
        <v>66</v>
      </c>
      <c r="Z1321" s="64" t="s">
        <v>66</v>
      </c>
      <c r="AA1321" s="64" t="s">
        <v>66</v>
      </c>
      <c r="AB1321" s="64" t="s">
        <v>66</v>
      </c>
      <c r="AC1321" s="52" t="s">
        <v>2346</v>
      </c>
      <c r="AD1321" s="52"/>
    </row>
    <row r="1322" ht="33.75" hidden="1" customHeight="1">
      <c r="A1322" s="52">
        <v>1459.0</v>
      </c>
      <c r="B1322" s="53" t="s">
        <v>54</v>
      </c>
      <c r="C1322" s="54" t="s">
        <v>1832</v>
      </c>
      <c r="D1322" s="55" t="s">
        <v>197</v>
      </c>
      <c r="E1322" s="54"/>
      <c r="F1322" s="303"/>
      <c r="G1322" s="58">
        <v>46119.0</v>
      </c>
      <c r="H1322" s="74"/>
      <c r="I1322" s="74"/>
      <c r="J1322" s="63" t="s">
        <v>82</v>
      </c>
      <c r="K1322" s="64" t="s">
        <v>82</v>
      </c>
      <c r="L1322" s="64" t="s">
        <v>82</v>
      </c>
      <c r="M1322" s="65" t="s">
        <v>57</v>
      </c>
      <c r="N1322" s="65" t="s">
        <v>57</v>
      </c>
      <c r="O1322" s="65" t="s">
        <v>57</v>
      </c>
      <c r="P1322" s="65" t="s">
        <v>57</v>
      </c>
      <c r="Q1322" s="65" t="s">
        <v>58</v>
      </c>
      <c r="R1322" s="65" t="s">
        <v>58</v>
      </c>
      <c r="S1322" s="67">
        <v>14.0</v>
      </c>
      <c r="T1322" s="67"/>
      <c r="U1322" s="67"/>
      <c r="V1322" s="68"/>
      <c r="W1322" s="70"/>
      <c r="X1322" s="70"/>
      <c r="Y1322" s="64" t="s">
        <v>66</v>
      </c>
      <c r="Z1322" s="64" t="s">
        <v>66</v>
      </c>
      <c r="AA1322" s="64" t="s">
        <v>66</v>
      </c>
      <c r="AB1322" s="64" t="s">
        <v>66</v>
      </c>
      <c r="AC1322" s="52" t="s">
        <v>2347</v>
      </c>
      <c r="AD1322" s="52"/>
    </row>
    <row r="1323" ht="33.75" hidden="1" customHeight="1">
      <c r="A1323" s="52">
        <v>1460.0</v>
      </c>
      <c r="B1323" s="53" t="s">
        <v>54</v>
      </c>
      <c r="C1323" s="54" t="s">
        <v>1833</v>
      </c>
      <c r="D1323" s="55" t="s">
        <v>197</v>
      </c>
      <c r="E1323" s="54"/>
      <c r="F1323" s="303"/>
      <c r="G1323" s="58">
        <v>46076.0</v>
      </c>
      <c r="H1323" s="74"/>
      <c r="I1323" s="74"/>
      <c r="J1323" s="63" t="s">
        <v>82</v>
      </c>
      <c r="K1323" s="64" t="s">
        <v>82</v>
      </c>
      <c r="L1323" s="64" t="s">
        <v>82</v>
      </c>
      <c r="M1323" s="65" t="s">
        <v>57</v>
      </c>
      <c r="N1323" s="65" t="s">
        <v>57</v>
      </c>
      <c r="O1323" s="65" t="s">
        <v>57</v>
      </c>
      <c r="P1323" s="65" t="s">
        <v>57</v>
      </c>
      <c r="Q1323" s="65" t="s">
        <v>58</v>
      </c>
      <c r="R1323" s="65" t="s">
        <v>58</v>
      </c>
      <c r="S1323" s="67">
        <v>13.0</v>
      </c>
      <c r="T1323" s="67"/>
      <c r="U1323" s="67"/>
      <c r="V1323" s="68"/>
      <c r="W1323" s="70"/>
      <c r="X1323" s="70"/>
      <c r="Y1323" s="64" t="s">
        <v>66</v>
      </c>
      <c r="Z1323" s="64" t="s">
        <v>66</v>
      </c>
      <c r="AA1323" s="64" t="s">
        <v>66</v>
      </c>
      <c r="AB1323" s="64" t="s">
        <v>66</v>
      </c>
      <c r="AC1323" s="52" t="s">
        <v>2348</v>
      </c>
      <c r="AD1323" s="52"/>
    </row>
    <row r="1324" ht="33.75" hidden="1" customHeight="1">
      <c r="A1324" s="52">
        <v>1461.0</v>
      </c>
      <c r="B1324" s="53" t="s">
        <v>54</v>
      </c>
      <c r="C1324" s="54" t="s">
        <v>1835</v>
      </c>
      <c r="D1324" s="55" t="s">
        <v>333</v>
      </c>
      <c r="E1324" s="54"/>
      <c r="F1324" s="303"/>
      <c r="G1324" s="58">
        <v>46125.0</v>
      </c>
      <c r="H1324" s="74"/>
      <c r="I1324" s="74"/>
      <c r="J1324" s="63" t="s">
        <v>66</v>
      </c>
      <c r="K1324" s="64" t="s">
        <v>66</v>
      </c>
      <c r="L1324" s="64" t="s">
        <v>66</v>
      </c>
      <c r="M1324" s="65" t="s">
        <v>57</v>
      </c>
      <c r="N1324" s="65" t="s">
        <v>57</v>
      </c>
      <c r="O1324" s="65" t="s">
        <v>57</v>
      </c>
      <c r="P1324" s="65" t="s">
        <v>57</v>
      </c>
      <c r="Q1324" s="65" t="s">
        <v>58</v>
      </c>
      <c r="R1324" s="65" t="s">
        <v>64</v>
      </c>
      <c r="S1324" s="67">
        <v>21.0</v>
      </c>
      <c r="T1324" s="67">
        <v>0.0</v>
      </c>
      <c r="U1324" s="67">
        <v>0.0</v>
      </c>
      <c r="V1324" s="68"/>
      <c r="W1324" s="70"/>
      <c r="X1324" s="70"/>
      <c r="Y1324" s="64" t="s">
        <v>66</v>
      </c>
      <c r="Z1324" s="64" t="s">
        <v>66</v>
      </c>
      <c r="AA1324" s="64" t="s">
        <v>66</v>
      </c>
      <c r="AB1324" s="64" t="s">
        <v>66</v>
      </c>
      <c r="AC1324" s="52" t="s">
        <v>2349</v>
      </c>
      <c r="AD1324" s="52"/>
    </row>
    <row r="1325" ht="33.75" hidden="1" customHeight="1">
      <c r="A1325" s="52">
        <v>1462.0</v>
      </c>
      <c r="B1325" s="53" t="s">
        <v>54</v>
      </c>
      <c r="C1325" s="54" t="s">
        <v>1836</v>
      </c>
      <c r="D1325" s="55" t="s">
        <v>197</v>
      </c>
      <c r="E1325" s="54"/>
      <c r="F1325" s="303"/>
      <c r="G1325" s="58">
        <v>46078.0</v>
      </c>
      <c r="H1325" s="74"/>
      <c r="I1325" s="74"/>
      <c r="J1325" s="63" t="s">
        <v>57</v>
      </c>
      <c r="K1325" s="64" t="s">
        <v>57</v>
      </c>
      <c r="L1325" s="64" t="s">
        <v>66</v>
      </c>
      <c r="M1325" s="65" t="s">
        <v>57</v>
      </c>
      <c r="N1325" s="65" t="s">
        <v>57</v>
      </c>
      <c r="O1325" s="65" t="s">
        <v>57</v>
      </c>
      <c r="P1325" s="65" t="s">
        <v>57</v>
      </c>
      <c r="Q1325" s="65" t="s">
        <v>101</v>
      </c>
      <c r="R1325" s="65" t="s">
        <v>58</v>
      </c>
      <c r="S1325" s="67">
        <v>3.0</v>
      </c>
      <c r="T1325" s="67">
        <v>3.0</v>
      </c>
      <c r="U1325" s="67">
        <v>0.0</v>
      </c>
      <c r="V1325" s="68"/>
      <c r="W1325" s="70"/>
      <c r="X1325" s="70"/>
      <c r="Y1325" s="64" t="s">
        <v>66</v>
      </c>
      <c r="Z1325" s="64" t="s">
        <v>66</v>
      </c>
      <c r="AA1325" s="64" t="s">
        <v>66</v>
      </c>
      <c r="AB1325" s="64" t="s">
        <v>66</v>
      </c>
      <c r="AC1325" s="52" t="s">
        <v>2350</v>
      </c>
      <c r="AD1325" s="52"/>
    </row>
    <row r="1326" ht="33.75" hidden="1" customHeight="1">
      <c r="A1326" s="52">
        <v>1463.0</v>
      </c>
      <c r="B1326" s="53" t="s">
        <v>54</v>
      </c>
      <c r="C1326" s="54" t="s">
        <v>1838</v>
      </c>
      <c r="D1326" s="55" t="s">
        <v>333</v>
      </c>
      <c r="E1326" s="54"/>
      <c r="F1326" s="303"/>
      <c r="G1326" s="58">
        <v>46079.0</v>
      </c>
      <c r="H1326" s="74"/>
      <c r="I1326" s="74"/>
      <c r="J1326" s="63" t="s">
        <v>66</v>
      </c>
      <c r="K1326" s="64" t="s">
        <v>66</v>
      </c>
      <c r="L1326" s="64" t="s">
        <v>66</v>
      </c>
      <c r="M1326" s="65" t="s">
        <v>57</v>
      </c>
      <c r="N1326" s="65" t="s">
        <v>57</v>
      </c>
      <c r="O1326" s="65" t="s">
        <v>57</v>
      </c>
      <c r="P1326" s="65" t="s">
        <v>57</v>
      </c>
      <c r="Q1326" s="65" t="s">
        <v>58</v>
      </c>
      <c r="R1326" s="65" t="s">
        <v>64</v>
      </c>
      <c r="S1326" s="67">
        <v>33.0</v>
      </c>
      <c r="T1326" s="67">
        <v>0.0</v>
      </c>
      <c r="U1326" s="67">
        <v>0.0</v>
      </c>
      <c r="V1326" s="68"/>
      <c r="W1326" s="70"/>
      <c r="X1326" s="70"/>
      <c r="Y1326" s="64" t="s">
        <v>66</v>
      </c>
      <c r="Z1326" s="64" t="s">
        <v>66</v>
      </c>
      <c r="AA1326" s="64" t="s">
        <v>66</v>
      </c>
      <c r="AB1326" s="64" t="s">
        <v>66</v>
      </c>
      <c r="AC1326" s="52" t="s">
        <v>2351</v>
      </c>
      <c r="AD1326" s="52"/>
    </row>
    <row r="1327" ht="33.75" hidden="1" customHeight="1">
      <c r="A1327" s="52">
        <v>1464.0</v>
      </c>
      <c r="B1327" s="53" t="s">
        <v>54</v>
      </c>
      <c r="C1327" s="54" t="s">
        <v>1839</v>
      </c>
      <c r="D1327" s="55" t="s">
        <v>197</v>
      </c>
      <c r="E1327" s="54"/>
      <c r="F1327" s="303"/>
      <c r="G1327" s="58">
        <v>46086.0</v>
      </c>
      <c r="H1327" s="74"/>
      <c r="I1327" s="74"/>
      <c r="J1327" s="63" t="s">
        <v>82</v>
      </c>
      <c r="K1327" s="64" t="s">
        <v>82</v>
      </c>
      <c r="L1327" s="64" t="s">
        <v>82</v>
      </c>
      <c r="M1327" s="65" t="s">
        <v>57</v>
      </c>
      <c r="N1327" s="65" t="s">
        <v>57</v>
      </c>
      <c r="O1327" s="65" t="s">
        <v>57</v>
      </c>
      <c r="P1327" s="65" t="s">
        <v>57</v>
      </c>
      <c r="Q1327" s="65" t="s">
        <v>58</v>
      </c>
      <c r="R1327" s="65" t="s">
        <v>58</v>
      </c>
      <c r="S1327" s="67">
        <v>7.0</v>
      </c>
      <c r="T1327" s="67"/>
      <c r="U1327" s="67"/>
      <c r="V1327" s="68"/>
      <c r="W1327" s="70"/>
      <c r="X1327" s="70"/>
      <c r="Y1327" s="64" t="s">
        <v>66</v>
      </c>
      <c r="Z1327" s="64" t="s">
        <v>66</v>
      </c>
      <c r="AA1327" s="64" t="s">
        <v>66</v>
      </c>
      <c r="AB1327" s="64" t="s">
        <v>66</v>
      </c>
      <c r="AC1327" s="52" t="s">
        <v>2352</v>
      </c>
      <c r="AD1327" s="52"/>
    </row>
    <row r="1328" ht="33.75" hidden="1" customHeight="1">
      <c r="A1328" s="52">
        <v>1465.0</v>
      </c>
      <c r="B1328" s="53" t="s">
        <v>54</v>
      </c>
      <c r="C1328" s="54" t="s">
        <v>1840</v>
      </c>
      <c r="D1328" s="55" t="s">
        <v>197</v>
      </c>
      <c r="E1328" s="54"/>
      <c r="F1328" s="303"/>
      <c r="G1328" s="58">
        <v>46058.0</v>
      </c>
      <c r="H1328" s="74"/>
      <c r="I1328" s="74"/>
      <c r="J1328" s="63" t="s">
        <v>66</v>
      </c>
      <c r="K1328" s="64" t="s">
        <v>66</v>
      </c>
      <c r="L1328" s="64" t="s">
        <v>66</v>
      </c>
      <c r="M1328" s="65" t="s">
        <v>57</v>
      </c>
      <c r="N1328" s="65" t="s">
        <v>57</v>
      </c>
      <c r="O1328" s="65" t="s">
        <v>57</v>
      </c>
      <c r="P1328" s="65" t="s">
        <v>57</v>
      </c>
      <c r="Q1328" s="65" t="s">
        <v>101</v>
      </c>
      <c r="R1328" s="65" t="s">
        <v>66</v>
      </c>
      <c r="S1328" s="67">
        <v>8.0</v>
      </c>
      <c r="T1328" s="67">
        <v>0.0</v>
      </c>
      <c r="U1328" s="67">
        <v>0.0</v>
      </c>
      <c r="V1328" s="68"/>
      <c r="W1328" s="70"/>
      <c r="X1328" s="70"/>
      <c r="Y1328" s="64" t="s">
        <v>66</v>
      </c>
      <c r="Z1328" s="64" t="s">
        <v>66</v>
      </c>
      <c r="AA1328" s="64" t="s">
        <v>66</v>
      </c>
      <c r="AB1328" s="64" t="s">
        <v>66</v>
      </c>
      <c r="AC1328" s="52" t="s">
        <v>2318</v>
      </c>
      <c r="AD1328" s="52"/>
    </row>
    <row r="1329" ht="33.75" hidden="1" customHeight="1">
      <c r="A1329" s="52">
        <v>1466.0</v>
      </c>
      <c r="B1329" s="53" t="s">
        <v>54</v>
      </c>
      <c r="C1329" s="54" t="s">
        <v>1841</v>
      </c>
      <c r="D1329" s="55" t="s">
        <v>197</v>
      </c>
      <c r="E1329" s="54"/>
      <c r="F1329" s="303"/>
      <c r="G1329" s="58">
        <v>46086.0</v>
      </c>
      <c r="H1329" s="74"/>
      <c r="I1329" s="74"/>
      <c r="J1329" s="63" t="s">
        <v>82</v>
      </c>
      <c r="K1329" s="64" t="s">
        <v>82</v>
      </c>
      <c r="L1329" s="64" t="s">
        <v>82</v>
      </c>
      <c r="M1329" s="65" t="s">
        <v>57</v>
      </c>
      <c r="N1329" s="65" t="s">
        <v>57</v>
      </c>
      <c r="O1329" s="65" t="s">
        <v>57</v>
      </c>
      <c r="P1329" s="65" t="s">
        <v>57</v>
      </c>
      <c r="Q1329" s="65" t="s">
        <v>101</v>
      </c>
      <c r="R1329" s="65" t="s">
        <v>58</v>
      </c>
      <c r="S1329" s="67">
        <v>6.0</v>
      </c>
      <c r="T1329" s="67"/>
      <c r="U1329" s="67"/>
      <c r="V1329" s="68"/>
      <c r="W1329" s="70"/>
      <c r="X1329" s="70"/>
      <c r="Y1329" s="64" t="s">
        <v>66</v>
      </c>
      <c r="Z1329" s="64" t="s">
        <v>66</v>
      </c>
      <c r="AA1329" s="64" t="s">
        <v>66</v>
      </c>
      <c r="AB1329" s="64" t="s">
        <v>66</v>
      </c>
      <c r="AC1329" s="52" t="s">
        <v>2353</v>
      </c>
      <c r="AD1329" s="52"/>
    </row>
    <row r="1330" ht="33.75" hidden="1" customHeight="1">
      <c r="A1330" s="52">
        <v>1467.0</v>
      </c>
      <c r="B1330" s="53" t="s">
        <v>54</v>
      </c>
      <c r="C1330" s="54" t="s">
        <v>1842</v>
      </c>
      <c r="D1330" s="55" t="s">
        <v>197</v>
      </c>
      <c r="E1330" s="54"/>
      <c r="F1330" s="303"/>
      <c r="G1330" s="58">
        <v>46093.0</v>
      </c>
      <c r="H1330" s="74"/>
      <c r="I1330" s="74"/>
      <c r="J1330" s="63" t="s">
        <v>82</v>
      </c>
      <c r="K1330" s="64" t="s">
        <v>82</v>
      </c>
      <c r="L1330" s="64" t="s">
        <v>82</v>
      </c>
      <c r="M1330" s="65" t="s">
        <v>57</v>
      </c>
      <c r="N1330" s="65" t="s">
        <v>57</v>
      </c>
      <c r="O1330" s="65" t="s">
        <v>57</v>
      </c>
      <c r="P1330" s="65" t="s">
        <v>57</v>
      </c>
      <c r="Q1330" s="65" t="s">
        <v>58</v>
      </c>
      <c r="R1330" s="65" t="s">
        <v>58</v>
      </c>
      <c r="S1330" s="67">
        <v>2.0</v>
      </c>
      <c r="T1330" s="67"/>
      <c r="U1330" s="67"/>
      <c r="V1330" s="68"/>
      <c r="W1330" s="70"/>
      <c r="X1330" s="70"/>
      <c r="Y1330" s="64" t="s">
        <v>66</v>
      </c>
      <c r="Z1330" s="64" t="s">
        <v>66</v>
      </c>
      <c r="AA1330" s="64" t="s">
        <v>66</v>
      </c>
      <c r="AB1330" s="64" t="s">
        <v>66</v>
      </c>
      <c r="AC1330" s="52" t="s">
        <v>2354</v>
      </c>
      <c r="AD1330" s="52"/>
    </row>
    <row r="1331" ht="33.75" hidden="1" customHeight="1">
      <c r="A1331" s="52">
        <v>1468.0</v>
      </c>
      <c r="B1331" s="53" t="s">
        <v>54</v>
      </c>
      <c r="C1331" s="54" t="s">
        <v>1844</v>
      </c>
      <c r="D1331" s="55" t="s">
        <v>197</v>
      </c>
      <c r="E1331" s="54"/>
      <c r="F1331" s="303"/>
      <c r="G1331" s="58">
        <v>46092.0</v>
      </c>
      <c r="H1331" s="74"/>
      <c r="I1331" s="74"/>
      <c r="J1331" s="63" t="s">
        <v>82</v>
      </c>
      <c r="K1331" s="64" t="s">
        <v>82</v>
      </c>
      <c r="L1331" s="64" t="s">
        <v>82</v>
      </c>
      <c r="M1331" s="65" t="s">
        <v>57</v>
      </c>
      <c r="N1331" s="65" t="s">
        <v>57</v>
      </c>
      <c r="O1331" s="65" t="s">
        <v>57</v>
      </c>
      <c r="P1331" s="65" t="s">
        <v>57</v>
      </c>
      <c r="Q1331" s="65" t="s">
        <v>58</v>
      </c>
      <c r="R1331" s="65" t="s">
        <v>58</v>
      </c>
      <c r="S1331" s="67">
        <v>4.0</v>
      </c>
      <c r="T1331" s="67"/>
      <c r="U1331" s="67"/>
      <c r="V1331" s="68"/>
      <c r="W1331" s="70"/>
      <c r="X1331" s="70"/>
      <c r="Y1331" s="64" t="s">
        <v>66</v>
      </c>
      <c r="Z1331" s="64" t="s">
        <v>66</v>
      </c>
      <c r="AA1331" s="64" t="s">
        <v>66</v>
      </c>
      <c r="AB1331" s="64" t="s">
        <v>66</v>
      </c>
      <c r="AC1331" s="52" t="s">
        <v>2355</v>
      </c>
      <c r="AD1331" s="52"/>
    </row>
    <row r="1332" ht="33.75" hidden="1" customHeight="1">
      <c r="A1332" s="52">
        <v>1469.0</v>
      </c>
      <c r="B1332" s="53" t="s">
        <v>54</v>
      </c>
      <c r="C1332" s="54" t="s">
        <v>1845</v>
      </c>
      <c r="D1332" s="55" t="s">
        <v>197</v>
      </c>
      <c r="E1332" s="54"/>
      <c r="F1332" s="303"/>
      <c r="G1332" s="58">
        <v>46090.0</v>
      </c>
      <c r="H1332" s="74"/>
      <c r="I1332" s="74"/>
      <c r="J1332" s="63" t="s">
        <v>82</v>
      </c>
      <c r="K1332" s="64" t="s">
        <v>82</v>
      </c>
      <c r="L1332" s="64" t="s">
        <v>82</v>
      </c>
      <c r="M1332" s="65" t="s">
        <v>57</v>
      </c>
      <c r="N1332" s="65" t="s">
        <v>57</v>
      </c>
      <c r="O1332" s="65" t="s">
        <v>57</v>
      </c>
      <c r="P1332" s="65" t="s">
        <v>57</v>
      </c>
      <c r="Q1332" s="65" t="s">
        <v>58</v>
      </c>
      <c r="R1332" s="65" t="s">
        <v>58</v>
      </c>
      <c r="S1332" s="67">
        <v>9.0</v>
      </c>
      <c r="T1332" s="67"/>
      <c r="U1332" s="67"/>
      <c r="V1332" s="68"/>
      <c r="W1332" s="70"/>
      <c r="X1332" s="70"/>
      <c r="Y1332" s="64" t="s">
        <v>66</v>
      </c>
      <c r="Z1332" s="64" t="s">
        <v>66</v>
      </c>
      <c r="AA1332" s="64" t="s">
        <v>66</v>
      </c>
      <c r="AB1332" s="64" t="s">
        <v>66</v>
      </c>
      <c r="AC1332" s="52" t="s">
        <v>2356</v>
      </c>
      <c r="AD1332" s="52"/>
    </row>
    <row r="1333" ht="33.75" hidden="1" customHeight="1">
      <c r="A1333" s="52">
        <v>1470.0</v>
      </c>
      <c r="B1333" s="53" t="s">
        <v>54</v>
      </c>
      <c r="C1333" s="54" t="s">
        <v>1846</v>
      </c>
      <c r="D1333" s="55" t="s">
        <v>197</v>
      </c>
      <c r="E1333" s="54"/>
      <c r="F1333" s="303"/>
      <c r="G1333" s="58">
        <v>46093.0</v>
      </c>
      <c r="H1333" s="74"/>
      <c r="I1333" s="74"/>
      <c r="J1333" s="63" t="s">
        <v>82</v>
      </c>
      <c r="K1333" s="64" t="s">
        <v>82</v>
      </c>
      <c r="L1333" s="64" t="s">
        <v>82</v>
      </c>
      <c r="M1333" s="65" t="s">
        <v>57</v>
      </c>
      <c r="N1333" s="65" t="s">
        <v>57</v>
      </c>
      <c r="O1333" s="65" t="s">
        <v>57</v>
      </c>
      <c r="P1333" s="65" t="s">
        <v>57</v>
      </c>
      <c r="Q1333" s="65" t="s">
        <v>58</v>
      </c>
      <c r="R1333" s="65" t="s">
        <v>58</v>
      </c>
      <c r="S1333" s="67">
        <v>12.0</v>
      </c>
      <c r="T1333" s="67"/>
      <c r="U1333" s="67"/>
      <c r="V1333" s="68"/>
      <c r="W1333" s="70"/>
      <c r="X1333" s="70"/>
      <c r="Y1333" s="64" t="s">
        <v>66</v>
      </c>
      <c r="Z1333" s="64" t="s">
        <v>66</v>
      </c>
      <c r="AA1333" s="64" t="s">
        <v>66</v>
      </c>
      <c r="AB1333" s="64" t="s">
        <v>66</v>
      </c>
      <c r="AC1333" s="52" t="s">
        <v>2357</v>
      </c>
      <c r="AD1333" s="52"/>
    </row>
    <row r="1334" ht="33.75" hidden="1" customHeight="1">
      <c r="A1334" s="52">
        <v>1471.0</v>
      </c>
      <c r="B1334" s="53" t="s">
        <v>54</v>
      </c>
      <c r="C1334" s="54" t="s">
        <v>1847</v>
      </c>
      <c r="D1334" s="55" t="s">
        <v>197</v>
      </c>
      <c r="E1334" s="54"/>
      <c r="F1334" s="303"/>
      <c r="G1334" s="58">
        <v>46175.0</v>
      </c>
      <c r="H1334" s="74"/>
      <c r="I1334" s="74"/>
      <c r="J1334" s="63" t="s">
        <v>82</v>
      </c>
      <c r="K1334" s="64" t="s">
        <v>82</v>
      </c>
      <c r="L1334" s="64" t="s">
        <v>82</v>
      </c>
      <c r="M1334" s="65" t="s">
        <v>57</v>
      </c>
      <c r="N1334" s="65" t="s">
        <v>57</v>
      </c>
      <c r="O1334" s="65" t="s">
        <v>57</v>
      </c>
      <c r="P1334" s="65" t="s">
        <v>57</v>
      </c>
      <c r="Q1334" s="65" t="s">
        <v>58</v>
      </c>
      <c r="R1334" s="65" t="s">
        <v>58</v>
      </c>
      <c r="S1334" s="67">
        <v>7.0</v>
      </c>
      <c r="T1334" s="67"/>
      <c r="U1334" s="67"/>
      <c r="V1334" s="68"/>
      <c r="W1334" s="70"/>
      <c r="X1334" s="70"/>
      <c r="Y1334" s="64" t="s">
        <v>66</v>
      </c>
      <c r="Z1334" s="64" t="s">
        <v>66</v>
      </c>
      <c r="AA1334" s="64" t="s">
        <v>66</v>
      </c>
      <c r="AB1334" s="64" t="s">
        <v>66</v>
      </c>
      <c r="AC1334" s="52" t="s">
        <v>2358</v>
      </c>
      <c r="AD1334" s="52"/>
    </row>
    <row r="1335" ht="33.75" hidden="1" customHeight="1">
      <c r="A1335" s="52">
        <v>1472.0</v>
      </c>
      <c r="B1335" s="53" t="s">
        <v>54</v>
      </c>
      <c r="C1335" s="54" t="s">
        <v>1848</v>
      </c>
      <c r="D1335" s="55" t="s">
        <v>3041</v>
      </c>
      <c r="E1335" s="54"/>
      <c r="F1335" s="303"/>
      <c r="G1335" s="58">
        <v>46142.0</v>
      </c>
      <c r="H1335" s="74"/>
      <c r="I1335" s="74"/>
      <c r="J1335" s="63" t="s">
        <v>66</v>
      </c>
      <c r="K1335" s="64" t="s">
        <v>66</v>
      </c>
      <c r="L1335" s="64" t="s">
        <v>66</v>
      </c>
      <c r="M1335" s="65" t="s">
        <v>57</v>
      </c>
      <c r="N1335" s="65" t="s">
        <v>57</v>
      </c>
      <c r="O1335" s="65" t="s">
        <v>57</v>
      </c>
      <c r="P1335" s="65" t="s">
        <v>57</v>
      </c>
      <c r="Q1335" s="65" t="s">
        <v>58</v>
      </c>
      <c r="R1335" s="65" t="s">
        <v>64</v>
      </c>
      <c r="S1335" s="67">
        <v>10.0</v>
      </c>
      <c r="T1335" s="67">
        <v>0.0</v>
      </c>
      <c r="U1335" s="67">
        <v>0.0</v>
      </c>
      <c r="V1335" s="68"/>
      <c r="W1335" s="70"/>
      <c r="X1335" s="70"/>
      <c r="Y1335" s="64" t="s">
        <v>66</v>
      </c>
      <c r="Z1335" s="64" t="s">
        <v>66</v>
      </c>
      <c r="AA1335" s="64" t="s">
        <v>66</v>
      </c>
      <c r="AB1335" s="64" t="s">
        <v>66</v>
      </c>
      <c r="AC1335" s="52" t="s">
        <v>2359</v>
      </c>
      <c r="AD1335" s="52"/>
    </row>
    <row r="1336" ht="33.75" hidden="1" customHeight="1">
      <c r="A1336" s="52">
        <v>1473.0</v>
      </c>
      <c r="B1336" s="53" t="s">
        <v>54</v>
      </c>
      <c r="C1336" s="54" t="s">
        <v>1849</v>
      </c>
      <c r="D1336" s="55" t="s">
        <v>197</v>
      </c>
      <c r="E1336" s="54"/>
      <c r="F1336" s="303"/>
      <c r="G1336" s="58">
        <v>46090.0</v>
      </c>
      <c r="H1336" s="74"/>
      <c r="I1336" s="74"/>
      <c r="J1336" s="63" t="s">
        <v>66</v>
      </c>
      <c r="K1336" s="64" t="s">
        <v>66</v>
      </c>
      <c r="L1336" s="64" t="s">
        <v>66</v>
      </c>
      <c r="M1336" s="65" t="s">
        <v>66</v>
      </c>
      <c r="N1336" s="65" t="s">
        <v>66</v>
      </c>
      <c r="O1336" s="65" t="s">
        <v>66</v>
      </c>
      <c r="P1336" s="65" t="s">
        <v>66</v>
      </c>
      <c r="Q1336" s="65" t="s">
        <v>66</v>
      </c>
      <c r="R1336" s="65" t="s">
        <v>66</v>
      </c>
      <c r="S1336" s="67">
        <v>0.0</v>
      </c>
      <c r="T1336" s="67">
        <v>0.0</v>
      </c>
      <c r="U1336" s="67">
        <v>0.0</v>
      </c>
      <c r="V1336" s="68"/>
      <c r="W1336" s="70"/>
      <c r="X1336" s="70"/>
      <c r="Y1336" s="64" t="s">
        <v>66</v>
      </c>
      <c r="Z1336" s="64" t="s">
        <v>66</v>
      </c>
      <c r="AA1336" s="64" t="s">
        <v>66</v>
      </c>
      <c r="AB1336" s="64" t="s">
        <v>66</v>
      </c>
      <c r="AC1336" s="52" t="s">
        <v>2360</v>
      </c>
      <c r="AD1336" s="52"/>
    </row>
    <row r="1337" ht="33.75" hidden="1" customHeight="1">
      <c r="A1337" s="52">
        <v>1474.0</v>
      </c>
      <c r="B1337" s="53" t="s">
        <v>54</v>
      </c>
      <c r="C1337" s="54" t="s">
        <v>1851</v>
      </c>
      <c r="D1337" s="55" t="s">
        <v>197</v>
      </c>
      <c r="E1337" s="54"/>
      <c r="F1337" s="303"/>
      <c r="G1337" s="58">
        <v>46071.0</v>
      </c>
      <c r="H1337" s="74"/>
      <c r="I1337" s="74"/>
      <c r="J1337" s="63" t="s">
        <v>66</v>
      </c>
      <c r="K1337" s="64" t="s">
        <v>66</v>
      </c>
      <c r="L1337" s="64" t="s">
        <v>82</v>
      </c>
      <c r="M1337" s="65" t="s">
        <v>66</v>
      </c>
      <c r="N1337" s="65" t="s">
        <v>66</v>
      </c>
      <c r="O1337" s="65" t="s">
        <v>66</v>
      </c>
      <c r="P1337" s="65" t="s">
        <v>66</v>
      </c>
      <c r="Q1337" s="65" t="s">
        <v>66</v>
      </c>
      <c r="R1337" s="65" t="s">
        <v>66</v>
      </c>
      <c r="S1337" s="67">
        <v>0.0</v>
      </c>
      <c r="T1337" s="67">
        <v>0.0</v>
      </c>
      <c r="U1337" s="67"/>
      <c r="V1337" s="68"/>
      <c r="W1337" s="70"/>
      <c r="X1337" s="70"/>
      <c r="Y1337" s="64" t="s">
        <v>66</v>
      </c>
      <c r="Z1337" s="64" t="s">
        <v>66</v>
      </c>
      <c r="AA1337" s="64" t="s">
        <v>66</v>
      </c>
      <c r="AB1337" s="64" t="s">
        <v>66</v>
      </c>
      <c r="AC1337" s="52" t="s">
        <v>2276</v>
      </c>
      <c r="AD1337" s="52"/>
    </row>
    <row r="1338" ht="33.75" hidden="1" customHeight="1">
      <c r="A1338" s="52">
        <v>1475.0</v>
      </c>
      <c r="B1338" s="53" t="s">
        <v>54</v>
      </c>
      <c r="C1338" s="54" t="s">
        <v>1852</v>
      </c>
      <c r="D1338" s="55" t="s">
        <v>197</v>
      </c>
      <c r="E1338" s="54"/>
      <c r="F1338" s="303"/>
      <c r="G1338" s="58">
        <v>46099.0</v>
      </c>
      <c r="H1338" s="74"/>
      <c r="I1338" s="74"/>
      <c r="J1338" s="63" t="s">
        <v>66</v>
      </c>
      <c r="K1338" s="64" t="s">
        <v>66</v>
      </c>
      <c r="L1338" s="64" t="s">
        <v>82</v>
      </c>
      <c r="M1338" s="65" t="s">
        <v>57</v>
      </c>
      <c r="N1338" s="65" t="s">
        <v>57</v>
      </c>
      <c r="O1338" s="65" t="s">
        <v>57</v>
      </c>
      <c r="P1338" s="65" t="s">
        <v>57</v>
      </c>
      <c r="Q1338" s="65" t="s">
        <v>58</v>
      </c>
      <c r="R1338" s="65" t="s">
        <v>58</v>
      </c>
      <c r="S1338" s="67">
        <v>43.0</v>
      </c>
      <c r="T1338" s="67">
        <v>0.0</v>
      </c>
      <c r="U1338" s="67">
        <v>5.0</v>
      </c>
      <c r="V1338" s="68"/>
      <c r="W1338" s="70"/>
      <c r="X1338" s="70"/>
      <c r="Y1338" s="64" t="s">
        <v>66</v>
      </c>
      <c r="Z1338" s="64" t="s">
        <v>66</v>
      </c>
      <c r="AA1338" s="64" t="s">
        <v>66</v>
      </c>
      <c r="AB1338" s="64" t="s">
        <v>66</v>
      </c>
      <c r="AC1338" s="52" t="s">
        <v>2361</v>
      </c>
      <c r="AD1338" s="52"/>
    </row>
    <row r="1339" ht="33.75" hidden="1" customHeight="1">
      <c r="A1339" s="52">
        <v>1476.0</v>
      </c>
      <c r="B1339" s="53" t="s">
        <v>54</v>
      </c>
      <c r="C1339" s="54" t="s">
        <v>75</v>
      </c>
      <c r="D1339" s="55" t="s">
        <v>197</v>
      </c>
      <c r="E1339" s="54"/>
      <c r="F1339" s="303"/>
      <c r="G1339" s="58">
        <v>46092.0</v>
      </c>
      <c r="H1339" s="74"/>
      <c r="I1339" s="74"/>
      <c r="J1339" s="63" t="s">
        <v>82</v>
      </c>
      <c r="K1339" s="64" t="s">
        <v>82</v>
      </c>
      <c r="L1339" s="64" t="s">
        <v>66</v>
      </c>
      <c r="M1339" s="65" t="s">
        <v>57</v>
      </c>
      <c r="N1339" s="65" t="s">
        <v>57</v>
      </c>
      <c r="O1339" s="65" t="s">
        <v>57</v>
      </c>
      <c r="P1339" s="65" t="s">
        <v>57</v>
      </c>
      <c r="Q1339" s="65" t="s">
        <v>58</v>
      </c>
      <c r="R1339" s="65" t="s">
        <v>58</v>
      </c>
      <c r="S1339" s="67">
        <v>1.0</v>
      </c>
      <c r="T1339" s="67"/>
      <c r="U1339" s="67"/>
      <c r="V1339" s="68"/>
      <c r="W1339" s="70"/>
      <c r="X1339" s="70"/>
      <c r="Y1339" s="64" t="s">
        <v>66</v>
      </c>
      <c r="Z1339" s="64" t="s">
        <v>66</v>
      </c>
      <c r="AA1339" s="64" t="s">
        <v>66</v>
      </c>
      <c r="AB1339" s="64" t="s">
        <v>66</v>
      </c>
      <c r="AC1339" s="52"/>
      <c r="AD1339" s="52"/>
    </row>
    <row r="1340" ht="33.75" hidden="1" customHeight="1">
      <c r="A1340" s="52">
        <v>1477.0</v>
      </c>
      <c r="B1340" s="53" t="s">
        <v>54</v>
      </c>
      <c r="C1340" s="54" t="s">
        <v>1854</v>
      </c>
      <c r="D1340" s="55" t="s">
        <v>197</v>
      </c>
      <c r="E1340" s="54"/>
      <c r="F1340" s="303"/>
      <c r="G1340" s="58">
        <v>46097.0</v>
      </c>
      <c r="H1340" s="74"/>
      <c r="I1340" s="74"/>
      <c r="J1340" s="63" t="s">
        <v>82</v>
      </c>
      <c r="K1340" s="64" t="s">
        <v>82</v>
      </c>
      <c r="L1340" s="64" t="s">
        <v>82</v>
      </c>
      <c r="M1340" s="65" t="s">
        <v>57</v>
      </c>
      <c r="N1340" s="65" t="s">
        <v>57</v>
      </c>
      <c r="O1340" s="65" t="s">
        <v>57</v>
      </c>
      <c r="P1340" s="65" t="s">
        <v>57</v>
      </c>
      <c r="Q1340" s="65" t="s">
        <v>58</v>
      </c>
      <c r="R1340" s="65" t="s">
        <v>1855</v>
      </c>
      <c r="S1340" s="67">
        <v>27.0</v>
      </c>
      <c r="T1340" s="67"/>
      <c r="U1340" s="67"/>
      <c r="V1340" s="68"/>
      <c r="W1340" s="70"/>
      <c r="X1340" s="70"/>
      <c r="Y1340" s="64" t="s">
        <v>66</v>
      </c>
      <c r="Z1340" s="64" t="s">
        <v>66</v>
      </c>
      <c r="AA1340" s="64" t="s">
        <v>66</v>
      </c>
      <c r="AB1340" s="64" t="s">
        <v>66</v>
      </c>
      <c r="AC1340" s="52" t="s">
        <v>2362</v>
      </c>
      <c r="AD1340" s="52"/>
    </row>
    <row r="1341" ht="33.75" hidden="1" customHeight="1">
      <c r="A1341" s="52">
        <v>1478.0</v>
      </c>
      <c r="B1341" s="53" t="s">
        <v>54</v>
      </c>
      <c r="C1341" s="54" t="s">
        <v>1735</v>
      </c>
      <c r="D1341" s="55" t="s">
        <v>197</v>
      </c>
      <c r="E1341" s="54"/>
      <c r="F1341" s="303"/>
      <c r="G1341" s="58">
        <v>46073.0</v>
      </c>
      <c r="H1341" s="74"/>
      <c r="I1341" s="74"/>
      <c r="J1341" s="63" t="s">
        <v>57</v>
      </c>
      <c r="K1341" s="64" t="s">
        <v>57</v>
      </c>
      <c r="L1341" s="64" t="s">
        <v>66</v>
      </c>
      <c r="M1341" s="65" t="s">
        <v>57</v>
      </c>
      <c r="N1341" s="65" t="s">
        <v>57</v>
      </c>
      <c r="O1341" s="65" t="s">
        <v>57</v>
      </c>
      <c r="P1341" s="65" t="s">
        <v>57</v>
      </c>
      <c r="Q1341" s="65" t="s">
        <v>101</v>
      </c>
      <c r="R1341" s="65" t="s">
        <v>58</v>
      </c>
      <c r="S1341" s="67">
        <v>5.0</v>
      </c>
      <c r="T1341" s="67">
        <v>5.0</v>
      </c>
      <c r="U1341" s="67">
        <v>0.0</v>
      </c>
      <c r="V1341" s="68"/>
      <c r="W1341" s="70"/>
      <c r="X1341" s="70"/>
      <c r="Y1341" s="64" t="s">
        <v>66</v>
      </c>
      <c r="Z1341" s="64" t="s">
        <v>66</v>
      </c>
      <c r="AA1341" s="64" t="s">
        <v>66</v>
      </c>
      <c r="AB1341" s="64" t="s">
        <v>66</v>
      </c>
      <c r="AC1341" s="52" t="s">
        <v>2127</v>
      </c>
      <c r="AD1341" s="52"/>
    </row>
    <row r="1342" ht="33.75" hidden="1" customHeight="1">
      <c r="A1342" s="52">
        <v>1479.0</v>
      </c>
      <c r="B1342" s="53" t="s">
        <v>54</v>
      </c>
      <c r="C1342" s="54" t="s">
        <v>1856</v>
      </c>
      <c r="D1342" s="55" t="s">
        <v>2342</v>
      </c>
      <c r="E1342" s="54"/>
      <c r="F1342" s="303"/>
      <c r="G1342" s="58" t="s">
        <v>2212</v>
      </c>
      <c r="H1342" s="74"/>
      <c r="I1342" s="74"/>
      <c r="J1342" s="63" t="s">
        <v>66</v>
      </c>
      <c r="K1342" s="64" t="s">
        <v>66</v>
      </c>
      <c r="L1342" s="64" t="s">
        <v>66</v>
      </c>
      <c r="M1342" s="65" t="s">
        <v>183</v>
      </c>
      <c r="N1342" s="65" t="s">
        <v>82</v>
      </c>
      <c r="O1342" s="65" t="s">
        <v>82</v>
      </c>
      <c r="P1342" s="65" t="s">
        <v>82</v>
      </c>
      <c r="Q1342" s="65" t="s">
        <v>58</v>
      </c>
      <c r="R1342" s="65" t="s">
        <v>66</v>
      </c>
      <c r="S1342" s="67">
        <v>9.0</v>
      </c>
      <c r="T1342" s="67">
        <v>0.0</v>
      </c>
      <c r="U1342" s="67">
        <v>0.0</v>
      </c>
      <c r="V1342" s="68"/>
      <c r="W1342" s="70"/>
      <c r="X1342" s="70"/>
      <c r="Y1342" s="64" t="s">
        <v>66</v>
      </c>
      <c r="Z1342" s="64" t="s">
        <v>66</v>
      </c>
      <c r="AA1342" s="64" t="s">
        <v>66</v>
      </c>
      <c r="AB1342" s="64" t="s">
        <v>66</v>
      </c>
      <c r="AC1342" s="52" t="s">
        <v>2364</v>
      </c>
      <c r="AD1342" s="52"/>
    </row>
    <row r="1343" ht="33.75" hidden="1" customHeight="1">
      <c r="A1343" s="52">
        <v>1480.0</v>
      </c>
      <c r="B1343" s="53" t="s">
        <v>54</v>
      </c>
      <c r="C1343" s="54" t="s">
        <v>1857</v>
      </c>
      <c r="D1343" s="55" t="s">
        <v>197</v>
      </c>
      <c r="E1343" s="54"/>
      <c r="F1343" s="303"/>
      <c r="G1343" s="58">
        <v>46099.0</v>
      </c>
      <c r="H1343" s="74"/>
      <c r="I1343" s="74"/>
      <c r="J1343" s="63" t="s">
        <v>82</v>
      </c>
      <c r="K1343" s="64" t="s">
        <v>82</v>
      </c>
      <c r="L1343" s="64" t="s">
        <v>82</v>
      </c>
      <c r="M1343" s="65" t="s">
        <v>57</v>
      </c>
      <c r="N1343" s="65" t="s">
        <v>57</v>
      </c>
      <c r="O1343" s="65" t="s">
        <v>57</v>
      </c>
      <c r="P1343" s="65" t="s">
        <v>57</v>
      </c>
      <c r="Q1343" s="65" t="s">
        <v>58</v>
      </c>
      <c r="R1343" s="65" t="s">
        <v>58</v>
      </c>
      <c r="S1343" s="67">
        <v>5.0</v>
      </c>
      <c r="T1343" s="67"/>
      <c r="U1343" s="67"/>
      <c r="V1343" s="68"/>
      <c r="W1343" s="70"/>
      <c r="X1343" s="70"/>
      <c r="Y1343" s="64" t="s">
        <v>66</v>
      </c>
      <c r="Z1343" s="64" t="s">
        <v>66</v>
      </c>
      <c r="AA1343" s="64" t="s">
        <v>66</v>
      </c>
      <c r="AB1343" s="64" t="s">
        <v>66</v>
      </c>
      <c r="AC1343" s="52" t="s">
        <v>2365</v>
      </c>
      <c r="AD1343" s="52"/>
    </row>
    <row r="1344" ht="33.75" hidden="1" customHeight="1">
      <c r="A1344" s="52">
        <v>1481.0</v>
      </c>
      <c r="B1344" s="53" t="s">
        <v>54</v>
      </c>
      <c r="C1344" s="54" t="s">
        <v>1858</v>
      </c>
      <c r="D1344" s="55" t="s">
        <v>197</v>
      </c>
      <c r="E1344" s="54"/>
      <c r="F1344" s="303"/>
      <c r="G1344" s="58">
        <v>46109.0</v>
      </c>
      <c r="H1344" s="74"/>
      <c r="I1344" s="74"/>
      <c r="J1344" s="63" t="s">
        <v>82</v>
      </c>
      <c r="K1344" s="64" t="s">
        <v>82</v>
      </c>
      <c r="L1344" s="64" t="s">
        <v>82</v>
      </c>
      <c r="M1344" s="65" t="s">
        <v>57</v>
      </c>
      <c r="N1344" s="65" t="s">
        <v>57</v>
      </c>
      <c r="O1344" s="65" t="s">
        <v>57</v>
      </c>
      <c r="P1344" s="65" t="s">
        <v>57</v>
      </c>
      <c r="Q1344" s="65" t="s">
        <v>58</v>
      </c>
      <c r="R1344" s="65" t="s">
        <v>58</v>
      </c>
      <c r="S1344" s="67">
        <v>4.0</v>
      </c>
      <c r="T1344" s="67"/>
      <c r="U1344" s="67"/>
      <c r="V1344" s="68"/>
      <c r="W1344" s="70"/>
      <c r="X1344" s="70"/>
      <c r="Y1344" s="64" t="s">
        <v>66</v>
      </c>
      <c r="Z1344" s="64" t="s">
        <v>66</v>
      </c>
      <c r="AA1344" s="64" t="s">
        <v>66</v>
      </c>
      <c r="AB1344" s="64" t="s">
        <v>66</v>
      </c>
      <c r="AC1344" s="52" t="s">
        <v>2366</v>
      </c>
      <c r="AD1344" s="52"/>
    </row>
    <row r="1345" ht="33.75" hidden="1" customHeight="1">
      <c r="A1345" s="52">
        <v>1482.0</v>
      </c>
      <c r="B1345" s="53" t="s">
        <v>54</v>
      </c>
      <c r="C1345" s="54" t="s">
        <v>1860</v>
      </c>
      <c r="D1345" s="55" t="s">
        <v>197</v>
      </c>
      <c r="E1345" s="54"/>
      <c r="F1345" s="303"/>
      <c r="G1345" s="58">
        <v>46105.0</v>
      </c>
      <c r="H1345" s="74"/>
      <c r="I1345" s="74"/>
      <c r="J1345" s="63" t="s">
        <v>82</v>
      </c>
      <c r="K1345" s="64" t="s">
        <v>82</v>
      </c>
      <c r="L1345" s="64" t="s">
        <v>82</v>
      </c>
      <c r="M1345" s="65" t="s">
        <v>57</v>
      </c>
      <c r="N1345" s="65" t="s">
        <v>57</v>
      </c>
      <c r="O1345" s="65" t="s">
        <v>57</v>
      </c>
      <c r="P1345" s="65" t="s">
        <v>57</v>
      </c>
      <c r="Q1345" s="65" t="s">
        <v>58</v>
      </c>
      <c r="R1345" s="65" t="s">
        <v>58</v>
      </c>
      <c r="S1345" s="67">
        <v>5.0</v>
      </c>
      <c r="T1345" s="67"/>
      <c r="U1345" s="67"/>
      <c r="V1345" s="68"/>
      <c r="W1345" s="70"/>
      <c r="X1345" s="70"/>
      <c r="Y1345" s="64" t="s">
        <v>66</v>
      </c>
      <c r="Z1345" s="64" t="s">
        <v>66</v>
      </c>
      <c r="AA1345" s="64" t="s">
        <v>66</v>
      </c>
      <c r="AB1345" s="64" t="s">
        <v>66</v>
      </c>
      <c r="AC1345" s="52" t="s">
        <v>2367</v>
      </c>
      <c r="AD1345" s="52"/>
    </row>
    <row r="1346" ht="33.75" hidden="1" customHeight="1">
      <c r="A1346" s="52">
        <v>1483.0</v>
      </c>
      <c r="B1346" s="53" t="s">
        <v>54</v>
      </c>
      <c r="C1346" s="54" t="s">
        <v>1861</v>
      </c>
      <c r="D1346" s="55" t="s">
        <v>197</v>
      </c>
      <c r="E1346" s="54"/>
      <c r="F1346" s="303"/>
      <c r="G1346" s="58">
        <v>46091.0</v>
      </c>
      <c r="H1346" s="74"/>
      <c r="I1346" s="74"/>
      <c r="J1346" s="63" t="s">
        <v>82</v>
      </c>
      <c r="K1346" s="64" t="s">
        <v>82</v>
      </c>
      <c r="L1346" s="64" t="s">
        <v>82</v>
      </c>
      <c r="M1346" s="65" t="s">
        <v>57</v>
      </c>
      <c r="N1346" s="65" t="s">
        <v>57</v>
      </c>
      <c r="O1346" s="65" t="s">
        <v>57</v>
      </c>
      <c r="P1346" s="65" t="s">
        <v>57</v>
      </c>
      <c r="Q1346" s="65" t="s">
        <v>58</v>
      </c>
      <c r="R1346" s="65" t="s">
        <v>58</v>
      </c>
      <c r="S1346" s="67">
        <v>3.0</v>
      </c>
      <c r="T1346" s="67"/>
      <c r="U1346" s="67"/>
      <c r="V1346" s="68"/>
      <c r="W1346" s="70"/>
      <c r="X1346" s="70"/>
      <c r="Y1346" s="64" t="s">
        <v>66</v>
      </c>
      <c r="Z1346" s="64" t="s">
        <v>66</v>
      </c>
      <c r="AA1346" s="64" t="s">
        <v>66</v>
      </c>
      <c r="AB1346" s="64" t="s">
        <v>66</v>
      </c>
      <c r="AC1346" s="52" t="s">
        <v>2368</v>
      </c>
      <c r="AD1346" s="52"/>
    </row>
    <row r="1347" ht="33.75" hidden="1" customHeight="1">
      <c r="A1347" s="52">
        <v>1484.0</v>
      </c>
      <c r="B1347" s="53" t="s">
        <v>54</v>
      </c>
      <c r="C1347" s="54" t="s">
        <v>99</v>
      </c>
      <c r="D1347" s="55" t="s">
        <v>714</v>
      </c>
      <c r="E1347" s="54"/>
      <c r="F1347" s="303"/>
      <c r="G1347" s="58">
        <v>46093.0</v>
      </c>
      <c r="H1347" s="74"/>
      <c r="I1347" s="74"/>
      <c r="J1347" s="63" t="s">
        <v>66</v>
      </c>
      <c r="K1347" s="64" t="s">
        <v>66</v>
      </c>
      <c r="L1347" s="64" t="s">
        <v>66</v>
      </c>
      <c r="M1347" s="65" t="s">
        <v>57</v>
      </c>
      <c r="N1347" s="65" t="s">
        <v>57</v>
      </c>
      <c r="O1347" s="65" t="s">
        <v>57</v>
      </c>
      <c r="P1347" s="65" t="s">
        <v>57</v>
      </c>
      <c r="Q1347" s="65" t="s">
        <v>101</v>
      </c>
      <c r="R1347" s="65" t="s">
        <v>64</v>
      </c>
      <c r="S1347" s="67">
        <v>1.0</v>
      </c>
      <c r="T1347" s="67">
        <v>0.0</v>
      </c>
      <c r="U1347" s="67">
        <v>0.0</v>
      </c>
      <c r="V1347" s="68"/>
      <c r="W1347" s="70"/>
      <c r="X1347" s="70"/>
      <c r="Y1347" s="64" t="s">
        <v>66</v>
      </c>
      <c r="Z1347" s="64" t="s">
        <v>66</v>
      </c>
      <c r="AA1347" s="64" t="s">
        <v>66</v>
      </c>
      <c r="AB1347" s="64" t="s">
        <v>66</v>
      </c>
      <c r="AC1347" s="52" t="s">
        <v>2369</v>
      </c>
      <c r="AD1347" s="52"/>
    </row>
    <row r="1348" ht="33.75" hidden="1" customHeight="1">
      <c r="A1348" s="52">
        <v>1485.0</v>
      </c>
      <c r="B1348" s="53" t="s">
        <v>54</v>
      </c>
      <c r="C1348" s="54" t="s">
        <v>1865</v>
      </c>
      <c r="D1348" s="55" t="s">
        <v>611</v>
      </c>
      <c r="E1348" s="54"/>
      <c r="F1348" s="303"/>
      <c r="G1348" s="58"/>
      <c r="H1348" s="74"/>
      <c r="I1348" s="74"/>
      <c r="J1348" s="63" t="s">
        <v>66</v>
      </c>
      <c r="K1348" s="64" t="s">
        <v>66</v>
      </c>
      <c r="L1348" s="64" t="s">
        <v>66</v>
      </c>
      <c r="M1348" s="65" t="s">
        <v>82</v>
      </c>
      <c r="N1348" s="65" t="s">
        <v>82</v>
      </c>
      <c r="O1348" s="65" t="s">
        <v>82</v>
      </c>
      <c r="P1348" s="65" t="s">
        <v>82</v>
      </c>
      <c r="Q1348" s="65" t="s">
        <v>58</v>
      </c>
      <c r="R1348" s="65" t="s">
        <v>66</v>
      </c>
      <c r="S1348" s="67">
        <v>4.0</v>
      </c>
      <c r="T1348" s="67">
        <v>0.0</v>
      </c>
      <c r="U1348" s="67">
        <v>0.0</v>
      </c>
      <c r="V1348" s="68"/>
      <c r="W1348" s="70"/>
      <c r="X1348" s="70"/>
      <c r="Y1348" s="64" t="s">
        <v>66</v>
      </c>
      <c r="Z1348" s="64" t="s">
        <v>66</v>
      </c>
      <c r="AA1348" s="64" t="s">
        <v>66</v>
      </c>
      <c r="AB1348" s="64" t="s">
        <v>66</v>
      </c>
      <c r="AC1348" s="52" t="s">
        <v>2370</v>
      </c>
      <c r="AD1348" s="52"/>
    </row>
    <row r="1349" ht="33.75" hidden="1" customHeight="1">
      <c r="A1349" s="52">
        <v>1486.0</v>
      </c>
      <c r="B1349" s="53" t="s">
        <v>54</v>
      </c>
      <c r="C1349" s="54" t="s">
        <v>1867</v>
      </c>
      <c r="D1349" s="55" t="s">
        <v>197</v>
      </c>
      <c r="E1349" s="54"/>
      <c r="F1349" s="303"/>
      <c r="G1349" s="58">
        <v>46083.0</v>
      </c>
      <c r="H1349" s="74"/>
      <c r="I1349" s="74"/>
      <c r="J1349" s="63" t="s">
        <v>82</v>
      </c>
      <c r="K1349" s="64" t="s">
        <v>82</v>
      </c>
      <c r="L1349" s="64" t="s">
        <v>66</v>
      </c>
      <c r="M1349" s="65" t="s">
        <v>66</v>
      </c>
      <c r="N1349" s="65" t="s">
        <v>66</v>
      </c>
      <c r="O1349" s="65" t="s">
        <v>66</v>
      </c>
      <c r="P1349" s="65" t="s">
        <v>66</v>
      </c>
      <c r="Q1349" s="65" t="s">
        <v>66</v>
      </c>
      <c r="R1349" s="65" t="s">
        <v>66</v>
      </c>
      <c r="S1349" s="67">
        <v>0.0</v>
      </c>
      <c r="T1349" s="67">
        <v>1.0</v>
      </c>
      <c r="U1349" s="67">
        <v>0.0</v>
      </c>
      <c r="V1349" s="68"/>
      <c r="W1349" s="70"/>
      <c r="X1349" s="70"/>
      <c r="Y1349" s="64" t="s">
        <v>66</v>
      </c>
      <c r="Z1349" s="64" t="s">
        <v>66</v>
      </c>
      <c r="AA1349" s="64" t="s">
        <v>66</v>
      </c>
      <c r="AB1349" s="64" t="s">
        <v>66</v>
      </c>
      <c r="AC1349" s="52" t="s">
        <v>2371</v>
      </c>
      <c r="AD1349" s="52"/>
    </row>
    <row r="1350" ht="33.75" hidden="1" customHeight="1">
      <c r="A1350" s="52">
        <v>1487.0</v>
      </c>
      <c r="B1350" s="53" t="s">
        <v>54</v>
      </c>
      <c r="C1350" s="54" t="s">
        <v>1868</v>
      </c>
      <c r="D1350" s="55" t="s">
        <v>333</v>
      </c>
      <c r="E1350" s="54"/>
      <c r="F1350" s="303"/>
      <c r="G1350" s="58">
        <v>46094.0</v>
      </c>
      <c r="H1350" s="74"/>
      <c r="I1350" s="74"/>
      <c r="J1350" s="63" t="s">
        <v>66</v>
      </c>
      <c r="K1350" s="64" t="s">
        <v>82</v>
      </c>
      <c r="L1350" s="64" t="s">
        <v>66</v>
      </c>
      <c r="M1350" s="65" t="s">
        <v>66</v>
      </c>
      <c r="N1350" s="65" t="s">
        <v>66</v>
      </c>
      <c r="O1350" s="65" t="s">
        <v>66</v>
      </c>
      <c r="P1350" s="65" t="s">
        <v>66</v>
      </c>
      <c r="Q1350" s="65" t="s">
        <v>66</v>
      </c>
      <c r="R1350" s="65" t="s">
        <v>66</v>
      </c>
      <c r="S1350" s="67">
        <v>0.0</v>
      </c>
      <c r="T1350" s="67"/>
      <c r="U1350" s="67">
        <v>0.0</v>
      </c>
      <c r="V1350" s="68"/>
      <c r="W1350" s="70"/>
      <c r="X1350" s="70"/>
      <c r="Y1350" s="64" t="s">
        <v>66</v>
      </c>
      <c r="Z1350" s="64" t="s">
        <v>66</v>
      </c>
      <c r="AA1350" s="64" t="s">
        <v>66</v>
      </c>
      <c r="AB1350" s="64" t="s">
        <v>66</v>
      </c>
      <c r="AC1350" s="52" t="s">
        <v>2373</v>
      </c>
      <c r="AD1350" s="52"/>
    </row>
    <row r="1351" ht="33.75" hidden="1" customHeight="1">
      <c r="A1351" s="52">
        <v>1488.0</v>
      </c>
      <c r="B1351" s="53" t="s">
        <v>54</v>
      </c>
      <c r="C1351" s="54" t="s">
        <v>1869</v>
      </c>
      <c r="D1351" s="55" t="s">
        <v>333</v>
      </c>
      <c r="E1351" s="54"/>
      <c r="F1351" s="303"/>
      <c r="G1351" s="58">
        <v>46106.0</v>
      </c>
      <c r="H1351" s="74"/>
      <c r="I1351" s="74"/>
      <c r="J1351" s="63" t="s">
        <v>66</v>
      </c>
      <c r="K1351" s="64" t="s">
        <v>82</v>
      </c>
      <c r="L1351" s="64" t="s">
        <v>66</v>
      </c>
      <c r="M1351" s="65" t="s">
        <v>66</v>
      </c>
      <c r="N1351" s="65" t="s">
        <v>66</v>
      </c>
      <c r="O1351" s="65" t="s">
        <v>66</v>
      </c>
      <c r="P1351" s="65" t="s">
        <v>66</v>
      </c>
      <c r="Q1351" s="65" t="s">
        <v>66</v>
      </c>
      <c r="R1351" s="65" t="s">
        <v>66</v>
      </c>
      <c r="S1351" s="67">
        <v>0.0</v>
      </c>
      <c r="T1351" s="67"/>
      <c r="U1351" s="67">
        <v>0.0</v>
      </c>
      <c r="V1351" s="68"/>
      <c r="W1351" s="70"/>
      <c r="X1351" s="70"/>
      <c r="Y1351" s="64" t="s">
        <v>66</v>
      </c>
      <c r="Z1351" s="64" t="s">
        <v>66</v>
      </c>
      <c r="AA1351" s="64" t="s">
        <v>66</v>
      </c>
      <c r="AB1351" s="64" t="s">
        <v>66</v>
      </c>
      <c r="AC1351" s="52" t="s">
        <v>2374</v>
      </c>
      <c r="AD1351" s="52"/>
    </row>
    <row r="1352" ht="33.75" hidden="1" customHeight="1">
      <c r="A1352" s="52">
        <v>1489.0</v>
      </c>
      <c r="B1352" s="53" t="s">
        <v>54</v>
      </c>
      <c r="C1352" s="54" t="s">
        <v>1870</v>
      </c>
      <c r="D1352" s="55" t="s">
        <v>333</v>
      </c>
      <c r="E1352" s="54"/>
      <c r="F1352" s="303"/>
      <c r="G1352" s="58">
        <v>46099.0</v>
      </c>
      <c r="H1352" s="74"/>
      <c r="I1352" s="74"/>
      <c r="J1352" s="63" t="s">
        <v>82</v>
      </c>
      <c r="K1352" s="64" t="s">
        <v>82</v>
      </c>
      <c r="L1352" s="64" t="s">
        <v>66</v>
      </c>
      <c r="M1352" s="65" t="s">
        <v>66</v>
      </c>
      <c r="N1352" s="65" t="s">
        <v>66</v>
      </c>
      <c r="O1352" s="65" t="s">
        <v>66</v>
      </c>
      <c r="P1352" s="65" t="s">
        <v>66</v>
      </c>
      <c r="Q1352" s="65" t="s">
        <v>66</v>
      </c>
      <c r="R1352" s="65" t="s">
        <v>66</v>
      </c>
      <c r="S1352" s="67">
        <v>0.0</v>
      </c>
      <c r="T1352" s="67"/>
      <c r="U1352" s="67">
        <v>0.0</v>
      </c>
      <c r="V1352" s="68"/>
      <c r="W1352" s="70"/>
      <c r="X1352" s="70"/>
      <c r="Y1352" s="64" t="s">
        <v>66</v>
      </c>
      <c r="Z1352" s="64" t="s">
        <v>66</v>
      </c>
      <c r="AA1352" s="64" t="s">
        <v>66</v>
      </c>
      <c r="AB1352" s="64" t="s">
        <v>66</v>
      </c>
      <c r="AC1352" s="52" t="s">
        <v>2375</v>
      </c>
      <c r="AD1352" s="52"/>
    </row>
    <row r="1353" ht="33.75" hidden="1" customHeight="1">
      <c r="A1353" s="52">
        <v>1490.0</v>
      </c>
      <c r="B1353" s="53" t="s">
        <v>54</v>
      </c>
      <c r="C1353" s="54" t="s">
        <v>1871</v>
      </c>
      <c r="D1353" s="55" t="s">
        <v>197</v>
      </c>
      <c r="E1353" s="54"/>
      <c r="F1353" s="303"/>
      <c r="G1353" s="58">
        <v>46120.0</v>
      </c>
      <c r="H1353" s="74"/>
      <c r="I1353" s="74"/>
      <c r="J1353" s="63" t="s">
        <v>82</v>
      </c>
      <c r="K1353" s="64" t="s">
        <v>82</v>
      </c>
      <c r="L1353" s="64" t="s">
        <v>619</v>
      </c>
      <c r="M1353" s="65" t="s">
        <v>57</v>
      </c>
      <c r="N1353" s="65" t="s">
        <v>57</v>
      </c>
      <c r="O1353" s="65" t="s">
        <v>57</v>
      </c>
      <c r="P1353" s="65" t="s">
        <v>57</v>
      </c>
      <c r="Q1353" s="65" t="s">
        <v>58</v>
      </c>
      <c r="R1353" s="65" t="s">
        <v>58</v>
      </c>
      <c r="S1353" s="67">
        <v>15.0</v>
      </c>
      <c r="T1353" s="67"/>
      <c r="U1353" s="67"/>
      <c r="V1353" s="68"/>
      <c r="W1353" s="70"/>
      <c r="X1353" s="70"/>
      <c r="Y1353" s="64" t="s">
        <v>66</v>
      </c>
      <c r="Z1353" s="64" t="s">
        <v>66</v>
      </c>
      <c r="AA1353" s="64" t="s">
        <v>66</v>
      </c>
      <c r="AB1353" s="64" t="s">
        <v>66</v>
      </c>
      <c r="AC1353" s="52" t="s">
        <v>2378</v>
      </c>
      <c r="AD1353" s="52"/>
    </row>
    <row r="1354" ht="33.75" hidden="1" customHeight="1">
      <c r="A1354" s="52">
        <v>1492.0</v>
      </c>
      <c r="B1354" s="53" t="s">
        <v>54</v>
      </c>
      <c r="C1354" s="54" t="s">
        <v>1872</v>
      </c>
      <c r="D1354" s="55" t="s">
        <v>197</v>
      </c>
      <c r="E1354" s="54"/>
      <c r="F1354" s="303"/>
      <c r="G1354" s="58">
        <v>46091.0</v>
      </c>
      <c r="H1354" s="74"/>
      <c r="I1354" s="74"/>
      <c r="J1354" s="63" t="s">
        <v>82</v>
      </c>
      <c r="K1354" s="64" t="s">
        <v>82</v>
      </c>
      <c r="L1354" s="64" t="s">
        <v>82</v>
      </c>
      <c r="M1354" s="65" t="s">
        <v>66</v>
      </c>
      <c r="N1354" s="65" t="s">
        <v>66</v>
      </c>
      <c r="O1354" s="65" t="s">
        <v>66</v>
      </c>
      <c r="P1354" s="65" t="s">
        <v>66</v>
      </c>
      <c r="Q1354" s="65" t="s">
        <v>66</v>
      </c>
      <c r="R1354" s="65" t="s">
        <v>66</v>
      </c>
      <c r="S1354" s="67">
        <v>0.0</v>
      </c>
      <c r="T1354" s="67"/>
      <c r="U1354" s="67"/>
      <c r="V1354" s="68"/>
      <c r="W1354" s="70"/>
      <c r="X1354" s="70"/>
      <c r="Y1354" s="64" t="s">
        <v>66</v>
      </c>
      <c r="Z1354" s="64" t="s">
        <v>66</v>
      </c>
      <c r="AA1354" s="64" t="s">
        <v>66</v>
      </c>
      <c r="AB1354" s="64" t="s">
        <v>66</v>
      </c>
      <c r="AC1354" s="52"/>
      <c r="AD1354" s="52"/>
    </row>
    <row r="1355" ht="33.75" hidden="1" customHeight="1">
      <c r="A1355" s="52">
        <v>1493.0</v>
      </c>
      <c r="B1355" s="53" t="s">
        <v>54</v>
      </c>
      <c r="C1355" s="54" t="s">
        <v>1874</v>
      </c>
      <c r="D1355" s="55" t="s">
        <v>2129</v>
      </c>
      <c r="E1355" s="54"/>
      <c r="F1355" s="303"/>
      <c r="G1355" s="58">
        <v>46090.0</v>
      </c>
      <c r="H1355" s="74"/>
      <c r="I1355" s="74"/>
      <c r="J1355" s="63" t="s">
        <v>66</v>
      </c>
      <c r="K1355" s="64" t="s">
        <v>66</v>
      </c>
      <c r="L1355" s="64" t="s">
        <v>66</v>
      </c>
      <c r="M1355" s="65" t="s">
        <v>57</v>
      </c>
      <c r="N1355" s="65" t="s">
        <v>66</v>
      </c>
      <c r="O1355" s="65" t="s">
        <v>66</v>
      </c>
      <c r="P1355" s="65" t="s">
        <v>57</v>
      </c>
      <c r="Q1355" s="65" t="s">
        <v>66</v>
      </c>
      <c r="R1355" s="65" t="s">
        <v>64</v>
      </c>
      <c r="S1355" s="67">
        <v>1.0</v>
      </c>
      <c r="T1355" s="67">
        <v>0.0</v>
      </c>
      <c r="U1355" s="67">
        <v>0.0</v>
      </c>
      <c r="V1355" s="68"/>
      <c r="W1355" s="70"/>
      <c r="X1355" s="70"/>
      <c r="Y1355" s="64" t="s">
        <v>66</v>
      </c>
      <c r="Z1355" s="64" t="s">
        <v>66</v>
      </c>
      <c r="AA1355" s="64" t="s">
        <v>66</v>
      </c>
      <c r="AB1355" s="64" t="s">
        <v>66</v>
      </c>
      <c r="AC1355" s="52" t="s">
        <v>2379</v>
      </c>
      <c r="AD1355" s="52"/>
    </row>
    <row r="1356" ht="33.75" hidden="1" customHeight="1">
      <c r="A1356" s="52">
        <v>1494.0</v>
      </c>
      <c r="B1356" s="53" t="s">
        <v>54</v>
      </c>
      <c r="C1356" s="54" t="s">
        <v>1875</v>
      </c>
      <c r="D1356" s="55" t="s">
        <v>197</v>
      </c>
      <c r="E1356" s="54"/>
      <c r="F1356" s="303"/>
      <c r="G1356" s="58">
        <v>46113.0</v>
      </c>
      <c r="H1356" s="74"/>
      <c r="I1356" s="74"/>
      <c r="J1356" s="63" t="s">
        <v>82</v>
      </c>
      <c r="K1356" s="64" t="s">
        <v>82</v>
      </c>
      <c r="L1356" s="64" t="s">
        <v>82</v>
      </c>
      <c r="M1356" s="65" t="s">
        <v>57</v>
      </c>
      <c r="N1356" s="65" t="s">
        <v>57</v>
      </c>
      <c r="O1356" s="65" t="s">
        <v>57</v>
      </c>
      <c r="P1356" s="65" t="s">
        <v>57</v>
      </c>
      <c r="Q1356" s="65" t="s">
        <v>101</v>
      </c>
      <c r="R1356" s="65" t="s">
        <v>58</v>
      </c>
      <c r="S1356" s="67">
        <v>4.0</v>
      </c>
      <c r="T1356" s="67"/>
      <c r="U1356" s="67"/>
      <c r="V1356" s="68"/>
      <c r="W1356" s="70"/>
      <c r="X1356" s="70"/>
      <c r="Y1356" s="64" t="s">
        <v>66</v>
      </c>
      <c r="Z1356" s="64" t="s">
        <v>66</v>
      </c>
      <c r="AA1356" s="64" t="s">
        <v>66</v>
      </c>
      <c r="AB1356" s="64" t="s">
        <v>66</v>
      </c>
      <c r="AC1356" s="52" t="s">
        <v>2380</v>
      </c>
      <c r="AD1356" s="52"/>
    </row>
    <row r="1357" ht="33.75" hidden="1" customHeight="1">
      <c r="A1357" s="52">
        <v>1495.0</v>
      </c>
      <c r="B1357" s="53" t="s">
        <v>54</v>
      </c>
      <c r="C1357" s="54" t="s">
        <v>1877</v>
      </c>
      <c r="D1357" s="55" t="s">
        <v>197</v>
      </c>
      <c r="E1357" s="54"/>
      <c r="F1357" s="303"/>
      <c r="G1357" s="58">
        <v>46118.0</v>
      </c>
      <c r="H1357" s="74"/>
      <c r="I1357" s="74"/>
      <c r="J1357" s="63" t="s">
        <v>82</v>
      </c>
      <c r="K1357" s="64" t="s">
        <v>82</v>
      </c>
      <c r="L1357" s="64" t="s">
        <v>82</v>
      </c>
      <c r="M1357" s="65" t="s">
        <v>57</v>
      </c>
      <c r="N1357" s="65" t="s">
        <v>57</v>
      </c>
      <c r="O1357" s="65" t="s">
        <v>57</v>
      </c>
      <c r="P1357" s="65" t="s">
        <v>57</v>
      </c>
      <c r="Q1357" s="65" t="s">
        <v>58</v>
      </c>
      <c r="R1357" s="65" t="s">
        <v>58</v>
      </c>
      <c r="S1357" s="67">
        <v>39.0</v>
      </c>
      <c r="T1357" s="67"/>
      <c r="U1357" s="67"/>
      <c r="V1357" s="68"/>
      <c r="W1357" s="70"/>
      <c r="X1357" s="70"/>
      <c r="Y1357" s="64" t="s">
        <v>66</v>
      </c>
      <c r="Z1357" s="64" t="s">
        <v>66</v>
      </c>
      <c r="AA1357" s="64" t="s">
        <v>66</v>
      </c>
      <c r="AB1357" s="64" t="s">
        <v>66</v>
      </c>
      <c r="AC1357" s="52" t="s">
        <v>2381</v>
      </c>
      <c r="AD1357" s="52"/>
    </row>
    <row r="1358" ht="33.75" hidden="1" customHeight="1">
      <c r="A1358" s="52">
        <v>1496.0</v>
      </c>
      <c r="B1358" s="53" t="s">
        <v>54</v>
      </c>
      <c r="C1358" s="54" t="s">
        <v>1655</v>
      </c>
      <c r="D1358" s="55" t="s">
        <v>197</v>
      </c>
      <c r="E1358" s="54"/>
      <c r="F1358" s="303"/>
      <c r="G1358" s="58">
        <v>46107.0</v>
      </c>
      <c r="H1358" s="74"/>
      <c r="I1358" s="74"/>
      <c r="J1358" s="63" t="s">
        <v>82</v>
      </c>
      <c r="K1358" s="64" t="s">
        <v>82</v>
      </c>
      <c r="L1358" s="64" t="s">
        <v>82</v>
      </c>
      <c r="M1358" s="65" t="s">
        <v>57</v>
      </c>
      <c r="N1358" s="65" t="s">
        <v>57</v>
      </c>
      <c r="O1358" s="65" t="s">
        <v>57</v>
      </c>
      <c r="P1358" s="65" t="s">
        <v>57</v>
      </c>
      <c r="Q1358" s="65" t="s">
        <v>58</v>
      </c>
      <c r="R1358" s="65" t="s">
        <v>58</v>
      </c>
      <c r="S1358" s="67">
        <v>8.0</v>
      </c>
      <c r="T1358" s="67"/>
      <c r="U1358" s="67"/>
      <c r="V1358" s="68"/>
      <c r="W1358" s="70"/>
      <c r="X1358" s="70"/>
      <c r="Y1358" s="64" t="s">
        <v>66</v>
      </c>
      <c r="Z1358" s="64" t="s">
        <v>66</v>
      </c>
      <c r="AA1358" s="64" t="s">
        <v>66</v>
      </c>
      <c r="AB1358" s="64" t="s">
        <v>66</v>
      </c>
      <c r="AC1358" s="52"/>
      <c r="AD1358" s="52"/>
    </row>
    <row r="1359" ht="33.75" hidden="1" customHeight="1">
      <c r="A1359" s="52">
        <v>1497.0</v>
      </c>
      <c r="B1359" s="53" t="s">
        <v>54</v>
      </c>
      <c r="C1359" s="54" t="s">
        <v>1879</v>
      </c>
      <c r="D1359" s="55" t="s">
        <v>197</v>
      </c>
      <c r="E1359" s="54"/>
      <c r="F1359" s="303"/>
      <c r="G1359" s="58">
        <v>46125.0</v>
      </c>
      <c r="H1359" s="74"/>
      <c r="I1359" s="74"/>
      <c r="J1359" s="63" t="s">
        <v>82</v>
      </c>
      <c r="K1359" s="64" t="s">
        <v>82</v>
      </c>
      <c r="L1359" s="64" t="s">
        <v>82</v>
      </c>
      <c r="M1359" s="65" t="s">
        <v>57</v>
      </c>
      <c r="N1359" s="65" t="s">
        <v>57</v>
      </c>
      <c r="O1359" s="65" t="s">
        <v>57</v>
      </c>
      <c r="P1359" s="65" t="s">
        <v>57</v>
      </c>
      <c r="Q1359" s="65" t="s">
        <v>58</v>
      </c>
      <c r="R1359" s="65" t="s">
        <v>58</v>
      </c>
      <c r="S1359" s="67">
        <v>6.0</v>
      </c>
      <c r="T1359" s="67"/>
      <c r="U1359" s="67"/>
      <c r="V1359" s="68"/>
      <c r="W1359" s="70"/>
      <c r="X1359" s="70"/>
      <c r="Y1359" s="64" t="s">
        <v>66</v>
      </c>
      <c r="Z1359" s="64" t="s">
        <v>66</v>
      </c>
      <c r="AA1359" s="64" t="s">
        <v>66</v>
      </c>
      <c r="AB1359" s="64" t="s">
        <v>66</v>
      </c>
      <c r="AC1359" s="52" t="s">
        <v>2382</v>
      </c>
      <c r="AD1359" s="52"/>
    </row>
    <row r="1360" ht="33.75" hidden="1" customHeight="1">
      <c r="A1360" s="52">
        <v>1498.0</v>
      </c>
      <c r="B1360" s="53" t="s">
        <v>54</v>
      </c>
      <c r="C1360" s="54" t="s">
        <v>1880</v>
      </c>
      <c r="D1360" s="55" t="s">
        <v>197</v>
      </c>
      <c r="E1360" s="54"/>
      <c r="F1360" s="303"/>
      <c r="G1360" s="58">
        <v>46113.0</v>
      </c>
      <c r="H1360" s="74"/>
      <c r="I1360" s="74"/>
      <c r="J1360" s="63" t="s">
        <v>82</v>
      </c>
      <c r="K1360" s="64" t="s">
        <v>82</v>
      </c>
      <c r="L1360" s="64" t="s">
        <v>82</v>
      </c>
      <c r="M1360" s="65" t="s">
        <v>57</v>
      </c>
      <c r="N1360" s="65" t="s">
        <v>57</v>
      </c>
      <c r="O1360" s="65" t="s">
        <v>57</v>
      </c>
      <c r="P1360" s="65" t="s">
        <v>57</v>
      </c>
      <c r="Q1360" s="65" t="s">
        <v>101</v>
      </c>
      <c r="R1360" s="65" t="s">
        <v>58</v>
      </c>
      <c r="S1360" s="67">
        <v>1.0</v>
      </c>
      <c r="T1360" s="67"/>
      <c r="U1360" s="67"/>
      <c r="V1360" s="68"/>
      <c r="W1360" s="70"/>
      <c r="X1360" s="70"/>
      <c r="Y1360" s="64" t="s">
        <v>66</v>
      </c>
      <c r="Z1360" s="64" t="s">
        <v>66</v>
      </c>
      <c r="AA1360" s="64" t="s">
        <v>66</v>
      </c>
      <c r="AB1360" s="64" t="s">
        <v>66</v>
      </c>
      <c r="AC1360" s="52" t="s">
        <v>2383</v>
      </c>
      <c r="AD1360" s="52"/>
    </row>
    <row r="1361" ht="33.75" hidden="1" customHeight="1">
      <c r="A1361" s="52">
        <v>1499.0</v>
      </c>
      <c r="B1361" s="53" t="s">
        <v>54</v>
      </c>
      <c r="C1361" s="54" t="s">
        <v>1883</v>
      </c>
      <c r="D1361" s="55" t="s">
        <v>453</v>
      </c>
      <c r="E1361" s="54"/>
      <c r="F1361" s="303"/>
      <c r="G1361" s="58">
        <v>46098.0</v>
      </c>
      <c r="H1361" s="74"/>
      <c r="I1361" s="74"/>
      <c r="J1361" s="63" t="s">
        <v>82</v>
      </c>
      <c r="K1361" s="64" t="s">
        <v>82</v>
      </c>
      <c r="L1361" s="64" t="s">
        <v>82</v>
      </c>
      <c r="M1361" s="65" t="s">
        <v>57</v>
      </c>
      <c r="N1361" s="65" t="s">
        <v>57</v>
      </c>
      <c r="O1361" s="65" t="s">
        <v>57</v>
      </c>
      <c r="P1361" s="65" t="s">
        <v>57</v>
      </c>
      <c r="Q1361" s="65" t="s">
        <v>58</v>
      </c>
      <c r="R1361" s="65" t="s">
        <v>58</v>
      </c>
      <c r="S1361" s="67">
        <v>6.0</v>
      </c>
      <c r="T1361" s="67"/>
      <c r="U1361" s="67"/>
      <c r="V1361" s="68"/>
      <c r="W1361" s="70"/>
      <c r="X1361" s="70"/>
      <c r="Y1361" s="64" t="s">
        <v>66</v>
      </c>
      <c r="Z1361" s="64" t="s">
        <v>66</v>
      </c>
      <c r="AA1361" s="64" t="s">
        <v>66</v>
      </c>
      <c r="AB1361" s="64" t="s">
        <v>66</v>
      </c>
      <c r="AC1361" s="52"/>
      <c r="AD1361" s="52"/>
    </row>
    <row r="1362" ht="33.75" hidden="1" customHeight="1">
      <c r="A1362" s="52">
        <v>1500.0</v>
      </c>
      <c r="B1362" s="53" t="s">
        <v>54</v>
      </c>
      <c r="C1362" s="54" t="s">
        <v>1884</v>
      </c>
      <c r="D1362" s="55" t="s">
        <v>453</v>
      </c>
      <c r="E1362" s="54"/>
      <c r="F1362" s="303"/>
      <c r="G1362" s="58">
        <v>46086.0</v>
      </c>
      <c r="H1362" s="74"/>
      <c r="I1362" s="74"/>
      <c r="J1362" s="63" t="s">
        <v>82</v>
      </c>
      <c r="K1362" s="64" t="s">
        <v>82</v>
      </c>
      <c r="L1362" s="64" t="s">
        <v>66</v>
      </c>
      <c r="M1362" s="65" t="s">
        <v>57</v>
      </c>
      <c r="N1362" s="65" t="s">
        <v>57</v>
      </c>
      <c r="O1362" s="65" t="s">
        <v>57</v>
      </c>
      <c r="P1362" s="65" t="s">
        <v>57</v>
      </c>
      <c r="Q1362" s="65" t="s">
        <v>101</v>
      </c>
      <c r="R1362" s="65" t="s">
        <v>58</v>
      </c>
      <c r="S1362" s="67">
        <v>8.0</v>
      </c>
      <c r="T1362" s="67"/>
      <c r="U1362" s="67"/>
      <c r="V1362" s="68"/>
      <c r="W1362" s="70"/>
      <c r="X1362" s="70"/>
      <c r="Y1362" s="64" t="s">
        <v>66</v>
      </c>
      <c r="Z1362" s="64" t="s">
        <v>66</v>
      </c>
      <c r="AA1362" s="64" t="s">
        <v>66</v>
      </c>
      <c r="AB1362" s="64" t="s">
        <v>66</v>
      </c>
      <c r="AC1362" s="52"/>
      <c r="AD1362" s="52"/>
    </row>
    <row r="1363" ht="33.75" hidden="1" customHeight="1">
      <c r="A1363" s="52">
        <v>1501.0</v>
      </c>
      <c r="B1363" s="53" t="s">
        <v>54</v>
      </c>
      <c r="C1363" s="54" t="s">
        <v>206</v>
      </c>
      <c r="D1363" s="55" t="s">
        <v>453</v>
      </c>
      <c r="E1363" s="54"/>
      <c r="F1363" s="303"/>
      <c r="G1363" s="58">
        <v>46111.0</v>
      </c>
      <c r="H1363" s="74"/>
      <c r="I1363" s="74"/>
      <c r="J1363" s="63" t="s">
        <v>82</v>
      </c>
      <c r="K1363" s="64" t="s">
        <v>82</v>
      </c>
      <c r="L1363" s="64" t="s">
        <v>82</v>
      </c>
      <c r="M1363" s="65" t="s">
        <v>57</v>
      </c>
      <c r="N1363" s="65" t="s">
        <v>57</v>
      </c>
      <c r="O1363" s="65" t="s">
        <v>57</v>
      </c>
      <c r="P1363" s="65" t="s">
        <v>57</v>
      </c>
      <c r="Q1363" s="65" t="s">
        <v>58</v>
      </c>
      <c r="R1363" s="65" t="s">
        <v>58</v>
      </c>
      <c r="S1363" s="67">
        <v>12.0</v>
      </c>
      <c r="T1363" s="67"/>
      <c r="U1363" s="67"/>
      <c r="V1363" s="68"/>
      <c r="W1363" s="70"/>
      <c r="X1363" s="70"/>
      <c r="Y1363" s="64" t="s">
        <v>66</v>
      </c>
      <c r="Z1363" s="64" t="s">
        <v>66</v>
      </c>
      <c r="AA1363" s="64" t="s">
        <v>66</v>
      </c>
      <c r="AB1363" s="64" t="s">
        <v>66</v>
      </c>
      <c r="AC1363" s="52"/>
      <c r="AD1363" s="52"/>
    </row>
    <row r="1364" ht="33.75" hidden="1" customHeight="1">
      <c r="A1364" s="52">
        <v>1503.0</v>
      </c>
      <c r="B1364" s="53" t="s">
        <v>54</v>
      </c>
      <c r="C1364" s="54" t="s">
        <v>1635</v>
      </c>
      <c r="D1364" s="55" t="s">
        <v>714</v>
      </c>
      <c r="E1364" s="54"/>
      <c r="F1364" s="303"/>
      <c r="G1364" s="58">
        <v>46115.0</v>
      </c>
      <c r="H1364" s="74"/>
      <c r="I1364" s="74"/>
      <c r="J1364" s="63" t="s">
        <v>66</v>
      </c>
      <c r="K1364" s="64" t="s">
        <v>66</v>
      </c>
      <c r="L1364" s="64" t="s">
        <v>66</v>
      </c>
      <c r="M1364" s="65" t="s">
        <v>57</v>
      </c>
      <c r="N1364" s="65" t="s">
        <v>57</v>
      </c>
      <c r="O1364" s="65" t="s">
        <v>57</v>
      </c>
      <c r="P1364" s="65" t="s">
        <v>57</v>
      </c>
      <c r="Q1364" s="65" t="s">
        <v>58</v>
      </c>
      <c r="R1364" s="65" t="s">
        <v>58</v>
      </c>
      <c r="S1364" s="67">
        <v>2.0</v>
      </c>
      <c r="T1364" s="67"/>
      <c r="U1364" s="67"/>
      <c r="V1364" s="68"/>
      <c r="W1364" s="70"/>
      <c r="X1364" s="70"/>
      <c r="Y1364" s="64" t="s">
        <v>66</v>
      </c>
      <c r="Z1364" s="64" t="s">
        <v>66</v>
      </c>
      <c r="AA1364" s="64" t="s">
        <v>66</v>
      </c>
      <c r="AB1364" s="64" t="s">
        <v>66</v>
      </c>
      <c r="AC1364" s="52" t="s">
        <v>2384</v>
      </c>
      <c r="AD1364" s="52"/>
    </row>
    <row r="1365" ht="33.75" hidden="1" customHeight="1">
      <c r="A1365" s="52">
        <v>1504.0</v>
      </c>
      <c r="B1365" s="53" t="s">
        <v>54</v>
      </c>
      <c r="C1365" s="54" t="s">
        <v>1886</v>
      </c>
      <c r="D1365" s="55" t="s">
        <v>197</v>
      </c>
      <c r="E1365" s="54"/>
      <c r="F1365" s="303"/>
      <c r="G1365" s="58">
        <v>46134.0</v>
      </c>
      <c r="H1365" s="74"/>
      <c r="I1365" s="74"/>
      <c r="J1365" s="63" t="s">
        <v>82</v>
      </c>
      <c r="K1365" s="64" t="s">
        <v>82</v>
      </c>
      <c r="L1365" s="64" t="s">
        <v>82</v>
      </c>
      <c r="M1365" s="65" t="s">
        <v>57</v>
      </c>
      <c r="N1365" s="65" t="s">
        <v>57</v>
      </c>
      <c r="O1365" s="65" t="s">
        <v>57</v>
      </c>
      <c r="P1365" s="65" t="s">
        <v>57</v>
      </c>
      <c r="Q1365" s="65" t="s">
        <v>58</v>
      </c>
      <c r="R1365" s="65" t="s">
        <v>1887</v>
      </c>
      <c r="S1365" s="67">
        <v>28.0</v>
      </c>
      <c r="T1365" s="67"/>
      <c r="U1365" s="67"/>
      <c r="V1365" s="68"/>
      <c r="W1365" s="70"/>
      <c r="X1365" s="70"/>
      <c r="Y1365" s="64" t="s">
        <v>66</v>
      </c>
      <c r="Z1365" s="64" t="s">
        <v>66</v>
      </c>
      <c r="AA1365" s="64" t="s">
        <v>66</v>
      </c>
      <c r="AB1365" s="64" t="s">
        <v>66</v>
      </c>
      <c r="AC1365" s="52" t="s">
        <v>2385</v>
      </c>
      <c r="AD1365" s="52"/>
    </row>
    <row r="1366" ht="33.75" hidden="1" customHeight="1">
      <c r="A1366" s="52">
        <v>1506.0</v>
      </c>
      <c r="B1366" s="53" t="s">
        <v>54</v>
      </c>
      <c r="C1366" s="54" t="s">
        <v>1888</v>
      </c>
      <c r="D1366" s="55" t="s">
        <v>197</v>
      </c>
      <c r="E1366" s="54"/>
      <c r="F1366" s="303"/>
      <c r="G1366" s="58">
        <v>46125.0</v>
      </c>
      <c r="H1366" s="74"/>
      <c r="I1366" s="74"/>
      <c r="J1366" s="63" t="s">
        <v>82</v>
      </c>
      <c r="K1366" s="64" t="s">
        <v>82</v>
      </c>
      <c r="L1366" s="64" t="s">
        <v>82</v>
      </c>
      <c r="M1366" s="65" t="s">
        <v>57</v>
      </c>
      <c r="N1366" s="65" t="s">
        <v>57</v>
      </c>
      <c r="O1366" s="65" t="s">
        <v>57</v>
      </c>
      <c r="P1366" s="65" t="s">
        <v>57</v>
      </c>
      <c r="Q1366" s="65" t="s">
        <v>58</v>
      </c>
      <c r="R1366" s="65" t="s">
        <v>58</v>
      </c>
      <c r="S1366" s="67">
        <v>18.0</v>
      </c>
      <c r="T1366" s="67"/>
      <c r="U1366" s="67"/>
      <c r="V1366" s="68"/>
      <c r="W1366" s="70"/>
      <c r="X1366" s="70"/>
      <c r="Y1366" s="64" t="s">
        <v>66</v>
      </c>
      <c r="Z1366" s="64" t="s">
        <v>66</v>
      </c>
      <c r="AA1366" s="64" t="s">
        <v>66</v>
      </c>
      <c r="AB1366" s="64" t="s">
        <v>66</v>
      </c>
      <c r="AC1366" s="52" t="s">
        <v>2386</v>
      </c>
      <c r="AD1366" s="52"/>
    </row>
    <row r="1367" ht="33.75" hidden="1" customHeight="1">
      <c r="A1367" s="52">
        <v>1659.0</v>
      </c>
      <c r="B1367" s="65" t="s">
        <v>54</v>
      </c>
      <c r="C1367" s="54" t="s">
        <v>1889</v>
      </c>
      <c r="D1367" s="55" t="s">
        <v>197</v>
      </c>
      <c r="E1367" s="148"/>
      <c r="F1367" s="58">
        <v>46226.0</v>
      </c>
      <c r="G1367" s="58">
        <v>46226.0</v>
      </c>
      <c r="H1367" s="631" t="s">
        <v>220</v>
      </c>
      <c r="I1367" s="631" t="s">
        <v>373</v>
      </c>
      <c r="J1367" s="467" t="s">
        <v>66</v>
      </c>
      <c r="K1367" s="74" t="s">
        <v>66</v>
      </c>
      <c r="L1367" s="74" t="s">
        <v>57</v>
      </c>
      <c r="M1367" s="74" t="s">
        <v>66</v>
      </c>
      <c r="N1367" s="74" t="s">
        <v>66</v>
      </c>
      <c r="O1367" s="74" t="s">
        <v>66</v>
      </c>
      <c r="P1367" s="74" t="s">
        <v>66</v>
      </c>
      <c r="Q1367" s="74" t="s">
        <v>66</v>
      </c>
      <c r="R1367" s="65" t="s">
        <v>66</v>
      </c>
      <c r="S1367" s="89"/>
      <c r="T1367" s="89"/>
      <c r="U1367" s="89"/>
      <c r="V1367" s="147"/>
      <c r="W1367" s="144"/>
      <c r="X1367" s="144"/>
      <c r="Y1367" s="74" t="s">
        <v>66</v>
      </c>
      <c r="Z1367" s="74" t="s">
        <v>66</v>
      </c>
      <c r="AA1367" s="74" t="s">
        <v>66</v>
      </c>
      <c r="AB1367" s="74" t="s">
        <v>66</v>
      </c>
      <c r="AC1367" s="128" t="s">
        <v>2621</v>
      </c>
      <c r="AD1367" s="128"/>
    </row>
    <row r="1368" ht="33.75" hidden="1" customHeight="1">
      <c r="A1368" s="52">
        <v>1507.0</v>
      </c>
      <c r="B1368" s="53" t="s">
        <v>54</v>
      </c>
      <c r="C1368" s="54" t="s">
        <v>1890</v>
      </c>
      <c r="D1368" s="55" t="s">
        <v>197</v>
      </c>
      <c r="E1368" s="54"/>
      <c r="F1368" s="303"/>
      <c r="G1368" s="58">
        <v>46133.0</v>
      </c>
      <c r="H1368" s="74"/>
      <c r="I1368" s="74"/>
      <c r="J1368" s="63" t="s">
        <v>82</v>
      </c>
      <c r="K1368" s="64" t="s">
        <v>82</v>
      </c>
      <c r="L1368" s="64" t="s">
        <v>66</v>
      </c>
      <c r="M1368" s="65" t="s">
        <v>57</v>
      </c>
      <c r="N1368" s="65" t="s">
        <v>57</v>
      </c>
      <c r="O1368" s="65" t="s">
        <v>57</v>
      </c>
      <c r="P1368" s="65" t="s">
        <v>57</v>
      </c>
      <c r="Q1368" s="65" t="s">
        <v>101</v>
      </c>
      <c r="R1368" s="65" t="s">
        <v>58</v>
      </c>
      <c r="S1368" s="67">
        <v>1.0</v>
      </c>
      <c r="T1368" s="67"/>
      <c r="U1368" s="67"/>
      <c r="V1368" s="68"/>
      <c r="W1368" s="70"/>
      <c r="X1368" s="70"/>
      <c r="Y1368" s="64" t="s">
        <v>66</v>
      </c>
      <c r="Z1368" s="64" t="s">
        <v>66</v>
      </c>
      <c r="AA1368" s="64" t="s">
        <v>66</v>
      </c>
      <c r="AB1368" s="64" t="s">
        <v>66</v>
      </c>
      <c r="AC1368" s="52" t="s">
        <v>2387</v>
      </c>
      <c r="AD1368" s="52"/>
    </row>
    <row r="1369" ht="33.75" hidden="1" customHeight="1">
      <c r="A1369" s="52">
        <v>1508.0</v>
      </c>
      <c r="B1369" s="53" t="s">
        <v>54</v>
      </c>
      <c r="C1369" s="54" t="s">
        <v>1891</v>
      </c>
      <c r="D1369" s="55" t="s">
        <v>197</v>
      </c>
      <c r="E1369" s="54"/>
      <c r="F1369" s="303"/>
      <c r="G1369" s="58">
        <v>46147.0</v>
      </c>
      <c r="H1369" s="74"/>
      <c r="I1369" s="74"/>
      <c r="J1369" s="63" t="s">
        <v>82</v>
      </c>
      <c r="K1369" s="64" t="s">
        <v>82</v>
      </c>
      <c r="L1369" s="64" t="s">
        <v>82</v>
      </c>
      <c r="M1369" s="65" t="s">
        <v>57</v>
      </c>
      <c r="N1369" s="65" t="s">
        <v>57</v>
      </c>
      <c r="O1369" s="65" t="s">
        <v>57</v>
      </c>
      <c r="P1369" s="65" t="s">
        <v>57</v>
      </c>
      <c r="Q1369" s="65" t="s">
        <v>58</v>
      </c>
      <c r="R1369" s="65" t="s">
        <v>58</v>
      </c>
      <c r="S1369" s="67">
        <v>15.0</v>
      </c>
      <c r="T1369" s="67"/>
      <c r="U1369" s="67"/>
      <c r="V1369" s="68"/>
      <c r="W1369" s="70"/>
      <c r="X1369" s="70"/>
      <c r="Y1369" s="64" t="s">
        <v>66</v>
      </c>
      <c r="Z1369" s="64" t="s">
        <v>66</v>
      </c>
      <c r="AA1369" s="64" t="s">
        <v>66</v>
      </c>
      <c r="AB1369" s="64" t="s">
        <v>66</v>
      </c>
      <c r="AC1369" s="52" t="s">
        <v>2388</v>
      </c>
      <c r="AD1369" s="52"/>
    </row>
    <row r="1370" ht="33.75" hidden="1" customHeight="1">
      <c r="A1370" s="52">
        <v>1509.0</v>
      </c>
      <c r="B1370" s="53" t="s">
        <v>54</v>
      </c>
      <c r="C1370" s="54" t="s">
        <v>1893</v>
      </c>
      <c r="D1370" s="55" t="s">
        <v>197</v>
      </c>
      <c r="E1370" s="54"/>
      <c r="F1370" s="303"/>
      <c r="G1370" s="58">
        <v>46118.0</v>
      </c>
      <c r="H1370" s="74"/>
      <c r="I1370" s="74"/>
      <c r="J1370" s="63" t="s">
        <v>82</v>
      </c>
      <c r="K1370" s="64" t="s">
        <v>82</v>
      </c>
      <c r="L1370" s="64" t="s">
        <v>82</v>
      </c>
      <c r="M1370" s="65" t="s">
        <v>66</v>
      </c>
      <c r="N1370" s="65" t="s">
        <v>66</v>
      </c>
      <c r="O1370" s="65" t="s">
        <v>66</v>
      </c>
      <c r="P1370" s="65" t="s">
        <v>66</v>
      </c>
      <c r="Q1370" s="65" t="s">
        <v>66</v>
      </c>
      <c r="R1370" s="65" t="s">
        <v>66</v>
      </c>
      <c r="S1370" s="67">
        <v>0.0</v>
      </c>
      <c r="T1370" s="67"/>
      <c r="U1370" s="67"/>
      <c r="V1370" s="68"/>
      <c r="W1370" s="70"/>
      <c r="X1370" s="70"/>
      <c r="Y1370" s="64" t="s">
        <v>66</v>
      </c>
      <c r="Z1370" s="64" t="s">
        <v>66</v>
      </c>
      <c r="AA1370" s="64" t="s">
        <v>66</v>
      </c>
      <c r="AB1370" s="64" t="s">
        <v>66</v>
      </c>
      <c r="AC1370" s="52"/>
      <c r="AD1370" s="52"/>
    </row>
    <row r="1371" ht="33.75" hidden="1" customHeight="1">
      <c r="A1371" s="52">
        <v>1510.0</v>
      </c>
      <c r="B1371" s="53" t="s">
        <v>54</v>
      </c>
      <c r="C1371" s="54" t="s">
        <v>1894</v>
      </c>
      <c r="D1371" s="55" t="s">
        <v>197</v>
      </c>
      <c r="E1371" s="54"/>
      <c r="F1371" s="303"/>
      <c r="G1371" s="58">
        <v>46114.0</v>
      </c>
      <c r="H1371" s="74"/>
      <c r="I1371" s="74"/>
      <c r="J1371" s="63" t="s">
        <v>82</v>
      </c>
      <c r="K1371" s="64" t="s">
        <v>82</v>
      </c>
      <c r="L1371" s="64" t="s">
        <v>82</v>
      </c>
      <c r="M1371" s="65" t="s">
        <v>57</v>
      </c>
      <c r="N1371" s="65" t="s">
        <v>57</v>
      </c>
      <c r="O1371" s="65" t="s">
        <v>57</v>
      </c>
      <c r="P1371" s="65" t="s">
        <v>57</v>
      </c>
      <c r="Q1371" s="65" t="s">
        <v>58</v>
      </c>
      <c r="R1371" s="65" t="s">
        <v>58</v>
      </c>
      <c r="S1371" s="67">
        <v>27.0</v>
      </c>
      <c r="T1371" s="67"/>
      <c r="U1371" s="67"/>
      <c r="V1371" s="68"/>
      <c r="W1371" s="70"/>
      <c r="X1371" s="70"/>
      <c r="Y1371" s="64" t="s">
        <v>66</v>
      </c>
      <c r="Z1371" s="64" t="s">
        <v>66</v>
      </c>
      <c r="AA1371" s="64" t="s">
        <v>66</v>
      </c>
      <c r="AB1371" s="64" t="s">
        <v>66</v>
      </c>
      <c r="AC1371" s="52" t="s">
        <v>2389</v>
      </c>
      <c r="AD1371" s="52"/>
    </row>
    <row r="1372" ht="33.75" hidden="1" customHeight="1">
      <c r="A1372" s="52">
        <v>1511.0</v>
      </c>
      <c r="B1372" s="53" t="s">
        <v>54</v>
      </c>
      <c r="C1372" s="54" t="s">
        <v>1895</v>
      </c>
      <c r="D1372" s="55" t="s">
        <v>333</v>
      </c>
      <c r="E1372" s="54"/>
      <c r="F1372" s="303"/>
      <c r="G1372" s="58">
        <v>46113.0</v>
      </c>
      <c r="H1372" s="74"/>
      <c r="I1372" s="74"/>
      <c r="J1372" s="63" t="s">
        <v>82</v>
      </c>
      <c r="K1372" s="64" t="s">
        <v>82</v>
      </c>
      <c r="L1372" s="64" t="s">
        <v>66</v>
      </c>
      <c r="M1372" s="65" t="s">
        <v>66</v>
      </c>
      <c r="N1372" s="65" t="s">
        <v>66</v>
      </c>
      <c r="O1372" s="65" t="s">
        <v>66</v>
      </c>
      <c r="P1372" s="65" t="s">
        <v>66</v>
      </c>
      <c r="Q1372" s="65" t="s">
        <v>66</v>
      </c>
      <c r="R1372" s="65" t="s">
        <v>66</v>
      </c>
      <c r="S1372" s="67">
        <v>0.0</v>
      </c>
      <c r="T1372" s="67"/>
      <c r="U1372" s="67"/>
      <c r="V1372" s="68"/>
      <c r="W1372" s="70"/>
      <c r="X1372" s="70"/>
      <c r="Y1372" s="64" t="s">
        <v>66</v>
      </c>
      <c r="Z1372" s="64" t="s">
        <v>66</v>
      </c>
      <c r="AA1372" s="64" t="s">
        <v>66</v>
      </c>
      <c r="AB1372" s="64" t="s">
        <v>66</v>
      </c>
      <c r="AC1372" s="52" t="s">
        <v>2390</v>
      </c>
      <c r="AD1372" s="52"/>
    </row>
    <row r="1373" ht="33.75" hidden="1" customHeight="1">
      <c r="A1373" s="52">
        <v>1512.0</v>
      </c>
      <c r="B1373" s="53" t="s">
        <v>54</v>
      </c>
      <c r="C1373" s="54" t="s">
        <v>1896</v>
      </c>
      <c r="D1373" s="55" t="s">
        <v>333</v>
      </c>
      <c r="E1373" s="54"/>
      <c r="F1373" s="303"/>
      <c r="G1373" s="58">
        <v>46148.0</v>
      </c>
      <c r="H1373" s="74"/>
      <c r="I1373" s="74"/>
      <c r="J1373" s="63" t="s">
        <v>66</v>
      </c>
      <c r="K1373" s="64" t="s">
        <v>66</v>
      </c>
      <c r="L1373" s="64" t="s">
        <v>82</v>
      </c>
      <c r="M1373" s="65" t="s">
        <v>57</v>
      </c>
      <c r="N1373" s="65" t="s">
        <v>57</v>
      </c>
      <c r="O1373" s="65" t="s">
        <v>57</v>
      </c>
      <c r="P1373" s="65" t="s">
        <v>57</v>
      </c>
      <c r="Q1373" s="65" t="s">
        <v>58</v>
      </c>
      <c r="R1373" s="65" t="s">
        <v>58</v>
      </c>
      <c r="S1373" s="67">
        <v>11.0</v>
      </c>
      <c r="T1373" s="67"/>
      <c r="U1373" s="67"/>
      <c r="V1373" s="68"/>
      <c r="W1373" s="70"/>
      <c r="X1373" s="70"/>
      <c r="Y1373" s="64" t="s">
        <v>66</v>
      </c>
      <c r="Z1373" s="64" t="s">
        <v>66</v>
      </c>
      <c r="AA1373" s="64" t="s">
        <v>66</v>
      </c>
      <c r="AB1373" s="64" t="s">
        <v>66</v>
      </c>
      <c r="AC1373" s="52"/>
      <c r="AD1373" s="52"/>
    </row>
    <row r="1374" ht="33.75" hidden="1" customHeight="1">
      <c r="A1374" s="52">
        <v>1513.0</v>
      </c>
      <c r="B1374" s="53" t="s">
        <v>54</v>
      </c>
      <c r="C1374" s="54" t="s">
        <v>1897</v>
      </c>
      <c r="D1374" s="55" t="s">
        <v>333</v>
      </c>
      <c r="E1374" s="54"/>
      <c r="F1374" s="303"/>
      <c r="G1374" s="58">
        <v>46132.0</v>
      </c>
      <c r="H1374" s="74"/>
      <c r="I1374" s="74"/>
      <c r="J1374" s="63" t="s">
        <v>66</v>
      </c>
      <c r="K1374" s="64" t="s">
        <v>66</v>
      </c>
      <c r="L1374" s="64" t="s">
        <v>82</v>
      </c>
      <c r="M1374" s="65" t="s">
        <v>66</v>
      </c>
      <c r="N1374" s="65" t="s">
        <v>66</v>
      </c>
      <c r="O1374" s="65" t="s">
        <v>66</v>
      </c>
      <c r="P1374" s="65" t="s">
        <v>66</v>
      </c>
      <c r="Q1374" s="65" t="s">
        <v>66</v>
      </c>
      <c r="R1374" s="65" t="s">
        <v>66</v>
      </c>
      <c r="S1374" s="67">
        <v>0.0</v>
      </c>
      <c r="T1374" s="67"/>
      <c r="U1374" s="67"/>
      <c r="V1374" s="68"/>
      <c r="W1374" s="70"/>
      <c r="X1374" s="70"/>
      <c r="Y1374" s="64" t="s">
        <v>66</v>
      </c>
      <c r="Z1374" s="64" t="s">
        <v>66</v>
      </c>
      <c r="AA1374" s="64" t="s">
        <v>66</v>
      </c>
      <c r="AB1374" s="64" t="s">
        <v>66</v>
      </c>
      <c r="AC1374" s="52" t="s">
        <v>2391</v>
      </c>
      <c r="AD1374" s="52"/>
    </row>
    <row r="1375" ht="33.75" hidden="1" customHeight="1">
      <c r="A1375" s="52">
        <v>1514.0</v>
      </c>
      <c r="B1375" s="53" t="s">
        <v>54</v>
      </c>
      <c r="C1375" s="54" t="s">
        <v>1898</v>
      </c>
      <c r="D1375" s="55" t="s">
        <v>197</v>
      </c>
      <c r="E1375" s="54"/>
      <c r="F1375" s="303"/>
      <c r="G1375" s="58">
        <v>46140.0</v>
      </c>
      <c r="H1375" s="74"/>
      <c r="I1375" s="74"/>
      <c r="J1375" s="63" t="s">
        <v>66</v>
      </c>
      <c r="K1375" s="64" t="s">
        <v>66</v>
      </c>
      <c r="L1375" s="64" t="s">
        <v>82</v>
      </c>
      <c r="M1375" s="65" t="s">
        <v>66</v>
      </c>
      <c r="N1375" s="65" t="s">
        <v>66</v>
      </c>
      <c r="O1375" s="65" t="s">
        <v>66</v>
      </c>
      <c r="P1375" s="65" t="s">
        <v>66</v>
      </c>
      <c r="Q1375" s="65" t="s">
        <v>66</v>
      </c>
      <c r="R1375" s="65" t="s">
        <v>66</v>
      </c>
      <c r="S1375" s="67">
        <v>0.0</v>
      </c>
      <c r="T1375" s="67"/>
      <c r="U1375" s="67"/>
      <c r="V1375" s="68"/>
      <c r="W1375" s="70"/>
      <c r="X1375" s="70"/>
      <c r="Y1375" s="64" t="s">
        <v>66</v>
      </c>
      <c r="Z1375" s="64" t="s">
        <v>66</v>
      </c>
      <c r="AA1375" s="64" t="s">
        <v>66</v>
      </c>
      <c r="AB1375" s="64" t="s">
        <v>66</v>
      </c>
      <c r="AC1375" s="52"/>
      <c r="AD1375" s="52"/>
    </row>
    <row r="1376" ht="33.75" hidden="1" customHeight="1">
      <c r="A1376" s="52">
        <v>1515.0</v>
      </c>
      <c r="B1376" s="53" t="s">
        <v>54</v>
      </c>
      <c r="C1376" s="54" t="s">
        <v>1899</v>
      </c>
      <c r="D1376" s="55" t="s">
        <v>197</v>
      </c>
      <c r="E1376" s="54"/>
      <c r="F1376" s="303"/>
      <c r="G1376" s="58">
        <v>46126.0</v>
      </c>
      <c r="H1376" s="74"/>
      <c r="I1376" s="74"/>
      <c r="J1376" s="63" t="s">
        <v>82</v>
      </c>
      <c r="K1376" s="64" t="s">
        <v>82</v>
      </c>
      <c r="L1376" s="307"/>
      <c r="M1376" s="65" t="s">
        <v>57</v>
      </c>
      <c r="N1376" s="65" t="s">
        <v>57</v>
      </c>
      <c r="O1376" s="65" t="s">
        <v>57</v>
      </c>
      <c r="P1376" s="65" t="s">
        <v>57</v>
      </c>
      <c r="Q1376" s="65" t="s">
        <v>58</v>
      </c>
      <c r="R1376" s="65" t="s">
        <v>58</v>
      </c>
      <c r="S1376" s="67">
        <v>6.0</v>
      </c>
      <c r="T1376" s="67"/>
      <c r="U1376" s="67"/>
      <c r="V1376" s="68"/>
      <c r="W1376" s="70"/>
      <c r="X1376" s="70"/>
      <c r="Y1376" s="64" t="s">
        <v>66</v>
      </c>
      <c r="Z1376" s="64" t="s">
        <v>66</v>
      </c>
      <c r="AA1376" s="64" t="s">
        <v>66</v>
      </c>
      <c r="AB1376" s="64" t="s">
        <v>66</v>
      </c>
      <c r="AC1376" s="52"/>
      <c r="AD1376" s="52"/>
    </row>
    <row r="1377" ht="33.75" hidden="1" customHeight="1">
      <c r="A1377" s="52">
        <v>1516.0</v>
      </c>
      <c r="B1377" s="53" t="s">
        <v>54</v>
      </c>
      <c r="C1377" s="54" t="s">
        <v>1901</v>
      </c>
      <c r="D1377" s="55" t="s">
        <v>197</v>
      </c>
      <c r="E1377" s="54"/>
      <c r="F1377" s="303"/>
      <c r="G1377" s="58">
        <v>46127.0</v>
      </c>
      <c r="H1377" s="74"/>
      <c r="I1377" s="74"/>
      <c r="J1377" s="63" t="s">
        <v>66</v>
      </c>
      <c r="K1377" s="64" t="s">
        <v>66</v>
      </c>
      <c r="L1377" s="64" t="s">
        <v>82</v>
      </c>
      <c r="M1377" s="65" t="s">
        <v>57</v>
      </c>
      <c r="N1377" s="65" t="s">
        <v>57</v>
      </c>
      <c r="O1377" s="65" t="s">
        <v>57</v>
      </c>
      <c r="P1377" s="65" t="s">
        <v>57</v>
      </c>
      <c r="Q1377" s="65" t="s">
        <v>58</v>
      </c>
      <c r="R1377" s="65" t="s">
        <v>58</v>
      </c>
      <c r="S1377" s="67">
        <v>11.0</v>
      </c>
      <c r="T1377" s="67"/>
      <c r="U1377" s="67"/>
      <c r="V1377" s="68"/>
      <c r="W1377" s="70"/>
      <c r="X1377" s="70"/>
      <c r="Y1377" s="64" t="s">
        <v>66</v>
      </c>
      <c r="Z1377" s="64" t="s">
        <v>66</v>
      </c>
      <c r="AA1377" s="64" t="s">
        <v>66</v>
      </c>
      <c r="AB1377" s="64" t="s">
        <v>66</v>
      </c>
      <c r="AC1377" s="52" t="s">
        <v>2392</v>
      </c>
      <c r="AD1377" s="52"/>
    </row>
    <row r="1378" ht="33.75" hidden="1" customHeight="1">
      <c r="A1378" s="52">
        <v>1517.0</v>
      </c>
      <c r="B1378" s="53" t="s">
        <v>54</v>
      </c>
      <c r="C1378" s="54" t="s">
        <v>1902</v>
      </c>
      <c r="D1378" s="55" t="s">
        <v>714</v>
      </c>
      <c r="E1378" s="54"/>
      <c r="F1378" s="303"/>
      <c r="G1378" s="58">
        <v>46094.0</v>
      </c>
      <c r="H1378" s="74"/>
      <c r="I1378" s="74"/>
      <c r="J1378" s="63" t="s">
        <v>66</v>
      </c>
      <c r="K1378" s="64" t="s">
        <v>66</v>
      </c>
      <c r="L1378" s="64" t="s">
        <v>66</v>
      </c>
      <c r="M1378" s="65" t="s">
        <v>57</v>
      </c>
      <c r="N1378" s="65" t="s">
        <v>57</v>
      </c>
      <c r="O1378" s="65" t="s">
        <v>57</v>
      </c>
      <c r="P1378" s="65" t="s">
        <v>57</v>
      </c>
      <c r="Q1378" s="65" t="s">
        <v>101</v>
      </c>
      <c r="R1378" s="65" t="s">
        <v>64</v>
      </c>
      <c r="S1378" s="67">
        <v>3.0</v>
      </c>
      <c r="T1378" s="67"/>
      <c r="U1378" s="67"/>
      <c r="V1378" s="68"/>
      <c r="W1378" s="70"/>
      <c r="X1378" s="70"/>
      <c r="Y1378" s="64" t="s">
        <v>66</v>
      </c>
      <c r="Z1378" s="64" t="s">
        <v>66</v>
      </c>
      <c r="AA1378" s="64" t="s">
        <v>66</v>
      </c>
      <c r="AB1378" s="64" t="s">
        <v>66</v>
      </c>
      <c r="AC1378" s="52" t="s">
        <v>2394</v>
      </c>
      <c r="AD1378" s="52"/>
    </row>
    <row r="1379" ht="33.75" hidden="1" customHeight="1">
      <c r="A1379" s="52">
        <v>1518.0</v>
      </c>
      <c r="B1379" s="53" t="s">
        <v>54</v>
      </c>
      <c r="C1379" s="54" t="s">
        <v>1903</v>
      </c>
      <c r="D1379" s="55" t="s">
        <v>2395</v>
      </c>
      <c r="E1379" s="54"/>
      <c r="F1379" s="303"/>
      <c r="G1379" s="58">
        <v>46094.0</v>
      </c>
      <c r="H1379" s="74"/>
      <c r="I1379" s="74"/>
      <c r="J1379" s="63" t="s">
        <v>66</v>
      </c>
      <c r="K1379" s="64" t="s">
        <v>66</v>
      </c>
      <c r="L1379" s="64" t="s">
        <v>66</v>
      </c>
      <c r="M1379" s="65" t="s">
        <v>57</v>
      </c>
      <c r="N1379" s="65" t="s">
        <v>57</v>
      </c>
      <c r="O1379" s="65" t="s">
        <v>57</v>
      </c>
      <c r="P1379" s="65" t="s">
        <v>57</v>
      </c>
      <c r="Q1379" s="65" t="s">
        <v>101</v>
      </c>
      <c r="R1379" s="65" t="s">
        <v>58</v>
      </c>
      <c r="S1379" s="67">
        <v>1.0</v>
      </c>
      <c r="T1379" s="67"/>
      <c r="U1379" s="67"/>
      <c r="V1379" s="68"/>
      <c r="W1379" s="70"/>
      <c r="X1379" s="70"/>
      <c r="Y1379" s="64" t="s">
        <v>66</v>
      </c>
      <c r="Z1379" s="64" t="s">
        <v>66</v>
      </c>
      <c r="AA1379" s="64" t="s">
        <v>66</v>
      </c>
      <c r="AB1379" s="64" t="s">
        <v>66</v>
      </c>
      <c r="AC1379" s="52" t="s">
        <v>2394</v>
      </c>
      <c r="AD1379" s="52"/>
    </row>
    <row r="1380" ht="33.75" hidden="1" customHeight="1">
      <c r="A1380" s="52">
        <v>1519.0</v>
      </c>
      <c r="B1380" s="53" t="s">
        <v>54</v>
      </c>
      <c r="C1380" s="54" t="s">
        <v>1904</v>
      </c>
      <c r="D1380" s="55"/>
      <c r="E1380" s="54"/>
      <c r="F1380" s="303"/>
      <c r="G1380" s="58">
        <v>46128.0</v>
      </c>
      <c r="H1380" s="74"/>
      <c r="I1380" s="74"/>
      <c r="J1380" s="63" t="s">
        <v>82</v>
      </c>
      <c r="K1380" s="64" t="s">
        <v>82</v>
      </c>
      <c r="L1380" s="64" t="s">
        <v>82</v>
      </c>
      <c r="M1380" s="65" t="s">
        <v>57</v>
      </c>
      <c r="N1380" s="65" t="s">
        <v>57</v>
      </c>
      <c r="O1380" s="65" t="s">
        <v>57</v>
      </c>
      <c r="P1380" s="65" t="s">
        <v>57</v>
      </c>
      <c r="Q1380" s="65" t="s">
        <v>101</v>
      </c>
      <c r="R1380" s="65" t="s">
        <v>58</v>
      </c>
      <c r="S1380" s="67">
        <v>2.0</v>
      </c>
      <c r="T1380" s="67"/>
      <c r="U1380" s="67"/>
      <c r="V1380" s="68"/>
      <c r="W1380" s="70"/>
      <c r="X1380" s="70"/>
      <c r="Y1380" s="64" t="s">
        <v>66</v>
      </c>
      <c r="Z1380" s="64" t="s">
        <v>66</v>
      </c>
      <c r="AA1380" s="64" t="s">
        <v>66</v>
      </c>
      <c r="AB1380" s="64" t="s">
        <v>66</v>
      </c>
      <c r="AC1380" s="52" t="s">
        <v>2398</v>
      </c>
      <c r="AD1380" s="52"/>
    </row>
    <row r="1381" ht="33.75" hidden="1" customHeight="1">
      <c r="A1381" s="52">
        <v>1520.0</v>
      </c>
      <c r="B1381" s="53" t="s">
        <v>54</v>
      </c>
      <c r="C1381" s="54" t="s">
        <v>1906</v>
      </c>
      <c r="D1381" s="55" t="s">
        <v>197</v>
      </c>
      <c r="E1381" s="54"/>
      <c r="F1381" s="303"/>
      <c r="G1381" s="58">
        <v>46139.0</v>
      </c>
      <c r="H1381" s="74"/>
      <c r="I1381" s="74"/>
      <c r="J1381" s="63" t="s">
        <v>82</v>
      </c>
      <c r="K1381" s="64" t="s">
        <v>82</v>
      </c>
      <c r="L1381" s="64" t="s">
        <v>82</v>
      </c>
      <c r="M1381" s="65" t="s">
        <v>57</v>
      </c>
      <c r="N1381" s="65" t="s">
        <v>57</v>
      </c>
      <c r="O1381" s="65" t="s">
        <v>57</v>
      </c>
      <c r="P1381" s="65" t="s">
        <v>57</v>
      </c>
      <c r="Q1381" s="65" t="s">
        <v>58</v>
      </c>
      <c r="R1381" s="65" t="s">
        <v>58</v>
      </c>
      <c r="S1381" s="67">
        <v>7.0</v>
      </c>
      <c r="T1381" s="67"/>
      <c r="U1381" s="67"/>
      <c r="V1381" s="68"/>
      <c r="W1381" s="70"/>
      <c r="X1381" s="70"/>
      <c r="Y1381" s="64" t="s">
        <v>66</v>
      </c>
      <c r="Z1381" s="64" t="s">
        <v>66</v>
      </c>
      <c r="AA1381" s="64" t="s">
        <v>66</v>
      </c>
      <c r="AB1381" s="64" t="s">
        <v>66</v>
      </c>
      <c r="AC1381" s="52" t="s">
        <v>2399</v>
      </c>
      <c r="AD1381" s="52"/>
    </row>
    <row r="1382" ht="33.75" hidden="1" customHeight="1">
      <c r="A1382" s="52">
        <v>1522.0</v>
      </c>
      <c r="B1382" s="53" t="s">
        <v>54</v>
      </c>
      <c r="C1382" s="54" t="s">
        <v>1908</v>
      </c>
      <c r="D1382" s="55" t="s">
        <v>333</v>
      </c>
      <c r="E1382" s="54"/>
      <c r="F1382" s="303"/>
      <c r="G1382" s="58">
        <v>46100.0</v>
      </c>
      <c r="H1382" s="74"/>
      <c r="I1382" s="74"/>
      <c r="J1382" s="63" t="s">
        <v>66</v>
      </c>
      <c r="K1382" s="64" t="s">
        <v>66</v>
      </c>
      <c r="L1382" s="64" t="s">
        <v>82</v>
      </c>
      <c r="M1382" s="65" t="s">
        <v>66</v>
      </c>
      <c r="N1382" s="65" t="s">
        <v>66</v>
      </c>
      <c r="O1382" s="65" t="s">
        <v>66</v>
      </c>
      <c r="P1382" s="65" t="s">
        <v>66</v>
      </c>
      <c r="Q1382" s="65" t="s">
        <v>66</v>
      </c>
      <c r="R1382" s="65" t="s">
        <v>66</v>
      </c>
      <c r="S1382" s="67">
        <v>0.0</v>
      </c>
      <c r="T1382" s="67"/>
      <c r="U1382" s="67"/>
      <c r="V1382" s="68"/>
      <c r="W1382" s="70"/>
      <c r="X1382" s="70"/>
      <c r="Y1382" s="64" t="s">
        <v>66</v>
      </c>
      <c r="Z1382" s="64" t="s">
        <v>66</v>
      </c>
      <c r="AA1382" s="64" t="s">
        <v>66</v>
      </c>
      <c r="AB1382" s="64" t="s">
        <v>66</v>
      </c>
      <c r="AC1382" s="52" t="s">
        <v>2400</v>
      </c>
      <c r="AD1382" s="52"/>
    </row>
    <row r="1383" ht="33.75" hidden="1" customHeight="1">
      <c r="A1383" s="52">
        <v>1524.0</v>
      </c>
      <c r="B1383" s="53" t="s">
        <v>54</v>
      </c>
      <c r="C1383" s="54" t="s">
        <v>1909</v>
      </c>
      <c r="D1383" s="55" t="s">
        <v>197</v>
      </c>
      <c r="E1383" s="54"/>
      <c r="F1383" s="303"/>
      <c r="G1383" s="58">
        <v>46133.0</v>
      </c>
      <c r="H1383" s="74"/>
      <c r="I1383" s="74"/>
      <c r="J1383" s="63" t="s">
        <v>82</v>
      </c>
      <c r="K1383" s="64" t="s">
        <v>82</v>
      </c>
      <c r="L1383" s="64" t="s">
        <v>82</v>
      </c>
      <c r="M1383" s="65" t="s">
        <v>66</v>
      </c>
      <c r="N1383" s="65" t="s">
        <v>66</v>
      </c>
      <c r="O1383" s="65" t="s">
        <v>66</v>
      </c>
      <c r="P1383" s="65" t="s">
        <v>66</v>
      </c>
      <c r="Q1383" s="65" t="s">
        <v>66</v>
      </c>
      <c r="R1383" s="65" t="s">
        <v>66</v>
      </c>
      <c r="S1383" s="67">
        <v>0.0</v>
      </c>
      <c r="T1383" s="67"/>
      <c r="U1383" s="67"/>
      <c r="V1383" s="68"/>
      <c r="W1383" s="70"/>
      <c r="X1383" s="70"/>
      <c r="Y1383" s="64" t="s">
        <v>66</v>
      </c>
      <c r="Z1383" s="64" t="s">
        <v>66</v>
      </c>
      <c r="AA1383" s="64" t="s">
        <v>66</v>
      </c>
      <c r="AB1383" s="64" t="s">
        <v>66</v>
      </c>
      <c r="AC1383" s="52" t="s">
        <v>2402</v>
      </c>
      <c r="AD1383" s="52"/>
    </row>
    <row r="1384" ht="33.75" hidden="1" customHeight="1">
      <c r="A1384" s="52">
        <v>1525.0</v>
      </c>
      <c r="B1384" s="53" t="s">
        <v>54</v>
      </c>
      <c r="C1384" s="54" t="s">
        <v>1910</v>
      </c>
      <c r="D1384" s="55" t="s">
        <v>197</v>
      </c>
      <c r="E1384" s="54"/>
      <c r="F1384" s="303"/>
      <c r="G1384" s="58">
        <v>46132.0</v>
      </c>
      <c r="H1384" s="74"/>
      <c r="I1384" s="74"/>
      <c r="J1384" s="63" t="s">
        <v>82</v>
      </c>
      <c r="K1384" s="64" t="s">
        <v>82</v>
      </c>
      <c r="L1384" s="64" t="s">
        <v>82</v>
      </c>
      <c r="M1384" s="65" t="s">
        <v>57</v>
      </c>
      <c r="N1384" s="65" t="s">
        <v>57</v>
      </c>
      <c r="O1384" s="65" t="s">
        <v>57</v>
      </c>
      <c r="P1384" s="65" t="s">
        <v>57</v>
      </c>
      <c r="Q1384" s="65" t="s">
        <v>58</v>
      </c>
      <c r="R1384" s="65" t="s">
        <v>58</v>
      </c>
      <c r="S1384" s="67">
        <v>11.0</v>
      </c>
      <c r="T1384" s="67"/>
      <c r="U1384" s="67"/>
      <c r="V1384" s="68"/>
      <c r="W1384" s="70"/>
      <c r="X1384" s="70"/>
      <c r="Y1384" s="64" t="s">
        <v>66</v>
      </c>
      <c r="Z1384" s="64" t="s">
        <v>66</v>
      </c>
      <c r="AA1384" s="64" t="s">
        <v>66</v>
      </c>
      <c r="AB1384" s="64" t="s">
        <v>66</v>
      </c>
      <c r="AC1384" s="52" t="s">
        <v>2403</v>
      </c>
      <c r="AD1384" s="52"/>
    </row>
    <row r="1385" ht="33.75" hidden="1" customHeight="1">
      <c r="A1385" s="52">
        <v>1526.0</v>
      </c>
      <c r="B1385" s="53" t="s">
        <v>54</v>
      </c>
      <c r="C1385" s="54" t="s">
        <v>1911</v>
      </c>
      <c r="D1385" s="55" t="s">
        <v>197</v>
      </c>
      <c r="E1385" s="54"/>
      <c r="F1385" s="303"/>
      <c r="G1385" s="58">
        <v>46148.0</v>
      </c>
      <c r="H1385" s="74"/>
      <c r="I1385" s="74"/>
      <c r="J1385" s="63" t="s">
        <v>82</v>
      </c>
      <c r="K1385" s="64" t="s">
        <v>82</v>
      </c>
      <c r="L1385" s="64" t="s">
        <v>82</v>
      </c>
      <c r="M1385" s="65" t="s">
        <v>57</v>
      </c>
      <c r="N1385" s="65" t="s">
        <v>57</v>
      </c>
      <c r="O1385" s="65" t="s">
        <v>57</v>
      </c>
      <c r="P1385" s="65" t="s">
        <v>57</v>
      </c>
      <c r="Q1385" s="65" t="s">
        <v>58</v>
      </c>
      <c r="R1385" s="65" t="s">
        <v>58</v>
      </c>
      <c r="S1385" s="67">
        <v>12.0</v>
      </c>
      <c r="T1385" s="67"/>
      <c r="U1385" s="67"/>
      <c r="V1385" s="68"/>
      <c r="W1385" s="70"/>
      <c r="X1385" s="70"/>
      <c r="Y1385" s="64" t="s">
        <v>66</v>
      </c>
      <c r="Z1385" s="64" t="s">
        <v>66</v>
      </c>
      <c r="AA1385" s="64" t="s">
        <v>66</v>
      </c>
      <c r="AB1385" s="64" t="s">
        <v>66</v>
      </c>
      <c r="AC1385" s="52" t="s">
        <v>2405</v>
      </c>
      <c r="AD1385" s="52"/>
    </row>
    <row r="1386" ht="33.75" hidden="1" customHeight="1">
      <c r="A1386" s="52">
        <v>1527.0</v>
      </c>
      <c r="B1386" s="53" t="s">
        <v>54</v>
      </c>
      <c r="C1386" s="54" t="s">
        <v>1912</v>
      </c>
      <c r="D1386" s="55" t="s">
        <v>333</v>
      </c>
      <c r="E1386" s="54"/>
      <c r="F1386" s="303"/>
      <c r="G1386" s="58">
        <v>46037.0</v>
      </c>
      <c r="H1386" s="74"/>
      <c r="I1386" s="74"/>
      <c r="J1386" s="63" t="s">
        <v>66</v>
      </c>
      <c r="K1386" s="64" t="s">
        <v>66</v>
      </c>
      <c r="L1386" s="64" t="s">
        <v>82</v>
      </c>
      <c r="M1386" s="65" t="s">
        <v>57</v>
      </c>
      <c r="N1386" s="65" t="s">
        <v>57</v>
      </c>
      <c r="O1386" s="65" t="s">
        <v>57</v>
      </c>
      <c r="P1386" s="65" t="s">
        <v>57</v>
      </c>
      <c r="Q1386" s="65" t="s">
        <v>101</v>
      </c>
      <c r="R1386" s="65" t="s">
        <v>64</v>
      </c>
      <c r="S1386" s="67">
        <v>1.0</v>
      </c>
      <c r="T1386" s="67"/>
      <c r="U1386" s="67"/>
      <c r="V1386" s="68"/>
      <c r="W1386" s="70"/>
      <c r="X1386" s="70"/>
      <c r="Y1386" s="64" t="s">
        <v>66</v>
      </c>
      <c r="Z1386" s="64" t="s">
        <v>66</v>
      </c>
      <c r="AA1386" s="64" t="s">
        <v>66</v>
      </c>
      <c r="AB1386" s="64" t="s">
        <v>66</v>
      </c>
      <c r="AC1386" s="52"/>
      <c r="AD1386" s="52"/>
    </row>
    <row r="1387" ht="33.75" hidden="1" customHeight="1">
      <c r="A1387" s="52">
        <v>1528.0</v>
      </c>
      <c r="B1387" s="53" t="s">
        <v>54</v>
      </c>
      <c r="C1387" s="54" t="s">
        <v>1857</v>
      </c>
      <c r="D1387" s="55" t="s">
        <v>197</v>
      </c>
      <c r="E1387" s="54"/>
      <c r="F1387" s="303"/>
      <c r="G1387" s="58">
        <v>46107.0</v>
      </c>
      <c r="H1387" s="74"/>
      <c r="I1387" s="74"/>
      <c r="J1387" s="63" t="s">
        <v>66</v>
      </c>
      <c r="K1387" s="64" t="s">
        <v>66</v>
      </c>
      <c r="L1387" s="64" t="s">
        <v>66</v>
      </c>
      <c r="M1387" s="65" t="s">
        <v>57</v>
      </c>
      <c r="N1387" s="65" t="s">
        <v>57</v>
      </c>
      <c r="O1387" s="65" t="s">
        <v>57</v>
      </c>
      <c r="P1387" s="65" t="s">
        <v>57</v>
      </c>
      <c r="Q1387" s="65" t="s">
        <v>58</v>
      </c>
      <c r="R1387" s="65" t="s">
        <v>1645</v>
      </c>
      <c r="S1387" s="67">
        <v>1.0</v>
      </c>
      <c r="T1387" s="67"/>
      <c r="U1387" s="67"/>
      <c r="V1387" s="68"/>
      <c r="W1387" s="70"/>
      <c r="X1387" s="70"/>
      <c r="Y1387" s="64" t="s">
        <v>66</v>
      </c>
      <c r="Z1387" s="64" t="s">
        <v>66</v>
      </c>
      <c r="AA1387" s="64" t="s">
        <v>66</v>
      </c>
      <c r="AB1387" s="64" t="s">
        <v>66</v>
      </c>
      <c r="AC1387" s="52" t="s">
        <v>2406</v>
      </c>
      <c r="AD1387" s="52"/>
    </row>
    <row r="1388" ht="33.75" hidden="1" customHeight="1">
      <c r="A1388" s="52">
        <v>1529.0</v>
      </c>
      <c r="B1388" s="53" t="s">
        <v>54</v>
      </c>
      <c r="C1388" s="54" t="s">
        <v>1913</v>
      </c>
      <c r="D1388" s="55" t="s">
        <v>197</v>
      </c>
      <c r="E1388" s="54"/>
      <c r="F1388" s="303"/>
      <c r="G1388" s="58">
        <v>46143.0</v>
      </c>
      <c r="H1388" s="74"/>
      <c r="I1388" s="74"/>
      <c r="J1388" s="63" t="s">
        <v>82</v>
      </c>
      <c r="K1388" s="64" t="s">
        <v>82</v>
      </c>
      <c r="L1388" s="64" t="s">
        <v>82</v>
      </c>
      <c r="M1388" s="65" t="s">
        <v>57</v>
      </c>
      <c r="N1388" s="65" t="s">
        <v>57</v>
      </c>
      <c r="O1388" s="65" t="s">
        <v>57</v>
      </c>
      <c r="P1388" s="65" t="s">
        <v>57</v>
      </c>
      <c r="Q1388" s="65" t="s">
        <v>101</v>
      </c>
      <c r="R1388" s="65" t="s">
        <v>58</v>
      </c>
      <c r="S1388" s="67">
        <v>6.0</v>
      </c>
      <c r="T1388" s="67"/>
      <c r="U1388" s="67"/>
      <c r="V1388" s="68"/>
      <c r="W1388" s="70"/>
      <c r="X1388" s="70"/>
      <c r="Y1388" s="64" t="s">
        <v>66</v>
      </c>
      <c r="Z1388" s="64" t="s">
        <v>66</v>
      </c>
      <c r="AA1388" s="64" t="s">
        <v>66</v>
      </c>
      <c r="AB1388" s="64" t="s">
        <v>66</v>
      </c>
      <c r="AC1388" s="52" t="s">
        <v>2407</v>
      </c>
      <c r="AD1388" s="52"/>
    </row>
    <row r="1389" ht="33.75" hidden="1" customHeight="1">
      <c r="A1389" s="52">
        <v>1530.0</v>
      </c>
      <c r="B1389" s="53" t="s">
        <v>54</v>
      </c>
      <c r="C1389" s="54" t="s">
        <v>1914</v>
      </c>
      <c r="D1389" s="55" t="s">
        <v>197</v>
      </c>
      <c r="E1389" s="54"/>
      <c r="F1389" s="303"/>
      <c r="G1389" s="58">
        <v>46146.0</v>
      </c>
      <c r="H1389" s="74"/>
      <c r="I1389" s="74"/>
      <c r="J1389" s="63" t="s">
        <v>82</v>
      </c>
      <c r="K1389" s="64" t="s">
        <v>82</v>
      </c>
      <c r="L1389" s="64" t="s">
        <v>82</v>
      </c>
      <c r="M1389" s="65" t="s">
        <v>57</v>
      </c>
      <c r="N1389" s="65" t="s">
        <v>57</v>
      </c>
      <c r="O1389" s="65" t="s">
        <v>57</v>
      </c>
      <c r="P1389" s="65" t="s">
        <v>57</v>
      </c>
      <c r="Q1389" s="65" t="s">
        <v>58</v>
      </c>
      <c r="R1389" s="65" t="s">
        <v>58</v>
      </c>
      <c r="S1389" s="67">
        <v>6.0</v>
      </c>
      <c r="T1389" s="67"/>
      <c r="U1389" s="67"/>
      <c r="V1389" s="68"/>
      <c r="W1389" s="70"/>
      <c r="X1389" s="70"/>
      <c r="Y1389" s="64" t="s">
        <v>66</v>
      </c>
      <c r="Z1389" s="64" t="s">
        <v>66</v>
      </c>
      <c r="AA1389" s="64" t="s">
        <v>66</v>
      </c>
      <c r="AB1389" s="64" t="s">
        <v>66</v>
      </c>
      <c r="AC1389" s="52" t="s">
        <v>2408</v>
      </c>
      <c r="AD1389" s="52"/>
    </row>
    <row r="1390" ht="33.75" hidden="1" customHeight="1">
      <c r="A1390" s="52">
        <v>1531.0</v>
      </c>
      <c r="B1390" s="53" t="s">
        <v>54</v>
      </c>
      <c r="C1390" s="54" t="s">
        <v>1915</v>
      </c>
      <c r="D1390" s="55" t="s">
        <v>197</v>
      </c>
      <c r="E1390" s="54"/>
      <c r="F1390" s="303"/>
      <c r="G1390" s="58">
        <v>46147.0</v>
      </c>
      <c r="H1390" s="74"/>
      <c r="I1390" s="74"/>
      <c r="J1390" s="63" t="s">
        <v>82</v>
      </c>
      <c r="K1390" s="64" t="s">
        <v>82</v>
      </c>
      <c r="L1390" s="64" t="s">
        <v>82</v>
      </c>
      <c r="M1390" s="65" t="s">
        <v>57</v>
      </c>
      <c r="N1390" s="65" t="s">
        <v>57</v>
      </c>
      <c r="O1390" s="65" t="s">
        <v>57</v>
      </c>
      <c r="P1390" s="65" t="s">
        <v>57</v>
      </c>
      <c r="Q1390" s="65" t="s">
        <v>58</v>
      </c>
      <c r="R1390" s="65" t="s">
        <v>58</v>
      </c>
      <c r="S1390" s="67">
        <v>5.0</v>
      </c>
      <c r="T1390" s="67"/>
      <c r="U1390" s="67"/>
      <c r="V1390" s="68"/>
      <c r="W1390" s="70"/>
      <c r="X1390" s="70"/>
      <c r="Y1390" s="64" t="s">
        <v>66</v>
      </c>
      <c r="Z1390" s="64" t="s">
        <v>66</v>
      </c>
      <c r="AA1390" s="64" t="s">
        <v>66</v>
      </c>
      <c r="AB1390" s="64" t="s">
        <v>66</v>
      </c>
      <c r="AC1390" s="52" t="s">
        <v>2409</v>
      </c>
      <c r="AD1390" s="52"/>
    </row>
    <row r="1391" ht="33.75" hidden="1" customHeight="1">
      <c r="A1391" s="52">
        <v>1532.0</v>
      </c>
      <c r="B1391" s="53" t="s">
        <v>54</v>
      </c>
      <c r="C1391" s="54" t="s">
        <v>1917</v>
      </c>
      <c r="D1391" s="55" t="s">
        <v>197</v>
      </c>
      <c r="E1391" s="54"/>
      <c r="F1391" s="303"/>
      <c r="G1391" s="58">
        <v>46132.0</v>
      </c>
      <c r="H1391" s="74"/>
      <c r="I1391" s="74"/>
      <c r="J1391" s="63" t="s">
        <v>82</v>
      </c>
      <c r="K1391" s="64" t="s">
        <v>82</v>
      </c>
      <c r="L1391" s="64" t="s">
        <v>82</v>
      </c>
      <c r="M1391" s="65" t="s">
        <v>57</v>
      </c>
      <c r="N1391" s="65" t="s">
        <v>57</v>
      </c>
      <c r="O1391" s="65" t="s">
        <v>57</v>
      </c>
      <c r="P1391" s="65" t="s">
        <v>57</v>
      </c>
      <c r="Q1391" s="65" t="s">
        <v>58</v>
      </c>
      <c r="R1391" s="65" t="s">
        <v>58</v>
      </c>
      <c r="S1391" s="67">
        <v>4.0</v>
      </c>
      <c r="T1391" s="67"/>
      <c r="U1391" s="67"/>
      <c r="V1391" s="68"/>
      <c r="W1391" s="70"/>
      <c r="X1391" s="70"/>
      <c r="Y1391" s="64" t="s">
        <v>66</v>
      </c>
      <c r="Z1391" s="64" t="s">
        <v>66</v>
      </c>
      <c r="AA1391" s="64" t="s">
        <v>66</v>
      </c>
      <c r="AB1391" s="64" t="s">
        <v>66</v>
      </c>
      <c r="AC1391" s="52" t="s">
        <v>2410</v>
      </c>
      <c r="AD1391" s="52"/>
    </row>
    <row r="1392" ht="33.75" hidden="1" customHeight="1">
      <c r="A1392" s="52">
        <v>1533.0</v>
      </c>
      <c r="B1392" s="53" t="s">
        <v>54</v>
      </c>
      <c r="C1392" s="54" t="s">
        <v>1918</v>
      </c>
      <c r="D1392" s="55" t="s">
        <v>197</v>
      </c>
      <c r="E1392" s="54"/>
      <c r="F1392" s="303"/>
      <c r="G1392" s="58">
        <v>46142.0</v>
      </c>
      <c r="H1392" s="74"/>
      <c r="I1392" s="74"/>
      <c r="J1392" s="63" t="s">
        <v>82</v>
      </c>
      <c r="K1392" s="64" t="s">
        <v>82</v>
      </c>
      <c r="L1392" s="64" t="s">
        <v>82</v>
      </c>
      <c r="M1392" s="65" t="s">
        <v>57</v>
      </c>
      <c r="N1392" s="65" t="s">
        <v>57</v>
      </c>
      <c r="O1392" s="65" t="s">
        <v>57</v>
      </c>
      <c r="P1392" s="65" t="s">
        <v>57</v>
      </c>
      <c r="Q1392" s="65" t="s">
        <v>58</v>
      </c>
      <c r="R1392" s="65" t="s">
        <v>58</v>
      </c>
      <c r="S1392" s="67">
        <v>18.0</v>
      </c>
      <c r="T1392" s="67"/>
      <c r="U1392" s="67"/>
      <c r="V1392" s="68"/>
      <c r="W1392" s="70"/>
      <c r="X1392" s="70"/>
      <c r="Y1392" s="64" t="s">
        <v>66</v>
      </c>
      <c r="Z1392" s="64" t="s">
        <v>66</v>
      </c>
      <c r="AA1392" s="64" t="s">
        <v>66</v>
      </c>
      <c r="AB1392" s="64" t="s">
        <v>66</v>
      </c>
      <c r="AC1392" s="52"/>
      <c r="AD1392" s="52"/>
    </row>
    <row r="1393" ht="33.75" hidden="1" customHeight="1">
      <c r="A1393" s="52">
        <v>1534.0</v>
      </c>
      <c r="B1393" s="53" t="s">
        <v>54</v>
      </c>
      <c r="C1393" s="54" t="s">
        <v>1919</v>
      </c>
      <c r="D1393" s="55" t="s">
        <v>333</v>
      </c>
      <c r="E1393" s="54"/>
      <c r="F1393" s="303"/>
      <c r="G1393" s="58">
        <v>46154.0</v>
      </c>
      <c r="H1393" s="74"/>
      <c r="I1393" s="74"/>
      <c r="J1393" s="63" t="s">
        <v>66</v>
      </c>
      <c r="K1393" s="64" t="s">
        <v>66</v>
      </c>
      <c r="L1393" s="64" t="s">
        <v>66</v>
      </c>
      <c r="M1393" s="65" t="s">
        <v>57</v>
      </c>
      <c r="N1393" s="65" t="s">
        <v>57</v>
      </c>
      <c r="O1393" s="65" t="s">
        <v>57</v>
      </c>
      <c r="P1393" s="65" t="s">
        <v>57</v>
      </c>
      <c r="Q1393" s="65" t="s">
        <v>58</v>
      </c>
      <c r="R1393" s="65" t="s">
        <v>64</v>
      </c>
      <c r="S1393" s="67">
        <v>3.0</v>
      </c>
      <c r="T1393" s="67"/>
      <c r="U1393" s="67"/>
      <c r="V1393" s="68"/>
      <c r="W1393" s="70"/>
      <c r="X1393" s="70"/>
      <c r="Y1393" s="64" t="s">
        <v>66</v>
      </c>
      <c r="Z1393" s="64" t="s">
        <v>66</v>
      </c>
      <c r="AA1393" s="64" t="s">
        <v>66</v>
      </c>
      <c r="AB1393" s="64" t="s">
        <v>66</v>
      </c>
      <c r="AC1393" s="52" t="s">
        <v>2412</v>
      </c>
      <c r="AD1393" s="52"/>
    </row>
    <row r="1394" ht="33.75" hidden="1" customHeight="1">
      <c r="A1394" s="52">
        <v>1535.0</v>
      </c>
      <c r="B1394" s="53" t="s">
        <v>54</v>
      </c>
      <c r="C1394" s="54" t="s">
        <v>1920</v>
      </c>
      <c r="D1394" s="55" t="s">
        <v>714</v>
      </c>
      <c r="E1394" s="54"/>
      <c r="F1394" s="303"/>
      <c r="G1394" s="58">
        <v>46181.0</v>
      </c>
      <c r="H1394" s="74"/>
      <c r="I1394" s="74"/>
      <c r="J1394" s="63" t="s">
        <v>82</v>
      </c>
      <c r="K1394" s="64" t="s">
        <v>82</v>
      </c>
      <c r="L1394" s="64" t="s">
        <v>66</v>
      </c>
      <c r="M1394" s="65" t="s">
        <v>57</v>
      </c>
      <c r="N1394" s="65" t="s">
        <v>57</v>
      </c>
      <c r="O1394" s="65" t="s">
        <v>57</v>
      </c>
      <c r="P1394" s="65" t="s">
        <v>57</v>
      </c>
      <c r="Q1394" s="65" t="s">
        <v>58</v>
      </c>
      <c r="R1394" s="65" t="s">
        <v>58</v>
      </c>
      <c r="S1394" s="67">
        <v>8.0</v>
      </c>
      <c r="T1394" s="67"/>
      <c r="U1394" s="67"/>
      <c r="V1394" s="68"/>
      <c r="W1394" s="70"/>
      <c r="X1394" s="70"/>
      <c r="Y1394" s="64" t="s">
        <v>66</v>
      </c>
      <c r="Z1394" s="64" t="s">
        <v>66</v>
      </c>
      <c r="AA1394" s="64" t="s">
        <v>66</v>
      </c>
      <c r="AB1394" s="64" t="s">
        <v>66</v>
      </c>
      <c r="AC1394" s="52" t="s">
        <v>1548</v>
      </c>
      <c r="AD1394" s="52"/>
    </row>
    <row r="1395" ht="33.75" hidden="1" customHeight="1">
      <c r="A1395" s="52">
        <v>1536.0</v>
      </c>
      <c r="B1395" s="53" t="s">
        <v>54</v>
      </c>
      <c r="C1395" s="54" t="s">
        <v>1921</v>
      </c>
      <c r="D1395" s="55" t="s">
        <v>197</v>
      </c>
      <c r="E1395" s="54"/>
      <c r="F1395" s="303"/>
      <c r="G1395" s="58">
        <v>46149.0</v>
      </c>
      <c r="H1395" s="74"/>
      <c r="I1395" s="74"/>
      <c r="J1395" s="63" t="s">
        <v>82</v>
      </c>
      <c r="K1395" s="64" t="s">
        <v>82</v>
      </c>
      <c r="L1395" s="64" t="s">
        <v>82</v>
      </c>
      <c r="M1395" s="65" t="s">
        <v>57</v>
      </c>
      <c r="N1395" s="65" t="s">
        <v>57</v>
      </c>
      <c r="O1395" s="65" t="s">
        <v>57</v>
      </c>
      <c r="P1395" s="65" t="s">
        <v>57</v>
      </c>
      <c r="Q1395" s="65" t="s">
        <v>58</v>
      </c>
      <c r="R1395" s="65" t="s">
        <v>58</v>
      </c>
      <c r="S1395" s="67">
        <v>17.0</v>
      </c>
      <c r="T1395" s="67"/>
      <c r="U1395" s="67"/>
      <c r="V1395" s="68"/>
      <c r="W1395" s="70"/>
      <c r="X1395" s="70"/>
      <c r="Y1395" s="64" t="s">
        <v>66</v>
      </c>
      <c r="Z1395" s="64" t="s">
        <v>66</v>
      </c>
      <c r="AA1395" s="64" t="s">
        <v>66</v>
      </c>
      <c r="AB1395" s="64" t="s">
        <v>66</v>
      </c>
      <c r="AC1395" s="52" t="s">
        <v>2414</v>
      </c>
      <c r="AD1395" s="52"/>
    </row>
    <row r="1396" ht="33.75" hidden="1" customHeight="1">
      <c r="A1396" s="52">
        <v>1537.0</v>
      </c>
      <c r="B1396" s="53" t="s">
        <v>54</v>
      </c>
      <c r="C1396" s="54" t="s">
        <v>1923</v>
      </c>
      <c r="D1396" s="55" t="s">
        <v>197</v>
      </c>
      <c r="E1396" s="54"/>
      <c r="F1396" s="303"/>
      <c r="G1396" s="58">
        <v>46169.0</v>
      </c>
      <c r="H1396" s="74"/>
      <c r="I1396" s="74"/>
      <c r="J1396" s="63" t="s">
        <v>82</v>
      </c>
      <c r="K1396" s="64" t="s">
        <v>82</v>
      </c>
      <c r="L1396" s="64" t="s">
        <v>82</v>
      </c>
      <c r="M1396" s="65" t="s">
        <v>57</v>
      </c>
      <c r="N1396" s="65" t="s">
        <v>57</v>
      </c>
      <c r="O1396" s="65" t="s">
        <v>57</v>
      </c>
      <c r="P1396" s="65" t="s">
        <v>57</v>
      </c>
      <c r="Q1396" s="65" t="s">
        <v>58</v>
      </c>
      <c r="R1396" s="65" t="s">
        <v>58</v>
      </c>
      <c r="S1396" s="67">
        <v>1.0</v>
      </c>
      <c r="T1396" s="67"/>
      <c r="U1396" s="67"/>
      <c r="V1396" s="68"/>
      <c r="W1396" s="70"/>
      <c r="X1396" s="70"/>
      <c r="Y1396" s="64" t="s">
        <v>66</v>
      </c>
      <c r="Z1396" s="64" t="s">
        <v>66</v>
      </c>
      <c r="AA1396" s="64" t="s">
        <v>66</v>
      </c>
      <c r="AB1396" s="64" t="s">
        <v>66</v>
      </c>
      <c r="AC1396" s="52" t="s">
        <v>2415</v>
      </c>
      <c r="AD1396" s="52"/>
    </row>
    <row r="1397" ht="33.75" hidden="1" customHeight="1">
      <c r="A1397" s="52">
        <v>1538.0</v>
      </c>
      <c r="B1397" s="53" t="s">
        <v>54</v>
      </c>
      <c r="C1397" s="54" t="s">
        <v>1924</v>
      </c>
      <c r="D1397" s="55" t="s">
        <v>197</v>
      </c>
      <c r="E1397" s="54"/>
      <c r="F1397" s="303"/>
      <c r="G1397" s="58">
        <v>46162.0</v>
      </c>
      <c r="H1397" s="74"/>
      <c r="I1397" s="74"/>
      <c r="J1397" s="63" t="s">
        <v>82</v>
      </c>
      <c r="K1397" s="64" t="s">
        <v>82</v>
      </c>
      <c r="L1397" s="64" t="s">
        <v>82</v>
      </c>
      <c r="M1397" s="65" t="s">
        <v>57</v>
      </c>
      <c r="N1397" s="65" t="s">
        <v>57</v>
      </c>
      <c r="O1397" s="65" t="s">
        <v>57</v>
      </c>
      <c r="P1397" s="65" t="s">
        <v>57</v>
      </c>
      <c r="Q1397" s="65" t="s">
        <v>58</v>
      </c>
      <c r="R1397" s="65" t="s">
        <v>58</v>
      </c>
      <c r="S1397" s="67">
        <v>12.0</v>
      </c>
      <c r="T1397" s="67"/>
      <c r="U1397" s="67"/>
      <c r="V1397" s="68"/>
      <c r="W1397" s="70"/>
      <c r="X1397" s="70"/>
      <c r="Y1397" s="64" t="s">
        <v>66</v>
      </c>
      <c r="Z1397" s="64" t="s">
        <v>66</v>
      </c>
      <c r="AA1397" s="64" t="s">
        <v>66</v>
      </c>
      <c r="AB1397" s="64" t="s">
        <v>66</v>
      </c>
      <c r="AC1397" s="52" t="s">
        <v>2416</v>
      </c>
      <c r="AD1397" s="52"/>
    </row>
    <row r="1398" ht="33.75" hidden="1" customHeight="1">
      <c r="A1398" s="52">
        <v>1539.0</v>
      </c>
      <c r="B1398" s="53" t="s">
        <v>54</v>
      </c>
      <c r="C1398" s="54" t="s">
        <v>1925</v>
      </c>
      <c r="D1398" s="55" t="s">
        <v>197</v>
      </c>
      <c r="E1398" s="54"/>
      <c r="F1398" s="303"/>
      <c r="G1398" s="58">
        <v>46142.0</v>
      </c>
      <c r="H1398" s="74"/>
      <c r="I1398" s="74"/>
      <c r="J1398" s="63" t="s">
        <v>82</v>
      </c>
      <c r="K1398" s="64" t="s">
        <v>82</v>
      </c>
      <c r="L1398" s="64" t="s">
        <v>82</v>
      </c>
      <c r="M1398" s="65" t="s">
        <v>57</v>
      </c>
      <c r="N1398" s="65" t="s">
        <v>57</v>
      </c>
      <c r="O1398" s="65" t="s">
        <v>57</v>
      </c>
      <c r="P1398" s="65" t="s">
        <v>57</v>
      </c>
      <c r="Q1398" s="65" t="s">
        <v>101</v>
      </c>
      <c r="R1398" s="65" t="s">
        <v>58</v>
      </c>
      <c r="S1398" s="67">
        <v>5.0</v>
      </c>
      <c r="T1398" s="67"/>
      <c r="U1398" s="67"/>
      <c r="V1398" s="68"/>
      <c r="W1398" s="70"/>
      <c r="X1398" s="70"/>
      <c r="Y1398" s="64" t="s">
        <v>66</v>
      </c>
      <c r="Z1398" s="64" t="s">
        <v>66</v>
      </c>
      <c r="AA1398" s="64" t="s">
        <v>66</v>
      </c>
      <c r="AB1398" s="64" t="s">
        <v>66</v>
      </c>
      <c r="AC1398" s="52" t="s">
        <v>2417</v>
      </c>
      <c r="AD1398" s="52"/>
    </row>
    <row r="1399" ht="33.75" hidden="1" customHeight="1">
      <c r="A1399" s="52">
        <v>1540.0</v>
      </c>
      <c r="B1399" s="53" t="s">
        <v>54</v>
      </c>
      <c r="C1399" s="54" t="s">
        <v>1926</v>
      </c>
      <c r="D1399" s="55" t="s">
        <v>197</v>
      </c>
      <c r="E1399" s="54"/>
      <c r="F1399" s="303"/>
      <c r="G1399" s="58">
        <v>46140.0</v>
      </c>
      <c r="H1399" s="74"/>
      <c r="I1399" s="74"/>
      <c r="J1399" s="63" t="s">
        <v>82</v>
      </c>
      <c r="K1399" s="64" t="s">
        <v>82</v>
      </c>
      <c r="L1399" s="64" t="s">
        <v>82</v>
      </c>
      <c r="M1399" s="65" t="s">
        <v>66</v>
      </c>
      <c r="N1399" s="65" t="s">
        <v>66</v>
      </c>
      <c r="O1399" s="65" t="s">
        <v>66</v>
      </c>
      <c r="P1399" s="65" t="s">
        <v>66</v>
      </c>
      <c r="Q1399" s="65" t="s">
        <v>66</v>
      </c>
      <c r="R1399" s="65" t="s">
        <v>66</v>
      </c>
      <c r="S1399" s="67">
        <v>0.0</v>
      </c>
      <c r="T1399" s="67"/>
      <c r="U1399" s="67"/>
      <c r="V1399" s="68"/>
      <c r="W1399" s="70"/>
      <c r="X1399" s="70"/>
      <c r="Y1399" s="64" t="s">
        <v>66</v>
      </c>
      <c r="Z1399" s="64" t="s">
        <v>66</v>
      </c>
      <c r="AA1399" s="64" t="s">
        <v>66</v>
      </c>
      <c r="AB1399" s="64" t="s">
        <v>66</v>
      </c>
      <c r="AC1399" s="52" t="s">
        <v>2418</v>
      </c>
      <c r="AD1399" s="52"/>
    </row>
    <row r="1400" ht="33.75" hidden="1" customHeight="1">
      <c r="A1400" s="52">
        <v>1541.0</v>
      </c>
      <c r="B1400" s="53" t="s">
        <v>54</v>
      </c>
      <c r="C1400" s="54" t="s">
        <v>1927</v>
      </c>
      <c r="D1400" s="55" t="s">
        <v>197</v>
      </c>
      <c r="E1400" s="54"/>
      <c r="F1400" s="303"/>
      <c r="G1400" s="58">
        <v>46148.0</v>
      </c>
      <c r="H1400" s="74"/>
      <c r="I1400" s="74"/>
      <c r="J1400" s="63" t="s">
        <v>66</v>
      </c>
      <c r="K1400" s="64" t="s">
        <v>66</v>
      </c>
      <c r="L1400" s="64" t="s">
        <v>66</v>
      </c>
      <c r="M1400" s="65" t="s">
        <v>57</v>
      </c>
      <c r="N1400" s="65" t="s">
        <v>57</v>
      </c>
      <c r="O1400" s="65" t="s">
        <v>57</v>
      </c>
      <c r="P1400" s="65" t="s">
        <v>57</v>
      </c>
      <c r="Q1400" s="65" t="s">
        <v>58</v>
      </c>
      <c r="R1400" s="65" t="s">
        <v>64</v>
      </c>
      <c r="S1400" s="67">
        <v>7.0</v>
      </c>
      <c r="T1400" s="67"/>
      <c r="U1400" s="67"/>
      <c r="V1400" s="68"/>
      <c r="W1400" s="70"/>
      <c r="X1400" s="70"/>
      <c r="Y1400" s="64" t="s">
        <v>66</v>
      </c>
      <c r="Z1400" s="64" t="s">
        <v>66</v>
      </c>
      <c r="AA1400" s="64" t="s">
        <v>66</v>
      </c>
      <c r="AB1400" s="64" t="s">
        <v>66</v>
      </c>
      <c r="AC1400" s="52" t="s">
        <v>2419</v>
      </c>
      <c r="AD1400" s="52"/>
    </row>
    <row r="1401" ht="33.75" hidden="1" customHeight="1">
      <c r="A1401" s="52">
        <v>1542.0</v>
      </c>
      <c r="B1401" s="53" t="s">
        <v>54</v>
      </c>
      <c r="C1401" s="54" t="s">
        <v>1928</v>
      </c>
      <c r="D1401" s="55" t="s">
        <v>197</v>
      </c>
      <c r="E1401" s="54"/>
      <c r="F1401" s="303"/>
      <c r="G1401" s="58">
        <v>46169.0</v>
      </c>
      <c r="H1401" s="74"/>
      <c r="I1401" s="74"/>
      <c r="J1401" s="63" t="s">
        <v>82</v>
      </c>
      <c r="K1401" s="64" t="s">
        <v>82</v>
      </c>
      <c r="L1401" s="64" t="s">
        <v>82</v>
      </c>
      <c r="M1401" s="65" t="s">
        <v>57</v>
      </c>
      <c r="N1401" s="65" t="s">
        <v>57</v>
      </c>
      <c r="O1401" s="65" t="s">
        <v>57</v>
      </c>
      <c r="P1401" s="65" t="s">
        <v>57</v>
      </c>
      <c r="Q1401" s="65" t="s">
        <v>58</v>
      </c>
      <c r="R1401" s="65" t="s">
        <v>58</v>
      </c>
      <c r="S1401" s="67">
        <v>17.0</v>
      </c>
      <c r="T1401" s="67"/>
      <c r="U1401" s="67"/>
      <c r="V1401" s="68"/>
      <c r="W1401" s="70"/>
      <c r="X1401" s="70"/>
      <c r="Y1401" s="64" t="s">
        <v>66</v>
      </c>
      <c r="Z1401" s="64" t="s">
        <v>66</v>
      </c>
      <c r="AA1401" s="64" t="s">
        <v>66</v>
      </c>
      <c r="AB1401" s="64" t="s">
        <v>66</v>
      </c>
      <c r="AC1401" s="52"/>
      <c r="AD1401" s="52"/>
    </row>
    <row r="1402" ht="33.75" hidden="1" customHeight="1">
      <c r="A1402" s="52">
        <v>1543.0</v>
      </c>
      <c r="B1402" s="53" t="s">
        <v>54</v>
      </c>
      <c r="C1402" s="54" t="s">
        <v>1930</v>
      </c>
      <c r="D1402" s="55" t="s">
        <v>197</v>
      </c>
      <c r="E1402" s="54"/>
      <c r="F1402" s="303"/>
      <c r="G1402" s="58">
        <v>46162.0</v>
      </c>
      <c r="H1402" s="74"/>
      <c r="I1402" s="74"/>
      <c r="J1402" s="63" t="s">
        <v>82</v>
      </c>
      <c r="K1402" s="64" t="s">
        <v>82</v>
      </c>
      <c r="L1402" s="64" t="s">
        <v>82</v>
      </c>
      <c r="M1402" s="65" t="s">
        <v>57</v>
      </c>
      <c r="N1402" s="65" t="s">
        <v>57</v>
      </c>
      <c r="O1402" s="65" t="s">
        <v>57</v>
      </c>
      <c r="P1402" s="65" t="s">
        <v>57</v>
      </c>
      <c r="Q1402" s="65" t="s">
        <v>58</v>
      </c>
      <c r="R1402" s="65" t="s">
        <v>58</v>
      </c>
      <c r="S1402" s="67">
        <v>7.0</v>
      </c>
      <c r="T1402" s="67"/>
      <c r="U1402" s="67"/>
      <c r="V1402" s="68"/>
      <c r="W1402" s="70"/>
      <c r="X1402" s="70"/>
      <c r="Y1402" s="64" t="s">
        <v>66</v>
      </c>
      <c r="Z1402" s="64" t="s">
        <v>66</v>
      </c>
      <c r="AA1402" s="64" t="s">
        <v>66</v>
      </c>
      <c r="AB1402" s="64" t="s">
        <v>66</v>
      </c>
      <c r="AC1402" s="52"/>
      <c r="AD1402" s="52"/>
    </row>
    <row r="1403" ht="33.75" hidden="1" customHeight="1">
      <c r="A1403" s="52">
        <v>1544.0</v>
      </c>
      <c r="B1403" s="53" t="s">
        <v>54</v>
      </c>
      <c r="C1403" s="54" t="s">
        <v>122</v>
      </c>
      <c r="D1403" s="55" t="s">
        <v>197</v>
      </c>
      <c r="E1403" s="54"/>
      <c r="F1403" s="303"/>
      <c r="G1403" s="58">
        <v>46149.0</v>
      </c>
      <c r="H1403" s="74"/>
      <c r="I1403" s="74"/>
      <c r="J1403" s="63" t="s">
        <v>82</v>
      </c>
      <c r="K1403" s="64" t="s">
        <v>82</v>
      </c>
      <c r="L1403" s="64" t="s">
        <v>82</v>
      </c>
      <c r="M1403" s="65" t="s">
        <v>57</v>
      </c>
      <c r="N1403" s="65" t="s">
        <v>57</v>
      </c>
      <c r="O1403" s="65" t="s">
        <v>57</v>
      </c>
      <c r="P1403" s="65" t="s">
        <v>57</v>
      </c>
      <c r="Q1403" s="65" t="s">
        <v>101</v>
      </c>
      <c r="R1403" s="65" t="s">
        <v>58</v>
      </c>
      <c r="S1403" s="67">
        <v>1.0</v>
      </c>
      <c r="T1403" s="67"/>
      <c r="U1403" s="67"/>
      <c r="V1403" s="68"/>
      <c r="W1403" s="70"/>
      <c r="X1403" s="70"/>
      <c r="Y1403" s="64" t="s">
        <v>66</v>
      </c>
      <c r="Z1403" s="64" t="s">
        <v>66</v>
      </c>
      <c r="AA1403" s="64" t="s">
        <v>66</v>
      </c>
      <c r="AB1403" s="64" t="s">
        <v>66</v>
      </c>
      <c r="AC1403" s="52"/>
      <c r="AD1403" s="52"/>
    </row>
    <row r="1404" ht="33.75" hidden="1" customHeight="1">
      <c r="A1404" s="52">
        <v>1545.0</v>
      </c>
      <c r="B1404" s="53" t="s">
        <v>54</v>
      </c>
      <c r="C1404" s="54" t="s">
        <v>1753</v>
      </c>
      <c r="D1404" s="55" t="s">
        <v>197</v>
      </c>
      <c r="E1404" s="54"/>
      <c r="F1404" s="303"/>
      <c r="G1404" s="58">
        <v>46134.0</v>
      </c>
      <c r="H1404" s="74"/>
      <c r="I1404" s="74"/>
      <c r="J1404" s="63" t="s">
        <v>82</v>
      </c>
      <c r="K1404" s="64" t="s">
        <v>82</v>
      </c>
      <c r="L1404" s="64" t="s">
        <v>82</v>
      </c>
      <c r="M1404" s="65" t="s">
        <v>57</v>
      </c>
      <c r="N1404" s="65" t="s">
        <v>57</v>
      </c>
      <c r="O1404" s="65" t="s">
        <v>57</v>
      </c>
      <c r="P1404" s="65" t="s">
        <v>57</v>
      </c>
      <c r="Q1404" s="65" t="s">
        <v>58</v>
      </c>
      <c r="R1404" s="65" t="s">
        <v>58</v>
      </c>
      <c r="S1404" s="67">
        <v>15.0</v>
      </c>
      <c r="T1404" s="67"/>
      <c r="U1404" s="67"/>
      <c r="V1404" s="68"/>
      <c r="W1404" s="70"/>
      <c r="X1404" s="70"/>
      <c r="Y1404" s="64" t="s">
        <v>66</v>
      </c>
      <c r="Z1404" s="64" t="s">
        <v>66</v>
      </c>
      <c r="AA1404" s="64" t="s">
        <v>66</v>
      </c>
      <c r="AB1404" s="64" t="s">
        <v>66</v>
      </c>
      <c r="AC1404" s="52" t="s">
        <v>2284</v>
      </c>
      <c r="AD1404" s="52"/>
    </row>
    <row r="1405" ht="33.75" hidden="1" customHeight="1">
      <c r="A1405" s="52">
        <v>1547.0</v>
      </c>
      <c r="B1405" s="53" t="s">
        <v>54</v>
      </c>
      <c r="C1405" s="54" t="s">
        <v>1931</v>
      </c>
      <c r="D1405" s="55" t="s">
        <v>453</v>
      </c>
      <c r="E1405" s="54"/>
      <c r="F1405" s="303"/>
      <c r="G1405" s="58">
        <v>46123.0</v>
      </c>
      <c r="H1405" s="74"/>
      <c r="I1405" s="74"/>
      <c r="J1405" s="63" t="s">
        <v>66</v>
      </c>
      <c r="K1405" s="64" t="s">
        <v>66</v>
      </c>
      <c r="L1405" s="64" t="s">
        <v>66</v>
      </c>
      <c r="M1405" s="65" t="s">
        <v>66</v>
      </c>
      <c r="N1405" s="65" t="s">
        <v>66</v>
      </c>
      <c r="O1405" s="65" t="s">
        <v>66</v>
      </c>
      <c r="P1405" s="65" t="s">
        <v>66</v>
      </c>
      <c r="Q1405" s="65" t="s">
        <v>66</v>
      </c>
      <c r="R1405" s="65" t="s">
        <v>66</v>
      </c>
      <c r="S1405" s="67"/>
      <c r="T1405" s="89">
        <v>0.0</v>
      </c>
      <c r="U1405" s="67">
        <v>0.0</v>
      </c>
      <c r="V1405" s="68"/>
      <c r="W1405" s="70"/>
      <c r="X1405" s="70"/>
      <c r="Y1405" s="64" t="s">
        <v>66</v>
      </c>
      <c r="Z1405" s="64" t="s">
        <v>66</v>
      </c>
      <c r="AA1405" s="64" t="s">
        <v>66</v>
      </c>
      <c r="AB1405" s="64" t="s">
        <v>66</v>
      </c>
      <c r="AC1405" s="52" t="s">
        <v>2422</v>
      </c>
      <c r="AD1405" s="52"/>
    </row>
    <row r="1406" ht="33.75" hidden="1" customHeight="1">
      <c r="A1406" s="52">
        <v>1549.0</v>
      </c>
      <c r="B1406" s="53" t="s">
        <v>54</v>
      </c>
      <c r="C1406" s="54" t="s">
        <v>1933</v>
      </c>
      <c r="D1406" s="55" t="s">
        <v>197</v>
      </c>
      <c r="E1406" s="54"/>
      <c r="F1406" s="303"/>
      <c r="G1406" s="58">
        <v>46132.0</v>
      </c>
      <c r="H1406" s="74"/>
      <c r="I1406" s="74"/>
      <c r="J1406" s="63" t="s">
        <v>66</v>
      </c>
      <c r="K1406" s="64" t="s">
        <v>66</v>
      </c>
      <c r="L1406" s="64" t="s">
        <v>66</v>
      </c>
      <c r="M1406" s="65" t="s">
        <v>57</v>
      </c>
      <c r="N1406" s="65" t="s">
        <v>57</v>
      </c>
      <c r="O1406" s="65" t="s">
        <v>57</v>
      </c>
      <c r="P1406" s="65" t="s">
        <v>57</v>
      </c>
      <c r="Q1406" s="65" t="s">
        <v>58</v>
      </c>
      <c r="R1406" s="65" t="s">
        <v>66</v>
      </c>
      <c r="S1406" s="67">
        <v>2.0</v>
      </c>
      <c r="T1406" s="89">
        <v>0.0</v>
      </c>
      <c r="U1406" s="67">
        <v>0.0</v>
      </c>
      <c r="V1406" s="68"/>
      <c r="W1406" s="70"/>
      <c r="X1406" s="70"/>
      <c r="Y1406" s="64" t="s">
        <v>66</v>
      </c>
      <c r="Z1406" s="64" t="s">
        <v>66</v>
      </c>
      <c r="AA1406" s="64" t="s">
        <v>66</v>
      </c>
      <c r="AB1406" s="64" t="s">
        <v>66</v>
      </c>
      <c r="AC1406" s="52" t="s">
        <v>2423</v>
      </c>
      <c r="AD1406" s="52"/>
    </row>
    <row r="1407" ht="33.75" hidden="1" customHeight="1">
      <c r="A1407" s="52">
        <v>1550.0</v>
      </c>
      <c r="B1407" s="53" t="s">
        <v>54</v>
      </c>
      <c r="C1407" s="54" t="s">
        <v>1934</v>
      </c>
      <c r="D1407" s="55" t="s">
        <v>333</v>
      </c>
      <c r="E1407" s="54"/>
      <c r="F1407" s="303"/>
      <c r="G1407" s="58">
        <v>46149.0</v>
      </c>
      <c r="H1407" s="74"/>
      <c r="I1407" s="74"/>
      <c r="J1407" s="63" t="s">
        <v>82</v>
      </c>
      <c r="K1407" s="64" t="s">
        <v>82</v>
      </c>
      <c r="L1407" s="64" t="s">
        <v>66</v>
      </c>
      <c r="M1407" s="65" t="s">
        <v>66</v>
      </c>
      <c r="N1407" s="65" t="s">
        <v>66</v>
      </c>
      <c r="O1407" s="65" t="s">
        <v>66</v>
      </c>
      <c r="P1407" s="65" t="s">
        <v>66</v>
      </c>
      <c r="Q1407" s="65" t="s">
        <v>66</v>
      </c>
      <c r="R1407" s="65" t="s">
        <v>66</v>
      </c>
      <c r="S1407" s="67">
        <v>0.0</v>
      </c>
      <c r="T1407" s="89"/>
      <c r="U1407" s="67">
        <v>0.0</v>
      </c>
      <c r="V1407" s="68"/>
      <c r="W1407" s="70"/>
      <c r="X1407" s="70"/>
      <c r="Y1407" s="64" t="s">
        <v>66</v>
      </c>
      <c r="Z1407" s="64" t="s">
        <v>66</v>
      </c>
      <c r="AA1407" s="64" t="s">
        <v>66</v>
      </c>
      <c r="AB1407" s="64" t="s">
        <v>66</v>
      </c>
      <c r="AC1407" s="52" t="s">
        <v>2424</v>
      </c>
      <c r="AD1407" s="52"/>
    </row>
    <row r="1408" ht="33.75" hidden="1" customHeight="1">
      <c r="A1408" s="52">
        <v>1551.0</v>
      </c>
      <c r="B1408" s="53" t="s">
        <v>54</v>
      </c>
      <c r="C1408" s="54" t="s">
        <v>1935</v>
      </c>
      <c r="D1408" s="55" t="s">
        <v>714</v>
      </c>
      <c r="E1408" s="54"/>
      <c r="F1408" s="303"/>
      <c r="G1408" s="58">
        <v>46139.0</v>
      </c>
      <c r="H1408" s="74"/>
      <c r="I1408" s="74"/>
      <c r="J1408" s="63" t="s">
        <v>66</v>
      </c>
      <c r="K1408" s="64" t="s">
        <v>66</v>
      </c>
      <c r="L1408" s="64" t="s">
        <v>82</v>
      </c>
      <c r="M1408" s="65" t="s">
        <v>66</v>
      </c>
      <c r="N1408" s="65" t="s">
        <v>66</v>
      </c>
      <c r="O1408" s="65" t="s">
        <v>66</v>
      </c>
      <c r="P1408" s="65" t="s">
        <v>66</v>
      </c>
      <c r="Q1408" s="65" t="s">
        <v>66</v>
      </c>
      <c r="R1408" s="65" t="s">
        <v>66</v>
      </c>
      <c r="S1408" s="67">
        <v>0.0</v>
      </c>
      <c r="T1408" s="89">
        <v>0.0</v>
      </c>
      <c r="U1408" s="67"/>
      <c r="V1408" s="68"/>
      <c r="W1408" s="70"/>
      <c r="X1408" s="70"/>
      <c r="Y1408" s="64" t="s">
        <v>66</v>
      </c>
      <c r="Z1408" s="64" t="s">
        <v>66</v>
      </c>
      <c r="AA1408" s="64" t="s">
        <v>66</v>
      </c>
      <c r="AB1408" s="64" t="s">
        <v>66</v>
      </c>
      <c r="AC1408" s="52" t="s">
        <v>2425</v>
      </c>
      <c r="AD1408" s="52"/>
    </row>
    <row r="1409" ht="33.75" hidden="1" customHeight="1">
      <c r="A1409" s="52">
        <v>1552.0</v>
      </c>
      <c r="B1409" s="53" t="s">
        <v>54</v>
      </c>
      <c r="C1409" s="54" t="s">
        <v>1936</v>
      </c>
      <c r="D1409" s="55" t="s">
        <v>197</v>
      </c>
      <c r="E1409" s="54"/>
      <c r="F1409" s="303"/>
      <c r="G1409" s="58">
        <v>46168.0</v>
      </c>
      <c r="H1409" s="74"/>
      <c r="I1409" s="74"/>
      <c r="J1409" s="63" t="s">
        <v>82</v>
      </c>
      <c r="K1409" s="64" t="s">
        <v>82</v>
      </c>
      <c r="L1409" s="64" t="s">
        <v>66</v>
      </c>
      <c r="M1409" s="65" t="s">
        <v>57</v>
      </c>
      <c r="N1409" s="65" t="s">
        <v>57</v>
      </c>
      <c r="O1409" s="65" t="s">
        <v>57</v>
      </c>
      <c r="P1409" s="65" t="s">
        <v>57</v>
      </c>
      <c r="Q1409" s="65" t="s">
        <v>58</v>
      </c>
      <c r="R1409" s="65" t="s">
        <v>58</v>
      </c>
      <c r="S1409" s="67">
        <v>4.0</v>
      </c>
      <c r="T1409" s="89"/>
      <c r="U1409" s="67"/>
      <c r="V1409" s="68"/>
      <c r="W1409" s="70"/>
      <c r="X1409" s="70"/>
      <c r="Y1409" s="64" t="s">
        <v>66</v>
      </c>
      <c r="Z1409" s="64" t="s">
        <v>66</v>
      </c>
      <c r="AA1409" s="64" t="s">
        <v>66</v>
      </c>
      <c r="AB1409" s="64" t="s">
        <v>66</v>
      </c>
      <c r="AC1409" s="52" t="s">
        <v>2426</v>
      </c>
      <c r="AD1409" s="52"/>
    </row>
    <row r="1410" ht="33.75" hidden="1" customHeight="1">
      <c r="A1410" s="52">
        <v>1552.0</v>
      </c>
      <c r="B1410" s="53" t="s">
        <v>54</v>
      </c>
      <c r="C1410" s="54" t="s">
        <v>1936</v>
      </c>
      <c r="D1410" s="55" t="s">
        <v>197</v>
      </c>
      <c r="E1410" s="54"/>
      <c r="F1410" s="303"/>
      <c r="G1410" s="58">
        <v>46148.0</v>
      </c>
      <c r="H1410" s="74"/>
      <c r="I1410" s="74"/>
      <c r="J1410" s="63" t="s">
        <v>82</v>
      </c>
      <c r="K1410" s="64" t="s">
        <v>82</v>
      </c>
      <c r="L1410" s="64" t="s">
        <v>66</v>
      </c>
      <c r="M1410" s="65" t="s">
        <v>82</v>
      </c>
      <c r="N1410" s="65" t="s">
        <v>82</v>
      </c>
      <c r="O1410" s="65" t="s">
        <v>82</v>
      </c>
      <c r="P1410" s="65" t="s">
        <v>82</v>
      </c>
      <c r="Q1410" s="65" t="s">
        <v>58</v>
      </c>
      <c r="R1410" s="65" t="s">
        <v>1645</v>
      </c>
      <c r="S1410" s="128"/>
      <c r="T1410" s="89"/>
      <c r="U1410" s="154">
        <v>0.0</v>
      </c>
      <c r="V1410" s="632"/>
      <c r="W1410" s="633"/>
      <c r="X1410" s="633"/>
      <c r="Y1410" s="64" t="s">
        <v>66</v>
      </c>
      <c r="Z1410" s="64" t="s">
        <v>66</v>
      </c>
      <c r="AA1410" s="64" t="s">
        <v>66</v>
      </c>
      <c r="AB1410" s="64" t="s">
        <v>66</v>
      </c>
      <c r="AC1410" s="52"/>
      <c r="AD1410" s="52"/>
    </row>
    <row r="1411" ht="49.5" hidden="1" customHeight="1">
      <c r="A1411" s="52">
        <v>1553.0</v>
      </c>
      <c r="B1411" s="53" t="s">
        <v>54</v>
      </c>
      <c r="C1411" s="54" t="s">
        <v>1937</v>
      </c>
      <c r="D1411" s="55" t="s">
        <v>453</v>
      </c>
      <c r="E1411" s="54"/>
      <c r="F1411" s="303"/>
      <c r="G1411" s="58">
        <v>46153.0</v>
      </c>
      <c r="H1411" s="74"/>
      <c r="I1411" s="74"/>
      <c r="J1411" s="63" t="s">
        <v>82</v>
      </c>
      <c r="K1411" s="64" t="s">
        <v>82</v>
      </c>
      <c r="L1411" s="64" t="s">
        <v>82</v>
      </c>
      <c r="M1411" s="65" t="s">
        <v>57</v>
      </c>
      <c r="N1411" s="65" t="s">
        <v>57</v>
      </c>
      <c r="O1411" s="65" t="s">
        <v>57</v>
      </c>
      <c r="P1411" s="65" t="s">
        <v>57</v>
      </c>
      <c r="Q1411" s="65" t="s">
        <v>58</v>
      </c>
      <c r="R1411" s="65" t="s">
        <v>58</v>
      </c>
      <c r="S1411" s="128"/>
      <c r="T1411" s="89"/>
      <c r="U1411" s="154"/>
      <c r="V1411" s="632"/>
      <c r="W1411" s="633"/>
      <c r="X1411" s="633"/>
      <c r="Y1411" s="64" t="s">
        <v>66</v>
      </c>
      <c r="Z1411" s="64" t="s">
        <v>66</v>
      </c>
      <c r="AA1411" s="64" t="s">
        <v>66</v>
      </c>
      <c r="AB1411" s="64" t="s">
        <v>66</v>
      </c>
      <c r="AC1411" s="52"/>
      <c r="AD1411" s="52"/>
    </row>
    <row r="1412" ht="33.75" hidden="1" customHeight="1">
      <c r="A1412" s="52">
        <v>1553.0</v>
      </c>
      <c r="B1412" s="53" t="s">
        <v>54</v>
      </c>
      <c r="C1412" s="54" t="s">
        <v>1937</v>
      </c>
      <c r="D1412" s="55" t="s">
        <v>453</v>
      </c>
      <c r="E1412" s="54"/>
      <c r="F1412" s="303"/>
      <c r="G1412" s="58">
        <v>46156.0</v>
      </c>
      <c r="H1412" s="74"/>
      <c r="I1412" s="74"/>
      <c r="J1412" s="63" t="s">
        <v>82</v>
      </c>
      <c r="K1412" s="64" t="s">
        <v>82</v>
      </c>
      <c r="L1412" s="64" t="s">
        <v>82</v>
      </c>
      <c r="M1412" s="65" t="s">
        <v>57</v>
      </c>
      <c r="N1412" s="65" t="s">
        <v>57</v>
      </c>
      <c r="O1412" s="65" t="s">
        <v>57</v>
      </c>
      <c r="P1412" s="65" t="s">
        <v>57</v>
      </c>
      <c r="Q1412" s="65" t="s">
        <v>58</v>
      </c>
      <c r="R1412" s="65" t="s">
        <v>58</v>
      </c>
      <c r="S1412" s="67">
        <v>34.0</v>
      </c>
      <c r="T1412" s="89"/>
      <c r="U1412" s="67"/>
      <c r="V1412" s="68"/>
      <c r="W1412" s="70"/>
      <c r="X1412" s="70"/>
      <c r="Y1412" s="64" t="s">
        <v>66</v>
      </c>
      <c r="Z1412" s="64" t="s">
        <v>66</v>
      </c>
      <c r="AA1412" s="64" t="s">
        <v>66</v>
      </c>
      <c r="AB1412" s="64" t="s">
        <v>66</v>
      </c>
      <c r="AC1412" s="52" t="s">
        <v>2427</v>
      </c>
      <c r="AD1412" s="52"/>
    </row>
    <row r="1413" ht="33.75" hidden="1" customHeight="1">
      <c r="A1413" s="52">
        <v>1554.0</v>
      </c>
      <c r="B1413" s="53" t="s">
        <v>54</v>
      </c>
      <c r="C1413" s="54" t="s">
        <v>1939</v>
      </c>
      <c r="D1413" s="55" t="s">
        <v>197</v>
      </c>
      <c r="E1413" s="54"/>
      <c r="F1413" s="303"/>
      <c r="G1413" s="58">
        <v>46157.0</v>
      </c>
      <c r="H1413" s="74"/>
      <c r="I1413" s="74"/>
      <c r="J1413" s="63" t="s">
        <v>82</v>
      </c>
      <c r="K1413" s="64" t="s">
        <v>82</v>
      </c>
      <c r="L1413" s="64" t="s">
        <v>82</v>
      </c>
      <c r="M1413" s="65" t="s">
        <v>57</v>
      </c>
      <c r="N1413" s="65" t="s">
        <v>57</v>
      </c>
      <c r="O1413" s="65" t="s">
        <v>57</v>
      </c>
      <c r="P1413" s="65" t="s">
        <v>57</v>
      </c>
      <c r="Q1413" s="65" t="s">
        <v>58</v>
      </c>
      <c r="R1413" s="65" t="s">
        <v>58</v>
      </c>
      <c r="S1413" s="128"/>
      <c r="T1413" s="89"/>
      <c r="U1413" s="154"/>
      <c r="V1413" s="632"/>
      <c r="W1413" s="633"/>
      <c r="X1413" s="633"/>
      <c r="Y1413" s="64" t="s">
        <v>66</v>
      </c>
      <c r="Z1413" s="64" t="s">
        <v>66</v>
      </c>
      <c r="AA1413" s="64" t="s">
        <v>66</v>
      </c>
      <c r="AB1413" s="64" t="s">
        <v>66</v>
      </c>
      <c r="AC1413" s="52"/>
      <c r="AD1413" s="52"/>
    </row>
    <row r="1414" ht="33.75" hidden="1" customHeight="1">
      <c r="A1414" s="52">
        <v>1554.0</v>
      </c>
      <c r="B1414" s="53" t="s">
        <v>54</v>
      </c>
      <c r="C1414" s="54" t="s">
        <v>1939</v>
      </c>
      <c r="D1414" s="55" t="s">
        <v>197</v>
      </c>
      <c r="E1414" s="54"/>
      <c r="F1414" s="303"/>
      <c r="G1414" s="58">
        <v>46155.0</v>
      </c>
      <c r="H1414" s="74"/>
      <c r="I1414" s="74"/>
      <c r="J1414" s="63" t="s">
        <v>82</v>
      </c>
      <c r="K1414" s="64" t="s">
        <v>82</v>
      </c>
      <c r="L1414" s="64" t="s">
        <v>82</v>
      </c>
      <c r="M1414" s="65" t="s">
        <v>57</v>
      </c>
      <c r="N1414" s="65" t="s">
        <v>57</v>
      </c>
      <c r="O1414" s="65" t="s">
        <v>57</v>
      </c>
      <c r="P1414" s="65" t="s">
        <v>57</v>
      </c>
      <c r="Q1414" s="65" t="s">
        <v>58</v>
      </c>
      <c r="R1414" s="65" t="s">
        <v>58</v>
      </c>
      <c r="S1414" s="67">
        <v>23.0</v>
      </c>
      <c r="T1414" s="89"/>
      <c r="U1414" s="67"/>
      <c r="V1414" s="68"/>
      <c r="W1414" s="70"/>
      <c r="X1414" s="70"/>
      <c r="Y1414" s="64" t="s">
        <v>66</v>
      </c>
      <c r="Z1414" s="64" t="s">
        <v>66</v>
      </c>
      <c r="AA1414" s="64" t="s">
        <v>66</v>
      </c>
      <c r="AB1414" s="64" t="s">
        <v>66</v>
      </c>
      <c r="AC1414" s="52" t="s">
        <v>2428</v>
      </c>
      <c r="AD1414" s="52"/>
    </row>
    <row r="1415" ht="33.75" hidden="1" customHeight="1">
      <c r="A1415" s="52">
        <v>1555.0</v>
      </c>
      <c r="B1415" s="53" t="s">
        <v>54</v>
      </c>
      <c r="C1415" s="54" t="s">
        <v>1940</v>
      </c>
      <c r="D1415" s="55" t="s">
        <v>453</v>
      </c>
      <c r="E1415" s="54"/>
      <c r="F1415" s="303"/>
      <c r="G1415" s="58">
        <v>46160.0</v>
      </c>
      <c r="H1415" s="74"/>
      <c r="I1415" s="74"/>
      <c r="J1415" s="63" t="s">
        <v>82</v>
      </c>
      <c r="K1415" s="64" t="s">
        <v>82</v>
      </c>
      <c r="L1415" s="64" t="s">
        <v>82</v>
      </c>
      <c r="M1415" s="65" t="s">
        <v>66</v>
      </c>
      <c r="N1415" s="65" t="s">
        <v>66</v>
      </c>
      <c r="O1415" s="65" t="s">
        <v>66</v>
      </c>
      <c r="P1415" s="65" t="s">
        <v>66</v>
      </c>
      <c r="Q1415" s="65" t="s">
        <v>66</v>
      </c>
      <c r="R1415" s="65" t="s">
        <v>66</v>
      </c>
      <c r="S1415" s="67">
        <v>0.0</v>
      </c>
      <c r="T1415" s="89"/>
      <c r="U1415" s="67"/>
      <c r="V1415" s="68"/>
      <c r="W1415" s="70"/>
      <c r="X1415" s="70"/>
      <c r="Y1415" s="64" t="s">
        <v>66</v>
      </c>
      <c r="Z1415" s="64" t="s">
        <v>66</v>
      </c>
      <c r="AA1415" s="64" t="s">
        <v>66</v>
      </c>
      <c r="AB1415" s="64" t="s">
        <v>66</v>
      </c>
      <c r="AC1415" s="52"/>
      <c r="AD1415" s="52"/>
    </row>
    <row r="1416" ht="33.75" hidden="1" customHeight="1">
      <c r="A1416" s="52">
        <v>1555.0</v>
      </c>
      <c r="B1416" s="53" t="s">
        <v>54</v>
      </c>
      <c r="C1416" s="54" t="s">
        <v>1940</v>
      </c>
      <c r="D1416" s="55" t="s">
        <v>453</v>
      </c>
      <c r="E1416" s="54"/>
      <c r="F1416" s="303"/>
      <c r="G1416" s="58">
        <v>46160.0</v>
      </c>
      <c r="H1416" s="74"/>
      <c r="I1416" s="74"/>
      <c r="J1416" s="63" t="s">
        <v>82</v>
      </c>
      <c r="K1416" s="64" t="s">
        <v>82</v>
      </c>
      <c r="L1416" s="64" t="s">
        <v>82</v>
      </c>
      <c r="M1416" s="65" t="s">
        <v>66</v>
      </c>
      <c r="N1416" s="65" t="s">
        <v>66</v>
      </c>
      <c r="O1416" s="65" t="s">
        <v>66</v>
      </c>
      <c r="P1416" s="65" t="s">
        <v>66</v>
      </c>
      <c r="Q1416" s="65" t="s">
        <v>66</v>
      </c>
      <c r="R1416" s="65" t="s">
        <v>66</v>
      </c>
      <c r="S1416" s="67">
        <v>0.0</v>
      </c>
      <c r="T1416" s="89"/>
      <c r="U1416" s="67"/>
      <c r="V1416" s="68"/>
      <c r="W1416" s="70"/>
      <c r="X1416" s="70"/>
      <c r="Y1416" s="64" t="s">
        <v>66</v>
      </c>
      <c r="Z1416" s="64" t="s">
        <v>66</v>
      </c>
      <c r="AA1416" s="64" t="s">
        <v>66</v>
      </c>
      <c r="AB1416" s="64" t="s">
        <v>66</v>
      </c>
      <c r="AC1416" s="52" t="s">
        <v>2429</v>
      </c>
      <c r="AD1416" s="52"/>
    </row>
    <row r="1417" ht="33.75" hidden="1" customHeight="1">
      <c r="A1417" s="52">
        <v>1556.0</v>
      </c>
      <c r="B1417" s="53" t="s">
        <v>54</v>
      </c>
      <c r="C1417" s="54" t="s">
        <v>1941</v>
      </c>
      <c r="D1417" s="55" t="s">
        <v>197</v>
      </c>
      <c r="E1417" s="54"/>
      <c r="F1417" s="303"/>
      <c r="G1417" s="58">
        <v>46162.0</v>
      </c>
      <c r="H1417" s="74"/>
      <c r="I1417" s="74"/>
      <c r="J1417" s="63" t="s">
        <v>82</v>
      </c>
      <c r="K1417" s="64" t="s">
        <v>82</v>
      </c>
      <c r="L1417" s="64" t="s">
        <v>82</v>
      </c>
      <c r="M1417" s="65" t="s">
        <v>57</v>
      </c>
      <c r="N1417" s="65" t="s">
        <v>57</v>
      </c>
      <c r="O1417" s="65" t="s">
        <v>57</v>
      </c>
      <c r="P1417" s="65" t="s">
        <v>57</v>
      </c>
      <c r="Q1417" s="65" t="s">
        <v>58</v>
      </c>
      <c r="R1417" s="65" t="s">
        <v>58</v>
      </c>
      <c r="S1417" s="128"/>
      <c r="T1417" s="89"/>
      <c r="U1417" s="154"/>
      <c r="V1417" s="632"/>
      <c r="W1417" s="633"/>
      <c r="X1417" s="633"/>
      <c r="Y1417" s="64" t="s">
        <v>66</v>
      </c>
      <c r="Z1417" s="64" t="s">
        <v>66</v>
      </c>
      <c r="AA1417" s="64" t="s">
        <v>66</v>
      </c>
      <c r="AB1417" s="64" t="s">
        <v>66</v>
      </c>
      <c r="AC1417" s="52"/>
      <c r="AD1417" s="52"/>
    </row>
    <row r="1418" ht="33.75" hidden="1" customHeight="1">
      <c r="A1418" s="52">
        <v>1556.0</v>
      </c>
      <c r="B1418" s="53" t="s">
        <v>54</v>
      </c>
      <c r="C1418" s="54" t="s">
        <v>1941</v>
      </c>
      <c r="D1418" s="55" t="s">
        <v>197</v>
      </c>
      <c r="E1418" s="54"/>
      <c r="F1418" s="303"/>
      <c r="G1418" s="58">
        <v>46156.0</v>
      </c>
      <c r="H1418" s="74"/>
      <c r="I1418" s="74"/>
      <c r="J1418" s="63" t="s">
        <v>82</v>
      </c>
      <c r="K1418" s="64" t="s">
        <v>82</v>
      </c>
      <c r="L1418" s="64" t="s">
        <v>82</v>
      </c>
      <c r="M1418" s="65" t="s">
        <v>57</v>
      </c>
      <c r="N1418" s="65" t="s">
        <v>57</v>
      </c>
      <c r="O1418" s="65" t="s">
        <v>57</v>
      </c>
      <c r="P1418" s="65" t="s">
        <v>57</v>
      </c>
      <c r="Q1418" s="65" t="s">
        <v>58</v>
      </c>
      <c r="R1418" s="65" t="s">
        <v>58</v>
      </c>
      <c r="S1418" s="67">
        <v>17.0</v>
      </c>
      <c r="T1418" s="89"/>
      <c r="U1418" s="67"/>
      <c r="V1418" s="68"/>
      <c r="W1418" s="70"/>
      <c r="X1418" s="70"/>
      <c r="Y1418" s="64" t="s">
        <v>66</v>
      </c>
      <c r="Z1418" s="64" t="s">
        <v>66</v>
      </c>
      <c r="AA1418" s="64" t="s">
        <v>66</v>
      </c>
      <c r="AB1418" s="64" t="s">
        <v>66</v>
      </c>
      <c r="AC1418" s="52" t="s">
        <v>2430</v>
      </c>
      <c r="AD1418" s="52"/>
    </row>
    <row r="1419" ht="33.75" hidden="1" customHeight="1">
      <c r="A1419" s="52">
        <v>1557.0</v>
      </c>
      <c r="B1419" s="53" t="s">
        <v>54</v>
      </c>
      <c r="C1419" s="54" t="s">
        <v>1943</v>
      </c>
      <c r="D1419" s="55" t="s">
        <v>197</v>
      </c>
      <c r="E1419" s="54"/>
      <c r="F1419" s="303"/>
      <c r="G1419" s="58">
        <v>46170.0</v>
      </c>
      <c r="H1419" s="74"/>
      <c r="I1419" s="74"/>
      <c r="J1419" s="63" t="s">
        <v>82</v>
      </c>
      <c r="K1419" s="64" t="s">
        <v>82</v>
      </c>
      <c r="L1419" s="64" t="s">
        <v>82</v>
      </c>
      <c r="M1419" s="65" t="s">
        <v>57</v>
      </c>
      <c r="N1419" s="65" t="s">
        <v>57</v>
      </c>
      <c r="O1419" s="65" t="s">
        <v>57</v>
      </c>
      <c r="P1419" s="65" t="s">
        <v>57</v>
      </c>
      <c r="Q1419" s="65" t="s">
        <v>58</v>
      </c>
      <c r="R1419" s="65" t="s">
        <v>58</v>
      </c>
      <c r="S1419" s="128"/>
      <c r="T1419" s="89"/>
      <c r="U1419" s="154"/>
      <c r="V1419" s="632"/>
      <c r="W1419" s="633"/>
      <c r="X1419" s="633"/>
      <c r="Y1419" s="64" t="s">
        <v>66</v>
      </c>
      <c r="Z1419" s="64" t="s">
        <v>66</v>
      </c>
      <c r="AA1419" s="64" t="s">
        <v>66</v>
      </c>
      <c r="AB1419" s="64" t="s">
        <v>66</v>
      </c>
      <c r="AC1419" s="52"/>
      <c r="AD1419" s="52"/>
    </row>
    <row r="1420" ht="33.75" hidden="1" customHeight="1">
      <c r="A1420" s="52">
        <v>1557.0</v>
      </c>
      <c r="B1420" s="53" t="s">
        <v>54</v>
      </c>
      <c r="C1420" s="54" t="s">
        <v>1943</v>
      </c>
      <c r="D1420" s="55" t="s">
        <v>197</v>
      </c>
      <c r="E1420" s="54"/>
      <c r="F1420" s="303"/>
      <c r="G1420" s="58">
        <v>46177.0</v>
      </c>
      <c r="H1420" s="74"/>
      <c r="I1420" s="74"/>
      <c r="J1420" s="63" t="s">
        <v>82</v>
      </c>
      <c r="K1420" s="64" t="s">
        <v>82</v>
      </c>
      <c r="L1420" s="64" t="s">
        <v>82</v>
      </c>
      <c r="M1420" s="65" t="s">
        <v>57</v>
      </c>
      <c r="N1420" s="65" t="s">
        <v>57</v>
      </c>
      <c r="O1420" s="65" t="s">
        <v>57</v>
      </c>
      <c r="P1420" s="65" t="s">
        <v>57</v>
      </c>
      <c r="Q1420" s="65" t="s">
        <v>58</v>
      </c>
      <c r="R1420" s="65" t="s">
        <v>58</v>
      </c>
      <c r="S1420" s="67">
        <v>22.0</v>
      </c>
      <c r="T1420" s="89"/>
      <c r="U1420" s="67"/>
      <c r="V1420" s="68"/>
      <c r="W1420" s="70"/>
      <c r="X1420" s="70"/>
      <c r="Y1420" s="64" t="s">
        <v>66</v>
      </c>
      <c r="Z1420" s="64" t="s">
        <v>66</v>
      </c>
      <c r="AA1420" s="64" t="s">
        <v>66</v>
      </c>
      <c r="AB1420" s="64" t="s">
        <v>66</v>
      </c>
      <c r="AC1420" s="52" t="s">
        <v>2431</v>
      </c>
      <c r="AD1420" s="52"/>
    </row>
    <row r="1421" ht="33.75" hidden="1" customHeight="1">
      <c r="A1421" s="52">
        <v>1558.0</v>
      </c>
      <c r="B1421" s="53" t="s">
        <v>54</v>
      </c>
      <c r="C1421" s="54" t="s">
        <v>1944</v>
      </c>
      <c r="D1421" s="55" t="s">
        <v>197</v>
      </c>
      <c r="E1421" s="54"/>
      <c r="F1421" s="303"/>
      <c r="G1421" s="58">
        <v>46172.0</v>
      </c>
      <c r="H1421" s="74"/>
      <c r="I1421" s="74"/>
      <c r="J1421" s="63" t="s">
        <v>82</v>
      </c>
      <c r="K1421" s="64" t="s">
        <v>82</v>
      </c>
      <c r="L1421" s="64" t="s">
        <v>82</v>
      </c>
      <c r="M1421" s="65" t="s">
        <v>57</v>
      </c>
      <c r="N1421" s="65" t="s">
        <v>57</v>
      </c>
      <c r="O1421" s="65" t="s">
        <v>57</v>
      </c>
      <c r="P1421" s="65" t="s">
        <v>57</v>
      </c>
      <c r="Q1421" s="65" t="s">
        <v>58</v>
      </c>
      <c r="R1421" s="65" t="s">
        <v>58</v>
      </c>
      <c r="S1421" s="128"/>
      <c r="T1421" s="89"/>
      <c r="U1421" s="154"/>
      <c r="V1421" s="632"/>
      <c r="W1421" s="633"/>
      <c r="X1421" s="633"/>
      <c r="Y1421" s="64" t="s">
        <v>66</v>
      </c>
      <c r="Z1421" s="64" t="s">
        <v>66</v>
      </c>
      <c r="AA1421" s="64" t="s">
        <v>66</v>
      </c>
      <c r="AB1421" s="64" t="s">
        <v>66</v>
      </c>
      <c r="AC1421" s="52"/>
      <c r="AD1421" s="52"/>
    </row>
    <row r="1422" ht="33.75" hidden="1" customHeight="1">
      <c r="A1422" s="52">
        <v>1558.0</v>
      </c>
      <c r="B1422" s="53" t="s">
        <v>54</v>
      </c>
      <c r="C1422" s="54" t="s">
        <v>1944</v>
      </c>
      <c r="D1422" s="55" t="s">
        <v>197</v>
      </c>
      <c r="E1422" s="54"/>
      <c r="F1422" s="303"/>
      <c r="G1422" s="58">
        <v>46163.0</v>
      </c>
      <c r="H1422" s="74"/>
      <c r="I1422" s="74"/>
      <c r="J1422" s="63" t="s">
        <v>82</v>
      </c>
      <c r="K1422" s="64" t="s">
        <v>82</v>
      </c>
      <c r="L1422" s="64" t="s">
        <v>82</v>
      </c>
      <c r="M1422" s="65" t="s">
        <v>57</v>
      </c>
      <c r="N1422" s="65" t="s">
        <v>57</v>
      </c>
      <c r="O1422" s="65" t="s">
        <v>57</v>
      </c>
      <c r="P1422" s="65" t="s">
        <v>57</v>
      </c>
      <c r="Q1422" s="65" t="s">
        <v>58</v>
      </c>
      <c r="R1422" s="65" t="s">
        <v>58</v>
      </c>
      <c r="S1422" s="67">
        <v>4.0</v>
      </c>
      <c r="T1422" s="89"/>
      <c r="U1422" s="67"/>
      <c r="V1422" s="68"/>
      <c r="W1422" s="70"/>
      <c r="X1422" s="70"/>
      <c r="Y1422" s="64" t="s">
        <v>66</v>
      </c>
      <c r="Z1422" s="64" t="s">
        <v>66</v>
      </c>
      <c r="AA1422" s="64" t="s">
        <v>66</v>
      </c>
      <c r="AB1422" s="64" t="s">
        <v>66</v>
      </c>
      <c r="AC1422" s="52" t="s">
        <v>2298</v>
      </c>
      <c r="AD1422" s="52"/>
    </row>
    <row r="1423" ht="33.75" hidden="1" customHeight="1">
      <c r="A1423" s="52">
        <v>1560.0</v>
      </c>
      <c r="B1423" s="53" t="s">
        <v>54</v>
      </c>
      <c r="C1423" s="54" t="s">
        <v>1946</v>
      </c>
      <c r="D1423" s="55" t="s">
        <v>333</v>
      </c>
      <c r="E1423" s="54"/>
      <c r="F1423" s="303"/>
      <c r="G1423" s="58">
        <v>46133.0</v>
      </c>
      <c r="H1423" s="74"/>
      <c r="I1423" s="74"/>
      <c r="J1423" s="63" t="s">
        <v>66</v>
      </c>
      <c r="K1423" s="64" t="s">
        <v>66</v>
      </c>
      <c r="L1423" s="64" t="s">
        <v>82</v>
      </c>
      <c r="M1423" s="65" t="s">
        <v>66</v>
      </c>
      <c r="N1423" s="65" t="s">
        <v>66</v>
      </c>
      <c r="O1423" s="65" t="s">
        <v>66</v>
      </c>
      <c r="P1423" s="65" t="s">
        <v>66</v>
      </c>
      <c r="Q1423" s="65" t="s">
        <v>66</v>
      </c>
      <c r="R1423" s="65" t="s">
        <v>66</v>
      </c>
      <c r="S1423" s="67">
        <v>0.0</v>
      </c>
      <c r="T1423" s="89"/>
      <c r="U1423" s="67"/>
      <c r="V1423" s="68"/>
      <c r="W1423" s="70"/>
      <c r="X1423" s="70"/>
      <c r="Y1423" s="64" t="s">
        <v>66</v>
      </c>
      <c r="Z1423" s="64" t="s">
        <v>66</v>
      </c>
      <c r="AA1423" s="64" t="s">
        <v>66</v>
      </c>
      <c r="AB1423" s="64" t="s">
        <v>66</v>
      </c>
      <c r="AC1423" s="52" t="s">
        <v>2423</v>
      </c>
      <c r="AD1423" s="52"/>
    </row>
    <row r="1424" ht="33.75" hidden="1" customHeight="1">
      <c r="A1424" s="52">
        <v>1561.0</v>
      </c>
      <c r="B1424" s="53" t="s">
        <v>54</v>
      </c>
      <c r="C1424" s="54" t="s">
        <v>1947</v>
      </c>
      <c r="D1424" s="55" t="s">
        <v>453</v>
      </c>
      <c r="E1424" s="54"/>
      <c r="F1424" s="303"/>
      <c r="G1424" s="58">
        <v>46135.0</v>
      </c>
      <c r="H1424" s="74"/>
      <c r="I1424" s="74"/>
      <c r="J1424" s="63" t="s">
        <v>82</v>
      </c>
      <c r="K1424" s="64" t="s">
        <v>82</v>
      </c>
      <c r="L1424" s="64" t="s">
        <v>66</v>
      </c>
      <c r="M1424" s="65" t="s">
        <v>66</v>
      </c>
      <c r="N1424" s="65" t="s">
        <v>66</v>
      </c>
      <c r="O1424" s="65" t="s">
        <v>66</v>
      </c>
      <c r="P1424" s="65" t="s">
        <v>66</v>
      </c>
      <c r="Q1424" s="65" t="s">
        <v>66</v>
      </c>
      <c r="R1424" s="65" t="s">
        <v>66</v>
      </c>
      <c r="S1424" s="67">
        <v>0.0</v>
      </c>
      <c r="T1424" s="89"/>
      <c r="U1424" s="67"/>
      <c r="V1424" s="68"/>
      <c r="W1424" s="70"/>
      <c r="X1424" s="70"/>
      <c r="Y1424" s="64" t="s">
        <v>66</v>
      </c>
      <c r="Z1424" s="64" t="s">
        <v>66</v>
      </c>
      <c r="AA1424" s="64" t="s">
        <v>66</v>
      </c>
      <c r="AB1424" s="64" t="s">
        <v>66</v>
      </c>
      <c r="AC1424" s="52"/>
      <c r="AD1424" s="52"/>
    </row>
    <row r="1425" ht="33.75" hidden="1" customHeight="1">
      <c r="A1425" s="52">
        <v>1562.0</v>
      </c>
      <c r="B1425" s="53" t="s">
        <v>54</v>
      </c>
      <c r="C1425" s="54" t="s">
        <v>1948</v>
      </c>
      <c r="D1425" s="55" t="s">
        <v>453</v>
      </c>
      <c r="E1425" s="54"/>
      <c r="F1425" s="303"/>
      <c r="G1425" s="58">
        <v>46141.0</v>
      </c>
      <c r="H1425" s="74"/>
      <c r="I1425" s="74"/>
      <c r="J1425" s="63" t="s">
        <v>82</v>
      </c>
      <c r="K1425" s="64" t="s">
        <v>82</v>
      </c>
      <c r="L1425" s="64" t="s">
        <v>66</v>
      </c>
      <c r="M1425" s="65" t="s">
        <v>57</v>
      </c>
      <c r="N1425" s="65" t="s">
        <v>57</v>
      </c>
      <c r="O1425" s="65" t="s">
        <v>57</v>
      </c>
      <c r="P1425" s="65" t="s">
        <v>57</v>
      </c>
      <c r="Q1425" s="65" t="s">
        <v>101</v>
      </c>
      <c r="R1425" s="65" t="s">
        <v>58</v>
      </c>
      <c r="S1425" s="67">
        <v>2.0</v>
      </c>
      <c r="T1425" s="89"/>
      <c r="U1425" s="67"/>
      <c r="V1425" s="68"/>
      <c r="W1425" s="70"/>
      <c r="X1425" s="70"/>
      <c r="Y1425" s="64" t="s">
        <v>66</v>
      </c>
      <c r="Z1425" s="64" t="s">
        <v>66</v>
      </c>
      <c r="AA1425" s="64" t="s">
        <v>66</v>
      </c>
      <c r="AB1425" s="64" t="s">
        <v>66</v>
      </c>
      <c r="AC1425" s="52" t="s">
        <v>2432</v>
      </c>
      <c r="AD1425" s="52"/>
    </row>
    <row r="1426" ht="33.75" hidden="1" customHeight="1">
      <c r="A1426" s="52">
        <v>1563.0</v>
      </c>
      <c r="B1426" s="53" t="s">
        <v>54</v>
      </c>
      <c r="C1426" s="54" t="s">
        <v>1949</v>
      </c>
      <c r="D1426" s="55" t="s">
        <v>197</v>
      </c>
      <c r="E1426" s="54"/>
      <c r="F1426" s="303"/>
      <c r="G1426" s="58">
        <v>46169.0</v>
      </c>
      <c r="H1426" s="74"/>
      <c r="I1426" s="74"/>
      <c r="J1426" s="63" t="s">
        <v>82</v>
      </c>
      <c r="K1426" s="64" t="s">
        <v>82</v>
      </c>
      <c r="L1426" s="64" t="s">
        <v>82</v>
      </c>
      <c r="M1426" s="65" t="s">
        <v>66</v>
      </c>
      <c r="N1426" s="65" t="s">
        <v>66</v>
      </c>
      <c r="O1426" s="65" t="s">
        <v>66</v>
      </c>
      <c r="P1426" s="65" t="s">
        <v>66</v>
      </c>
      <c r="Q1426" s="65" t="s">
        <v>66</v>
      </c>
      <c r="R1426" s="65" t="s">
        <v>66</v>
      </c>
      <c r="S1426" s="67">
        <v>0.0</v>
      </c>
      <c r="T1426" s="89"/>
      <c r="U1426" s="67"/>
      <c r="V1426" s="68"/>
      <c r="W1426" s="70"/>
      <c r="X1426" s="70"/>
      <c r="Y1426" s="64" t="s">
        <v>66</v>
      </c>
      <c r="Z1426" s="64" t="s">
        <v>66</v>
      </c>
      <c r="AA1426" s="64" t="s">
        <v>66</v>
      </c>
      <c r="AB1426" s="64" t="s">
        <v>66</v>
      </c>
      <c r="AC1426" s="52" t="s">
        <v>2433</v>
      </c>
      <c r="AD1426" s="52"/>
    </row>
    <row r="1427" ht="33.75" hidden="1" customHeight="1">
      <c r="A1427" s="52">
        <v>1564.0</v>
      </c>
      <c r="B1427" s="53" t="s">
        <v>54</v>
      </c>
      <c r="C1427" s="54" t="s">
        <v>1950</v>
      </c>
      <c r="D1427" s="55" t="s">
        <v>197</v>
      </c>
      <c r="E1427" s="54"/>
      <c r="F1427" s="303"/>
      <c r="G1427" s="58">
        <v>46163.0</v>
      </c>
      <c r="H1427" s="74"/>
      <c r="I1427" s="74"/>
      <c r="J1427" s="63" t="s">
        <v>82</v>
      </c>
      <c r="K1427" s="64" t="s">
        <v>82</v>
      </c>
      <c r="L1427" s="64" t="s">
        <v>82</v>
      </c>
      <c r="M1427" s="65" t="s">
        <v>57</v>
      </c>
      <c r="N1427" s="65" t="s">
        <v>57</v>
      </c>
      <c r="O1427" s="65" t="s">
        <v>57</v>
      </c>
      <c r="P1427" s="65" t="s">
        <v>57</v>
      </c>
      <c r="Q1427" s="65" t="s">
        <v>58</v>
      </c>
      <c r="R1427" s="65" t="s">
        <v>58</v>
      </c>
      <c r="S1427" s="67">
        <v>2.0</v>
      </c>
      <c r="T1427" s="89"/>
      <c r="U1427" s="67"/>
      <c r="V1427" s="68"/>
      <c r="W1427" s="70"/>
      <c r="X1427" s="70"/>
      <c r="Y1427" s="64" t="s">
        <v>66</v>
      </c>
      <c r="Z1427" s="64" t="s">
        <v>66</v>
      </c>
      <c r="AA1427" s="64" t="s">
        <v>66</v>
      </c>
      <c r="AB1427" s="64" t="s">
        <v>66</v>
      </c>
      <c r="AC1427" s="52" t="s">
        <v>2434</v>
      </c>
      <c r="AD1427" s="52"/>
    </row>
    <row r="1428" ht="33.75" hidden="1" customHeight="1">
      <c r="A1428" s="52">
        <v>1565.0</v>
      </c>
      <c r="B1428" s="53" t="s">
        <v>54</v>
      </c>
      <c r="C1428" s="54" t="s">
        <v>1951</v>
      </c>
      <c r="D1428" s="55" t="s">
        <v>197</v>
      </c>
      <c r="E1428" s="54"/>
      <c r="F1428" s="303"/>
      <c r="G1428" s="58">
        <v>46192.0</v>
      </c>
      <c r="H1428" s="74"/>
      <c r="I1428" s="74"/>
      <c r="J1428" s="63" t="s">
        <v>82</v>
      </c>
      <c r="K1428" s="64" t="s">
        <v>82</v>
      </c>
      <c r="L1428" s="64" t="s">
        <v>82</v>
      </c>
      <c r="M1428" s="65" t="s">
        <v>57</v>
      </c>
      <c r="N1428" s="65" t="s">
        <v>57</v>
      </c>
      <c r="O1428" s="65" t="s">
        <v>57</v>
      </c>
      <c r="P1428" s="65" t="s">
        <v>57</v>
      </c>
      <c r="Q1428" s="65" t="s">
        <v>58</v>
      </c>
      <c r="R1428" s="65" t="s">
        <v>58</v>
      </c>
      <c r="S1428" s="67">
        <v>4.0</v>
      </c>
      <c r="T1428" s="89"/>
      <c r="U1428" s="67"/>
      <c r="V1428" s="68"/>
      <c r="W1428" s="70"/>
      <c r="X1428" s="70"/>
      <c r="Y1428" s="64" t="s">
        <v>66</v>
      </c>
      <c r="Z1428" s="64" t="s">
        <v>66</v>
      </c>
      <c r="AA1428" s="64" t="s">
        <v>66</v>
      </c>
      <c r="AB1428" s="64" t="s">
        <v>66</v>
      </c>
      <c r="AC1428" s="52" t="s">
        <v>2435</v>
      </c>
      <c r="AD1428" s="52"/>
    </row>
    <row r="1429" ht="33.75" hidden="1" customHeight="1">
      <c r="A1429" s="52">
        <v>1566.0</v>
      </c>
      <c r="B1429" s="53" t="s">
        <v>54</v>
      </c>
      <c r="C1429" s="54" t="s">
        <v>1952</v>
      </c>
      <c r="D1429" s="55" t="s">
        <v>197</v>
      </c>
      <c r="E1429" s="54"/>
      <c r="F1429" s="303"/>
      <c r="G1429" s="58">
        <v>46174.0</v>
      </c>
      <c r="H1429" s="74"/>
      <c r="I1429" s="74"/>
      <c r="J1429" s="63" t="s">
        <v>82</v>
      </c>
      <c r="K1429" s="64" t="s">
        <v>82</v>
      </c>
      <c r="L1429" s="64" t="s">
        <v>82</v>
      </c>
      <c r="M1429" s="65" t="s">
        <v>57</v>
      </c>
      <c r="N1429" s="65" t="s">
        <v>57</v>
      </c>
      <c r="O1429" s="65" t="s">
        <v>57</v>
      </c>
      <c r="P1429" s="65" t="s">
        <v>57</v>
      </c>
      <c r="Q1429" s="65" t="s">
        <v>58</v>
      </c>
      <c r="R1429" s="65" t="s">
        <v>58</v>
      </c>
      <c r="S1429" s="67">
        <v>9.0</v>
      </c>
      <c r="T1429" s="89"/>
      <c r="U1429" s="67"/>
      <c r="V1429" s="68"/>
      <c r="W1429" s="70"/>
      <c r="X1429" s="70"/>
      <c r="Y1429" s="64" t="s">
        <v>66</v>
      </c>
      <c r="Z1429" s="64" t="s">
        <v>66</v>
      </c>
      <c r="AA1429" s="64" t="s">
        <v>66</v>
      </c>
      <c r="AB1429" s="64" t="s">
        <v>66</v>
      </c>
      <c r="AC1429" s="52" t="s">
        <v>2436</v>
      </c>
      <c r="AD1429" s="52"/>
    </row>
    <row r="1430" ht="33.75" hidden="1" customHeight="1">
      <c r="A1430" s="52">
        <v>1567.0</v>
      </c>
      <c r="B1430" s="53" t="s">
        <v>54</v>
      </c>
      <c r="C1430" s="54" t="s">
        <v>1954</v>
      </c>
      <c r="D1430" s="55" t="s">
        <v>197</v>
      </c>
      <c r="E1430" s="54"/>
      <c r="F1430" s="303"/>
      <c r="G1430" s="58">
        <v>46184.0</v>
      </c>
      <c r="H1430" s="74"/>
      <c r="I1430" s="74"/>
      <c r="J1430" s="63" t="s">
        <v>82</v>
      </c>
      <c r="K1430" s="64" t="s">
        <v>82</v>
      </c>
      <c r="L1430" s="64" t="s">
        <v>82</v>
      </c>
      <c r="M1430" s="65" t="s">
        <v>57</v>
      </c>
      <c r="N1430" s="65" t="s">
        <v>57</v>
      </c>
      <c r="O1430" s="65" t="s">
        <v>57</v>
      </c>
      <c r="P1430" s="65" t="s">
        <v>57</v>
      </c>
      <c r="Q1430" s="65" t="s">
        <v>58</v>
      </c>
      <c r="R1430" s="65" t="s">
        <v>58</v>
      </c>
      <c r="S1430" s="67">
        <v>20.0</v>
      </c>
      <c r="T1430" s="89"/>
      <c r="U1430" s="67"/>
      <c r="V1430" s="68"/>
      <c r="W1430" s="70"/>
      <c r="X1430" s="70"/>
      <c r="Y1430" s="64" t="s">
        <v>66</v>
      </c>
      <c r="Z1430" s="64" t="s">
        <v>66</v>
      </c>
      <c r="AA1430" s="64" t="s">
        <v>66</v>
      </c>
      <c r="AB1430" s="64" t="s">
        <v>66</v>
      </c>
      <c r="AC1430" s="52" t="s">
        <v>2437</v>
      </c>
      <c r="AD1430" s="52"/>
    </row>
    <row r="1431" ht="33.75" hidden="1" customHeight="1">
      <c r="A1431" s="52">
        <v>1568.0</v>
      </c>
      <c r="B1431" s="53" t="s">
        <v>54</v>
      </c>
      <c r="C1431" s="54" t="s">
        <v>1955</v>
      </c>
      <c r="D1431" s="55" t="s">
        <v>197</v>
      </c>
      <c r="E1431" s="54"/>
      <c r="F1431" s="303"/>
      <c r="G1431" s="58">
        <v>46170.0</v>
      </c>
      <c r="H1431" s="74"/>
      <c r="I1431" s="74"/>
      <c r="J1431" s="63" t="s">
        <v>82</v>
      </c>
      <c r="K1431" s="64" t="s">
        <v>82</v>
      </c>
      <c r="L1431" s="64" t="s">
        <v>66</v>
      </c>
      <c r="M1431" s="65" t="s">
        <v>57</v>
      </c>
      <c r="N1431" s="65" t="s">
        <v>57</v>
      </c>
      <c r="O1431" s="65" t="s">
        <v>57</v>
      </c>
      <c r="P1431" s="65" t="s">
        <v>57</v>
      </c>
      <c r="Q1431" s="65" t="s">
        <v>101</v>
      </c>
      <c r="R1431" s="65" t="s">
        <v>58</v>
      </c>
      <c r="S1431" s="67">
        <v>5.0</v>
      </c>
      <c r="T1431" s="89"/>
      <c r="U1431" s="67"/>
      <c r="V1431" s="68"/>
      <c r="W1431" s="70"/>
      <c r="X1431" s="70"/>
      <c r="Y1431" s="64" t="s">
        <v>66</v>
      </c>
      <c r="Z1431" s="64" t="s">
        <v>66</v>
      </c>
      <c r="AA1431" s="64" t="s">
        <v>66</v>
      </c>
      <c r="AB1431" s="64" t="s">
        <v>66</v>
      </c>
      <c r="AC1431" s="52" t="s">
        <v>2438</v>
      </c>
      <c r="AD1431" s="52"/>
    </row>
    <row r="1432" ht="33.75" hidden="1" customHeight="1">
      <c r="A1432" s="52">
        <v>1569.0</v>
      </c>
      <c r="B1432" s="53" t="s">
        <v>54</v>
      </c>
      <c r="C1432" s="54" t="s">
        <v>1956</v>
      </c>
      <c r="D1432" s="55" t="s">
        <v>197</v>
      </c>
      <c r="E1432" s="54"/>
      <c r="F1432" s="303"/>
      <c r="G1432" s="58">
        <v>46181.0</v>
      </c>
      <c r="H1432" s="74"/>
      <c r="I1432" s="74"/>
      <c r="J1432" s="63" t="s">
        <v>82</v>
      </c>
      <c r="K1432" s="64" t="s">
        <v>82</v>
      </c>
      <c r="L1432" s="64" t="s">
        <v>82</v>
      </c>
      <c r="M1432" s="65" t="s">
        <v>57</v>
      </c>
      <c r="N1432" s="65" t="s">
        <v>57</v>
      </c>
      <c r="O1432" s="65" t="s">
        <v>57</v>
      </c>
      <c r="P1432" s="65" t="s">
        <v>57</v>
      </c>
      <c r="Q1432" s="65" t="s">
        <v>58</v>
      </c>
      <c r="R1432" s="65" t="s">
        <v>58</v>
      </c>
      <c r="S1432" s="67">
        <v>8.0</v>
      </c>
      <c r="T1432" s="89"/>
      <c r="U1432" s="67"/>
      <c r="V1432" s="68"/>
      <c r="W1432" s="70"/>
      <c r="X1432" s="70"/>
      <c r="Y1432" s="64" t="s">
        <v>66</v>
      </c>
      <c r="Z1432" s="64" t="s">
        <v>66</v>
      </c>
      <c r="AA1432" s="64" t="s">
        <v>66</v>
      </c>
      <c r="AB1432" s="64" t="s">
        <v>66</v>
      </c>
      <c r="AC1432" s="52" t="s">
        <v>2439</v>
      </c>
      <c r="AD1432" s="52"/>
    </row>
    <row r="1433" ht="33.75" hidden="1" customHeight="1">
      <c r="A1433" s="52">
        <v>1570.0</v>
      </c>
      <c r="B1433" s="53" t="s">
        <v>54</v>
      </c>
      <c r="C1433" s="54" t="s">
        <v>1957</v>
      </c>
      <c r="D1433" s="55" t="s">
        <v>197</v>
      </c>
      <c r="E1433" s="54"/>
      <c r="F1433" s="303"/>
      <c r="G1433" s="58">
        <v>46183.0</v>
      </c>
      <c r="H1433" s="74"/>
      <c r="I1433" s="74"/>
      <c r="J1433" s="63" t="s">
        <v>82</v>
      </c>
      <c r="K1433" s="64" t="s">
        <v>82</v>
      </c>
      <c r="L1433" s="64" t="s">
        <v>82</v>
      </c>
      <c r="M1433" s="65" t="s">
        <v>57</v>
      </c>
      <c r="N1433" s="65" t="s">
        <v>57</v>
      </c>
      <c r="O1433" s="65" t="s">
        <v>57</v>
      </c>
      <c r="P1433" s="65" t="s">
        <v>57</v>
      </c>
      <c r="Q1433" s="65" t="s">
        <v>58</v>
      </c>
      <c r="R1433" s="65" t="s">
        <v>58</v>
      </c>
      <c r="S1433" s="67">
        <v>13.0</v>
      </c>
      <c r="T1433" s="89"/>
      <c r="U1433" s="67"/>
      <c r="V1433" s="68"/>
      <c r="W1433" s="70"/>
      <c r="X1433" s="70"/>
      <c r="Y1433" s="64" t="s">
        <v>66</v>
      </c>
      <c r="Z1433" s="64" t="s">
        <v>66</v>
      </c>
      <c r="AA1433" s="64" t="s">
        <v>66</v>
      </c>
      <c r="AB1433" s="64" t="s">
        <v>66</v>
      </c>
      <c r="AC1433" s="52" t="s">
        <v>2440</v>
      </c>
      <c r="AD1433" s="52"/>
    </row>
    <row r="1434" ht="33.75" hidden="1" customHeight="1">
      <c r="A1434" s="52">
        <v>1571.0</v>
      </c>
      <c r="B1434" s="53" t="s">
        <v>54</v>
      </c>
      <c r="C1434" s="54" t="s">
        <v>1959</v>
      </c>
      <c r="D1434" s="55" t="s">
        <v>333</v>
      </c>
      <c r="E1434" s="54"/>
      <c r="F1434" s="303"/>
      <c r="G1434" s="58">
        <v>46161.0</v>
      </c>
      <c r="H1434" s="74"/>
      <c r="I1434" s="74"/>
      <c r="J1434" s="63" t="s">
        <v>66</v>
      </c>
      <c r="K1434" s="64" t="s">
        <v>66</v>
      </c>
      <c r="L1434" s="64" t="s">
        <v>66</v>
      </c>
      <c r="M1434" s="65" t="s">
        <v>57</v>
      </c>
      <c r="N1434" s="65" t="s">
        <v>57</v>
      </c>
      <c r="O1434" s="65" t="s">
        <v>57</v>
      </c>
      <c r="P1434" s="65" t="s">
        <v>57</v>
      </c>
      <c r="Q1434" s="65" t="s">
        <v>101</v>
      </c>
      <c r="R1434" s="65" t="s">
        <v>64</v>
      </c>
      <c r="S1434" s="67">
        <v>3.0</v>
      </c>
      <c r="T1434" s="89"/>
      <c r="U1434" s="67"/>
      <c r="V1434" s="68"/>
      <c r="W1434" s="70"/>
      <c r="X1434" s="70"/>
      <c r="Y1434" s="64" t="s">
        <v>66</v>
      </c>
      <c r="Z1434" s="64" t="s">
        <v>66</v>
      </c>
      <c r="AA1434" s="64" t="s">
        <v>66</v>
      </c>
      <c r="AB1434" s="64" t="s">
        <v>66</v>
      </c>
      <c r="AC1434" s="52" t="s">
        <v>2441</v>
      </c>
      <c r="AD1434" s="52"/>
    </row>
    <row r="1435" ht="33.75" hidden="1" customHeight="1">
      <c r="A1435" s="52">
        <v>1574.0</v>
      </c>
      <c r="B1435" s="53" t="s">
        <v>54</v>
      </c>
      <c r="C1435" s="54" t="s">
        <v>233</v>
      </c>
      <c r="D1435" s="55" t="s">
        <v>197</v>
      </c>
      <c r="E1435" s="54"/>
      <c r="F1435" s="303"/>
      <c r="G1435" s="58">
        <v>46176.0</v>
      </c>
      <c r="H1435" s="74"/>
      <c r="I1435" s="74"/>
      <c r="J1435" s="63" t="s">
        <v>82</v>
      </c>
      <c r="K1435" s="64" t="s">
        <v>82</v>
      </c>
      <c r="L1435" s="64" t="s">
        <v>82</v>
      </c>
      <c r="M1435" s="65" t="s">
        <v>57</v>
      </c>
      <c r="N1435" s="65" t="s">
        <v>57</v>
      </c>
      <c r="O1435" s="65" t="s">
        <v>57</v>
      </c>
      <c r="P1435" s="65" t="s">
        <v>57</v>
      </c>
      <c r="Q1435" s="65" t="s">
        <v>58</v>
      </c>
      <c r="R1435" s="65" t="s">
        <v>58</v>
      </c>
      <c r="S1435" s="67">
        <v>14.0</v>
      </c>
      <c r="T1435" s="89"/>
      <c r="U1435" s="67"/>
      <c r="V1435" s="68"/>
      <c r="W1435" s="70"/>
      <c r="X1435" s="70"/>
      <c r="Y1435" s="64" t="s">
        <v>66</v>
      </c>
      <c r="Z1435" s="64" t="s">
        <v>66</v>
      </c>
      <c r="AA1435" s="64" t="s">
        <v>66</v>
      </c>
      <c r="AB1435" s="64" t="s">
        <v>66</v>
      </c>
      <c r="AC1435" s="52" t="s">
        <v>2442</v>
      </c>
      <c r="AD1435" s="52"/>
    </row>
    <row r="1436" ht="33.75" hidden="1" customHeight="1">
      <c r="A1436" s="52">
        <v>1575.0</v>
      </c>
      <c r="B1436" s="53" t="s">
        <v>54</v>
      </c>
      <c r="C1436" s="54" t="s">
        <v>1960</v>
      </c>
      <c r="D1436" s="55" t="s">
        <v>197</v>
      </c>
      <c r="E1436" s="54"/>
      <c r="F1436" s="303"/>
      <c r="G1436" s="58">
        <v>46191.0</v>
      </c>
      <c r="H1436" s="74"/>
      <c r="I1436" s="74"/>
      <c r="J1436" s="63" t="s">
        <v>82</v>
      </c>
      <c r="K1436" s="64" t="s">
        <v>82</v>
      </c>
      <c r="L1436" s="64" t="s">
        <v>82</v>
      </c>
      <c r="M1436" s="65" t="s">
        <v>57</v>
      </c>
      <c r="N1436" s="65" t="s">
        <v>57</v>
      </c>
      <c r="O1436" s="65" t="s">
        <v>57</v>
      </c>
      <c r="P1436" s="65" t="s">
        <v>57</v>
      </c>
      <c r="Q1436" s="65" t="s">
        <v>58</v>
      </c>
      <c r="R1436" s="65" t="s">
        <v>58</v>
      </c>
      <c r="S1436" s="67">
        <v>4.0</v>
      </c>
      <c r="T1436" s="89"/>
      <c r="U1436" s="67"/>
      <c r="V1436" s="68"/>
      <c r="W1436" s="70"/>
      <c r="X1436" s="70"/>
      <c r="Y1436" s="64" t="s">
        <v>66</v>
      </c>
      <c r="Z1436" s="64" t="s">
        <v>66</v>
      </c>
      <c r="AA1436" s="64" t="s">
        <v>66</v>
      </c>
      <c r="AB1436" s="64" t="s">
        <v>66</v>
      </c>
      <c r="AC1436" s="52" t="s">
        <v>2443</v>
      </c>
      <c r="AD1436" s="52"/>
    </row>
    <row r="1437" ht="33.75" hidden="1" customHeight="1">
      <c r="A1437" s="52">
        <v>1577.0</v>
      </c>
      <c r="B1437" s="53" t="s">
        <v>54</v>
      </c>
      <c r="C1437" s="54" t="s">
        <v>1533</v>
      </c>
      <c r="D1437" s="55" t="s">
        <v>197</v>
      </c>
      <c r="E1437" s="54"/>
      <c r="F1437" s="303"/>
      <c r="G1437" s="58">
        <v>46142.0</v>
      </c>
      <c r="H1437" s="74"/>
      <c r="I1437" s="74"/>
      <c r="J1437" s="63" t="s">
        <v>82</v>
      </c>
      <c r="K1437" s="64" t="s">
        <v>82</v>
      </c>
      <c r="L1437" s="64" t="s">
        <v>66</v>
      </c>
      <c r="M1437" s="65" t="s">
        <v>57</v>
      </c>
      <c r="N1437" s="65" t="s">
        <v>57</v>
      </c>
      <c r="O1437" s="65" t="s">
        <v>57</v>
      </c>
      <c r="P1437" s="65" t="s">
        <v>57</v>
      </c>
      <c r="Q1437" s="65" t="s">
        <v>101</v>
      </c>
      <c r="R1437" s="65" t="s">
        <v>101</v>
      </c>
      <c r="S1437" s="67">
        <v>1.0</v>
      </c>
      <c r="T1437" s="89"/>
      <c r="U1437" s="67"/>
      <c r="V1437" s="68"/>
      <c r="W1437" s="70"/>
      <c r="X1437" s="70"/>
      <c r="Y1437" s="64" t="s">
        <v>66</v>
      </c>
      <c r="Z1437" s="64" t="s">
        <v>66</v>
      </c>
      <c r="AA1437" s="64" t="s">
        <v>66</v>
      </c>
      <c r="AB1437" s="64" t="s">
        <v>66</v>
      </c>
      <c r="AC1437" s="52"/>
      <c r="AD1437" s="52"/>
    </row>
    <row r="1438" ht="33.75" hidden="1" customHeight="1">
      <c r="A1438" s="52">
        <v>1578.0</v>
      </c>
      <c r="B1438" s="53" t="s">
        <v>54</v>
      </c>
      <c r="C1438" s="54" t="s">
        <v>202</v>
      </c>
      <c r="D1438" s="55" t="s">
        <v>197</v>
      </c>
      <c r="E1438" s="54"/>
      <c r="F1438" s="303"/>
      <c r="G1438" s="58">
        <v>46167.0</v>
      </c>
      <c r="H1438" s="74"/>
      <c r="I1438" s="74"/>
      <c r="J1438" s="63" t="s">
        <v>82</v>
      </c>
      <c r="K1438" s="64" t="s">
        <v>82</v>
      </c>
      <c r="L1438" s="64" t="s">
        <v>66</v>
      </c>
      <c r="M1438" s="65" t="s">
        <v>57</v>
      </c>
      <c r="N1438" s="65" t="s">
        <v>57</v>
      </c>
      <c r="O1438" s="65" t="s">
        <v>57</v>
      </c>
      <c r="P1438" s="65" t="s">
        <v>57</v>
      </c>
      <c r="Q1438" s="65" t="s">
        <v>58</v>
      </c>
      <c r="R1438" s="65" t="s">
        <v>58</v>
      </c>
      <c r="S1438" s="67">
        <v>22.0</v>
      </c>
      <c r="T1438" s="89"/>
      <c r="U1438" s="67"/>
      <c r="V1438" s="68"/>
      <c r="W1438" s="70"/>
      <c r="X1438" s="70"/>
      <c r="Y1438" s="64" t="s">
        <v>66</v>
      </c>
      <c r="Z1438" s="64" t="s">
        <v>66</v>
      </c>
      <c r="AA1438" s="64" t="s">
        <v>66</v>
      </c>
      <c r="AB1438" s="64" t="s">
        <v>66</v>
      </c>
      <c r="AC1438" s="52" t="s">
        <v>2444</v>
      </c>
      <c r="AD1438" s="52"/>
    </row>
    <row r="1439" ht="33.75" hidden="1" customHeight="1">
      <c r="A1439" s="52">
        <v>1579.0</v>
      </c>
      <c r="B1439" s="53" t="s">
        <v>54</v>
      </c>
      <c r="C1439" s="54" t="s">
        <v>1857</v>
      </c>
      <c r="D1439" s="55" t="s">
        <v>197</v>
      </c>
      <c r="E1439" s="54"/>
      <c r="F1439" s="303"/>
      <c r="G1439" s="58">
        <v>46142.0</v>
      </c>
      <c r="H1439" s="74"/>
      <c r="I1439" s="74"/>
      <c r="J1439" s="63" t="s">
        <v>66</v>
      </c>
      <c r="K1439" s="64" t="s">
        <v>66</v>
      </c>
      <c r="L1439" s="64" t="s">
        <v>66</v>
      </c>
      <c r="M1439" s="65" t="s">
        <v>57</v>
      </c>
      <c r="N1439" s="65" t="s">
        <v>57</v>
      </c>
      <c r="O1439" s="65" t="s">
        <v>57</v>
      </c>
      <c r="P1439" s="65" t="s">
        <v>57</v>
      </c>
      <c r="Q1439" s="65" t="s">
        <v>101</v>
      </c>
      <c r="R1439" s="65" t="s">
        <v>101</v>
      </c>
      <c r="S1439" s="67">
        <v>1.0</v>
      </c>
      <c r="T1439" s="89"/>
      <c r="U1439" s="67"/>
      <c r="V1439" s="68"/>
      <c r="W1439" s="70"/>
      <c r="X1439" s="70"/>
      <c r="Y1439" s="64" t="s">
        <v>66</v>
      </c>
      <c r="Z1439" s="64" t="s">
        <v>66</v>
      </c>
      <c r="AA1439" s="64" t="s">
        <v>66</v>
      </c>
      <c r="AB1439" s="64" t="s">
        <v>66</v>
      </c>
      <c r="AC1439" s="52" t="s">
        <v>2365</v>
      </c>
      <c r="AD1439" s="52"/>
    </row>
    <row r="1440" ht="33.75" hidden="1" customHeight="1">
      <c r="A1440" s="52">
        <v>1580.0</v>
      </c>
      <c r="B1440" s="53" t="s">
        <v>54</v>
      </c>
      <c r="C1440" s="54" t="s">
        <v>1962</v>
      </c>
      <c r="D1440" s="55" t="s">
        <v>644</v>
      </c>
      <c r="E1440" s="54"/>
      <c r="F1440" s="303"/>
      <c r="G1440" s="58">
        <v>46156.0</v>
      </c>
      <c r="H1440" s="74"/>
      <c r="I1440" s="74"/>
      <c r="J1440" s="63" t="s">
        <v>82</v>
      </c>
      <c r="K1440" s="64" t="s">
        <v>82</v>
      </c>
      <c r="L1440" s="64" t="s">
        <v>82</v>
      </c>
      <c r="M1440" s="65" t="s">
        <v>57</v>
      </c>
      <c r="N1440" s="65" t="s">
        <v>57</v>
      </c>
      <c r="O1440" s="65" t="s">
        <v>57</v>
      </c>
      <c r="P1440" s="65" t="s">
        <v>57</v>
      </c>
      <c r="Q1440" s="65" t="s">
        <v>101</v>
      </c>
      <c r="R1440" s="65" t="s">
        <v>58</v>
      </c>
      <c r="S1440" s="67">
        <v>3.0</v>
      </c>
      <c r="T1440" s="89"/>
      <c r="U1440" s="67"/>
      <c r="V1440" s="68"/>
      <c r="W1440" s="70"/>
      <c r="X1440" s="70"/>
      <c r="Y1440" s="64" t="s">
        <v>66</v>
      </c>
      <c r="Z1440" s="64" t="s">
        <v>66</v>
      </c>
      <c r="AA1440" s="64" t="s">
        <v>66</v>
      </c>
      <c r="AB1440" s="64" t="s">
        <v>66</v>
      </c>
      <c r="AC1440" s="52" t="s">
        <v>620</v>
      </c>
      <c r="AD1440" s="52"/>
    </row>
    <row r="1441" ht="33.75" hidden="1" customHeight="1">
      <c r="A1441" s="52">
        <v>1581.0</v>
      </c>
      <c r="B1441" s="53" t="s">
        <v>54</v>
      </c>
      <c r="C1441" s="54" t="s">
        <v>1963</v>
      </c>
      <c r="D1441" s="55" t="s">
        <v>644</v>
      </c>
      <c r="E1441" s="54"/>
      <c r="F1441" s="303"/>
      <c r="G1441" s="58">
        <v>46169.0</v>
      </c>
      <c r="H1441" s="74"/>
      <c r="I1441" s="74"/>
      <c r="J1441" s="63" t="s">
        <v>66</v>
      </c>
      <c r="K1441" s="64" t="s">
        <v>66</v>
      </c>
      <c r="L1441" s="64" t="s">
        <v>66</v>
      </c>
      <c r="M1441" s="65" t="s">
        <v>57</v>
      </c>
      <c r="N1441" s="65" t="s">
        <v>57</v>
      </c>
      <c r="O1441" s="65" t="s">
        <v>57</v>
      </c>
      <c r="P1441" s="65" t="s">
        <v>57</v>
      </c>
      <c r="Q1441" s="65" t="s">
        <v>58</v>
      </c>
      <c r="R1441" s="65" t="s">
        <v>66</v>
      </c>
      <c r="S1441" s="67">
        <v>3.0</v>
      </c>
      <c r="T1441" s="89"/>
      <c r="U1441" s="67"/>
      <c r="V1441" s="68"/>
      <c r="W1441" s="70"/>
      <c r="X1441" s="70"/>
      <c r="Y1441" s="64" t="s">
        <v>66</v>
      </c>
      <c r="Z1441" s="64" t="s">
        <v>66</v>
      </c>
      <c r="AA1441" s="64" t="s">
        <v>66</v>
      </c>
      <c r="AB1441" s="64" t="s">
        <v>66</v>
      </c>
      <c r="AC1441" s="52" t="s">
        <v>2445</v>
      </c>
      <c r="AD1441" s="52"/>
    </row>
    <row r="1442" ht="33.75" hidden="1" customHeight="1">
      <c r="A1442" s="52">
        <v>1582.0</v>
      </c>
      <c r="B1442" s="53" t="s">
        <v>54</v>
      </c>
      <c r="C1442" s="54" t="s">
        <v>1910</v>
      </c>
      <c r="D1442" s="55" t="s">
        <v>197</v>
      </c>
      <c r="E1442" s="54"/>
      <c r="F1442" s="303"/>
      <c r="G1442" s="58">
        <v>46197.0</v>
      </c>
      <c r="H1442" s="74"/>
      <c r="I1442" s="74"/>
      <c r="J1442" s="63" t="s">
        <v>82</v>
      </c>
      <c r="K1442" s="64" t="s">
        <v>82</v>
      </c>
      <c r="L1442" s="64" t="s">
        <v>82</v>
      </c>
      <c r="M1442" s="65" t="s">
        <v>66</v>
      </c>
      <c r="N1442" s="65" t="s">
        <v>66</v>
      </c>
      <c r="O1442" s="65" t="s">
        <v>66</v>
      </c>
      <c r="P1442" s="65" t="s">
        <v>66</v>
      </c>
      <c r="Q1442" s="65" t="s">
        <v>66</v>
      </c>
      <c r="R1442" s="65" t="s">
        <v>66</v>
      </c>
      <c r="S1442" s="67"/>
      <c r="T1442" s="89"/>
      <c r="U1442" s="67"/>
      <c r="V1442" s="68"/>
      <c r="W1442" s="70"/>
      <c r="X1442" s="70"/>
      <c r="Y1442" s="64" t="s">
        <v>66</v>
      </c>
      <c r="Z1442" s="64" t="s">
        <v>66</v>
      </c>
      <c r="AA1442" s="64" t="s">
        <v>66</v>
      </c>
      <c r="AB1442" s="64" t="s">
        <v>66</v>
      </c>
      <c r="AC1442" s="52" t="s">
        <v>2403</v>
      </c>
      <c r="AD1442" s="52"/>
    </row>
    <row r="1443" ht="33.75" hidden="1" customHeight="1">
      <c r="A1443" s="52">
        <v>1584.0</v>
      </c>
      <c r="B1443" s="53" t="s">
        <v>54</v>
      </c>
      <c r="C1443" s="54" t="s">
        <v>1964</v>
      </c>
      <c r="D1443" s="55" t="s">
        <v>197</v>
      </c>
      <c r="E1443" s="153"/>
      <c r="F1443" s="58"/>
      <c r="G1443" s="58">
        <v>46176.0</v>
      </c>
      <c r="H1443" s="74"/>
      <c r="I1443" s="74"/>
      <c r="J1443" s="63" t="s">
        <v>82</v>
      </c>
      <c r="K1443" s="64" t="s">
        <v>82</v>
      </c>
      <c r="L1443" s="64" t="s">
        <v>82</v>
      </c>
      <c r="M1443" s="65" t="s">
        <v>57</v>
      </c>
      <c r="N1443" s="65" t="s">
        <v>57</v>
      </c>
      <c r="O1443" s="65" t="s">
        <v>57</v>
      </c>
      <c r="P1443" s="65" t="s">
        <v>57</v>
      </c>
      <c r="Q1443" s="65" t="s">
        <v>58</v>
      </c>
      <c r="R1443" s="65" t="s">
        <v>58</v>
      </c>
      <c r="S1443" s="67">
        <v>16.0</v>
      </c>
      <c r="T1443" s="89"/>
      <c r="U1443" s="67"/>
      <c r="V1443" s="68"/>
      <c r="W1443" s="70"/>
      <c r="X1443" s="70"/>
      <c r="Y1443" s="64" t="s">
        <v>66</v>
      </c>
      <c r="Z1443" s="64" t="s">
        <v>66</v>
      </c>
      <c r="AA1443" s="64" t="s">
        <v>66</v>
      </c>
      <c r="AB1443" s="64" t="s">
        <v>66</v>
      </c>
      <c r="AC1443" s="52" t="s">
        <v>2446</v>
      </c>
      <c r="AD1443" s="52"/>
    </row>
    <row r="1444" ht="33.75" hidden="1" customHeight="1">
      <c r="A1444" s="52">
        <v>1585.0</v>
      </c>
      <c r="B1444" s="53" t="s">
        <v>54</v>
      </c>
      <c r="C1444" s="54" t="s">
        <v>1965</v>
      </c>
      <c r="D1444" s="55" t="s">
        <v>197</v>
      </c>
      <c r="E1444" s="153"/>
      <c r="F1444" s="58"/>
      <c r="G1444" s="58">
        <v>46192.0</v>
      </c>
      <c r="H1444" s="74"/>
      <c r="I1444" s="74"/>
      <c r="J1444" s="63" t="s">
        <v>82</v>
      </c>
      <c r="K1444" s="64" t="s">
        <v>82</v>
      </c>
      <c r="L1444" s="64" t="s">
        <v>82</v>
      </c>
      <c r="M1444" s="65" t="s">
        <v>57</v>
      </c>
      <c r="N1444" s="65" t="s">
        <v>57</v>
      </c>
      <c r="O1444" s="65" t="s">
        <v>57</v>
      </c>
      <c r="P1444" s="65" t="s">
        <v>57</v>
      </c>
      <c r="Q1444" s="65" t="s">
        <v>58</v>
      </c>
      <c r="R1444" s="65" t="s">
        <v>58</v>
      </c>
      <c r="S1444" s="67">
        <v>8.0</v>
      </c>
      <c r="T1444" s="89"/>
      <c r="U1444" s="67"/>
      <c r="V1444" s="68"/>
      <c r="W1444" s="70"/>
      <c r="X1444" s="70"/>
      <c r="Y1444" s="64" t="s">
        <v>66</v>
      </c>
      <c r="Z1444" s="64" t="s">
        <v>66</v>
      </c>
      <c r="AA1444" s="64" t="s">
        <v>66</v>
      </c>
      <c r="AB1444" s="64" t="s">
        <v>66</v>
      </c>
      <c r="AC1444" s="52" t="s">
        <v>293</v>
      </c>
      <c r="AD1444" s="52"/>
    </row>
    <row r="1445" ht="33.75" hidden="1" customHeight="1">
      <c r="A1445" s="52">
        <v>1586.0</v>
      </c>
      <c r="B1445" s="53" t="s">
        <v>54</v>
      </c>
      <c r="C1445" s="54" t="s">
        <v>1966</v>
      </c>
      <c r="D1445" s="55" t="s">
        <v>197</v>
      </c>
      <c r="E1445" s="153"/>
      <c r="F1445" s="58"/>
      <c r="G1445" s="58">
        <v>46176.0</v>
      </c>
      <c r="H1445" s="74"/>
      <c r="I1445" s="74"/>
      <c r="J1445" s="63" t="s">
        <v>82</v>
      </c>
      <c r="K1445" s="64" t="s">
        <v>82</v>
      </c>
      <c r="L1445" s="64" t="s">
        <v>82</v>
      </c>
      <c r="M1445" s="65" t="s">
        <v>57</v>
      </c>
      <c r="N1445" s="65" t="s">
        <v>57</v>
      </c>
      <c r="O1445" s="65" t="s">
        <v>57</v>
      </c>
      <c r="P1445" s="65" t="s">
        <v>57</v>
      </c>
      <c r="Q1445" s="65" t="s">
        <v>58</v>
      </c>
      <c r="R1445" s="65" t="s">
        <v>58</v>
      </c>
      <c r="S1445" s="67">
        <v>10.0</v>
      </c>
      <c r="T1445" s="89"/>
      <c r="U1445" s="67"/>
      <c r="V1445" s="68"/>
      <c r="W1445" s="70"/>
      <c r="X1445" s="70"/>
      <c r="Y1445" s="64" t="s">
        <v>66</v>
      </c>
      <c r="Z1445" s="64" t="s">
        <v>66</v>
      </c>
      <c r="AA1445" s="64" t="s">
        <v>66</v>
      </c>
      <c r="AB1445" s="64" t="s">
        <v>66</v>
      </c>
      <c r="AC1445" s="52" t="s">
        <v>2447</v>
      </c>
      <c r="AD1445" s="52"/>
    </row>
    <row r="1446" ht="33.75" hidden="1" customHeight="1">
      <c r="A1446" s="52">
        <v>1587.0</v>
      </c>
      <c r="B1446" s="53" t="s">
        <v>54</v>
      </c>
      <c r="C1446" s="54" t="s">
        <v>1968</v>
      </c>
      <c r="D1446" s="55" t="s">
        <v>333</v>
      </c>
      <c r="E1446" s="153"/>
      <c r="F1446" s="58"/>
      <c r="G1446" s="58">
        <v>46170.0</v>
      </c>
      <c r="H1446" s="74"/>
      <c r="I1446" s="74"/>
      <c r="J1446" s="63" t="s">
        <v>66</v>
      </c>
      <c r="K1446" s="64" t="s">
        <v>66</v>
      </c>
      <c r="L1446" s="64" t="s">
        <v>66</v>
      </c>
      <c r="M1446" s="65" t="s">
        <v>57</v>
      </c>
      <c r="N1446" s="65" t="s">
        <v>57</v>
      </c>
      <c r="O1446" s="65" t="s">
        <v>57</v>
      </c>
      <c r="P1446" s="65" t="s">
        <v>57</v>
      </c>
      <c r="Q1446" s="65" t="s">
        <v>58</v>
      </c>
      <c r="R1446" s="65" t="s">
        <v>64</v>
      </c>
      <c r="S1446" s="67">
        <v>8.0</v>
      </c>
      <c r="T1446" s="89">
        <v>0.0</v>
      </c>
      <c r="U1446" s="67">
        <v>0.0</v>
      </c>
      <c r="V1446" s="68"/>
      <c r="W1446" s="70"/>
      <c r="X1446" s="70"/>
      <c r="Y1446" s="64" t="s">
        <v>66</v>
      </c>
      <c r="Z1446" s="64" t="s">
        <v>66</v>
      </c>
      <c r="AA1446" s="64" t="s">
        <v>66</v>
      </c>
      <c r="AB1446" s="64" t="s">
        <v>66</v>
      </c>
      <c r="AC1446" s="52" t="s">
        <v>2448</v>
      </c>
      <c r="AD1446" s="52"/>
    </row>
    <row r="1447" ht="33.75" hidden="1" customHeight="1">
      <c r="A1447" s="52">
        <v>1588.0</v>
      </c>
      <c r="B1447" s="53" t="s">
        <v>54</v>
      </c>
      <c r="C1447" s="54" t="s">
        <v>1970</v>
      </c>
      <c r="D1447" s="55" t="s">
        <v>197</v>
      </c>
      <c r="E1447" s="153"/>
      <c r="F1447" s="58"/>
      <c r="G1447" s="58">
        <v>46177.0</v>
      </c>
      <c r="H1447" s="74"/>
      <c r="I1447" s="74"/>
      <c r="J1447" s="63" t="s">
        <v>82</v>
      </c>
      <c r="K1447" s="64" t="s">
        <v>82</v>
      </c>
      <c r="L1447" s="64" t="s">
        <v>82</v>
      </c>
      <c r="M1447" s="65" t="s">
        <v>66</v>
      </c>
      <c r="N1447" s="65" t="s">
        <v>66</v>
      </c>
      <c r="O1447" s="65" t="s">
        <v>66</v>
      </c>
      <c r="P1447" s="65" t="s">
        <v>66</v>
      </c>
      <c r="Q1447" s="65" t="s">
        <v>66</v>
      </c>
      <c r="R1447" s="65" t="s">
        <v>66</v>
      </c>
      <c r="S1447" s="67">
        <v>0.0</v>
      </c>
      <c r="T1447" s="89"/>
      <c r="U1447" s="67"/>
      <c r="V1447" s="68"/>
      <c r="W1447" s="70"/>
      <c r="X1447" s="70"/>
      <c r="Y1447" s="64" t="s">
        <v>66</v>
      </c>
      <c r="Z1447" s="64" t="s">
        <v>66</v>
      </c>
      <c r="AA1447" s="64" t="s">
        <v>66</v>
      </c>
      <c r="AB1447" s="64" t="s">
        <v>66</v>
      </c>
      <c r="AC1447" s="52" t="s">
        <v>2449</v>
      </c>
      <c r="AD1447" s="52"/>
    </row>
    <row r="1448" ht="33.75" hidden="1" customHeight="1">
      <c r="A1448" s="52">
        <v>1589.0</v>
      </c>
      <c r="B1448" s="53" t="s">
        <v>54</v>
      </c>
      <c r="C1448" s="54" t="s">
        <v>1971</v>
      </c>
      <c r="D1448" s="55" t="s">
        <v>453</v>
      </c>
      <c r="E1448" s="153"/>
      <c r="F1448" s="58"/>
      <c r="G1448" s="58">
        <v>46154.0</v>
      </c>
      <c r="H1448" s="74"/>
      <c r="I1448" s="74"/>
      <c r="J1448" s="63" t="s">
        <v>66</v>
      </c>
      <c r="K1448" s="64" t="s">
        <v>66</v>
      </c>
      <c r="L1448" s="64" t="s">
        <v>66</v>
      </c>
      <c r="M1448" s="65" t="s">
        <v>57</v>
      </c>
      <c r="N1448" s="65" t="s">
        <v>57</v>
      </c>
      <c r="O1448" s="65" t="s">
        <v>57</v>
      </c>
      <c r="P1448" s="65" t="s">
        <v>57</v>
      </c>
      <c r="Q1448" s="65" t="s">
        <v>101</v>
      </c>
      <c r="R1448" s="65" t="s">
        <v>66</v>
      </c>
      <c r="S1448" s="67"/>
      <c r="T1448" s="89"/>
      <c r="U1448" s="67"/>
      <c r="V1448" s="68"/>
      <c r="W1448" s="70"/>
      <c r="X1448" s="70"/>
      <c r="Y1448" s="64" t="s">
        <v>66</v>
      </c>
      <c r="Z1448" s="64" t="s">
        <v>66</v>
      </c>
      <c r="AA1448" s="64" t="s">
        <v>66</v>
      </c>
      <c r="AB1448" s="64" t="s">
        <v>66</v>
      </c>
      <c r="AC1448" s="52" t="s">
        <v>2332</v>
      </c>
      <c r="AD1448" s="52"/>
    </row>
    <row r="1449" ht="33.75" hidden="1" customHeight="1">
      <c r="A1449" s="52">
        <v>1590.0</v>
      </c>
      <c r="B1449" s="53" t="s">
        <v>54</v>
      </c>
      <c r="C1449" s="54" t="s">
        <v>1972</v>
      </c>
      <c r="D1449" s="55" t="s">
        <v>197</v>
      </c>
      <c r="E1449" s="153"/>
      <c r="F1449" s="58"/>
      <c r="G1449" s="58">
        <v>46185.0</v>
      </c>
      <c r="H1449" s="74"/>
      <c r="I1449" s="74"/>
      <c r="J1449" s="63" t="s">
        <v>82</v>
      </c>
      <c r="K1449" s="64" t="s">
        <v>82</v>
      </c>
      <c r="L1449" s="64" t="s">
        <v>82</v>
      </c>
      <c r="M1449" s="65" t="s">
        <v>57</v>
      </c>
      <c r="N1449" s="65" t="s">
        <v>57</v>
      </c>
      <c r="O1449" s="65" t="s">
        <v>57</v>
      </c>
      <c r="P1449" s="65" t="s">
        <v>57</v>
      </c>
      <c r="Q1449" s="65" t="s">
        <v>58</v>
      </c>
      <c r="R1449" s="65" t="s">
        <v>58</v>
      </c>
      <c r="S1449" s="67">
        <v>26.0</v>
      </c>
      <c r="T1449" s="89"/>
      <c r="U1449" s="67"/>
      <c r="V1449" s="68"/>
      <c r="W1449" s="70"/>
      <c r="X1449" s="70"/>
      <c r="Y1449" s="64" t="s">
        <v>66</v>
      </c>
      <c r="Z1449" s="64" t="s">
        <v>66</v>
      </c>
      <c r="AA1449" s="64" t="s">
        <v>66</v>
      </c>
      <c r="AB1449" s="64" t="s">
        <v>66</v>
      </c>
      <c r="AC1449" s="52" t="s">
        <v>2450</v>
      </c>
      <c r="AD1449" s="52"/>
    </row>
    <row r="1450" ht="33.75" hidden="1" customHeight="1">
      <c r="A1450" s="52">
        <v>1592.0</v>
      </c>
      <c r="B1450" s="53" t="s">
        <v>54</v>
      </c>
      <c r="C1450" s="54" t="s">
        <v>1974</v>
      </c>
      <c r="D1450" s="55" t="s">
        <v>644</v>
      </c>
      <c r="E1450" s="153"/>
      <c r="F1450" s="58"/>
      <c r="G1450" s="58">
        <v>46172.0</v>
      </c>
      <c r="H1450" s="74"/>
      <c r="I1450" s="74"/>
      <c r="J1450" s="63" t="s">
        <v>66</v>
      </c>
      <c r="K1450" s="64" t="s">
        <v>66</v>
      </c>
      <c r="L1450" s="64" t="s">
        <v>82</v>
      </c>
      <c r="M1450" s="65" t="s">
        <v>66</v>
      </c>
      <c r="N1450" s="65" t="s">
        <v>66</v>
      </c>
      <c r="O1450" s="65" t="s">
        <v>66</v>
      </c>
      <c r="P1450" s="65" t="s">
        <v>66</v>
      </c>
      <c r="Q1450" s="65" t="s">
        <v>66</v>
      </c>
      <c r="R1450" s="65" t="s">
        <v>66</v>
      </c>
      <c r="S1450" s="67">
        <v>0.0</v>
      </c>
      <c r="T1450" s="89">
        <v>0.0</v>
      </c>
      <c r="U1450" s="67">
        <v>3.0</v>
      </c>
      <c r="V1450" s="68"/>
      <c r="W1450" s="70"/>
      <c r="X1450" s="70"/>
      <c r="Y1450" s="64" t="s">
        <v>66</v>
      </c>
      <c r="Z1450" s="64" t="s">
        <v>66</v>
      </c>
      <c r="AA1450" s="64" t="s">
        <v>66</v>
      </c>
      <c r="AB1450" s="64" t="s">
        <v>66</v>
      </c>
      <c r="AC1450" s="52" t="s">
        <v>620</v>
      </c>
      <c r="AD1450" s="52"/>
    </row>
    <row r="1451" ht="33.75" hidden="1" customHeight="1">
      <c r="A1451" s="52">
        <v>1594.0</v>
      </c>
      <c r="B1451" s="53" t="s">
        <v>54</v>
      </c>
      <c r="C1451" s="54" t="s">
        <v>1975</v>
      </c>
      <c r="D1451" s="55" t="s">
        <v>453</v>
      </c>
      <c r="E1451" s="153"/>
      <c r="F1451" s="58"/>
      <c r="G1451" s="58">
        <v>46163.0</v>
      </c>
      <c r="H1451" s="74"/>
      <c r="I1451" s="74"/>
      <c r="J1451" s="63" t="s">
        <v>82</v>
      </c>
      <c r="K1451" s="64" t="s">
        <v>82</v>
      </c>
      <c r="L1451" s="64" t="s">
        <v>66</v>
      </c>
      <c r="M1451" s="65" t="s">
        <v>57</v>
      </c>
      <c r="N1451" s="65" t="s">
        <v>57</v>
      </c>
      <c r="O1451" s="65" t="s">
        <v>57</v>
      </c>
      <c r="P1451" s="65" t="s">
        <v>57</v>
      </c>
      <c r="Q1451" s="65" t="s">
        <v>58</v>
      </c>
      <c r="R1451" s="65" t="s">
        <v>58</v>
      </c>
      <c r="S1451" s="67">
        <v>1.0</v>
      </c>
      <c r="T1451" s="89"/>
      <c r="U1451" s="67"/>
      <c r="V1451" s="68"/>
      <c r="W1451" s="70"/>
      <c r="X1451" s="70"/>
      <c r="Y1451" s="64" t="s">
        <v>66</v>
      </c>
      <c r="Z1451" s="64" t="s">
        <v>66</v>
      </c>
      <c r="AA1451" s="64" t="s">
        <v>66</v>
      </c>
      <c r="AB1451" s="64" t="s">
        <v>66</v>
      </c>
      <c r="AC1451" s="52" t="s">
        <v>2452</v>
      </c>
      <c r="AD1451" s="52"/>
    </row>
    <row r="1452" ht="33.75" hidden="1" customHeight="1">
      <c r="A1452" s="52">
        <v>1595.0</v>
      </c>
      <c r="B1452" s="53" t="s">
        <v>54</v>
      </c>
      <c r="C1452" s="54" t="s">
        <v>279</v>
      </c>
      <c r="D1452" s="55" t="s">
        <v>197</v>
      </c>
      <c r="E1452" s="153"/>
      <c r="F1452" s="58"/>
      <c r="G1452" s="58">
        <v>46182.0</v>
      </c>
      <c r="H1452" s="74"/>
      <c r="I1452" s="74"/>
      <c r="J1452" s="63" t="s">
        <v>82</v>
      </c>
      <c r="K1452" s="64" t="s">
        <v>82</v>
      </c>
      <c r="L1452" s="64" t="s">
        <v>66</v>
      </c>
      <c r="M1452" s="65" t="s">
        <v>57</v>
      </c>
      <c r="N1452" s="65" t="s">
        <v>57</v>
      </c>
      <c r="O1452" s="65" t="s">
        <v>57</v>
      </c>
      <c r="P1452" s="65" t="s">
        <v>57</v>
      </c>
      <c r="Q1452" s="65" t="s">
        <v>58</v>
      </c>
      <c r="R1452" s="65" t="s">
        <v>58</v>
      </c>
      <c r="S1452" s="67">
        <v>1.0</v>
      </c>
      <c r="T1452" s="89"/>
      <c r="U1452" s="67"/>
      <c r="V1452" s="68"/>
      <c r="W1452" s="70"/>
      <c r="X1452" s="70"/>
      <c r="Y1452" s="64" t="s">
        <v>66</v>
      </c>
      <c r="Z1452" s="64" t="s">
        <v>66</v>
      </c>
      <c r="AA1452" s="64" t="s">
        <v>66</v>
      </c>
      <c r="AB1452" s="64" t="s">
        <v>66</v>
      </c>
      <c r="AC1452" s="52" t="s">
        <v>2453</v>
      </c>
      <c r="AD1452" s="52"/>
    </row>
    <row r="1453" ht="33.75" hidden="1" customHeight="1">
      <c r="A1453" s="52">
        <v>1596.0</v>
      </c>
      <c r="B1453" s="53" t="s">
        <v>54</v>
      </c>
      <c r="C1453" s="54" t="s">
        <v>1976</v>
      </c>
      <c r="D1453" s="55" t="s">
        <v>333</v>
      </c>
      <c r="E1453" s="153"/>
      <c r="F1453" s="58"/>
      <c r="G1453" s="58">
        <v>46191.0</v>
      </c>
      <c r="H1453" s="74"/>
      <c r="I1453" s="74"/>
      <c r="J1453" s="63" t="s">
        <v>66</v>
      </c>
      <c r="K1453" s="64" t="s">
        <v>66</v>
      </c>
      <c r="L1453" s="64" t="s">
        <v>66</v>
      </c>
      <c r="M1453" s="65" t="s">
        <v>57</v>
      </c>
      <c r="N1453" s="65" t="s">
        <v>57</v>
      </c>
      <c r="O1453" s="65" t="s">
        <v>57</v>
      </c>
      <c r="P1453" s="65" t="s">
        <v>57</v>
      </c>
      <c r="Q1453" s="65" t="s">
        <v>58</v>
      </c>
      <c r="R1453" s="65" t="s">
        <v>64</v>
      </c>
      <c r="S1453" s="67">
        <v>5.0</v>
      </c>
      <c r="T1453" s="89"/>
      <c r="U1453" s="67"/>
      <c r="V1453" s="68"/>
      <c r="W1453" s="70"/>
      <c r="X1453" s="70"/>
      <c r="Y1453" s="64" t="s">
        <v>66</v>
      </c>
      <c r="Z1453" s="64" t="s">
        <v>66</v>
      </c>
      <c r="AA1453" s="64" t="s">
        <v>66</v>
      </c>
      <c r="AB1453" s="64" t="s">
        <v>66</v>
      </c>
      <c r="AC1453" s="52" t="s">
        <v>2454</v>
      </c>
      <c r="AD1453" s="52"/>
    </row>
    <row r="1454" ht="33.75" hidden="1" customHeight="1">
      <c r="A1454" s="52">
        <v>1597.0</v>
      </c>
      <c r="B1454" s="53" t="s">
        <v>54</v>
      </c>
      <c r="C1454" s="54" t="s">
        <v>1977</v>
      </c>
      <c r="D1454" s="55" t="s">
        <v>2455</v>
      </c>
      <c r="E1454" s="153"/>
      <c r="F1454" s="58"/>
      <c r="G1454" s="58">
        <v>46163.0</v>
      </c>
      <c r="H1454" s="74"/>
      <c r="I1454" s="74"/>
      <c r="J1454" s="63" t="s">
        <v>66</v>
      </c>
      <c r="K1454" s="64" t="s">
        <v>66</v>
      </c>
      <c r="L1454" s="64" t="s">
        <v>82</v>
      </c>
      <c r="M1454" s="65" t="s">
        <v>66</v>
      </c>
      <c r="N1454" s="65" t="s">
        <v>66</v>
      </c>
      <c r="O1454" s="65" t="s">
        <v>66</v>
      </c>
      <c r="P1454" s="65" t="s">
        <v>66</v>
      </c>
      <c r="Q1454" s="65" t="s">
        <v>66</v>
      </c>
      <c r="R1454" s="65" t="s">
        <v>66</v>
      </c>
      <c r="S1454" s="67"/>
      <c r="T1454" s="89"/>
      <c r="U1454" s="67"/>
      <c r="V1454" s="68"/>
      <c r="W1454" s="70"/>
      <c r="X1454" s="70"/>
      <c r="Y1454" s="64" t="s">
        <v>66</v>
      </c>
      <c r="Z1454" s="64" t="s">
        <v>66</v>
      </c>
      <c r="AA1454" s="64" t="s">
        <v>66</v>
      </c>
      <c r="AB1454" s="64" t="s">
        <v>66</v>
      </c>
      <c r="AC1454" s="52" t="s">
        <v>2423</v>
      </c>
      <c r="AD1454" s="52"/>
    </row>
    <row r="1455" ht="33.75" hidden="1" customHeight="1">
      <c r="A1455" s="52">
        <v>1599.0</v>
      </c>
      <c r="B1455" s="53" t="s">
        <v>54</v>
      </c>
      <c r="C1455" s="54" t="s">
        <v>1978</v>
      </c>
      <c r="D1455" s="55" t="s">
        <v>354</v>
      </c>
      <c r="E1455" s="153"/>
      <c r="F1455" s="58"/>
      <c r="G1455" s="58">
        <v>46183.0</v>
      </c>
      <c r="H1455" s="74"/>
      <c r="I1455" s="74"/>
      <c r="J1455" s="63" t="s">
        <v>66</v>
      </c>
      <c r="K1455" s="64" t="s">
        <v>66</v>
      </c>
      <c r="L1455" s="64" t="s">
        <v>66</v>
      </c>
      <c r="M1455" s="65" t="s">
        <v>57</v>
      </c>
      <c r="N1455" s="65" t="s">
        <v>57</v>
      </c>
      <c r="O1455" s="65" t="s">
        <v>57</v>
      </c>
      <c r="P1455" s="65" t="s">
        <v>57</v>
      </c>
      <c r="Q1455" s="65" t="s">
        <v>58</v>
      </c>
      <c r="R1455" s="65" t="s">
        <v>64</v>
      </c>
      <c r="S1455" s="67">
        <v>2.0</v>
      </c>
      <c r="T1455" s="89"/>
      <c r="U1455" s="67"/>
      <c r="V1455" s="68"/>
      <c r="W1455" s="70"/>
      <c r="X1455" s="70"/>
      <c r="Y1455" s="64" t="s">
        <v>66</v>
      </c>
      <c r="Z1455" s="64" t="s">
        <v>66</v>
      </c>
      <c r="AA1455" s="64" t="s">
        <v>66</v>
      </c>
      <c r="AB1455" s="64" t="s">
        <v>66</v>
      </c>
      <c r="AC1455" s="52" t="s">
        <v>2456</v>
      </c>
      <c r="AD1455" s="52"/>
    </row>
    <row r="1456" ht="33.75" hidden="1" customHeight="1">
      <c r="A1456" s="52">
        <v>1600.0</v>
      </c>
      <c r="B1456" s="53" t="s">
        <v>54</v>
      </c>
      <c r="C1456" s="54" t="s">
        <v>1979</v>
      </c>
      <c r="D1456" s="55" t="s">
        <v>197</v>
      </c>
      <c r="E1456" s="153"/>
      <c r="F1456" s="58"/>
      <c r="G1456" s="58">
        <v>46191.0</v>
      </c>
      <c r="H1456" s="74"/>
      <c r="I1456" s="74"/>
      <c r="J1456" s="63" t="s">
        <v>82</v>
      </c>
      <c r="K1456" s="64" t="s">
        <v>82</v>
      </c>
      <c r="L1456" s="64" t="s">
        <v>82</v>
      </c>
      <c r="M1456" s="65" t="s">
        <v>57</v>
      </c>
      <c r="N1456" s="65" t="s">
        <v>57</v>
      </c>
      <c r="O1456" s="65" t="s">
        <v>57</v>
      </c>
      <c r="P1456" s="65" t="s">
        <v>57</v>
      </c>
      <c r="Q1456" s="65" t="s">
        <v>58</v>
      </c>
      <c r="R1456" s="65" t="s">
        <v>58</v>
      </c>
      <c r="S1456" s="67">
        <v>26.0</v>
      </c>
      <c r="T1456" s="89"/>
      <c r="U1456" s="67"/>
      <c r="V1456" s="68"/>
      <c r="W1456" s="70"/>
      <c r="X1456" s="70"/>
      <c r="Y1456" s="64" t="s">
        <v>66</v>
      </c>
      <c r="Z1456" s="64" t="s">
        <v>66</v>
      </c>
      <c r="AA1456" s="64" t="s">
        <v>66</v>
      </c>
      <c r="AB1456" s="64" t="s">
        <v>66</v>
      </c>
      <c r="AC1456" s="52" t="s">
        <v>2457</v>
      </c>
      <c r="AD1456" s="52"/>
    </row>
    <row r="1457" ht="33.75" hidden="1" customHeight="1">
      <c r="A1457" s="52">
        <v>1601.0</v>
      </c>
      <c r="B1457" s="53" t="s">
        <v>54</v>
      </c>
      <c r="C1457" s="54" t="s">
        <v>1980</v>
      </c>
      <c r="D1457" s="55" t="s">
        <v>2458</v>
      </c>
      <c r="E1457" s="153"/>
      <c r="F1457" s="58"/>
      <c r="G1457" s="58">
        <v>46181.0</v>
      </c>
      <c r="H1457" s="74"/>
      <c r="I1457" s="74"/>
      <c r="J1457" s="63" t="s">
        <v>66</v>
      </c>
      <c r="K1457" s="64" t="s">
        <v>66</v>
      </c>
      <c r="L1457" s="64" t="s">
        <v>66</v>
      </c>
      <c r="M1457" s="65" t="s">
        <v>57</v>
      </c>
      <c r="N1457" s="65" t="s">
        <v>57</v>
      </c>
      <c r="O1457" s="65" t="s">
        <v>57</v>
      </c>
      <c r="P1457" s="65" t="s">
        <v>57</v>
      </c>
      <c r="Q1457" s="65" t="s">
        <v>101</v>
      </c>
      <c r="R1457" s="65" t="s">
        <v>58</v>
      </c>
      <c r="S1457" s="67">
        <v>2.0</v>
      </c>
      <c r="T1457" s="89"/>
      <c r="U1457" s="67"/>
      <c r="V1457" s="68"/>
      <c r="W1457" s="70"/>
      <c r="X1457" s="70"/>
      <c r="Y1457" s="64" t="s">
        <v>66</v>
      </c>
      <c r="Z1457" s="64" t="s">
        <v>66</v>
      </c>
      <c r="AA1457" s="64" t="s">
        <v>66</v>
      </c>
      <c r="AB1457" s="64" t="s">
        <v>66</v>
      </c>
      <c r="AC1457" s="52" t="s">
        <v>2459</v>
      </c>
      <c r="AD1457" s="52"/>
    </row>
    <row r="1458" ht="33.75" hidden="1" customHeight="1">
      <c r="A1458" s="52">
        <v>1602.0</v>
      </c>
      <c r="B1458" s="53" t="s">
        <v>54</v>
      </c>
      <c r="C1458" s="54" t="s">
        <v>1981</v>
      </c>
      <c r="D1458" s="55" t="s">
        <v>197</v>
      </c>
      <c r="E1458" s="153"/>
      <c r="F1458" s="58"/>
      <c r="G1458" s="58">
        <v>46206.0</v>
      </c>
      <c r="H1458" s="74"/>
      <c r="I1458" s="74"/>
      <c r="J1458" s="63" t="s">
        <v>82</v>
      </c>
      <c r="K1458" s="64" t="s">
        <v>82</v>
      </c>
      <c r="L1458" s="64" t="s">
        <v>82</v>
      </c>
      <c r="M1458" s="65" t="s">
        <v>57</v>
      </c>
      <c r="N1458" s="65" t="s">
        <v>57</v>
      </c>
      <c r="O1458" s="65" t="s">
        <v>57</v>
      </c>
      <c r="P1458" s="65" t="s">
        <v>57</v>
      </c>
      <c r="Q1458" s="65" t="s">
        <v>58</v>
      </c>
      <c r="R1458" s="65" t="s">
        <v>58</v>
      </c>
      <c r="S1458" s="67">
        <v>10.0</v>
      </c>
      <c r="T1458" s="89"/>
      <c r="U1458" s="67"/>
      <c r="V1458" s="68"/>
      <c r="W1458" s="70"/>
      <c r="X1458" s="70"/>
      <c r="Y1458" s="64" t="s">
        <v>2451</v>
      </c>
      <c r="Z1458" s="64" t="s">
        <v>66</v>
      </c>
      <c r="AA1458" s="64" t="s">
        <v>66</v>
      </c>
      <c r="AB1458" s="64" t="s">
        <v>66</v>
      </c>
      <c r="AC1458" s="52" t="s">
        <v>2460</v>
      </c>
      <c r="AD1458" s="52"/>
    </row>
    <row r="1459" ht="33.75" hidden="1" customHeight="1">
      <c r="A1459" s="52">
        <v>1603.0</v>
      </c>
      <c r="B1459" s="53" t="s">
        <v>54</v>
      </c>
      <c r="C1459" s="54" t="s">
        <v>1983</v>
      </c>
      <c r="D1459" s="55" t="s">
        <v>197</v>
      </c>
      <c r="E1459" s="54"/>
      <c r="F1459" s="303"/>
      <c r="G1459" s="58">
        <v>46198.0</v>
      </c>
      <c r="H1459" s="74"/>
      <c r="I1459" s="74"/>
      <c r="J1459" s="63" t="s">
        <v>82</v>
      </c>
      <c r="K1459" s="64" t="s">
        <v>82</v>
      </c>
      <c r="L1459" s="64" t="s">
        <v>82</v>
      </c>
      <c r="M1459" s="65" t="s">
        <v>66</v>
      </c>
      <c r="N1459" s="65" t="s">
        <v>66</v>
      </c>
      <c r="O1459" s="65" t="s">
        <v>66</v>
      </c>
      <c r="P1459" s="65" t="s">
        <v>66</v>
      </c>
      <c r="Q1459" s="65" t="s">
        <v>66</v>
      </c>
      <c r="R1459" s="65" t="s">
        <v>66</v>
      </c>
      <c r="S1459" s="67"/>
      <c r="T1459" s="89"/>
      <c r="U1459" s="67"/>
      <c r="V1459" s="68"/>
      <c r="W1459" s="70"/>
      <c r="X1459" s="70"/>
      <c r="Y1459" s="64" t="s">
        <v>66</v>
      </c>
      <c r="Z1459" s="64" t="s">
        <v>66</v>
      </c>
      <c r="AA1459" s="64" t="s">
        <v>66</v>
      </c>
      <c r="AB1459" s="64" t="s">
        <v>66</v>
      </c>
      <c r="AC1459" s="52" t="s">
        <v>2461</v>
      </c>
      <c r="AD1459" s="52"/>
    </row>
    <row r="1460" ht="33.75" hidden="1" customHeight="1">
      <c r="A1460" s="52">
        <v>1609.0</v>
      </c>
      <c r="B1460" s="53" t="s">
        <v>54</v>
      </c>
      <c r="C1460" s="54" t="s">
        <v>1984</v>
      </c>
      <c r="D1460" s="55" t="s">
        <v>453</v>
      </c>
      <c r="E1460" s="153"/>
      <c r="F1460" s="58"/>
      <c r="G1460" s="58">
        <v>46204.0</v>
      </c>
      <c r="H1460" s="74"/>
      <c r="I1460" s="74"/>
      <c r="J1460" s="63" t="s">
        <v>82</v>
      </c>
      <c r="K1460" s="64" t="s">
        <v>82</v>
      </c>
      <c r="L1460" s="64" t="s">
        <v>82</v>
      </c>
      <c r="M1460" s="65" t="s">
        <v>57</v>
      </c>
      <c r="N1460" s="65" t="s">
        <v>57</v>
      </c>
      <c r="O1460" s="65" t="s">
        <v>57</v>
      </c>
      <c r="P1460" s="65" t="s">
        <v>57</v>
      </c>
      <c r="Q1460" s="65" t="s">
        <v>58</v>
      </c>
      <c r="R1460" s="65" t="s">
        <v>58</v>
      </c>
      <c r="S1460" s="67">
        <v>17.0</v>
      </c>
      <c r="T1460" s="89"/>
      <c r="U1460" s="67"/>
      <c r="V1460" s="68"/>
      <c r="W1460" s="70"/>
      <c r="X1460" s="70"/>
      <c r="Y1460" s="64" t="s">
        <v>2451</v>
      </c>
      <c r="Z1460" s="64" t="s">
        <v>66</v>
      </c>
      <c r="AA1460" s="64" t="s">
        <v>66</v>
      </c>
      <c r="AB1460" s="64" t="s">
        <v>2451</v>
      </c>
      <c r="AC1460" s="52" t="s">
        <v>603</v>
      </c>
      <c r="AD1460" s="52"/>
    </row>
    <row r="1461" ht="33.75" hidden="1" customHeight="1">
      <c r="A1461" s="52">
        <v>1611.0</v>
      </c>
      <c r="B1461" s="53" t="s">
        <v>54</v>
      </c>
      <c r="C1461" s="54" t="s">
        <v>1985</v>
      </c>
      <c r="D1461" s="55" t="s">
        <v>354</v>
      </c>
      <c r="E1461" s="54"/>
      <c r="F1461" s="303"/>
      <c r="G1461" s="58">
        <v>46197.0</v>
      </c>
      <c r="H1461" s="74"/>
      <c r="I1461" s="74"/>
      <c r="J1461" s="63" t="s">
        <v>66</v>
      </c>
      <c r="K1461" s="64" t="s">
        <v>66</v>
      </c>
      <c r="L1461" s="64" t="s">
        <v>66</v>
      </c>
      <c r="M1461" s="65" t="s">
        <v>66</v>
      </c>
      <c r="N1461" s="65" t="s">
        <v>66</v>
      </c>
      <c r="O1461" s="65" t="s">
        <v>66</v>
      </c>
      <c r="P1461" s="65" t="s">
        <v>66</v>
      </c>
      <c r="Q1461" s="65" t="s">
        <v>66</v>
      </c>
      <c r="R1461" s="65" t="s">
        <v>66</v>
      </c>
      <c r="S1461" s="67"/>
      <c r="T1461" s="89"/>
      <c r="U1461" s="67"/>
      <c r="V1461" s="68"/>
      <c r="W1461" s="70"/>
      <c r="X1461" s="70"/>
      <c r="Y1461" s="64" t="s">
        <v>2451</v>
      </c>
      <c r="Z1461" s="64" t="s">
        <v>66</v>
      </c>
      <c r="AA1461" s="64" t="s">
        <v>66</v>
      </c>
      <c r="AB1461" s="64" t="s">
        <v>66</v>
      </c>
      <c r="AC1461" s="52"/>
      <c r="AD1461" s="52"/>
    </row>
    <row r="1462" ht="33.75" hidden="1" customHeight="1">
      <c r="A1462" s="52">
        <v>1612.0</v>
      </c>
      <c r="B1462" s="53" t="s">
        <v>54</v>
      </c>
      <c r="C1462" s="54" t="s">
        <v>1986</v>
      </c>
      <c r="D1462" s="55" t="s">
        <v>714</v>
      </c>
      <c r="E1462" s="153"/>
      <c r="F1462" s="58"/>
      <c r="G1462" s="58">
        <v>46188.0</v>
      </c>
      <c r="H1462" s="74"/>
      <c r="I1462" s="74"/>
      <c r="J1462" s="63" t="s">
        <v>66</v>
      </c>
      <c r="K1462" s="64" t="s">
        <v>66</v>
      </c>
      <c r="L1462" s="64" t="s">
        <v>66</v>
      </c>
      <c r="M1462" s="65" t="s">
        <v>57</v>
      </c>
      <c r="N1462" s="65" t="s">
        <v>57</v>
      </c>
      <c r="O1462" s="65" t="s">
        <v>57</v>
      </c>
      <c r="P1462" s="65" t="s">
        <v>57</v>
      </c>
      <c r="Q1462" s="65" t="s">
        <v>58</v>
      </c>
      <c r="R1462" s="65" t="s">
        <v>58</v>
      </c>
      <c r="S1462" s="67">
        <v>4.0</v>
      </c>
      <c r="T1462" s="89"/>
      <c r="U1462" s="67"/>
      <c r="V1462" s="68"/>
      <c r="W1462" s="70"/>
      <c r="X1462" s="70"/>
      <c r="Y1462" s="64" t="s">
        <v>66</v>
      </c>
      <c r="Z1462" s="64" t="s">
        <v>66</v>
      </c>
      <c r="AA1462" s="64" t="s">
        <v>66</v>
      </c>
      <c r="AB1462" s="64" t="s">
        <v>66</v>
      </c>
      <c r="AC1462" s="52"/>
      <c r="AD1462" s="52"/>
    </row>
    <row r="1463" ht="33.75" hidden="1" customHeight="1">
      <c r="A1463" s="52">
        <v>1625.0</v>
      </c>
      <c r="B1463" s="53" t="s">
        <v>54</v>
      </c>
      <c r="C1463" s="54" t="s">
        <v>1988</v>
      </c>
      <c r="D1463" s="55" t="s">
        <v>2212</v>
      </c>
      <c r="E1463" s="153"/>
      <c r="F1463" s="58"/>
      <c r="G1463" s="58">
        <v>46213.0</v>
      </c>
      <c r="H1463" s="74"/>
      <c r="I1463" s="74"/>
      <c r="J1463" s="63" t="s">
        <v>82</v>
      </c>
      <c r="K1463" s="64" t="s">
        <v>82</v>
      </c>
      <c r="L1463" s="64" t="s">
        <v>82</v>
      </c>
      <c r="M1463" s="65" t="s">
        <v>82</v>
      </c>
      <c r="N1463" s="65" t="s">
        <v>82</v>
      </c>
      <c r="O1463" s="65" t="s">
        <v>82</v>
      </c>
      <c r="P1463" s="65" t="s">
        <v>82</v>
      </c>
      <c r="Q1463" s="65" t="s">
        <v>227</v>
      </c>
      <c r="R1463" s="65" t="s">
        <v>1645</v>
      </c>
      <c r="S1463" s="67"/>
      <c r="T1463" s="89"/>
      <c r="U1463" s="67"/>
      <c r="V1463" s="68"/>
      <c r="W1463" s="70"/>
      <c r="X1463" s="70"/>
      <c r="Y1463" s="64" t="s">
        <v>66</v>
      </c>
      <c r="Z1463" s="64" t="s">
        <v>66</v>
      </c>
      <c r="AA1463" s="64" t="s">
        <v>66</v>
      </c>
      <c r="AB1463" s="64" t="s">
        <v>66</v>
      </c>
      <c r="AC1463" s="52" t="s">
        <v>2466</v>
      </c>
      <c r="AD1463" s="52"/>
    </row>
    <row r="1464" ht="33.75" hidden="1" customHeight="1">
      <c r="A1464" s="52">
        <v>1636.0</v>
      </c>
      <c r="B1464" s="53" t="s">
        <v>54</v>
      </c>
      <c r="C1464" s="54" t="s">
        <v>1989</v>
      </c>
      <c r="D1464" s="55" t="s">
        <v>398</v>
      </c>
      <c r="E1464" s="88"/>
      <c r="F1464" s="58"/>
      <c r="G1464" s="58">
        <v>46233.0</v>
      </c>
      <c r="H1464" s="74"/>
      <c r="I1464" s="74"/>
      <c r="J1464" s="63" t="s">
        <v>66</v>
      </c>
      <c r="K1464" s="64" t="s">
        <v>66</v>
      </c>
      <c r="L1464" s="64" t="s">
        <v>66</v>
      </c>
      <c r="M1464" s="65" t="s">
        <v>66</v>
      </c>
      <c r="N1464" s="74" t="s">
        <v>66</v>
      </c>
      <c r="O1464" s="74" t="s">
        <v>66</v>
      </c>
      <c r="P1464" s="74" t="s">
        <v>66</v>
      </c>
      <c r="Q1464" s="74" t="s">
        <v>66</v>
      </c>
      <c r="R1464" s="65" t="s">
        <v>66</v>
      </c>
      <c r="S1464" s="67">
        <v>0.0</v>
      </c>
      <c r="T1464" s="89"/>
      <c r="U1464" s="67">
        <v>0.0</v>
      </c>
      <c r="V1464" s="68"/>
      <c r="W1464" s="70"/>
      <c r="X1464" s="70"/>
      <c r="Y1464" s="64" t="s">
        <v>2451</v>
      </c>
      <c r="Z1464" s="64" t="s">
        <v>66</v>
      </c>
      <c r="AA1464" s="64" t="s">
        <v>66</v>
      </c>
      <c r="AB1464" s="64" t="s">
        <v>66</v>
      </c>
      <c r="AC1464" s="52" t="s">
        <v>2473</v>
      </c>
      <c r="AD1464" s="52"/>
    </row>
    <row r="1465" ht="33.75" hidden="1" customHeight="1">
      <c r="A1465" s="128">
        <v>1632.0</v>
      </c>
      <c r="B1465" s="65" t="s">
        <v>54</v>
      </c>
      <c r="C1465" s="54" t="s">
        <v>275</v>
      </c>
      <c r="D1465" s="55" t="s">
        <v>333</v>
      </c>
      <c r="E1465" s="130">
        <v>46212.0</v>
      </c>
      <c r="F1465" s="138" t="s">
        <v>272</v>
      </c>
      <c r="G1465" s="138" t="s">
        <v>272</v>
      </c>
      <c r="H1465" s="65" t="s">
        <v>372</v>
      </c>
      <c r="I1465" s="65" t="s">
        <v>372</v>
      </c>
      <c r="J1465" s="65" t="s">
        <v>66</v>
      </c>
      <c r="K1465" s="65" t="s">
        <v>66</v>
      </c>
      <c r="L1465" s="65" t="s">
        <v>66</v>
      </c>
      <c r="M1465" s="65" t="s">
        <v>82</v>
      </c>
      <c r="N1465" s="65" t="s">
        <v>82</v>
      </c>
      <c r="O1465" s="65" t="s">
        <v>82</v>
      </c>
      <c r="P1465" s="65" t="s">
        <v>82</v>
      </c>
      <c r="Q1465" s="65" t="s">
        <v>58</v>
      </c>
      <c r="R1465" s="65" t="s">
        <v>64</v>
      </c>
      <c r="S1465" s="164">
        <v>12.0</v>
      </c>
      <c r="T1465" s="164"/>
      <c r="U1465" s="164">
        <v>0.0</v>
      </c>
      <c r="V1465" s="147"/>
      <c r="W1465" s="144"/>
      <c r="X1465" s="144"/>
      <c r="Y1465" s="65" t="s">
        <v>66</v>
      </c>
      <c r="Z1465" s="65" t="s">
        <v>66</v>
      </c>
      <c r="AA1465" s="65" t="s">
        <v>66</v>
      </c>
      <c r="AB1465" s="65" t="s">
        <v>66</v>
      </c>
      <c r="AC1465" s="128" t="s">
        <v>485</v>
      </c>
      <c r="AD1465" s="128"/>
    </row>
    <row r="1466" ht="33.75" hidden="1" customHeight="1">
      <c r="A1466" s="52">
        <v>1640.0</v>
      </c>
      <c r="B1466" s="74" t="s">
        <v>54</v>
      </c>
      <c r="C1466" s="54" t="s">
        <v>1990</v>
      </c>
      <c r="D1466" s="55" t="s">
        <v>197</v>
      </c>
      <c r="E1466" s="57"/>
      <c r="F1466" s="76"/>
      <c r="G1466" s="76"/>
      <c r="H1466" s="631"/>
      <c r="I1466" s="631"/>
      <c r="J1466" s="63" t="s">
        <v>66</v>
      </c>
      <c r="K1466" s="64" t="s">
        <v>66</v>
      </c>
      <c r="L1466" s="64" t="s">
        <v>66</v>
      </c>
      <c r="M1466" s="65" t="s">
        <v>66</v>
      </c>
      <c r="N1466" s="74" t="s">
        <v>66</v>
      </c>
      <c r="O1466" s="74" t="s">
        <v>66</v>
      </c>
      <c r="P1466" s="74" t="s">
        <v>66</v>
      </c>
      <c r="Q1466" s="74" t="s">
        <v>66</v>
      </c>
      <c r="R1466" s="65" t="s">
        <v>66</v>
      </c>
      <c r="S1466" s="67">
        <v>0.0</v>
      </c>
      <c r="T1466" s="89"/>
      <c r="U1466" s="67">
        <v>0.0</v>
      </c>
      <c r="V1466" s="68"/>
      <c r="W1466" s="70"/>
      <c r="X1466" s="70"/>
      <c r="Y1466" s="64" t="s">
        <v>58</v>
      </c>
      <c r="Z1466" s="64" t="s">
        <v>66</v>
      </c>
      <c r="AA1466" s="64" t="s">
        <v>66</v>
      </c>
      <c r="AB1466" s="64" t="s">
        <v>66</v>
      </c>
      <c r="AC1466" s="52" t="s">
        <v>568</v>
      </c>
      <c r="AD1466" s="52"/>
    </row>
    <row r="1467" ht="33.75" hidden="1" customHeight="1">
      <c r="A1467" s="52" t="s">
        <v>1991</v>
      </c>
      <c r="B1467" s="53" t="s">
        <v>54</v>
      </c>
      <c r="C1467" s="54" t="s">
        <v>324</v>
      </c>
      <c r="D1467" s="55"/>
      <c r="E1467" s="153"/>
      <c r="F1467" s="58"/>
      <c r="G1467" s="58">
        <v>44806.0</v>
      </c>
      <c r="H1467" s="74"/>
      <c r="I1467" s="74"/>
      <c r="J1467" s="63" t="s">
        <v>57</v>
      </c>
      <c r="K1467" s="64" t="s">
        <v>57</v>
      </c>
      <c r="L1467" s="64" t="s">
        <v>57</v>
      </c>
      <c r="M1467" s="74" t="s">
        <v>57</v>
      </c>
      <c r="N1467" s="307"/>
      <c r="O1467" s="307"/>
      <c r="P1467" s="307"/>
      <c r="Q1467" s="74"/>
      <c r="R1467" s="74"/>
      <c r="S1467" s="67"/>
      <c r="T1467" s="89">
        <v>6.0</v>
      </c>
      <c r="U1467" s="67"/>
      <c r="V1467" s="68"/>
      <c r="W1467" s="70"/>
      <c r="X1467" s="70"/>
      <c r="Y1467" s="64" t="s">
        <v>66</v>
      </c>
      <c r="Z1467" s="64" t="s">
        <v>66</v>
      </c>
      <c r="AA1467" s="64" t="s">
        <v>66</v>
      </c>
      <c r="AB1467" s="64" t="s">
        <v>66</v>
      </c>
      <c r="AC1467" s="52" t="s">
        <v>675</v>
      </c>
      <c r="AD1467" s="52"/>
    </row>
    <row r="1468" ht="33.75" hidden="1" customHeight="1">
      <c r="A1468" s="128">
        <v>1630.0</v>
      </c>
      <c r="B1468" s="65" t="s">
        <v>54</v>
      </c>
      <c r="C1468" s="54" t="s">
        <v>1993</v>
      </c>
      <c r="D1468" s="55" t="s">
        <v>354</v>
      </c>
      <c r="E1468" s="130"/>
      <c r="F1468" s="138" t="s">
        <v>272</v>
      </c>
      <c r="G1468" s="138" t="s">
        <v>272</v>
      </c>
      <c r="H1468" s="65" t="s">
        <v>372</v>
      </c>
      <c r="I1468" s="65" t="s">
        <v>373</v>
      </c>
      <c r="J1468" s="65" t="s">
        <v>66</v>
      </c>
      <c r="K1468" s="65" t="s">
        <v>66</v>
      </c>
      <c r="L1468" s="65" t="s">
        <v>66</v>
      </c>
      <c r="M1468" s="65" t="s">
        <v>66</v>
      </c>
      <c r="N1468" s="65" t="s">
        <v>66</v>
      </c>
      <c r="O1468" s="65" t="s">
        <v>66</v>
      </c>
      <c r="P1468" s="65" t="s">
        <v>66</v>
      </c>
      <c r="Q1468" s="65" t="s">
        <v>66</v>
      </c>
      <c r="R1468" s="65" t="s">
        <v>66</v>
      </c>
      <c r="S1468" s="164">
        <v>0.0</v>
      </c>
      <c r="T1468" s="164"/>
      <c r="U1468" s="164">
        <v>0.0</v>
      </c>
      <c r="V1468" s="147"/>
      <c r="W1468" s="144"/>
      <c r="X1468" s="144"/>
      <c r="Y1468" s="65" t="s">
        <v>66</v>
      </c>
      <c r="Z1468" s="65" t="s">
        <v>66</v>
      </c>
      <c r="AA1468" s="65" t="s">
        <v>66</v>
      </c>
      <c r="AB1468" s="65" t="s">
        <v>66</v>
      </c>
      <c r="AC1468" s="128" t="s">
        <v>2469</v>
      </c>
      <c r="AD1468" s="128"/>
    </row>
    <row r="1469" ht="33.75" hidden="1" customHeight="1">
      <c r="A1469" s="52" t="s">
        <v>1994</v>
      </c>
      <c r="B1469" s="53" t="s">
        <v>54</v>
      </c>
      <c r="C1469" s="54" t="s">
        <v>352</v>
      </c>
      <c r="D1469" s="55"/>
      <c r="E1469" s="153"/>
      <c r="F1469" s="58"/>
      <c r="G1469" s="58"/>
      <c r="H1469" s="74"/>
      <c r="I1469" s="74"/>
      <c r="J1469" s="63" t="s">
        <v>57</v>
      </c>
      <c r="K1469" s="64" t="s">
        <v>82</v>
      </c>
      <c r="L1469" s="64" t="s">
        <v>66</v>
      </c>
      <c r="M1469" s="74" t="s">
        <v>66</v>
      </c>
      <c r="N1469" s="307"/>
      <c r="O1469" s="307"/>
      <c r="P1469" s="307"/>
      <c r="Q1469" s="74"/>
      <c r="R1469" s="74"/>
      <c r="S1469" s="67"/>
      <c r="T1469" s="89">
        <v>1.0</v>
      </c>
      <c r="U1469" s="67"/>
      <c r="V1469" s="68"/>
      <c r="W1469" s="70"/>
      <c r="X1469" s="70"/>
      <c r="Y1469" s="64" t="s">
        <v>66</v>
      </c>
      <c r="Z1469" s="64" t="s">
        <v>66</v>
      </c>
      <c r="AA1469" s="64" t="s">
        <v>66</v>
      </c>
      <c r="AB1469" s="64" t="s">
        <v>66</v>
      </c>
      <c r="AC1469" s="54"/>
      <c r="AD1469" s="54"/>
    </row>
    <row r="1470" ht="33.75" hidden="1" customHeight="1">
      <c r="A1470" s="52" t="s">
        <v>1996</v>
      </c>
      <c r="B1470" s="53" t="s">
        <v>54</v>
      </c>
      <c r="C1470" s="54" t="s">
        <v>326</v>
      </c>
      <c r="D1470" s="55"/>
      <c r="E1470" s="153"/>
      <c r="F1470" s="58"/>
      <c r="G1470" s="58">
        <v>44800.0</v>
      </c>
      <c r="H1470" s="74"/>
      <c r="I1470" s="74"/>
      <c r="J1470" s="63" t="s">
        <v>57</v>
      </c>
      <c r="K1470" s="64" t="s">
        <v>57</v>
      </c>
      <c r="L1470" s="64" t="s">
        <v>57</v>
      </c>
      <c r="M1470" s="74" t="s">
        <v>57</v>
      </c>
      <c r="N1470" s="307"/>
      <c r="O1470" s="307"/>
      <c r="P1470" s="307"/>
      <c r="Q1470" s="74"/>
      <c r="R1470" s="74"/>
      <c r="S1470" s="67"/>
      <c r="T1470" s="89">
        <v>3.0</v>
      </c>
      <c r="U1470" s="67"/>
      <c r="V1470" s="68"/>
      <c r="W1470" s="70"/>
      <c r="X1470" s="70"/>
      <c r="Y1470" s="64" t="s">
        <v>66</v>
      </c>
      <c r="Z1470" s="64" t="s">
        <v>66</v>
      </c>
      <c r="AA1470" s="64" t="s">
        <v>66</v>
      </c>
      <c r="AB1470" s="64" t="s">
        <v>66</v>
      </c>
      <c r="AC1470" s="412" t="s">
        <v>675</v>
      </c>
      <c r="AD1470" s="52"/>
    </row>
    <row r="1471" ht="33.75" hidden="1" customHeight="1">
      <c r="A1471" s="52" t="s">
        <v>1997</v>
      </c>
      <c r="B1471" s="53" t="s">
        <v>54</v>
      </c>
      <c r="C1471" s="54" t="s">
        <v>346</v>
      </c>
      <c r="D1471" s="55"/>
      <c r="E1471" s="153"/>
      <c r="F1471" s="58"/>
      <c r="G1471" s="58">
        <v>44800.0</v>
      </c>
      <c r="H1471" s="74"/>
      <c r="I1471" s="74"/>
      <c r="J1471" s="63" t="s">
        <v>57</v>
      </c>
      <c r="K1471" s="64" t="s">
        <v>57</v>
      </c>
      <c r="L1471" s="64" t="s">
        <v>2911</v>
      </c>
      <c r="M1471" s="74" t="s">
        <v>335</v>
      </c>
      <c r="N1471" s="307"/>
      <c r="O1471" s="307"/>
      <c r="P1471" s="307"/>
      <c r="Q1471" s="74"/>
      <c r="R1471" s="74"/>
      <c r="S1471" s="67"/>
      <c r="T1471" s="89">
        <v>9.0</v>
      </c>
      <c r="U1471" s="67"/>
      <c r="V1471" s="68"/>
      <c r="W1471" s="70"/>
      <c r="X1471" s="70"/>
      <c r="Y1471" s="64" t="s">
        <v>66</v>
      </c>
      <c r="Z1471" s="64" t="s">
        <v>66</v>
      </c>
      <c r="AA1471" s="64" t="s">
        <v>66</v>
      </c>
      <c r="AB1471" s="64" t="s">
        <v>66</v>
      </c>
      <c r="AC1471" s="54" t="s">
        <v>675</v>
      </c>
      <c r="AD1471" s="128"/>
    </row>
    <row r="1472" ht="33.75" hidden="1" customHeight="1">
      <c r="A1472" s="52" t="s">
        <v>1998</v>
      </c>
      <c r="B1472" s="53" t="s">
        <v>54</v>
      </c>
      <c r="C1472" s="54" t="s">
        <v>460</v>
      </c>
      <c r="D1472" s="55"/>
      <c r="E1472" s="153"/>
      <c r="F1472" s="58"/>
      <c r="G1472" s="58"/>
      <c r="H1472" s="74"/>
      <c r="I1472" s="74"/>
      <c r="J1472" s="63" t="s">
        <v>57</v>
      </c>
      <c r="K1472" s="64" t="s">
        <v>57</v>
      </c>
      <c r="L1472" s="64" t="s">
        <v>57</v>
      </c>
      <c r="M1472" s="74" t="s">
        <v>57</v>
      </c>
      <c r="N1472" s="307"/>
      <c r="O1472" s="307"/>
      <c r="P1472" s="307"/>
      <c r="Q1472" s="74"/>
      <c r="R1472" s="74"/>
      <c r="S1472" s="67">
        <v>17.0</v>
      </c>
      <c r="T1472" s="89">
        <v>12.0</v>
      </c>
      <c r="U1472" s="67">
        <v>3.0</v>
      </c>
      <c r="V1472" s="68"/>
      <c r="W1472" s="70"/>
      <c r="X1472" s="70"/>
      <c r="Y1472" s="64" t="s">
        <v>66</v>
      </c>
      <c r="Z1472" s="64" t="s">
        <v>66</v>
      </c>
      <c r="AA1472" s="64" t="s">
        <v>66</v>
      </c>
      <c r="AB1472" s="64" t="s">
        <v>66</v>
      </c>
      <c r="AC1472" s="412" t="s">
        <v>1394</v>
      </c>
      <c r="AD1472" s="52"/>
    </row>
    <row r="1473" ht="33.75" hidden="1" customHeight="1">
      <c r="A1473" s="52" t="s">
        <v>2000</v>
      </c>
      <c r="B1473" s="53" t="s">
        <v>54</v>
      </c>
      <c r="C1473" s="54" t="s">
        <v>343</v>
      </c>
      <c r="D1473" s="55"/>
      <c r="E1473" s="153"/>
      <c r="F1473" s="58"/>
      <c r="G1473" s="58">
        <v>44828.0</v>
      </c>
      <c r="H1473" s="74"/>
      <c r="I1473" s="74"/>
      <c r="J1473" s="63" t="s">
        <v>57</v>
      </c>
      <c r="K1473" s="64" t="s">
        <v>57</v>
      </c>
      <c r="L1473" s="64" t="s">
        <v>66</v>
      </c>
      <c r="M1473" s="74" t="s">
        <v>57</v>
      </c>
      <c r="N1473" s="307"/>
      <c r="O1473" s="307"/>
      <c r="P1473" s="307"/>
      <c r="Q1473" s="74"/>
      <c r="R1473" s="74"/>
      <c r="S1473" s="67"/>
      <c r="T1473" s="89">
        <v>2.0</v>
      </c>
      <c r="U1473" s="67"/>
      <c r="V1473" s="68"/>
      <c r="W1473" s="70"/>
      <c r="X1473" s="70"/>
      <c r="Y1473" s="64" t="s">
        <v>66</v>
      </c>
      <c r="Z1473" s="64" t="s">
        <v>66</v>
      </c>
      <c r="AA1473" s="64" t="s">
        <v>66</v>
      </c>
      <c r="AB1473" s="64" t="s">
        <v>66</v>
      </c>
      <c r="AC1473" s="54" t="s">
        <v>1240</v>
      </c>
      <c r="AD1473" s="128"/>
    </row>
    <row r="1474" ht="33.75" hidden="1" customHeight="1">
      <c r="A1474" s="52" t="s">
        <v>2001</v>
      </c>
      <c r="B1474" s="53" t="s">
        <v>54</v>
      </c>
      <c r="C1474" s="54" t="s">
        <v>348</v>
      </c>
      <c r="D1474" s="55"/>
      <c r="E1474" s="153"/>
      <c r="F1474" s="58"/>
      <c r="G1474" s="58">
        <v>44807.0</v>
      </c>
      <c r="H1474" s="74"/>
      <c r="I1474" s="74"/>
      <c r="J1474" s="63" t="s">
        <v>57</v>
      </c>
      <c r="K1474" s="64" t="s">
        <v>57</v>
      </c>
      <c r="L1474" s="64" t="s">
        <v>57</v>
      </c>
      <c r="M1474" s="74" t="s">
        <v>335</v>
      </c>
      <c r="N1474" s="307"/>
      <c r="O1474" s="307"/>
      <c r="P1474" s="307"/>
      <c r="Q1474" s="74"/>
      <c r="R1474" s="74"/>
      <c r="S1474" s="67"/>
      <c r="T1474" s="89">
        <v>27.0</v>
      </c>
      <c r="U1474" s="67"/>
      <c r="V1474" s="68"/>
      <c r="W1474" s="70"/>
      <c r="X1474" s="70"/>
      <c r="Y1474" s="64" t="s">
        <v>66</v>
      </c>
      <c r="Z1474" s="64" t="s">
        <v>66</v>
      </c>
      <c r="AA1474" s="64" t="s">
        <v>66</v>
      </c>
      <c r="AB1474" s="64" t="s">
        <v>66</v>
      </c>
      <c r="AC1474" s="54" t="s">
        <v>293</v>
      </c>
      <c r="AD1474" s="54"/>
    </row>
    <row r="1475" ht="33.75" hidden="1" customHeight="1">
      <c r="A1475" s="52" t="s">
        <v>2003</v>
      </c>
      <c r="B1475" s="53" t="s">
        <v>54</v>
      </c>
      <c r="C1475" s="54" t="s">
        <v>350</v>
      </c>
      <c r="D1475" s="55"/>
      <c r="E1475" s="153"/>
      <c r="F1475" s="58"/>
      <c r="G1475" s="58">
        <v>44807.0</v>
      </c>
      <c r="H1475" s="74"/>
      <c r="I1475" s="74"/>
      <c r="J1475" s="63" t="s">
        <v>57</v>
      </c>
      <c r="K1475" s="64" t="s">
        <v>57</v>
      </c>
      <c r="L1475" s="64" t="s">
        <v>57</v>
      </c>
      <c r="M1475" s="74" t="s">
        <v>57</v>
      </c>
      <c r="N1475" s="307"/>
      <c r="O1475" s="307"/>
      <c r="P1475" s="307"/>
      <c r="Q1475" s="74"/>
      <c r="R1475" s="74"/>
      <c r="S1475" s="67"/>
      <c r="T1475" s="89">
        <v>11.0</v>
      </c>
      <c r="U1475" s="67"/>
      <c r="V1475" s="68"/>
      <c r="W1475" s="70"/>
      <c r="X1475" s="70"/>
      <c r="Y1475" s="64" t="s">
        <v>66</v>
      </c>
      <c r="Z1475" s="64" t="s">
        <v>66</v>
      </c>
      <c r="AA1475" s="64" t="s">
        <v>66</v>
      </c>
      <c r="AB1475" s="64" t="s">
        <v>66</v>
      </c>
      <c r="AC1475" s="54" t="s">
        <v>2647</v>
      </c>
      <c r="AD1475" s="128"/>
    </row>
    <row r="1476" ht="33.75" hidden="1" customHeight="1">
      <c r="A1476" s="52" t="s">
        <v>2004</v>
      </c>
      <c r="B1476" s="53" t="s">
        <v>54</v>
      </c>
      <c r="C1476" s="54" t="s">
        <v>371</v>
      </c>
      <c r="D1476" s="55"/>
      <c r="E1476" s="153"/>
      <c r="F1476" s="58"/>
      <c r="G1476" s="58">
        <v>44877.0</v>
      </c>
      <c r="H1476" s="74"/>
      <c r="I1476" s="74"/>
      <c r="J1476" s="63" t="s">
        <v>57</v>
      </c>
      <c r="K1476" s="64" t="s">
        <v>57</v>
      </c>
      <c r="L1476" s="64" t="s">
        <v>57</v>
      </c>
      <c r="M1476" s="74" t="s">
        <v>57</v>
      </c>
      <c r="N1476" s="307"/>
      <c r="O1476" s="307"/>
      <c r="P1476" s="307"/>
      <c r="Q1476" s="74"/>
      <c r="R1476" s="74"/>
      <c r="S1476" s="67">
        <v>18.0</v>
      </c>
      <c r="T1476" s="89">
        <v>12.0</v>
      </c>
      <c r="U1476" s="67"/>
      <c r="V1476" s="68"/>
      <c r="W1476" s="70"/>
      <c r="X1476" s="70"/>
      <c r="Y1476" s="64" t="s">
        <v>66</v>
      </c>
      <c r="Z1476" s="64" t="s">
        <v>66</v>
      </c>
      <c r="AA1476" s="64" t="s">
        <v>66</v>
      </c>
      <c r="AB1476" s="64" t="s">
        <v>66</v>
      </c>
      <c r="AC1476" s="412" t="s">
        <v>675</v>
      </c>
      <c r="AD1476" s="52"/>
    </row>
    <row r="1477" ht="33.75" hidden="1" customHeight="1">
      <c r="A1477" s="52" t="s">
        <v>2005</v>
      </c>
      <c r="B1477" s="53" t="s">
        <v>54</v>
      </c>
      <c r="C1477" s="54" t="s">
        <v>375</v>
      </c>
      <c r="D1477" s="55"/>
      <c r="E1477" s="153"/>
      <c r="F1477" s="58"/>
      <c r="G1477" s="58">
        <v>44863.0</v>
      </c>
      <c r="H1477" s="74"/>
      <c r="I1477" s="74"/>
      <c r="J1477" s="63" t="s">
        <v>57</v>
      </c>
      <c r="K1477" s="64" t="s">
        <v>57</v>
      </c>
      <c r="L1477" s="64" t="s">
        <v>57</v>
      </c>
      <c r="M1477" s="74" t="s">
        <v>57</v>
      </c>
      <c r="N1477" s="307"/>
      <c r="O1477" s="307"/>
      <c r="P1477" s="307"/>
      <c r="Q1477" s="74"/>
      <c r="R1477" s="74"/>
      <c r="S1477" s="67"/>
      <c r="T1477" s="89">
        <v>17.0</v>
      </c>
      <c r="U1477" s="67"/>
      <c r="V1477" s="68"/>
      <c r="W1477" s="70"/>
      <c r="X1477" s="70"/>
      <c r="Y1477" s="64" t="s">
        <v>66</v>
      </c>
      <c r="Z1477" s="64" t="s">
        <v>66</v>
      </c>
      <c r="AA1477" s="64" t="s">
        <v>66</v>
      </c>
      <c r="AB1477" s="64" t="s">
        <v>66</v>
      </c>
      <c r="AC1477" s="412" t="s">
        <v>675</v>
      </c>
      <c r="AD1477" s="52"/>
    </row>
    <row r="1478" ht="33.75" hidden="1" customHeight="1">
      <c r="A1478" s="52" t="s">
        <v>2006</v>
      </c>
      <c r="B1478" s="53" t="s">
        <v>54</v>
      </c>
      <c r="C1478" s="54" t="s">
        <v>396</v>
      </c>
      <c r="D1478" s="55"/>
      <c r="E1478" s="153"/>
      <c r="F1478" s="58"/>
      <c r="G1478" s="58">
        <v>44877.0</v>
      </c>
      <c r="H1478" s="74"/>
      <c r="I1478" s="74"/>
      <c r="J1478" s="63" t="s">
        <v>57</v>
      </c>
      <c r="K1478" s="64" t="s">
        <v>57</v>
      </c>
      <c r="L1478" s="64" t="s">
        <v>57</v>
      </c>
      <c r="M1478" s="74" t="s">
        <v>57</v>
      </c>
      <c r="N1478" s="307"/>
      <c r="O1478" s="307"/>
      <c r="P1478" s="307"/>
      <c r="Q1478" s="74"/>
      <c r="R1478" s="74"/>
      <c r="S1478" s="67">
        <v>5.0</v>
      </c>
      <c r="T1478" s="89">
        <v>13.0</v>
      </c>
      <c r="U1478" s="67"/>
      <c r="V1478" s="68"/>
      <c r="W1478" s="70"/>
      <c r="X1478" s="70"/>
      <c r="Y1478" s="64" t="s">
        <v>66</v>
      </c>
      <c r="Z1478" s="64" t="s">
        <v>66</v>
      </c>
      <c r="AA1478" s="64" t="s">
        <v>66</v>
      </c>
      <c r="AB1478" s="64" t="s">
        <v>66</v>
      </c>
      <c r="AC1478" s="412" t="s">
        <v>675</v>
      </c>
      <c r="AD1478" s="52"/>
    </row>
    <row r="1479" ht="33.75" hidden="1" customHeight="1">
      <c r="A1479" s="52" t="s">
        <v>2008</v>
      </c>
      <c r="B1479" s="53" t="s">
        <v>54</v>
      </c>
      <c r="C1479" s="54" t="s">
        <v>403</v>
      </c>
      <c r="D1479" s="55"/>
      <c r="E1479" s="153"/>
      <c r="F1479" s="58"/>
      <c r="G1479" s="58">
        <v>44947.0</v>
      </c>
      <c r="H1479" s="74"/>
      <c r="I1479" s="74"/>
      <c r="J1479" s="63" t="s">
        <v>57</v>
      </c>
      <c r="K1479" s="64" t="s">
        <v>57</v>
      </c>
      <c r="L1479" s="64" t="s">
        <v>57</v>
      </c>
      <c r="M1479" s="74" t="s">
        <v>57</v>
      </c>
      <c r="N1479" s="307"/>
      <c r="O1479" s="307"/>
      <c r="P1479" s="307"/>
      <c r="Q1479" s="74"/>
      <c r="R1479" s="74"/>
      <c r="S1479" s="67">
        <v>12.0</v>
      </c>
      <c r="T1479" s="89">
        <v>7.0</v>
      </c>
      <c r="U1479" s="67">
        <v>1.0</v>
      </c>
      <c r="V1479" s="68"/>
      <c r="W1479" s="70"/>
      <c r="X1479" s="70"/>
      <c r="Y1479" s="64" t="s">
        <v>66</v>
      </c>
      <c r="Z1479" s="64" t="s">
        <v>66</v>
      </c>
      <c r="AA1479" s="64" t="s">
        <v>66</v>
      </c>
      <c r="AB1479" s="64" t="s">
        <v>66</v>
      </c>
      <c r="AC1479" s="412" t="s">
        <v>675</v>
      </c>
      <c r="AD1479" s="52"/>
    </row>
    <row r="1480" ht="33.75" hidden="1" customHeight="1">
      <c r="A1480" s="52" t="s">
        <v>2010</v>
      </c>
      <c r="B1480" s="53" t="s">
        <v>54</v>
      </c>
      <c r="C1480" s="54" t="s">
        <v>446</v>
      </c>
      <c r="D1480" s="55"/>
      <c r="E1480" s="153"/>
      <c r="F1480" s="58"/>
      <c r="G1480" s="58">
        <v>45090.0</v>
      </c>
      <c r="H1480" s="74"/>
      <c r="I1480" s="74"/>
      <c r="J1480" s="63" t="s">
        <v>57</v>
      </c>
      <c r="K1480" s="64" t="s">
        <v>57</v>
      </c>
      <c r="L1480" s="64" t="s">
        <v>57</v>
      </c>
      <c r="M1480" s="74" t="s">
        <v>57</v>
      </c>
      <c r="N1480" s="307"/>
      <c r="O1480" s="307"/>
      <c r="P1480" s="307"/>
      <c r="Q1480" s="74"/>
      <c r="R1480" s="74"/>
      <c r="S1480" s="67">
        <v>32.0</v>
      </c>
      <c r="T1480" s="89">
        <v>26.0</v>
      </c>
      <c r="U1480" s="67">
        <v>9.0</v>
      </c>
      <c r="V1480" s="68"/>
      <c r="W1480" s="70"/>
      <c r="X1480" s="70"/>
      <c r="Y1480" s="64" t="s">
        <v>66</v>
      </c>
      <c r="Z1480" s="64" t="s">
        <v>66</v>
      </c>
      <c r="AA1480" s="64" t="s">
        <v>66</v>
      </c>
      <c r="AB1480" s="64" t="s">
        <v>66</v>
      </c>
      <c r="AC1480" s="52" t="s">
        <v>2650</v>
      </c>
      <c r="AD1480" s="52"/>
    </row>
    <row r="1481" ht="33.75" hidden="1" customHeight="1">
      <c r="A1481" s="52" t="s">
        <v>2011</v>
      </c>
      <c r="B1481" s="53" t="s">
        <v>54</v>
      </c>
      <c r="C1481" s="54" t="s">
        <v>456</v>
      </c>
      <c r="D1481" s="55"/>
      <c r="E1481" s="153"/>
      <c r="F1481" s="58"/>
      <c r="G1481" s="58">
        <v>44947.0</v>
      </c>
      <c r="H1481" s="74"/>
      <c r="I1481" s="74"/>
      <c r="J1481" s="63" t="s">
        <v>57</v>
      </c>
      <c r="K1481" s="64" t="s">
        <v>57</v>
      </c>
      <c r="L1481" s="64" t="s">
        <v>57</v>
      </c>
      <c r="M1481" s="74" t="s">
        <v>57</v>
      </c>
      <c r="N1481" s="307"/>
      <c r="O1481" s="307"/>
      <c r="P1481" s="307"/>
      <c r="Q1481" s="74"/>
      <c r="R1481" s="74"/>
      <c r="S1481" s="67">
        <v>6.0</v>
      </c>
      <c r="T1481" s="89">
        <v>4.0</v>
      </c>
      <c r="U1481" s="67"/>
      <c r="V1481" s="68"/>
      <c r="W1481" s="70"/>
      <c r="X1481" s="70"/>
      <c r="Y1481" s="64" t="s">
        <v>66</v>
      </c>
      <c r="Z1481" s="64" t="s">
        <v>66</v>
      </c>
      <c r="AA1481" s="64" t="s">
        <v>66</v>
      </c>
      <c r="AB1481" s="64" t="s">
        <v>66</v>
      </c>
      <c r="AC1481" s="52"/>
      <c r="AD1481" s="52"/>
    </row>
    <row r="1482" ht="33.75" hidden="1" customHeight="1">
      <c r="A1482" s="52" t="s">
        <v>2013</v>
      </c>
      <c r="B1482" s="53" t="s">
        <v>54</v>
      </c>
      <c r="C1482" s="54" t="s">
        <v>2014</v>
      </c>
      <c r="D1482" s="55"/>
      <c r="E1482" s="153"/>
      <c r="F1482" s="58"/>
      <c r="G1482" s="58">
        <v>44947.0</v>
      </c>
      <c r="H1482" s="74"/>
      <c r="I1482" s="74"/>
      <c r="J1482" s="63" t="s">
        <v>57</v>
      </c>
      <c r="K1482" s="64" t="s">
        <v>57</v>
      </c>
      <c r="L1482" s="64" t="s">
        <v>66</v>
      </c>
      <c r="M1482" s="74" t="s">
        <v>57</v>
      </c>
      <c r="N1482" s="307"/>
      <c r="O1482" s="307"/>
      <c r="P1482" s="307"/>
      <c r="Q1482" s="74"/>
      <c r="R1482" s="74"/>
      <c r="S1482" s="67">
        <v>3.0</v>
      </c>
      <c r="T1482" s="89">
        <v>1.0</v>
      </c>
      <c r="U1482" s="67">
        <v>0.0</v>
      </c>
      <c r="V1482" s="68"/>
      <c r="W1482" s="70"/>
      <c r="X1482" s="70"/>
      <c r="Y1482" s="64" t="s">
        <v>66</v>
      </c>
      <c r="Z1482" s="64" t="s">
        <v>66</v>
      </c>
      <c r="AA1482" s="64" t="s">
        <v>66</v>
      </c>
      <c r="AB1482" s="64" t="s">
        <v>66</v>
      </c>
      <c r="AC1482" s="412" t="s">
        <v>675</v>
      </c>
      <c r="AD1482" s="52"/>
    </row>
    <row r="1483" ht="33.75" hidden="1" customHeight="1">
      <c r="A1483" s="52" t="s">
        <v>2016</v>
      </c>
      <c r="B1483" s="53" t="s">
        <v>54</v>
      </c>
      <c r="C1483" s="54" t="s">
        <v>501</v>
      </c>
      <c r="D1483" s="55"/>
      <c r="E1483" s="153"/>
      <c r="F1483" s="58"/>
      <c r="G1483" s="58">
        <v>45017.0</v>
      </c>
      <c r="H1483" s="74"/>
      <c r="I1483" s="74"/>
      <c r="J1483" s="63" t="s">
        <v>57</v>
      </c>
      <c r="K1483" s="64" t="s">
        <v>57</v>
      </c>
      <c r="L1483" s="64" t="s">
        <v>57</v>
      </c>
      <c r="M1483" s="74" t="s">
        <v>57</v>
      </c>
      <c r="N1483" s="307"/>
      <c r="O1483" s="307"/>
      <c r="P1483" s="307"/>
      <c r="Q1483" s="74"/>
      <c r="R1483" s="74"/>
      <c r="S1483" s="67">
        <v>20.0</v>
      </c>
      <c r="T1483" s="89">
        <v>11.0</v>
      </c>
      <c r="U1483" s="67">
        <v>1.0</v>
      </c>
      <c r="V1483" s="68"/>
      <c r="W1483" s="70"/>
      <c r="X1483" s="70"/>
      <c r="Y1483" s="64" t="s">
        <v>66</v>
      </c>
      <c r="Z1483" s="64" t="s">
        <v>66</v>
      </c>
      <c r="AA1483" s="64" t="s">
        <v>66</v>
      </c>
      <c r="AB1483" s="64" t="s">
        <v>66</v>
      </c>
      <c r="AC1483" s="52"/>
      <c r="AD1483" s="52"/>
    </row>
    <row r="1484" ht="33.75" hidden="1" customHeight="1">
      <c r="A1484" s="52" t="s">
        <v>2017</v>
      </c>
      <c r="B1484" s="53" t="s">
        <v>54</v>
      </c>
      <c r="C1484" s="54" t="s">
        <v>519</v>
      </c>
      <c r="D1484" s="55"/>
      <c r="E1484" s="153"/>
      <c r="F1484" s="58"/>
      <c r="G1484" s="58">
        <v>45017.0</v>
      </c>
      <c r="H1484" s="74"/>
      <c r="I1484" s="74"/>
      <c r="J1484" s="63" t="s">
        <v>57</v>
      </c>
      <c r="K1484" s="64" t="s">
        <v>57</v>
      </c>
      <c r="L1484" s="64" t="s">
        <v>57</v>
      </c>
      <c r="M1484" s="74" t="s">
        <v>57</v>
      </c>
      <c r="N1484" s="307"/>
      <c r="O1484" s="307"/>
      <c r="P1484" s="307"/>
      <c r="Q1484" s="74"/>
      <c r="R1484" s="74"/>
      <c r="S1484" s="67">
        <v>49.0</v>
      </c>
      <c r="T1484" s="89">
        <v>33.0</v>
      </c>
      <c r="U1484" s="67">
        <v>8.0</v>
      </c>
      <c r="V1484" s="68"/>
      <c r="W1484" s="70"/>
      <c r="X1484" s="70"/>
      <c r="Y1484" s="64" t="s">
        <v>66</v>
      </c>
      <c r="Z1484" s="64" t="s">
        <v>66</v>
      </c>
      <c r="AA1484" s="64" t="s">
        <v>66</v>
      </c>
      <c r="AB1484" s="64" t="s">
        <v>66</v>
      </c>
      <c r="AC1484" s="52"/>
      <c r="AD1484" s="52"/>
    </row>
    <row r="1485" ht="33.75" hidden="1" customHeight="1">
      <c r="A1485" s="52" t="s">
        <v>2019</v>
      </c>
      <c r="B1485" s="53" t="s">
        <v>54</v>
      </c>
      <c r="C1485" s="54" t="s">
        <v>522</v>
      </c>
      <c r="D1485" s="55"/>
      <c r="E1485" s="153"/>
      <c r="F1485" s="58"/>
      <c r="G1485" s="58">
        <v>45017.0</v>
      </c>
      <c r="H1485" s="74"/>
      <c r="I1485" s="74"/>
      <c r="J1485" s="63" t="s">
        <v>57</v>
      </c>
      <c r="K1485" s="64" t="s">
        <v>57</v>
      </c>
      <c r="L1485" s="64" t="s">
        <v>57</v>
      </c>
      <c r="M1485" s="74" t="s">
        <v>57</v>
      </c>
      <c r="N1485" s="307"/>
      <c r="O1485" s="307"/>
      <c r="P1485" s="307"/>
      <c r="Q1485" s="74"/>
      <c r="R1485" s="74"/>
      <c r="S1485" s="67">
        <v>7.0</v>
      </c>
      <c r="T1485" s="89">
        <v>4.0</v>
      </c>
      <c r="U1485" s="67">
        <v>1.0</v>
      </c>
      <c r="V1485" s="68"/>
      <c r="W1485" s="70"/>
      <c r="X1485" s="70"/>
      <c r="Y1485" s="64" t="s">
        <v>66</v>
      </c>
      <c r="Z1485" s="64" t="s">
        <v>66</v>
      </c>
      <c r="AA1485" s="64" t="s">
        <v>66</v>
      </c>
      <c r="AB1485" s="64" t="s">
        <v>66</v>
      </c>
      <c r="AC1485" s="52"/>
      <c r="AD1485" s="52"/>
    </row>
    <row r="1486" ht="33.75" hidden="1" customHeight="1">
      <c r="A1486" s="52" t="s">
        <v>2020</v>
      </c>
      <c r="B1486" s="53" t="s">
        <v>54</v>
      </c>
      <c r="C1486" s="54" t="s">
        <v>530</v>
      </c>
      <c r="D1486" s="55"/>
      <c r="E1486" s="153"/>
      <c r="F1486" s="58"/>
      <c r="G1486" s="58">
        <v>45190.0</v>
      </c>
      <c r="H1486" s="74"/>
      <c r="I1486" s="74"/>
      <c r="J1486" s="63" t="s">
        <v>82</v>
      </c>
      <c r="K1486" s="64" t="s">
        <v>82</v>
      </c>
      <c r="L1486" s="64" t="s">
        <v>82</v>
      </c>
      <c r="M1486" s="74" t="s">
        <v>82</v>
      </c>
      <c r="N1486" s="307"/>
      <c r="O1486" s="307"/>
      <c r="P1486" s="307"/>
      <c r="Q1486" s="74"/>
      <c r="R1486" s="74"/>
      <c r="S1486" s="67">
        <v>18.0</v>
      </c>
      <c r="T1486" s="89">
        <v>15.0</v>
      </c>
      <c r="U1486" s="67">
        <v>5.0</v>
      </c>
      <c r="V1486" s="68"/>
      <c r="W1486" s="70"/>
      <c r="X1486" s="70"/>
      <c r="Y1486" s="64" t="s">
        <v>66</v>
      </c>
      <c r="Z1486" s="64" t="s">
        <v>66</v>
      </c>
      <c r="AA1486" s="64" t="s">
        <v>66</v>
      </c>
      <c r="AB1486" s="64" t="s">
        <v>66</v>
      </c>
      <c r="AC1486" s="52" t="s">
        <v>2653</v>
      </c>
      <c r="AD1486" s="52"/>
    </row>
    <row r="1487" ht="33.75" hidden="1" customHeight="1">
      <c r="A1487" s="52" t="s">
        <v>2021</v>
      </c>
      <c r="B1487" s="53" t="s">
        <v>54</v>
      </c>
      <c r="C1487" s="54" t="s">
        <v>549</v>
      </c>
      <c r="D1487" s="55"/>
      <c r="E1487" s="153"/>
      <c r="F1487" s="58"/>
      <c r="G1487" s="58">
        <v>45052.0</v>
      </c>
      <c r="H1487" s="74"/>
      <c r="I1487" s="74"/>
      <c r="J1487" s="63" t="s">
        <v>57</v>
      </c>
      <c r="K1487" s="64" t="s">
        <v>2958</v>
      </c>
      <c r="L1487" s="64" t="s">
        <v>66</v>
      </c>
      <c r="M1487" s="74" t="s">
        <v>57</v>
      </c>
      <c r="N1487" s="307"/>
      <c r="O1487" s="307"/>
      <c r="P1487" s="307"/>
      <c r="Q1487" s="74"/>
      <c r="R1487" s="74"/>
      <c r="S1487" s="67">
        <v>3.0</v>
      </c>
      <c r="T1487" s="89">
        <v>1.0</v>
      </c>
      <c r="U1487" s="67">
        <v>0.0</v>
      </c>
      <c r="V1487" s="68"/>
      <c r="W1487" s="70"/>
      <c r="X1487" s="70"/>
      <c r="Y1487" s="64" t="s">
        <v>66</v>
      </c>
      <c r="Z1487" s="64" t="s">
        <v>66</v>
      </c>
      <c r="AA1487" s="64" t="s">
        <v>66</v>
      </c>
      <c r="AB1487" s="64" t="s">
        <v>66</v>
      </c>
      <c r="AC1487" s="52"/>
      <c r="AD1487" s="52"/>
    </row>
    <row r="1488" ht="33.75" hidden="1" customHeight="1">
      <c r="A1488" s="52" t="s">
        <v>2022</v>
      </c>
      <c r="B1488" s="53" t="s">
        <v>54</v>
      </c>
      <c r="C1488" s="54" t="s">
        <v>545</v>
      </c>
      <c r="D1488" s="55"/>
      <c r="E1488" s="153"/>
      <c r="F1488" s="58"/>
      <c r="G1488" s="58">
        <v>45052.0</v>
      </c>
      <c r="H1488" s="74"/>
      <c r="I1488" s="74"/>
      <c r="J1488" s="63" t="s">
        <v>57</v>
      </c>
      <c r="K1488" s="64" t="s">
        <v>57</v>
      </c>
      <c r="L1488" s="64" t="s">
        <v>57</v>
      </c>
      <c r="M1488" s="74" t="s">
        <v>57</v>
      </c>
      <c r="N1488" s="307"/>
      <c r="O1488" s="307"/>
      <c r="P1488" s="307"/>
      <c r="Q1488" s="74"/>
      <c r="R1488" s="74"/>
      <c r="S1488" s="67">
        <v>20.0</v>
      </c>
      <c r="T1488" s="89">
        <v>13.0</v>
      </c>
      <c r="U1488" s="67">
        <v>4.0</v>
      </c>
      <c r="V1488" s="68"/>
      <c r="W1488" s="70"/>
      <c r="X1488" s="70"/>
      <c r="Y1488" s="64" t="s">
        <v>66</v>
      </c>
      <c r="Z1488" s="64" t="s">
        <v>66</v>
      </c>
      <c r="AA1488" s="64" t="s">
        <v>66</v>
      </c>
      <c r="AB1488" s="64" t="s">
        <v>66</v>
      </c>
      <c r="AC1488" s="52"/>
      <c r="AD1488" s="52"/>
    </row>
    <row r="1489" ht="33.75" hidden="1" customHeight="1">
      <c r="A1489" s="52" t="s">
        <v>2023</v>
      </c>
      <c r="B1489" s="53" t="s">
        <v>54</v>
      </c>
      <c r="C1489" s="54" t="s">
        <v>572</v>
      </c>
      <c r="D1489" s="55"/>
      <c r="E1489" s="153"/>
      <c r="F1489" s="58"/>
      <c r="G1489" s="58">
        <v>45052.0</v>
      </c>
      <c r="H1489" s="74"/>
      <c r="I1489" s="74"/>
      <c r="J1489" s="63" t="s">
        <v>57</v>
      </c>
      <c r="K1489" s="64" t="s">
        <v>57</v>
      </c>
      <c r="L1489" s="64" t="s">
        <v>57</v>
      </c>
      <c r="M1489" s="74" t="s">
        <v>57</v>
      </c>
      <c r="N1489" s="307"/>
      <c r="O1489" s="307"/>
      <c r="P1489" s="307"/>
      <c r="Q1489" s="74"/>
      <c r="R1489" s="74"/>
      <c r="S1489" s="67">
        <v>8.0</v>
      </c>
      <c r="T1489" s="89">
        <v>10.0</v>
      </c>
      <c r="U1489" s="67">
        <v>7.0</v>
      </c>
      <c r="V1489" s="68"/>
      <c r="W1489" s="70"/>
      <c r="X1489" s="70"/>
      <c r="Y1489" s="64" t="s">
        <v>66</v>
      </c>
      <c r="Z1489" s="64" t="s">
        <v>66</v>
      </c>
      <c r="AA1489" s="64" t="s">
        <v>66</v>
      </c>
      <c r="AB1489" s="64" t="s">
        <v>66</v>
      </c>
      <c r="AC1489" s="52"/>
      <c r="AD1489" s="52"/>
    </row>
    <row r="1490" ht="33.75" hidden="1" customHeight="1">
      <c r="A1490" s="52" t="s">
        <v>2024</v>
      </c>
      <c r="B1490" s="53" t="s">
        <v>54</v>
      </c>
      <c r="C1490" s="54" t="s">
        <v>580</v>
      </c>
      <c r="D1490" s="55"/>
      <c r="E1490" s="153"/>
      <c r="F1490" s="58"/>
      <c r="G1490" s="58">
        <v>45083.0</v>
      </c>
      <c r="H1490" s="74"/>
      <c r="I1490" s="74"/>
      <c r="J1490" s="63" t="s">
        <v>57</v>
      </c>
      <c r="K1490" s="64" t="s">
        <v>57</v>
      </c>
      <c r="L1490" s="64" t="s">
        <v>57</v>
      </c>
      <c r="M1490" s="74" t="s">
        <v>57</v>
      </c>
      <c r="N1490" s="307"/>
      <c r="O1490" s="307"/>
      <c r="P1490" s="307"/>
      <c r="Q1490" s="74"/>
      <c r="R1490" s="74"/>
      <c r="S1490" s="67">
        <v>51.0</v>
      </c>
      <c r="T1490" s="89">
        <v>36.0</v>
      </c>
      <c r="U1490" s="67">
        <v>10.0</v>
      </c>
      <c r="V1490" s="68"/>
      <c r="W1490" s="70"/>
      <c r="X1490" s="70"/>
      <c r="Y1490" s="64" t="s">
        <v>66</v>
      </c>
      <c r="Z1490" s="64" t="s">
        <v>66</v>
      </c>
      <c r="AA1490" s="64" t="s">
        <v>66</v>
      </c>
      <c r="AB1490" s="64" t="s">
        <v>66</v>
      </c>
      <c r="AC1490" s="52"/>
      <c r="AD1490" s="52"/>
    </row>
    <row r="1491" ht="33.75" hidden="1" customHeight="1">
      <c r="A1491" s="52" t="s">
        <v>2025</v>
      </c>
      <c r="B1491" s="53" t="s">
        <v>54</v>
      </c>
      <c r="C1491" s="54" t="s">
        <v>586</v>
      </c>
      <c r="D1491" s="55"/>
      <c r="E1491" s="153"/>
      <c r="F1491" s="58"/>
      <c r="G1491" s="58">
        <v>45083.0</v>
      </c>
      <c r="H1491" s="74"/>
      <c r="I1491" s="74"/>
      <c r="J1491" s="63" t="s">
        <v>57</v>
      </c>
      <c r="K1491" s="64" t="s">
        <v>57</v>
      </c>
      <c r="L1491" s="64" t="s">
        <v>66</v>
      </c>
      <c r="M1491" s="74" t="s">
        <v>57</v>
      </c>
      <c r="N1491" s="307"/>
      <c r="O1491" s="307"/>
      <c r="P1491" s="307"/>
      <c r="Q1491" s="74"/>
      <c r="R1491" s="74"/>
      <c r="S1491" s="67">
        <v>9.0</v>
      </c>
      <c r="T1491" s="89">
        <v>5.0</v>
      </c>
      <c r="U1491" s="67">
        <v>0.0</v>
      </c>
      <c r="V1491" s="68"/>
      <c r="W1491" s="70"/>
      <c r="X1491" s="70"/>
      <c r="Y1491" s="64" t="s">
        <v>66</v>
      </c>
      <c r="Z1491" s="64" t="s">
        <v>66</v>
      </c>
      <c r="AA1491" s="64" t="s">
        <v>66</v>
      </c>
      <c r="AB1491" s="64" t="s">
        <v>66</v>
      </c>
      <c r="AC1491" s="52"/>
      <c r="AD1491" s="52"/>
    </row>
    <row r="1492" ht="33.75" hidden="1" customHeight="1">
      <c r="A1492" s="52" t="s">
        <v>2026</v>
      </c>
      <c r="B1492" s="53" t="s">
        <v>54</v>
      </c>
      <c r="C1492" s="54" t="s">
        <v>593</v>
      </c>
      <c r="D1492" s="55"/>
      <c r="E1492" s="153"/>
      <c r="F1492" s="58"/>
      <c r="G1492" s="58">
        <v>45091.0</v>
      </c>
      <c r="H1492" s="74"/>
      <c r="I1492" s="74"/>
      <c r="J1492" s="63" t="s">
        <v>57</v>
      </c>
      <c r="K1492" s="64" t="s">
        <v>57</v>
      </c>
      <c r="L1492" s="64" t="s">
        <v>57</v>
      </c>
      <c r="M1492" s="74" t="s">
        <v>57</v>
      </c>
      <c r="N1492" s="307"/>
      <c r="O1492" s="307"/>
      <c r="P1492" s="307"/>
      <c r="Q1492" s="74"/>
      <c r="R1492" s="74"/>
      <c r="S1492" s="67">
        <v>24.0</v>
      </c>
      <c r="T1492" s="89">
        <v>5.0</v>
      </c>
      <c r="U1492" s="67">
        <v>2.0</v>
      </c>
      <c r="V1492" s="68"/>
      <c r="W1492" s="70"/>
      <c r="X1492" s="70"/>
      <c r="Y1492" s="64" t="s">
        <v>66</v>
      </c>
      <c r="Z1492" s="64" t="s">
        <v>66</v>
      </c>
      <c r="AA1492" s="64" t="s">
        <v>66</v>
      </c>
      <c r="AB1492" s="64" t="s">
        <v>66</v>
      </c>
      <c r="AC1492" s="412" t="s">
        <v>2658</v>
      </c>
      <c r="AD1492" s="52"/>
    </row>
    <row r="1493" ht="33.75" hidden="1" customHeight="1">
      <c r="A1493" s="52" t="s">
        <v>2027</v>
      </c>
      <c r="B1493" s="53" t="s">
        <v>54</v>
      </c>
      <c r="C1493" s="54" t="s">
        <v>632</v>
      </c>
      <c r="D1493" s="55"/>
      <c r="E1493" s="153"/>
      <c r="F1493" s="58"/>
      <c r="G1493" s="58"/>
      <c r="H1493" s="74"/>
      <c r="I1493" s="74"/>
      <c r="J1493" s="63" t="s">
        <v>82</v>
      </c>
      <c r="K1493" s="64" t="s">
        <v>82</v>
      </c>
      <c r="L1493" s="64" t="s">
        <v>82</v>
      </c>
      <c r="M1493" s="74" t="s">
        <v>82</v>
      </c>
      <c r="N1493" s="307"/>
      <c r="O1493" s="307"/>
      <c r="P1493" s="307"/>
      <c r="Q1493" s="74"/>
      <c r="R1493" s="74"/>
      <c r="S1493" s="67">
        <v>67.0</v>
      </c>
      <c r="T1493" s="89">
        <v>43.0</v>
      </c>
      <c r="U1493" s="67">
        <v>8.0</v>
      </c>
      <c r="V1493" s="68"/>
      <c r="W1493" s="70"/>
      <c r="X1493" s="70"/>
      <c r="Y1493" s="64" t="s">
        <v>66</v>
      </c>
      <c r="Z1493" s="64" t="s">
        <v>66</v>
      </c>
      <c r="AA1493" s="64" t="s">
        <v>66</v>
      </c>
      <c r="AB1493" s="64" t="s">
        <v>66</v>
      </c>
      <c r="AC1493" s="52"/>
      <c r="AD1493" s="52"/>
    </row>
    <row r="1494" ht="33.75" hidden="1" customHeight="1">
      <c r="A1494" s="52" t="s">
        <v>2029</v>
      </c>
      <c r="B1494" s="53" t="s">
        <v>54</v>
      </c>
      <c r="C1494" s="54" t="s">
        <v>2030</v>
      </c>
      <c r="D1494" s="620" t="s">
        <v>2974</v>
      </c>
      <c r="E1494" s="153"/>
      <c r="F1494" s="58"/>
      <c r="G1494" s="58">
        <v>45553.0</v>
      </c>
      <c r="H1494" s="74"/>
      <c r="I1494" s="74"/>
      <c r="J1494" s="63" t="s">
        <v>66</v>
      </c>
      <c r="K1494" s="64" t="s">
        <v>66</v>
      </c>
      <c r="L1494" s="64" t="s">
        <v>66</v>
      </c>
      <c r="M1494" s="74" t="s">
        <v>57</v>
      </c>
      <c r="N1494" s="74" t="s">
        <v>57</v>
      </c>
      <c r="O1494" s="307"/>
      <c r="P1494" s="307"/>
      <c r="Q1494" s="74" t="s">
        <v>600</v>
      </c>
      <c r="R1494" s="74" t="s">
        <v>600</v>
      </c>
      <c r="S1494" s="67">
        <v>5.0</v>
      </c>
      <c r="T1494" s="89">
        <v>0.0</v>
      </c>
      <c r="U1494" s="67">
        <v>0.0</v>
      </c>
      <c r="V1494" s="68"/>
      <c r="W1494" s="70"/>
      <c r="X1494" s="70"/>
      <c r="Y1494" s="64" t="s">
        <v>66</v>
      </c>
      <c r="Z1494" s="64" t="s">
        <v>66</v>
      </c>
      <c r="AA1494" s="64" t="s">
        <v>66</v>
      </c>
      <c r="AB1494" s="64" t="s">
        <v>66</v>
      </c>
      <c r="AC1494" s="52" t="s">
        <v>2660</v>
      </c>
      <c r="AD1494" s="52"/>
    </row>
    <row r="1495" ht="33.75" hidden="1" customHeight="1">
      <c r="A1495" s="52" t="s">
        <v>2031</v>
      </c>
      <c r="B1495" s="53" t="s">
        <v>54</v>
      </c>
      <c r="C1495" s="54" t="s">
        <v>1316</v>
      </c>
      <c r="D1495" s="55" t="s">
        <v>2168</v>
      </c>
      <c r="E1495" s="153"/>
      <c r="F1495" s="58"/>
      <c r="G1495" s="58">
        <v>45831.0</v>
      </c>
      <c r="H1495" s="74"/>
      <c r="I1495" s="74"/>
      <c r="J1495" s="63" t="s">
        <v>66</v>
      </c>
      <c r="K1495" s="64" t="s">
        <v>66</v>
      </c>
      <c r="L1495" s="64" t="s">
        <v>66</v>
      </c>
      <c r="M1495" s="74" t="s">
        <v>57</v>
      </c>
      <c r="N1495" s="74" t="s">
        <v>57</v>
      </c>
      <c r="O1495" s="74" t="s">
        <v>57</v>
      </c>
      <c r="P1495" s="307"/>
      <c r="Q1495" s="74" t="s">
        <v>101</v>
      </c>
      <c r="R1495" s="65" t="s">
        <v>64</v>
      </c>
      <c r="S1495" s="67">
        <v>8.0</v>
      </c>
      <c r="T1495" s="89">
        <v>0.0</v>
      </c>
      <c r="U1495" s="67">
        <v>0.0</v>
      </c>
      <c r="V1495" s="68"/>
      <c r="W1495" s="70"/>
      <c r="X1495" s="70"/>
      <c r="Y1495" s="64" t="s">
        <v>66</v>
      </c>
      <c r="Z1495" s="64" t="s">
        <v>66</v>
      </c>
      <c r="AA1495" s="64" t="s">
        <v>66</v>
      </c>
      <c r="AB1495" s="64" t="s">
        <v>66</v>
      </c>
      <c r="AC1495" s="412" t="s">
        <v>2169</v>
      </c>
      <c r="AD1495" s="52"/>
    </row>
    <row r="1496" ht="33.75" hidden="1" customHeight="1">
      <c r="A1496" s="52" t="s">
        <v>2032</v>
      </c>
      <c r="B1496" s="53" t="s">
        <v>54</v>
      </c>
      <c r="C1496" s="54" t="s">
        <v>2033</v>
      </c>
      <c r="D1496" s="55" t="s">
        <v>3056</v>
      </c>
      <c r="E1496" s="153"/>
      <c r="F1496" s="58"/>
      <c r="G1496" s="58">
        <v>45944.0</v>
      </c>
      <c r="H1496" s="74"/>
      <c r="I1496" s="74"/>
      <c r="J1496" s="63" t="s">
        <v>66</v>
      </c>
      <c r="K1496" s="64" t="s">
        <v>66</v>
      </c>
      <c r="L1496" s="64" t="s">
        <v>66</v>
      </c>
      <c r="M1496" s="74" t="s">
        <v>57</v>
      </c>
      <c r="N1496" s="74" t="s">
        <v>57</v>
      </c>
      <c r="O1496" s="74" t="s">
        <v>57</v>
      </c>
      <c r="P1496" s="307"/>
      <c r="Q1496" s="74" t="s">
        <v>58</v>
      </c>
      <c r="R1496" s="65" t="s">
        <v>64</v>
      </c>
      <c r="S1496" s="67">
        <v>3.0</v>
      </c>
      <c r="T1496" s="89">
        <v>0.0</v>
      </c>
      <c r="U1496" s="67">
        <v>0.0</v>
      </c>
      <c r="V1496" s="68"/>
      <c r="W1496" s="70"/>
      <c r="X1496" s="70"/>
      <c r="Y1496" s="64" t="s">
        <v>66</v>
      </c>
      <c r="Z1496" s="64" t="s">
        <v>66</v>
      </c>
      <c r="AA1496" s="64" t="s">
        <v>66</v>
      </c>
      <c r="AB1496" s="64" t="s">
        <v>66</v>
      </c>
      <c r="AC1496" s="52"/>
      <c r="AD1496" s="52"/>
    </row>
    <row r="1497" ht="33.75" hidden="1" customHeight="1">
      <c r="A1497" s="52" t="s">
        <v>2035</v>
      </c>
      <c r="B1497" s="53" t="s">
        <v>54</v>
      </c>
      <c r="C1497" s="54" t="s">
        <v>1340</v>
      </c>
      <c r="D1497" s="620" t="s">
        <v>354</v>
      </c>
      <c r="E1497" s="153"/>
      <c r="F1497" s="58"/>
      <c r="G1497" s="58">
        <v>45794.0</v>
      </c>
      <c r="H1497" s="74"/>
      <c r="I1497" s="74"/>
      <c r="J1497" s="63" t="s">
        <v>66</v>
      </c>
      <c r="K1497" s="64" t="s">
        <v>66</v>
      </c>
      <c r="L1497" s="64" t="s">
        <v>66</v>
      </c>
      <c r="M1497" s="74" t="s">
        <v>57</v>
      </c>
      <c r="N1497" s="74" t="s">
        <v>57</v>
      </c>
      <c r="O1497" s="74" t="s">
        <v>57</v>
      </c>
      <c r="P1497" s="307"/>
      <c r="Q1497" s="74" t="s">
        <v>58</v>
      </c>
      <c r="R1497" s="65" t="s">
        <v>58</v>
      </c>
      <c r="S1497" s="67">
        <v>2.0</v>
      </c>
      <c r="T1497" s="89">
        <v>0.0</v>
      </c>
      <c r="U1497" s="67">
        <v>0.0</v>
      </c>
      <c r="V1497" s="68"/>
      <c r="W1497" s="70"/>
      <c r="X1497" s="70"/>
      <c r="Y1497" s="64" t="s">
        <v>66</v>
      </c>
      <c r="Z1497" s="64" t="s">
        <v>66</v>
      </c>
      <c r="AA1497" s="64" t="s">
        <v>66</v>
      </c>
      <c r="AB1497" s="64" t="s">
        <v>66</v>
      </c>
      <c r="AC1497" s="412" t="s">
        <v>1987</v>
      </c>
      <c r="AD1497" s="52"/>
    </row>
    <row r="1498" ht="33.75" hidden="1" customHeight="1">
      <c r="A1498" s="52" t="s">
        <v>2036</v>
      </c>
      <c r="B1498" s="53" t="s">
        <v>54</v>
      </c>
      <c r="C1498" s="54" t="s">
        <v>2037</v>
      </c>
      <c r="D1498" s="620" t="s">
        <v>354</v>
      </c>
      <c r="E1498" s="153"/>
      <c r="F1498" s="58"/>
      <c r="G1498" s="58">
        <v>45797.0</v>
      </c>
      <c r="H1498" s="74"/>
      <c r="I1498" s="74"/>
      <c r="J1498" s="63" t="s">
        <v>66</v>
      </c>
      <c r="K1498" s="64" t="s">
        <v>66</v>
      </c>
      <c r="L1498" s="64" t="s">
        <v>66</v>
      </c>
      <c r="M1498" s="74" t="s">
        <v>57</v>
      </c>
      <c r="N1498" s="74" t="s">
        <v>57</v>
      </c>
      <c r="O1498" s="74" t="s">
        <v>57</v>
      </c>
      <c r="P1498" s="307"/>
      <c r="Q1498" s="74" t="s">
        <v>1180</v>
      </c>
      <c r="R1498" s="65" t="s">
        <v>64</v>
      </c>
      <c r="S1498" s="67">
        <v>4.0</v>
      </c>
      <c r="T1498" s="89">
        <v>0.0</v>
      </c>
      <c r="U1498" s="67">
        <v>0.0</v>
      </c>
      <c r="V1498" s="68"/>
      <c r="W1498" s="70"/>
      <c r="X1498" s="70"/>
      <c r="Y1498" s="64" t="s">
        <v>66</v>
      </c>
      <c r="Z1498" s="64" t="s">
        <v>66</v>
      </c>
      <c r="AA1498" s="64" t="s">
        <v>66</v>
      </c>
      <c r="AB1498" s="64" t="s">
        <v>66</v>
      </c>
      <c r="AC1498" s="52" t="s">
        <v>2095</v>
      </c>
      <c r="AD1498" s="52"/>
    </row>
    <row r="1499" ht="33.75" hidden="1" customHeight="1">
      <c r="A1499" s="52" t="s">
        <v>2038</v>
      </c>
      <c r="B1499" s="53" t="s">
        <v>54</v>
      </c>
      <c r="C1499" s="52" t="s">
        <v>2039</v>
      </c>
      <c r="D1499" s="55" t="s">
        <v>354</v>
      </c>
      <c r="E1499" s="153"/>
      <c r="F1499" s="58"/>
      <c r="G1499" s="58">
        <v>45841.0</v>
      </c>
      <c r="H1499" s="74"/>
      <c r="I1499" s="74"/>
      <c r="J1499" s="63" t="s">
        <v>66</v>
      </c>
      <c r="K1499" s="64" t="s">
        <v>66</v>
      </c>
      <c r="L1499" s="64" t="s">
        <v>183</v>
      </c>
      <c r="M1499" s="74" t="s">
        <v>57</v>
      </c>
      <c r="N1499" s="74" t="s">
        <v>57</v>
      </c>
      <c r="O1499" s="74" t="s">
        <v>57</v>
      </c>
      <c r="P1499" s="307"/>
      <c r="Q1499" s="74" t="s">
        <v>58</v>
      </c>
      <c r="R1499" s="65" t="s">
        <v>64</v>
      </c>
      <c r="S1499" s="67">
        <v>1.0</v>
      </c>
      <c r="T1499" s="89">
        <v>0.0</v>
      </c>
      <c r="U1499" s="67">
        <v>1.0</v>
      </c>
      <c r="V1499" s="68"/>
      <c r="W1499" s="70"/>
      <c r="X1499" s="70"/>
      <c r="Y1499" s="64" t="s">
        <v>66</v>
      </c>
      <c r="Z1499" s="64" t="s">
        <v>66</v>
      </c>
      <c r="AA1499" s="64" t="s">
        <v>66</v>
      </c>
      <c r="AB1499" s="64" t="s">
        <v>66</v>
      </c>
      <c r="AC1499" s="52"/>
      <c r="AD1499" s="52"/>
    </row>
    <row r="1500" ht="33.75" hidden="1" customHeight="1">
      <c r="A1500" s="52" t="s">
        <v>2040</v>
      </c>
      <c r="B1500" s="53" t="s">
        <v>54</v>
      </c>
      <c r="C1500" s="54" t="s">
        <v>1450</v>
      </c>
      <c r="D1500" s="55" t="s">
        <v>354</v>
      </c>
      <c r="E1500" s="153"/>
      <c r="F1500" s="58"/>
      <c r="G1500" s="58">
        <v>45840.0</v>
      </c>
      <c r="H1500" s="74"/>
      <c r="I1500" s="74"/>
      <c r="J1500" s="63" t="s">
        <v>57</v>
      </c>
      <c r="K1500" s="64" t="s">
        <v>57</v>
      </c>
      <c r="L1500" s="64" t="s">
        <v>57</v>
      </c>
      <c r="M1500" s="74" t="s">
        <v>66</v>
      </c>
      <c r="N1500" s="74" t="s">
        <v>66</v>
      </c>
      <c r="O1500" s="74" t="s">
        <v>66</v>
      </c>
      <c r="P1500" s="307"/>
      <c r="Q1500" s="74" t="s">
        <v>66</v>
      </c>
      <c r="R1500" s="65" t="s">
        <v>66</v>
      </c>
      <c r="S1500" s="67">
        <v>0.0</v>
      </c>
      <c r="T1500" s="89">
        <v>1.0</v>
      </c>
      <c r="U1500" s="67">
        <v>1.0</v>
      </c>
      <c r="V1500" s="68"/>
      <c r="W1500" s="70"/>
      <c r="X1500" s="70"/>
      <c r="Y1500" s="64" t="s">
        <v>66</v>
      </c>
      <c r="Z1500" s="64" t="s">
        <v>66</v>
      </c>
      <c r="AA1500" s="64" t="s">
        <v>66</v>
      </c>
      <c r="AB1500" s="64" t="s">
        <v>66</v>
      </c>
      <c r="AC1500" s="52" t="s">
        <v>2175</v>
      </c>
      <c r="AD1500" s="52"/>
    </row>
    <row r="1501" ht="33.75" hidden="1" customHeight="1">
      <c r="A1501" s="52" t="s">
        <v>2042</v>
      </c>
      <c r="B1501" s="53" t="s">
        <v>54</v>
      </c>
      <c r="C1501" s="54" t="s">
        <v>2043</v>
      </c>
      <c r="D1501" s="620" t="s">
        <v>354</v>
      </c>
      <c r="E1501" s="153"/>
      <c r="F1501" s="58"/>
      <c r="G1501" s="58">
        <v>45798.0</v>
      </c>
      <c r="H1501" s="74"/>
      <c r="I1501" s="74"/>
      <c r="J1501" s="63" t="s">
        <v>66</v>
      </c>
      <c r="K1501" s="64" t="s">
        <v>66</v>
      </c>
      <c r="L1501" s="64" t="s">
        <v>66</v>
      </c>
      <c r="M1501" s="74" t="s">
        <v>57</v>
      </c>
      <c r="N1501" s="74" t="s">
        <v>57</v>
      </c>
      <c r="O1501" s="74" t="s">
        <v>57</v>
      </c>
      <c r="P1501" s="307"/>
      <c r="Q1501" s="74" t="s">
        <v>58</v>
      </c>
      <c r="R1501" s="65" t="s">
        <v>58</v>
      </c>
      <c r="S1501" s="67">
        <v>4.0</v>
      </c>
      <c r="T1501" s="89">
        <v>0.0</v>
      </c>
      <c r="U1501" s="67">
        <v>0.0</v>
      </c>
      <c r="V1501" s="68"/>
      <c r="W1501" s="70"/>
      <c r="X1501" s="70"/>
      <c r="Y1501" s="64" t="s">
        <v>66</v>
      </c>
      <c r="Z1501" s="64" t="s">
        <v>66</v>
      </c>
      <c r="AA1501" s="64" t="s">
        <v>66</v>
      </c>
      <c r="AB1501" s="64" t="s">
        <v>66</v>
      </c>
      <c r="AC1501" s="52" t="s">
        <v>2116</v>
      </c>
      <c r="AD1501" s="52"/>
    </row>
    <row r="1502" ht="33.75" hidden="1" customHeight="1">
      <c r="A1502" s="52" t="s">
        <v>2044</v>
      </c>
      <c r="B1502" s="53" t="s">
        <v>54</v>
      </c>
      <c r="C1502" s="54" t="s">
        <v>2045</v>
      </c>
      <c r="D1502" s="55" t="s">
        <v>3015</v>
      </c>
      <c r="E1502" s="153"/>
      <c r="F1502" s="58"/>
      <c r="G1502" s="58">
        <v>45819.0</v>
      </c>
      <c r="H1502" s="74"/>
      <c r="I1502" s="74"/>
      <c r="J1502" s="63" t="s">
        <v>66</v>
      </c>
      <c r="K1502" s="64" t="s">
        <v>66</v>
      </c>
      <c r="L1502" s="64" t="s">
        <v>66</v>
      </c>
      <c r="M1502" s="74" t="s">
        <v>57</v>
      </c>
      <c r="N1502" s="74" t="s">
        <v>57</v>
      </c>
      <c r="O1502" s="74" t="s">
        <v>57</v>
      </c>
      <c r="P1502" s="307"/>
      <c r="Q1502" s="74" t="s">
        <v>58</v>
      </c>
      <c r="R1502" s="65" t="s">
        <v>66</v>
      </c>
      <c r="S1502" s="67">
        <v>2.0</v>
      </c>
      <c r="T1502" s="89">
        <v>0.0</v>
      </c>
      <c r="U1502" s="67">
        <v>0.0</v>
      </c>
      <c r="V1502" s="68"/>
      <c r="W1502" s="70"/>
      <c r="X1502" s="70"/>
      <c r="Y1502" s="64" t="s">
        <v>66</v>
      </c>
      <c r="Z1502" s="64" t="s">
        <v>66</v>
      </c>
      <c r="AA1502" s="64" t="s">
        <v>66</v>
      </c>
      <c r="AB1502" s="64" t="s">
        <v>66</v>
      </c>
      <c r="AC1502" s="52" t="s">
        <v>2151</v>
      </c>
      <c r="AD1502" s="52"/>
    </row>
    <row r="1503" ht="33.75" hidden="1" customHeight="1">
      <c r="A1503" s="52" t="s">
        <v>2046</v>
      </c>
      <c r="B1503" s="53" t="s">
        <v>54</v>
      </c>
      <c r="C1503" s="54" t="s">
        <v>1564</v>
      </c>
      <c r="D1503" s="55" t="s">
        <v>3062</v>
      </c>
      <c r="E1503" s="153"/>
      <c r="F1503" s="58"/>
      <c r="G1503" s="58">
        <v>45904.0</v>
      </c>
      <c r="H1503" s="74"/>
      <c r="I1503" s="74"/>
      <c r="J1503" s="63" t="s">
        <v>66</v>
      </c>
      <c r="K1503" s="64" t="s">
        <v>66</v>
      </c>
      <c r="L1503" s="64" t="s">
        <v>66</v>
      </c>
      <c r="M1503" s="74" t="s">
        <v>57</v>
      </c>
      <c r="N1503" s="74" t="s">
        <v>57</v>
      </c>
      <c r="O1503" s="74" t="s">
        <v>57</v>
      </c>
      <c r="P1503" s="307"/>
      <c r="Q1503" s="74" t="s">
        <v>58</v>
      </c>
      <c r="R1503" s="65" t="s">
        <v>66</v>
      </c>
      <c r="S1503" s="67">
        <v>6.0</v>
      </c>
      <c r="T1503" s="89">
        <v>0.0</v>
      </c>
      <c r="U1503" s="67">
        <v>0.0</v>
      </c>
      <c r="V1503" s="68"/>
      <c r="W1503" s="70"/>
      <c r="X1503" s="70"/>
      <c r="Y1503" s="64" t="s">
        <v>66</v>
      </c>
      <c r="Z1503" s="64" t="s">
        <v>66</v>
      </c>
      <c r="AA1503" s="64" t="s">
        <v>66</v>
      </c>
      <c r="AB1503" s="64" t="s">
        <v>66</v>
      </c>
      <c r="AC1503" s="52"/>
      <c r="AD1503" s="52"/>
    </row>
    <row r="1504" ht="33.75" hidden="1" customHeight="1">
      <c r="A1504" s="52" t="s">
        <v>2047</v>
      </c>
      <c r="B1504" s="53" t="s">
        <v>54</v>
      </c>
      <c r="C1504" s="54" t="s">
        <v>2048</v>
      </c>
      <c r="D1504" s="55" t="s">
        <v>453</v>
      </c>
      <c r="E1504" s="153"/>
      <c r="F1504" s="58"/>
      <c r="G1504" s="58">
        <v>45887.0</v>
      </c>
      <c r="H1504" s="74"/>
      <c r="I1504" s="74"/>
      <c r="J1504" s="63" t="s">
        <v>57</v>
      </c>
      <c r="K1504" s="64" t="s">
        <v>57</v>
      </c>
      <c r="L1504" s="64" t="s">
        <v>57</v>
      </c>
      <c r="M1504" s="74" t="s">
        <v>57</v>
      </c>
      <c r="N1504" s="74" t="s">
        <v>57</v>
      </c>
      <c r="O1504" s="74" t="s">
        <v>57</v>
      </c>
      <c r="P1504" s="307"/>
      <c r="Q1504" s="65" t="s">
        <v>58</v>
      </c>
      <c r="R1504" s="65" t="s">
        <v>58</v>
      </c>
      <c r="S1504" s="67">
        <v>57.0</v>
      </c>
      <c r="T1504" s="89">
        <v>63.0</v>
      </c>
      <c r="U1504" s="67">
        <v>8.0</v>
      </c>
      <c r="V1504" s="68"/>
      <c r="W1504" s="70"/>
      <c r="X1504" s="70"/>
      <c r="Y1504" s="64" t="s">
        <v>66</v>
      </c>
      <c r="Z1504" s="64" t="s">
        <v>66</v>
      </c>
      <c r="AA1504" s="64" t="s">
        <v>66</v>
      </c>
      <c r="AB1504" s="64" t="s">
        <v>66</v>
      </c>
      <c r="AC1504" s="52"/>
      <c r="AD1504" s="52"/>
    </row>
    <row r="1505" ht="33.75" hidden="1" customHeight="1">
      <c r="A1505" s="52" t="s">
        <v>2049</v>
      </c>
      <c r="B1505" s="53" t="s">
        <v>54</v>
      </c>
      <c r="C1505" s="54" t="s">
        <v>2050</v>
      </c>
      <c r="D1505" s="55" t="s">
        <v>453</v>
      </c>
      <c r="E1505" s="153"/>
      <c r="F1505" s="58"/>
      <c r="G1505" s="58">
        <v>45888.0</v>
      </c>
      <c r="H1505" s="74"/>
      <c r="I1505" s="74"/>
      <c r="J1505" s="63" t="s">
        <v>57</v>
      </c>
      <c r="K1505" s="64" t="s">
        <v>57</v>
      </c>
      <c r="L1505" s="64" t="s">
        <v>57</v>
      </c>
      <c r="M1505" s="74" t="s">
        <v>57</v>
      </c>
      <c r="N1505" s="74" t="s">
        <v>57</v>
      </c>
      <c r="O1505" s="74" t="s">
        <v>57</v>
      </c>
      <c r="P1505" s="307"/>
      <c r="Q1505" s="74" t="s">
        <v>58</v>
      </c>
      <c r="R1505" s="65" t="s">
        <v>58</v>
      </c>
      <c r="S1505" s="67">
        <v>32.0</v>
      </c>
      <c r="T1505" s="89">
        <v>32.0</v>
      </c>
      <c r="U1505" s="67">
        <v>2.0</v>
      </c>
      <c r="V1505" s="68"/>
      <c r="W1505" s="70"/>
      <c r="X1505" s="70"/>
      <c r="Y1505" s="64" t="s">
        <v>66</v>
      </c>
      <c r="Z1505" s="64" t="s">
        <v>66</v>
      </c>
      <c r="AA1505" s="64" t="s">
        <v>66</v>
      </c>
      <c r="AB1505" s="64" t="s">
        <v>66</v>
      </c>
      <c r="AC1505" s="52"/>
      <c r="AD1505" s="52"/>
    </row>
    <row r="1506" ht="33.75" hidden="1" customHeight="1">
      <c r="A1506" s="52" t="s">
        <v>2051</v>
      </c>
      <c r="B1506" s="53" t="s">
        <v>54</v>
      </c>
      <c r="C1506" s="54" t="s">
        <v>2052</v>
      </c>
      <c r="D1506" s="55" t="s">
        <v>453</v>
      </c>
      <c r="E1506" s="153"/>
      <c r="F1506" s="58"/>
      <c r="G1506" s="58">
        <v>45888.0</v>
      </c>
      <c r="H1506" s="74"/>
      <c r="I1506" s="74"/>
      <c r="J1506" s="63" t="s">
        <v>57</v>
      </c>
      <c r="K1506" s="64" t="s">
        <v>57</v>
      </c>
      <c r="L1506" s="64" t="s">
        <v>57</v>
      </c>
      <c r="M1506" s="74" t="s">
        <v>57</v>
      </c>
      <c r="N1506" s="74" t="s">
        <v>57</v>
      </c>
      <c r="O1506" s="74" t="s">
        <v>57</v>
      </c>
      <c r="P1506" s="307"/>
      <c r="Q1506" s="74" t="s">
        <v>58</v>
      </c>
      <c r="R1506" s="65" t="s">
        <v>58</v>
      </c>
      <c r="S1506" s="67">
        <v>44.0</v>
      </c>
      <c r="T1506" s="89">
        <v>52.0</v>
      </c>
      <c r="U1506" s="67">
        <v>14.0</v>
      </c>
      <c r="V1506" s="68"/>
      <c r="W1506" s="70"/>
      <c r="X1506" s="70"/>
      <c r="Y1506" s="64" t="s">
        <v>66</v>
      </c>
      <c r="Z1506" s="64" t="s">
        <v>66</v>
      </c>
      <c r="AA1506" s="64" t="s">
        <v>66</v>
      </c>
      <c r="AB1506" s="64" t="s">
        <v>66</v>
      </c>
      <c r="AC1506" s="52"/>
      <c r="AD1506" s="52"/>
    </row>
    <row r="1507" ht="33.75" hidden="1" customHeight="1">
      <c r="A1507" s="52" t="s">
        <v>2053</v>
      </c>
      <c r="B1507" s="53" t="s">
        <v>54</v>
      </c>
      <c r="C1507" s="54" t="s">
        <v>2054</v>
      </c>
      <c r="D1507" s="55" t="s">
        <v>453</v>
      </c>
      <c r="E1507" s="153"/>
      <c r="F1507" s="58"/>
      <c r="G1507" s="58">
        <v>45888.0</v>
      </c>
      <c r="H1507" s="74"/>
      <c r="I1507" s="74"/>
      <c r="J1507" s="63" t="s">
        <v>57</v>
      </c>
      <c r="K1507" s="64" t="s">
        <v>57</v>
      </c>
      <c r="L1507" s="64" t="s">
        <v>57</v>
      </c>
      <c r="M1507" s="74" t="s">
        <v>57</v>
      </c>
      <c r="N1507" s="74" t="s">
        <v>57</v>
      </c>
      <c r="O1507" s="74" t="s">
        <v>57</v>
      </c>
      <c r="P1507" s="307"/>
      <c r="Q1507" s="74" t="s">
        <v>58</v>
      </c>
      <c r="R1507" s="65" t="s">
        <v>58</v>
      </c>
      <c r="S1507" s="67">
        <v>30.0</v>
      </c>
      <c r="T1507" s="89">
        <v>38.0</v>
      </c>
      <c r="U1507" s="67">
        <v>8.0</v>
      </c>
      <c r="V1507" s="68"/>
      <c r="W1507" s="70"/>
      <c r="X1507" s="70"/>
      <c r="Y1507" s="64" t="s">
        <v>66</v>
      </c>
      <c r="Z1507" s="64" t="s">
        <v>66</v>
      </c>
      <c r="AA1507" s="64" t="s">
        <v>66</v>
      </c>
      <c r="AB1507" s="64" t="s">
        <v>66</v>
      </c>
      <c r="AC1507" s="52"/>
      <c r="AD1507" s="52"/>
    </row>
    <row r="1508" ht="33.75" hidden="1" customHeight="1">
      <c r="A1508" s="52" t="s">
        <v>2055</v>
      </c>
      <c r="B1508" s="53" t="s">
        <v>54</v>
      </c>
      <c r="C1508" s="54" t="s">
        <v>2056</v>
      </c>
      <c r="D1508" s="55" t="s">
        <v>453</v>
      </c>
      <c r="E1508" s="153"/>
      <c r="F1508" s="58"/>
      <c r="G1508" s="58">
        <v>45888.0</v>
      </c>
      <c r="H1508" s="74"/>
      <c r="I1508" s="74"/>
      <c r="J1508" s="63" t="s">
        <v>57</v>
      </c>
      <c r="K1508" s="64" t="s">
        <v>57</v>
      </c>
      <c r="L1508" s="64" t="s">
        <v>57</v>
      </c>
      <c r="M1508" s="74" t="s">
        <v>57</v>
      </c>
      <c r="N1508" s="74" t="s">
        <v>57</v>
      </c>
      <c r="O1508" s="74" t="s">
        <v>57</v>
      </c>
      <c r="P1508" s="307"/>
      <c r="Q1508" s="74" t="s">
        <v>58</v>
      </c>
      <c r="R1508" s="65" t="s">
        <v>58</v>
      </c>
      <c r="S1508" s="67">
        <v>30.0</v>
      </c>
      <c r="T1508" s="89">
        <v>34.0</v>
      </c>
      <c r="U1508" s="67">
        <v>3.0</v>
      </c>
      <c r="V1508" s="68"/>
      <c r="W1508" s="70"/>
      <c r="X1508" s="70"/>
      <c r="Y1508" s="64" t="s">
        <v>66</v>
      </c>
      <c r="Z1508" s="64" t="s">
        <v>66</v>
      </c>
      <c r="AA1508" s="64" t="s">
        <v>66</v>
      </c>
      <c r="AB1508" s="64" t="s">
        <v>66</v>
      </c>
      <c r="AC1508" s="52"/>
      <c r="AD1508" s="52"/>
    </row>
    <row r="1509" ht="33.75" hidden="1" customHeight="1">
      <c r="A1509" s="52" t="s">
        <v>2057</v>
      </c>
      <c r="B1509" s="53" t="s">
        <v>54</v>
      </c>
      <c r="C1509" s="54" t="s">
        <v>1659</v>
      </c>
      <c r="D1509" s="55" t="s">
        <v>714</v>
      </c>
      <c r="E1509" s="153"/>
      <c r="F1509" s="58"/>
      <c r="G1509" s="58">
        <v>46077.0</v>
      </c>
      <c r="H1509" s="74"/>
      <c r="I1509" s="74"/>
      <c r="J1509" s="63" t="s">
        <v>66</v>
      </c>
      <c r="K1509" s="64" t="s">
        <v>66</v>
      </c>
      <c r="L1509" s="64" t="s">
        <v>66</v>
      </c>
      <c r="M1509" s="65" t="s">
        <v>57</v>
      </c>
      <c r="N1509" s="65" t="s">
        <v>57</v>
      </c>
      <c r="O1509" s="65" t="s">
        <v>57</v>
      </c>
      <c r="P1509" s="65" t="s">
        <v>57</v>
      </c>
      <c r="Q1509" s="65" t="s">
        <v>101</v>
      </c>
      <c r="R1509" s="65" t="s">
        <v>58</v>
      </c>
      <c r="S1509" s="67">
        <v>3.0</v>
      </c>
      <c r="T1509" s="89">
        <v>0.0</v>
      </c>
      <c r="U1509" s="67">
        <v>0.0</v>
      </c>
      <c r="V1509" s="68"/>
      <c r="W1509" s="70"/>
      <c r="X1509" s="70"/>
      <c r="Y1509" s="64" t="s">
        <v>66</v>
      </c>
      <c r="Z1509" s="64" t="s">
        <v>66</v>
      </c>
      <c r="AA1509" s="64" t="s">
        <v>66</v>
      </c>
      <c r="AB1509" s="64" t="s">
        <v>66</v>
      </c>
      <c r="AC1509" s="52" t="s">
        <v>2372</v>
      </c>
      <c r="AD1509" s="52"/>
    </row>
    <row r="1510" ht="33.75" hidden="1" customHeight="1">
      <c r="A1510" s="52" t="s">
        <v>2058</v>
      </c>
      <c r="B1510" s="53" t="s">
        <v>54</v>
      </c>
      <c r="C1510" s="54" t="s">
        <v>1770</v>
      </c>
      <c r="D1510" s="55" t="s">
        <v>197</v>
      </c>
      <c r="E1510" s="153"/>
      <c r="F1510" s="58"/>
      <c r="G1510" s="58">
        <v>46093.0</v>
      </c>
      <c r="H1510" s="74"/>
      <c r="I1510" s="74"/>
      <c r="J1510" s="63" t="s">
        <v>66</v>
      </c>
      <c r="K1510" s="64" t="s">
        <v>66</v>
      </c>
      <c r="L1510" s="64" t="s">
        <v>66</v>
      </c>
      <c r="M1510" s="65" t="s">
        <v>57</v>
      </c>
      <c r="N1510" s="65" t="s">
        <v>57</v>
      </c>
      <c r="O1510" s="65" t="s">
        <v>57</v>
      </c>
      <c r="P1510" s="65" t="s">
        <v>57</v>
      </c>
      <c r="Q1510" s="65" t="s">
        <v>101</v>
      </c>
      <c r="R1510" s="65" t="s">
        <v>58</v>
      </c>
      <c r="S1510" s="67">
        <v>1.0</v>
      </c>
      <c r="T1510" s="89"/>
      <c r="U1510" s="67"/>
      <c r="V1510" s="68"/>
      <c r="W1510" s="70"/>
      <c r="X1510" s="70"/>
      <c r="Y1510" s="64" t="s">
        <v>66</v>
      </c>
      <c r="Z1510" s="64" t="s">
        <v>66</v>
      </c>
      <c r="AA1510" s="64" t="s">
        <v>66</v>
      </c>
      <c r="AB1510" s="64" t="s">
        <v>66</v>
      </c>
      <c r="AC1510" s="52" t="s">
        <v>2397</v>
      </c>
      <c r="AD1510" s="52"/>
    </row>
    <row r="1511" ht="33.75" hidden="1" customHeight="1">
      <c r="A1511" s="52" t="s">
        <v>2059</v>
      </c>
      <c r="B1511" s="53" t="s">
        <v>54</v>
      </c>
      <c r="C1511" s="54" t="s">
        <v>2060</v>
      </c>
      <c r="D1511" s="55" t="s">
        <v>354</v>
      </c>
      <c r="E1511" s="153"/>
      <c r="F1511" s="58"/>
      <c r="G1511" s="58">
        <v>46092.0</v>
      </c>
      <c r="H1511" s="74"/>
      <c r="I1511" s="74"/>
      <c r="J1511" s="63" t="s">
        <v>66</v>
      </c>
      <c r="K1511" s="64" t="s">
        <v>66</v>
      </c>
      <c r="L1511" s="64" t="s">
        <v>66</v>
      </c>
      <c r="M1511" s="65" t="s">
        <v>57</v>
      </c>
      <c r="N1511" s="65" t="s">
        <v>57</v>
      </c>
      <c r="O1511" s="65" t="s">
        <v>57</v>
      </c>
      <c r="P1511" s="65" t="s">
        <v>57</v>
      </c>
      <c r="Q1511" s="65" t="s">
        <v>101</v>
      </c>
      <c r="R1511" s="65" t="s">
        <v>58</v>
      </c>
      <c r="S1511" s="67">
        <v>2.0</v>
      </c>
      <c r="T1511" s="89"/>
      <c r="U1511" s="67"/>
      <c r="V1511" s="68"/>
      <c r="W1511" s="70"/>
      <c r="X1511" s="70"/>
      <c r="Y1511" s="64" t="s">
        <v>66</v>
      </c>
      <c r="Z1511" s="64" t="s">
        <v>66</v>
      </c>
      <c r="AA1511" s="64" t="s">
        <v>66</v>
      </c>
      <c r="AB1511" s="64" t="s">
        <v>66</v>
      </c>
      <c r="AC1511" s="52" t="s">
        <v>2294</v>
      </c>
      <c r="AD1511" s="52"/>
    </row>
    <row r="1512" ht="33.75" hidden="1" customHeight="1">
      <c r="A1512" s="52" t="s">
        <v>2061</v>
      </c>
      <c r="B1512" s="53" t="s">
        <v>54</v>
      </c>
      <c r="C1512" s="54" t="s">
        <v>1830</v>
      </c>
      <c r="D1512" s="55" t="s">
        <v>2396</v>
      </c>
      <c r="E1512" s="153"/>
      <c r="F1512" s="58"/>
      <c r="G1512" s="58">
        <v>46094.0</v>
      </c>
      <c r="H1512" s="74"/>
      <c r="I1512" s="74"/>
      <c r="J1512" s="63" t="s">
        <v>66</v>
      </c>
      <c r="K1512" s="64" t="s">
        <v>66</v>
      </c>
      <c r="L1512" s="64" t="s">
        <v>66</v>
      </c>
      <c r="M1512" s="65" t="s">
        <v>57</v>
      </c>
      <c r="N1512" s="65" t="s">
        <v>57</v>
      </c>
      <c r="O1512" s="65" t="s">
        <v>57</v>
      </c>
      <c r="P1512" s="65" t="s">
        <v>57</v>
      </c>
      <c r="Q1512" s="65" t="s">
        <v>58</v>
      </c>
      <c r="R1512" s="65" t="s">
        <v>58</v>
      </c>
      <c r="S1512" s="67">
        <v>1.0</v>
      </c>
      <c r="T1512" s="89"/>
      <c r="U1512" s="67"/>
      <c r="V1512" s="68"/>
      <c r="W1512" s="70"/>
      <c r="X1512" s="70"/>
      <c r="Y1512" s="64" t="s">
        <v>66</v>
      </c>
      <c r="Z1512" s="64" t="s">
        <v>66</v>
      </c>
      <c r="AA1512" s="64" t="s">
        <v>66</v>
      </c>
      <c r="AB1512" s="64" t="s">
        <v>66</v>
      </c>
      <c r="AC1512" s="52"/>
      <c r="AD1512" s="52"/>
    </row>
    <row r="1513" ht="33.75" hidden="1" customHeight="1">
      <c r="A1513" s="52" t="s">
        <v>2063</v>
      </c>
      <c r="B1513" s="53" t="s">
        <v>54</v>
      </c>
      <c r="C1513" s="54" t="s">
        <v>2064</v>
      </c>
      <c r="D1513" s="55" t="s">
        <v>453</v>
      </c>
      <c r="E1513" s="54"/>
      <c r="F1513" s="303"/>
      <c r="G1513" s="58">
        <v>46196.0</v>
      </c>
      <c r="H1513" s="74"/>
      <c r="I1513" s="74"/>
      <c r="J1513" s="63" t="s">
        <v>82</v>
      </c>
      <c r="K1513" s="64" t="s">
        <v>82</v>
      </c>
      <c r="L1513" s="64" t="s">
        <v>82</v>
      </c>
      <c r="M1513" s="65" t="s">
        <v>57</v>
      </c>
      <c r="N1513" s="65" t="s">
        <v>57</v>
      </c>
      <c r="O1513" s="65" t="s">
        <v>57</v>
      </c>
      <c r="P1513" s="65" t="s">
        <v>57</v>
      </c>
      <c r="Q1513" s="65" t="s">
        <v>58</v>
      </c>
      <c r="R1513" s="65" t="s">
        <v>64</v>
      </c>
      <c r="S1513" s="67">
        <v>76.0</v>
      </c>
      <c r="T1513" s="89"/>
      <c r="U1513" s="67"/>
      <c r="V1513" s="68"/>
      <c r="W1513" s="70"/>
      <c r="X1513" s="70"/>
      <c r="Y1513" s="65" t="s">
        <v>372</v>
      </c>
      <c r="Z1513" s="65" t="s">
        <v>372</v>
      </c>
      <c r="AA1513" s="65" t="s">
        <v>66</v>
      </c>
      <c r="AB1513" s="65" t="s">
        <v>372</v>
      </c>
      <c r="AC1513" s="52" t="s">
        <v>2427</v>
      </c>
      <c r="AD1513" s="52"/>
    </row>
    <row r="1514" ht="33.75" hidden="1" customHeight="1">
      <c r="A1514" s="52" t="s">
        <v>2065</v>
      </c>
      <c r="B1514" s="53" t="s">
        <v>54</v>
      </c>
      <c r="C1514" s="54" t="s">
        <v>41</v>
      </c>
      <c r="D1514" s="55"/>
      <c r="E1514" s="153"/>
      <c r="F1514" s="58"/>
      <c r="G1514" s="58">
        <v>44796.0</v>
      </c>
      <c r="H1514" s="74"/>
      <c r="I1514" s="74"/>
      <c r="J1514" s="63" t="s">
        <v>57</v>
      </c>
      <c r="K1514" s="64" t="s">
        <v>57</v>
      </c>
      <c r="L1514" s="64" t="s">
        <v>57</v>
      </c>
      <c r="M1514" s="74" t="s">
        <v>66</v>
      </c>
      <c r="N1514" s="307"/>
      <c r="O1514" s="307"/>
      <c r="P1514" s="307"/>
      <c r="Q1514" s="74"/>
      <c r="R1514" s="74"/>
      <c r="S1514" s="67"/>
      <c r="T1514" s="89">
        <v>4.0</v>
      </c>
      <c r="U1514" s="67"/>
      <c r="V1514" s="68"/>
      <c r="W1514" s="70"/>
      <c r="X1514" s="70"/>
      <c r="Y1514" s="64" t="s">
        <v>66</v>
      </c>
      <c r="Z1514" s="64" t="s">
        <v>66</v>
      </c>
      <c r="AA1514" s="64" t="s">
        <v>66</v>
      </c>
      <c r="AB1514" s="64" t="s">
        <v>66</v>
      </c>
      <c r="AC1514" s="54" t="s">
        <v>1107</v>
      </c>
      <c r="AD1514" s="128"/>
    </row>
    <row r="1515" ht="33.75" hidden="1" customHeight="1">
      <c r="A1515" s="52" t="s">
        <v>2066</v>
      </c>
      <c r="B1515" s="53" t="s">
        <v>54</v>
      </c>
      <c r="C1515" s="54" t="s">
        <v>96</v>
      </c>
      <c r="D1515" s="55"/>
      <c r="E1515" s="153"/>
      <c r="F1515" s="58"/>
      <c r="G1515" s="58">
        <v>44792.0</v>
      </c>
      <c r="H1515" s="74"/>
      <c r="I1515" s="74"/>
      <c r="J1515" s="63" t="s">
        <v>57</v>
      </c>
      <c r="K1515" s="64" t="s">
        <v>57</v>
      </c>
      <c r="L1515" s="64" t="s">
        <v>66</v>
      </c>
      <c r="M1515" s="74" t="s">
        <v>57</v>
      </c>
      <c r="N1515" s="307"/>
      <c r="O1515" s="307"/>
      <c r="P1515" s="307"/>
      <c r="Q1515" s="74"/>
      <c r="R1515" s="74"/>
      <c r="S1515" s="67"/>
      <c r="T1515" s="89">
        <v>5.0</v>
      </c>
      <c r="U1515" s="67"/>
      <c r="V1515" s="68"/>
      <c r="W1515" s="70"/>
      <c r="X1515" s="70"/>
      <c r="Y1515" s="64" t="s">
        <v>66</v>
      </c>
      <c r="Z1515" s="64" t="s">
        <v>66</v>
      </c>
      <c r="AA1515" s="64" t="s">
        <v>66</v>
      </c>
      <c r="AB1515" s="64" t="s">
        <v>66</v>
      </c>
      <c r="AC1515" s="54" t="s">
        <v>1121</v>
      </c>
      <c r="AD1515" s="128"/>
    </row>
    <row r="1516" ht="33.75" hidden="1" customHeight="1">
      <c r="A1516" s="52" t="s">
        <v>2068</v>
      </c>
      <c r="B1516" s="53" t="s">
        <v>54</v>
      </c>
      <c r="C1516" s="54" t="s">
        <v>782</v>
      </c>
      <c r="D1516" s="620" t="s">
        <v>3063</v>
      </c>
      <c r="E1516" s="153"/>
      <c r="F1516" s="58"/>
      <c r="G1516" s="58">
        <v>45498.0</v>
      </c>
      <c r="H1516" s="74"/>
      <c r="I1516" s="74"/>
      <c r="J1516" s="63" t="s">
        <v>66</v>
      </c>
      <c r="K1516" s="64" t="s">
        <v>66</v>
      </c>
      <c r="L1516" s="64" t="s">
        <v>66</v>
      </c>
      <c r="M1516" s="74" t="s">
        <v>57</v>
      </c>
      <c r="N1516" s="307"/>
      <c r="O1516" s="307"/>
      <c r="P1516" s="307"/>
      <c r="Q1516" s="74" t="s">
        <v>600</v>
      </c>
      <c r="R1516" s="74" t="s">
        <v>600</v>
      </c>
      <c r="S1516" s="67">
        <v>1.0</v>
      </c>
      <c r="T1516" s="89">
        <v>0.0</v>
      </c>
      <c r="U1516" s="67">
        <v>0.0</v>
      </c>
      <c r="V1516" s="68"/>
      <c r="W1516" s="70"/>
      <c r="X1516" s="70"/>
      <c r="Y1516" s="64" t="s">
        <v>66</v>
      </c>
      <c r="Z1516" s="64" t="s">
        <v>66</v>
      </c>
      <c r="AA1516" s="64" t="s">
        <v>66</v>
      </c>
      <c r="AB1516" s="64" t="s">
        <v>66</v>
      </c>
      <c r="AC1516" s="412" t="s">
        <v>1370</v>
      </c>
      <c r="AD1516" s="52"/>
    </row>
    <row r="1517" ht="33.75" hidden="1" customHeight="1">
      <c r="A1517" s="52" t="s">
        <v>2069</v>
      </c>
      <c r="B1517" s="53" t="s">
        <v>54</v>
      </c>
      <c r="C1517" s="54" t="s">
        <v>2070</v>
      </c>
      <c r="D1517" s="55"/>
      <c r="E1517" s="153"/>
      <c r="F1517" s="58"/>
      <c r="G1517" s="58">
        <v>45407.0</v>
      </c>
      <c r="H1517" s="74"/>
      <c r="I1517" s="74"/>
      <c r="J1517" s="63" t="s">
        <v>57</v>
      </c>
      <c r="K1517" s="64" t="s">
        <v>57</v>
      </c>
      <c r="L1517" s="64" t="s">
        <v>57</v>
      </c>
      <c r="M1517" s="74" t="s">
        <v>66</v>
      </c>
      <c r="N1517" s="74" t="s">
        <v>66</v>
      </c>
      <c r="O1517" s="74" t="s">
        <v>66</v>
      </c>
      <c r="P1517" s="74" t="s">
        <v>66</v>
      </c>
      <c r="Q1517" s="74" t="s">
        <v>66</v>
      </c>
      <c r="R1517" s="65" t="s">
        <v>66</v>
      </c>
      <c r="S1517" s="67">
        <v>0.0</v>
      </c>
      <c r="T1517" s="89">
        <v>1.0</v>
      </c>
      <c r="U1517" s="67">
        <v>1.0</v>
      </c>
      <c r="V1517" s="68"/>
      <c r="W1517" s="70"/>
      <c r="X1517" s="70"/>
      <c r="Y1517" s="64" t="s">
        <v>66</v>
      </c>
      <c r="Z1517" s="64" t="s">
        <v>66</v>
      </c>
      <c r="AA1517" s="64" t="s">
        <v>66</v>
      </c>
      <c r="AB1517" s="64" t="s">
        <v>66</v>
      </c>
      <c r="AC1517" s="52"/>
      <c r="AD1517" s="52"/>
    </row>
    <row r="1518" ht="33.75" hidden="1" customHeight="1">
      <c r="A1518" s="52" t="s">
        <v>2071</v>
      </c>
      <c r="B1518" s="53" t="s">
        <v>54</v>
      </c>
      <c r="C1518" s="54" t="s">
        <v>851</v>
      </c>
      <c r="D1518" s="55"/>
      <c r="E1518" s="153"/>
      <c r="F1518" s="58"/>
      <c r="G1518" s="58">
        <v>45397.0</v>
      </c>
      <c r="H1518" s="74"/>
      <c r="I1518" s="74"/>
      <c r="J1518" s="63" t="s">
        <v>57</v>
      </c>
      <c r="K1518" s="64" t="s">
        <v>57</v>
      </c>
      <c r="L1518" s="64" t="s">
        <v>66</v>
      </c>
      <c r="M1518" s="74" t="s">
        <v>66</v>
      </c>
      <c r="N1518" s="74" t="s">
        <v>66</v>
      </c>
      <c r="O1518" s="74" t="s">
        <v>66</v>
      </c>
      <c r="P1518" s="74" t="s">
        <v>66</v>
      </c>
      <c r="Q1518" s="74" t="s">
        <v>66</v>
      </c>
      <c r="R1518" s="65" t="s">
        <v>66</v>
      </c>
      <c r="S1518" s="67">
        <v>0.0</v>
      </c>
      <c r="T1518" s="89">
        <v>1.0</v>
      </c>
      <c r="U1518" s="67">
        <v>0.0</v>
      </c>
      <c r="V1518" s="68"/>
      <c r="W1518" s="70"/>
      <c r="X1518" s="70"/>
      <c r="Y1518" s="64" t="s">
        <v>66</v>
      </c>
      <c r="Z1518" s="64" t="s">
        <v>66</v>
      </c>
      <c r="AA1518" s="64" t="s">
        <v>66</v>
      </c>
      <c r="AB1518" s="64" t="s">
        <v>66</v>
      </c>
      <c r="AC1518" s="52" t="s">
        <v>1113</v>
      </c>
      <c r="AD1518" s="52"/>
    </row>
    <row r="1519" ht="33.75" hidden="1" customHeight="1">
      <c r="A1519" s="52" t="s">
        <v>2073</v>
      </c>
      <c r="B1519" s="53" t="s">
        <v>54</v>
      </c>
      <c r="C1519" s="54" t="s">
        <v>2074</v>
      </c>
      <c r="D1519" s="55"/>
      <c r="E1519" s="153"/>
      <c r="F1519" s="58"/>
      <c r="G1519" s="58">
        <v>45415.0</v>
      </c>
      <c r="H1519" s="74"/>
      <c r="I1519" s="74"/>
      <c r="J1519" s="63" t="s">
        <v>57</v>
      </c>
      <c r="K1519" s="64" t="s">
        <v>57</v>
      </c>
      <c r="L1519" s="64" t="s">
        <v>66</v>
      </c>
      <c r="M1519" s="74" t="s">
        <v>57</v>
      </c>
      <c r="N1519" s="307"/>
      <c r="O1519" s="307"/>
      <c r="P1519" s="307"/>
      <c r="Q1519" s="74" t="s">
        <v>600</v>
      </c>
      <c r="R1519" s="74" t="s">
        <v>600</v>
      </c>
      <c r="S1519" s="67">
        <v>2.0</v>
      </c>
      <c r="T1519" s="89">
        <v>2.0</v>
      </c>
      <c r="U1519" s="67">
        <v>0.0</v>
      </c>
      <c r="V1519" s="68"/>
      <c r="W1519" s="70"/>
      <c r="X1519" s="70"/>
      <c r="Y1519" s="64" t="s">
        <v>66</v>
      </c>
      <c r="Z1519" s="64" t="s">
        <v>66</v>
      </c>
      <c r="AA1519" s="64" t="s">
        <v>66</v>
      </c>
      <c r="AB1519" s="64" t="s">
        <v>66</v>
      </c>
      <c r="AC1519" s="52"/>
      <c r="AD1519" s="52"/>
    </row>
    <row r="1520" ht="33.75" hidden="1" customHeight="1">
      <c r="A1520" s="52" t="s">
        <v>2075</v>
      </c>
      <c r="B1520" s="53" t="s">
        <v>54</v>
      </c>
      <c r="C1520" s="54" t="s">
        <v>2076</v>
      </c>
      <c r="D1520" s="620" t="s">
        <v>197</v>
      </c>
      <c r="E1520" s="153"/>
      <c r="F1520" s="58"/>
      <c r="G1520" s="58">
        <v>45810.0</v>
      </c>
      <c r="H1520" s="74"/>
      <c r="I1520" s="74"/>
      <c r="J1520" s="63" t="s">
        <v>66</v>
      </c>
      <c r="K1520" s="64" t="s">
        <v>66</v>
      </c>
      <c r="L1520" s="64" t="s">
        <v>66</v>
      </c>
      <c r="M1520" s="74" t="s">
        <v>57</v>
      </c>
      <c r="N1520" s="74" t="s">
        <v>57</v>
      </c>
      <c r="O1520" s="74" t="s">
        <v>57</v>
      </c>
      <c r="P1520" s="307"/>
      <c r="Q1520" s="74" t="s">
        <v>1432</v>
      </c>
      <c r="R1520" s="65" t="s">
        <v>66</v>
      </c>
      <c r="S1520" s="67">
        <v>15.0</v>
      </c>
      <c r="T1520" s="89">
        <v>0.0</v>
      </c>
      <c r="U1520" s="67">
        <v>0.0</v>
      </c>
      <c r="V1520" s="68"/>
      <c r="W1520" s="70"/>
      <c r="X1520" s="70"/>
      <c r="Y1520" s="64" t="s">
        <v>66</v>
      </c>
      <c r="Z1520" s="64" t="s">
        <v>66</v>
      </c>
      <c r="AA1520" s="64" t="s">
        <v>66</v>
      </c>
      <c r="AB1520" s="64" t="s">
        <v>66</v>
      </c>
      <c r="AC1520" s="52" t="s">
        <v>2666</v>
      </c>
      <c r="AD1520" s="52"/>
    </row>
    <row r="1521" ht="33.75" hidden="1" customHeight="1">
      <c r="A1521" s="52" t="s">
        <v>2077</v>
      </c>
      <c r="B1521" s="53" t="s">
        <v>54</v>
      </c>
      <c r="C1521" s="54" t="s">
        <v>697</v>
      </c>
      <c r="D1521" s="620"/>
      <c r="E1521" s="153"/>
      <c r="F1521" s="58"/>
      <c r="G1521" s="58">
        <v>45525.0</v>
      </c>
      <c r="H1521" s="74"/>
      <c r="I1521" s="74"/>
      <c r="J1521" s="63" t="s">
        <v>57</v>
      </c>
      <c r="K1521" s="64" t="s">
        <v>57</v>
      </c>
      <c r="L1521" s="64" t="s">
        <v>66</v>
      </c>
      <c r="M1521" s="74" t="s">
        <v>57</v>
      </c>
      <c r="N1521" s="74" t="s">
        <v>44</v>
      </c>
      <c r="O1521" s="307"/>
      <c r="P1521" s="307"/>
      <c r="Q1521" s="74" t="s">
        <v>600</v>
      </c>
      <c r="R1521" s="74" t="s">
        <v>600</v>
      </c>
      <c r="S1521" s="67">
        <v>1.0</v>
      </c>
      <c r="T1521" s="89">
        <v>1.0</v>
      </c>
      <c r="U1521" s="67">
        <v>0.0</v>
      </c>
      <c r="V1521" s="68"/>
      <c r="W1521" s="70"/>
      <c r="X1521" s="70"/>
      <c r="Y1521" s="64" t="s">
        <v>66</v>
      </c>
      <c r="Z1521" s="64" t="s">
        <v>66</v>
      </c>
      <c r="AA1521" s="64" t="s">
        <v>66</v>
      </c>
      <c r="AB1521" s="64" t="s">
        <v>66</v>
      </c>
      <c r="AC1521" s="412" t="s">
        <v>831</v>
      </c>
      <c r="AD1521" s="52"/>
    </row>
    <row r="1522" ht="33.75" hidden="1" customHeight="1">
      <c r="A1522" s="52" t="s">
        <v>2078</v>
      </c>
      <c r="B1522" s="53" t="s">
        <v>54</v>
      </c>
      <c r="C1522" s="54" t="s">
        <v>2079</v>
      </c>
      <c r="D1522" s="620"/>
      <c r="E1522" s="153"/>
      <c r="F1522" s="58"/>
      <c r="G1522" s="58">
        <v>45511.0</v>
      </c>
      <c r="H1522" s="74"/>
      <c r="I1522" s="74"/>
      <c r="J1522" s="63" t="s">
        <v>57</v>
      </c>
      <c r="K1522" s="64" t="s">
        <v>57</v>
      </c>
      <c r="L1522" s="64" t="s">
        <v>183</v>
      </c>
      <c r="M1522" s="74" t="s">
        <v>183</v>
      </c>
      <c r="N1522" s="74" t="s">
        <v>44</v>
      </c>
      <c r="O1522" s="307"/>
      <c r="P1522" s="307"/>
      <c r="Q1522" s="74" t="s">
        <v>600</v>
      </c>
      <c r="R1522" s="74" t="s">
        <v>600</v>
      </c>
      <c r="S1522" s="67">
        <v>2.0</v>
      </c>
      <c r="T1522" s="89">
        <v>4.0</v>
      </c>
      <c r="U1522" s="67">
        <v>2.0</v>
      </c>
      <c r="V1522" s="68"/>
      <c r="W1522" s="70"/>
      <c r="X1522" s="70"/>
      <c r="Y1522" s="64" t="s">
        <v>66</v>
      </c>
      <c r="Z1522" s="64" t="s">
        <v>66</v>
      </c>
      <c r="AA1522" s="64" t="s">
        <v>66</v>
      </c>
      <c r="AB1522" s="64" t="s">
        <v>66</v>
      </c>
      <c r="AC1522" s="52" t="s">
        <v>2668</v>
      </c>
      <c r="AD1522" s="52"/>
    </row>
    <row r="1523" ht="33.75" hidden="1" customHeight="1">
      <c r="A1523" s="52" t="s">
        <v>2080</v>
      </c>
      <c r="B1523" s="53" t="s">
        <v>54</v>
      </c>
      <c r="C1523" s="54" t="s">
        <v>2081</v>
      </c>
      <c r="D1523" s="55"/>
      <c r="E1523" s="153"/>
      <c r="F1523" s="58"/>
      <c r="G1523" s="58">
        <v>45470.0</v>
      </c>
      <c r="H1523" s="74"/>
      <c r="I1523" s="74"/>
      <c r="J1523" s="63" t="s">
        <v>57</v>
      </c>
      <c r="K1523" s="64" t="s">
        <v>57</v>
      </c>
      <c r="L1523" s="64" t="s">
        <v>183</v>
      </c>
      <c r="M1523" s="74" t="s">
        <v>66</v>
      </c>
      <c r="N1523" s="307"/>
      <c r="O1523" s="307"/>
      <c r="P1523" s="307"/>
      <c r="Q1523" s="74" t="s">
        <v>66</v>
      </c>
      <c r="R1523" s="74" t="s">
        <v>66</v>
      </c>
      <c r="S1523" s="67">
        <v>0.0</v>
      </c>
      <c r="T1523" s="89">
        <v>1.0</v>
      </c>
      <c r="U1523" s="67">
        <v>1.0</v>
      </c>
      <c r="V1523" s="68"/>
      <c r="W1523" s="70"/>
      <c r="X1523" s="70"/>
      <c r="Y1523" s="64" t="s">
        <v>66</v>
      </c>
      <c r="Z1523" s="64" t="s">
        <v>66</v>
      </c>
      <c r="AA1523" s="64" t="s">
        <v>66</v>
      </c>
      <c r="AB1523" s="64" t="s">
        <v>66</v>
      </c>
      <c r="AC1523" s="52" t="s">
        <v>2669</v>
      </c>
      <c r="AD1523" s="52"/>
    </row>
    <row r="1524" ht="33.75" hidden="1" customHeight="1">
      <c r="A1524" s="52" t="s">
        <v>2082</v>
      </c>
      <c r="B1524" s="53" t="s">
        <v>54</v>
      </c>
      <c r="C1524" s="54" t="s">
        <v>2083</v>
      </c>
      <c r="D1524" s="620" t="s">
        <v>197</v>
      </c>
      <c r="E1524" s="153"/>
      <c r="F1524" s="58"/>
      <c r="G1524" s="58">
        <v>45792.0</v>
      </c>
      <c r="H1524" s="74"/>
      <c r="I1524" s="74"/>
      <c r="J1524" s="63" t="s">
        <v>66</v>
      </c>
      <c r="K1524" s="64" t="s">
        <v>66</v>
      </c>
      <c r="L1524" s="64" t="s">
        <v>66</v>
      </c>
      <c r="M1524" s="74" t="s">
        <v>57</v>
      </c>
      <c r="N1524" s="74" t="s">
        <v>57</v>
      </c>
      <c r="O1524" s="74" t="s">
        <v>57</v>
      </c>
      <c r="P1524" s="307"/>
      <c r="Q1524" s="74" t="s">
        <v>58</v>
      </c>
      <c r="R1524" s="65" t="s">
        <v>64</v>
      </c>
      <c r="S1524" s="67">
        <v>4.0</v>
      </c>
      <c r="T1524" s="89">
        <v>0.0</v>
      </c>
      <c r="U1524" s="67">
        <v>0.0</v>
      </c>
      <c r="V1524" s="68"/>
      <c r="W1524" s="70"/>
      <c r="X1524" s="70"/>
      <c r="Y1524" s="64" t="s">
        <v>66</v>
      </c>
      <c r="Z1524" s="64" t="s">
        <v>66</v>
      </c>
      <c r="AA1524" s="64" t="s">
        <v>66</v>
      </c>
      <c r="AB1524" s="64" t="s">
        <v>66</v>
      </c>
      <c r="AC1524" s="52" t="s">
        <v>2127</v>
      </c>
      <c r="AD1524" s="52"/>
    </row>
    <row r="1525" ht="33.75" hidden="1" customHeight="1">
      <c r="A1525" s="52" t="s">
        <v>2084</v>
      </c>
      <c r="B1525" s="53" t="s">
        <v>54</v>
      </c>
      <c r="C1525" s="54" t="s">
        <v>2085</v>
      </c>
      <c r="D1525" s="634" t="s">
        <v>3051</v>
      </c>
      <c r="E1525" s="153"/>
      <c r="F1525" s="58"/>
      <c r="G1525" s="58">
        <v>45764.0</v>
      </c>
      <c r="H1525" s="74"/>
      <c r="I1525" s="74"/>
      <c r="J1525" s="63" t="s">
        <v>57</v>
      </c>
      <c r="K1525" s="307"/>
      <c r="L1525" s="64" t="s">
        <v>66</v>
      </c>
      <c r="M1525" s="74" t="s">
        <v>66</v>
      </c>
      <c r="N1525" s="74" t="s">
        <v>66</v>
      </c>
      <c r="O1525" s="74" t="s">
        <v>66</v>
      </c>
      <c r="P1525" s="74" t="s">
        <v>66</v>
      </c>
      <c r="Q1525" s="74" t="s">
        <v>66</v>
      </c>
      <c r="R1525" s="65" t="s">
        <v>66</v>
      </c>
      <c r="S1525" s="67">
        <v>0.0</v>
      </c>
      <c r="T1525" s="89">
        <v>1.0</v>
      </c>
      <c r="U1525" s="67">
        <v>0.0</v>
      </c>
      <c r="V1525" s="68"/>
      <c r="W1525" s="70"/>
      <c r="X1525" s="70"/>
      <c r="Y1525" s="64" t="s">
        <v>66</v>
      </c>
      <c r="Z1525" s="64" t="s">
        <v>66</v>
      </c>
      <c r="AA1525" s="64" t="s">
        <v>66</v>
      </c>
      <c r="AB1525" s="64" t="s">
        <v>66</v>
      </c>
      <c r="AC1525" s="52"/>
      <c r="AD1525" s="52"/>
    </row>
    <row r="1526" ht="33.75" hidden="1" customHeight="1">
      <c r="A1526" s="52" t="s">
        <v>2086</v>
      </c>
      <c r="B1526" s="53" t="s">
        <v>54</v>
      </c>
      <c r="C1526" s="54" t="s">
        <v>2087</v>
      </c>
      <c r="D1526" s="620" t="s">
        <v>3052</v>
      </c>
      <c r="E1526" s="153"/>
      <c r="F1526" s="58"/>
      <c r="G1526" s="58">
        <v>45514.0</v>
      </c>
      <c r="H1526" s="74"/>
      <c r="I1526" s="74"/>
      <c r="J1526" s="63" t="s">
        <v>183</v>
      </c>
      <c r="K1526" s="64" t="s">
        <v>82</v>
      </c>
      <c r="L1526" s="64" t="s">
        <v>66</v>
      </c>
      <c r="M1526" s="74" t="s">
        <v>619</v>
      </c>
      <c r="N1526" s="307"/>
      <c r="O1526" s="307"/>
      <c r="P1526" s="307"/>
      <c r="Q1526" s="74" t="s">
        <v>619</v>
      </c>
      <c r="R1526" s="74"/>
      <c r="S1526" s="67">
        <v>2.0</v>
      </c>
      <c r="T1526" s="89">
        <v>2.0</v>
      </c>
      <c r="U1526" s="67"/>
      <c r="V1526" s="68"/>
      <c r="W1526" s="70"/>
      <c r="X1526" s="70"/>
      <c r="Y1526" s="64" t="s">
        <v>66</v>
      </c>
      <c r="Z1526" s="64" t="s">
        <v>66</v>
      </c>
      <c r="AA1526" s="64" t="s">
        <v>66</v>
      </c>
      <c r="AB1526" s="64" t="s">
        <v>66</v>
      </c>
      <c r="AC1526" s="52"/>
      <c r="AD1526" s="52"/>
    </row>
    <row r="1527" ht="33.75" hidden="1" customHeight="1">
      <c r="A1527" s="128" t="s">
        <v>2088</v>
      </c>
      <c r="B1527" s="161" t="s">
        <v>54</v>
      </c>
      <c r="C1527" s="54" t="s">
        <v>2089</v>
      </c>
      <c r="D1527" s="620" t="s">
        <v>453</v>
      </c>
      <c r="E1527" s="153"/>
      <c r="F1527" s="58"/>
      <c r="G1527" s="58">
        <v>45692.0</v>
      </c>
      <c r="H1527" s="74"/>
      <c r="I1527" s="74"/>
      <c r="J1527" s="63" t="s">
        <v>3053</v>
      </c>
      <c r="K1527" s="64" t="s">
        <v>57</v>
      </c>
      <c r="L1527" s="64" t="s">
        <v>57</v>
      </c>
      <c r="M1527" s="74" t="s">
        <v>57</v>
      </c>
      <c r="N1527" s="74" t="s">
        <v>57</v>
      </c>
      <c r="O1527" s="74" t="s">
        <v>57</v>
      </c>
      <c r="P1527" s="307"/>
      <c r="Q1527" s="74" t="s">
        <v>58</v>
      </c>
      <c r="R1527" s="65" t="s">
        <v>64</v>
      </c>
      <c r="S1527" s="67">
        <v>6.0</v>
      </c>
      <c r="T1527" s="89">
        <v>7.0</v>
      </c>
      <c r="U1527" s="67">
        <v>1.0</v>
      </c>
      <c r="V1527" s="68"/>
      <c r="W1527" s="70"/>
      <c r="X1527" s="70"/>
      <c r="Y1527" s="64" t="s">
        <v>66</v>
      </c>
      <c r="Z1527" s="64" t="s">
        <v>66</v>
      </c>
      <c r="AA1527" s="64" t="s">
        <v>66</v>
      </c>
      <c r="AB1527" s="64" t="s">
        <v>66</v>
      </c>
      <c r="AC1527" s="52" t="s">
        <v>2671</v>
      </c>
      <c r="AD1527" s="52"/>
    </row>
    <row r="1528" ht="33.75" hidden="1" customHeight="1">
      <c r="A1528" s="52" t="s">
        <v>2091</v>
      </c>
      <c r="B1528" s="53" t="s">
        <v>54</v>
      </c>
      <c r="C1528" s="54" t="s">
        <v>2081</v>
      </c>
      <c r="D1528" s="55"/>
      <c r="E1528" s="153"/>
      <c r="F1528" s="58"/>
      <c r="G1528" s="58">
        <v>45400.0</v>
      </c>
      <c r="H1528" s="74"/>
      <c r="I1528" s="74"/>
      <c r="J1528" s="63" t="s">
        <v>57</v>
      </c>
      <c r="K1528" s="64" t="s">
        <v>57</v>
      </c>
      <c r="L1528" s="64" t="s">
        <v>57</v>
      </c>
      <c r="M1528" s="74" t="s">
        <v>57</v>
      </c>
      <c r="N1528" s="307"/>
      <c r="O1528" s="307"/>
      <c r="P1528" s="307"/>
      <c r="Q1528" s="74"/>
      <c r="R1528" s="74"/>
      <c r="S1528" s="67">
        <v>4.0</v>
      </c>
      <c r="T1528" s="89">
        <v>8.0</v>
      </c>
      <c r="U1528" s="67">
        <v>4.0</v>
      </c>
      <c r="V1528" s="68"/>
      <c r="W1528" s="70"/>
      <c r="X1528" s="70"/>
      <c r="Y1528" s="64" t="s">
        <v>66</v>
      </c>
      <c r="Z1528" s="64" t="s">
        <v>66</v>
      </c>
      <c r="AA1528" s="64" t="s">
        <v>66</v>
      </c>
      <c r="AB1528" s="64" t="s">
        <v>66</v>
      </c>
      <c r="AC1528" s="52"/>
      <c r="AD1528" s="52"/>
    </row>
  </sheetData>
  <customSheetViews>
    <customSheetView guid="{494E7627-5C4E-4815-AED7-BE7B62638910}" filter="1" showAutoFilter="1">
      <autoFilter ref="$A$1:$AD$1528">
        <filterColumn colId="1">
          <filters>
            <filter val="NEW"/>
            <filter val="READY FOR DELIVERY"/>
          </filters>
        </filterColumn>
      </autoFilter>
    </customSheetView>
    <customSheetView guid="{7DBC549B-BA76-4FAA-A32D-DC7A81419B76}" filter="1" showAutoFilter="1">
      <autoFilter ref="$A$1:$AD$1528"/>
    </customSheetView>
  </customSheetViews>
  <conditionalFormatting sqref="B2:B1528">
    <cfRule type="expression" dxfId="12" priority="1">
      <formula>B2="READY FOR DELIVERY"</formula>
    </cfRule>
  </conditionalFormatting>
  <conditionalFormatting sqref="B2:B1528">
    <cfRule type="expression" dxfId="12" priority="2">
      <formula>B2="ORDER COMPLETED"</formula>
    </cfRule>
  </conditionalFormatting>
  <conditionalFormatting sqref="D2:D1528">
    <cfRule type="expression" dxfId="36" priority="3">
      <formula>OR(ISNUMBER(SEARCH("SERVICE",$D2)),ISNUMBER(SEARCH("WARR",$D2)))</formula>
    </cfRule>
  </conditionalFormatting>
  <conditionalFormatting sqref="E2:E1528">
    <cfRule type="expression" dxfId="12" priority="4">
      <formula>$I2="YES"</formula>
    </cfRule>
  </conditionalFormatting>
  <conditionalFormatting sqref="E2:E1528">
    <cfRule type="expression" dxfId="36" priority="5">
      <formula>$I2="NO"</formula>
    </cfRule>
  </conditionalFormatting>
  <conditionalFormatting sqref="E2:E1528">
    <cfRule type="expression" dxfId="37" priority="6">
      <formula>$I2="NA"</formula>
    </cfRule>
  </conditionalFormatting>
  <conditionalFormatting sqref="F2:G1528">
    <cfRule type="expression" dxfId="12" priority="7">
      <formula>$H2="YES"</formula>
    </cfRule>
  </conditionalFormatting>
  <conditionalFormatting sqref="F2:G1528">
    <cfRule type="expression" dxfId="36" priority="8">
      <formula>$H2="NO"</formula>
    </cfRule>
  </conditionalFormatting>
  <conditionalFormatting sqref="H2:I1528">
    <cfRule type="expression" dxfId="37" priority="9">
      <formula>H2="NA"</formula>
    </cfRule>
  </conditionalFormatting>
  <conditionalFormatting sqref="J2:P1528 Q1393:R1393">
    <cfRule type="expression" dxfId="8" priority="10">
      <formula>J2="COMPLETED"</formula>
    </cfRule>
  </conditionalFormatting>
  <conditionalFormatting sqref="J2:P1528 Q1393:R1393">
    <cfRule type="expression" dxfId="9" priority="11">
      <formula>J2="IN PROGRESS"</formula>
    </cfRule>
  </conditionalFormatting>
  <conditionalFormatting sqref="J2:P1528 Q1393:R1393">
    <cfRule type="expression" dxfId="10" priority="12">
      <formula>J2="NOT STARTED"</formula>
    </cfRule>
  </conditionalFormatting>
  <conditionalFormatting sqref="J2:P1528 Q1393:R1393">
    <cfRule type="expression" dxfId="11" priority="13">
      <formula>J2="NOT REQUIRED"</formula>
    </cfRule>
  </conditionalFormatting>
  <conditionalFormatting sqref="Q2:Q1528 R2:R1450 R1452:R1528">
    <cfRule type="expression" dxfId="12" priority="14">
      <formula>Q2="RECEIVED"</formula>
    </cfRule>
  </conditionalFormatting>
  <conditionalFormatting sqref="Q2:Q1528 R2:R1450 R1452:R1528">
    <cfRule type="expression" dxfId="13" priority="15">
      <formula>Q2="ORDERED"</formula>
    </cfRule>
  </conditionalFormatting>
  <conditionalFormatting sqref="R2:R1528">
    <cfRule type="expression" dxfId="14" priority="16">
      <formula>R2="SAME NEED"</formula>
    </cfRule>
  </conditionalFormatting>
  <conditionalFormatting sqref="Q2:Q1528 R2:R1450 R1452:R1528">
    <cfRule type="expression" dxfId="15" priority="17">
      <formula>Q2="NOT REQUIRED"</formula>
    </cfRule>
  </conditionalFormatting>
  <conditionalFormatting sqref="Q2:R1528">
    <cfRule type="expression" dxfId="14" priority="18">
      <formula>Q2="NEED"</formula>
    </cfRule>
  </conditionalFormatting>
  <conditionalFormatting sqref="R2:R1528">
    <cfRule type="expression" dxfId="16" priority="19">
      <formula>R2="SAME RECEIVED"</formula>
    </cfRule>
  </conditionalFormatting>
  <conditionalFormatting sqref="Y2:AB1528">
    <cfRule type="expression" dxfId="14" priority="20">
      <formula>Y2="NEED"</formula>
    </cfRule>
  </conditionalFormatting>
  <conditionalFormatting sqref="Y2:Y1528 Z2:Z1451 AA2:AB1528 Z1453:Z1528">
    <cfRule type="expression" dxfId="8" priority="21" stopIfTrue="1">
      <formula>Y2="SHIPPED"</formula>
    </cfRule>
  </conditionalFormatting>
  <conditionalFormatting sqref="Y2:AB1528">
    <cfRule type="expression" dxfId="12" priority="22">
      <formula>Y2="RECEIVED"</formula>
    </cfRule>
  </conditionalFormatting>
  <conditionalFormatting sqref="Y2:AB1528">
    <cfRule type="expression" dxfId="13" priority="23">
      <formula>Y2="ORDERED"</formula>
    </cfRule>
  </conditionalFormatting>
  <conditionalFormatting sqref="Y2:Y1528 Z2:Z1451 AA2:AB1528 Z1453:Z1528">
    <cfRule type="expression" dxfId="10" priority="24" stopIfTrue="1">
      <formula>#REF!="NOT ORDERED"</formula>
    </cfRule>
  </conditionalFormatting>
  <conditionalFormatting sqref="Y2:AB1528">
    <cfRule type="expression" dxfId="15" priority="25">
      <formula>Y2="NOT REQUIRED"</formula>
    </cfRule>
  </conditionalFormatting>
  <conditionalFormatting sqref="Z1452:AB1452">
    <cfRule type="expression" dxfId="12" priority="26">
      <formula>Z1452="RECEIVED"</formula>
    </cfRule>
  </conditionalFormatting>
  <conditionalFormatting sqref="Z1452:AB1452">
    <cfRule type="expression" dxfId="12" priority="27">
      <formula>Z1452="IN STOCK"</formula>
    </cfRule>
  </conditionalFormatting>
  <conditionalFormatting sqref="Z1452:AB1452">
    <cfRule type="expression" dxfId="13" priority="28">
      <formula>Z1452="ORDERED"</formula>
    </cfRule>
  </conditionalFormatting>
  <conditionalFormatting sqref="Z1452:AB1452">
    <cfRule type="expression" dxfId="36" priority="29">
      <formula>Z1452="NOT ORDERED"</formula>
    </cfRule>
  </conditionalFormatting>
  <conditionalFormatting sqref="Z1452:AB1452">
    <cfRule type="expression" dxfId="38" priority="30">
      <formula>Z1452="NOT REQUIRED"</formula>
    </cfRule>
  </conditionalFormatting>
  <conditionalFormatting sqref="Z1452:AB1452">
    <cfRule type="expression" dxfId="39" priority="31">
      <formula>Z1452="SAME"</formula>
    </cfRule>
  </conditionalFormatting>
  <conditionalFormatting sqref="Z1452:AB1452">
    <cfRule type="expression" dxfId="14" priority="32">
      <formula>Z1452="NEED"</formula>
    </cfRule>
  </conditionalFormatting>
  <conditionalFormatting sqref="I1:I1528">
    <cfRule type="containsText" dxfId="16" priority="33" operator="containsText" text="YES">
      <formula>NOT(ISERROR(SEARCH(("YES"),(I1))))</formula>
    </cfRule>
  </conditionalFormatting>
  <conditionalFormatting sqref="Q1:Q1528">
    <cfRule type="containsText" dxfId="16" priority="34" operator="containsText" text="ON STOCK">
      <formula>NOT(ISERROR(SEARCH(("ON STOCK"),(Q1))))</formula>
    </cfRule>
  </conditionalFormatting>
  <dataValidations>
    <dataValidation type="list" allowBlank="1" sqref="B2:B1528">
      <formula1>"ORDER COMPLETED,NEW,READY FOR DELIVERY"</formula1>
    </dataValidation>
    <dataValidation type="list" allowBlank="1" sqref="R2:R1528">
      <formula1>"NOT REQUIRED,ORDERED,RECEIVED,COMPLETED,NEED,SAME NEED,SAME RECEIVED,FIBRA,SAME PEND &amp;NEW PEND,SAME REC&amp;NEW PARTIAL,PARTIAL ORDERED,PARTIAL RECEIVED"</formula1>
    </dataValidation>
    <dataValidation type="list" allowBlank="1" sqref="Z2:Z1528 AB2:AB1528">
      <formula1>"NOT REQUIRED,RECEIVED,NEED,ORDERED"</formula1>
    </dataValidation>
    <dataValidation type="list" allowBlank="1" sqref="AA2:AA1528">
      <formula1>"NOT REQUIRED,RECEIVED,NEED RUG,ORDERED,NEED TENJAM"</formula1>
    </dataValidation>
    <dataValidation type="list" allowBlank="1" sqref="I2:I1528">
      <formula1>"YES,NA,NO"</formula1>
    </dataValidation>
    <dataValidation type="list" allowBlank="1" sqref="D2:D1528">
      <formula1>"RESIDENTIAL,COMMERCIAL,REDOING,WILL CALL,PICKUP,REDO-JOB,SHOWROOM SOLANA,SHOWROOM SCOTTSDALE,COVERS,TENJAM,CANCELLED,SERVICE-WARRANT,FREIGHT,NEW"</formula1>
    </dataValidation>
    <dataValidation type="custom" allowBlank="1" showDropDown="1" sqref="W2:X1528">
      <formula1>OR(TIMEVALUE(TEXT(W2, "hh:mm:ss"))=W2, AND(ISNUMBER(W2), LEFT(CELL("format", W2))="D"))</formula1>
    </dataValidation>
    <dataValidation type="list" allowBlank="1" sqref="Y2:Y1528">
      <formula1>"NOT REQUIRED,RECEIVED,ORDERED,SHIPPED,NEED"</formula1>
    </dataValidation>
    <dataValidation type="list" allowBlank="1" sqref="H2:H1528">
      <formula1>"YES,NO"</formula1>
    </dataValidation>
    <dataValidation type="custom" allowBlank="1" showDropDown="1" sqref="F2:G1528">
      <formula1>OR(NOT(ISERROR(DATEVALUE(F2))), AND(ISNUMBER(F2), LEFT(CELL("format", F2))="D"))</formula1>
    </dataValidation>
    <dataValidation type="list" allowBlank="1" sqref="Q2:Q1528">
      <formula1>"NOT REQUIRED,RECEIVED,ORDERED,CUSTOMER RECEIVED,CUSTOMER PENDING,PARTIAL - RECEIVED,ON STOCK,NEED,ISSUE"</formula1>
    </dataValidation>
    <dataValidation type="list" allowBlank="1" sqref="J2:P1528">
      <formula1>"NOT REQUIRED,NOT STARTED,IN PROGRESS,COMPLETED"</formula1>
    </dataValidation>
  </dataValidations>
  <hyperlinks>
    <hyperlink r:id="rId4" ref="D2"/>
    <hyperlink r:id="rId5" ref="D3"/>
    <hyperlink r:id="rId6" ref="D4"/>
    <hyperlink r:id="rId7" ref="D5"/>
    <hyperlink r:id="rId8" ref="D6"/>
    <hyperlink r:id="rId9" ref="D11"/>
    <hyperlink r:id="rId10" ref="C12"/>
    <hyperlink r:id="rId11" ref="D21"/>
    <hyperlink r:id="rId12" ref="D22"/>
    <hyperlink r:id="rId13" ref="D24"/>
    <hyperlink r:id="rId14" ref="D25"/>
    <hyperlink r:id="rId15" ref="D26"/>
    <hyperlink r:id="rId16" ref="D27"/>
    <hyperlink r:id="rId17" ref="D29"/>
    <hyperlink r:id="rId18" ref="D30"/>
    <hyperlink r:id="rId19" ref="D31"/>
    <hyperlink r:id="rId20" ref="D32"/>
    <hyperlink r:id="rId21" ref="D35"/>
    <hyperlink r:id="rId22" ref="D36"/>
    <hyperlink r:id="rId23" ref="D38"/>
    <hyperlink r:id="rId24" ref="D40"/>
    <hyperlink r:id="rId25" ref="D42"/>
    <hyperlink r:id="rId26" ref="D43"/>
    <hyperlink r:id="rId27" ref="D46"/>
    <hyperlink r:id="rId28" ref="D48"/>
    <hyperlink r:id="rId29" ref="D54"/>
    <hyperlink r:id="rId30" ref="D55"/>
    <hyperlink r:id="rId31" ref="D56"/>
    <hyperlink r:id="rId32" ref="D57"/>
    <hyperlink r:id="rId33" ref="D62"/>
    <hyperlink r:id="rId34" ref="D66"/>
    <hyperlink r:id="rId35" ref="D74"/>
    <hyperlink r:id="rId36" ref="D79"/>
    <hyperlink r:id="rId37" ref="D95"/>
    <hyperlink r:id="rId38" ref="D112"/>
    <hyperlink r:id="rId39" ref="D116"/>
    <hyperlink r:id="rId40" ref="D121"/>
    <hyperlink r:id="rId41" ref="C137"/>
    <hyperlink r:id="rId42" ref="AC137"/>
    <hyperlink r:id="rId43" ref="C138"/>
    <hyperlink r:id="rId44" ref="AC138"/>
    <hyperlink r:id="rId45" ref="C139"/>
    <hyperlink r:id="rId46" ref="AC139"/>
    <hyperlink r:id="rId47" ref="C140"/>
    <hyperlink r:id="rId48" ref="AC140"/>
    <hyperlink r:id="rId49" ref="C141"/>
    <hyperlink r:id="rId50" ref="AC141"/>
    <hyperlink r:id="rId51" ref="C142"/>
    <hyperlink r:id="rId52" ref="AC142"/>
    <hyperlink r:id="rId53" ref="C143"/>
    <hyperlink r:id="rId54" ref="AC143"/>
    <hyperlink r:id="rId55" ref="C144"/>
    <hyperlink r:id="rId56" ref="AC144"/>
    <hyperlink r:id="rId57" ref="C145"/>
    <hyperlink r:id="rId58" ref="AC145"/>
    <hyperlink r:id="rId59" ref="C146"/>
    <hyperlink r:id="rId60" ref="C147"/>
    <hyperlink r:id="rId61" ref="AC147"/>
    <hyperlink r:id="rId62" ref="C148"/>
    <hyperlink r:id="rId63" ref="AC148"/>
    <hyperlink r:id="rId64" ref="C149"/>
    <hyperlink r:id="rId65" ref="AC149"/>
    <hyperlink r:id="rId66" ref="C150"/>
    <hyperlink r:id="rId67" ref="AC150"/>
    <hyperlink r:id="rId68" ref="C151"/>
    <hyperlink r:id="rId69" ref="AC151"/>
    <hyperlink r:id="rId70" ref="C152"/>
    <hyperlink r:id="rId71" ref="C153"/>
    <hyperlink r:id="rId72" ref="AC153"/>
    <hyperlink r:id="rId73" ref="C154"/>
    <hyperlink r:id="rId74" ref="AC154"/>
    <hyperlink r:id="rId75" ref="C155"/>
    <hyperlink r:id="rId76" ref="AC155"/>
    <hyperlink r:id="rId77" ref="C156"/>
    <hyperlink r:id="rId78" ref="AC156"/>
    <hyperlink r:id="rId79" ref="C157"/>
    <hyperlink r:id="rId80" ref="AC157"/>
    <hyperlink r:id="rId81" ref="C158"/>
    <hyperlink r:id="rId82" ref="AC158"/>
    <hyperlink r:id="rId83" ref="C159"/>
    <hyperlink r:id="rId84" ref="AC159"/>
    <hyperlink r:id="rId85" ref="C160"/>
    <hyperlink r:id="rId86" ref="AC160"/>
    <hyperlink r:id="rId87" ref="C161"/>
    <hyperlink r:id="rId88" ref="AC161"/>
    <hyperlink r:id="rId89" ref="C162"/>
    <hyperlink r:id="rId90" ref="AC162"/>
    <hyperlink r:id="rId91" ref="C163"/>
    <hyperlink r:id="rId92" ref="C164"/>
    <hyperlink r:id="rId93" ref="AC164"/>
    <hyperlink r:id="rId94" ref="C165"/>
    <hyperlink r:id="rId95" ref="AC165"/>
    <hyperlink r:id="rId96" ref="C166"/>
    <hyperlink r:id="rId97" ref="AC166"/>
    <hyperlink r:id="rId98" ref="C167"/>
    <hyperlink r:id="rId99" ref="AC167"/>
    <hyperlink r:id="rId100" ref="C168"/>
    <hyperlink r:id="rId101" ref="AC168"/>
    <hyperlink r:id="rId102" ref="C169"/>
    <hyperlink r:id="rId103" ref="AC169"/>
    <hyperlink r:id="rId104" ref="C170"/>
    <hyperlink r:id="rId105" ref="AC170"/>
    <hyperlink r:id="rId106" ref="C171"/>
    <hyperlink r:id="rId107" ref="AC171"/>
    <hyperlink r:id="rId108" ref="C172"/>
    <hyperlink r:id="rId109" ref="AC172"/>
    <hyperlink r:id="rId110" ref="C173"/>
    <hyperlink r:id="rId111" ref="AC173"/>
    <hyperlink r:id="rId112" ref="C174"/>
    <hyperlink r:id="rId113" ref="AC174"/>
    <hyperlink r:id="rId114" ref="C175"/>
    <hyperlink r:id="rId115" ref="AC175"/>
    <hyperlink r:id="rId116" ref="C176"/>
    <hyperlink r:id="rId117" ref="AC176"/>
    <hyperlink r:id="rId118" ref="C177"/>
    <hyperlink r:id="rId119" ref="AC177"/>
    <hyperlink r:id="rId120" ref="C178"/>
    <hyperlink r:id="rId121" ref="AC178"/>
    <hyperlink r:id="rId122" ref="C179"/>
    <hyperlink r:id="rId123" ref="AC179"/>
    <hyperlink r:id="rId124" ref="C180"/>
    <hyperlink r:id="rId125" ref="AC180"/>
    <hyperlink r:id="rId126" ref="C181"/>
    <hyperlink r:id="rId127" ref="AC181"/>
    <hyperlink r:id="rId128" ref="C182"/>
    <hyperlink r:id="rId129" ref="AC182"/>
    <hyperlink r:id="rId130" ref="C183"/>
    <hyperlink r:id="rId131" ref="AC183"/>
    <hyperlink r:id="rId132" ref="C184"/>
    <hyperlink r:id="rId133" ref="AC184"/>
    <hyperlink r:id="rId134" ref="C185"/>
    <hyperlink r:id="rId135" ref="AC185"/>
    <hyperlink r:id="rId136" ref="C186"/>
    <hyperlink r:id="rId137" ref="AC186"/>
    <hyperlink r:id="rId138" ref="C187"/>
    <hyperlink r:id="rId139" ref="AC187"/>
    <hyperlink r:id="rId140" ref="C188"/>
    <hyperlink r:id="rId141" ref="AC188"/>
    <hyperlink r:id="rId142" ref="C189"/>
    <hyperlink r:id="rId143" ref="AC189"/>
    <hyperlink r:id="rId144" ref="C190"/>
    <hyperlink r:id="rId145" ref="AC190"/>
    <hyperlink r:id="rId146" ref="C191"/>
    <hyperlink r:id="rId147" ref="AC191"/>
    <hyperlink r:id="rId148" ref="C192"/>
    <hyperlink r:id="rId149" ref="AC192"/>
    <hyperlink r:id="rId150" ref="C193"/>
    <hyperlink r:id="rId151" ref="AC193"/>
    <hyperlink r:id="rId152" ref="C194"/>
    <hyperlink r:id="rId153" ref="AC194"/>
    <hyperlink r:id="rId154" ref="C195"/>
    <hyperlink r:id="rId155" ref="AC195"/>
    <hyperlink r:id="rId156" ref="C196"/>
    <hyperlink r:id="rId157" ref="AC196"/>
    <hyperlink r:id="rId158" ref="C197"/>
    <hyperlink r:id="rId159" ref="AC197"/>
    <hyperlink r:id="rId160" ref="C198"/>
    <hyperlink r:id="rId161" ref="AC198"/>
    <hyperlink r:id="rId162" ref="C199"/>
    <hyperlink r:id="rId163" ref="AC199"/>
    <hyperlink r:id="rId164" ref="C200"/>
    <hyperlink r:id="rId165" ref="AC200"/>
    <hyperlink r:id="rId166" ref="C201"/>
    <hyperlink r:id="rId167" ref="AC201"/>
    <hyperlink r:id="rId168" ref="C202"/>
    <hyperlink r:id="rId169" ref="AC202"/>
    <hyperlink r:id="rId170" ref="C203"/>
    <hyperlink r:id="rId171" ref="AC203"/>
    <hyperlink r:id="rId172" ref="C204"/>
    <hyperlink r:id="rId173" ref="AC204"/>
    <hyperlink r:id="rId174" ref="C205"/>
    <hyperlink r:id="rId175" ref="AC205"/>
    <hyperlink r:id="rId176" ref="C206"/>
    <hyperlink r:id="rId177" ref="AC206"/>
    <hyperlink r:id="rId178" ref="C207"/>
    <hyperlink r:id="rId179" ref="AC207"/>
    <hyperlink r:id="rId180" ref="C208"/>
    <hyperlink r:id="rId181" ref="AC208"/>
    <hyperlink r:id="rId182" ref="C209"/>
    <hyperlink r:id="rId183" ref="AC209"/>
    <hyperlink r:id="rId184" ref="C210"/>
    <hyperlink r:id="rId185" ref="AC210"/>
    <hyperlink r:id="rId186" ref="C211"/>
    <hyperlink r:id="rId187" ref="AC211"/>
    <hyperlink r:id="rId188" ref="C212"/>
    <hyperlink r:id="rId189" ref="AC212"/>
    <hyperlink r:id="rId190" ref="C213"/>
    <hyperlink r:id="rId191" ref="C214"/>
    <hyperlink r:id="rId192" ref="C215"/>
    <hyperlink r:id="rId193" ref="AC215"/>
    <hyperlink r:id="rId194" ref="C216"/>
    <hyperlink r:id="rId195" ref="AC216"/>
    <hyperlink r:id="rId196" ref="C217"/>
    <hyperlink r:id="rId197" ref="AC217"/>
    <hyperlink r:id="rId198" ref="C218"/>
    <hyperlink r:id="rId199" ref="AC218"/>
    <hyperlink r:id="rId200" ref="C219"/>
    <hyperlink r:id="rId201" ref="AC219"/>
    <hyperlink r:id="rId202" ref="C220"/>
    <hyperlink r:id="rId203" ref="C221"/>
    <hyperlink r:id="rId204" ref="AC221"/>
    <hyperlink r:id="rId205" ref="C222"/>
    <hyperlink r:id="rId206" ref="AC222"/>
    <hyperlink r:id="rId207" ref="C223"/>
    <hyperlink r:id="rId208" ref="AC223"/>
    <hyperlink r:id="rId209" ref="C224"/>
    <hyperlink r:id="rId210" ref="AC224"/>
    <hyperlink r:id="rId211" ref="C225"/>
    <hyperlink r:id="rId212" ref="AC225"/>
    <hyperlink r:id="rId213" ref="C226"/>
    <hyperlink r:id="rId214" ref="AC226"/>
    <hyperlink r:id="rId215" ref="C227"/>
    <hyperlink r:id="rId216" ref="AC227"/>
    <hyperlink r:id="rId217" ref="C228"/>
    <hyperlink r:id="rId218" ref="AC228"/>
    <hyperlink r:id="rId219" ref="C229"/>
    <hyperlink r:id="rId220" ref="AC229"/>
    <hyperlink r:id="rId221" ref="C230"/>
    <hyperlink r:id="rId222" ref="AC230"/>
    <hyperlink r:id="rId223" ref="C231"/>
    <hyperlink r:id="rId224" ref="AC231"/>
    <hyperlink r:id="rId225" ref="C232"/>
    <hyperlink r:id="rId226" ref="AC232"/>
    <hyperlink r:id="rId227" ref="C233"/>
    <hyperlink r:id="rId228" ref="AC233"/>
    <hyperlink r:id="rId229" ref="C234"/>
    <hyperlink r:id="rId230" ref="AC234"/>
    <hyperlink r:id="rId231" ref="C235"/>
    <hyperlink r:id="rId232" ref="C236"/>
    <hyperlink r:id="rId233" ref="C237"/>
    <hyperlink r:id="rId234" ref="AC237"/>
    <hyperlink r:id="rId235" ref="C238"/>
    <hyperlink r:id="rId236" ref="AC238"/>
    <hyperlink r:id="rId237" ref="C239"/>
    <hyperlink r:id="rId238" ref="AC239"/>
    <hyperlink r:id="rId239" ref="C240"/>
    <hyperlink r:id="rId240" ref="C241"/>
    <hyperlink r:id="rId241" ref="AC241"/>
    <hyperlink r:id="rId242" ref="C242"/>
    <hyperlink r:id="rId243" ref="AC242"/>
    <hyperlink r:id="rId244" ref="C243"/>
    <hyperlink r:id="rId245" ref="AC243"/>
    <hyperlink r:id="rId246" ref="C244"/>
    <hyperlink r:id="rId247" ref="AC244"/>
    <hyperlink r:id="rId248" ref="C245"/>
    <hyperlink r:id="rId249" ref="AC245"/>
    <hyperlink r:id="rId250" ref="C246"/>
    <hyperlink r:id="rId251" ref="AC246"/>
    <hyperlink r:id="rId252" ref="C247"/>
    <hyperlink r:id="rId253" ref="AC247"/>
    <hyperlink r:id="rId254" ref="C248"/>
    <hyperlink r:id="rId255" ref="AC248"/>
    <hyperlink r:id="rId256" ref="C249"/>
    <hyperlink r:id="rId257" ref="C250"/>
    <hyperlink r:id="rId258" ref="AC250"/>
    <hyperlink r:id="rId259" ref="C251"/>
    <hyperlink r:id="rId260" ref="AC251"/>
    <hyperlink r:id="rId261" ref="C252"/>
    <hyperlink r:id="rId262" ref="AC252"/>
    <hyperlink r:id="rId263" ref="C253"/>
    <hyperlink r:id="rId264" ref="AC253"/>
    <hyperlink r:id="rId265" ref="C254"/>
    <hyperlink r:id="rId266" ref="AC254"/>
    <hyperlink r:id="rId267" ref="C255"/>
    <hyperlink r:id="rId268" ref="AC255"/>
    <hyperlink r:id="rId269" ref="C256"/>
    <hyperlink r:id="rId270" ref="AC256"/>
    <hyperlink r:id="rId271" ref="C257"/>
    <hyperlink r:id="rId272" ref="AC257"/>
    <hyperlink r:id="rId273" ref="C258"/>
    <hyperlink r:id="rId274" ref="AC258"/>
    <hyperlink r:id="rId275" ref="C259"/>
    <hyperlink r:id="rId276" ref="AC259"/>
    <hyperlink r:id="rId277" ref="C260"/>
    <hyperlink r:id="rId278" ref="C261"/>
    <hyperlink r:id="rId279" ref="C262"/>
    <hyperlink r:id="rId280" ref="AC262"/>
    <hyperlink r:id="rId281" ref="C263"/>
    <hyperlink r:id="rId282" ref="AC263"/>
    <hyperlink r:id="rId283" ref="C264"/>
    <hyperlink r:id="rId284" ref="AC264"/>
    <hyperlink r:id="rId285" ref="C265"/>
    <hyperlink r:id="rId286" ref="AC265"/>
    <hyperlink r:id="rId287" ref="C266"/>
    <hyperlink r:id="rId288" ref="AC266"/>
    <hyperlink r:id="rId289" ref="C267"/>
    <hyperlink r:id="rId290" ref="AC267"/>
    <hyperlink r:id="rId291" ref="C268"/>
    <hyperlink r:id="rId292" ref="AC268"/>
    <hyperlink r:id="rId293" ref="C269"/>
    <hyperlink r:id="rId294" ref="AC269"/>
    <hyperlink r:id="rId295" ref="C270"/>
    <hyperlink r:id="rId296" ref="AC270"/>
    <hyperlink r:id="rId297" ref="C271"/>
    <hyperlink r:id="rId298" ref="AC271"/>
    <hyperlink r:id="rId299" ref="C272"/>
    <hyperlink r:id="rId300" ref="AC272"/>
    <hyperlink r:id="rId301" ref="C273"/>
    <hyperlink r:id="rId302" ref="AC273"/>
    <hyperlink r:id="rId303" ref="C274"/>
    <hyperlink r:id="rId304" ref="AC274"/>
    <hyperlink r:id="rId305" ref="C275"/>
    <hyperlink r:id="rId306" ref="AC275"/>
    <hyperlink r:id="rId307" ref="C276"/>
    <hyperlink r:id="rId308" ref="AC276"/>
    <hyperlink r:id="rId309" ref="C277"/>
    <hyperlink r:id="rId310" ref="AC277"/>
    <hyperlink r:id="rId311" ref="C278"/>
    <hyperlink r:id="rId312" ref="AC278"/>
    <hyperlink r:id="rId313" ref="C279"/>
    <hyperlink r:id="rId314" ref="AC279"/>
    <hyperlink r:id="rId315" ref="C280"/>
    <hyperlink r:id="rId316" ref="AC280"/>
    <hyperlink r:id="rId317" ref="C281"/>
    <hyperlink r:id="rId318" ref="AC281"/>
    <hyperlink r:id="rId319" ref="C282"/>
    <hyperlink r:id="rId320" ref="AC282"/>
    <hyperlink r:id="rId321" ref="C283"/>
    <hyperlink r:id="rId322" ref="AC283"/>
    <hyperlink r:id="rId323" ref="C284"/>
    <hyperlink r:id="rId324" ref="AC284"/>
    <hyperlink r:id="rId325" ref="C285"/>
    <hyperlink r:id="rId326" ref="AC285"/>
    <hyperlink r:id="rId327" ref="C286"/>
    <hyperlink r:id="rId328" ref="AC286"/>
    <hyperlink r:id="rId329" ref="C287"/>
    <hyperlink r:id="rId330" ref="AC287"/>
    <hyperlink r:id="rId331" ref="C288"/>
    <hyperlink r:id="rId332" ref="AC288"/>
    <hyperlink r:id="rId333" ref="C289"/>
    <hyperlink r:id="rId334" ref="AC289"/>
    <hyperlink r:id="rId335" ref="C290"/>
    <hyperlink r:id="rId336" ref="AC290"/>
    <hyperlink r:id="rId337" ref="C291"/>
    <hyperlink r:id="rId338" ref="AC291"/>
    <hyperlink r:id="rId339" ref="C292"/>
    <hyperlink r:id="rId340" ref="AC292"/>
    <hyperlink r:id="rId341" ref="C293"/>
    <hyperlink r:id="rId342" ref="AC293"/>
    <hyperlink r:id="rId343" ref="C294"/>
    <hyperlink r:id="rId344" ref="AC294"/>
    <hyperlink r:id="rId345" ref="C295"/>
    <hyperlink r:id="rId346" ref="AC295"/>
    <hyperlink r:id="rId347" ref="C296"/>
    <hyperlink r:id="rId348" ref="AC296"/>
    <hyperlink r:id="rId349" ref="C297"/>
    <hyperlink r:id="rId350" ref="AC297"/>
    <hyperlink r:id="rId351" ref="C298"/>
    <hyperlink r:id="rId352" ref="AC298"/>
    <hyperlink r:id="rId353" ref="C299"/>
    <hyperlink r:id="rId354" ref="AC299"/>
    <hyperlink r:id="rId355" ref="C300"/>
    <hyperlink r:id="rId356" ref="AC300"/>
    <hyperlink r:id="rId357" ref="C301"/>
    <hyperlink r:id="rId358" ref="AC301"/>
    <hyperlink r:id="rId359" ref="C302"/>
    <hyperlink r:id="rId360" ref="AC302"/>
    <hyperlink r:id="rId361" ref="C303"/>
    <hyperlink r:id="rId362" ref="AC303"/>
    <hyperlink r:id="rId363" ref="C304"/>
    <hyperlink r:id="rId364" ref="AC304"/>
    <hyperlink r:id="rId365" ref="C305"/>
    <hyperlink r:id="rId366" ref="AC305"/>
    <hyperlink r:id="rId367" ref="C306"/>
    <hyperlink r:id="rId368" ref="C307"/>
    <hyperlink r:id="rId369" ref="AC307"/>
    <hyperlink r:id="rId370" ref="C308"/>
    <hyperlink r:id="rId371" ref="C309"/>
    <hyperlink r:id="rId372" ref="AC309"/>
    <hyperlink r:id="rId373" ref="C310"/>
    <hyperlink r:id="rId374" ref="AC310"/>
    <hyperlink r:id="rId375" ref="C311"/>
    <hyperlink r:id="rId376" ref="AC311"/>
    <hyperlink r:id="rId377" ref="C312"/>
    <hyperlink r:id="rId378" ref="AC312"/>
    <hyperlink r:id="rId379" ref="C313"/>
    <hyperlink r:id="rId380" ref="AC313"/>
    <hyperlink r:id="rId381" ref="C314"/>
    <hyperlink r:id="rId382" ref="AC314"/>
    <hyperlink r:id="rId383" ref="C315"/>
    <hyperlink r:id="rId384" ref="AC315"/>
    <hyperlink r:id="rId385" ref="C316"/>
    <hyperlink r:id="rId386" ref="AC316"/>
    <hyperlink r:id="rId387" ref="C317"/>
    <hyperlink r:id="rId388" ref="C318"/>
    <hyperlink r:id="rId389" ref="AC318"/>
    <hyperlink r:id="rId390" ref="C319"/>
    <hyperlink r:id="rId391" ref="AC319"/>
    <hyperlink r:id="rId392" ref="C320"/>
    <hyperlink r:id="rId393" ref="AC320"/>
    <hyperlink r:id="rId394" ref="C321"/>
    <hyperlink r:id="rId395" ref="AC321"/>
    <hyperlink r:id="rId396" ref="C322"/>
    <hyperlink r:id="rId397" ref="AC322"/>
    <hyperlink r:id="rId398" ref="C323"/>
    <hyperlink r:id="rId399" ref="AC323"/>
    <hyperlink r:id="rId400" ref="C324"/>
    <hyperlink r:id="rId401" ref="AC324"/>
    <hyperlink r:id="rId402" ref="C325"/>
    <hyperlink r:id="rId403" ref="C326"/>
    <hyperlink r:id="rId404" ref="AC326"/>
    <hyperlink r:id="rId405" ref="C327"/>
    <hyperlink r:id="rId406" ref="C328"/>
    <hyperlink r:id="rId407" ref="AC328"/>
    <hyperlink r:id="rId408" ref="C329"/>
    <hyperlink r:id="rId409" ref="AC329"/>
    <hyperlink r:id="rId410" ref="C330"/>
    <hyperlink r:id="rId411" ref="AC330"/>
    <hyperlink r:id="rId412" ref="C331"/>
    <hyperlink r:id="rId413" ref="AC331"/>
    <hyperlink r:id="rId414" ref="C332"/>
    <hyperlink r:id="rId415" ref="AC332"/>
    <hyperlink r:id="rId416" ref="C333"/>
    <hyperlink r:id="rId417" ref="AC333"/>
    <hyperlink r:id="rId418" ref="C334"/>
    <hyperlink r:id="rId419" ref="AC334"/>
    <hyperlink r:id="rId420" ref="C335"/>
    <hyperlink r:id="rId421" ref="AC335"/>
    <hyperlink r:id="rId422" ref="C336"/>
    <hyperlink r:id="rId423" ref="AC336"/>
    <hyperlink r:id="rId424" ref="C337"/>
    <hyperlink r:id="rId425" ref="AC337"/>
    <hyperlink r:id="rId426" ref="C338"/>
    <hyperlink r:id="rId427" ref="AC338"/>
    <hyperlink r:id="rId428" ref="C339"/>
    <hyperlink r:id="rId429" ref="C340"/>
    <hyperlink r:id="rId430" ref="AC340"/>
    <hyperlink r:id="rId431" ref="C341"/>
    <hyperlink r:id="rId432" ref="AC341"/>
    <hyperlink r:id="rId433" ref="C342"/>
    <hyperlink r:id="rId434" ref="AC342"/>
    <hyperlink r:id="rId435" ref="C343"/>
    <hyperlink r:id="rId436" ref="AC343"/>
    <hyperlink r:id="rId437" ref="C344"/>
    <hyperlink r:id="rId438" ref="AC344"/>
    <hyperlink r:id="rId439" ref="C345"/>
    <hyperlink r:id="rId440" ref="AC345"/>
    <hyperlink r:id="rId441" ref="C346"/>
    <hyperlink r:id="rId442" ref="AC346"/>
    <hyperlink r:id="rId443" ref="C347"/>
    <hyperlink r:id="rId444" ref="AC347"/>
    <hyperlink r:id="rId445" ref="C348"/>
    <hyperlink r:id="rId446" ref="AC348"/>
    <hyperlink r:id="rId447" ref="C349"/>
    <hyperlink r:id="rId448" ref="AC349"/>
    <hyperlink r:id="rId449" ref="C350"/>
    <hyperlink r:id="rId450" ref="AC350"/>
    <hyperlink r:id="rId451" ref="C351"/>
    <hyperlink r:id="rId452" ref="AC351"/>
    <hyperlink r:id="rId453" ref="C352"/>
    <hyperlink r:id="rId454" ref="AC352"/>
    <hyperlink r:id="rId455" ref="C353"/>
    <hyperlink r:id="rId456" ref="AC353"/>
    <hyperlink r:id="rId457" ref="C354"/>
    <hyperlink r:id="rId458" ref="AC354"/>
    <hyperlink r:id="rId459" ref="C355"/>
    <hyperlink r:id="rId460" ref="AC355"/>
    <hyperlink r:id="rId461" ref="C356"/>
    <hyperlink r:id="rId462" ref="AC356"/>
    <hyperlink r:id="rId463" ref="C357"/>
    <hyperlink r:id="rId464" ref="AC357"/>
    <hyperlink r:id="rId465" ref="C358"/>
    <hyperlink r:id="rId466" ref="AC358"/>
    <hyperlink r:id="rId467" ref="C359"/>
    <hyperlink r:id="rId468" ref="AC359"/>
    <hyperlink r:id="rId469" ref="C360"/>
    <hyperlink r:id="rId470" ref="AC360"/>
    <hyperlink r:id="rId471" ref="C361"/>
    <hyperlink r:id="rId472" ref="AC361"/>
    <hyperlink r:id="rId473" ref="C362"/>
    <hyperlink r:id="rId474" ref="AC362"/>
    <hyperlink r:id="rId475" ref="C363"/>
    <hyperlink r:id="rId476" ref="AC363"/>
    <hyperlink r:id="rId477" ref="C364"/>
    <hyperlink r:id="rId478" ref="AC364"/>
    <hyperlink r:id="rId479" ref="C365"/>
    <hyperlink r:id="rId480" ref="AC365"/>
    <hyperlink r:id="rId481" ref="C366"/>
    <hyperlink r:id="rId482" ref="AC366"/>
    <hyperlink r:id="rId483" ref="C367"/>
    <hyperlink r:id="rId484" ref="AC367"/>
    <hyperlink r:id="rId485" ref="C368"/>
    <hyperlink r:id="rId486" ref="AC368"/>
    <hyperlink r:id="rId487" ref="C369"/>
    <hyperlink r:id="rId488" ref="AC369"/>
    <hyperlink r:id="rId489" ref="C370"/>
    <hyperlink r:id="rId490" ref="C371"/>
    <hyperlink r:id="rId491" ref="AC371"/>
    <hyperlink r:id="rId492" ref="C372"/>
    <hyperlink r:id="rId493" ref="AC372"/>
    <hyperlink r:id="rId494" ref="C373"/>
    <hyperlink r:id="rId495" ref="AC373"/>
    <hyperlink r:id="rId496" ref="C374"/>
    <hyperlink r:id="rId497" ref="AC374"/>
    <hyperlink r:id="rId498" ref="C375"/>
    <hyperlink r:id="rId499" ref="AC375"/>
    <hyperlink r:id="rId500" ref="C376"/>
    <hyperlink r:id="rId501" ref="AC376"/>
    <hyperlink r:id="rId502" ref="C377"/>
    <hyperlink r:id="rId503" ref="AC377"/>
    <hyperlink r:id="rId504" ref="C378"/>
    <hyperlink r:id="rId505" ref="AC378"/>
    <hyperlink r:id="rId506" ref="C379"/>
    <hyperlink r:id="rId507" ref="AC379"/>
    <hyperlink r:id="rId508" ref="C380"/>
    <hyperlink r:id="rId509" ref="AC380"/>
    <hyperlink r:id="rId510" ref="C381"/>
    <hyperlink r:id="rId511" ref="AC381"/>
    <hyperlink r:id="rId512" ref="C382"/>
    <hyperlink r:id="rId513" ref="AC382"/>
    <hyperlink r:id="rId514" ref="C383"/>
    <hyperlink r:id="rId515" ref="AC383"/>
    <hyperlink r:id="rId516" ref="C384"/>
    <hyperlink r:id="rId517" ref="AC384"/>
    <hyperlink r:id="rId518" ref="C385"/>
    <hyperlink r:id="rId519" ref="AC385"/>
    <hyperlink r:id="rId520" ref="C386"/>
    <hyperlink r:id="rId521" ref="AC386"/>
    <hyperlink r:id="rId522" ref="C387"/>
    <hyperlink r:id="rId523" ref="C388"/>
    <hyperlink r:id="rId524" ref="C389"/>
    <hyperlink r:id="rId525" ref="AC389"/>
    <hyperlink r:id="rId526" ref="C390"/>
    <hyperlink r:id="rId527" ref="AC390"/>
    <hyperlink r:id="rId528" ref="C391"/>
    <hyperlink r:id="rId529" ref="AC391"/>
    <hyperlink r:id="rId530" ref="C392"/>
    <hyperlink r:id="rId531" ref="AC392"/>
    <hyperlink r:id="rId532" ref="C393"/>
    <hyperlink r:id="rId533" ref="AC393"/>
    <hyperlink r:id="rId534" ref="C394"/>
    <hyperlink r:id="rId535" ref="AC394"/>
    <hyperlink r:id="rId536" ref="C395"/>
    <hyperlink r:id="rId537" ref="AC395"/>
    <hyperlink r:id="rId538" ref="C396"/>
    <hyperlink r:id="rId539" ref="AC396"/>
    <hyperlink r:id="rId540" ref="C397"/>
    <hyperlink r:id="rId541" ref="AC397"/>
    <hyperlink r:id="rId542" ref="C398"/>
    <hyperlink r:id="rId543" ref="AC398"/>
    <hyperlink r:id="rId544" ref="C399"/>
    <hyperlink r:id="rId545" ref="C400"/>
    <hyperlink r:id="rId546" ref="AC400"/>
    <hyperlink r:id="rId547" ref="C401"/>
    <hyperlink r:id="rId548" ref="AC401"/>
    <hyperlink r:id="rId549" ref="C402"/>
    <hyperlink r:id="rId550" ref="AC402"/>
    <hyperlink r:id="rId551" ref="C403"/>
    <hyperlink r:id="rId552" ref="AC403"/>
    <hyperlink r:id="rId553" ref="C404"/>
    <hyperlink r:id="rId554" ref="AC404"/>
    <hyperlink r:id="rId555" ref="C405"/>
    <hyperlink r:id="rId556" ref="AC405"/>
    <hyperlink r:id="rId557" ref="C406"/>
    <hyperlink r:id="rId558" ref="AC406"/>
    <hyperlink r:id="rId559" ref="C407"/>
    <hyperlink r:id="rId560" ref="AC407"/>
    <hyperlink r:id="rId561" ref="C408"/>
    <hyperlink r:id="rId562" ref="AC408"/>
    <hyperlink r:id="rId563" ref="C409"/>
    <hyperlink r:id="rId564" ref="AC409"/>
    <hyperlink r:id="rId565" ref="C410"/>
    <hyperlink r:id="rId566" ref="AC410"/>
    <hyperlink r:id="rId567" ref="C411"/>
    <hyperlink r:id="rId568" ref="AC411"/>
    <hyperlink r:id="rId569" ref="C412"/>
    <hyperlink r:id="rId570" ref="AC412"/>
    <hyperlink r:id="rId571" ref="C413"/>
    <hyperlink r:id="rId572" ref="AC413"/>
    <hyperlink r:id="rId573" ref="C414"/>
    <hyperlink r:id="rId574" ref="AC414"/>
    <hyperlink r:id="rId575" ref="C415"/>
    <hyperlink r:id="rId576" ref="AC415"/>
    <hyperlink r:id="rId577" ref="C416"/>
    <hyperlink r:id="rId578" ref="AC416"/>
    <hyperlink r:id="rId579" ref="C417"/>
    <hyperlink r:id="rId580" ref="AC417"/>
    <hyperlink r:id="rId581" ref="C418"/>
    <hyperlink r:id="rId582" ref="AC418"/>
    <hyperlink r:id="rId583" ref="C419"/>
    <hyperlink r:id="rId584" ref="AC419"/>
    <hyperlink r:id="rId585" ref="C420"/>
    <hyperlink r:id="rId586" ref="C421"/>
    <hyperlink r:id="rId587" ref="AC421"/>
    <hyperlink r:id="rId588" ref="C422"/>
    <hyperlink r:id="rId589" ref="AC422"/>
    <hyperlink r:id="rId590" ref="C423"/>
    <hyperlink r:id="rId591" ref="AC423"/>
    <hyperlink r:id="rId592" ref="C424"/>
    <hyperlink r:id="rId593" ref="AC424"/>
    <hyperlink r:id="rId594" ref="C425"/>
    <hyperlink r:id="rId595" ref="C426"/>
    <hyperlink r:id="rId596" ref="C427"/>
    <hyperlink r:id="rId597" ref="C428"/>
    <hyperlink r:id="rId598" ref="C429"/>
    <hyperlink r:id="rId599" ref="C430"/>
    <hyperlink r:id="rId600" ref="C431"/>
    <hyperlink r:id="rId601" ref="C432"/>
    <hyperlink r:id="rId602" ref="C433"/>
    <hyperlink r:id="rId603" ref="C434"/>
    <hyperlink r:id="rId604" ref="C435"/>
    <hyperlink r:id="rId605" ref="C436"/>
    <hyperlink r:id="rId606" ref="C437"/>
    <hyperlink r:id="rId607" ref="C438"/>
    <hyperlink r:id="rId608" ref="C439"/>
    <hyperlink r:id="rId609" ref="C440"/>
    <hyperlink r:id="rId610" ref="C441"/>
    <hyperlink r:id="rId611" ref="C442"/>
    <hyperlink r:id="rId612" ref="C443"/>
    <hyperlink r:id="rId613" ref="C444"/>
    <hyperlink r:id="rId614" ref="C445"/>
    <hyperlink r:id="rId615" ref="C446"/>
    <hyperlink r:id="rId616" ref="C447"/>
    <hyperlink r:id="rId617" ref="C448"/>
    <hyperlink r:id="rId618" ref="C449"/>
    <hyperlink r:id="rId619" ref="C450"/>
    <hyperlink r:id="rId620" ref="C451"/>
    <hyperlink r:id="rId621" ref="C452"/>
    <hyperlink r:id="rId622" ref="C453"/>
    <hyperlink r:id="rId623" ref="C454"/>
    <hyperlink r:id="rId624" ref="C455"/>
    <hyperlink r:id="rId625" ref="C456"/>
    <hyperlink r:id="rId626" ref="C457"/>
    <hyperlink r:id="rId627" ref="C458"/>
    <hyperlink r:id="rId628" ref="C459"/>
    <hyperlink r:id="rId629" ref="C460"/>
    <hyperlink r:id="rId630" ref="C461"/>
    <hyperlink r:id="rId631" ref="C462"/>
    <hyperlink r:id="rId632" ref="C463"/>
    <hyperlink r:id="rId633" ref="C464"/>
    <hyperlink r:id="rId634" ref="C465"/>
    <hyperlink r:id="rId635" ref="C466"/>
    <hyperlink r:id="rId636" ref="C467"/>
    <hyperlink r:id="rId637" ref="C468"/>
    <hyperlink r:id="rId638" ref="C469"/>
    <hyperlink r:id="rId639" ref="C470"/>
    <hyperlink r:id="rId640" ref="C471"/>
    <hyperlink r:id="rId641" ref="C472"/>
    <hyperlink r:id="rId642" ref="C473"/>
    <hyperlink r:id="rId643" ref="C474"/>
    <hyperlink r:id="rId644" ref="C475"/>
    <hyperlink r:id="rId645" ref="C476"/>
    <hyperlink r:id="rId646" ref="C477"/>
    <hyperlink r:id="rId647" ref="C478"/>
    <hyperlink r:id="rId648" ref="C479"/>
    <hyperlink r:id="rId649" ref="C480"/>
    <hyperlink r:id="rId650" ref="C481"/>
    <hyperlink r:id="rId651" ref="C482"/>
    <hyperlink r:id="rId652" ref="C483"/>
    <hyperlink r:id="rId653" ref="C484"/>
    <hyperlink r:id="rId654" ref="C485"/>
    <hyperlink r:id="rId655" ref="C486"/>
    <hyperlink r:id="rId656" ref="C487"/>
    <hyperlink r:id="rId657" ref="C488"/>
    <hyperlink r:id="rId658" ref="C489"/>
    <hyperlink r:id="rId659" ref="C490"/>
    <hyperlink r:id="rId660" ref="C491"/>
    <hyperlink r:id="rId661" ref="C492"/>
    <hyperlink r:id="rId662" ref="C493"/>
    <hyperlink r:id="rId663" ref="C494"/>
    <hyperlink r:id="rId664" ref="C495"/>
    <hyperlink r:id="rId665" ref="C496"/>
    <hyperlink r:id="rId666" ref="C497"/>
    <hyperlink r:id="rId667" ref="C498"/>
    <hyperlink r:id="rId668" ref="C499"/>
    <hyperlink r:id="rId669" ref="C500"/>
    <hyperlink r:id="rId670" ref="C501"/>
    <hyperlink r:id="rId671" ref="C502"/>
    <hyperlink r:id="rId672" ref="C503"/>
    <hyperlink r:id="rId673" ref="C504"/>
    <hyperlink r:id="rId674" ref="C505"/>
    <hyperlink r:id="rId675" ref="C506"/>
    <hyperlink r:id="rId676" ref="C507"/>
    <hyperlink r:id="rId677" ref="C508"/>
    <hyperlink r:id="rId678" ref="C509"/>
    <hyperlink r:id="rId679" ref="C510"/>
    <hyperlink r:id="rId680" ref="C511"/>
    <hyperlink r:id="rId681" ref="C512"/>
    <hyperlink r:id="rId682" ref="C513"/>
    <hyperlink r:id="rId683" ref="C514"/>
    <hyperlink r:id="rId684" ref="C515"/>
    <hyperlink r:id="rId685" ref="C516"/>
    <hyperlink r:id="rId686" ref="C517"/>
    <hyperlink r:id="rId687" ref="C518"/>
    <hyperlink r:id="rId688" ref="C519"/>
    <hyperlink r:id="rId689" ref="C520"/>
    <hyperlink r:id="rId690" ref="C521"/>
    <hyperlink r:id="rId691" ref="C522"/>
    <hyperlink r:id="rId692" ref="C523"/>
    <hyperlink r:id="rId693" ref="C524"/>
    <hyperlink r:id="rId694" ref="C525"/>
    <hyperlink r:id="rId695" ref="C526"/>
    <hyperlink r:id="rId696" ref="C527"/>
    <hyperlink r:id="rId697" ref="C528"/>
    <hyperlink r:id="rId698" ref="C529"/>
    <hyperlink r:id="rId699" ref="C530"/>
    <hyperlink r:id="rId700" ref="C531"/>
    <hyperlink r:id="rId701" ref="C532"/>
    <hyperlink r:id="rId702" ref="C533"/>
    <hyperlink r:id="rId703" ref="C534"/>
    <hyperlink r:id="rId704" ref="C535"/>
    <hyperlink r:id="rId705" ref="C536"/>
    <hyperlink r:id="rId706" ref="C537"/>
    <hyperlink r:id="rId707" ref="C538"/>
    <hyperlink r:id="rId708" ref="C539"/>
    <hyperlink r:id="rId709" ref="C540"/>
    <hyperlink r:id="rId710" ref="C541"/>
    <hyperlink r:id="rId711" ref="C542"/>
    <hyperlink r:id="rId712" ref="C543"/>
    <hyperlink r:id="rId713" ref="C544"/>
    <hyperlink r:id="rId714" ref="C545"/>
    <hyperlink r:id="rId715" ref="C546"/>
    <hyperlink r:id="rId716" ref="C547"/>
    <hyperlink r:id="rId717" ref="C548"/>
    <hyperlink r:id="rId718" ref="C549"/>
    <hyperlink r:id="rId719" ref="C550"/>
    <hyperlink r:id="rId720" ref="C551"/>
    <hyperlink r:id="rId721" ref="C552"/>
    <hyperlink r:id="rId722" ref="C553"/>
    <hyperlink r:id="rId723" ref="C554"/>
    <hyperlink r:id="rId724" ref="C555"/>
    <hyperlink r:id="rId725" ref="C556"/>
    <hyperlink r:id="rId726" ref="C557"/>
    <hyperlink r:id="rId727" ref="C558"/>
    <hyperlink r:id="rId728" ref="C559"/>
    <hyperlink r:id="rId729" ref="C560"/>
    <hyperlink r:id="rId730" ref="C561"/>
    <hyperlink r:id="rId731" ref="C562"/>
    <hyperlink r:id="rId732" ref="C563"/>
    <hyperlink r:id="rId733" ref="C564"/>
    <hyperlink r:id="rId734" ref="C565"/>
    <hyperlink r:id="rId735" ref="C566"/>
    <hyperlink r:id="rId736" ref="C567"/>
    <hyperlink r:id="rId737" ref="C568"/>
    <hyperlink r:id="rId738" ref="C569"/>
    <hyperlink r:id="rId739" ref="C570"/>
    <hyperlink r:id="rId740" ref="C571"/>
    <hyperlink r:id="rId741" ref="C572"/>
    <hyperlink r:id="rId742" ref="C573"/>
    <hyperlink r:id="rId743" ref="C574"/>
    <hyperlink r:id="rId744" ref="C575"/>
    <hyperlink r:id="rId745" ref="C576"/>
    <hyperlink r:id="rId746" ref="C577"/>
    <hyperlink r:id="rId747" ref="C578"/>
    <hyperlink r:id="rId748" ref="C579"/>
    <hyperlink r:id="rId749" ref="C580"/>
    <hyperlink r:id="rId750" ref="C581"/>
    <hyperlink r:id="rId751" ref="C582"/>
    <hyperlink r:id="rId752" ref="C583"/>
    <hyperlink r:id="rId753" ref="C584"/>
    <hyperlink r:id="rId754" ref="C585"/>
    <hyperlink r:id="rId755" ref="C586"/>
    <hyperlink r:id="rId756" ref="C587"/>
    <hyperlink r:id="rId757" ref="C588"/>
    <hyperlink r:id="rId758" ref="C589"/>
    <hyperlink r:id="rId759" ref="C590"/>
    <hyperlink r:id="rId760" ref="C591"/>
    <hyperlink r:id="rId761" ref="C592"/>
    <hyperlink r:id="rId762" ref="C593"/>
    <hyperlink r:id="rId763" ref="C594"/>
    <hyperlink r:id="rId764" ref="C595"/>
    <hyperlink r:id="rId765" ref="C596"/>
    <hyperlink r:id="rId766" ref="C597"/>
    <hyperlink r:id="rId767" ref="C598"/>
    <hyperlink r:id="rId768" ref="C599"/>
    <hyperlink r:id="rId769" ref="C600"/>
    <hyperlink r:id="rId770" ref="C601"/>
    <hyperlink r:id="rId771" ref="C602"/>
    <hyperlink r:id="rId772" ref="C603"/>
    <hyperlink r:id="rId773" ref="C604"/>
    <hyperlink r:id="rId774" ref="C605"/>
    <hyperlink r:id="rId775" ref="C606"/>
    <hyperlink r:id="rId776" ref="C607"/>
    <hyperlink r:id="rId777" ref="C608"/>
    <hyperlink r:id="rId778" ref="C609"/>
    <hyperlink r:id="rId779" ref="C610"/>
    <hyperlink r:id="rId780" ref="C611"/>
    <hyperlink r:id="rId781" ref="C612"/>
    <hyperlink r:id="rId782" ref="C613"/>
    <hyperlink r:id="rId783" ref="C614"/>
    <hyperlink r:id="rId784" ref="C615"/>
    <hyperlink r:id="rId785" ref="C616"/>
    <hyperlink r:id="rId786" ref="C617"/>
    <hyperlink r:id="rId787" ref="C618"/>
    <hyperlink r:id="rId788" ref="C619"/>
    <hyperlink r:id="rId789" ref="C620"/>
    <hyperlink r:id="rId790" ref="C621"/>
    <hyperlink r:id="rId791" ref="C622"/>
    <hyperlink r:id="rId792" ref="C623"/>
    <hyperlink r:id="rId793" ref="C624"/>
    <hyperlink r:id="rId794" ref="C625"/>
    <hyperlink r:id="rId795" ref="C626"/>
    <hyperlink r:id="rId796" ref="C627"/>
    <hyperlink r:id="rId797" ref="C628"/>
    <hyperlink r:id="rId798" ref="C629"/>
    <hyperlink r:id="rId799" ref="C631"/>
    <hyperlink r:id="rId800" ref="C632"/>
    <hyperlink r:id="rId801" ref="C633"/>
    <hyperlink r:id="rId802" ref="C634"/>
    <hyperlink r:id="rId803" ref="C635"/>
    <hyperlink r:id="rId804" ref="C636"/>
    <hyperlink r:id="rId805" ref="C637"/>
    <hyperlink r:id="rId806" ref="C638"/>
    <hyperlink r:id="rId807" ref="C639"/>
    <hyperlink r:id="rId808" ref="C640"/>
    <hyperlink r:id="rId809" ref="C641"/>
    <hyperlink r:id="rId810" ref="C642"/>
    <hyperlink r:id="rId811" ref="C643"/>
    <hyperlink r:id="rId812" ref="C644"/>
    <hyperlink r:id="rId813" ref="C645"/>
    <hyperlink r:id="rId814" ref="C646"/>
    <hyperlink r:id="rId815" ref="C647"/>
    <hyperlink r:id="rId816" ref="C648"/>
    <hyperlink r:id="rId817" ref="C649"/>
    <hyperlink r:id="rId818" ref="C650"/>
    <hyperlink r:id="rId819" ref="C651"/>
    <hyperlink r:id="rId820" ref="C652"/>
    <hyperlink r:id="rId821" ref="C653"/>
    <hyperlink r:id="rId822" ref="C654"/>
    <hyperlink r:id="rId823" ref="C655"/>
    <hyperlink r:id="rId824" ref="C656"/>
    <hyperlink r:id="rId825" ref="C657"/>
    <hyperlink r:id="rId826" ref="C658"/>
    <hyperlink r:id="rId827" ref="C659"/>
    <hyperlink r:id="rId828" ref="C660"/>
    <hyperlink r:id="rId829" ref="C661"/>
    <hyperlink r:id="rId830" ref="C662"/>
    <hyperlink r:id="rId831" ref="C663"/>
    <hyperlink r:id="rId832" ref="C664"/>
    <hyperlink r:id="rId833" ref="AC664"/>
    <hyperlink r:id="rId834" ref="C665"/>
    <hyperlink r:id="rId835" ref="AC665"/>
    <hyperlink r:id="rId836" ref="C666"/>
    <hyperlink r:id="rId837" ref="AC666"/>
    <hyperlink r:id="rId838" ref="C667"/>
    <hyperlink r:id="rId839" ref="AC667"/>
    <hyperlink r:id="rId840" ref="C668"/>
    <hyperlink r:id="rId841" ref="AC668"/>
    <hyperlink r:id="rId842" ref="C669"/>
    <hyperlink r:id="rId843" ref="AC669"/>
    <hyperlink r:id="rId844" ref="C670"/>
    <hyperlink r:id="rId845" ref="AC670"/>
    <hyperlink r:id="rId846" ref="C671"/>
    <hyperlink r:id="rId847" ref="AC671"/>
    <hyperlink r:id="rId848" ref="C672"/>
    <hyperlink r:id="rId849" ref="AC672"/>
    <hyperlink r:id="rId850" ref="C673"/>
    <hyperlink r:id="rId851" ref="AC673"/>
    <hyperlink r:id="rId852" ref="C674"/>
    <hyperlink r:id="rId853" ref="AC674"/>
    <hyperlink r:id="rId854" ref="C675"/>
    <hyperlink r:id="rId855" ref="AC675"/>
    <hyperlink r:id="rId856" ref="C676"/>
    <hyperlink r:id="rId857" ref="AC676"/>
    <hyperlink r:id="rId858" ref="C677"/>
    <hyperlink r:id="rId859" ref="AC677"/>
    <hyperlink r:id="rId860" ref="C678"/>
    <hyperlink r:id="rId861" ref="AC678"/>
    <hyperlink r:id="rId862" ref="C679"/>
    <hyperlink r:id="rId863" ref="AC679"/>
    <hyperlink r:id="rId864" ref="C680"/>
    <hyperlink r:id="rId865" ref="AC680"/>
    <hyperlink r:id="rId866" ref="C681"/>
    <hyperlink r:id="rId867" ref="AC681"/>
    <hyperlink r:id="rId868" ref="C682"/>
    <hyperlink r:id="rId869" ref="AC682"/>
    <hyperlink r:id="rId870" ref="C683"/>
    <hyperlink r:id="rId871" ref="AC683"/>
    <hyperlink r:id="rId872" ref="C684"/>
    <hyperlink r:id="rId873" ref="AC684"/>
    <hyperlink r:id="rId874" ref="C685"/>
    <hyperlink r:id="rId875" ref="AC685"/>
    <hyperlink r:id="rId876" ref="C686"/>
    <hyperlink r:id="rId877" ref="AC686"/>
    <hyperlink r:id="rId878" ref="C687"/>
    <hyperlink r:id="rId879" ref="AC687"/>
    <hyperlink r:id="rId880" ref="C688"/>
    <hyperlink r:id="rId881" ref="AC688"/>
    <hyperlink r:id="rId882" ref="C689"/>
    <hyperlink r:id="rId883" ref="C690"/>
    <hyperlink r:id="rId884" ref="AC690"/>
    <hyperlink r:id="rId885" ref="C691"/>
    <hyperlink r:id="rId886" ref="AC691"/>
    <hyperlink r:id="rId887" ref="C692"/>
    <hyperlink r:id="rId888" ref="AC692"/>
    <hyperlink r:id="rId889" ref="C693"/>
    <hyperlink r:id="rId890" ref="C694"/>
    <hyperlink r:id="rId891" ref="C695"/>
    <hyperlink r:id="rId892" ref="C696"/>
    <hyperlink r:id="rId893" ref="C697"/>
    <hyperlink r:id="rId894" ref="AC697"/>
    <hyperlink r:id="rId895" ref="C698"/>
    <hyperlink r:id="rId896" ref="AC698"/>
    <hyperlink r:id="rId897" ref="C699"/>
    <hyperlink r:id="rId898" ref="AC699"/>
    <hyperlink r:id="rId899" ref="C700"/>
    <hyperlink r:id="rId900" ref="AC700"/>
    <hyperlink r:id="rId901" ref="C701"/>
    <hyperlink r:id="rId902" ref="AC701"/>
    <hyperlink r:id="rId903" ref="C702"/>
    <hyperlink r:id="rId904" ref="AC702"/>
    <hyperlink r:id="rId905" ref="C703"/>
    <hyperlink r:id="rId906" ref="AC703"/>
    <hyperlink r:id="rId907" ref="C704"/>
    <hyperlink r:id="rId908" ref="AC704"/>
    <hyperlink r:id="rId909" ref="C705"/>
    <hyperlink r:id="rId910" ref="AC705"/>
    <hyperlink r:id="rId911" ref="C706"/>
    <hyperlink r:id="rId912" ref="AC706"/>
    <hyperlink r:id="rId913" ref="C707"/>
    <hyperlink r:id="rId914" ref="AC707"/>
    <hyperlink r:id="rId915" ref="C708"/>
    <hyperlink r:id="rId916" ref="AC708"/>
    <hyperlink r:id="rId917" ref="C709"/>
    <hyperlink r:id="rId918" ref="AC709"/>
    <hyperlink r:id="rId919" ref="C710"/>
    <hyperlink r:id="rId920" ref="AC710"/>
    <hyperlink r:id="rId921" ref="C711"/>
    <hyperlink r:id="rId922" ref="AC711"/>
    <hyperlink r:id="rId923" ref="C712"/>
    <hyperlink r:id="rId924" ref="AC712"/>
    <hyperlink r:id="rId925" ref="C713"/>
    <hyperlink r:id="rId926" ref="AC713"/>
    <hyperlink r:id="rId927" ref="C714"/>
    <hyperlink r:id="rId928" ref="AC714"/>
    <hyperlink r:id="rId929" ref="C715"/>
    <hyperlink r:id="rId930" ref="AC715"/>
    <hyperlink r:id="rId931" ref="C716"/>
    <hyperlink r:id="rId932" ref="AC716"/>
    <hyperlink r:id="rId933" ref="C717"/>
    <hyperlink r:id="rId934" ref="C718"/>
    <hyperlink r:id="rId935" ref="AC718"/>
    <hyperlink r:id="rId936" ref="C719"/>
    <hyperlink r:id="rId937" ref="AC719"/>
    <hyperlink r:id="rId938" ref="C720"/>
    <hyperlink r:id="rId939" ref="AC720"/>
    <hyperlink r:id="rId940" ref="C721"/>
    <hyperlink r:id="rId941" ref="AC721"/>
    <hyperlink r:id="rId942" ref="C722"/>
    <hyperlink r:id="rId943" ref="AC722"/>
    <hyperlink r:id="rId944" ref="C723"/>
    <hyperlink r:id="rId945" ref="AC723"/>
    <hyperlink r:id="rId946" ref="C724"/>
    <hyperlink r:id="rId947" ref="AC724"/>
    <hyperlink r:id="rId948" ref="C725"/>
    <hyperlink r:id="rId949" ref="AC725"/>
    <hyperlink r:id="rId950" ref="C726"/>
    <hyperlink r:id="rId951" ref="AC726"/>
    <hyperlink r:id="rId952" ref="C727"/>
    <hyperlink r:id="rId953" ref="AC727"/>
    <hyperlink r:id="rId954" ref="C728"/>
    <hyperlink r:id="rId955" ref="AC728"/>
    <hyperlink r:id="rId956" ref="C729"/>
    <hyperlink r:id="rId957" ref="AC729"/>
    <hyperlink r:id="rId958" ref="C730"/>
    <hyperlink r:id="rId959" ref="C731"/>
    <hyperlink r:id="rId960" ref="AC731"/>
    <hyperlink r:id="rId961" ref="C732"/>
    <hyperlink r:id="rId962" ref="AC732"/>
    <hyperlink r:id="rId963" ref="C733"/>
    <hyperlink r:id="rId964" ref="AC733"/>
    <hyperlink r:id="rId965" ref="C734"/>
    <hyperlink r:id="rId966" ref="AC734"/>
    <hyperlink r:id="rId967" ref="C735"/>
    <hyperlink r:id="rId968" ref="AC735"/>
    <hyperlink r:id="rId969" ref="C736"/>
    <hyperlink r:id="rId970" ref="AC736"/>
    <hyperlink r:id="rId971" ref="C737"/>
    <hyperlink r:id="rId972" ref="AC737"/>
    <hyperlink r:id="rId973" ref="C738"/>
    <hyperlink r:id="rId974" ref="AC738"/>
    <hyperlink r:id="rId975" ref="C739"/>
    <hyperlink r:id="rId976" ref="AC739"/>
    <hyperlink r:id="rId977" ref="C740"/>
    <hyperlink r:id="rId978" ref="AC740"/>
    <hyperlink r:id="rId979" ref="C741"/>
    <hyperlink r:id="rId980" ref="AC741"/>
    <hyperlink r:id="rId981" ref="C742"/>
    <hyperlink r:id="rId982" ref="AC742"/>
    <hyperlink r:id="rId983" ref="C743"/>
    <hyperlink r:id="rId984" ref="AC743"/>
    <hyperlink r:id="rId985" ref="C744"/>
    <hyperlink r:id="rId986" ref="AC744"/>
    <hyperlink r:id="rId987" ref="C745"/>
    <hyperlink r:id="rId988" ref="AC745"/>
    <hyperlink r:id="rId989" ref="C746"/>
    <hyperlink r:id="rId990" ref="AC746"/>
    <hyperlink r:id="rId991" ref="C747"/>
    <hyperlink r:id="rId992" ref="AC747"/>
    <hyperlink r:id="rId993" ref="C748"/>
    <hyperlink r:id="rId994" ref="AC748"/>
    <hyperlink r:id="rId995" ref="C749"/>
    <hyperlink r:id="rId996" ref="AC749"/>
    <hyperlink r:id="rId997" ref="C750"/>
    <hyperlink r:id="rId998" ref="AC750"/>
    <hyperlink r:id="rId999" ref="C751"/>
    <hyperlink r:id="rId1000" ref="AC751"/>
    <hyperlink r:id="rId1001" ref="AC752"/>
    <hyperlink r:id="rId1002" ref="C753"/>
    <hyperlink r:id="rId1003" ref="AC753"/>
    <hyperlink r:id="rId1004" ref="C754"/>
    <hyperlink r:id="rId1005" ref="AC754"/>
    <hyperlink r:id="rId1006" ref="C755"/>
    <hyperlink r:id="rId1007" ref="AC755"/>
    <hyperlink r:id="rId1008" ref="C756"/>
    <hyperlink r:id="rId1009" ref="AC756"/>
    <hyperlink r:id="rId1010" ref="C757"/>
    <hyperlink r:id="rId1011" ref="AC757"/>
    <hyperlink r:id="rId1012" ref="C758"/>
    <hyperlink r:id="rId1013" ref="AC758"/>
    <hyperlink r:id="rId1014" ref="C759"/>
    <hyperlink r:id="rId1015" ref="AC759"/>
    <hyperlink r:id="rId1016" ref="C760"/>
    <hyperlink r:id="rId1017" ref="AC760"/>
    <hyperlink r:id="rId1018" ref="C761"/>
    <hyperlink r:id="rId1019" ref="AC761"/>
    <hyperlink r:id="rId1020" ref="C762"/>
    <hyperlink r:id="rId1021" ref="AC762"/>
    <hyperlink r:id="rId1022" ref="C763"/>
    <hyperlink r:id="rId1023" ref="AC763"/>
    <hyperlink r:id="rId1024" ref="C764"/>
    <hyperlink r:id="rId1025" ref="AC764"/>
    <hyperlink r:id="rId1026" ref="C765"/>
    <hyperlink r:id="rId1027" ref="AC765"/>
    <hyperlink r:id="rId1028" ref="C766"/>
    <hyperlink r:id="rId1029" ref="AC766"/>
    <hyperlink r:id="rId1030" ref="C767"/>
    <hyperlink r:id="rId1031" ref="AC767"/>
    <hyperlink r:id="rId1032" ref="C768"/>
    <hyperlink r:id="rId1033" ref="AC768"/>
    <hyperlink r:id="rId1034" ref="C769"/>
    <hyperlink r:id="rId1035" ref="AC769"/>
    <hyperlink r:id="rId1036" ref="C770"/>
    <hyperlink r:id="rId1037" ref="AC770"/>
    <hyperlink r:id="rId1038" ref="C771"/>
    <hyperlink r:id="rId1039" ref="AC771"/>
    <hyperlink r:id="rId1040" ref="C772"/>
    <hyperlink r:id="rId1041" ref="AC772"/>
    <hyperlink r:id="rId1042" ref="C773"/>
    <hyperlink r:id="rId1043" ref="AC773"/>
    <hyperlink r:id="rId1044" ref="C774"/>
    <hyperlink r:id="rId1045" ref="AC774"/>
    <hyperlink r:id="rId1046" ref="C775"/>
    <hyperlink r:id="rId1047" ref="AC775"/>
    <hyperlink r:id="rId1048" ref="C776"/>
    <hyperlink r:id="rId1049" ref="AC776"/>
    <hyperlink r:id="rId1050" ref="C777"/>
    <hyperlink r:id="rId1051" ref="AC777"/>
    <hyperlink r:id="rId1052" ref="C778"/>
    <hyperlink r:id="rId1053" ref="AC778"/>
    <hyperlink r:id="rId1054" ref="C779"/>
    <hyperlink r:id="rId1055" ref="AC779"/>
    <hyperlink r:id="rId1056" ref="C780"/>
    <hyperlink r:id="rId1057" ref="AC780"/>
    <hyperlink r:id="rId1058" ref="C781"/>
    <hyperlink r:id="rId1059" ref="AC781"/>
    <hyperlink r:id="rId1060" ref="C782"/>
    <hyperlink r:id="rId1061" ref="AC782"/>
    <hyperlink r:id="rId1062" ref="C783"/>
    <hyperlink r:id="rId1063" ref="AC783"/>
    <hyperlink r:id="rId1064" ref="C784"/>
    <hyperlink r:id="rId1065" ref="AC784"/>
    <hyperlink r:id="rId1066" ref="C785"/>
    <hyperlink r:id="rId1067" ref="AC785"/>
    <hyperlink r:id="rId1068" ref="C786"/>
    <hyperlink r:id="rId1069" ref="AC786"/>
    <hyperlink r:id="rId1070" ref="C787"/>
    <hyperlink r:id="rId1071" ref="AC787"/>
    <hyperlink r:id="rId1072" ref="C788"/>
    <hyperlink r:id="rId1073" ref="AC788"/>
    <hyperlink r:id="rId1074" ref="C789"/>
    <hyperlink r:id="rId1075" ref="AC789"/>
    <hyperlink r:id="rId1076" ref="C790"/>
    <hyperlink r:id="rId1077" ref="AC790"/>
    <hyperlink r:id="rId1078" ref="C791"/>
    <hyperlink r:id="rId1079" ref="AC791"/>
    <hyperlink r:id="rId1080" ref="C792"/>
    <hyperlink r:id="rId1081" ref="AC792"/>
    <hyperlink r:id="rId1082" ref="C793"/>
    <hyperlink r:id="rId1083" ref="AC793"/>
    <hyperlink r:id="rId1084" ref="C794"/>
    <hyperlink r:id="rId1085" ref="AC794"/>
    <hyperlink r:id="rId1086" ref="C795"/>
    <hyperlink r:id="rId1087" ref="AC795"/>
    <hyperlink r:id="rId1088" ref="C796"/>
    <hyperlink r:id="rId1089" ref="AC796"/>
    <hyperlink r:id="rId1090" ref="C797"/>
    <hyperlink r:id="rId1091" ref="AC797"/>
    <hyperlink r:id="rId1092" ref="C798"/>
    <hyperlink r:id="rId1093" ref="AC798"/>
    <hyperlink r:id="rId1094" ref="C799"/>
    <hyperlink r:id="rId1095" ref="AC799"/>
    <hyperlink r:id="rId1096" ref="C800"/>
    <hyperlink r:id="rId1097" ref="AC800"/>
    <hyperlink r:id="rId1098" ref="C801"/>
    <hyperlink r:id="rId1099" ref="AC801"/>
    <hyperlink r:id="rId1100" ref="C802"/>
    <hyperlink r:id="rId1101" ref="AC802"/>
    <hyperlink r:id="rId1102" ref="C803"/>
    <hyperlink r:id="rId1103" ref="AC803"/>
    <hyperlink r:id="rId1104" ref="C804"/>
    <hyperlink r:id="rId1105" ref="AC804"/>
    <hyperlink r:id="rId1106" ref="C805"/>
    <hyperlink r:id="rId1107" ref="AC805"/>
    <hyperlink r:id="rId1108" ref="C806"/>
    <hyperlink r:id="rId1109" ref="AC806"/>
    <hyperlink r:id="rId1110" ref="C807"/>
    <hyperlink r:id="rId1111" ref="AC807"/>
    <hyperlink r:id="rId1112" ref="C808"/>
    <hyperlink r:id="rId1113" ref="AC808"/>
    <hyperlink r:id="rId1114" ref="C809"/>
    <hyperlink r:id="rId1115" ref="AC809"/>
    <hyperlink r:id="rId1116" ref="C810"/>
    <hyperlink r:id="rId1117" ref="AC810"/>
    <hyperlink r:id="rId1118" ref="C811"/>
    <hyperlink r:id="rId1119" ref="AC811"/>
    <hyperlink r:id="rId1120" ref="C812"/>
    <hyperlink r:id="rId1121" ref="AC812"/>
    <hyperlink r:id="rId1122" ref="C813"/>
    <hyperlink r:id="rId1123" ref="AC813"/>
    <hyperlink r:id="rId1124" ref="C814"/>
    <hyperlink r:id="rId1125" ref="AC814"/>
    <hyperlink r:id="rId1126" ref="C815"/>
    <hyperlink r:id="rId1127" ref="AC815"/>
    <hyperlink r:id="rId1128" ref="C816"/>
    <hyperlink r:id="rId1129" ref="AC816"/>
    <hyperlink r:id="rId1130" ref="C817"/>
    <hyperlink r:id="rId1131" ref="AC817"/>
    <hyperlink r:id="rId1132" ref="C818"/>
    <hyperlink r:id="rId1133" ref="AC818"/>
    <hyperlink r:id="rId1134" ref="C819"/>
    <hyperlink r:id="rId1135" ref="AC819"/>
    <hyperlink r:id="rId1136" ref="C820"/>
    <hyperlink r:id="rId1137" ref="AC820"/>
    <hyperlink r:id="rId1138" ref="C821"/>
    <hyperlink r:id="rId1139" ref="AC821"/>
    <hyperlink r:id="rId1140" ref="C822"/>
    <hyperlink r:id="rId1141" ref="AC822"/>
    <hyperlink r:id="rId1142" ref="C823"/>
    <hyperlink r:id="rId1143" ref="AC823"/>
    <hyperlink r:id="rId1144" ref="C824"/>
    <hyperlink r:id="rId1145" ref="C825"/>
    <hyperlink r:id="rId1146" ref="AC825"/>
    <hyperlink r:id="rId1147" ref="C826"/>
    <hyperlink r:id="rId1148" ref="AC826"/>
    <hyperlink r:id="rId1149" ref="C827"/>
    <hyperlink r:id="rId1150" ref="AC827"/>
    <hyperlink r:id="rId1151" ref="C828"/>
    <hyperlink r:id="rId1152" ref="AC828"/>
    <hyperlink r:id="rId1153" ref="C829"/>
    <hyperlink r:id="rId1154" ref="AC829"/>
    <hyperlink r:id="rId1155" ref="C830"/>
    <hyperlink r:id="rId1156" ref="AC830"/>
    <hyperlink r:id="rId1157" ref="C831"/>
    <hyperlink r:id="rId1158" ref="AC831"/>
    <hyperlink r:id="rId1159" ref="C832"/>
    <hyperlink r:id="rId1160" ref="AC832"/>
    <hyperlink r:id="rId1161" ref="C833"/>
    <hyperlink r:id="rId1162" ref="AC833"/>
    <hyperlink r:id="rId1163" ref="C834"/>
    <hyperlink r:id="rId1164" ref="AC834"/>
    <hyperlink r:id="rId1165" ref="C835"/>
    <hyperlink r:id="rId1166" ref="AC835"/>
    <hyperlink r:id="rId1167" ref="C836"/>
    <hyperlink r:id="rId1168" ref="AC836"/>
    <hyperlink r:id="rId1169" ref="C837"/>
    <hyperlink r:id="rId1170" ref="AC837"/>
    <hyperlink r:id="rId1171" ref="C838"/>
    <hyperlink r:id="rId1172" ref="AC838"/>
    <hyperlink r:id="rId1173" ref="C839"/>
    <hyperlink r:id="rId1174" ref="AC839"/>
    <hyperlink r:id="rId1175" ref="C840"/>
    <hyperlink r:id="rId1176" ref="AC840"/>
    <hyperlink r:id="rId1177" ref="C841"/>
    <hyperlink r:id="rId1178" ref="AC841"/>
    <hyperlink r:id="rId1179" ref="C842"/>
    <hyperlink r:id="rId1180" ref="AC842"/>
    <hyperlink r:id="rId1181" ref="C843"/>
    <hyperlink r:id="rId1182" ref="AC843"/>
    <hyperlink r:id="rId1183" ref="C844"/>
    <hyperlink r:id="rId1184" ref="AC844"/>
    <hyperlink r:id="rId1185" ref="C845"/>
    <hyperlink r:id="rId1186" ref="AC845"/>
    <hyperlink r:id="rId1187" ref="C846"/>
    <hyperlink r:id="rId1188" ref="AC846"/>
    <hyperlink r:id="rId1189" ref="C847"/>
    <hyperlink r:id="rId1190" ref="AC847"/>
    <hyperlink r:id="rId1191" ref="C848"/>
    <hyperlink r:id="rId1192" ref="AC848"/>
    <hyperlink r:id="rId1193" ref="C849"/>
    <hyperlink r:id="rId1194" ref="AC849"/>
    <hyperlink r:id="rId1195" ref="C850"/>
    <hyperlink r:id="rId1196" ref="AC850"/>
    <hyperlink r:id="rId1197" ref="C851"/>
    <hyperlink r:id="rId1198" ref="AC851"/>
    <hyperlink r:id="rId1199" ref="C852"/>
    <hyperlink r:id="rId1200" ref="AC852"/>
    <hyperlink r:id="rId1201" ref="C853"/>
    <hyperlink r:id="rId1202" ref="AC853"/>
    <hyperlink r:id="rId1203" ref="C854"/>
    <hyperlink r:id="rId1204" ref="AC854"/>
    <hyperlink r:id="rId1205" ref="C855"/>
    <hyperlink r:id="rId1206" ref="AC855"/>
    <hyperlink r:id="rId1207" ref="C856"/>
    <hyperlink r:id="rId1208" ref="AC856"/>
    <hyperlink r:id="rId1209" ref="C857"/>
    <hyperlink r:id="rId1210" ref="AC857"/>
    <hyperlink r:id="rId1211" ref="C858"/>
    <hyperlink r:id="rId1212" ref="AC858"/>
    <hyperlink r:id="rId1213" ref="C859"/>
    <hyperlink r:id="rId1214" ref="AC859"/>
    <hyperlink r:id="rId1215" ref="C860"/>
    <hyperlink r:id="rId1216" ref="AC860"/>
    <hyperlink r:id="rId1217" ref="C861"/>
    <hyperlink r:id="rId1218" ref="AC861"/>
    <hyperlink r:id="rId1219" ref="C862"/>
    <hyperlink r:id="rId1220" ref="AC862"/>
    <hyperlink r:id="rId1221" ref="C863"/>
    <hyperlink r:id="rId1222" ref="AC863"/>
    <hyperlink r:id="rId1223" ref="C864"/>
    <hyperlink r:id="rId1224" ref="AC864"/>
    <hyperlink r:id="rId1225" ref="C865"/>
    <hyperlink r:id="rId1226" ref="AC865"/>
    <hyperlink r:id="rId1227" ref="C866"/>
    <hyperlink r:id="rId1228" ref="AC866"/>
    <hyperlink r:id="rId1229" ref="C867"/>
    <hyperlink r:id="rId1230" ref="AC867"/>
    <hyperlink r:id="rId1231" ref="C868"/>
    <hyperlink r:id="rId1232" ref="AC868"/>
    <hyperlink r:id="rId1233" ref="C869"/>
    <hyperlink r:id="rId1234" ref="AC869"/>
    <hyperlink r:id="rId1235" ref="C870"/>
    <hyperlink r:id="rId1236" ref="AC870"/>
    <hyperlink r:id="rId1237" ref="C871"/>
    <hyperlink r:id="rId1238" ref="AC871"/>
    <hyperlink r:id="rId1239" ref="C872"/>
    <hyperlink r:id="rId1240" ref="AC872"/>
    <hyperlink r:id="rId1241" ref="C873"/>
    <hyperlink r:id="rId1242" ref="AC873"/>
    <hyperlink r:id="rId1243" ref="C874"/>
    <hyperlink r:id="rId1244" ref="AC874"/>
    <hyperlink r:id="rId1245" ref="C875"/>
    <hyperlink r:id="rId1246" ref="AC875"/>
    <hyperlink r:id="rId1247" ref="C876"/>
    <hyperlink r:id="rId1248" ref="AC876"/>
    <hyperlink r:id="rId1249" ref="C877"/>
    <hyperlink r:id="rId1250" ref="AC877"/>
    <hyperlink r:id="rId1251" ref="C878"/>
    <hyperlink r:id="rId1252" ref="AC878"/>
    <hyperlink r:id="rId1253" ref="C879"/>
    <hyperlink r:id="rId1254" ref="AC879"/>
    <hyperlink r:id="rId1255" ref="C880"/>
    <hyperlink r:id="rId1256" ref="AC880"/>
    <hyperlink r:id="rId1257" ref="C881"/>
    <hyperlink r:id="rId1258" ref="AC881"/>
    <hyperlink r:id="rId1259" ref="C882"/>
    <hyperlink r:id="rId1260" ref="AC882"/>
    <hyperlink r:id="rId1261" ref="C883"/>
    <hyperlink r:id="rId1262" ref="AC883"/>
    <hyperlink r:id="rId1263" ref="C884"/>
    <hyperlink r:id="rId1264" ref="AC884"/>
    <hyperlink r:id="rId1265" ref="C885"/>
    <hyperlink r:id="rId1266" ref="AC885"/>
    <hyperlink r:id="rId1267" ref="C886"/>
    <hyperlink r:id="rId1268" ref="AC886"/>
    <hyperlink r:id="rId1269" ref="C887"/>
    <hyperlink r:id="rId1270" ref="AC887"/>
    <hyperlink r:id="rId1271" ref="C888"/>
    <hyperlink r:id="rId1272" ref="AC888"/>
    <hyperlink r:id="rId1273" ref="C889"/>
    <hyperlink r:id="rId1274" ref="AC889"/>
    <hyperlink r:id="rId1275" ref="C890"/>
    <hyperlink r:id="rId1276" ref="AC890"/>
    <hyperlink r:id="rId1277" ref="C891"/>
    <hyperlink r:id="rId1278" ref="AC891"/>
    <hyperlink r:id="rId1279" ref="C892"/>
    <hyperlink r:id="rId1280" ref="AC892"/>
    <hyperlink r:id="rId1281" ref="C893"/>
    <hyperlink r:id="rId1282" ref="AC893"/>
    <hyperlink r:id="rId1283" ref="C894"/>
    <hyperlink r:id="rId1284" ref="AC894"/>
    <hyperlink r:id="rId1285" ref="C895"/>
    <hyperlink r:id="rId1286" ref="AC895"/>
    <hyperlink r:id="rId1287" ref="C896"/>
    <hyperlink r:id="rId1288" ref="AC896"/>
    <hyperlink r:id="rId1289" ref="C897"/>
    <hyperlink r:id="rId1290" ref="AC897"/>
    <hyperlink r:id="rId1291" ref="C898"/>
    <hyperlink r:id="rId1292" ref="AC898"/>
    <hyperlink r:id="rId1293" ref="C899"/>
    <hyperlink r:id="rId1294" ref="AC899"/>
    <hyperlink r:id="rId1295" ref="C900"/>
    <hyperlink r:id="rId1296" ref="AC900"/>
    <hyperlink r:id="rId1297" ref="C901"/>
    <hyperlink r:id="rId1298" ref="AC901"/>
    <hyperlink r:id="rId1299" ref="C902"/>
    <hyperlink r:id="rId1300" ref="AC902"/>
    <hyperlink r:id="rId1301" ref="C903"/>
    <hyperlink r:id="rId1302" ref="AC903"/>
    <hyperlink r:id="rId1303" ref="C904"/>
    <hyperlink r:id="rId1304" ref="AC904"/>
    <hyperlink r:id="rId1305" ref="C905"/>
    <hyperlink r:id="rId1306" ref="AC905"/>
    <hyperlink r:id="rId1307" ref="C906"/>
    <hyperlink r:id="rId1308" ref="AC906"/>
    <hyperlink r:id="rId1309" ref="C907"/>
    <hyperlink r:id="rId1310" ref="AC907"/>
    <hyperlink r:id="rId1311" ref="C908"/>
    <hyperlink r:id="rId1312" ref="AC908"/>
    <hyperlink r:id="rId1313" ref="C909"/>
    <hyperlink r:id="rId1314" ref="AC909"/>
    <hyperlink r:id="rId1315" ref="C910"/>
    <hyperlink r:id="rId1316" ref="AC910"/>
    <hyperlink r:id="rId1317" ref="C911"/>
    <hyperlink r:id="rId1318" ref="AC911"/>
    <hyperlink r:id="rId1319" ref="C912"/>
    <hyperlink r:id="rId1320" ref="AC912"/>
    <hyperlink r:id="rId1321" ref="C913"/>
    <hyperlink r:id="rId1322" ref="AC913"/>
    <hyperlink r:id="rId1323" ref="C914"/>
    <hyperlink r:id="rId1324" ref="AC914"/>
    <hyperlink r:id="rId1325" ref="C915"/>
    <hyperlink r:id="rId1326" ref="AC915"/>
    <hyperlink r:id="rId1327" ref="C916"/>
    <hyperlink r:id="rId1328" ref="AC916"/>
    <hyperlink r:id="rId1329" ref="C917"/>
    <hyperlink r:id="rId1330" ref="AC917"/>
    <hyperlink r:id="rId1331" ref="C918"/>
    <hyperlink r:id="rId1332" ref="AC918"/>
    <hyperlink r:id="rId1333" ref="C919"/>
    <hyperlink r:id="rId1334" ref="AC919"/>
    <hyperlink r:id="rId1335" ref="C920"/>
    <hyperlink r:id="rId1336" ref="AC920"/>
    <hyperlink r:id="rId1337" ref="C921"/>
    <hyperlink r:id="rId1338" ref="AC921"/>
    <hyperlink r:id="rId1339" ref="C922"/>
    <hyperlink r:id="rId1340" ref="AC922"/>
    <hyperlink r:id="rId1341" ref="C923"/>
    <hyperlink r:id="rId1342" ref="AC923"/>
    <hyperlink r:id="rId1343" ref="C924"/>
    <hyperlink r:id="rId1344" ref="AC924"/>
    <hyperlink r:id="rId1345" ref="C925"/>
    <hyperlink r:id="rId1346" ref="AC925"/>
    <hyperlink r:id="rId1347" ref="C926"/>
    <hyperlink r:id="rId1348" ref="AC926"/>
    <hyperlink r:id="rId1349" ref="C927"/>
    <hyperlink r:id="rId1350" ref="AC927"/>
    <hyperlink r:id="rId1351" ref="C928"/>
    <hyperlink r:id="rId1352" ref="AC928"/>
    <hyperlink r:id="rId1353" ref="C929"/>
    <hyperlink r:id="rId1354" ref="AC929"/>
    <hyperlink r:id="rId1355" ref="C930"/>
    <hyperlink r:id="rId1356" ref="AC930"/>
    <hyperlink r:id="rId1357" ref="C931"/>
    <hyperlink r:id="rId1358" ref="AC931"/>
    <hyperlink r:id="rId1359" ref="C932"/>
    <hyperlink r:id="rId1360" ref="AC932"/>
    <hyperlink r:id="rId1361" ref="C933"/>
    <hyperlink r:id="rId1362" ref="AC933"/>
    <hyperlink r:id="rId1363" ref="C934"/>
    <hyperlink r:id="rId1364" ref="AC934"/>
    <hyperlink r:id="rId1365" ref="C935"/>
    <hyperlink r:id="rId1366" ref="AC935"/>
    <hyperlink r:id="rId1367" ref="C936"/>
    <hyperlink r:id="rId1368" ref="AC936"/>
    <hyperlink r:id="rId1369" ref="C937"/>
    <hyperlink r:id="rId1370" ref="AC937"/>
    <hyperlink r:id="rId1371" ref="C938"/>
    <hyperlink r:id="rId1372" ref="AC938"/>
    <hyperlink r:id="rId1373" ref="C939"/>
    <hyperlink r:id="rId1374" ref="AC939"/>
    <hyperlink r:id="rId1375" ref="C940"/>
    <hyperlink r:id="rId1376" ref="AC940"/>
    <hyperlink r:id="rId1377" ref="C941"/>
    <hyperlink r:id="rId1378" ref="AC941"/>
    <hyperlink r:id="rId1379" ref="C942"/>
    <hyperlink r:id="rId1380" ref="AC942"/>
    <hyperlink r:id="rId1381" ref="C943"/>
    <hyperlink r:id="rId1382" ref="AC943"/>
    <hyperlink r:id="rId1383" ref="C944"/>
    <hyperlink r:id="rId1384" ref="AC944"/>
    <hyperlink r:id="rId1385" ref="C945"/>
    <hyperlink r:id="rId1386" ref="AC945"/>
    <hyperlink r:id="rId1387" ref="C946"/>
    <hyperlink r:id="rId1388" ref="AC946"/>
    <hyperlink r:id="rId1389" ref="C947"/>
    <hyperlink r:id="rId1390" ref="AC947"/>
    <hyperlink r:id="rId1391" ref="C948"/>
    <hyperlink r:id="rId1392" ref="AC948"/>
    <hyperlink r:id="rId1393" ref="C949"/>
    <hyperlink r:id="rId1394" ref="AC949"/>
    <hyperlink r:id="rId1395" ref="C950"/>
    <hyperlink r:id="rId1396" ref="AC950"/>
    <hyperlink r:id="rId1397" ref="C951"/>
    <hyperlink r:id="rId1398" ref="AC951"/>
    <hyperlink r:id="rId1399" ref="C952"/>
    <hyperlink r:id="rId1400" ref="AC952"/>
    <hyperlink r:id="rId1401" ref="C953"/>
    <hyperlink r:id="rId1402" ref="AC953"/>
    <hyperlink r:id="rId1403" ref="C954"/>
    <hyperlink r:id="rId1404" ref="AC954"/>
    <hyperlink r:id="rId1405" ref="C955"/>
    <hyperlink r:id="rId1406" ref="AC955"/>
    <hyperlink r:id="rId1407" ref="C956"/>
    <hyperlink r:id="rId1408" ref="AC956"/>
    <hyperlink r:id="rId1409" ref="C957"/>
    <hyperlink r:id="rId1410" ref="AC957"/>
    <hyperlink r:id="rId1411" ref="C958"/>
    <hyperlink r:id="rId1412" ref="AC958"/>
    <hyperlink r:id="rId1413" ref="C959"/>
    <hyperlink r:id="rId1414" ref="AC959"/>
    <hyperlink r:id="rId1415" ref="C960"/>
    <hyperlink r:id="rId1416" ref="AC960"/>
    <hyperlink r:id="rId1417" ref="C961"/>
    <hyperlink r:id="rId1418" ref="AC961"/>
    <hyperlink r:id="rId1419" ref="C962"/>
    <hyperlink r:id="rId1420" ref="AC962"/>
    <hyperlink r:id="rId1421" ref="C963"/>
    <hyperlink r:id="rId1422" ref="AC963"/>
    <hyperlink r:id="rId1423" ref="C964"/>
    <hyperlink r:id="rId1424" ref="AC964"/>
    <hyperlink r:id="rId1425" ref="C965"/>
    <hyperlink r:id="rId1426" ref="AC965"/>
    <hyperlink r:id="rId1427" ref="C966"/>
    <hyperlink r:id="rId1428" ref="AC966"/>
    <hyperlink r:id="rId1429" ref="C967"/>
    <hyperlink r:id="rId1430" ref="AC967"/>
    <hyperlink r:id="rId1431" ref="C968"/>
    <hyperlink r:id="rId1432" ref="AC968"/>
    <hyperlink r:id="rId1433" ref="C969"/>
    <hyperlink r:id="rId1434" ref="AC969"/>
    <hyperlink r:id="rId1435" ref="C970"/>
    <hyperlink r:id="rId1436" ref="AC970"/>
    <hyperlink r:id="rId1437" ref="C971"/>
    <hyperlink r:id="rId1438" ref="AC971"/>
    <hyperlink r:id="rId1439" ref="C972"/>
    <hyperlink r:id="rId1440" ref="AC972"/>
    <hyperlink r:id="rId1441" ref="C973"/>
    <hyperlink r:id="rId1442" ref="AC973"/>
    <hyperlink r:id="rId1443" ref="C974"/>
    <hyperlink r:id="rId1444" ref="AC974"/>
    <hyperlink r:id="rId1445" ref="C975"/>
    <hyperlink r:id="rId1446" ref="AC975"/>
    <hyperlink r:id="rId1447" ref="C976"/>
    <hyperlink r:id="rId1448" ref="AC976"/>
    <hyperlink r:id="rId1449" ref="C977"/>
    <hyperlink r:id="rId1450" ref="AC977"/>
    <hyperlink r:id="rId1451" ref="C978"/>
    <hyperlink r:id="rId1452" ref="AC978"/>
    <hyperlink r:id="rId1453" ref="C979"/>
    <hyperlink r:id="rId1454" ref="AC979"/>
    <hyperlink r:id="rId1455" ref="C980"/>
    <hyperlink r:id="rId1456" ref="AC980"/>
    <hyperlink r:id="rId1457" ref="C981"/>
    <hyperlink r:id="rId1458" ref="AC981"/>
    <hyperlink r:id="rId1459" ref="C982"/>
    <hyperlink r:id="rId1460" ref="AC982"/>
    <hyperlink r:id="rId1461" ref="C983"/>
    <hyperlink r:id="rId1462" ref="AC983"/>
    <hyperlink r:id="rId1463" ref="C984"/>
    <hyperlink r:id="rId1464" ref="AC984"/>
    <hyperlink r:id="rId1465" ref="C985"/>
    <hyperlink r:id="rId1466" ref="AC985"/>
    <hyperlink r:id="rId1467" ref="C986"/>
    <hyperlink r:id="rId1468" ref="AC986"/>
    <hyperlink r:id="rId1469" ref="C987"/>
    <hyperlink r:id="rId1470" ref="AC987"/>
    <hyperlink r:id="rId1471" ref="C988"/>
    <hyperlink r:id="rId1472" ref="AC988"/>
    <hyperlink r:id="rId1473" ref="C989"/>
    <hyperlink r:id="rId1474" ref="AC989"/>
    <hyperlink r:id="rId1475" ref="C990"/>
    <hyperlink r:id="rId1476" ref="AC990"/>
    <hyperlink r:id="rId1477" ref="C991"/>
    <hyperlink r:id="rId1478" ref="AC991"/>
    <hyperlink r:id="rId1479" ref="C992"/>
    <hyperlink r:id="rId1480" ref="AC992"/>
    <hyperlink r:id="rId1481" ref="C993"/>
    <hyperlink r:id="rId1482" ref="AC993"/>
    <hyperlink r:id="rId1483" ref="C994"/>
    <hyperlink r:id="rId1484" ref="AC994"/>
    <hyperlink r:id="rId1485" ref="C995"/>
    <hyperlink r:id="rId1486" ref="AC995"/>
    <hyperlink r:id="rId1487" ref="C996"/>
    <hyperlink r:id="rId1488" ref="AC996"/>
    <hyperlink r:id="rId1489" ref="C997"/>
    <hyperlink r:id="rId1490" ref="AC997"/>
    <hyperlink r:id="rId1491" ref="C998"/>
    <hyperlink r:id="rId1492" ref="AC998"/>
    <hyperlink r:id="rId1493" ref="C999"/>
    <hyperlink r:id="rId1494" ref="AC999"/>
    <hyperlink r:id="rId1495" ref="C1000"/>
    <hyperlink r:id="rId1496" ref="AC1000"/>
    <hyperlink r:id="rId1497" ref="C1001"/>
    <hyperlink r:id="rId1498" ref="AC1001"/>
    <hyperlink r:id="rId1499" ref="C1002"/>
    <hyperlink r:id="rId1500" ref="AC1002"/>
    <hyperlink r:id="rId1501" ref="C1003"/>
    <hyperlink r:id="rId1502" ref="AC1003"/>
    <hyperlink r:id="rId1503" ref="C1004"/>
    <hyperlink r:id="rId1504" ref="AC1004"/>
    <hyperlink r:id="rId1505" ref="C1005"/>
    <hyperlink r:id="rId1506" ref="AC1005"/>
    <hyperlink r:id="rId1507" ref="C1006"/>
    <hyperlink r:id="rId1508" ref="AC1006"/>
    <hyperlink r:id="rId1509" ref="C1007"/>
    <hyperlink r:id="rId1510" ref="AC1007"/>
    <hyperlink r:id="rId1511" ref="C1008"/>
    <hyperlink r:id="rId1512" ref="AC1008"/>
    <hyperlink r:id="rId1513" ref="C1009"/>
    <hyperlink r:id="rId1514" ref="AC1009"/>
    <hyperlink r:id="rId1515" ref="C1010"/>
    <hyperlink r:id="rId1516" ref="AC1010"/>
    <hyperlink r:id="rId1517" ref="C1011"/>
    <hyperlink r:id="rId1518" ref="AC1011"/>
    <hyperlink r:id="rId1519" ref="C1012"/>
    <hyperlink r:id="rId1520" ref="AC1012"/>
    <hyperlink r:id="rId1521" ref="C1013"/>
    <hyperlink r:id="rId1522" ref="AC1013"/>
    <hyperlink r:id="rId1523" ref="C1014"/>
    <hyperlink r:id="rId1524" ref="AC1014"/>
    <hyperlink r:id="rId1525" ref="C1015"/>
    <hyperlink r:id="rId1526" ref="AC1015"/>
    <hyperlink r:id="rId1527" ref="C1016"/>
    <hyperlink r:id="rId1528" ref="AC1016"/>
    <hyperlink r:id="rId1529" ref="C1017"/>
    <hyperlink r:id="rId1530" ref="AC1017"/>
    <hyperlink r:id="rId1531" ref="C1018"/>
    <hyperlink r:id="rId1532" ref="AC1018"/>
    <hyperlink r:id="rId1533" ref="C1019"/>
    <hyperlink r:id="rId1534" ref="AC1019"/>
    <hyperlink r:id="rId1535" ref="C1020"/>
    <hyperlink r:id="rId1536" ref="AC1020"/>
    <hyperlink r:id="rId1537" ref="C1021"/>
    <hyperlink r:id="rId1538" ref="AC1021"/>
    <hyperlink r:id="rId1539" ref="C1022"/>
    <hyperlink r:id="rId1540" ref="AC1022"/>
    <hyperlink r:id="rId1541" ref="C1023"/>
    <hyperlink r:id="rId1542" ref="AC1023"/>
    <hyperlink r:id="rId1543" ref="C1024"/>
    <hyperlink r:id="rId1544" ref="AC1024"/>
    <hyperlink r:id="rId1545" ref="C1025"/>
    <hyperlink r:id="rId1546" ref="AC1025"/>
    <hyperlink r:id="rId1547" ref="C1026"/>
    <hyperlink r:id="rId1548" ref="AC1026"/>
    <hyperlink r:id="rId1549" ref="C1027"/>
    <hyperlink r:id="rId1550" ref="AC1027"/>
    <hyperlink r:id="rId1551" ref="C1028"/>
    <hyperlink r:id="rId1552" ref="AC1028"/>
    <hyperlink r:id="rId1553" ref="C1029"/>
    <hyperlink r:id="rId1554" ref="AC1029"/>
    <hyperlink r:id="rId1555" ref="C1030"/>
    <hyperlink r:id="rId1556" ref="AC1030"/>
    <hyperlink r:id="rId1557" ref="C1031"/>
    <hyperlink r:id="rId1558" ref="AC1031"/>
    <hyperlink r:id="rId1559" ref="C1032"/>
    <hyperlink r:id="rId1560" ref="AC1032"/>
    <hyperlink r:id="rId1561" ref="C1033"/>
    <hyperlink r:id="rId1562" ref="AC1033"/>
    <hyperlink r:id="rId1563" ref="C1034"/>
    <hyperlink r:id="rId1564" ref="AC1034"/>
    <hyperlink r:id="rId1565" ref="C1035"/>
    <hyperlink r:id="rId1566" ref="AC1035"/>
    <hyperlink r:id="rId1567" ref="C1036"/>
    <hyperlink r:id="rId1568" ref="AC1036"/>
    <hyperlink r:id="rId1569" ref="C1196"/>
    <hyperlink r:id="rId1570" ref="D1464"/>
    <hyperlink r:id="rId1571" ref="D1465"/>
    <hyperlink r:id="rId1572" ref="C1467"/>
    <hyperlink r:id="rId1573" ref="D1468"/>
    <hyperlink r:id="rId1574" ref="C1469"/>
    <hyperlink r:id="rId1575" ref="C1470"/>
    <hyperlink r:id="rId1576" ref="AC1470"/>
    <hyperlink r:id="rId1577" ref="C1471"/>
    <hyperlink r:id="rId1578" ref="AC1471"/>
    <hyperlink r:id="rId1579" ref="C1472"/>
    <hyperlink r:id="rId1580" ref="AC1472"/>
    <hyperlink r:id="rId1581" ref="C1473"/>
    <hyperlink r:id="rId1582" ref="AC1473"/>
    <hyperlink r:id="rId1583" ref="C1474"/>
    <hyperlink r:id="rId1584" ref="C1475"/>
    <hyperlink r:id="rId1585" ref="AC1475"/>
    <hyperlink r:id="rId1586" ref="C1476"/>
    <hyperlink r:id="rId1587" ref="AC1476"/>
    <hyperlink r:id="rId1588" ref="C1477"/>
    <hyperlink r:id="rId1589" ref="AC1477"/>
    <hyperlink r:id="rId1590" ref="C1478"/>
    <hyperlink r:id="rId1591" ref="AC1478"/>
    <hyperlink r:id="rId1592" ref="C1479"/>
    <hyperlink r:id="rId1593" ref="AC1479"/>
    <hyperlink r:id="rId1594" ref="C1480"/>
    <hyperlink r:id="rId1595" ref="C1481"/>
    <hyperlink r:id="rId1596" ref="C1482"/>
    <hyperlink r:id="rId1597" ref="AC1482"/>
    <hyperlink r:id="rId1598" ref="C1483"/>
    <hyperlink r:id="rId1599" ref="C1485"/>
    <hyperlink r:id="rId1600" ref="C1486"/>
    <hyperlink r:id="rId1601" ref="C1487"/>
    <hyperlink r:id="rId1602" ref="C1488"/>
    <hyperlink r:id="rId1603" ref="C1489"/>
    <hyperlink r:id="rId1604" ref="C1490"/>
    <hyperlink r:id="rId1605" ref="C1491"/>
    <hyperlink r:id="rId1606" ref="C1492"/>
    <hyperlink r:id="rId1607" ref="AC1492"/>
    <hyperlink r:id="rId1608" ref="C1493"/>
    <hyperlink r:id="rId1609" ref="C1495"/>
    <hyperlink r:id="rId1610" ref="AC1495"/>
    <hyperlink r:id="rId1611" ref="C1496"/>
    <hyperlink r:id="rId1612" ref="C1497"/>
    <hyperlink r:id="rId1613" ref="AC1497"/>
    <hyperlink r:id="rId1614" ref="C1500"/>
    <hyperlink r:id="rId1615" ref="C1514"/>
    <hyperlink r:id="rId1616" ref="AC1514"/>
    <hyperlink r:id="rId1617" ref="C1515"/>
    <hyperlink r:id="rId1618" ref="AC1515"/>
    <hyperlink r:id="rId1619" ref="C1516"/>
    <hyperlink r:id="rId1620" ref="AC1516"/>
    <hyperlink r:id="rId1621" ref="C1518"/>
    <hyperlink r:id="rId1622" ref="C1521"/>
    <hyperlink r:id="rId1623" ref="AC1521"/>
    <hyperlink r:id="rId1624" ref="C1522"/>
  </hyperlinks>
  <printOptions/>
  <pageMargins bottom="0.75" footer="0.0" header="0.0" left="0.7" right="0.7" top="0.75"/>
  <pageSetup fitToHeight="0" orientation="portrait"/>
  <drawing r:id="rId1625"/>
  <legacyDrawing r:id="rId1626"/>
  <tableParts count="1">
    <tablePart r:id="rId162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14.14"/>
    <col customWidth="1" min="3" max="3" width="33.57"/>
    <col customWidth="1" min="4" max="4" width="27.0"/>
    <col customWidth="1" min="5" max="5" width="19.86"/>
    <col customWidth="1" min="6" max="6" width="13.29"/>
    <col customWidth="1" min="7" max="7" width="20.14"/>
    <col customWidth="1" min="8" max="8" width="16.14"/>
    <col customWidth="1" min="9" max="9" width="13.29"/>
    <col customWidth="1" min="10" max="10" width="13.0"/>
    <col customWidth="1" min="11" max="11" width="13.43"/>
    <col customWidth="1" min="12" max="12" width="12.57"/>
    <col customWidth="1" min="13" max="13" width="13.71"/>
    <col customWidth="1" min="14" max="14" width="14.43"/>
    <col customWidth="1" min="15" max="15" width="19.71"/>
    <col customWidth="1" min="16" max="16" width="14.43"/>
    <col customWidth="1" min="17" max="17" width="102.86"/>
    <col customWidth="1" min="18" max="18" width="19.43"/>
    <col customWidth="1" min="19" max="19" width="16.71"/>
    <col customWidth="1" min="20" max="20" width="15.86"/>
    <col customWidth="1" min="21" max="21" width="29.71"/>
  </cols>
  <sheetData>
    <row r="1">
      <c r="B1" s="2" t="s">
        <v>1</v>
      </c>
      <c r="C1" s="2" t="s">
        <v>2</v>
      </c>
      <c r="D1" s="2" t="s">
        <v>3</v>
      </c>
      <c r="E1" s="4" t="s">
        <v>4</v>
      </c>
      <c r="F1" s="2" t="s">
        <v>6</v>
      </c>
      <c r="G1" s="2" t="s">
        <v>7</v>
      </c>
      <c r="H1" s="2" t="s">
        <v>8</v>
      </c>
      <c r="I1" s="4" t="s">
        <v>9</v>
      </c>
      <c r="J1" s="4" t="s">
        <v>10</v>
      </c>
      <c r="K1" s="4" t="s">
        <v>11</v>
      </c>
      <c r="L1" s="4" t="s">
        <v>12</v>
      </c>
      <c r="M1" s="4" t="s">
        <v>13</v>
      </c>
      <c r="N1" s="2" t="s">
        <v>14</v>
      </c>
      <c r="O1" s="2" t="s">
        <v>15</v>
      </c>
      <c r="P1" s="2" t="s">
        <v>16</v>
      </c>
      <c r="Q1" s="2" t="s">
        <v>17</v>
      </c>
      <c r="R1" s="2" t="s">
        <v>18</v>
      </c>
      <c r="S1" s="2" t="s">
        <v>19</v>
      </c>
      <c r="T1" s="2" t="s">
        <v>20</v>
      </c>
      <c r="U1" s="2" t="s">
        <v>21</v>
      </c>
    </row>
    <row r="2">
      <c r="B2" s="6">
        <v>184.0</v>
      </c>
      <c r="C2" s="12" t="s">
        <v>22</v>
      </c>
      <c r="D2" s="13"/>
      <c r="E2" s="13"/>
      <c r="F2" s="13"/>
      <c r="G2" s="13"/>
      <c r="H2" s="15" t="s">
        <v>28</v>
      </c>
      <c r="I2" s="16"/>
      <c r="J2" s="16"/>
      <c r="K2" s="16"/>
      <c r="L2" s="16"/>
      <c r="M2" s="16"/>
      <c r="N2" s="13" t="s">
        <v>30</v>
      </c>
      <c r="O2" s="15" t="s">
        <v>30</v>
      </c>
      <c r="P2" s="15" t="s">
        <v>28</v>
      </c>
      <c r="Q2" s="18" t="s">
        <v>31</v>
      </c>
      <c r="R2" s="19"/>
      <c r="S2" s="18">
        <v>44595.0</v>
      </c>
      <c r="T2" s="18">
        <v>44926.0</v>
      </c>
      <c r="U2" s="13" t="s">
        <v>32</v>
      </c>
    </row>
    <row r="3">
      <c r="B3" s="6">
        <v>186.0</v>
      </c>
      <c r="C3" s="12" t="s">
        <v>33</v>
      </c>
      <c r="D3" s="13"/>
      <c r="E3" s="13"/>
      <c r="F3" s="13"/>
      <c r="G3" s="13"/>
      <c r="H3" s="13" t="s">
        <v>37</v>
      </c>
      <c r="I3" s="16"/>
      <c r="J3" s="16"/>
      <c r="K3" s="16"/>
      <c r="L3" s="16"/>
      <c r="M3" s="16"/>
      <c r="N3" s="13" t="s">
        <v>30</v>
      </c>
      <c r="O3" s="13" t="s">
        <v>30</v>
      </c>
      <c r="P3" s="13" t="s">
        <v>28</v>
      </c>
      <c r="Q3" s="18" t="s">
        <v>31</v>
      </c>
      <c r="R3" s="16"/>
      <c r="S3" s="18">
        <v>44600.0</v>
      </c>
      <c r="T3" s="18">
        <v>44788.0</v>
      </c>
      <c r="U3" s="13" t="s">
        <v>32</v>
      </c>
    </row>
    <row r="4">
      <c r="B4" s="6">
        <v>199.0</v>
      </c>
      <c r="C4" s="12" t="s">
        <v>41</v>
      </c>
      <c r="D4" s="18"/>
      <c r="E4" s="18"/>
      <c r="F4" s="18"/>
      <c r="G4" s="18">
        <v>44785.0</v>
      </c>
      <c r="H4" s="27" t="s">
        <v>56</v>
      </c>
      <c r="I4" s="16"/>
      <c r="J4" s="16"/>
      <c r="K4" s="16"/>
      <c r="L4" s="16"/>
      <c r="M4" s="16"/>
      <c r="N4" s="13" t="s">
        <v>56</v>
      </c>
      <c r="O4" s="27" t="s">
        <v>56</v>
      </c>
      <c r="P4" s="27" t="s">
        <v>56</v>
      </c>
      <c r="Q4" s="18" t="s">
        <v>31</v>
      </c>
      <c r="R4" s="30"/>
      <c r="S4" s="18">
        <v>44621.0</v>
      </c>
      <c r="T4" s="18">
        <v>44666.0</v>
      </c>
      <c r="U4" s="13" t="s">
        <v>59</v>
      </c>
    </row>
    <row r="5">
      <c r="B5" s="6">
        <v>248.0</v>
      </c>
      <c r="C5" s="12" t="s">
        <v>61</v>
      </c>
      <c r="D5" s="13"/>
      <c r="E5" s="13"/>
      <c r="F5" s="13"/>
      <c r="G5" s="13"/>
      <c r="H5" s="27" t="s">
        <v>67</v>
      </c>
      <c r="I5" s="16"/>
      <c r="J5" s="16"/>
      <c r="K5" s="16"/>
      <c r="L5" s="16"/>
      <c r="M5" s="16"/>
      <c r="N5" s="13" t="s">
        <v>30</v>
      </c>
      <c r="O5" s="27" t="s">
        <v>30</v>
      </c>
      <c r="P5" s="27" t="s">
        <v>28</v>
      </c>
      <c r="Q5" s="18" t="s">
        <v>31</v>
      </c>
      <c r="R5" s="30"/>
      <c r="S5" s="18">
        <v>44686.0</v>
      </c>
      <c r="T5" s="18">
        <v>44805.0</v>
      </c>
      <c r="U5" s="13" t="s">
        <v>32</v>
      </c>
    </row>
    <row r="6">
      <c r="B6" s="6">
        <v>259.0</v>
      </c>
      <c r="C6" s="12" t="s">
        <v>70</v>
      </c>
      <c r="D6" s="18"/>
      <c r="E6" s="18"/>
      <c r="F6" s="18"/>
      <c r="G6" s="18">
        <v>44798.0</v>
      </c>
      <c r="H6" s="27" t="s">
        <v>67</v>
      </c>
      <c r="I6" s="16"/>
      <c r="J6" s="16"/>
      <c r="K6" s="16"/>
      <c r="L6" s="16"/>
      <c r="M6" s="16"/>
      <c r="N6" s="13" t="s">
        <v>56</v>
      </c>
      <c r="O6" s="27" t="s">
        <v>30</v>
      </c>
      <c r="P6" s="27" t="s">
        <v>56</v>
      </c>
      <c r="Q6" s="18" t="s">
        <v>31</v>
      </c>
      <c r="R6" s="30"/>
      <c r="S6" s="18">
        <v>44697.0</v>
      </c>
      <c r="T6" s="18">
        <v>44795.0</v>
      </c>
      <c r="U6" s="13" t="s">
        <v>59</v>
      </c>
    </row>
    <row r="7">
      <c r="B7" s="6">
        <v>262.0</v>
      </c>
      <c r="C7" s="12" t="s">
        <v>77</v>
      </c>
      <c r="D7" s="13"/>
      <c r="E7" s="13"/>
      <c r="F7" s="13"/>
      <c r="G7" s="13"/>
      <c r="H7" s="13" t="s">
        <v>78</v>
      </c>
      <c r="I7" s="16"/>
      <c r="J7" s="16"/>
      <c r="K7" s="16"/>
      <c r="L7" s="16"/>
      <c r="M7" s="16"/>
      <c r="N7" s="13" t="s">
        <v>30</v>
      </c>
      <c r="O7" s="13" t="s">
        <v>30</v>
      </c>
      <c r="P7" s="13" t="s">
        <v>28</v>
      </c>
      <c r="Q7" s="18" t="s">
        <v>31</v>
      </c>
      <c r="R7" s="16"/>
      <c r="S7" s="18">
        <v>44704.0</v>
      </c>
      <c r="T7" s="18">
        <v>44775.0</v>
      </c>
      <c r="U7" s="13" t="s">
        <v>79</v>
      </c>
    </row>
    <row r="8">
      <c r="B8" s="6">
        <v>263.0</v>
      </c>
      <c r="C8" s="12" t="s">
        <v>80</v>
      </c>
      <c r="D8" s="13"/>
      <c r="E8" s="13"/>
      <c r="F8" s="13"/>
      <c r="G8" s="13"/>
      <c r="H8" s="13" t="s">
        <v>56</v>
      </c>
      <c r="I8" s="16"/>
      <c r="J8" s="16"/>
      <c r="K8" s="16"/>
      <c r="L8" s="16"/>
      <c r="M8" s="16"/>
      <c r="N8" s="13" t="s">
        <v>56</v>
      </c>
      <c r="O8" s="13" t="s">
        <v>56</v>
      </c>
      <c r="P8" s="13" t="s">
        <v>86</v>
      </c>
      <c r="Q8" s="18" t="s">
        <v>31</v>
      </c>
      <c r="R8" s="16"/>
      <c r="S8" s="18">
        <v>44705.0</v>
      </c>
      <c r="T8" s="18">
        <v>44926.0</v>
      </c>
      <c r="U8" s="13" t="s">
        <v>32</v>
      </c>
    </row>
    <row r="9">
      <c r="B9" s="6">
        <v>267.0</v>
      </c>
      <c r="C9" s="12" t="s">
        <v>87</v>
      </c>
      <c r="D9" s="18"/>
      <c r="E9" s="18"/>
      <c r="F9" s="18"/>
      <c r="G9" s="18">
        <v>44788.0</v>
      </c>
      <c r="H9" s="13" t="s">
        <v>67</v>
      </c>
      <c r="I9" s="16"/>
      <c r="J9" s="16"/>
      <c r="K9" s="16"/>
      <c r="L9" s="16"/>
      <c r="M9" s="16"/>
      <c r="N9" s="13" t="s">
        <v>94</v>
      </c>
      <c r="O9" s="13" t="s">
        <v>30</v>
      </c>
      <c r="P9" s="13" t="s">
        <v>28</v>
      </c>
      <c r="Q9" s="18" t="s">
        <v>31</v>
      </c>
      <c r="R9" s="16"/>
      <c r="S9" s="18">
        <v>44712.0</v>
      </c>
      <c r="T9" s="18">
        <v>44757.0</v>
      </c>
      <c r="U9" s="13" t="s">
        <v>59</v>
      </c>
    </row>
    <row r="10">
      <c r="B10" s="6">
        <v>269.0</v>
      </c>
      <c r="C10" s="12" t="s">
        <v>96</v>
      </c>
      <c r="D10" s="18"/>
      <c r="E10" s="18"/>
      <c r="F10" s="18"/>
      <c r="G10" s="18">
        <v>44784.0</v>
      </c>
      <c r="H10" s="13" t="s">
        <v>67</v>
      </c>
      <c r="I10" s="16"/>
      <c r="J10" s="16"/>
      <c r="K10" s="16"/>
      <c r="L10" s="16"/>
      <c r="M10" s="16"/>
      <c r="N10" s="13" t="s">
        <v>56</v>
      </c>
      <c r="O10" s="13" t="s">
        <v>105</v>
      </c>
      <c r="P10" s="13" t="s">
        <v>106</v>
      </c>
      <c r="Q10" s="18" t="s">
        <v>31</v>
      </c>
      <c r="R10" s="16"/>
      <c r="S10" s="18">
        <v>44712.0</v>
      </c>
      <c r="T10" s="18">
        <v>44770.0</v>
      </c>
      <c r="U10" s="13" t="s">
        <v>59</v>
      </c>
    </row>
    <row r="11">
      <c r="B11" s="6">
        <v>274.0</v>
      </c>
      <c r="C11" s="12" t="s">
        <v>109</v>
      </c>
      <c r="D11" s="18"/>
      <c r="E11" s="18"/>
      <c r="F11" s="18"/>
      <c r="G11" s="18">
        <v>44792.0</v>
      </c>
      <c r="H11" s="27" t="s">
        <v>37</v>
      </c>
      <c r="I11" s="16"/>
      <c r="J11" s="16"/>
      <c r="K11" s="16"/>
      <c r="L11" s="16"/>
      <c r="M11" s="16"/>
      <c r="N11" s="13" t="s">
        <v>106</v>
      </c>
      <c r="O11" s="27" t="s">
        <v>30</v>
      </c>
      <c r="P11" s="27" t="s">
        <v>28</v>
      </c>
      <c r="Q11" s="18" t="s">
        <v>31</v>
      </c>
      <c r="R11" s="30"/>
      <c r="S11" s="18">
        <v>44720.0</v>
      </c>
      <c r="T11" s="18">
        <v>44776.0</v>
      </c>
      <c r="U11" s="13" t="s">
        <v>59</v>
      </c>
    </row>
    <row r="12">
      <c r="B12" s="6">
        <v>276.0</v>
      </c>
      <c r="C12" s="12" t="s">
        <v>123</v>
      </c>
      <c r="D12" s="18"/>
      <c r="E12" s="18"/>
      <c r="F12" s="18"/>
      <c r="G12" s="18">
        <v>44783.0</v>
      </c>
      <c r="H12" s="13" t="s">
        <v>56</v>
      </c>
      <c r="I12" s="16"/>
      <c r="J12" s="16"/>
      <c r="K12" s="16"/>
      <c r="L12" s="16"/>
      <c r="M12" s="16"/>
      <c r="N12" s="13" t="s">
        <v>56</v>
      </c>
      <c r="O12" s="13" t="s">
        <v>56</v>
      </c>
      <c r="P12" s="13" t="s">
        <v>130</v>
      </c>
      <c r="Q12" s="18" t="s">
        <v>31</v>
      </c>
      <c r="R12" s="16"/>
      <c r="S12" s="18">
        <v>44720.0</v>
      </c>
      <c r="T12" s="18">
        <v>44754.0</v>
      </c>
      <c r="U12" s="13" t="s">
        <v>59</v>
      </c>
    </row>
    <row r="13">
      <c r="B13" s="6">
        <v>279.0</v>
      </c>
      <c r="C13" s="12" t="s">
        <v>131</v>
      </c>
      <c r="D13" s="18"/>
      <c r="E13" s="18"/>
      <c r="F13" s="18"/>
      <c r="G13" s="18">
        <v>44784.0</v>
      </c>
      <c r="H13" s="27" t="s">
        <v>56</v>
      </c>
      <c r="I13" s="16"/>
      <c r="J13" s="16"/>
      <c r="K13" s="16"/>
      <c r="L13" s="16"/>
      <c r="M13" s="16"/>
      <c r="N13" s="13" t="s">
        <v>30</v>
      </c>
      <c r="O13" s="27" t="s">
        <v>30</v>
      </c>
      <c r="P13" s="27" t="s">
        <v>141</v>
      </c>
      <c r="Q13" s="18" t="s">
        <v>31</v>
      </c>
      <c r="R13" s="30"/>
      <c r="S13" s="18">
        <v>44722.0</v>
      </c>
      <c r="T13" s="18">
        <v>44775.0</v>
      </c>
      <c r="U13" s="13" t="s">
        <v>59</v>
      </c>
    </row>
    <row r="14">
      <c r="B14" s="6">
        <v>280.0</v>
      </c>
      <c r="C14" s="12" t="s">
        <v>143</v>
      </c>
      <c r="D14" s="13"/>
      <c r="E14" s="13"/>
      <c r="F14" s="13"/>
      <c r="G14" s="13"/>
      <c r="H14" s="27" t="s">
        <v>67</v>
      </c>
      <c r="I14" s="16"/>
      <c r="J14" s="16"/>
      <c r="K14" s="16"/>
      <c r="L14" s="16"/>
      <c r="M14" s="16"/>
      <c r="N14" s="13" t="s">
        <v>141</v>
      </c>
      <c r="O14" s="27" t="s">
        <v>30</v>
      </c>
      <c r="P14" s="27" t="s">
        <v>86</v>
      </c>
      <c r="Q14" s="18" t="s">
        <v>31</v>
      </c>
      <c r="R14" s="30"/>
      <c r="S14" s="18">
        <v>44730.0</v>
      </c>
      <c r="T14" s="18">
        <v>44837.0</v>
      </c>
      <c r="U14" s="13" t="s">
        <v>59</v>
      </c>
    </row>
    <row r="15">
      <c r="B15" s="6">
        <v>282.0</v>
      </c>
      <c r="C15" s="12" t="s">
        <v>149</v>
      </c>
      <c r="D15" s="13"/>
      <c r="E15" s="13"/>
      <c r="F15" s="13"/>
      <c r="G15" s="13"/>
      <c r="H15" s="27" t="s">
        <v>67</v>
      </c>
      <c r="I15" s="16"/>
      <c r="J15" s="16"/>
      <c r="K15" s="16"/>
      <c r="L15" s="16"/>
      <c r="M15" s="16"/>
      <c r="N15" s="13" t="s">
        <v>30</v>
      </c>
      <c r="O15" s="27" t="s">
        <v>30</v>
      </c>
      <c r="P15" s="27" t="s">
        <v>28</v>
      </c>
      <c r="Q15" s="18" t="s">
        <v>31</v>
      </c>
      <c r="R15" s="30"/>
      <c r="S15" s="18">
        <v>44734.0</v>
      </c>
      <c r="T15" s="18">
        <v>44785.0</v>
      </c>
      <c r="U15" s="13" t="s">
        <v>32</v>
      </c>
    </row>
    <row r="16">
      <c r="B16" s="6">
        <v>284.0</v>
      </c>
      <c r="C16" s="12" t="s">
        <v>156</v>
      </c>
      <c r="D16" s="18"/>
      <c r="E16" s="18"/>
      <c r="F16" s="18"/>
      <c r="G16" s="18">
        <v>44782.0</v>
      </c>
      <c r="H16" s="27" t="s">
        <v>67</v>
      </c>
      <c r="I16" s="16"/>
      <c r="J16" s="16"/>
      <c r="K16" s="16"/>
      <c r="L16" s="16"/>
      <c r="M16" s="16"/>
      <c r="N16" s="13" t="s">
        <v>56</v>
      </c>
      <c r="O16" s="27" t="s">
        <v>56</v>
      </c>
      <c r="P16" s="27" t="s">
        <v>56</v>
      </c>
      <c r="Q16" s="18" t="s">
        <v>31</v>
      </c>
      <c r="R16" s="30"/>
      <c r="S16" s="18">
        <v>44734.0</v>
      </c>
      <c r="T16" s="18">
        <v>44764.0</v>
      </c>
      <c r="U16" s="13" t="s">
        <v>59</v>
      </c>
    </row>
    <row r="17">
      <c r="B17" s="6">
        <v>285.0</v>
      </c>
      <c r="C17" s="12" t="s">
        <v>162</v>
      </c>
      <c r="D17" s="48"/>
      <c r="E17" s="48"/>
      <c r="F17" s="48"/>
      <c r="G17" s="48"/>
      <c r="H17" s="48" t="s">
        <v>28</v>
      </c>
      <c r="I17" s="16"/>
      <c r="J17" s="16"/>
      <c r="K17" s="16"/>
      <c r="L17" s="16"/>
      <c r="M17" s="16"/>
      <c r="N17" s="48" t="s">
        <v>30</v>
      </c>
      <c r="O17" s="48" t="s">
        <v>30</v>
      </c>
      <c r="P17" s="48" t="s">
        <v>28</v>
      </c>
      <c r="Q17" s="18" t="s">
        <v>31</v>
      </c>
      <c r="R17" s="49"/>
      <c r="S17" s="50">
        <v>44734.0</v>
      </c>
      <c r="T17" s="50">
        <v>44816.0</v>
      </c>
      <c r="U17" s="48" t="s">
        <v>32</v>
      </c>
    </row>
    <row r="18">
      <c r="B18" s="6">
        <v>287.0</v>
      </c>
      <c r="C18" s="12" t="s">
        <v>167</v>
      </c>
      <c r="D18" s="13"/>
      <c r="E18" s="13"/>
      <c r="F18" s="13"/>
      <c r="G18" s="13"/>
      <c r="H18" s="27" t="s">
        <v>67</v>
      </c>
      <c r="I18" s="16"/>
      <c r="J18" s="16"/>
      <c r="K18" s="16"/>
      <c r="L18" s="16"/>
      <c r="M18" s="16"/>
      <c r="N18" s="13" t="s">
        <v>30</v>
      </c>
      <c r="O18" s="27" t="s">
        <v>30</v>
      </c>
      <c r="P18" s="27" t="s">
        <v>28</v>
      </c>
      <c r="Q18" s="18" t="s">
        <v>31</v>
      </c>
      <c r="R18" s="30"/>
      <c r="S18" s="18">
        <v>44737.0</v>
      </c>
      <c r="T18" s="18">
        <v>44844.0</v>
      </c>
      <c r="U18" s="13" t="s">
        <v>32</v>
      </c>
    </row>
    <row r="19">
      <c r="B19" s="6">
        <v>288.0</v>
      </c>
      <c r="C19" s="12" t="s">
        <v>176</v>
      </c>
      <c r="D19" s="18"/>
      <c r="E19" s="18"/>
      <c r="F19" s="18"/>
      <c r="G19" s="18">
        <v>44795.0</v>
      </c>
      <c r="H19" s="13" t="s">
        <v>56</v>
      </c>
      <c r="I19" s="16"/>
      <c r="J19" s="16"/>
      <c r="K19" s="16"/>
      <c r="L19" s="16"/>
      <c r="M19" s="16"/>
      <c r="N19" s="13" t="s">
        <v>184</v>
      </c>
      <c r="O19" s="13" t="s">
        <v>30</v>
      </c>
      <c r="P19" s="13" t="s">
        <v>28</v>
      </c>
      <c r="Q19" s="18" t="s">
        <v>31</v>
      </c>
      <c r="R19" s="16"/>
      <c r="S19" s="18">
        <v>44737.0</v>
      </c>
      <c r="T19" s="18">
        <v>44764.0</v>
      </c>
      <c r="U19" s="13" t="s">
        <v>59</v>
      </c>
    </row>
    <row r="20">
      <c r="B20" s="6">
        <v>289.0</v>
      </c>
      <c r="C20" s="12" t="s">
        <v>186</v>
      </c>
      <c r="D20" s="13"/>
      <c r="E20" s="13"/>
      <c r="F20" s="13"/>
      <c r="G20" s="13"/>
      <c r="H20" s="27" t="s">
        <v>191</v>
      </c>
      <c r="I20" s="16"/>
      <c r="J20" s="16"/>
      <c r="K20" s="16"/>
      <c r="L20" s="16"/>
      <c r="M20" s="16"/>
      <c r="N20" s="13" t="s">
        <v>30</v>
      </c>
      <c r="O20" s="27" t="s">
        <v>30</v>
      </c>
      <c r="P20" s="27" t="s">
        <v>28</v>
      </c>
      <c r="Q20" s="18" t="s">
        <v>31</v>
      </c>
      <c r="R20" s="30"/>
      <c r="S20" s="18">
        <v>44737.0</v>
      </c>
      <c r="T20" s="18">
        <v>44790.0</v>
      </c>
      <c r="U20" s="13" t="s">
        <v>32</v>
      </c>
    </row>
    <row r="21" ht="15.75" customHeight="1">
      <c r="B21" s="6">
        <v>290.0</v>
      </c>
      <c r="C21" s="12" t="s">
        <v>194</v>
      </c>
      <c r="D21" s="13"/>
      <c r="E21" s="13"/>
      <c r="F21" s="13"/>
      <c r="G21" s="13"/>
      <c r="H21" s="27" t="s">
        <v>141</v>
      </c>
      <c r="I21" s="16"/>
      <c r="J21" s="16"/>
      <c r="K21" s="16"/>
      <c r="L21" s="16"/>
      <c r="M21" s="16"/>
      <c r="N21" s="13" t="s">
        <v>30</v>
      </c>
      <c r="O21" s="27" t="s">
        <v>30</v>
      </c>
      <c r="P21" s="27" t="s">
        <v>28</v>
      </c>
      <c r="Q21" s="18" t="s">
        <v>31</v>
      </c>
      <c r="R21" s="30"/>
      <c r="S21" s="18">
        <v>44740.0</v>
      </c>
      <c r="T21" s="18">
        <v>44803.0</v>
      </c>
      <c r="U21" s="13" t="s">
        <v>32</v>
      </c>
    </row>
    <row r="22" ht="15.75" customHeight="1">
      <c r="B22" s="6">
        <v>291.0</v>
      </c>
      <c r="C22" s="12" t="s">
        <v>199</v>
      </c>
      <c r="D22" s="18"/>
      <c r="E22" s="18"/>
      <c r="F22" s="18"/>
      <c r="G22" s="18">
        <v>44791.0</v>
      </c>
      <c r="H22" s="13" t="s">
        <v>56</v>
      </c>
      <c r="I22" s="16"/>
      <c r="J22" s="16"/>
      <c r="K22" s="16"/>
      <c r="L22" s="16"/>
      <c r="M22" s="16"/>
      <c r="N22" s="13" t="s">
        <v>30</v>
      </c>
      <c r="O22" s="13" t="s">
        <v>30</v>
      </c>
      <c r="P22" s="13" t="s">
        <v>141</v>
      </c>
      <c r="Q22" s="18" t="s">
        <v>31</v>
      </c>
      <c r="R22" s="16"/>
      <c r="S22" s="18">
        <v>44740.0</v>
      </c>
      <c r="T22" s="18">
        <v>44771.0</v>
      </c>
      <c r="U22" s="13" t="s">
        <v>59</v>
      </c>
    </row>
    <row r="23" ht="15.75" customHeight="1">
      <c r="B23" s="6">
        <v>292.0</v>
      </c>
      <c r="C23" s="12" t="s">
        <v>205</v>
      </c>
      <c r="D23" s="13"/>
      <c r="E23" s="13"/>
      <c r="F23" s="13"/>
      <c r="G23" s="13"/>
      <c r="H23" s="27" t="s">
        <v>56</v>
      </c>
      <c r="I23" s="16"/>
      <c r="J23" s="16"/>
      <c r="K23" s="16"/>
      <c r="L23" s="16"/>
      <c r="M23" s="16"/>
      <c r="N23" s="13" t="s">
        <v>56</v>
      </c>
      <c r="O23" s="27" t="s">
        <v>30</v>
      </c>
      <c r="P23" s="27" t="s">
        <v>56</v>
      </c>
      <c r="Q23" s="18" t="s">
        <v>31</v>
      </c>
      <c r="R23" s="30"/>
      <c r="S23" s="18">
        <v>44740.0</v>
      </c>
      <c r="T23" s="18">
        <v>44848.0</v>
      </c>
      <c r="U23" s="13" t="s">
        <v>79</v>
      </c>
    </row>
    <row r="24" ht="15.75" customHeight="1">
      <c r="B24" s="6">
        <v>293.0</v>
      </c>
      <c r="C24" s="12" t="s">
        <v>210</v>
      </c>
      <c r="D24" s="13"/>
      <c r="E24" s="13"/>
      <c r="F24" s="13"/>
      <c r="G24" s="13"/>
      <c r="H24" s="13" t="s">
        <v>37</v>
      </c>
      <c r="I24" s="16"/>
      <c r="J24" s="16"/>
      <c r="K24" s="16"/>
      <c r="L24" s="16"/>
      <c r="M24" s="16"/>
      <c r="N24" s="13" t="s">
        <v>30</v>
      </c>
      <c r="O24" s="13" t="s">
        <v>30</v>
      </c>
      <c r="P24" s="13" t="s">
        <v>28</v>
      </c>
      <c r="Q24" s="18" t="s">
        <v>31</v>
      </c>
      <c r="R24" s="16"/>
      <c r="S24" s="18">
        <v>44740.0</v>
      </c>
      <c r="T24" s="18">
        <v>44790.0</v>
      </c>
      <c r="U24" s="13" t="s">
        <v>32</v>
      </c>
    </row>
    <row r="25" ht="15.75" customHeight="1">
      <c r="B25" s="6">
        <v>294.0</v>
      </c>
      <c r="C25" s="12" t="s">
        <v>216</v>
      </c>
      <c r="D25" s="13"/>
      <c r="E25" s="13"/>
      <c r="F25" s="13"/>
      <c r="G25" s="13"/>
      <c r="H25" s="13" t="s">
        <v>141</v>
      </c>
      <c r="I25" s="16"/>
      <c r="J25" s="16"/>
      <c r="K25" s="16"/>
      <c r="L25" s="16"/>
      <c r="M25" s="16"/>
      <c r="N25" s="13" t="s">
        <v>30</v>
      </c>
      <c r="O25" s="13" t="s">
        <v>30</v>
      </c>
      <c r="P25" s="13" t="s">
        <v>28</v>
      </c>
      <c r="Q25" s="18" t="s">
        <v>31</v>
      </c>
      <c r="R25" s="16"/>
      <c r="S25" s="18">
        <v>44740.0</v>
      </c>
      <c r="T25" s="18">
        <v>44793.0</v>
      </c>
      <c r="U25" s="13" t="s">
        <v>32</v>
      </c>
    </row>
    <row r="26" ht="15.75" customHeight="1">
      <c r="B26" s="6">
        <v>296.0</v>
      </c>
      <c r="C26" s="12" t="s">
        <v>223</v>
      </c>
      <c r="D26" s="13"/>
      <c r="E26" s="13"/>
      <c r="F26" s="13"/>
      <c r="G26" s="13"/>
      <c r="H26" s="13" t="s">
        <v>28</v>
      </c>
      <c r="I26" s="16"/>
      <c r="J26" s="16"/>
      <c r="K26" s="16"/>
      <c r="L26" s="16"/>
      <c r="M26" s="16"/>
      <c r="N26" s="13" t="s">
        <v>30</v>
      </c>
      <c r="O26" s="13" t="s">
        <v>30</v>
      </c>
      <c r="P26" s="13" t="s">
        <v>28</v>
      </c>
      <c r="Q26" s="18" t="s">
        <v>31</v>
      </c>
      <c r="R26" s="16"/>
      <c r="S26" s="18">
        <v>44748.0</v>
      </c>
      <c r="T26" s="18">
        <v>44817.0</v>
      </c>
      <c r="U26" s="13" t="s">
        <v>32</v>
      </c>
    </row>
    <row r="27" ht="15.75" customHeight="1">
      <c r="B27" s="6">
        <v>297.0</v>
      </c>
      <c r="C27" s="12" t="s">
        <v>228</v>
      </c>
      <c r="D27" s="13"/>
      <c r="E27" s="13"/>
      <c r="F27" s="13"/>
      <c r="G27" s="13"/>
      <c r="H27" s="27" t="s">
        <v>37</v>
      </c>
      <c r="I27" s="16"/>
      <c r="J27" s="16"/>
      <c r="K27" s="16"/>
      <c r="L27" s="16"/>
      <c r="M27" s="16"/>
      <c r="N27" s="13" t="s">
        <v>30</v>
      </c>
      <c r="O27" s="27" t="s">
        <v>30</v>
      </c>
      <c r="P27" s="27" t="s">
        <v>28</v>
      </c>
      <c r="Q27" s="18" t="s">
        <v>31</v>
      </c>
      <c r="R27" s="30"/>
      <c r="S27" s="18">
        <v>44749.0</v>
      </c>
      <c r="T27" s="18">
        <v>44792.0</v>
      </c>
      <c r="U27" s="13" t="s">
        <v>32</v>
      </c>
    </row>
    <row r="28" ht="15.75" customHeight="1">
      <c r="B28" s="6">
        <v>298.0</v>
      </c>
      <c r="C28" s="12" t="s">
        <v>76</v>
      </c>
      <c r="D28" s="13"/>
      <c r="E28" s="13"/>
      <c r="F28" s="13"/>
      <c r="G28" s="13"/>
      <c r="H28" s="27" t="s">
        <v>28</v>
      </c>
      <c r="I28" s="16"/>
      <c r="J28" s="16"/>
      <c r="K28" s="16"/>
      <c r="L28" s="16"/>
      <c r="M28" s="16"/>
      <c r="N28" s="13" t="s">
        <v>30</v>
      </c>
      <c r="O28" s="27" t="s">
        <v>30</v>
      </c>
      <c r="P28" s="27" t="s">
        <v>28</v>
      </c>
      <c r="Q28" s="18" t="s">
        <v>31</v>
      </c>
      <c r="R28" s="30"/>
      <c r="S28" s="18">
        <v>44749.0</v>
      </c>
      <c r="T28" s="18">
        <v>44793.0</v>
      </c>
      <c r="U28" s="13" t="s">
        <v>32</v>
      </c>
    </row>
    <row r="29" ht="15.75" customHeight="1">
      <c r="B29" s="6">
        <v>299.0</v>
      </c>
      <c r="C29" s="12" t="s">
        <v>237</v>
      </c>
      <c r="D29" s="13"/>
      <c r="E29" s="13"/>
      <c r="F29" s="13"/>
      <c r="G29" s="13"/>
      <c r="H29" s="13" t="s">
        <v>106</v>
      </c>
      <c r="I29" s="16"/>
      <c r="J29" s="16"/>
      <c r="K29" s="16"/>
      <c r="L29" s="16"/>
      <c r="M29" s="16"/>
      <c r="N29" s="13" t="s">
        <v>30</v>
      </c>
      <c r="O29" s="13" t="s">
        <v>30</v>
      </c>
      <c r="P29" s="13" t="s">
        <v>28</v>
      </c>
      <c r="Q29" s="18" t="s">
        <v>31</v>
      </c>
      <c r="R29" s="16"/>
      <c r="S29" s="18">
        <v>44750.0</v>
      </c>
      <c r="T29" s="18">
        <v>44785.0</v>
      </c>
      <c r="U29" s="13" t="s">
        <v>32</v>
      </c>
    </row>
    <row r="30" ht="15.75" customHeight="1">
      <c r="B30" s="6">
        <v>300.0</v>
      </c>
      <c r="C30" s="12" t="s">
        <v>243</v>
      </c>
      <c r="D30" s="13"/>
      <c r="E30" s="13"/>
      <c r="F30" s="13"/>
      <c r="G30" s="13"/>
      <c r="H30" s="27" t="s">
        <v>191</v>
      </c>
      <c r="I30" s="16"/>
      <c r="J30" s="16"/>
      <c r="K30" s="16"/>
      <c r="L30" s="16"/>
      <c r="M30" s="16"/>
      <c r="N30" s="13" t="s">
        <v>30</v>
      </c>
      <c r="O30" s="27" t="s">
        <v>30</v>
      </c>
      <c r="P30" s="27" t="s">
        <v>28</v>
      </c>
      <c r="Q30" s="18" t="s">
        <v>31</v>
      </c>
      <c r="R30" s="30"/>
      <c r="S30" s="18">
        <v>44755.0</v>
      </c>
      <c r="T30" s="18">
        <v>44824.0</v>
      </c>
      <c r="U30" s="13" t="s">
        <v>32</v>
      </c>
    </row>
    <row r="31" ht="15.75" customHeight="1">
      <c r="B31" s="6">
        <v>301.0</v>
      </c>
      <c r="C31" s="12" t="s">
        <v>249</v>
      </c>
      <c r="D31" s="13"/>
      <c r="E31" s="13"/>
      <c r="F31" s="13"/>
      <c r="G31" s="13"/>
      <c r="H31" s="13" t="s">
        <v>191</v>
      </c>
      <c r="I31" s="16"/>
      <c r="J31" s="16"/>
      <c r="K31" s="16"/>
      <c r="L31" s="16"/>
      <c r="M31" s="16"/>
      <c r="N31" s="13" t="s">
        <v>30</v>
      </c>
      <c r="O31" s="13" t="s">
        <v>30</v>
      </c>
      <c r="P31" s="13" t="s">
        <v>28</v>
      </c>
      <c r="Q31" s="18" t="s">
        <v>31</v>
      </c>
      <c r="R31" s="16"/>
      <c r="S31" s="18">
        <v>44755.0</v>
      </c>
      <c r="T31" s="18">
        <v>44825.0</v>
      </c>
      <c r="U31" s="13" t="s">
        <v>32</v>
      </c>
    </row>
    <row r="32" ht="15.75" customHeight="1">
      <c r="B32" s="6">
        <v>302.0</v>
      </c>
      <c r="C32" s="12" t="s">
        <v>256</v>
      </c>
      <c r="D32" s="13"/>
      <c r="E32" s="13"/>
      <c r="F32" s="13"/>
      <c r="G32" s="13"/>
      <c r="H32" s="13" t="s">
        <v>191</v>
      </c>
      <c r="I32" s="16"/>
      <c r="J32" s="16"/>
      <c r="K32" s="16"/>
      <c r="L32" s="16"/>
      <c r="M32" s="16"/>
      <c r="N32" s="13" t="s">
        <v>30</v>
      </c>
      <c r="O32" s="13" t="s">
        <v>30</v>
      </c>
      <c r="P32" s="13" t="s">
        <v>28</v>
      </c>
      <c r="Q32" s="18" t="s">
        <v>31</v>
      </c>
      <c r="R32" s="16"/>
      <c r="S32" s="18">
        <v>44756.0</v>
      </c>
      <c r="T32" s="18">
        <v>44848.0</v>
      </c>
      <c r="U32" s="13" t="s">
        <v>32</v>
      </c>
    </row>
    <row r="33" ht="15.75" customHeight="1">
      <c r="B33" s="6">
        <v>303.0</v>
      </c>
      <c r="C33" s="12" t="s">
        <v>261</v>
      </c>
      <c r="D33" s="13"/>
      <c r="E33" s="13"/>
      <c r="F33" s="13"/>
      <c r="G33" s="13"/>
      <c r="H33" s="27" t="s">
        <v>28</v>
      </c>
      <c r="I33" s="16"/>
      <c r="J33" s="16"/>
      <c r="K33" s="16"/>
      <c r="L33" s="16"/>
      <c r="M33" s="16"/>
      <c r="N33" s="13" t="s">
        <v>30</v>
      </c>
      <c r="O33" s="27" t="s">
        <v>30</v>
      </c>
      <c r="P33" s="27" t="s">
        <v>28</v>
      </c>
      <c r="Q33" s="18" t="s">
        <v>31</v>
      </c>
      <c r="R33" s="30"/>
      <c r="S33" s="18">
        <v>44760.0</v>
      </c>
      <c r="T33" s="18">
        <v>44790.0</v>
      </c>
      <c r="U33" s="13" t="s">
        <v>32</v>
      </c>
    </row>
    <row r="34" ht="15.75" customHeight="1">
      <c r="B34" s="6">
        <v>304.0</v>
      </c>
      <c r="C34" s="12" t="s">
        <v>266</v>
      </c>
      <c r="D34" s="13"/>
      <c r="E34" s="13"/>
      <c r="F34" s="13"/>
      <c r="G34" s="13"/>
      <c r="H34" s="13" t="s">
        <v>28</v>
      </c>
      <c r="I34" s="16"/>
      <c r="J34" s="16"/>
      <c r="K34" s="16"/>
      <c r="L34" s="16"/>
      <c r="M34" s="16"/>
      <c r="N34" s="13" t="s">
        <v>30</v>
      </c>
      <c r="O34" s="13" t="s">
        <v>30</v>
      </c>
      <c r="P34" s="13" t="s">
        <v>28</v>
      </c>
      <c r="Q34" s="18" t="s">
        <v>31</v>
      </c>
      <c r="R34" s="16"/>
      <c r="S34" s="18">
        <v>44762.0</v>
      </c>
      <c r="T34" s="18">
        <v>44804.0</v>
      </c>
      <c r="U34" s="13" t="s">
        <v>32</v>
      </c>
    </row>
    <row r="35" ht="15.75" customHeight="1">
      <c r="B35" s="6">
        <v>305.0</v>
      </c>
      <c r="C35" s="12" t="s">
        <v>274</v>
      </c>
      <c r="D35" s="13"/>
      <c r="E35" s="13"/>
      <c r="F35" s="13"/>
      <c r="G35" s="13"/>
      <c r="H35" s="13" t="s">
        <v>191</v>
      </c>
      <c r="I35" s="16"/>
      <c r="J35" s="16"/>
      <c r="K35" s="16"/>
      <c r="L35" s="16"/>
      <c r="M35" s="16"/>
      <c r="N35" s="13" t="s">
        <v>30</v>
      </c>
      <c r="O35" s="13" t="s">
        <v>30</v>
      </c>
      <c r="P35" s="13" t="s">
        <v>28</v>
      </c>
      <c r="Q35" s="18" t="s">
        <v>31</v>
      </c>
      <c r="R35" s="16"/>
      <c r="S35" s="18">
        <v>44764.0</v>
      </c>
      <c r="T35" s="18">
        <v>44820.0</v>
      </c>
      <c r="U35" s="13" t="s">
        <v>32</v>
      </c>
    </row>
    <row r="36" ht="15.75" customHeight="1">
      <c r="B36" s="6">
        <v>306.0</v>
      </c>
      <c r="C36" s="12" t="s">
        <v>282</v>
      </c>
      <c r="D36" s="13"/>
      <c r="E36" s="13"/>
      <c r="F36" s="13"/>
      <c r="G36" s="13"/>
      <c r="H36" s="27" t="s">
        <v>28</v>
      </c>
      <c r="I36" s="16"/>
      <c r="J36" s="16"/>
      <c r="K36" s="16"/>
      <c r="L36" s="16"/>
      <c r="M36" s="16"/>
      <c r="N36" s="13" t="s">
        <v>30</v>
      </c>
      <c r="O36" s="27" t="s">
        <v>30</v>
      </c>
      <c r="P36" s="27" t="s">
        <v>28</v>
      </c>
      <c r="Q36" s="18" t="s">
        <v>31</v>
      </c>
      <c r="R36" s="30"/>
      <c r="S36" s="18">
        <v>44764.0</v>
      </c>
      <c r="T36" s="18">
        <v>44816.0</v>
      </c>
      <c r="U36" s="13" t="s">
        <v>32</v>
      </c>
    </row>
    <row r="37" ht="15.75" customHeight="1">
      <c r="B37" s="6">
        <v>307.0</v>
      </c>
      <c r="C37" s="12" t="s">
        <v>283</v>
      </c>
      <c r="D37" s="18"/>
      <c r="E37" s="18"/>
      <c r="F37" s="18"/>
      <c r="G37" s="18">
        <v>44791.0</v>
      </c>
      <c r="H37" s="27" t="s">
        <v>78</v>
      </c>
      <c r="I37" s="16"/>
      <c r="J37" s="16"/>
      <c r="K37" s="16"/>
      <c r="L37" s="16"/>
      <c r="M37" s="16"/>
      <c r="N37" s="13" t="s">
        <v>56</v>
      </c>
      <c r="O37" s="27" t="s">
        <v>284</v>
      </c>
      <c r="P37" s="27" t="s">
        <v>28</v>
      </c>
      <c r="Q37" s="18" t="s">
        <v>31</v>
      </c>
      <c r="R37" s="30"/>
      <c r="S37" s="18">
        <v>44765.0</v>
      </c>
      <c r="T37" s="18">
        <v>44772.0</v>
      </c>
      <c r="U37" s="13" t="s">
        <v>59</v>
      </c>
    </row>
    <row r="38" ht="15.75" customHeight="1">
      <c r="B38" s="6">
        <v>308.0</v>
      </c>
      <c r="C38" s="12" t="s">
        <v>285</v>
      </c>
      <c r="D38" s="13"/>
      <c r="E38" s="13"/>
      <c r="F38" s="13"/>
      <c r="G38" s="13"/>
      <c r="H38" s="27" t="s">
        <v>28</v>
      </c>
      <c r="I38" s="16"/>
      <c r="J38" s="16"/>
      <c r="K38" s="16"/>
      <c r="L38" s="16"/>
      <c r="M38" s="16"/>
      <c r="N38" s="13" t="s">
        <v>30</v>
      </c>
      <c r="O38" s="27" t="s">
        <v>30</v>
      </c>
      <c r="P38" s="27" t="s">
        <v>28</v>
      </c>
      <c r="Q38" s="18" t="s">
        <v>31</v>
      </c>
      <c r="R38" s="30"/>
      <c r="S38" s="18">
        <v>44767.0</v>
      </c>
      <c r="T38" s="18">
        <v>44826.0</v>
      </c>
      <c r="U38" s="13" t="s">
        <v>32</v>
      </c>
    </row>
    <row r="39" ht="15.75" customHeight="1">
      <c r="B39" s="6">
        <v>309.0</v>
      </c>
      <c r="C39" s="12" t="s">
        <v>287</v>
      </c>
      <c r="D39" s="13"/>
      <c r="E39" s="13"/>
      <c r="F39" s="13"/>
      <c r="G39" s="13"/>
      <c r="H39" s="13" t="s">
        <v>28</v>
      </c>
      <c r="I39" s="16"/>
      <c r="J39" s="16"/>
      <c r="K39" s="16"/>
      <c r="L39" s="16"/>
      <c r="M39" s="16"/>
      <c r="N39" s="13" t="s">
        <v>30</v>
      </c>
      <c r="O39" s="13" t="s">
        <v>30</v>
      </c>
      <c r="P39" s="13" t="s">
        <v>28</v>
      </c>
      <c r="Q39" s="18" t="s">
        <v>31</v>
      </c>
      <c r="R39" s="16"/>
      <c r="S39" s="18">
        <v>44768.0</v>
      </c>
      <c r="T39" s="18">
        <v>44830.0</v>
      </c>
      <c r="U39" s="13" t="s">
        <v>32</v>
      </c>
    </row>
    <row r="40" ht="15.75" customHeight="1">
      <c r="B40" s="6">
        <v>310.0</v>
      </c>
      <c r="C40" s="12" t="s">
        <v>288</v>
      </c>
      <c r="D40" s="13"/>
      <c r="E40" s="13"/>
      <c r="F40" s="13"/>
      <c r="G40" s="13"/>
      <c r="H40" s="27" t="s">
        <v>28</v>
      </c>
      <c r="I40" s="16"/>
      <c r="J40" s="16"/>
      <c r="K40" s="16"/>
      <c r="L40" s="16"/>
      <c r="M40" s="16"/>
      <c r="N40" s="13" t="s">
        <v>30</v>
      </c>
      <c r="O40" s="27" t="s">
        <v>30</v>
      </c>
      <c r="P40" s="27" t="s">
        <v>28</v>
      </c>
      <c r="Q40" s="18" t="s">
        <v>31</v>
      </c>
      <c r="R40" s="30"/>
      <c r="S40" s="18">
        <v>44768.0</v>
      </c>
      <c r="T40" s="18">
        <v>44831.0</v>
      </c>
      <c r="U40" s="13" t="s">
        <v>32</v>
      </c>
    </row>
    <row r="41" ht="15.75" customHeight="1">
      <c r="B41" s="6">
        <v>311.0</v>
      </c>
      <c r="C41" s="12" t="s">
        <v>290</v>
      </c>
      <c r="D41" s="13"/>
      <c r="E41" s="13"/>
      <c r="F41" s="13"/>
      <c r="G41" s="13"/>
      <c r="H41" s="13" t="s">
        <v>191</v>
      </c>
      <c r="I41" s="16"/>
      <c r="J41" s="16"/>
      <c r="K41" s="16"/>
      <c r="L41" s="16"/>
      <c r="M41" s="16"/>
      <c r="N41" s="13" t="s">
        <v>30</v>
      </c>
      <c r="O41" s="13" t="s">
        <v>30</v>
      </c>
      <c r="P41" s="13" t="s">
        <v>86</v>
      </c>
      <c r="Q41" s="18" t="s">
        <v>31</v>
      </c>
      <c r="R41" s="16"/>
      <c r="S41" s="18">
        <v>44770.0</v>
      </c>
      <c r="T41" s="18">
        <v>44791.0</v>
      </c>
      <c r="U41" s="13" t="s">
        <v>32</v>
      </c>
    </row>
    <row r="42" ht="15.75" customHeight="1">
      <c r="B42" s="6">
        <v>312.0</v>
      </c>
      <c r="C42" s="12" t="s">
        <v>292</v>
      </c>
      <c r="D42" s="13"/>
      <c r="E42" s="13"/>
      <c r="F42" s="13"/>
      <c r="G42" s="13"/>
      <c r="H42" s="13" t="s">
        <v>191</v>
      </c>
      <c r="I42" s="16"/>
      <c r="J42" s="16"/>
      <c r="K42" s="16"/>
      <c r="L42" s="16"/>
      <c r="M42" s="16"/>
      <c r="N42" s="13" t="s">
        <v>30</v>
      </c>
      <c r="O42" s="13" t="s">
        <v>30</v>
      </c>
      <c r="P42" s="13" t="s">
        <v>28</v>
      </c>
      <c r="Q42" s="18" t="s">
        <v>31</v>
      </c>
      <c r="R42" s="16"/>
      <c r="S42" s="18">
        <v>44770.0</v>
      </c>
      <c r="T42" s="18">
        <v>44796.0</v>
      </c>
      <c r="U42" s="13" t="s">
        <v>32</v>
      </c>
    </row>
    <row r="43" ht="15.75" customHeight="1">
      <c r="B43" s="6">
        <v>313.0</v>
      </c>
      <c r="C43" s="12" t="s">
        <v>296</v>
      </c>
      <c r="D43" s="13"/>
      <c r="E43" s="13"/>
      <c r="F43" s="13"/>
      <c r="G43" s="13"/>
      <c r="H43" s="27" t="s">
        <v>191</v>
      </c>
      <c r="I43" s="16"/>
      <c r="J43" s="16"/>
      <c r="K43" s="16"/>
      <c r="L43" s="16"/>
      <c r="M43" s="16"/>
      <c r="N43" s="13" t="s">
        <v>30</v>
      </c>
      <c r="O43" s="27" t="s">
        <v>30</v>
      </c>
      <c r="P43" s="27" t="s">
        <v>28</v>
      </c>
      <c r="Q43" s="18" t="s">
        <v>31</v>
      </c>
      <c r="R43" s="30"/>
      <c r="S43" s="18">
        <v>44770.0</v>
      </c>
      <c r="T43" s="18">
        <v>44855.0</v>
      </c>
      <c r="U43" s="13" t="s">
        <v>32</v>
      </c>
    </row>
    <row r="44" ht="15.75" customHeight="1">
      <c r="B44" s="6">
        <v>314.0</v>
      </c>
      <c r="C44" s="12" t="s">
        <v>312</v>
      </c>
      <c r="D44" s="13"/>
      <c r="E44" s="13"/>
      <c r="F44" s="13"/>
      <c r="G44" s="13"/>
      <c r="H44" s="13" t="s">
        <v>191</v>
      </c>
      <c r="I44" s="16"/>
      <c r="J44" s="16"/>
      <c r="K44" s="16"/>
      <c r="L44" s="16"/>
      <c r="M44" s="16"/>
      <c r="N44" s="13" t="s">
        <v>30</v>
      </c>
      <c r="O44" s="13" t="s">
        <v>30</v>
      </c>
      <c r="P44" s="13" t="s">
        <v>28</v>
      </c>
      <c r="Q44" s="18" t="s">
        <v>31</v>
      </c>
      <c r="R44" s="16"/>
      <c r="S44" s="18">
        <v>44774.0</v>
      </c>
      <c r="T44" s="18">
        <v>44837.0</v>
      </c>
      <c r="U44" s="13" t="s">
        <v>32</v>
      </c>
    </row>
    <row r="45" ht="15.75" customHeight="1">
      <c r="B45" s="6">
        <v>315.0</v>
      </c>
      <c r="C45" s="12" t="s">
        <v>316</v>
      </c>
      <c r="D45" s="13"/>
      <c r="E45" s="13"/>
      <c r="F45" s="13"/>
      <c r="G45" s="13"/>
      <c r="H45" s="13" t="s">
        <v>28</v>
      </c>
      <c r="I45" s="16"/>
      <c r="J45" s="16"/>
      <c r="K45" s="16"/>
      <c r="L45" s="16"/>
      <c r="M45" s="16"/>
      <c r="N45" s="13" t="s">
        <v>30</v>
      </c>
      <c r="O45" s="13" t="s">
        <v>30</v>
      </c>
      <c r="P45" s="13" t="s">
        <v>28</v>
      </c>
      <c r="Q45" s="18" t="s">
        <v>31</v>
      </c>
      <c r="R45" s="16"/>
      <c r="S45" s="18">
        <v>44774.0</v>
      </c>
      <c r="T45" s="18">
        <v>44846.0</v>
      </c>
      <c r="U45" s="13" t="s">
        <v>32</v>
      </c>
    </row>
    <row r="46" ht="15.75" customHeight="1">
      <c r="B46" s="6">
        <v>316.0</v>
      </c>
      <c r="C46" s="12" t="s">
        <v>317</v>
      </c>
      <c r="D46" s="13"/>
      <c r="E46" s="13"/>
      <c r="F46" s="13"/>
      <c r="G46" s="13"/>
      <c r="H46" s="27" t="s">
        <v>67</v>
      </c>
      <c r="I46" s="16"/>
      <c r="J46" s="16"/>
      <c r="K46" s="16"/>
      <c r="L46" s="16"/>
      <c r="M46" s="16"/>
      <c r="N46" s="13" t="s">
        <v>86</v>
      </c>
      <c r="O46" s="27" t="s">
        <v>86</v>
      </c>
      <c r="P46" s="27" t="s">
        <v>86</v>
      </c>
      <c r="Q46" s="18" t="s">
        <v>31</v>
      </c>
      <c r="R46" s="30"/>
      <c r="S46" s="18">
        <v>44775.0</v>
      </c>
      <c r="T46" s="18">
        <v>44785.0</v>
      </c>
      <c r="U46" s="13"/>
    </row>
    <row r="47" ht="15.75" customHeight="1">
      <c r="B47" s="6">
        <v>317.0</v>
      </c>
      <c r="C47" s="12" t="s">
        <v>318</v>
      </c>
      <c r="D47" s="13"/>
      <c r="E47" s="13"/>
      <c r="F47" s="13"/>
      <c r="G47" s="13"/>
      <c r="H47" s="13" t="s">
        <v>28</v>
      </c>
      <c r="I47" s="16"/>
      <c r="J47" s="16"/>
      <c r="K47" s="16"/>
      <c r="L47" s="16"/>
      <c r="M47" s="16"/>
      <c r="N47" s="13" t="s">
        <v>30</v>
      </c>
      <c r="O47" s="13" t="s">
        <v>30</v>
      </c>
      <c r="P47" s="13" t="s">
        <v>28</v>
      </c>
      <c r="Q47" s="18" t="s">
        <v>31</v>
      </c>
      <c r="R47" s="16"/>
      <c r="S47" s="18">
        <v>44776.0</v>
      </c>
      <c r="T47" s="18">
        <v>44834.0</v>
      </c>
      <c r="U47" s="13" t="s">
        <v>32</v>
      </c>
    </row>
    <row r="48" ht="15.75" customHeight="1">
      <c r="A48" s="84"/>
      <c r="B48" s="6">
        <v>318.0</v>
      </c>
      <c r="C48" s="12" t="s">
        <v>320</v>
      </c>
      <c r="D48" s="13"/>
      <c r="E48" s="13"/>
      <c r="F48" s="13"/>
      <c r="G48" s="13"/>
      <c r="H48" s="13" t="s">
        <v>191</v>
      </c>
      <c r="I48" s="16"/>
      <c r="J48" s="16"/>
      <c r="K48" s="16"/>
      <c r="L48" s="16"/>
      <c r="M48" s="16"/>
      <c r="N48" s="13" t="s">
        <v>30</v>
      </c>
      <c r="O48" s="13" t="s">
        <v>30</v>
      </c>
      <c r="P48" s="13" t="s">
        <v>28</v>
      </c>
      <c r="Q48" s="18" t="s">
        <v>31</v>
      </c>
      <c r="R48" s="16"/>
      <c r="S48" s="18">
        <v>44776.0</v>
      </c>
      <c r="T48" s="18">
        <v>44855.0</v>
      </c>
      <c r="U48" s="13" t="s">
        <v>32</v>
      </c>
    </row>
    <row r="49" ht="15.75" customHeight="1">
      <c r="B49" s="6">
        <v>319.0</v>
      </c>
      <c r="C49" s="12" t="s">
        <v>321</v>
      </c>
      <c r="D49" s="13"/>
      <c r="E49" s="13"/>
      <c r="F49" s="13"/>
      <c r="G49" s="13"/>
      <c r="H49" s="27" t="s">
        <v>191</v>
      </c>
      <c r="I49" s="16"/>
      <c r="J49" s="16"/>
      <c r="K49" s="16"/>
      <c r="L49" s="16"/>
      <c r="M49" s="16"/>
      <c r="N49" s="13" t="s">
        <v>30</v>
      </c>
      <c r="O49" s="27" t="s">
        <v>30</v>
      </c>
      <c r="P49" s="27" t="s">
        <v>28</v>
      </c>
      <c r="Q49" s="18" t="s">
        <v>31</v>
      </c>
      <c r="R49" s="30"/>
      <c r="S49" s="18">
        <v>44776.0</v>
      </c>
      <c r="T49" s="18">
        <v>44817.0</v>
      </c>
      <c r="U49" s="13" t="s">
        <v>32</v>
      </c>
    </row>
    <row r="50" ht="15.75" customHeight="1">
      <c r="B50" s="6">
        <v>320.0</v>
      </c>
      <c r="C50" s="12" t="s">
        <v>322</v>
      </c>
      <c r="D50" s="13"/>
      <c r="E50" s="13"/>
      <c r="F50" s="13"/>
      <c r="G50" s="13"/>
      <c r="H50" s="27" t="s">
        <v>28</v>
      </c>
      <c r="I50" s="16"/>
      <c r="J50" s="16"/>
      <c r="K50" s="16"/>
      <c r="L50" s="16"/>
      <c r="M50" s="16"/>
      <c r="N50" s="13" t="s">
        <v>30</v>
      </c>
      <c r="O50" s="27" t="s">
        <v>30</v>
      </c>
      <c r="P50" s="27" t="s">
        <v>86</v>
      </c>
      <c r="Q50" s="18" t="s">
        <v>31</v>
      </c>
      <c r="R50" s="30"/>
      <c r="S50" s="18">
        <v>44777.0</v>
      </c>
      <c r="T50" s="18">
        <v>44897.0</v>
      </c>
      <c r="U50" s="13" t="s">
        <v>32</v>
      </c>
    </row>
    <row r="51" ht="15.75" customHeight="1">
      <c r="B51" s="6" t="s">
        <v>323</v>
      </c>
      <c r="C51" s="12" t="s">
        <v>324</v>
      </c>
      <c r="D51" s="13"/>
      <c r="E51" s="13"/>
      <c r="F51" s="13"/>
      <c r="G51" s="13"/>
      <c r="H51" s="15" t="s">
        <v>141</v>
      </c>
      <c r="I51" s="16"/>
      <c r="J51" s="16"/>
      <c r="K51" s="16"/>
      <c r="L51" s="16"/>
      <c r="M51" s="16"/>
      <c r="N51" s="13" t="s">
        <v>30</v>
      </c>
      <c r="O51" s="15" t="s">
        <v>30</v>
      </c>
      <c r="P51" s="15" t="s">
        <v>28</v>
      </c>
      <c r="Q51" s="18" t="s">
        <v>31</v>
      </c>
      <c r="R51" s="6"/>
      <c r="S51" s="18">
        <v>44695.0</v>
      </c>
      <c r="T51" s="18">
        <v>44757.0</v>
      </c>
      <c r="U51" s="13" t="s">
        <v>32</v>
      </c>
    </row>
    <row r="52" ht="15.75" customHeight="1">
      <c r="B52" s="6" t="s">
        <v>325</v>
      </c>
      <c r="C52" s="12" t="s">
        <v>326</v>
      </c>
      <c r="D52" s="13"/>
      <c r="E52" s="13"/>
      <c r="F52" s="13"/>
      <c r="G52" s="13"/>
      <c r="H52" s="15" t="s">
        <v>67</v>
      </c>
      <c r="I52" s="16"/>
      <c r="J52" s="16"/>
      <c r="K52" s="16"/>
      <c r="L52" s="16"/>
      <c r="M52" s="16"/>
      <c r="N52" s="13" t="s">
        <v>30</v>
      </c>
      <c r="O52" s="15" t="s">
        <v>30</v>
      </c>
      <c r="P52" s="15" t="s">
        <v>28</v>
      </c>
      <c r="Q52" s="18" t="s">
        <v>31</v>
      </c>
      <c r="R52" s="6"/>
      <c r="S52" s="18">
        <v>44728.0</v>
      </c>
      <c r="T52" s="18">
        <v>44784.0</v>
      </c>
      <c r="U52" s="13" t="s">
        <v>32</v>
      </c>
    </row>
    <row r="53" ht="15.75" customHeight="1">
      <c r="B53" s="6">
        <v>321.0</v>
      </c>
      <c r="C53" s="12" t="s">
        <v>328</v>
      </c>
      <c r="D53" s="13"/>
      <c r="E53" s="13"/>
      <c r="F53" s="13"/>
      <c r="G53" s="13"/>
      <c r="H53" s="15" t="s">
        <v>28</v>
      </c>
      <c r="I53" s="16"/>
      <c r="J53" s="16"/>
      <c r="K53" s="16"/>
      <c r="L53" s="16"/>
      <c r="M53" s="16"/>
      <c r="N53" s="13" t="s">
        <v>30</v>
      </c>
      <c r="O53" s="15" t="s">
        <v>30</v>
      </c>
      <c r="P53" s="15" t="s">
        <v>86</v>
      </c>
      <c r="Q53" s="18" t="s">
        <v>31</v>
      </c>
      <c r="R53" s="6"/>
      <c r="S53" s="18">
        <v>44781.0</v>
      </c>
      <c r="T53" s="18">
        <v>44831.0</v>
      </c>
      <c r="U53" s="13" t="s">
        <v>59</v>
      </c>
    </row>
    <row r="54" ht="15.75" customHeight="1">
      <c r="B54" s="6">
        <v>322.0</v>
      </c>
      <c r="C54" s="12" t="s">
        <v>329</v>
      </c>
      <c r="D54" s="13"/>
      <c r="E54" s="13"/>
      <c r="F54" s="13"/>
      <c r="G54" s="13"/>
      <c r="H54" s="15" t="s">
        <v>28</v>
      </c>
      <c r="I54" s="16"/>
      <c r="J54" s="16"/>
      <c r="K54" s="16"/>
      <c r="L54" s="16"/>
      <c r="M54" s="16"/>
      <c r="N54" s="13" t="s">
        <v>30</v>
      </c>
      <c r="O54" s="15" t="s">
        <v>30</v>
      </c>
      <c r="P54" s="15" t="s">
        <v>28</v>
      </c>
      <c r="Q54" s="18" t="s">
        <v>31</v>
      </c>
      <c r="R54" s="6"/>
      <c r="S54" s="18">
        <v>44782.0</v>
      </c>
      <c r="T54" s="18">
        <v>44839.0</v>
      </c>
      <c r="U54" s="13" t="s">
        <v>32</v>
      </c>
    </row>
    <row r="55" ht="15.75" customHeight="1">
      <c r="B55" s="6">
        <v>323.0</v>
      </c>
      <c r="C55" s="12" t="s">
        <v>330</v>
      </c>
      <c r="D55" s="13"/>
      <c r="E55" s="13"/>
      <c r="F55" s="13"/>
      <c r="G55" s="13"/>
      <c r="H55" s="15" t="s">
        <v>28</v>
      </c>
      <c r="I55" s="16"/>
      <c r="J55" s="16"/>
      <c r="K55" s="16"/>
      <c r="L55" s="16"/>
      <c r="M55" s="16"/>
      <c r="N55" s="13" t="s">
        <v>30</v>
      </c>
      <c r="O55" s="15" t="s">
        <v>30</v>
      </c>
      <c r="P55" s="15" t="s">
        <v>28</v>
      </c>
      <c r="Q55" s="18" t="s">
        <v>31</v>
      </c>
      <c r="R55" s="6"/>
      <c r="S55" s="18">
        <v>44782.0</v>
      </c>
      <c r="T55" s="18">
        <v>44823.0</v>
      </c>
      <c r="U55" s="13" t="s">
        <v>32</v>
      </c>
    </row>
    <row r="56" ht="15.75" customHeight="1">
      <c r="B56" s="6">
        <v>324.0</v>
      </c>
      <c r="C56" s="12" t="s">
        <v>331</v>
      </c>
      <c r="D56" s="13"/>
      <c r="E56" s="13"/>
      <c r="F56" s="13"/>
      <c r="G56" s="13"/>
      <c r="H56" s="15" t="s">
        <v>28</v>
      </c>
      <c r="I56" s="16"/>
      <c r="J56" s="16"/>
      <c r="K56" s="16"/>
      <c r="L56" s="16"/>
      <c r="M56" s="16"/>
      <c r="N56" s="13" t="s">
        <v>30</v>
      </c>
      <c r="O56" s="15" t="s">
        <v>30</v>
      </c>
      <c r="P56" s="15" t="s">
        <v>28</v>
      </c>
      <c r="Q56" s="18" t="s">
        <v>31</v>
      </c>
      <c r="R56" s="6"/>
      <c r="S56" s="18">
        <v>44782.0</v>
      </c>
      <c r="T56" s="18">
        <v>44869.0</v>
      </c>
      <c r="U56" s="13" t="s">
        <v>59</v>
      </c>
    </row>
    <row r="57" ht="15.75" customHeight="1">
      <c r="B57" s="6">
        <v>325.0</v>
      </c>
      <c r="C57" s="12" t="s">
        <v>332</v>
      </c>
      <c r="D57" s="13"/>
      <c r="E57" s="13"/>
      <c r="F57" s="13"/>
      <c r="G57" s="13"/>
      <c r="H57" s="15" t="s">
        <v>78</v>
      </c>
      <c r="I57" s="16"/>
      <c r="J57" s="16"/>
      <c r="K57" s="16"/>
      <c r="L57" s="16"/>
      <c r="M57" s="16"/>
      <c r="N57" s="13" t="s">
        <v>86</v>
      </c>
      <c r="O57" s="15" t="s">
        <v>86</v>
      </c>
      <c r="P57" s="15" t="s">
        <v>86</v>
      </c>
      <c r="Q57" s="18" t="s">
        <v>31</v>
      </c>
      <c r="R57" s="6"/>
      <c r="S57" s="18">
        <v>44784.0</v>
      </c>
      <c r="T57" s="18">
        <v>44798.0</v>
      </c>
      <c r="U57" s="13" t="s">
        <v>59</v>
      </c>
    </row>
    <row r="58" ht="15.75" customHeight="1">
      <c r="B58" s="6">
        <v>326.0</v>
      </c>
      <c r="C58" s="12" t="s">
        <v>334</v>
      </c>
      <c r="D58" s="13"/>
      <c r="E58" s="13"/>
      <c r="F58" s="13"/>
      <c r="G58" s="13"/>
      <c r="H58" s="15" t="s">
        <v>28</v>
      </c>
      <c r="I58" s="16"/>
      <c r="J58" s="16"/>
      <c r="K58" s="16"/>
      <c r="L58" s="16"/>
      <c r="M58" s="16"/>
      <c r="N58" s="13" t="s">
        <v>30</v>
      </c>
      <c r="O58" s="15" t="s">
        <v>30</v>
      </c>
      <c r="P58" s="15" t="s">
        <v>28</v>
      </c>
      <c r="Q58" s="18" t="s">
        <v>31</v>
      </c>
      <c r="R58" s="6"/>
      <c r="S58" s="18">
        <v>44784.0</v>
      </c>
      <c r="T58" s="18">
        <v>44834.0</v>
      </c>
      <c r="U58" s="13" t="s">
        <v>32</v>
      </c>
    </row>
    <row r="59" ht="15.75" customHeight="1">
      <c r="B59" s="6">
        <v>327.0</v>
      </c>
      <c r="C59" s="12" t="s">
        <v>336</v>
      </c>
      <c r="D59" s="13"/>
      <c r="E59" s="13"/>
      <c r="F59" s="13"/>
      <c r="G59" s="13"/>
      <c r="H59" s="15" t="s">
        <v>28</v>
      </c>
      <c r="I59" s="16"/>
      <c r="J59" s="16"/>
      <c r="K59" s="16"/>
      <c r="L59" s="16"/>
      <c r="M59" s="16"/>
      <c r="N59" s="13" t="s">
        <v>30</v>
      </c>
      <c r="O59" s="15" t="s">
        <v>30</v>
      </c>
      <c r="P59" s="15" t="s">
        <v>28</v>
      </c>
      <c r="Q59" s="18" t="s">
        <v>31</v>
      </c>
      <c r="R59" s="6"/>
      <c r="S59" s="18">
        <v>44784.0</v>
      </c>
      <c r="T59" s="18">
        <v>44856.0</v>
      </c>
      <c r="U59" s="13" t="s">
        <v>32</v>
      </c>
    </row>
    <row r="60" ht="15.75" customHeight="1">
      <c r="B60" s="6">
        <v>328.0</v>
      </c>
      <c r="C60" s="12" t="s">
        <v>338</v>
      </c>
      <c r="D60" s="13"/>
      <c r="E60" s="13"/>
      <c r="F60" s="13"/>
      <c r="G60" s="13"/>
      <c r="H60" s="15" t="s">
        <v>28</v>
      </c>
      <c r="I60" s="16"/>
      <c r="J60" s="16"/>
      <c r="K60" s="16"/>
      <c r="L60" s="16"/>
      <c r="M60" s="16"/>
      <c r="N60" s="13" t="s">
        <v>30</v>
      </c>
      <c r="O60" s="15" t="s">
        <v>30</v>
      </c>
      <c r="P60" s="15" t="s">
        <v>86</v>
      </c>
      <c r="Q60" s="18" t="s">
        <v>31</v>
      </c>
      <c r="R60" s="6"/>
      <c r="S60" s="18">
        <v>44785.0</v>
      </c>
      <c r="T60" s="18">
        <v>44831.0</v>
      </c>
      <c r="U60" s="13" t="s">
        <v>32</v>
      </c>
    </row>
    <row r="61" ht="15.75" customHeight="1">
      <c r="B61" s="6">
        <v>329.0</v>
      </c>
      <c r="C61" s="12" t="s">
        <v>339</v>
      </c>
      <c r="D61" s="13"/>
      <c r="E61" s="13"/>
      <c r="F61" s="13"/>
      <c r="G61" s="13"/>
      <c r="H61" s="15" t="s">
        <v>28</v>
      </c>
      <c r="I61" s="16"/>
      <c r="J61" s="16"/>
      <c r="K61" s="16"/>
      <c r="L61" s="16"/>
      <c r="M61" s="16"/>
      <c r="N61" s="13" t="s">
        <v>30</v>
      </c>
      <c r="O61" s="15" t="s">
        <v>30</v>
      </c>
      <c r="P61" s="15" t="s">
        <v>28</v>
      </c>
      <c r="Q61" s="18" t="s">
        <v>31</v>
      </c>
      <c r="R61" s="6"/>
      <c r="S61" s="18">
        <v>44785.0</v>
      </c>
      <c r="T61" s="18">
        <v>44816.0</v>
      </c>
      <c r="U61" s="13" t="s">
        <v>32</v>
      </c>
    </row>
    <row r="62" ht="15.75" customHeight="1">
      <c r="B62" s="6">
        <v>330.0</v>
      </c>
      <c r="C62" s="12" t="s">
        <v>340</v>
      </c>
      <c r="D62" s="13"/>
      <c r="E62" s="13"/>
      <c r="F62" s="13"/>
      <c r="G62" s="13"/>
      <c r="H62" s="15" t="s">
        <v>28</v>
      </c>
      <c r="I62" s="16"/>
      <c r="J62" s="16"/>
      <c r="K62" s="16"/>
      <c r="L62" s="16"/>
      <c r="M62" s="16"/>
      <c r="N62" s="13" t="s">
        <v>30</v>
      </c>
      <c r="O62" s="15" t="s">
        <v>30</v>
      </c>
      <c r="P62" s="15" t="s">
        <v>28</v>
      </c>
      <c r="Q62" s="18" t="s">
        <v>31</v>
      </c>
      <c r="R62" s="6"/>
      <c r="S62" s="18">
        <v>44785.0</v>
      </c>
      <c r="T62" s="18">
        <v>44848.0</v>
      </c>
      <c r="U62" s="13" t="s">
        <v>59</v>
      </c>
    </row>
    <row r="63" ht="15.75" customHeight="1">
      <c r="B63" s="6">
        <v>331.0</v>
      </c>
      <c r="C63" s="12" t="s">
        <v>341</v>
      </c>
      <c r="D63" s="13"/>
      <c r="E63" s="13"/>
      <c r="F63" s="13"/>
      <c r="G63" s="13"/>
      <c r="H63" s="15" t="s">
        <v>28</v>
      </c>
      <c r="I63" s="16"/>
      <c r="J63" s="16"/>
      <c r="K63" s="16"/>
      <c r="L63" s="16"/>
      <c r="M63" s="16"/>
      <c r="N63" s="13" t="s">
        <v>86</v>
      </c>
      <c r="O63" s="15" t="s">
        <v>86</v>
      </c>
      <c r="P63" s="15" t="s">
        <v>86</v>
      </c>
      <c r="Q63" s="18" t="s">
        <v>31</v>
      </c>
      <c r="R63" s="6"/>
      <c r="S63" s="18">
        <v>44785.0</v>
      </c>
      <c r="T63" s="18">
        <v>44813.0</v>
      </c>
      <c r="U63" s="13" t="s">
        <v>59</v>
      </c>
    </row>
    <row r="64" ht="15.75" customHeight="1">
      <c r="B64" s="6" t="s">
        <v>342</v>
      </c>
      <c r="C64" s="12" t="s">
        <v>343</v>
      </c>
      <c r="D64" s="13"/>
      <c r="E64" s="13"/>
      <c r="F64" s="13"/>
      <c r="G64" s="13"/>
      <c r="H64" s="15" t="s">
        <v>28</v>
      </c>
      <c r="I64" s="16"/>
      <c r="J64" s="16"/>
      <c r="K64" s="16"/>
      <c r="L64" s="16"/>
      <c r="M64" s="16"/>
      <c r="N64" s="13" t="s">
        <v>30</v>
      </c>
      <c r="O64" s="15" t="s">
        <v>30</v>
      </c>
      <c r="P64" s="15" t="s">
        <v>28</v>
      </c>
      <c r="Q64" s="18" t="s">
        <v>31</v>
      </c>
      <c r="R64" s="6"/>
      <c r="S64" s="18">
        <v>44761.0</v>
      </c>
      <c r="T64" s="18">
        <v>44824.0</v>
      </c>
      <c r="U64" s="13"/>
    </row>
    <row r="65" ht="15.75" customHeight="1">
      <c r="B65" s="6" t="s">
        <v>345</v>
      </c>
      <c r="C65" s="12" t="s">
        <v>346</v>
      </c>
      <c r="D65" s="13"/>
      <c r="E65" s="13"/>
      <c r="F65" s="13"/>
      <c r="G65" s="13"/>
      <c r="H65" s="15" t="s">
        <v>28</v>
      </c>
      <c r="I65" s="16"/>
      <c r="J65" s="16"/>
      <c r="K65" s="16"/>
      <c r="L65" s="16"/>
      <c r="M65" s="16"/>
      <c r="N65" s="13" t="s">
        <v>30</v>
      </c>
      <c r="O65" s="15" t="s">
        <v>30</v>
      </c>
      <c r="P65" s="15" t="s">
        <v>28</v>
      </c>
      <c r="Q65" s="18" t="s">
        <v>31</v>
      </c>
      <c r="R65" s="6"/>
      <c r="S65" s="18">
        <v>44734.0</v>
      </c>
      <c r="T65" s="18">
        <v>44788.0</v>
      </c>
      <c r="U65" s="13"/>
    </row>
    <row r="66" ht="15.75" customHeight="1">
      <c r="B66" s="6" t="s">
        <v>347</v>
      </c>
      <c r="C66" s="12" t="s">
        <v>348</v>
      </c>
      <c r="D66" s="13"/>
      <c r="E66" s="13"/>
      <c r="F66" s="13"/>
      <c r="G66" s="13"/>
      <c r="H66" s="15" t="s">
        <v>106</v>
      </c>
      <c r="I66" s="16"/>
      <c r="J66" s="16"/>
      <c r="K66" s="16"/>
      <c r="L66" s="16"/>
      <c r="M66" s="16"/>
      <c r="N66" s="13" t="s">
        <v>30</v>
      </c>
      <c r="O66" s="15" t="s">
        <v>30</v>
      </c>
      <c r="P66" s="15" t="s">
        <v>28</v>
      </c>
      <c r="Q66" s="18" t="s">
        <v>31</v>
      </c>
      <c r="R66" s="6"/>
      <c r="S66" s="18">
        <v>44761.0</v>
      </c>
      <c r="T66" s="18">
        <v>44831.0</v>
      </c>
      <c r="U66" s="13" t="s">
        <v>32</v>
      </c>
    </row>
    <row r="67" ht="15.75" customHeight="1">
      <c r="B67" s="6" t="s">
        <v>349</v>
      </c>
      <c r="C67" s="12" t="s">
        <v>350</v>
      </c>
      <c r="D67" s="13"/>
      <c r="E67" s="13"/>
      <c r="F67" s="13"/>
      <c r="G67" s="13"/>
      <c r="H67" s="15" t="s">
        <v>28</v>
      </c>
      <c r="I67" s="16"/>
      <c r="J67" s="16"/>
      <c r="K67" s="16"/>
      <c r="L67" s="16"/>
      <c r="M67" s="16"/>
      <c r="N67" s="13" t="s">
        <v>30</v>
      </c>
      <c r="O67" s="15" t="s">
        <v>30</v>
      </c>
      <c r="P67" s="15" t="s">
        <v>28</v>
      </c>
      <c r="Q67" s="18" t="s">
        <v>31</v>
      </c>
      <c r="R67" s="6"/>
      <c r="S67" s="18">
        <v>44769.0</v>
      </c>
      <c r="T67" s="18">
        <v>44846.0</v>
      </c>
      <c r="U67" s="13"/>
    </row>
    <row r="68" ht="15.75" customHeight="1">
      <c r="B68" s="6" t="s">
        <v>351</v>
      </c>
      <c r="C68" s="12" t="s">
        <v>352</v>
      </c>
      <c r="D68" s="13"/>
      <c r="E68" s="13"/>
      <c r="F68" s="13"/>
      <c r="G68" s="13"/>
      <c r="H68" s="15" t="s">
        <v>56</v>
      </c>
      <c r="I68" s="16"/>
      <c r="J68" s="16"/>
      <c r="K68" s="16"/>
      <c r="L68" s="16"/>
      <c r="M68" s="16"/>
      <c r="N68" s="13" t="s">
        <v>56</v>
      </c>
      <c r="O68" s="15" t="s">
        <v>56</v>
      </c>
      <c r="P68" s="15" t="s">
        <v>56</v>
      </c>
      <c r="Q68" s="18" t="s">
        <v>31</v>
      </c>
      <c r="R68" s="6"/>
      <c r="S68" s="18">
        <v>44322.0</v>
      </c>
      <c r="T68" s="18">
        <v>44378.0</v>
      </c>
      <c r="U68" s="13"/>
    </row>
    <row r="69" ht="15.75" customHeight="1">
      <c r="B69" s="6">
        <v>332.0</v>
      </c>
      <c r="C69" s="12" t="s">
        <v>353</v>
      </c>
      <c r="D69" s="13"/>
      <c r="E69" s="13"/>
      <c r="F69" s="13"/>
      <c r="G69" s="13"/>
      <c r="H69" s="15" t="s">
        <v>191</v>
      </c>
      <c r="I69" s="16"/>
      <c r="J69" s="16"/>
      <c r="K69" s="16"/>
      <c r="L69" s="16"/>
      <c r="M69" s="16"/>
      <c r="N69" s="13" t="s">
        <v>30</v>
      </c>
      <c r="O69" s="15" t="s">
        <v>30</v>
      </c>
      <c r="P69" s="15" t="s">
        <v>28</v>
      </c>
      <c r="Q69" s="18" t="s">
        <v>31</v>
      </c>
      <c r="R69" s="6"/>
      <c r="S69" s="18">
        <v>44797.0</v>
      </c>
      <c r="T69" s="18">
        <v>44860.0</v>
      </c>
      <c r="U69" s="13" t="s">
        <v>32</v>
      </c>
    </row>
    <row r="70" ht="15.75" customHeight="1">
      <c r="B70" s="6">
        <v>333.0</v>
      </c>
      <c r="C70" s="12" t="s">
        <v>355</v>
      </c>
      <c r="D70" s="13"/>
      <c r="E70" s="13"/>
      <c r="F70" s="13"/>
      <c r="G70" s="13"/>
      <c r="H70" s="15" t="s">
        <v>28</v>
      </c>
      <c r="I70" s="16"/>
      <c r="J70" s="16"/>
      <c r="K70" s="16"/>
      <c r="L70" s="16"/>
      <c r="M70" s="16"/>
      <c r="N70" s="13" t="s">
        <v>30</v>
      </c>
      <c r="O70" s="15" t="s">
        <v>30</v>
      </c>
      <c r="P70" s="15" t="s">
        <v>28</v>
      </c>
      <c r="Q70" s="18" t="s">
        <v>31</v>
      </c>
      <c r="R70" s="6"/>
      <c r="S70" s="18">
        <v>44799.0</v>
      </c>
      <c r="T70" s="18">
        <v>44855.0</v>
      </c>
      <c r="U70" s="13" t="s">
        <v>32</v>
      </c>
    </row>
    <row r="71" ht="15.75" customHeight="1">
      <c r="B71" s="6">
        <v>334.0</v>
      </c>
      <c r="C71" s="12" t="s">
        <v>356</v>
      </c>
      <c r="D71" s="13"/>
      <c r="E71" s="13"/>
      <c r="F71" s="13"/>
      <c r="G71" s="13"/>
      <c r="H71" s="15" t="s">
        <v>28</v>
      </c>
      <c r="I71" s="16"/>
      <c r="J71" s="16"/>
      <c r="K71" s="16"/>
      <c r="L71" s="16"/>
      <c r="M71" s="16"/>
      <c r="N71" s="13" t="s">
        <v>30</v>
      </c>
      <c r="O71" s="15" t="s">
        <v>30</v>
      </c>
      <c r="P71" s="15" t="s">
        <v>28</v>
      </c>
      <c r="Q71" s="18" t="s">
        <v>31</v>
      </c>
      <c r="R71" s="6"/>
      <c r="S71" s="18">
        <v>44800.0</v>
      </c>
      <c r="T71" s="18">
        <v>44865.0</v>
      </c>
      <c r="U71" s="13" t="s">
        <v>32</v>
      </c>
    </row>
    <row r="72" ht="15.75" customHeight="1">
      <c r="B72" s="6">
        <v>335.0</v>
      </c>
      <c r="C72" s="12" t="s">
        <v>357</v>
      </c>
      <c r="D72" s="13"/>
      <c r="E72" s="13"/>
      <c r="F72" s="13"/>
      <c r="G72" s="13"/>
      <c r="H72" s="15" t="s">
        <v>28</v>
      </c>
      <c r="I72" s="16"/>
      <c r="J72" s="16"/>
      <c r="K72" s="16"/>
      <c r="L72" s="16"/>
      <c r="M72" s="16"/>
      <c r="N72" s="13" t="s">
        <v>86</v>
      </c>
      <c r="O72" s="15" t="s">
        <v>86</v>
      </c>
      <c r="P72" s="15" t="s">
        <v>86</v>
      </c>
      <c r="Q72" s="18" t="s">
        <v>31</v>
      </c>
      <c r="R72" s="6"/>
      <c r="S72" s="18">
        <v>44805.0</v>
      </c>
      <c r="T72" s="18">
        <v>44814.0</v>
      </c>
      <c r="U72" s="13" t="s">
        <v>59</v>
      </c>
    </row>
    <row r="73" ht="15.75" customHeight="1">
      <c r="B73" s="6">
        <v>336.0</v>
      </c>
      <c r="C73" s="12" t="s">
        <v>156</v>
      </c>
      <c r="D73" s="13"/>
      <c r="E73" s="13"/>
      <c r="F73" s="13"/>
      <c r="G73" s="13"/>
      <c r="H73" s="15" t="s">
        <v>78</v>
      </c>
      <c r="I73" s="16"/>
      <c r="J73" s="16"/>
      <c r="K73" s="16"/>
      <c r="L73" s="16"/>
      <c r="M73" s="16"/>
      <c r="N73" s="13" t="s">
        <v>86</v>
      </c>
      <c r="O73" s="15" t="s">
        <v>86</v>
      </c>
      <c r="P73" s="15" t="s">
        <v>28</v>
      </c>
      <c r="Q73" s="18" t="s">
        <v>31</v>
      </c>
      <c r="R73" s="6"/>
      <c r="S73" s="18">
        <v>44805.0</v>
      </c>
      <c r="T73" s="18">
        <v>44814.0</v>
      </c>
      <c r="U73" s="13" t="s">
        <v>59</v>
      </c>
    </row>
    <row r="74" ht="15.75" customHeight="1">
      <c r="B74" s="6">
        <v>337.0</v>
      </c>
      <c r="C74" s="12" t="s">
        <v>358</v>
      </c>
      <c r="D74" s="13"/>
      <c r="E74" s="13"/>
      <c r="F74" s="13"/>
      <c r="G74" s="13"/>
      <c r="H74" s="15" t="s">
        <v>28</v>
      </c>
      <c r="I74" s="16"/>
      <c r="J74" s="16"/>
      <c r="K74" s="16"/>
      <c r="L74" s="16"/>
      <c r="M74" s="16"/>
      <c r="N74" s="13" t="s">
        <v>86</v>
      </c>
      <c r="O74" s="15" t="s">
        <v>86</v>
      </c>
      <c r="P74" s="15" t="s">
        <v>86</v>
      </c>
      <c r="Q74" s="18" t="s">
        <v>31</v>
      </c>
      <c r="R74" s="6"/>
      <c r="S74" s="18">
        <v>44805.0</v>
      </c>
      <c r="T74" s="18">
        <v>44828.0</v>
      </c>
      <c r="U74" s="13"/>
    </row>
    <row r="75" ht="15.75" customHeight="1">
      <c r="B75" s="6">
        <v>338.0</v>
      </c>
      <c r="C75" s="12" t="s">
        <v>359</v>
      </c>
      <c r="D75" s="13"/>
      <c r="E75" s="13"/>
      <c r="F75" s="13"/>
      <c r="G75" s="13"/>
      <c r="H75" s="15" t="s">
        <v>28</v>
      </c>
      <c r="I75" s="16"/>
      <c r="J75" s="16"/>
      <c r="K75" s="16"/>
      <c r="L75" s="16"/>
      <c r="M75" s="16"/>
      <c r="N75" s="13" t="s">
        <v>86</v>
      </c>
      <c r="O75" s="15" t="s">
        <v>86</v>
      </c>
      <c r="P75" s="15" t="s">
        <v>86</v>
      </c>
      <c r="Q75" s="18" t="s">
        <v>31</v>
      </c>
      <c r="R75" s="6"/>
      <c r="S75" s="18">
        <v>44805.0</v>
      </c>
      <c r="T75" s="18">
        <v>44926.0</v>
      </c>
      <c r="U75" s="13" t="s">
        <v>32</v>
      </c>
    </row>
    <row r="76" ht="15.75" customHeight="1">
      <c r="B76" s="6">
        <v>339.0</v>
      </c>
      <c r="C76" s="12" t="s">
        <v>360</v>
      </c>
      <c r="D76" s="13"/>
      <c r="E76" s="13"/>
      <c r="F76" s="13"/>
      <c r="G76" s="13"/>
      <c r="H76" s="15" t="s">
        <v>28</v>
      </c>
      <c r="I76" s="16"/>
      <c r="J76" s="16"/>
      <c r="K76" s="16"/>
      <c r="L76" s="16"/>
      <c r="M76" s="16"/>
      <c r="N76" s="13" t="s">
        <v>86</v>
      </c>
      <c r="O76" s="15" t="s">
        <v>86</v>
      </c>
      <c r="P76" s="15" t="s">
        <v>86</v>
      </c>
      <c r="Q76" s="18" t="s">
        <v>31</v>
      </c>
      <c r="R76" s="6"/>
      <c r="S76" s="18">
        <v>44805.0</v>
      </c>
      <c r="T76" s="18">
        <v>44862.0</v>
      </c>
      <c r="U76" s="13"/>
    </row>
    <row r="77" ht="15.75" customHeight="1">
      <c r="B77" s="6">
        <v>340.0</v>
      </c>
      <c r="C77" s="12" t="s">
        <v>361</v>
      </c>
      <c r="D77" s="13"/>
      <c r="E77" s="13"/>
      <c r="F77" s="13"/>
      <c r="G77" s="13"/>
      <c r="H77" s="15" t="s">
        <v>28</v>
      </c>
      <c r="I77" s="16"/>
      <c r="J77" s="16"/>
      <c r="K77" s="16"/>
      <c r="L77" s="16"/>
      <c r="M77" s="16"/>
      <c r="N77" s="13" t="s">
        <v>30</v>
      </c>
      <c r="O77" s="15" t="s">
        <v>30</v>
      </c>
      <c r="P77" s="15" t="s">
        <v>28</v>
      </c>
      <c r="Q77" s="18" t="s">
        <v>31</v>
      </c>
      <c r="R77" s="6"/>
      <c r="S77" s="18">
        <v>44807.0</v>
      </c>
      <c r="T77" s="18">
        <v>44841.0</v>
      </c>
      <c r="U77" s="13" t="s">
        <v>32</v>
      </c>
    </row>
    <row r="78" ht="15.75" customHeight="1">
      <c r="B78" s="6">
        <v>341.0</v>
      </c>
      <c r="C78" s="12" t="s">
        <v>363</v>
      </c>
      <c r="D78" s="13"/>
      <c r="E78" s="13"/>
      <c r="F78" s="13"/>
      <c r="G78" s="13"/>
      <c r="H78" s="15" t="s">
        <v>28</v>
      </c>
      <c r="I78" s="16"/>
      <c r="J78" s="16"/>
      <c r="K78" s="16"/>
      <c r="L78" s="16"/>
      <c r="M78" s="16"/>
      <c r="N78" s="13" t="s">
        <v>30</v>
      </c>
      <c r="O78" s="15" t="s">
        <v>30</v>
      </c>
      <c r="P78" s="15" t="s">
        <v>28</v>
      </c>
      <c r="Q78" s="18" t="s">
        <v>31</v>
      </c>
      <c r="R78" s="6"/>
      <c r="S78" s="18">
        <v>44809.0</v>
      </c>
      <c r="T78" s="18">
        <v>44846.0</v>
      </c>
      <c r="U78" s="13" t="s">
        <v>32</v>
      </c>
    </row>
    <row r="79" ht="15.75" customHeight="1">
      <c r="B79" s="6">
        <v>342.0</v>
      </c>
      <c r="C79" s="12" t="s">
        <v>364</v>
      </c>
      <c r="D79" s="13"/>
      <c r="E79" s="13"/>
      <c r="F79" s="13"/>
      <c r="G79" s="13"/>
      <c r="H79" s="15" t="s">
        <v>28</v>
      </c>
      <c r="I79" s="16"/>
      <c r="J79" s="16"/>
      <c r="K79" s="16"/>
      <c r="L79" s="16"/>
      <c r="M79" s="16"/>
      <c r="N79" s="13" t="s">
        <v>30</v>
      </c>
      <c r="O79" s="15" t="s">
        <v>30</v>
      </c>
      <c r="P79" s="15" t="s">
        <v>28</v>
      </c>
      <c r="Q79" s="18" t="s">
        <v>31</v>
      </c>
      <c r="R79" s="6"/>
      <c r="S79" s="18">
        <v>44809.0</v>
      </c>
      <c r="T79" s="18">
        <v>44875.0</v>
      </c>
      <c r="U79" s="13" t="s">
        <v>32</v>
      </c>
    </row>
    <row r="80" ht="15.75" customHeight="1">
      <c r="B80" s="6">
        <v>343.0</v>
      </c>
      <c r="C80" s="12" t="s">
        <v>365</v>
      </c>
      <c r="D80" s="13"/>
      <c r="E80" s="13"/>
      <c r="F80" s="13"/>
      <c r="G80" s="13"/>
      <c r="H80" s="15" t="s">
        <v>28</v>
      </c>
      <c r="I80" s="16"/>
      <c r="J80" s="16"/>
      <c r="K80" s="16"/>
      <c r="L80" s="16"/>
      <c r="M80" s="16"/>
      <c r="N80" s="13" t="s">
        <v>30</v>
      </c>
      <c r="O80" s="15" t="s">
        <v>30</v>
      </c>
      <c r="P80" s="15" t="s">
        <v>28</v>
      </c>
      <c r="Q80" s="18" t="s">
        <v>31</v>
      </c>
      <c r="R80" s="6"/>
      <c r="S80" s="18">
        <v>44809.0</v>
      </c>
      <c r="T80" s="18">
        <v>44870.0</v>
      </c>
      <c r="U80" s="13" t="s">
        <v>59</v>
      </c>
    </row>
    <row r="81" ht="15.75" customHeight="1">
      <c r="B81" s="6">
        <v>344.0</v>
      </c>
      <c r="C81" s="12" t="s">
        <v>366</v>
      </c>
      <c r="D81" s="13"/>
      <c r="E81" s="13"/>
      <c r="F81" s="13"/>
      <c r="G81" s="13"/>
      <c r="H81" s="15" t="s">
        <v>28</v>
      </c>
      <c r="I81" s="16"/>
      <c r="J81" s="16"/>
      <c r="K81" s="16"/>
      <c r="L81" s="16"/>
      <c r="M81" s="16"/>
      <c r="N81" s="13" t="s">
        <v>30</v>
      </c>
      <c r="O81" s="15" t="s">
        <v>30</v>
      </c>
      <c r="P81" s="15" t="s">
        <v>28</v>
      </c>
      <c r="Q81" s="18" t="s">
        <v>31</v>
      </c>
      <c r="R81" s="6"/>
      <c r="S81" s="18">
        <v>44792.0</v>
      </c>
      <c r="T81" s="18">
        <v>44863.0</v>
      </c>
      <c r="U81" s="13" t="s">
        <v>32</v>
      </c>
    </row>
    <row r="82" ht="15.75" customHeight="1">
      <c r="B82" s="6">
        <v>346.0</v>
      </c>
      <c r="C82" s="12" t="s">
        <v>367</v>
      </c>
      <c r="D82" s="13"/>
      <c r="E82" s="13"/>
      <c r="F82" s="13"/>
      <c r="G82" s="13"/>
      <c r="H82" s="15" t="s">
        <v>28</v>
      </c>
      <c r="I82" s="16"/>
      <c r="J82" s="16"/>
      <c r="K82" s="16"/>
      <c r="L82" s="16"/>
      <c r="M82" s="16"/>
      <c r="N82" s="13" t="s">
        <v>30</v>
      </c>
      <c r="O82" s="15" t="s">
        <v>30</v>
      </c>
      <c r="P82" s="15" t="s">
        <v>28</v>
      </c>
      <c r="Q82" s="18" t="s">
        <v>31</v>
      </c>
      <c r="R82" s="6"/>
      <c r="S82" s="18">
        <v>44812.0</v>
      </c>
      <c r="T82" s="18">
        <v>44883.0</v>
      </c>
      <c r="U82" s="13" t="s">
        <v>32</v>
      </c>
    </row>
    <row r="83" ht="15.75" customHeight="1">
      <c r="B83" s="6">
        <v>347.0</v>
      </c>
      <c r="C83" s="12" t="s">
        <v>368</v>
      </c>
      <c r="D83" s="13"/>
      <c r="E83" s="13"/>
      <c r="F83" s="13"/>
      <c r="G83" s="13"/>
      <c r="H83" s="15" t="s">
        <v>78</v>
      </c>
      <c r="I83" s="16"/>
      <c r="J83" s="16"/>
      <c r="K83" s="16"/>
      <c r="L83" s="16"/>
      <c r="M83" s="16"/>
      <c r="N83" s="13" t="s">
        <v>30</v>
      </c>
      <c r="O83" s="15" t="s">
        <v>30</v>
      </c>
      <c r="P83" s="15" t="s">
        <v>28</v>
      </c>
      <c r="Q83" s="18" t="s">
        <v>31</v>
      </c>
      <c r="R83" s="6"/>
      <c r="S83" s="18">
        <v>44817.0</v>
      </c>
      <c r="T83" s="18">
        <v>44866.0</v>
      </c>
      <c r="U83" s="13" t="s">
        <v>32</v>
      </c>
    </row>
    <row r="84" ht="15.75" customHeight="1">
      <c r="B84" s="6" t="s">
        <v>370</v>
      </c>
      <c r="C84" s="12" t="s">
        <v>371</v>
      </c>
      <c r="D84" s="13"/>
      <c r="E84" s="13"/>
      <c r="F84" s="13"/>
      <c r="G84" s="13"/>
      <c r="H84" s="15" t="s">
        <v>28</v>
      </c>
      <c r="I84" s="16"/>
      <c r="J84" s="16"/>
      <c r="K84" s="16"/>
      <c r="L84" s="16"/>
      <c r="M84" s="16"/>
      <c r="N84" s="13" t="s">
        <v>30</v>
      </c>
      <c r="O84" s="15" t="s">
        <v>30</v>
      </c>
      <c r="P84" s="15" t="s">
        <v>28</v>
      </c>
      <c r="Q84" s="18" t="s">
        <v>31</v>
      </c>
      <c r="R84" s="6"/>
      <c r="S84" s="18">
        <v>44810.0</v>
      </c>
      <c r="T84" s="18">
        <v>44880.0</v>
      </c>
      <c r="U84" s="13" t="s">
        <v>59</v>
      </c>
    </row>
    <row r="85" ht="15.75" customHeight="1">
      <c r="B85" s="6" t="s">
        <v>374</v>
      </c>
      <c r="C85" s="12" t="s">
        <v>375</v>
      </c>
      <c r="D85" s="13"/>
      <c r="E85" s="13"/>
      <c r="F85" s="13"/>
      <c r="G85" s="13"/>
      <c r="H85" s="15" t="s">
        <v>28</v>
      </c>
      <c r="I85" s="16"/>
      <c r="J85" s="16"/>
      <c r="K85" s="16"/>
      <c r="L85" s="16"/>
      <c r="M85" s="16"/>
      <c r="N85" s="13" t="s">
        <v>30</v>
      </c>
      <c r="O85" s="15" t="s">
        <v>30</v>
      </c>
      <c r="P85" s="15" t="s">
        <v>28</v>
      </c>
      <c r="Q85" s="18" t="s">
        <v>31</v>
      </c>
      <c r="R85" s="6"/>
      <c r="S85" s="18">
        <v>44813.0</v>
      </c>
      <c r="T85" s="18">
        <v>44888.0</v>
      </c>
      <c r="U85" s="13" t="s">
        <v>59</v>
      </c>
    </row>
    <row r="86" ht="15.75" customHeight="1">
      <c r="B86" s="6">
        <v>348.0</v>
      </c>
      <c r="C86" s="12" t="s">
        <v>376</v>
      </c>
      <c r="D86" s="13"/>
      <c r="E86" s="13"/>
      <c r="F86" s="13"/>
      <c r="G86" s="13"/>
      <c r="H86" s="15" t="s">
        <v>28</v>
      </c>
      <c r="I86" s="16"/>
      <c r="J86" s="16"/>
      <c r="K86" s="16"/>
      <c r="L86" s="16"/>
      <c r="M86" s="16"/>
      <c r="N86" s="13" t="s">
        <v>30</v>
      </c>
      <c r="O86" s="15" t="s">
        <v>30</v>
      </c>
      <c r="P86" s="15" t="s">
        <v>28</v>
      </c>
      <c r="Q86" s="18" t="s">
        <v>31</v>
      </c>
      <c r="R86" s="6"/>
      <c r="S86" s="18">
        <v>44820.0</v>
      </c>
      <c r="T86" s="18">
        <v>44884.0</v>
      </c>
      <c r="U86" s="13" t="s">
        <v>32</v>
      </c>
    </row>
    <row r="87" ht="15.75" customHeight="1">
      <c r="B87" s="6">
        <v>349.0</v>
      </c>
      <c r="C87" s="12" t="s">
        <v>377</v>
      </c>
      <c r="D87" s="13"/>
      <c r="E87" s="13"/>
      <c r="F87" s="13"/>
      <c r="G87" s="13"/>
      <c r="H87" s="15" t="s">
        <v>28</v>
      </c>
      <c r="I87" s="16"/>
      <c r="J87" s="16"/>
      <c r="K87" s="16"/>
      <c r="L87" s="16"/>
      <c r="M87" s="16"/>
      <c r="N87" s="13" t="s">
        <v>30</v>
      </c>
      <c r="O87" s="15" t="s">
        <v>30</v>
      </c>
      <c r="P87" s="15" t="s">
        <v>28</v>
      </c>
      <c r="Q87" s="18" t="s">
        <v>31</v>
      </c>
      <c r="R87" s="6"/>
      <c r="S87" s="18">
        <v>44820.0</v>
      </c>
      <c r="T87" s="18">
        <v>44876.0</v>
      </c>
      <c r="U87" s="13" t="s">
        <v>32</v>
      </c>
    </row>
    <row r="88" ht="15.75" customHeight="1">
      <c r="B88" s="6">
        <v>350.0</v>
      </c>
      <c r="C88" s="12" t="s">
        <v>378</v>
      </c>
      <c r="D88" s="13"/>
      <c r="E88" s="13"/>
      <c r="F88" s="13"/>
      <c r="G88" s="13"/>
      <c r="H88" s="15" t="s">
        <v>28</v>
      </c>
      <c r="I88" s="16"/>
      <c r="J88" s="16"/>
      <c r="K88" s="16"/>
      <c r="L88" s="16"/>
      <c r="M88" s="16"/>
      <c r="N88" s="13" t="s">
        <v>30</v>
      </c>
      <c r="O88" s="15" t="s">
        <v>30</v>
      </c>
      <c r="P88" s="15" t="s">
        <v>28</v>
      </c>
      <c r="Q88" s="18" t="s">
        <v>31</v>
      </c>
      <c r="R88" s="6"/>
      <c r="S88" s="18">
        <v>44820.0</v>
      </c>
      <c r="T88" s="18">
        <v>44882.0</v>
      </c>
      <c r="U88" s="13" t="s">
        <v>32</v>
      </c>
    </row>
    <row r="89" ht="15.75" customHeight="1">
      <c r="B89" s="6">
        <v>351.0</v>
      </c>
      <c r="C89" s="12" t="s">
        <v>379</v>
      </c>
      <c r="D89" s="13"/>
      <c r="E89" s="13"/>
      <c r="F89" s="13"/>
      <c r="G89" s="13"/>
      <c r="H89" s="15" t="s">
        <v>28</v>
      </c>
      <c r="I89" s="16"/>
      <c r="J89" s="16"/>
      <c r="K89" s="16"/>
      <c r="L89" s="16"/>
      <c r="M89" s="16"/>
      <c r="N89" s="13" t="s">
        <v>30</v>
      </c>
      <c r="O89" s="15" t="s">
        <v>30</v>
      </c>
      <c r="P89" s="15" t="s">
        <v>28</v>
      </c>
      <c r="Q89" s="18" t="s">
        <v>31</v>
      </c>
      <c r="R89" s="6"/>
      <c r="S89" s="18">
        <v>44820.0</v>
      </c>
      <c r="T89" s="18">
        <v>44888.0</v>
      </c>
      <c r="U89" s="13" t="s">
        <v>32</v>
      </c>
    </row>
    <row r="90" ht="15.75" customHeight="1">
      <c r="B90" s="6">
        <v>352.0</v>
      </c>
      <c r="C90" s="12" t="s">
        <v>381</v>
      </c>
      <c r="D90" s="13"/>
      <c r="E90" s="13"/>
      <c r="F90" s="13"/>
      <c r="G90" s="13"/>
      <c r="H90" s="15" t="s">
        <v>28</v>
      </c>
      <c r="I90" s="16"/>
      <c r="J90" s="16"/>
      <c r="K90" s="16"/>
      <c r="L90" s="16"/>
      <c r="M90" s="16"/>
      <c r="N90" s="13" t="s">
        <v>30</v>
      </c>
      <c r="O90" s="15" t="s">
        <v>30</v>
      </c>
      <c r="P90" s="15" t="s">
        <v>28</v>
      </c>
      <c r="Q90" s="18" t="s">
        <v>31</v>
      </c>
      <c r="R90" s="6"/>
      <c r="S90" s="18">
        <v>44820.0</v>
      </c>
      <c r="T90" s="18">
        <v>44958.0</v>
      </c>
      <c r="U90" s="13" t="s">
        <v>32</v>
      </c>
    </row>
    <row r="91" ht="15.75" customHeight="1">
      <c r="B91" s="6">
        <v>353.0</v>
      </c>
      <c r="C91" s="12" t="s">
        <v>382</v>
      </c>
      <c r="D91" s="13"/>
      <c r="E91" s="13"/>
      <c r="F91" s="13"/>
      <c r="G91" s="13"/>
      <c r="H91" s="15" t="s">
        <v>28</v>
      </c>
      <c r="I91" s="16"/>
      <c r="J91" s="16"/>
      <c r="K91" s="16"/>
      <c r="L91" s="16"/>
      <c r="M91" s="16"/>
      <c r="N91" s="13" t="s">
        <v>86</v>
      </c>
      <c r="O91" s="15" t="s">
        <v>86</v>
      </c>
      <c r="P91" s="15" t="s">
        <v>86</v>
      </c>
      <c r="Q91" s="18" t="s">
        <v>31</v>
      </c>
      <c r="R91" s="6"/>
      <c r="S91" s="18">
        <v>44824.0</v>
      </c>
      <c r="T91" s="18">
        <v>44895.0</v>
      </c>
      <c r="U91" s="13"/>
    </row>
    <row r="92" ht="15.75" customHeight="1">
      <c r="B92" s="6">
        <v>354.0</v>
      </c>
      <c r="C92" s="12" t="s">
        <v>383</v>
      </c>
      <c r="D92" s="13"/>
      <c r="E92" s="13"/>
      <c r="F92" s="13"/>
      <c r="G92" s="13"/>
      <c r="H92" s="15" t="s">
        <v>28</v>
      </c>
      <c r="I92" s="16"/>
      <c r="J92" s="16"/>
      <c r="K92" s="16"/>
      <c r="L92" s="16"/>
      <c r="M92" s="16"/>
      <c r="N92" s="13" t="s">
        <v>86</v>
      </c>
      <c r="O92" s="15" t="s">
        <v>86</v>
      </c>
      <c r="P92" s="15" t="s">
        <v>86</v>
      </c>
      <c r="Q92" s="18" t="s">
        <v>31</v>
      </c>
      <c r="R92" s="6"/>
      <c r="S92" s="18">
        <v>44826.0</v>
      </c>
      <c r="T92" s="18">
        <v>44863.0</v>
      </c>
      <c r="U92" s="13"/>
    </row>
    <row r="93" ht="15.75" customHeight="1">
      <c r="B93" s="6">
        <v>355.0</v>
      </c>
      <c r="C93" s="12" t="s">
        <v>384</v>
      </c>
      <c r="D93" s="13"/>
      <c r="E93" s="13"/>
      <c r="F93" s="13"/>
      <c r="G93" s="13"/>
      <c r="H93" s="15" t="s">
        <v>28</v>
      </c>
      <c r="I93" s="16"/>
      <c r="J93" s="16"/>
      <c r="K93" s="16"/>
      <c r="L93" s="16"/>
      <c r="M93" s="16"/>
      <c r="N93" s="13" t="s">
        <v>86</v>
      </c>
      <c r="O93" s="15" t="s">
        <v>86</v>
      </c>
      <c r="P93" s="15" t="s">
        <v>86</v>
      </c>
      <c r="Q93" s="18" t="s">
        <v>31</v>
      </c>
      <c r="R93" s="6"/>
      <c r="S93" s="18">
        <v>44826.0</v>
      </c>
      <c r="T93" s="18">
        <v>44862.0</v>
      </c>
      <c r="U93" s="13"/>
    </row>
    <row r="94" ht="15.75" customHeight="1">
      <c r="B94" s="6">
        <v>356.0</v>
      </c>
      <c r="C94" s="12" t="s">
        <v>386</v>
      </c>
      <c r="D94" s="13"/>
      <c r="E94" s="13"/>
      <c r="F94" s="13"/>
      <c r="G94" s="13"/>
      <c r="H94" s="15" t="s">
        <v>191</v>
      </c>
      <c r="I94" s="16"/>
      <c r="J94" s="16"/>
      <c r="K94" s="16"/>
      <c r="L94" s="16"/>
      <c r="M94" s="16"/>
      <c r="N94" s="13" t="s">
        <v>30</v>
      </c>
      <c r="O94" s="15" t="s">
        <v>30</v>
      </c>
      <c r="P94" s="15" t="s">
        <v>28</v>
      </c>
      <c r="Q94" s="18" t="s">
        <v>31</v>
      </c>
      <c r="R94" s="6"/>
      <c r="S94" s="18">
        <v>44831.0</v>
      </c>
      <c r="T94" s="18">
        <v>44895.0</v>
      </c>
      <c r="U94" s="13" t="s">
        <v>32</v>
      </c>
    </row>
    <row r="95" ht="15.75" customHeight="1">
      <c r="B95" s="6">
        <v>357.0</v>
      </c>
      <c r="C95" s="12" t="s">
        <v>387</v>
      </c>
      <c r="D95" s="13"/>
      <c r="E95" s="13"/>
      <c r="F95" s="13"/>
      <c r="G95" s="13"/>
      <c r="H95" s="15" t="s">
        <v>28</v>
      </c>
      <c r="I95" s="16"/>
      <c r="J95" s="16"/>
      <c r="K95" s="16"/>
      <c r="L95" s="16"/>
      <c r="M95" s="16"/>
      <c r="N95" s="13" t="s">
        <v>30</v>
      </c>
      <c r="O95" s="15" t="s">
        <v>30</v>
      </c>
      <c r="P95" s="15" t="s">
        <v>28</v>
      </c>
      <c r="Q95" s="18" t="s">
        <v>31</v>
      </c>
      <c r="R95" s="6"/>
      <c r="S95" s="18">
        <v>44831.0</v>
      </c>
      <c r="T95" s="18">
        <v>44905.0</v>
      </c>
      <c r="U95" s="13" t="s">
        <v>32</v>
      </c>
    </row>
    <row r="96" ht="15.75" customHeight="1">
      <c r="B96" s="6">
        <v>358.0</v>
      </c>
      <c r="C96" s="12" t="s">
        <v>388</v>
      </c>
      <c r="D96" s="13"/>
      <c r="E96" s="13"/>
      <c r="F96" s="13"/>
      <c r="G96" s="13"/>
      <c r="H96" s="15" t="s">
        <v>28</v>
      </c>
      <c r="I96" s="16"/>
      <c r="J96" s="16"/>
      <c r="K96" s="16"/>
      <c r="L96" s="16"/>
      <c r="M96" s="16"/>
      <c r="N96" s="13" t="s">
        <v>30</v>
      </c>
      <c r="O96" s="15" t="s">
        <v>30</v>
      </c>
      <c r="P96" s="15" t="s">
        <v>28</v>
      </c>
      <c r="Q96" s="18" t="s">
        <v>31</v>
      </c>
      <c r="R96" s="6"/>
      <c r="S96" s="18">
        <v>44838.0</v>
      </c>
      <c r="T96" s="18">
        <v>44900.0</v>
      </c>
      <c r="U96" s="13" t="s">
        <v>32</v>
      </c>
    </row>
    <row r="97" ht="15.75" customHeight="1">
      <c r="B97" s="6">
        <v>359.0</v>
      </c>
      <c r="C97" s="12" t="s">
        <v>390</v>
      </c>
      <c r="D97" s="13"/>
      <c r="E97" s="13"/>
      <c r="F97" s="13"/>
      <c r="G97" s="13"/>
      <c r="H97" s="15" t="s">
        <v>28</v>
      </c>
      <c r="I97" s="16"/>
      <c r="J97" s="16"/>
      <c r="K97" s="16"/>
      <c r="L97" s="16"/>
      <c r="M97" s="16"/>
      <c r="N97" s="13" t="s">
        <v>30</v>
      </c>
      <c r="O97" s="15" t="s">
        <v>30</v>
      </c>
      <c r="P97" s="15" t="s">
        <v>28</v>
      </c>
      <c r="Q97" s="18" t="s">
        <v>31</v>
      </c>
      <c r="R97" s="6"/>
      <c r="S97" s="18">
        <v>44838.0</v>
      </c>
      <c r="T97" s="18">
        <v>44888.0</v>
      </c>
      <c r="U97" s="13" t="s">
        <v>32</v>
      </c>
    </row>
    <row r="98" ht="15.75" customHeight="1">
      <c r="B98" s="6">
        <v>360.0</v>
      </c>
      <c r="C98" s="12" t="s">
        <v>391</v>
      </c>
      <c r="D98" s="13"/>
      <c r="E98" s="13"/>
      <c r="F98" s="13"/>
      <c r="G98" s="13"/>
      <c r="H98" s="15" t="s">
        <v>28</v>
      </c>
      <c r="I98" s="16"/>
      <c r="J98" s="16"/>
      <c r="K98" s="16"/>
      <c r="L98" s="16"/>
      <c r="M98" s="16"/>
      <c r="N98" s="13" t="s">
        <v>86</v>
      </c>
      <c r="O98" s="15" t="s">
        <v>86</v>
      </c>
      <c r="P98" s="15" t="s">
        <v>86</v>
      </c>
      <c r="Q98" s="18" t="s">
        <v>31</v>
      </c>
      <c r="R98" s="6"/>
      <c r="S98" s="18">
        <v>44838.0</v>
      </c>
      <c r="T98" s="18">
        <v>44866.0</v>
      </c>
      <c r="U98" s="13"/>
    </row>
    <row r="99" ht="15.75" customHeight="1">
      <c r="B99" s="6">
        <v>361.0</v>
      </c>
      <c r="C99" s="12" t="s">
        <v>392</v>
      </c>
      <c r="D99" s="13"/>
      <c r="E99" s="13"/>
      <c r="F99" s="13"/>
      <c r="G99" s="13"/>
      <c r="H99" s="15" t="s">
        <v>191</v>
      </c>
      <c r="I99" s="16"/>
      <c r="J99" s="16"/>
      <c r="K99" s="16"/>
      <c r="L99" s="16"/>
      <c r="M99" s="16"/>
      <c r="N99" s="13" t="s">
        <v>30</v>
      </c>
      <c r="O99" s="15" t="s">
        <v>30</v>
      </c>
      <c r="P99" s="15" t="s">
        <v>28</v>
      </c>
      <c r="Q99" s="18" t="s">
        <v>31</v>
      </c>
      <c r="R99" s="6"/>
      <c r="S99" s="18">
        <v>44845.0</v>
      </c>
      <c r="T99" s="18">
        <v>44910.0</v>
      </c>
      <c r="U99" s="13" t="s">
        <v>32</v>
      </c>
    </row>
    <row r="100" ht="15.75" customHeight="1">
      <c r="B100" s="6">
        <v>362.0</v>
      </c>
      <c r="C100" s="12" t="s">
        <v>393</v>
      </c>
      <c r="D100" s="13"/>
      <c r="E100" s="13"/>
      <c r="F100" s="13"/>
      <c r="G100" s="13"/>
      <c r="H100" s="15" t="s">
        <v>191</v>
      </c>
      <c r="I100" s="16"/>
      <c r="J100" s="16"/>
      <c r="K100" s="16"/>
      <c r="L100" s="16"/>
      <c r="M100" s="16"/>
      <c r="N100" s="13" t="s">
        <v>30</v>
      </c>
      <c r="O100" s="15" t="s">
        <v>30</v>
      </c>
      <c r="P100" s="15" t="s">
        <v>28</v>
      </c>
      <c r="Q100" s="18" t="s">
        <v>31</v>
      </c>
      <c r="R100" s="6"/>
      <c r="S100" s="18">
        <v>44845.0</v>
      </c>
      <c r="T100" s="18">
        <v>44909.0</v>
      </c>
      <c r="U100" s="13" t="s">
        <v>32</v>
      </c>
    </row>
    <row r="101" ht="15.75" customHeight="1">
      <c r="B101" s="6">
        <v>363.0</v>
      </c>
      <c r="C101" s="12" t="s">
        <v>394</v>
      </c>
      <c r="D101" s="102"/>
      <c r="E101" s="102"/>
      <c r="F101" s="102"/>
      <c r="G101" s="102">
        <v>44872.0</v>
      </c>
      <c r="H101" s="15" t="s">
        <v>28</v>
      </c>
      <c r="I101" s="16"/>
      <c r="J101" s="16"/>
      <c r="K101" s="16"/>
      <c r="L101" s="16"/>
      <c r="M101" s="16"/>
      <c r="N101" s="13" t="s">
        <v>30</v>
      </c>
      <c r="O101" s="15" t="s">
        <v>30</v>
      </c>
      <c r="P101" s="15" t="s">
        <v>28</v>
      </c>
      <c r="Q101" s="18" t="s">
        <v>31</v>
      </c>
      <c r="R101" s="6"/>
      <c r="S101" s="18">
        <v>44845.0</v>
      </c>
      <c r="T101" s="18">
        <v>44865.0</v>
      </c>
      <c r="U101" s="13" t="s">
        <v>59</v>
      </c>
    </row>
    <row r="102" ht="15.75" customHeight="1">
      <c r="B102" s="6" t="s">
        <v>395</v>
      </c>
      <c r="C102" s="12" t="s">
        <v>396</v>
      </c>
      <c r="D102" s="102"/>
      <c r="E102" s="102"/>
      <c r="F102" s="102"/>
      <c r="G102" s="102"/>
      <c r="H102" s="15" t="s">
        <v>191</v>
      </c>
      <c r="I102" s="16"/>
      <c r="J102" s="16"/>
      <c r="K102" s="16"/>
      <c r="L102" s="16"/>
      <c r="M102" s="16"/>
      <c r="N102" s="13" t="s">
        <v>30</v>
      </c>
      <c r="O102" s="15" t="s">
        <v>30</v>
      </c>
      <c r="P102" s="15" t="s">
        <v>28</v>
      </c>
      <c r="Q102" s="18" t="s">
        <v>31</v>
      </c>
      <c r="R102" s="6"/>
      <c r="S102" s="18">
        <v>44845.0</v>
      </c>
      <c r="T102" s="18">
        <v>44910.0</v>
      </c>
      <c r="U102" s="13" t="s">
        <v>32</v>
      </c>
    </row>
    <row r="103" ht="15.75" customHeight="1">
      <c r="B103" s="6">
        <v>364.0</v>
      </c>
      <c r="C103" s="12" t="s">
        <v>397</v>
      </c>
      <c r="D103" s="102"/>
      <c r="E103" s="102"/>
      <c r="F103" s="102"/>
      <c r="G103" s="102"/>
      <c r="H103" s="15" t="s">
        <v>28</v>
      </c>
      <c r="I103" s="16"/>
      <c r="J103" s="16"/>
      <c r="K103" s="16"/>
      <c r="L103" s="16"/>
      <c r="M103" s="16"/>
      <c r="N103" s="13" t="s">
        <v>30</v>
      </c>
      <c r="O103" s="15" t="s">
        <v>30</v>
      </c>
      <c r="P103" s="15" t="s">
        <v>28</v>
      </c>
      <c r="Q103" s="18" t="s">
        <v>31</v>
      </c>
      <c r="R103" s="6"/>
      <c r="S103" s="18">
        <v>44845.0</v>
      </c>
      <c r="T103" s="18">
        <v>44916.0</v>
      </c>
      <c r="U103" s="13" t="s">
        <v>32</v>
      </c>
    </row>
    <row r="104" ht="15.75" customHeight="1">
      <c r="B104" s="6">
        <v>366.0</v>
      </c>
      <c r="C104" s="12" t="s">
        <v>399</v>
      </c>
      <c r="D104" s="102"/>
      <c r="E104" s="102"/>
      <c r="F104" s="102"/>
      <c r="G104" s="102">
        <v>44887.0</v>
      </c>
      <c r="H104" s="15" t="s">
        <v>78</v>
      </c>
      <c r="I104" s="16"/>
      <c r="J104" s="16"/>
      <c r="K104" s="16"/>
      <c r="L104" s="16"/>
      <c r="M104" s="16"/>
      <c r="N104" s="13" t="s">
        <v>30</v>
      </c>
      <c r="O104" s="15" t="s">
        <v>30</v>
      </c>
      <c r="P104" s="15" t="s">
        <v>28</v>
      </c>
      <c r="Q104" s="18" t="s">
        <v>31</v>
      </c>
      <c r="R104" s="6"/>
      <c r="S104" s="18">
        <v>44846.0</v>
      </c>
      <c r="T104" s="18">
        <v>44880.0</v>
      </c>
      <c r="U104" s="13" t="s">
        <v>59</v>
      </c>
    </row>
    <row r="105" ht="15.75" customHeight="1">
      <c r="B105" s="6">
        <v>367.0</v>
      </c>
      <c r="C105" s="12" t="s">
        <v>400</v>
      </c>
      <c r="D105" s="102"/>
      <c r="E105" s="102"/>
      <c r="F105" s="102"/>
      <c r="G105" s="102"/>
      <c r="H105" s="15" t="s">
        <v>191</v>
      </c>
      <c r="I105" s="16"/>
      <c r="J105" s="16"/>
      <c r="K105" s="16"/>
      <c r="L105" s="16"/>
      <c r="M105" s="16"/>
      <c r="N105" s="13" t="s">
        <v>30</v>
      </c>
      <c r="O105" s="15" t="s">
        <v>30</v>
      </c>
      <c r="P105" s="15" t="s">
        <v>191</v>
      </c>
      <c r="Q105" s="18" t="s">
        <v>31</v>
      </c>
      <c r="R105" s="6"/>
      <c r="S105" s="18">
        <v>44852.0</v>
      </c>
      <c r="T105" s="18">
        <v>44904.0</v>
      </c>
      <c r="U105" s="13" t="s">
        <v>32</v>
      </c>
    </row>
    <row r="106" ht="15.75" customHeight="1">
      <c r="B106" s="6">
        <v>368.0</v>
      </c>
      <c r="C106" s="12" t="s">
        <v>401</v>
      </c>
      <c r="D106" s="102"/>
      <c r="E106" s="102"/>
      <c r="F106" s="102"/>
      <c r="G106" s="102"/>
      <c r="H106" s="15" t="s">
        <v>191</v>
      </c>
      <c r="I106" s="16"/>
      <c r="J106" s="16"/>
      <c r="K106" s="16"/>
      <c r="L106" s="16"/>
      <c r="M106" s="16"/>
      <c r="N106" s="13" t="s">
        <v>30</v>
      </c>
      <c r="O106" s="15" t="s">
        <v>30</v>
      </c>
      <c r="P106" s="15" t="s">
        <v>28</v>
      </c>
      <c r="Q106" s="18" t="s">
        <v>31</v>
      </c>
      <c r="R106" s="6"/>
      <c r="S106" s="18">
        <v>44852.0</v>
      </c>
      <c r="T106" s="18">
        <v>44896.0</v>
      </c>
      <c r="U106" s="13" t="s">
        <v>32</v>
      </c>
    </row>
    <row r="107" ht="15.75" customHeight="1">
      <c r="B107" s="6" t="s">
        <v>402</v>
      </c>
      <c r="C107" s="12" t="s">
        <v>403</v>
      </c>
      <c r="D107" s="102"/>
      <c r="E107" s="102"/>
      <c r="F107" s="102"/>
      <c r="G107" s="102"/>
      <c r="H107" s="15" t="s">
        <v>191</v>
      </c>
      <c r="I107" s="16"/>
      <c r="J107" s="16"/>
      <c r="K107" s="16"/>
      <c r="L107" s="16"/>
      <c r="M107" s="16"/>
      <c r="N107" s="13" t="s">
        <v>30</v>
      </c>
      <c r="O107" s="15" t="s">
        <v>30</v>
      </c>
      <c r="P107" s="15" t="s">
        <v>191</v>
      </c>
      <c r="Q107" s="18" t="s">
        <v>31</v>
      </c>
      <c r="R107" s="6"/>
      <c r="S107" s="18">
        <v>44852.0</v>
      </c>
      <c r="T107" s="18">
        <v>44912.0</v>
      </c>
      <c r="U107" s="13" t="s">
        <v>32</v>
      </c>
    </row>
    <row r="108" ht="15.75" customHeight="1">
      <c r="B108" s="6">
        <v>369.0</v>
      </c>
      <c r="C108" s="12" t="s">
        <v>404</v>
      </c>
      <c r="D108" s="102"/>
      <c r="E108" s="102"/>
      <c r="F108" s="102"/>
      <c r="G108" s="102"/>
      <c r="H108" s="15" t="s">
        <v>28</v>
      </c>
      <c r="I108" s="16"/>
      <c r="J108" s="16"/>
      <c r="K108" s="16"/>
      <c r="L108" s="16"/>
      <c r="M108" s="16"/>
      <c r="N108" s="13" t="s">
        <v>30</v>
      </c>
      <c r="O108" s="15" t="s">
        <v>30</v>
      </c>
      <c r="P108" s="15" t="s">
        <v>28</v>
      </c>
      <c r="Q108" s="18" t="s">
        <v>31</v>
      </c>
      <c r="R108" s="6"/>
      <c r="S108" s="18">
        <v>44853.0</v>
      </c>
      <c r="T108" s="18">
        <v>44904.0</v>
      </c>
      <c r="U108" s="13" t="s">
        <v>32</v>
      </c>
    </row>
    <row r="109" ht="15.75" customHeight="1">
      <c r="B109" s="6">
        <v>370.0</v>
      </c>
      <c r="C109" s="12" t="s">
        <v>205</v>
      </c>
      <c r="D109" s="102"/>
      <c r="E109" s="102"/>
      <c r="F109" s="102"/>
      <c r="G109" s="102"/>
      <c r="H109" s="15"/>
      <c r="I109" s="16"/>
      <c r="J109" s="16"/>
      <c r="K109" s="16"/>
      <c r="L109" s="16"/>
      <c r="M109" s="16"/>
      <c r="N109" s="13"/>
      <c r="O109" s="15"/>
      <c r="P109" s="15"/>
      <c r="Q109" s="18" t="s">
        <v>31</v>
      </c>
      <c r="R109" s="6"/>
      <c r="S109" s="18">
        <v>44854.0</v>
      </c>
      <c r="T109" s="18">
        <v>44926.0</v>
      </c>
      <c r="U109" s="13" t="s">
        <v>59</v>
      </c>
    </row>
    <row r="110" ht="15.75" customHeight="1">
      <c r="B110" s="6">
        <v>371.0</v>
      </c>
      <c r="C110" s="12" t="s">
        <v>406</v>
      </c>
      <c r="D110" s="102"/>
      <c r="E110" s="102"/>
      <c r="F110" s="102"/>
      <c r="G110" s="102"/>
      <c r="H110" s="15" t="s">
        <v>28</v>
      </c>
      <c r="I110" s="16"/>
      <c r="J110" s="16"/>
      <c r="K110" s="16"/>
      <c r="L110" s="16"/>
      <c r="M110" s="16"/>
      <c r="N110" s="13" t="s">
        <v>30</v>
      </c>
      <c r="O110" s="15" t="s">
        <v>30</v>
      </c>
      <c r="P110" s="15" t="s">
        <v>86</v>
      </c>
      <c r="Q110" s="18" t="s">
        <v>31</v>
      </c>
      <c r="R110" s="6"/>
      <c r="S110" s="18">
        <v>44855.0</v>
      </c>
      <c r="T110" s="18">
        <v>44875.0</v>
      </c>
      <c r="U110" s="13" t="s">
        <v>32</v>
      </c>
    </row>
    <row r="111" ht="15.75" customHeight="1">
      <c r="B111" s="6">
        <v>372.0</v>
      </c>
      <c r="C111" s="12" t="s">
        <v>407</v>
      </c>
      <c r="D111" s="102"/>
      <c r="E111" s="102"/>
      <c r="F111" s="102"/>
      <c r="G111" s="102"/>
      <c r="H111" s="15" t="s">
        <v>78</v>
      </c>
      <c r="I111" s="16"/>
      <c r="J111" s="16"/>
      <c r="K111" s="16"/>
      <c r="L111" s="16"/>
      <c r="M111" s="16"/>
      <c r="N111" s="13" t="s">
        <v>86</v>
      </c>
      <c r="O111" s="15" t="s">
        <v>86</v>
      </c>
      <c r="P111" s="15" t="s">
        <v>28</v>
      </c>
      <c r="Q111" s="18" t="s">
        <v>31</v>
      </c>
      <c r="R111" s="6"/>
      <c r="S111" s="18">
        <v>44855.0</v>
      </c>
      <c r="T111" s="18">
        <v>44877.0</v>
      </c>
      <c r="U111" s="13" t="s">
        <v>59</v>
      </c>
    </row>
    <row r="112" ht="15.75" customHeight="1">
      <c r="B112" s="6">
        <v>373.0</v>
      </c>
      <c r="C112" s="12" t="s">
        <v>408</v>
      </c>
      <c r="D112" s="102"/>
      <c r="E112" s="102"/>
      <c r="F112" s="102"/>
      <c r="G112" s="102"/>
      <c r="H112" s="15" t="s">
        <v>78</v>
      </c>
      <c r="I112" s="16"/>
      <c r="J112" s="16"/>
      <c r="K112" s="16"/>
      <c r="L112" s="16"/>
      <c r="M112" s="16"/>
      <c r="N112" s="13" t="s">
        <v>30</v>
      </c>
      <c r="O112" s="15" t="s">
        <v>30</v>
      </c>
      <c r="P112" s="15" t="s">
        <v>86</v>
      </c>
      <c r="Q112" s="18" t="s">
        <v>31</v>
      </c>
      <c r="R112" s="6"/>
      <c r="S112" s="18">
        <v>44858.0</v>
      </c>
      <c r="T112" s="18">
        <v>44883.0</v>
      </c>
      <c r="U112" s="13"/>
    </row>
    <row r="113" ht="15.75" customHeight="1">
      <c r="B113" s="6">
        <v>374.0</v>
      </c>
      <c r="C113" s="12" t="s">
        <v>409</v>
      </c>
      <c r="D113" s="102"/>
      <c r="E113" s="102"/>
      <c r="F113" s="102"/>
      <c r="G113" s="102"/>
      <c r="H113" s="15" t="s">
        <v>28</v>
      </c>
      <c r="I113" s="16"/>
      <c r="J113" s="16"/>
      <c r="K113" s="16"/>
      <c r="L113" s="16"/>
      <c r="M113" s="16"/>
      <c r="N113" s="13" t="s">
        <v>86</v>
      </c>
      <c r="O113" s="15" t="s">
        <v>86</v>
      </c>
      <c r="P113" s="15" t="s">
        <v>86</v>
      </c>
      <c r="Q113" s="18" t="s">
        <v>31</v>
      </c>
      <c r="R113" s="6"/>
      <c r="S113" s="18">
        <v>44858.0</v>
      </c>
      <c r="T113" s="18">
        <v>44883.0</v>
      </c>
      <c r="U113" s="13"/>
    </row>
    <row r="114" ht="15.75" customHeight="1">
      <c r="B114" s="6">
        <v>375.0</v>
      </c>
      <c r="C114" s="12" t="s">
        <v>410</v>
      </c>
      <c r="D114" s="102"/>
      <c r="E114" s="102"/>
      <c r="F114" s="102"/>
      <c r="G114" s="102"/>
      <c r="H114" s="15" t="s">
        <v>28</v>
      </c>
      <c r="I114" s="16"/>
      <c r="J114" s="16"/>
      <c r="K114" s="16"/>
      <c r="L114" s="16"/>
      <c r="M114" s="16"/>
      <c r="N114" s="13" t="s">
        <v>30</v>
      </c>
      <c r="O114" s="15" t="s">
        <v>86</v>
      </c>
      <c r="P114" s="15" t="s">
        <v>86</v>
      </c>
      <c r="Q114" s="18" t="s">
        <v>31</v>
      </c>
      <c r="R114" s="6"/>
      <c r="S114" s="18">
        <v>44858.0</v>
      </c>
      <c r="T114" s="18">
        <v>44862.0</v>
      </c>
      <c r="U114" s="13"/>
    </row>
    <row r="115" ht="15.75" customHeight="1">
      <c r="B115" s="6">
        <v>376.0</v>
      </c>
      <c r="C115" s="12" t="s">
        <v>411</v>
      </c>
      <c r="D115" s="102"/>
      <c r="E115" s="102"/>
      <c r="F115" s="102"/>
      <c r="G115" s="102"/>
      <c r="H115" s="15" t="s">
        <v>191</v>
      </c>
      <c r="I115" s="16"/>
      <c r="J115" s="16"/>
      <c r="K115" s="16"/>
      <c r="L115" s="16"/>
      <c r="M115" s="16"/>
      <c r="N115" s="13" t="s">
        <v>30</v>
      </c>
      <c r="O115" s="15" t="s">
        <v>30</v>
      </c>
      <c r="P115" s="15" t="s">
        <v>28</v>
      </c>
      <c r="Q115" s="18" t="s">
        <v>31</v>
      </c>
      <c r="R115" s="6"/>
      <c r="S115" s="18">
        <v>44859.0</v>
      </c>
      <c r="T115" s="18">
        <v>44910.0</v>
      </c>
      <c r="U115" s="13" t="s">
        <v>32</v>
      </c>
    </row>
    <row r="116" ht="15.75" customHeight="1">
      <c r="B116" s="6">
        <v>377.0</v>
      </c>
      <c r="C116" s="12" t="s">
        <v>412</v>
      </c>
      <c r="D116" s="102"/>
      <c r="E116" s="102"/>
      <c r="F116" s="102"/>
      <c r="G116" s="102">
        <v>44875.0</v>
      </c>
      <c r="H116" s="15" t="s">
        <v>28</v>
      </c>
      <c r="I116" s="16"/>
      <c r="J116" s="16"/>
      <c r="K116" s="16"/>
      <c r="L116" s="16"/>
      <c r="M116" s="16"/>
      <c r="N116" s="13" t="s">
        <v>30</v>
      </c>
      <c r="O116" s="15" t="s">
        <v>30</v>
      </c>
      <c r="P116" s="15" t="s">
        <v>28</v>
      </c>
      <c r="Q116" s="18" t="s">
        <v>31</v>
      </c>
      <c r="R116" s="6"/>
      <c r="S116" s="18">
        <v>44861.0</v>
      </c>
      <c r="T116" s="18">
        <v>44868.0</v>
      </c>
      <c r="U116" s="13" t="s">
        <v>32</v>
      </c>
    </row>
    <row r="117" ht="15.75" customHeight="1">
      <c r="B117" s="6">
        <v>378.0</v>
      </c>
      <c r="C117" s="12" t="s">
        <v>390</v>
      </c>
      <c r="D117" s="102"/>
      <c r="E117" s="102"/>
      <c r="F117" s="102"/>
      <c r="G117" s="102"/>
      <c r="H117" s="15" t="s">
        <v>28</v>
      </c>
      <c r="I117" s="16"/>
      <c r="J117" s="16"/>
      <c r="K117" s="16"/>
      <c r="L117" s="16"/>
      <c r="M117" s="16"/>
      <c r="N117" s="13" t="s">
        <v>30</v>
      </c>
      <c r="O117" s="15" t="s">
        <v>30</v>
      </c>
      <c r="P117" s="15" t="s">
        <v>28</v>
      </c>
      <c r="Q117" s="18" t="s">
        <v>31</v>
      </c>
      <c r="R117" s="6"/>
      <c r="S117" s="18">
        <v>44862.0</v>
      </c>
      <c r="T117" s="18">
        <v>44888.0</v>
      </c>
      <c r="U117" s="13" t="s">
        <v>59</v>
      </c>
    </row>
    <row r="118" ht="15.75" customHeight="1">
      <c r="B118" s="6">
        <v>379.0</v>
      </c>
      <c r="C118" s="12" t="s">
        <v>256</v>
      </c>
      <c r="D118" s="102"/>
      <c r="E118" s="102"/>
      <c r="F118" s="102"/>
      <c r="G118" s="102">
        <v>44883.0</v>
      </c>
      <c r="H118" s="15" t="s">
        <v>78</v>
      </c>
      <c r="I118" s="16"/>
      <c r="J118" s="16"/>
      <c r="K118" s="16"/>
      <c r="L118" s="16"/>
      <c r="M118" s="16"/>
      <c r="N118" s="13" t="s">
        <v>30</v>
      </c>
      <c r="O118" s="15" t="s">
        <v>30</v>
      </c>
      <c r="P118" s="15" t="s">
        <v>28</v>
      </c>
      <c r="Q118" s="18" t="s">
        <v>31</v>
      </c>
      <c r="R118" s="6"/>
      <c r="S118" s="18">
        <v>44862.0</v>
      </c>
      <c r="T118" s="18">
        <v>44880.0</v>
      </c>
      <c r="U118" s="13" t="s">
        <v>32</v>
      </c>
    </row>
    <row r="119" ht="15.75" customHeight="1">
      <c r="B119" s="6">
        <v>380.0</v>
      </c>
      <c r="C119" s="12" t="s">
        <v>414</v>
      </c>
      <c r="D119" s="102"/>
      <c r="E119" s="102"/>
      <c r="F119" s="102"/>
      <c r="G119" s="102"/>
      <c r="H119" s="15" t="s">
        <v>28</v>
      </c>
      <c r="I119" s="16"/>
      <c r="J119" s="16"/>
      <c r="K119" s="16"/>
      <c r="L119" s="16"/>
      <c r="M119" s="16"/>
      <c r="N119" s="13" t="s">
        <v>30</v>
      </c>
      <c r="O119" s="15" t="s">
        <v>30</v>
      </c>
      <c r="P119" s="15" t="s">
        <v>28</v>
      </c>
      <c r="Q119" s="18" t="s">
        <v>31</v>
      </c>
      <c r="R119" s="6"/>
      <c r="S119" s="18">
        <v>44863.0</v>
      </c>
      <c r="T119" s="18">
        <v>44901.0</v>
      </c>
      <c r="U119" s="13" t="s">
        <v>32</v>
      </c>
    </row>
    <row r="120" ht="15.75" customHeight="1">
      <c r="B120" s="6">
        <v>381.0</v>
      </c>
      <c r="C120" s="12" t="s">
        <v>415</v>
      </c>
      <c r="D120" s="102"/>
      <c r="E120" s="102"/>
      <c r="F120" s="102"/>
      <c r="G120" s="102"/>
      <c r="H120" s="15" t="s">
        <v>28</v>
      </c>
      <c r="I120" s="16"/>
      <c r="J120" s="16"/>
      <c r="K120" s="16"/>
      <c r="L120" s="16"/>
      <c r="M120" s="16"/>
      <c r="N120" s="13" t="s">
        <v>86</v>
      </c>
      <c r="O120" s="15" t="s">
        <v>86</v>
      </c>
      <c r="P120" s="15" t="s">
        <v>86</v>
      </c>
      <c r="Q120" s="18" t="s">
        <v>31</v>
      </c>
      <c r="R120" s="6"/>
      <c r="S120" s="18">
        <v>44865.0</v>
      </c>
      <c r="T120" s="18">
        <v>44898.0</v>
      </c>
      <c r="U120" s="13" t="s">
        <v>32</v>
      </c>
    </row>
    <row r="121" ht="15.75" customHeight="1">
      <c r="B121" s="6">
        <v>382.0</v>
      </c>
      <c r="C121" s="12" t="s">
        <v>416</v>
      </c>
      <c r="D121" s="102"/>
      <c r="E121" s="102"/>
      <c r="F121" s="102"/>
      <c r="G121" s="102"/>
      <c r="H121" s="15" t="s">
        <v>28</v>
      </c>
      <c r="I121" s="16"/>
      <c r="J121" s="16"/>
      <c r="K121" s="16"/>
      <c r="L121" s="16"/>
      <c r="M121" s="16"/>
      <c r="N121" s="13" t="s">
        <v>30</v>
      </c>
      <c r="O121" s="15" t="s">
        <v>30</v>
      </c>
      <c r="P121" s="15" t="s">
        <v>28</v>
      </c>
      <c r="Q121" s="18" t="s">
        <v>31</v>
      </c>
      <c r="R121" s="6"/>
      <c r="S121" s="18">
        <v>44865.0</v>
      </c>
      <c r="T121" s="18">
        <v>44887.0</v>
      </c>
      <c r="U121" s="13" t="s">
        <v>59</v>
      </c>
    </row>
    <row r="122" ht="15.75" customHeight="1">
      <c r="B122" s="6">
        <v>383.0</v>
      </c>
      <c r="C122" s="12" t="s">
        <v>418</v>
      </c>
      <c r="D122" s="102"/>
      <c r="E122" s="102"/>
      <c r="F122" s="102"/>
      <c r="G122" s="102"/>
      <c r="H122" s="15" t="s">
        <v>78</v>
      </c>
      <c r="I122" s="16"/>
      <c r="J122" s="16"/>
      <c r="K122" s="16"/>
      <c r="L122" s="16"/>
      <c r="M122" s="16"/>
      <c r="N122" s="13" t="s">
        <v>86</v>
      </c>
      <c r="O122" s="15" t="s">
        <v>86</v>
      </c>
      <c r="P122" s="15" t="s">
        <v>28</v>
      </c>
      <c r="Q122" s="18" t="s">
        <v>31</v>
      </c>
      <c r="R122" s="6"/>
      <c r="S122" s="18">
        <v>44865.0</v>
      </c>
      <c r="T122" s="18">
        <v>44869.0</v>
      </c>
      <c r="U122" s="13" t="s">
        <v>32</v>
      </c>
    </row>
    <row r="123" ht="15.75" customHeight="1">
      <c r="B123" s="6">
        <v>384.0</v>
      </c>
      <c r="C123" s="12" t="s">
        <v>419</v>
      </c>
      <c r="D123" s="102"/>
      <c r="E123" s="102"/>
      <c r="F123" s="102"/>
      <c r="G123" s="102"/>
      <c r="H123" s="15" t="s">
        <v>28</v>
      </c>
      <c r="I123" s="16"/>
      <c r="J123" s="16"/>
      <c r="K123" s="16"/>
      <c r="L123" s="16"/>
      <c r="M123" s="16"/>
      <c r="N123" s="13" t="s">
        <v>30</v>
      </c>
      <c r="O123" s="15" t="s">
        <v>30</v>
      </c>
      <c r="P123" s="15" t="s">
        <v>28</v>
      </c>
      <c r="Q123" s="18" t="s">
        <v>31</v>
      </c>
      <c r="R123" s="6"/>
      <c r="S123" s="18">
        <v>44866.0</v>
      </c>
      <c r="T123" s="18">
        <v>44911.0</v>
      </c>
      <c r="U123" s="13" t="s">
        <v>32</v>
      </c>
    </row>
    <row r="124" ht="15.75" customHeight="1">
      <c r="B124" s="6">
        <v>385.0</v>
      </c>
      <c r="C124" s="12" t="s">
        <v>420</v>
      </c>
      <c r="D124" s="102"/>
      <c r="E124" s="102"/>
      <c r="F124" s="102"/>
      <c r="G124" s="102"/>
      <c r="H124" s="15" t="s">
        <v>28</v>
      </c>
      <c r="I124" s="16"/>
      <c r="J124" s="16"/>
      <c r="K124" s="16"/>
      <c r="L124" s="16"/>
      <c r="M124" s="16"/>
      <c r="N124" s="13" t="s">
        <v>30</v>
      </c>
      <c r="O124" s="15" t="s">
        <v>30</v>
      </c>
      <c r="P124" s="15" t="s">
        <v>28</v>
      </c>
      <c r="Q124" s="18" t="s">
        <v>31</v>
      </c>
      <c r="R124" s="6"/>
      <c r="S124" s="18">
        <v>44867.0</v>
      </c>
      <c r="T124" s="18">
        <v>44867.0</v>
      </c>
      <c r="U124" s="13" t="s">
        <v>32</v>
      </c>
    </row>
    <row r="125" ht="15.75" customHeight="1">
      <c r="B125" s="6">
        <v>386.0</v>
      </c>
      <c r="C125" s="12" t="s">
        <v>421</v>
      </c>
      <c r="D125" s="102"/>
      <c r="E125" s="102"/>
      <c r="F125" s="102"/>
      <c r="G125" s="102"/>
      <c r="H125" s="15" t="s">
        <v>28</v>
      </c>
      <c r="I125" s="16"/>
      <c r="J125" s="16"/>
      <c r="K125" s="16"/>
      <c r="L125" s="16"/>
      <c r="M125" s="16"/>
      <c r="N125" s="13" t="s">
        <v>30</v>
      </c>
      <c r="O125" s="15" t="s">
        <v>30</v>
      </c>
      <c r="P125" s="15" t="s">
        <v>28</v>
      </c>
      <c r="Q125" s="18" t="s">
        <v>31</v>
      </c>
      <c r="R125" s="6"/>
      <c r="S125" s="18">
        <v>44872.0</v>
      </c>
      <c r="T125" s="18">
        <v>44897.0</v>
      </c>
      <c r="U125" s="13" t="s">
        <v>32</v>
      </c>
    </row>
    <row r="126" ht="15.75" customHeight="1">
      <c r="B126" s="6">
        <v>387.0</v>
      </c>
      <c r="C126" s="12" t="s">
        <v>422</v>
      </c>
      <c r="D126" s="102"/>
      <c r="E126" s="102"/>
      <c r="F126" s="102"/>
      <c r="G126" s="102"/>
      <c r="H126" s="15" t="s">
        <v>28</v>
      </c>
      <c r="I126" s="16"/>
      <c r="J126" s="16"/>
      <c r="K126" s="16"/>
      <c r="L126" s="16"/>
      <c r="M126" s="16"/>
      <c r="N126" s="13" t="s">
        <v>30</v>
      </c>
      <c r="O126" s="15" t="s">
        <v>30</v>
      </c>
      <c r="P126" s="15" t="s">
        <v>28</v>
      </c>
      <c r="Q126" s="18" t="s">
        <v>31</v>
      </c>
      <c r="R126" s="6"/>
      <c r="S126" s="18">
        <v>44872.0</v>
      </c>
      <c r="T126" s="18">
        <v>44929.0</v>
      </c>
      <c r="U126" s="13" t="s">
        <v>32</v>
      </c>
    </row>
    <row r="127" ht="15.75" customHeight="1">
      <c r="B127" s="6">
        <v>388.0</v>
      </c>
      <c r="C127" s="12" t="s">
        <v>423</v>
      </c>
      <c r="D127" s="102"/>
      <c r="E127" s="102"/>
      <c r="F127" s="102"/>
      <c r="G127" s="102"/>
      <c r="H127" s="15" t="s">
        <v>191</v>
      </c>
      <c r="I127" s="16"/>
      <c r="J127" s="16"/>
      <c r="K127" s="16"/>
      <c r="L127" s="16"/>
      <c r="M127" s="16"/>
      <c r="N127" s="13" t="s">
        <v>30</v>
      </c>
      <c r="O127" s="15" t="s">
        <v>30</v>
      </c>
      <c r="P127" s="15" t="s">
        <v>28</v>
      </c>
      <c r="Q127" s="18" t="s">
        <v>31</v>
      </c>
      <c r="R127" s="6"/>
      <c r="S127" s="18">
        <v>44872.0</v>
      </c>
      <c r="T127" s="18">
        <v>44929.0</v>
      </c>
      <c r="U127" s="13" t="s">
        <v>32</v>
      </c>
    </row>
    <row r="128" ht="15.75" customHeight="1">
      <c r="B128" s="6">
        <v>389.0</v>
      </c>
      <c r="C128" s="12" t="s">
        <v>424</v>
      </c>
      <c r="D128" s="102"/>
      <c r="E128" s="102"/>
      <c r="F128" s="102"/>
      <c r="G128" s="102"/>
      <c r="H128" s="15" t="s">
        <v>191</v>
      </c>
      <c r="I128" s="16"/>
      <c r="J128" s="16"/>
      <c r="K128" s="16"/>
      <c r="L128" s="16"/>
      <c r="M128" s="16"/>
      <c r="N128" s="13" t="s">
        <v>30</v>
      </c>
      <c r="O128" s="15" t="s">
        <v>30</v>
      </c>
      <c r="P128" s="15" t="s">
        <v>28</v>
      </c>
      <c r="Q128" s="18" t="s">
        <v>31</v>
      </c>
      <c r="R128" s="6"/>
      <c r="S128" s="18">
        <v>44872.0</v>
      </c>
      <c r="T128" s="18">
        <v>44880.0</v>
      </c>
      <c r="U128" s="13" t="s">
        <v>59</v>
      </c>
    </row>
    <row r="129" ht="15.75" customHeight="1">
      <c r="B129" s="6">
        <v>390.0</v>
      </c>
      <c r="C129" s="12" t="s">
        <v>425</v>
      </c>
      <c r="D129" s="102"/>
      <c r="E129" s="102"/>
      <c r="F129" s="102"/>
      <c r="G129" s="102"/>
      <c r="H129" s="15" t="s">
        <v>28</v>
      </c>
      <c r="I129" s="16"/>
      <c r="J129" s="16"/>
      <c r="K129" s="16"/>
      <c r="L129" s="16"/>
      <c r="M129" s="16"/>
      <c r="N129" s="13" t="s">
        <v>30</v>
      </c>
      <c r="O129" s="15" t="s">
        <v>30</v>
      </c>
      <c r="P129" s="15" t="s">
        <v>28</v>
      </c>
      <c r="Q129" s="18" t="s">
        <v>31</v>
      </c>
      <c r="R129" s="6"/>
      <c r="S129" s="18">
        <v>44874.0</v>
      </c>
      <c r="T129" s="18">
        <v>44911.0</v>
      </c>
      <c r="U129" s="13" t="s">
        <v>32</v>
      </c>
    </row>
    <row r="130" ht="15.75" customHeight="1">
      <c r="B130" s="6">
        <v>391.0</v>
      </c>
      <c r="C130" s="12" t="s">
        <v>426</v>
      </c>
      <c r="D130" s="102"/>
      <c r="E130" s="102"/>
      <c r="F130" s="102"/>
      <c r="G130" s="102"/>
      <c r="H130" s="15" t="s">
        <v>28</v>
      </c>
      <c r="I130" s="16"/>
      <c r="J130" s="16"/>
      <c r="K130" s="16"/>
      <c r="L130" s="16"/>
      <c r="M130" s="16"/>
      <c r="N130" s="13" t="s">
        <v>30</v>
      </c>
      <c r="O130" s="15" t="s">
        <v>30</v>
      </c>
      <c r="P130" s="15" t="s">
        <v>28</v>
      </c>
      <c r="Q130" s="18" t="s">
        <v>31</v>
      </c>
      <c r="R130" s="6"/>
      <c r="S130" s="18">
        <v>44874.0</v>
      </c>
      <c r="T130" s="18">
        <v>44925.0</v>
      </c>
      <c r="U130" s="13" t="s">
        <v>32</v>
      </c>
    </row>
    <row r="131" ht="15.75" customHeight="1">
      <c r="B131" s="6">
        <v>392.0</v>
      </c>
      <c r="C131" s="12" t="s">
        <v>427</v>
      </c>
      <c r="D131" s="102"/>
      <c r="E131" s="102"/>
      <c r="F131" s="102"/>
      <c r="G131" s="102"/>
      <c r="H131" s="15" t="s">
        <v>28</v>
      </c>
      <c r="I131" s="16"/>
      <c r="J131" s="16"/>
      <c r="K131" s="16"/>
      <c r="L131" s="16"/>
      <c r="M131" s="16"/>
      <c r="N131" s="13" t="s">
        <v>30</v>
      </c>
      <c r="O131" s="15" t="s">
        <v>30</v>
      </c>
      <c r="P131" s="15" t="s">
        <v>28</v>
      </c>
      <c r="Q131" s="18" t="s">
        <v>31</v>
      </c>
      <c r="R131" s="6"/>
      <c r="S131" s="18">
        <v>44875.0</v>
      </c>
      <c r="T131" s="18">
        <v>44926.0</v>
      </c>
      <c r="U131" s="13" t="s">
        <v>59</v>
      </c>
    </row>
    <row r="132" ht="15.75" customHeight="1">
      <c r="B132" s="6">
        <v>393.0</v>
      </c>
      <c r="C132" s="12" t="s">
        <v>428</v>
      </c>
      <c r="D132" s="102"/>
      <c r="E132" s="102"/>
      <c r="F132" s="102"/>
      <c r="G132" s="102"/>
      <c r="H132" s="15" t="s">
        <v>28</v>
      </c>
      <c r="I132" s="16"/>
      <c r="J132" s="16"/>
      <c r="K132" s="16"/>
      <c r="L132" s="16"/>
      <c r="M132" s="16"/>
      <c r="N132" s="13" t="s">
        <v>30</v>
      </c>
      <c r="O132" s="15" t="s">
        <v>30</v>
      </c>
      <c r="P132" s="15" t="s">
        <v>28</v>
      </c>
      <c r="Q132" s="18" t="s">
        <v>31</v>
      </c>
      <c r="R132" s="6"/>
      <c r="S132" s="18">
        <v>44875.0</v>
      </c>
      <c r="T132" s="18">
        <v>44897.0</v>
      </c>
      <c r="U132" s="13" t="s">
        <v>32</v>
      </c>
    </row>
    <row r="133" ht="15.75" customHeight="1">
      <c r="B133" s="6">
        <v>394.0</v>
      </c>
      <c r="C133" s="12" t="s">
        <v>412</v>
      </c>
      <c r="D133" s="102"/>
      <c r="E133" s="102"/>
      <c r="F133" s="102"/>
      <c r="G133" s="102"/>
      <c r="H133" s="15" t="s">
        <v>28</v>
      </c>
      <c r="I133" s="16"/>
      <c r="J133" s="16"/>
      <c r="K133" s="16"/>
      <c r="L133" s="16"/>
      <c r="M133" s="16"/>
      <c r="N133" s="13" t="s">
        <v>30</v>
      </c>
      <c r="O133" s="15" t="s">
        <v>30</v>
      </c>
      <c r="P133" s="15" t="s">
        <v>28</v>
      </c>
      <c r="Q133" s="18" t="s">
        <v>31</v>
      </c>
      <c r="R133" s="6"/>
      <c r="S133" s="18">
        <v>44876.0</v>
      </c>
      <c r="T133" s="18">
        <v>44876.0</v>
      </c>
      <c r="U133" s="13" t="s">
        <v>32</v>
      </c>
    </row>
    <row r="134" ht="15.75" customHeight="1">
      <c r="B134" s="6">
        <v>395.0</v>
      </c>
      <c r="C134" s="12" t="s">
        <v>429</v>
      </c>
      <c r="D134" s="102"/>
      <c r="E134" s="102"/>
      <c r="F134" s="102"/>
      <c r="G134" s="102"/>
      <c r="H134" s="15" t="s">
        <v>28</v>
      </c>
      <c r="I134" s="16"/>
      <c r="J134" s="16"/>
      <c r="K134" s="16"/>
      <c r="L134" s="16"/>
      <c r="M134" s="16"/>
      <c r="N134" s="13" t="s">
        <v>86</v>
      </c>
      <c r="O134" s="15" t="s">
        <v>86</v>
      </c>
      <c r="P134" s="15" t="s">
        <v>28</v>
      </c>
      <c r="Q134" s="18" t="s">
        <v>31</v>
      </c>
      <c r="R134" s="6"/>
      <c r="S134" s="18">
        <v>44879.0</v>
      </c>
      <c r="T134" s="18">
        <v>44926.0</v>
      </c>
      <c r="U134" s="13" t="s">
        <v>32</v>
      </c>
    </row>
    <row r="135" ht="15.75" customHeight="1">
      <c r="B135" s="6">
        <v>396.0</v>
      </c>
      <c r="C135" s="12" t="s">
        <v>431</v>
      </c>
      <c r="D135" s="102"/>
      <c r="E135" s="102"/>
      <c r="F135" s="102"/>
      <c r="G135" s="102"/>
      <c r="H135" s="15" t="s">
        <v>28</v>
      </c>
      <c r="I135" s="16"/>
      <c r="J135" s="16"/>
      <c r="K135" s="16"/>
      <c r="L135" s="16"/>
      <c r="M135" s="16"/>
      <c r="N135" s="13" t="s">
        <v>86</v>
      </c>
      <c r="O135" s="15" t="s">
        <v>86</v>
      </c>
      <c r="P135" s="15" t="s">
        <v>28</v>
      </c>
      <c r="Q135" s="18" t="s">
        <v>31</v>
      </c>
      <c r="R135" s="6"/>
      <c r="S135" s="18">
        <v>44879.0</v>
      </c>
      <c r="T135" s="18">
        <v>44921.0</v>
      </c>
      <c r="U135" s="13" t="s">
        <v>32</v>
      </c>
    </row>
    <row r="136" ht="15.75" customHeight="1">
      <c r="B136" s="6">
        <v>397.0</v>
      </c>
      <c r="C136" s="12" t="s">
        <v>432</v>
      </c>
      <c r="D136" s="102"/>
      <c r="E136" s="102"/>
      <c r="F136" s="102"/>
      <c r="G136" s="102"/>
      <c r="H136" s="15" t="s">
        <v>28</v>
      </c>
      <c r="I136" s="16"/>
      <c r="J136" s="16"/>
      <c r="K136" s="16"/>
      <c r="L136" s="16"/>
      <c r="M136" s="16"/>
      <c r="N136" s="13" t="s">
        <v>30</v>
      </c>
      <c r="O136" s="15" t="s">
        <v>30</v>
      </c>
      <c r="P136" s="15" t="s">
        <v>28</v>
      </c>
      <c r="Q136" s="18" t="s">
        <v>31</v>
      </c>
      <c r="R136" s="6"/>
      <c r="S136" s="18">
        <v>44886.0</v>
      </c>
      <c r="T136" s="18">
        <v>44932.0</v>
      </c>
      <c r="U136" s="13" t="s">
        <v>32</v>
      </c>
    </row>
    <row r="137" ht="15.75" customHeight="1">
      <c r="B137" s="6">
        <v>398.0</v>
      </c>
      <c r="C137" s="12" t="s">
        <v>433</v>
      </c>
      <c r="D137" s="102"/>
      <c r="E137" s="102"/>
      <c r="F137" s="102"/>
      <c r="G137" s="102"/>
      <c r="H137" s="15" t="s">
        <v>78</v>
      </c>
      <c r="I137" s="16"/>
      <c r="J137" s="16"/>
      <c r="K137" s="16"/>
      <c r="L137" s="16"/>
      <c r="M137" s="16"/>
      <c r="N137" s="13" t="s">
        <v>30</v>
      </c>
      <c r="O137" s="15" t="s">
        <v>30</v>
      </c>
      <c r="P137" s="15" t="s">
        <v>28</v>
      </c>
      <c r="Q137" s="18" t="s">
        <v>31</v>
      </c>
      <c r="R137" s="6"/>
      <c r="S137" s="18">
        <v>44886.0</v>
      </c>
      <c r="T137" s="18">
        <v>44909.0</v>
      </c>
      <c r="U137" s="13" t="s">
        <v>59</v>
      </c>
    </row>
    <row r="138" ht="15.75" customHeight="1">
      <c r="B138" s="6">
        <v>399.0</v>
      </c>
      <c r="C138" s="12" t="s">
        <v>434</v>
      </c>
      <c r="D138" s="102"/>
      <c r="E138" s="102"/>
      <c r="F138" s="102"/>
      <c r="G138" s="102"/>
      <c r="H138" s="15" t="s">
        <v>28</v>
      </c>
      <c r="I138" s="16"/>
      <c r="J138" s="16"/>
      <c r="K138" s="16"/>
      <c r="L138" s="16"/>
      <c r="M138" s="16"/>
      <c r="N138" s="13" t="s">
        <v>30</v>
      </c>
      <c r="O138" s="15" t="s">
        <v>30</v>
      </c>
      <c r="P138" s="15" t="s">
        <v>28</v>
      </c>
      <c r="Q138" s="18" t="s">
        <v>31</v>
      </c>
      <c r="R138" s="6"/>
      <c r="S138" s="18">
        <v>44886.0</v>
      </c>
      <c r="T138" s="18">
        <v>44923.0</v>
      </c>
      <c r="U138" s="13" t="s">
        <v>32</v>
      </c>
    </row>
    <row r="139" ht="15.75" customHeight="1">
      <c r="B139" s="6">
        <v>400.0</v>
      </c>
      <c r="C139" s="12" t="s">
        <v>435</v>
      </c>
      <c r="D139" s="102"/>
      <c r="E139" s="102"/>
      <c r="F139" s="102"/>
      <c r="G139" s="102"/>
      <c r="H139" s="15" t="s">
        <v>28</v>
      </c>
      <c r="I139" s="16"/>
      <c r="J139" s="16"/>
      <c r="K139" s="16"/>
      <c r="L139" s="16"/>
      <c r="M139" s="16"/>
      <c r="N139" s="13" t="s">
        <v>30</v>
      </c>
      <c r="O139" s="15" t="s">
        <v>30</v>
      </c>
      <c r="P139" s="15" t="s">
        <v>28</v>
      </c>
      <c r="Q139" s="18" t="s">
        <v>31</v>
      </c>
      <c r="R139" s="6"/>
      <c r="S139" s="18">
        <v>44886.0</v>
      </c>
      <c r="T139" s="18">
        <v>44946.0</v>
      </c>
      <c r="U139" s="13" t="s">
        <v>32</v>
      </c>
    </row>
    <row r="140" ht="15.75" customHeight="1">
      <c r="B140" s="6">
        <v>401.0</v>
      </c>
      <c r="C140" s="12" t="s">
        <v>436</v>
      </c>
      <c r="D140" s="102"/>
      <c r="E140" s="102"/>
      <c r="F140" s="102"/>
      <c r="G140" s="102"/>
      <c r="H140" s="15" t="s">
        <v>28</v>
      </c>
      <c r="I140" s="16"/>
      <c r="J140" s="16"/>
      <c r="K140" s="16"/>
      <c r="L140" s="16"/>
      <c r="M140" s="16"/>
      <c r="N140" s="13" t="s">
        <v>30</v>
      </c>
      <c r="O140" s="15" t="s">
        <v>30</v>
      </c>
      <c r="P140" s="15" t="s">
        <v>28</v>
      </c>
      <c r="Q140" s="18" t="s">
        <v>31</v>
      </c>
      <c r="R140" s="6"/>
      <c r="S140" s="18">
        <v>44886.0</v>
      </c>
      <c r="T140" s="18">
        <v>44939.0</v>
      </c>
      <c r="U140" s="13" t="s">
        <v>32</v>
      </c>
    </row>
    <row r="141" ht="15.75" customHeight="1">
      <c r="B141" s="6">
        <v>402.0</v>
      </c>
      <c r="C141" s="12" t="s">
        <v>437</v>
      </c>
      <c r="D141" s="102"/>
      <c r="E141" s="102"/>
      <c r="F141" s="102"/>
      <c r="G141" s="102"/>
      <c r="H141" s="15" t="s">
        <v>28</v>
      </c>
      <c r="I141" s="16"/>
      <c r="J141" s="16"/>
      <c r="K141" s="16"/>
      <c r="L141" s="16"/>
      <c r="M141" s="16"/>
      <c r="N141" s="13" t="s">
        <v>30</v>
      </c>
      <c r="O141" s="15" t="s">
        <v>30</v>
      </c>
      <c r="P141" s="15" t="s">
        <v>28</v>
      </c>
      <c r="Q141" s="18" t="s">
        <v>31</v>
      </c>
      <c r="R141" s="6"/>
      <c r="S141" s="18">
        <v>44886.0</v>
      </c>
      <c r="T141" s="18">
        <v>44939.0</v>
      </c>
      <c r="U141" s="13" t="s">
        <v>32</v>
      </c>
    </row>
    <row r="142" ht="15.75" customHeight="1">
      <c r="B142" s="6">
        <v>403.0</v>
      </c>
      <c r="C142" s="12" t="s">
        <v>438</v>
      </c>
      <c r="D142" s="102"/>
      <c r="E142" s="102"/>
      <c r="F142" s="102"/>
      <c r="G142" s="102"/>
      <c r="H142" s="15" t="s">
        <v>28</v>
      </c>
      <c r="I142" s="16"/>
      <c r="J142" s="16"/>
      <c r="K142" s="16"/>
      <c r="L142" s="16"/>
      <c r="M142" s="16"/>
      <c r="N142" s="13" t="s">
        <v>30</v>
      </c>
      <c r="O142" s="15" t="s">
        <v>30</v>
      </c>
      <c r="P142" s="15" t="s">
        <v>28</v>
      </c>
      <c r="Q142" s="18" t="s">
        <v>31</v>
      </c>
      <c r="R142" s="6"/>
      <c r="S142" s="18">
        <v>44886.0</v>
      </c>
      <c r="T142" s="18">
        <v>44904.0</v>
      </c>
      <c r="U142" s="13" t="s">
        <v>59</v>
      </c>
    </row>
    <row r="143" ht="15.75" customHeight="1">
      <c r="B143" s="6">
        <v>404.0</v>
      </c>
      <c r="C143" s="12" t="s">
        <v>439</v>
      </c>
      <c r="D143" s="102"/>
      <c r="E143" s="102"/>
      <c r="F143" s="102"/>
      <c r="G143" s="102"/>
      <c r="H143" s="15" t="s">
        <v>28</v>
      </c>
      <c r="I143" s="16"/>
      <c r="J143" s="16"/>
      <c r="K143" s="16"/>
      <c r="L143" s="16"/>
      <c r="M143" s="16"/>
      <c r="N143" s="13" t="s">
        <v>30</v>
      </c>
      <c r="O143" s="15" t="s">
        <v>30</v>
      </c>
      <c r="P143" s="15" t="s">
        <v>28</v>
      </c>
      <c r="Q143" s="18" t="s">
        <v>31</v>
      </c>
      <c r="R143" s="6"/>
      <c r="S143" s="18">
        <v>44887.0</v>
      </c>
      <c r="T143" s="18">
        <v>44929.0</v>
      </c>
      <c r="U143" s="13" t="s">
        <v>32</v>
      </c>
    </row>
    <row r="144" ht="15.75" customHeight="1">
      <c r="B144" s="6">
        <v>405.0</v>
      </c>
      <c r="C144" s="12" t="s">
        <v>440</v>
      </c>
      <c r="D144" s="102"/>
      <c r="E144" s="102"/>
      <c r="F144" s="102"/>
      <c r="G144" s="102"/>
      <c r="H144" s="15" t="s">
        <v>28</v>
      </c>
      <c r="I144" s="16"/>
      <c r="J144" s="16"/>
      <c r="K144" s="16"/>
      <c r="L144" s="16"/>
      <c r="M144" s="16"/>
      <c r="N144" s="13" t="s">
        <v>30</v>
      </c>
      <c r="O144" s="15" t="s">
        <v>30</v>
      </c>
      <c r="P144" s="15" t="s">
        <v>28</v>
      </c>
      <c r="Q144" s="18" t="s">
        <v>31</v>
      </c>
      <c r="R144" s="6"/>
      <c r="S144" s="18">
        <v>44887.0</v>
      </c>
      <c r="T144" s="18">
        <v>44929.0</v>
      </c>
      <c r="U144" s="13" t="s">
        <v>32</v>
      </c>
    </row>
    <row r="145" ht="15.75" customHeight="1">
      <c r="B145" s="6">
        <v>406.0</v>
      </c>
      <c r="C145" s="12" t="s">
        <v>441</v>
      </c>
      <c r="D145" s="102"/>
      <c r="E145" s="102"/>
      <c r="F145" s="102"/>
      <c r="G145" s="102"/>
      <c r="H145" s="15" t="s">
        <v>28</v>
      </c>
      <c r="I145" s="16"/>
      <c r="J145" s="16"/>
      <c r="K145" s="16"/>
      <c r="L145" s="16"/>
      <c r="M145" s="16"/>
      <c r="N145" s="13" t="s">
        <v>30</v>
      </c>
      <c r="O145" s="15" t="s">
        <v>30</v>
      </c>
      <c r="P145" s="15" t="s">
        <v>28</v>
      </c>
      <c r="Q145" s="18" t="s">
        <v>31</v>
      </c>
      <c r="R145" s="6"/>
      <c r="S145" s="18">
        <v>44888.0</v>
      </c>
      <c r="T145" s="18">
        <v>44907.0</v>
      </c>
      <c r="U145" s="13" t="s">
        <v>32</v>
      </c>
    </row>
    <row r="146" ht="15.75" customHeight="1">
      <c r="B146" s="6">
        <v>407.0</v>
      </c>
      <c r="C146" s="12" t="s">
        <v>442</v>
      </c>
      <c r="D146" s="102"/>
      <c r="E146" s="102"/>
      <c r="F146" s="102"/>
      <c r="G146" s="102"/>
      <c r="H146" s="15" t="s">
        <v>28</v>
      </c>
      <c r="I146" s="16"/>
      <c r="J146" s="16"/>
      <c r="K146" s="16"/>
      <c r="L146" s="16"/>
      <c r="M146" s="16"/>
      <c r="N146" s="13" t="s">
        <v>86</v>
      </c>
      <c r="O146" s="15" t="s">
        <v>86</v>
      </c>
      <c r="P146" s="15" t="s">
        <v>86</v>
      </c>
      <c r="Q146" s="18" t="s">
        <v>31</v>
      </c>
      <c r="R146" s="6"/>
      <c r="S146" s="18">
        <v>44890.0</v>
      </c>
      <c r="T146" s="18">
        <v>44932.0</v>
      </c>
      <c r="U146" s="13" t="s">
        <v>32</v>
      </c>
    </row>
    <row r="147" ht="15.75" customHeight="1">
      <c r="B147" s="6" t="s">
        <v>445</v>
      </c>
      <c r="C147" s="12" t="s">
        <v>446</v>
      </c>
      <c r="D147" s="102"/>
      <c r="E147" s="102"/>
      <c r="F147" s="102"/>
      <c r="G147" s="102"/>
      <c r="H147" s="15" t="s">
        <v>28</v>
      </c>
      <c r="I147" s="16"/>
      <c r="J147" s="16"/>
      <c r="K147" s="16"/>
      <c r="L147" s="16"/>
      <c r="M147" s="16"/>
      <c r="N147" s="13" t="s">
        <v>30</v>
      </c>
      <c r="O147" s="15" t="s">
        <v>30</v>
      </c>
      <c r="P147" s="15" t="s">
        <v>28</v>
      </c>
      <c r="Q147" s="18" t="s">
        <v>31</v>
      </c>
      <c r="R147" s="6"/>
      <c r="S147" s="18">
        <v>44895.0</v>
      </c>
      <c r="T147" s="18">
        <v>44985.0</v>
      </c>
      <c r="U147" s="13" t="s">
        <v>32</v>
      </c>
    </row>
    <row r="148" ht="15.75" customHeight="1">
      <c r="B148" s="6">
        <v>408.0</v>
      </c>
      <c r="C148" s="12" t="s">
        <v>443</v>
      </c>
      <c r="D148" s="102"/>
      <c r="E148" s="102"/>
      <c r="F148" s="102"/>
      <c r="G148" s="102"/>
      <c r="H148" s="15" t="s">
        <v>28</v>
      </c>
      <c r="I148" s="16"/>
      <c r="J148" s="16"/>
      <c r="K148" s="16"/>
      <c r="L148" s="16"/>
      <c r="M148" s="16"/>
      <c r="N148" s="13" t="s">
        <v>30</v>
      </c>
      <c r="O148" s="15" t="s">
        <v>30</v>
      </c>
      <c r="P148" s="15" t="s">
        <v>28</v>
      </c>
      <c r="Q148" s="18" t="s">
        <v>31</v>
      </c>
      <c r="R148" s="6"/>
      <c r="S148" s="18">
        <v>44895.0</v>
      </c>
      <c r="T148" s="18">
        <v>44943.0</v>
      </c>
      <c r="U148" s="13" t="s">
        <v>32</v>
      </c>
    </row>
    <row r="149" ht="15.75" customHeight="1">
      <c r="B149" s="6">
        <v>409.0</v>
      </c>
      <c r="C149" s="12" t="s">
        <v>447</v>
      </c>
      <c r="D149" s="102"/>
      <c r="E149" s="102"/>
      <c r="F149" s="102"/>
      <c r="G149" s="102"/>
      <c r="H149" s="15" t="s">
        <v>28</v>
      </c>
      <c r="I149" s="16"/>
      <c r="J149" s="16"/>
      <c r="K149" s="16"/>
      <c r="L149" s="16"/>
      <c r="M149" s="16"/>
      <c r="N149" s="13" t="s">
        <v>30</v>
      </c>
      <c r="O149" s="15" t="s">
        <v>30</v>
      </c>
      <c r="P149" s="15" t="s">
        <v>28</v>
      </c>
      <c r="Q149" s="18" t="s">
        <v>31</v>
      </c>
      <c r="R149" s="6"/>
      <c r="S149" s="18">
        <v>44895.0</v>
      </c>
      <c r="T149" s="18">
        <v>44950.0</v>
      </c>
      <c r="U149" s="13" t="s">
        <v>32</v>
      </c>
    </row>
    <row r="150" ht="15.75" customHeight="1">
      <c r="B150" s="6">
        <v>410.0</v>
      </c>
      <c r="C150" s="12" t="s">
        <v>420</v>
      </c>
      <c r="D150" s="102"/>
      <c r="E150" s="102"/>
      <c r="F150" s="102"/>
      <c r="G150" s="102"/>
      <c r="H150" s="15" t="s">
        <v>78</v>
      </c>
      <c r="I150" s="16"/>
      <c r="J150" s="16"/>
      <c r="K150" s="16"/>
      <c r="L150" s="16"/>
      <c r="M150" s="16"/>
      <c r="N150" s="13" t="s">
        <v>86</v>
      </c>
      <c r="O150" s="15" t="s">
        <v>86</v>
      </c>
      <c r="P150" s="15" t="s">
        <v>28</v>
      </c>
      <c r="Q150" s="18" t="s">
        <v>31</v>
      </c>
      <c r="R150" s="6"/>
      <c r="S150" s="18">
        <v>44897.0</v>
      </c>
      <c r="T150" s="18">
        <v>44933.0</v>
      </c>
      <c r="U150" s="13" t="s">
        <v>32</v>
      </c>
    </row>
    <row r="151" ht="15.75" customHeight="1">
      <c r="B151" s="6">
        <v>411.0</v>
      </c>
      <c r="C151" s="12" t="s">
        <v>448</v>
      </c>
      <c r="D151" s="102"/>
      <c r="E151" s="102"/>
      <c r="F151" s="102"/>
      <c r="G151" s="102"/>
      <c r="H151" s="15" t="s">
        <v>28</v>
      </c>
      <c r="I151" s="16"/>
      <c r="J151" s="16"/>
      <c r="K151" s="16"/>
      <c r="L151" s="16"/>
      <c r="M151" s="16"/>
      <c r="N151" s="13" t="s">
        <v>30</v>
      </c>
      <c r="O151" s="15" t="s">
        <v>30</v>
      </c>
      <c r="P151" s="15" t="s">
        <v>28</v>
      </c>
      <c r="Q151" s="18" t="s">
        <v>31</v>
      </c>
      <c r="R151" s="6"/>
      <c r="S151" s="18">
        <v>44898.0</v>
      </c>
      <c r="T151" s="18">
        <v>44980.0</v>
      </c>
      <c r="U151" s="13" t="s">
        <v>32</v>
      </c>
    </row>
    <row r="152" ht="15.75" customHeight="1">
      <c r="B152" s="6">
        <v>412.0</v>
      </c>
      <c r="C152" s="12" t="s">
        <v>449</v>
      </c>
      <c r="D152" s="102"/>
      <c r="E152" s="102"/>
      <c r="F152" s="102"/>
      <c r="G152" s="102"/>
      <c r="H152" s="15" t="s">
        <v>28</v>
      </c>
      <c r="I152" s="16"/>
      <c r="J152" s="16"/>
      <c r="K152" s="16"/>
      <c r="L152" s="16"/>
      <c r="M152" s="16"/>
      <c r="N152" s="13" t="s">
        <v>30</v>
      </c>
      <c r="O152" s="15" t="s">
        <v>30</v>
      </c>
      <c r="P152" s="15" t="s">
        <v>28</v>
      </c>
      <c r="Q152" s="18" t="s">
        <v>31</v>
      </c>
      <c r="R152" s="6"/>
      <c r="S152" s="18">
        <v>44898.0</v>
      </c>
      <c r="T152" s="18">
        <v>44980.0</v>
      </c>
      <c r="U152" s="13" t="s">
        <v>32</v>
      </c>
    </row>
    <row r="153" ht="15.75" customHeight="1">
      <c r="B153" s="6" t="s">
        <v>455</v>
      </c>
      <c r="C153" s="119" t="s">
        <v>456</v>
      </c>
      <c r="D153" s="102"/>
      <c r="E153" s="102"/>
      <c r="F153" s="102"/>
      <c r="G153" s="102"/>
      <c r="H153" s="15" t="s">
        <v>28</v>
      </c>
      <c r="I153" s="119"/>
      <c r="J153" s="119"/>
      <c r="K153" s="119"/>
      <c r="L153" s="119"/>
      <c r="M153" s="119"/>
      <c r="N153" s="13" t="s">
        <v>30</v>
      </c>
      <c r="O153" s="15" t="s">
        <v>30</v>
      </c>
      <c r="P153" s="15" t="s">
        <v>28</v>
      </c>
      <c r="Q153" s="18" t="s">
        <v>31</v>
      </c>
      <c r="R153" s="6"/>
      <c r="S153" s="18">
        <v>44900.0</v>
      </c>
      <c r="T153" s="18">
        <v>44956.0</v>
      </c>
      <c r="U153" s="13" t="s">
        <v>32</v>
      </c>
    </row>
    <row r="154" ht="15.75" customHeight="1">
      <c r="B154" s="6" t="s">
        <v>459</v>
      </c>
      <c r="C154" s="12" t="s">
        <v>460</v>
      </c>
      <c r="D154" s="102"/>
      <c r="E154" s="102"/>
      <c r="F154" s="102"/>
      <c r="G154" s="102"/>
      <c r="H154" s="15" t="s">
        <v>28</v>
      </c>
      <c r="I154" s="16"/>
      <c r="J154" s="16"/>
      <c r="K154" s="16"/>
      <c r="L154" s="16"/>
      <c r="M154" s="16"/>
      <c r="N154" s="13" t="s">
        <v>30</v>
      </c>
      <c r="O154" s="15" t="s">
        <v>30</v>
      </c>
      <c r="P154" s="15" t="s">
        <v>28</v>
      </c>
      <c r="Q154" s="18" t="s">
        <v>31</v>
      </c>
      <c r="R154" s="6"/>
      <c r="S154" s="18">
        <v>44755.0</v>
      </c>
      <c r="T154" s="18">
        <v>44900.0</v>
      </c>
      <c r="U154" s="13"/>
    </row>
    <row r="155" ht="15.75" customHeight="1">
      <c r="B155" s="6">
        <v>413.0</v>
      </c>
      <c r="C155" s="12" t="s">
        <v>450</v>
      </c>
      <c r="D155" s="102"/>
      <c r="E155" s="102"/>
      <c r="F155" s="102"/>
      <c r="G155" s="102"/>
      <c r="H155" s="15" t="s">
        <v>28</v>
      </c>
      <c r="I155" s="16"/>
      <c r="J155" s="16"/>
      <c r="K155" s="16"/>
      <c r="L155" s="16"/>
      <c r="M155" s="16"/>
      <c r="N155" s="13" t="s">
        <v>30</v>
      </c>
      <c r="O155" s="15" t="s">
        <v>30</v>
      </c>
      <c r="P155" s="15" t="s">
        <v>28</v>
      </c>
      <c r="Q155" s="18" t="s">
        <v>31</v>
      </c>
      <c r="R155" s="6"/>
      <c r="S155" s="18">
        <v>44908.0</v>
      </c>
      <c r="T155" s="18">
        <v>44929.0</v>
      </c>
      <c r="U155" s="13" t="s">
        <v>59</v>
      </c>
    </row>
    <row r="156" ht="15.75" customHeight="1">
      <c r="B156" s="6">
        <v>414.0</v>
      </c>
      <c r="C156" s="12" t="s">
        <v>451</v>
      </c>
      <c r="D156" s="102"/>
      <c r="E156" s="102"/>
      <c r="F156" s="102"/>
      <c r="G156" s="102"/>
      <c r="H156" s="15" t="s">
        <v>28</v>
      </c>
      <c r="I156" s="16"/>
      <c r="J156" s="16"/>
      <c r="K156" s="16"/>
      <c r="L156" s="16"/>
      <c r="M156" s="16"/>
      <c r="N156" s="13" t="s">
        <v>30</v>
      </c>
      <c r="O156" s="15" t="s">
        <v>30</v>
      </c>
      <c r="P156" s="15" t="s">
        <v>28</v>
      </c>
      <c r="Q156" s="18" t="s">
        <v>31</v>
      </c>
      <c r="R156" s="6"/>
      <c r="S156" s="18">
        <v>44909.0</v>
      </c>
      <c r="T156" s="18">
        <v>45036.0</v>
      </c>
      <c r="U156" s="13" t="s">
        <v>32</v>
      </c>
    </row>
    <row r="157" ht="15.75" customHeight="1">
      <c r="B157" s="6">
        <v>415.0</v>
      </c>
      <c r="C157" s="12" t="s">
        <v>452</v>
      </c>
      <c r="D157" s="102"/>
      <c r="E157" s="102"/>
      <c r="F157" s="102"/>
      <c r="G157" s="102"/>
      <c r="H157" s="15" t="s">
        <v>28</v>
      </c>
      <c r="I157" s="16"/>
      <c r="J157" s="16"/>
      <c r="K157" s="16"/>
      <c r="L157" s="16"/>
      <c r="M157" s="16"/>
      <c r="N157" s="13" t="s">
        <v>30</v>
      </c>
      <c r="O157" s="15" t="s">
        <v>30</v>
      </c>
      <c r="P157" s="15" t="s">
        <v>28</v>
      </c>
      <c r="Q157" s="18" t="s">
        <v>31</v>
      </c>
      <c r="R157" s="6"/>
      <c r="S157" s="18">
        <v>44909.0</v>
      </c>
      <c r="T157" s="18">
        <v>44933.0</v>
      </c>
      <c r="U157" s="13" t="s">
        <v>32</v>
      </c>
    </row>
    <row r="158" ht="15.75" customHeight="1">
      <c r="B158" s="6">
        <v>416.0</v>
      </c>
      <c r="C158" s="12" t="s">
        <v>452</v>
      </c>
      <c r="D158" s="102"/>
      <c r="E158" s="102"/>
      <c r="F158" s="102"/>
      <c r="G158" s="102"/>
      <c r="H158" s="15" t="s">
        <v>78</v>
      </c>
      <c r="I158" s="16"/>
      <c r="J158" s="16"/>
      <c r="K158" s="16"/>
      <c r="L158" s="16"/>
      <c r="M158" s="16"/>
      <c r="N158" s="13" t="s">
        <v>30</v>
      </c>
      <c r="O158" s="15" t="s">
        <v>30</v>
      </c>
      <c r="P158" s="15" t="s">
        <v>28</v>
      </c>
      <c r="Q158" s="18" t="s">
        <v>31</v>
      </c>
      <c r="R158" s="6"/>
      <c r="S158" s="18">
        <v>44909.0</v>
      </c>
      <c r="T158" s="18">
        <v>44933.0</v>
      </c>
      <c r="U158" s="13" t="s">
        <v>32</v>
      </c>
    </row>
    <row r="159" ht="15.75" customHeight="1">
      <c r="B159" s="6">
        <v>417.0</v>
      </c>
      <c r="C159" s="12" t="s">
        <v>261</v>
      </c>
      <c r="D159" s="102"/>
      <c r="E159" s="102"/>
      <c r="F159" s="102"/>
      <c r="G159" s="102"/>
      <c r="H159" s="15" t="s">
        <v>78</v>
      </c>
      <c r="I159" s="16"/>
      <c r="J159" s="16"/>
      <c r="K159" s="16"/>
      <c r="L159" s="16"/>
      <c r="M159" s="16"/>
      <c r="N159" s="13" t="s">
        <v>86</v>
      </c>
      <c r="O159" s="15" t="s">
        <v>86</v>
      </c>
      <c r="P159" s="15" t="s">
        <v>86</v>
      </c>
      <c r="Q159" s="18" t="s">
        <v>31</v>
      </c>
      <c r="R159" s="6"/>
      <c r="S159" s="18">
        <v>44910.0</v>
      </c>
      <c r="T159" s="18">
        <v>44933.0</v>
      </c>
      <c r="U159" s="13" t="s">
        <v>32</v>
      </c>
    </row>
    <row r="160" ht="15.75" customHeight="1">
      <c r="B160" s="6">
        <v>418.0</v>
      </c>
      <c r="C160" s="12" t="s">
        <v>454</v>
      </c>
      <c r="D160" s="102"/>
      <c r="E160" s="102"/>
      <c r="F160" s="102"/>
      <c r="G160" s="102"/>
      <c r="H160" s="15" t="s">
        <v>28</v>
      </c>
      <c r="I160" s="16"/>
      <c r="J160" s="16"/>
      <c r="K160" s="16"/>
      <c r="L160" s="16"/>
      <c r="M160" s="16"/>
      <c r="N160" s="13" t="s">
        <v>86</v>
      </c>
      <c r="O160" s="15" t="s">
        <v>86</v>
      </c>
      <c r="P160" s="15" t="s">
        <v>86</v>
      </c>
      <c r="Q160" s="18" t="s">
        <v>31</v>
      </c>
      <c r="R160" s="6"/>
      <c r="S160" s="18">
        <v>44910.0</v>
      </c>
      <c r="T160" s="18">
        <v>44932.0</v>
      </c>
      <c r="U160" s="13" t="s">
        <v>79</v>
      </c>
    </row>
    <row r="161" ht="15.75" customHeight="1">
      <c r="B161" s="6" t="s">
        <v>466</v>
      </c>
      <c r="C161" s="12" t="s">
        <v>467</v>
      </c>
      <c r="D161" s="102"/>
      <c r="E161" s="102"/>
      <c r="F161" s="102"/>
      <c r="G161" s="102"/>
      <c r="H161" s="15" t="s">
        <v>28</v>
      </c>
      <c r="I161" s="16"/>
      <c r="J161" s="16"/>
      <c r="K161" s="16"/>
      <c r="L161" s="16"/>
      <c r="M161" s="16"/>
      <c r="N161" s="13" t="s">
        <v>30</v>
      </c>
      <c r="O161" s="15" t="s">
        <v>30</v>
      </c>
      <c r="P161" s="15" t="s">
        <v>28</v>
      </c>
      <c r="Q161" s="18" t="s">
        <v>31</v>
      </c>
      <c r="R161" s="6"/>
      <c r="S161" s="18">
        <v>44917.0</v>
      </c>
      <c r="T161" s="18">
        <v>44958.0</v>
      </c>
      <c r="U161" s="13" t="s">
        <v>32</v>
      </c>
    </row>
    <row r="162" ht="15.75" customHeight="1">
      <c r="B162" s="6">
        <v>419.0</v>
      </c>
      <c r="C162" s="12" t="s">
        <v>439</v>
      </c>
      <c r="D162" s="102"/>
      <c r="E162" s="102"/>
      <c r="F162" s="102"/>
      <c r="G162" s="102"/>
      <c r="H162" s="15" t="s">
        <v>78</v>
      </c>
      <c r="I162" s="16"/>
      <c r="J162" s="16"/>
      <c r="K162" s="16"/>
      <c r="L162" s="16"/>
      <c r="M162" s="16"/>
      <c r="N162" s="13" t="s">
        <v>30</v>
      </c>
      <c r="O162" s="15" t="s">
        <v>30</v>
      </c>
      <c r="P162" s="15" t="s">
        <v>28</v>
      </c>
      <c r="Q162" s="18" t="s">
        <v>31</v>
      </c>
      <c r="R162" s="6"/>
      <c r="S162" s="18">
        <v>44918.0</v>
      </c>
      <c r="T162" s="18">
        <v>44953.0</v>
      </c>
      <c r="U162" s="13" t="s">
        <v>32</v>
      </c>
    </row>
    <row r="163" ht="15.75" customHeight="1">
      <c r="B163" s="6">
        <v>420.0</v>
      </c>
      <c r="C163" s="12" t="s">
        <v>33</v>
      </c>
      <c r="D163" s="102"/>
      <c r="E163" s="102"/>
      <c r="F163" s="102"/>
      <c r="G163" s="102"/>
      <c r="H163" s="15" t="s">
        <v>28</v>
      </c>
      <c r="I163" s="16"/>
      <c r="J163" s="16"/>
      <c r="K163" s="16"/>
      <c r="L163" s="16"/>
      <c r="M163" s="16"/>
      <c r="N163" s="13" t="s">
        <v>86</v>
      </c>
      <c r="O163" s="15" t="s">
        <v>86</v>
      </c>
      <c r="P163" s="15" t="s">
        <v>86</v>
      </c>
      <c r="Q163" s="18" t="s">
        <v>31</v>
      </c>
      <c r="R163" s="6"/>
      <c r="S163" s="18">
        <v>44923.0</v>
      </c>
      <c r="T163" s="18">
        <v>44930.0</v>
      </c>
      <c r="U163" s="13" t="s">
        <v>59</v>
      </c>
    </row>
    <row r="164" ht="15.75" customHeight="1">
      <c r="B164" s="6">
        <v>421.0</v>
      </c>
      <c r="C164" s="12" t="s">
        <v>457</v>
      </c>
      <c r="D164" s="102"/>
      <c r="E164" s="102"/>
      <c r="F164" s="102"/>
      <c r="G164" s="102"/>
      <c r="H164" s="15" t="s">
        <v>28</v>
      </c>
      <c r="I164" s="16"/>
      <c r="J164" s="16"/>
      <c r="K164" s="16"/>
      <c r="L164" s="16"/>
      <c r="M164" s="16"/>
      <c r="N164" s="13" t="s">
        <v>30</v>
      </c>
      <c r="O164" s="15" t="s">
        <v>30</v>
      </c>
      <c r="P164" s="15" t="s">
        <v>28</v>
      </c>
      <c r="Q164" s="18" t="s">
        <v>31</v>
      </c>
      <c r="R164" s="6"/>
      <c r="S164" s="18">
        <v>44923.0</v>
      </c>
      <c r="T164" s="18">
        <v>44949.0</v>
      </c>
      <c r="U164" s="13" t="s">
        <v>32</v>
      </c>
    </row>
    <row r="165" ht="15.75" customHeight="1">
      <c r="B165" s="6">
        <v>422.0</v>
      </c>
      <c r="C165" s="12" t="s">
        <v>428</v>
      </c>
      <c r="D165" s="102"/>
      <c r="E165" s="102"/>
      <c r="F165" s="102"/>
      <c r="G165" s="102"/>
      <c r="H165" s="15" t="s">
        <v>28</v>
      </c>
      <c r="I165" s="16"/>
      <c r="J165" s="16"/>
      <c r="K165" s="16"/>
      <c r="L165" s="16"/>
      <c r="M165" s="16"/>
      <c r="N165" s="13" t="s">
        <v>30</v>
      </c>
      <c r="O165" s="15" t="s">
        <v>30</v>
      </c>
      <c r="P165" s="15" t="s">
        <v>28</v>
      </c>
      <c r="Q165" s="18" t="s">
        <v>31</v>
      </c>
      <c r="R165" s="6"/>
      <c r="S165" s="18">
        <v>44923.0</v>
      </c>
      <c r="T165" s="18">
        <v>44950.0</v>
      </c>
      <c r="U165" s="13" t="s">
        <v>32</v>
      </c>
    </row>
    <row r="166" ht="15.75" customHeight="1">
      <c r="B166" s="6">
        <v>423.0</v>
      </c>
      <c r="C166" s="12" t="s">
        <v>458</v>
      </c>
      <c r="D166" s="102"/>
      <c r="E166" s="102"/>
      <c r="F166" s="102"/>
      <c r="G166" s="102">
        <v>44953.0</v>
      </c>
      <c r="H166" s="15" t="s">
        <v>28</v>
      </c>
      <c r="I166" s="16"/>
      <c r="J166" s="16"/>
      <c r="K166" s="16"/>
      <c r="L166" s="16"/>
      <c r="M166" s="16"/>
      <c r="N166" s="13" t="s">
        <v>30</v>
      </c>
      <c r="O166" s="15" t="s">
        <v>30</v>
      </c>
      <c r="P166" s="15" t="s">
        <v>28</v>
      </c>
      <c r="Q166" s="18" t="s">
        <v>31</v>
      </c>
      <c r="R166" s="6"/>
      <c r="S166" s="18">
        <v>44924.0</v>
      </c>
      <c r="T166" s="18">
        <v>44946.0</v>
      </c>
      <c r="U166" s="13" t="s">
        <v>59</v>
      </c>
    </row>
    <row r="167" ht="15.75" customHeight="1">
      <c r="B167" s="6">
        <v>424.0</v>
      </c>
      <c r="C167" s="12" t="s">
        <v>378</v>
      </c>
      <c r="D167" s="102"/>
      <c r="E167" s="102"/>
      <c r="F167" s="102"/>
      <c r="G167" s="102">
        <v>44937.0</v>
      </c>
      <c r="H167" s="15" t="s">
        <v>28</v>
      </c>
      <c r="I167" s="16"/>
      <c r="J167" s="16"/>
      <c r="K167" s="16"/>
      <c r="L167" s="16"/>
      <c r="M167" s="16"/>
      <c r="N167" s="13" t="s">
        <v>30</v>
      </c>
      <c r="O167" s="15" t="s">
        <v>30</v>
      </c>
      <c r="P167" s="15" t="s">
        <v>28</v>
      </c>
      <c r="Q167" s="18" t="s">
        <v>31</v>
      </c>
      <c r="R167" s="6"/>
      <c r="S167" s="18">
        <v>44929.0</v>
      </c>
      <c r="T167" s="18">
        <v>44936.0</v>
      </c>
      <c r="U167" s="13" t="s">
        <v>59</v>
      </c>
    </row>
    <row r="168" ht="15.75" customHeight="1">
      <c r="B168" s="6">
        <v>425.0</v>
      </c>
      <c r="C168" s="12" t="s">
        <v>462</v>
      </c>
      <c r="D168" s="102"/>
      <c r="E168" s="102"/>
      <c r="F168" s="102"/>
      <c r="G168" s="102"/>
      <c r="H168" s="15" t="s">
        <v>78</v>
      </c>
      <c r="I168" s="16"/>
      <c r="J168" s="16"/>
      <c r="K168" s="16"/>
      <c r="L168" s="16"/>
      <c r="M168" s="16"/>
      <c r="N168" s="13" t="s">
        <v>30</v>
      </c>
      <c r="O168" s="15" t="s">
        <v>30</v>
      </c>
      <c r="P168" s="15" t="s">
        <v>86</v>
      </c>
      <c r="Q168" s="18" t="s">
        <v>31</v>
      </c>
      <c r="R168" s="6"/>
      <c r="S168" s="18">
        <v>44930.0</v>
      </c>
      <c r="T168" s="18">
        <v>44946.0</v>
      </c>
      <c r="U168" s="13" t="s">
        <v>32</v>
      </c>
    </row>
    <row r="169" ht="15.75" customHeight="1">
      <c r="B169" s="6">
        <v>426.0</v>
      </c>
      <c r="C169" s="12" t="s">
        <v>463</v>
      </c>
      <c r="D169" s="102"/>
      <c r="E169" s="102"/>
      <c r="F169" s="102"/>
      <c r="G169" s="102"/>
      <c r="H169" s="15" t="s">
        <v>28</v>
      </c>
      <c r="I169" s="16"/>
      <c r="J169" s="16"/>
      <c r="K169" s="16"/>
      <c r="L169" s="16"/>
      <c r="M169" s="16"/>
      <c r="N169" s="13" t="s">
        <v>30</v>
      </c>
      <c r="O169" s="15" t="s">
        <v>30</v>
      </c>
      <c r="P169" s="15" t="s">
        <v>28</v>
      </c>
      <c r="Q169" s="18" t="s">
        <v>31</v>
      </c>
      <c r="R169" s="6"/>
      <c r="S169" s="18">
        <v>44931.0</v>
      </c>
      <c r="T169" s="18">
        <v>44978.0</v>
      </c>
      <c r="U169" s="13" t="s">
        <v>32</v>
      </c>
    </row>
    <row r="170" ht="15.75" customHeight="1">
      <c r="B170" s="6">
        <v>427.0</v>
      </c>
      <c r="C170" s="12" t="s">
        <v>438</v>
      </c>
      <c r="D170" s="102"/>
      <c r="E170" s="102"/>
      <c r="F170" s="102"/>
      <c r="G170" s="102"/>
      <c r="H170" s="15" t="s">
        <v>28</v>
      </c>
      <c r="I170" s="16"/>
      <c r="J170" s="16"/>
      <c r="K170" s="16"/>
      <c r="L170" s="16"/>
      <c r="M170" s="16"/>
      <c r="N170" s="13" t="s">
        <v>30</v>
      </c>
      <c r="O170" s="15" t="s">
        <v>30</v>
      </c>
      <c r="P170" s="15" t="s">
        <v>86</v>
      </c>
      <c r="Q170" s="18" t="s">
        <v>31</v>
      </c>
      <c r="R170" s="6"/>
      <c r="S170" s="18">
        <v>44937.0</v>
      </c>
      <c r="T170" s="18">
        <v>44971.0</v>
      </c>
      <c r="U170" s="13" t="s">
        <v>59</v>
      </c>
    </row>
    <row r="171" ht="15.75" customHeight="1">
      <c r="B171" s="6">
        <v>428.0</v>
      </c>
      <c r="C171" s="12" t="s">
        <v>399</v>
      </c>
      <c r="D171" s="102"/>
      <c r="E171" s="102"/>
      <c r="F171" s="102"/>
      <c r="G171" s="102"/>
      <c r="H171" s="15" t="s">
        <v>28</v>
      </c>
      <c r="I171" s="16"/>
      <c r="J171" s="16"/>
      <c r="K171" s="16"/>
      <c r="L171" s="16"/>
      <c r="M171" s="16"/>
      <c r="N171" s="13" t="s">
        <v>30</v>
      </c>
      <c r="O171" s="15" t="s">
        <v>30</v>
      </c>
      <c r="P171" s="15" t="s">
        <v>86</v>
      </c>
      <c r="Q171" s="18" t="s">
        <v>31</v>
      </c>
      <c r="R171" s="6"/>
      <c r="S171" s="18">
        <v>44945.0</v>
      </c>
      <c r="T171" s="18">
        <v>44967.0</v>
      </c>
      <c r="U171" s="13" t="s">
        <v>32</v>
      </c>
    </row>
    <row r="172" ht="15.75" customHeight="1">
      <c r="B172" s="6">
        <v>429.0</v>
      </c>
      <c r="C172" s="12" t="s">
        <v>464</v>
      </c>
      <c r="D172" s="102"/>
      <c r="E172" s="102"/>
      <c r="F172" s="102"/>
      <c r="G172" s="102">
        <v>44949.0</v>
      </c>
      <c r="H172" s="15" t="s">
        <v>28</v>
      </c>
      <c r="I172" s="16"/>
      <c r="J172" s="16"/>
      <c r="K172" s="16"/>
      <c r="L172" s="16"/>
      <c r="M172" s="16"/>
      <c r="N172" s="13" t="s">
        <v>30</v>
      </c>
      <c r="O172" s="15" t="s">
        <v>30</v>
      </c>
      <c r="P172" s="15" t="s">
        <v>28</v>
      </c>
      <c r="Q172" s="18" t="s">
        <v>31</v>
      </c>
      <c r="R172" s="6"/>
      <c r="S172" s="18">
        <v>44949.0</v>
      </c>
      <c r="T172" s="18">
        <v>44970.0</v>
      </c>
      <c r="U172" s="13" t="s">
        <v>32</v>
      </c>
    </row>
    <row r="173" ht="15.75" customHeight="1">
      <c r="B173" s="6">
        <v>430.0</v>
      </c>
      <c r="C173" s="12" t="s">
        <v>465</v>
      </c>
      <c r="D173" s="102"/>
      <c r="E173" s="102"/>
      <c r="F173" s="102"/>
      <c r="G173" s="102"/>
      <c r="H173" s="15" t="s">
        <v>28</v>
      </c>
      <c r="I173" s="16"/>
      <c r="J173" s="16"/>
      <c r="K173" s="16"/>
      <c r="L173" s="16"/>
      <c r="M173" s="16"/>
      <c r="N173" s="13" t="s">
        <v>30</v>
      </c>
      <c r="O173" s="15" t="s">
        <v>30</v>
      </c>
      <c r="P173" s="15" t="s">
        <v>191</v>
      </c>
      <c r="Q173" s="18" t="s">
        <v>31</v>
      </c>
      <c r="R173" s="6"/>
      <c r="S173" s="18">
        <v>44949.0</v>
      </c>
      <c r="T173" s="18">
        <v>44991.0</v>
      </c>
      <c r="U173" s="13" t="s">
        <v>32</v>
      </c>
    </row>
    <row r="174" ht="15.75" customHeight="1">
      <c r="B174" s="6">
        <v>431.0</v>
      </c>
      <c r="C174" s="12" t="s">
        <v>468</v>
      </c>
      <c r="D174" s="102"/>
      <c r="E174" s="102"/>
      <c r="F174" s="102"/>
      <c r="G174" s="102"/>
      <c r="H174" s="15" t="s">
        <v>28</v>
      </c>
      <c r="I174" s="16"/>
      <c r="J174" s="16"/>
      <c r="K174" s="16"/>
      <c r="L174" s="16"/>
      <c r="M174" s="16"/>
      <c r="N174" s="13" t="s">
        <v>30</v>
      </c>
      <c r="O174" s="15" t="s">
        <v>30</v>
      </c>
      <c r="P174" s="15" t="s">
        <v>28</v>
      </c>
      <c r="Q174" s="18" t="s">
        <v>31</v>
      </c>
      <c r="R174" s="6"/>
      <c r="S174" s="18">
        <v>44949.0</v>
      </c>
      <c r="T174" s="18">
        <v>44949.0</v>
      </c>
      <c r="U174" s="13" t="s">
        <v>32</v>
      </c>
    </row>
    <row r="175" ht="15.75" customHeight="1">
      <c r="B175" s="6">
        <v>432.0</v>
      </c>
      <c r="C175" s="12" t="s">
        <v>469</v>
      </c>
      <c r="D175" s="102"/>
      <c r="E175" s="102"/>
      <c r="F175" s="102"/>
      <c r="G175" s="102"/>
      <c r="H175" s="15" t="s">
        <v>78</v>
      </c>
      <c r="I175" s="16"/>
      <c r="J175" s="16"/>
      <c r="K175" s="16"/>
      <c r="L175" s="16"/>
      <c r="M175" s="16"/>
      <c r="N175" s="13" t="s">
        <v>30</v>
      </c>
      <c r="O175" s="15" t="s">
        <v>30</v>
      </c>
      <c r="P175" s="15" t="s">
        <v>28</v>
      </c>
      <c r="Q175" s="18" t="s">
        <v>31</v>
      </c>
      <c r="R175" s="6"/>
      <c r="S175" s="18">
        <v>44949.0</v>
      </c>
      <c r="T175" s="18">
        <v>44981.0</v>
      </c>
      <c r="U175" s="13" t="s">
        <v>59</v>
      </c>
    </row>
    <row r="176" ht="15.75" customHeight="1">
      <c r="B176" s="6">
        <v>433.0</v>
      </c>
      <c r="C176" s="12" t="s">
        <v>470</v>
      </c>
      <c r="D176" s="102"/>
      <c r="E176" s="102"/>
      <c r="F176" s="102"/>
      <c r="G176" s="102"/>
      <c r="H176" s="15" t="s">
        <v>28</v>
      </c>
      <c r="I176" s="16"/>
      <c r="J176" s="16"/>
      <c r="K176" s="16"/>
      <c r="L176" s="16"/>
      <c r="M176" s="16"/>
      <c r="N176" s="13" t="s">
        <v>30</v>
      </c>
      <c r="O176" s="15" t="s">
        <v>30</v>
      </c>
      <c r="P176" s="15" t="s">
        <v>28</v>
      </c>
      <c r="Q176" s="18" t="s">
        <v>31</v>
      </c>
      <c r="R176" s="6"/>
      <c r="S176" s="18">
        <v>44951.0</v>
      </c>
      <c r="T176" s="18">
        <v>44974.0</v>
      </c>
      <c r="U176" s="13" t="s">
        <v>32</v>
      </c>
    </row>
    <row r="177" ht="15.75" customHeight="1">
      <c r="B177" s="6">
        <v>434.0</v>
      </c>
      <c r="C177" s="12" t="s">
        <v>471</v>
      </c>
      <c r="D177" s="102"/>
      <c r="E177" s="102"/>
      <c r="F177" s="102"/>
      <c r="G177" s="102"/>
      <c r="H177" s="15" t="s">
        <v>28</v>
      </c>
      <c r="I177" s="16"/>
      <c r="J177" s="16"/>
      <c r="K177" s="16"/>
      <c r="L177" s="16"/>
      <c r="M177" s="16"/>
      <c r="N177" s="13" t="s">
        <v>30</v>
      </c>
      <c r="O177" s="15" t="s">
        <v>30</v>
      </c>
      <c r="P177" s="15" t="s">
        <v>28</v>
      </c>
      <c r="Q177" s="18" t="s">
        <v>31</v>
      </c>
      <c r="R177" s="6"/>
      <c r="S177" s="18">
        <v>44954.0</v>
      </c>
      <c r="T177" s="18">
        <v>44973.0</v>
      </c>
      <c r="U177" s="13" t="s">
        <v>59</v>
      </c>
    </row>
    <row r="178" ht="15.75" customHeight="1">
      <c r="B178" s="6">
        <v>435.0</v>
      </c>
      <c r="C178" s="12" t="s">
        <v>472</v>
      </c>
      <c r="D178" s="102"/>
      <c r="E178" s="102"/>
      <c r="F178" s="102"/>
      <c r="G178" s="102">
        <v>44973.0</v>
      </c>
      <c r="H178" s="15" t="s">
        <v>28</v>
      </c>
      <c r="I178" s="16"/>
      <c r="J178" s="16"/>
      <c r="K178" s="16"/>
      <c r="L178" s="16"/>
      <c r="M178" s="16"/>
      <c r="N178" s="13" t="s">
        <v>30</v>
      </c>
      <c r="O178" s="15" t="s">
        <v>30</v>
      </c>
      <c r="P178" s="15" t="s">
        <v>28</v>
      </c>
      <c r="Q178" s="18" t="s">
        <v>31</v>
      </c>
      <c r="R178" s="6"/>
      <c r="S178" s="18">
        <v>44954.0</v>
      </c>
      <c r="T178" s="18">
        <v>44967.0</v>
      </c>
      <c r="U178" s="13" t="s">
        <v>59</v>
      </c>
    </row>
    <row r="179" ht="15.75" customHeight="1">
      <c r="B179" s="6">
        <v>436.0</v>
      </c>
      <c r="C179" s="12" t="s">
        <v>473</v>
      </c>
      <c r="D179" s="102"/>
      <c r="E179" s="102"/>
      <c r="F179" s="102"/>
      <c r="G179" s="102"/>
      <c r="H179" s="15" t="s">
        <v>28</v>
      </c>
      <c r="I179" s="16"/>
      <c r="J179" s="16"/>
      <c r="K179" s="16"/>
      <c r="L179" s="16"/>
      <c r="M179" s="16"/>
      <c r="N179" s="13" t="s">
        <v>30</v>
      </c>
      <c r="O179" s="15" t="s">
        <v>30</v>
      </c>
      <c r="P179" s="15" t="s">
        <v>28</v>
      </c>
      <c r="Q179" s="18" t="s">
        <v>31</v>
      </c>
      <c r="R179" s="6"/>
      <c r="S179" s="18">
        <v>44958.0</v>
      </c>
      <c r="T179" s="18">
        <v>44985.0</v>
      </c>
      <c r="U179" s="13" t="s">
        <v>32</v>
      </c>
    </row>
    <row r="180" ht="15.75" customHeight="1">
      <c r="B180" s="6">
        <v>437.0</v>
      </c>
      <c r="C180" s="12" t="s">
        <v>474</v>
      </c>
      <c r="D180" s="102"/>
      <c r="E180" s="102"/>
      <c r="F180" s="102"/>
      <c r="G180" s="102"/>
      <c r="H180" s="15" t="s">
        <v>28</v>
      </c>
      <c r="I180" s="16"/>
      <c r="J180" s="16"/>
      <c r="K180" s="16"/>
      <c r="L180" s="16"/>
      <c r="M180" s="16"/>
      <c r="N180" s="13" t="s">
        <v>30</v>
      </c>
      <c r="O180" s="15" t="s">
        <v>30</v>
      </c>
      <c r="P180" s="15" t="s">
        <v>28</v>
      </c>
      <c r="Q180" s="18" t="s">
        <v>31</v>
      </c>
      <c r="R180" s="6"/>
      <c r="S180" s="18">
        <v>44958.0</v>
      </c>
      <c r="T180" s="18">
        <v>44964.0</v>
      </c>
      <c r="U180" s="13" t="s">
        <v>59</v>
      </c>
    </row>
    <row r="181" ht="15.75" customHeight="1">
      <c r="B181" s="6">
        <v>438.0</v>
      </c>
      <c r="C181" s="12" t="s">
        <v>476</v>
      </c>
      <c r="D181" s="102"/>
      <c r="E181" s="102"/>
      <c r="F181" s="102"/>
      <c r="G181" s="102"/>
      <c r="H181" s="15" t="s">
        <v>28</v>
      </c>
      <c r="I181" s="16"/>
      <c r="J181" s="16"/>
      <c r="K181" s="16"/>
      <c r="L181" s="16"/>
      <c r="M181" s="16"/>
      <c r="N181" s="13" t="s">
        <v>30</v>
      </c>
      <c r="O181" s="15" t="s">
        <v>30</v>
      </c>
      <c r="P181" s="15" t="s">
        <v>28</v>
      </c>
      <c r="Q181" s="18" t="s">
        <v>31</v>
      </c>
      <c r="R181" s="6"/>
      <c r="S181" s="18">
        <v>44963.0</v>
      </c>
      <c r="T181" s="18">
        <v>44986.0</v>
      </c>
      <c r="U181" s="13" t="s">
        <v>32</v>
      </c>
    </row>
    <row r="182" ht="15.75" customHeight="1">
      <c r="B182" s="6">
        <v>439.0</v>
      </c>
      <c r="C182" s="12" t="s">
        <v>237</v>
      </c>
      <c r="D182" s="102"/>
      <c r="E182" s="102"/>
      <c r="F182" s="102"/>
      <c r="G182" s="102"/>
      <c r="H182" s="15" t="s">
        <v>28</v>
      </c>
      <c r="I182" s="16"/>
      <c r="J182" s="16"/>
      <c r="K182" s="16"/>
      <c r="L182" s="16"/>
      <c r="M182" s="16"/>
      <c r="N182" s="13" t="s">
        <v>86</v>
      </c>
      <c r="O182" s="15" t="s">
        <v>86</v>
      </c>
      <c r="P182" s="15" t="s">
        <v>86</v>
      </c>
      <c r="Q182" s="18" t="s">
        <v>31</v>
      </c>
      <c r="R182" s="6"/>
      <c r="S182" s="18">
        <v>44964.0</v>
      </c>
      <c r="T182" s="18">
        <v>44978.0</v>
      </c>
      <c r="U182" s="13" t="s">
        <v>32</v>
      </c>
    </row>
    <row r="183" ht="15.75" customHeight="1">
      <c r="B183" s="6">
        <v>440.0</v>
      </c>
      <c r="C183" s="12" t="s">
        <v>363</v>
      </c>
      <c r="D183" s="102"/>
      <c r="E183" s="102"/>
      <c r="F183" s="102"/>
      <c r="G183" s="102">
        <v>44986.0</v>
      </c>
      <c r="H183" s="15" t="s">
        <v>28</v>
      </c>
      <c r="I183" s="16"/>
      <c r="J183" s="16"/>
      <c r="K183" s="16"/>
      <c r="L183" s="16"/>
      <c r="M183" s="16"/>
      <c r="N183" s="13" t="s">
        <v>30</v>
      </c>
      <c r="O183" s="15" t="s">
        <v>30</v>
      </c>
      <c r="P183" s="15" t="s">
        <v>28</v>
      </c>
      <c r="Q183" s="18" t="s">
        <v>31</v>
      </c>
      <c r="R183" s="6"/>
      <c r="S183" s="18">
        <v>44966.0</v>
      </c>
      <c r="T183" s="18">
        <v>44981.0</v>
      </c>
      <c r="U183" s="13" t="s">
        <v>32</v>
      </c>
    </row>
    <row r="184" ht="15.75" customHeight="1">
      <c r="B184" s="6">
        <v>441.0</v>
      </c>
      <c r="C184" s="12" t="s">
        <v>477</v>
      </c>
      <c r="D184" s="102"/>
      <c r="E184" s="102"/>
      <c r="F184" s="102"/>
      <c r="G184" s="102"/>
      <c r="H184" s="15" t="s">
        <v>28</v>
      </c>
      <c r="I184" s="16"/>
      <c r="J184" s="16"/>
      <c r="K184" s="16"/>
      <c r="L184" s="16"/>
      <c r="M184" s="16"/>
      <c r="N184" s="13" t="s">
        <v>30</v>
      </c>
      <c r="O184" s="15" t="s">
        <v>30</v>
      </c>
      <c r="P184" s="15" t="s">
        <v>28</v>
      </c>
      <c r="Q184" s="18" t="s">
        <v>31</v>
      </c>
      <c r="R184" s="6"/>
      <c r="S184" s="18">
        <v>44967.0</v>
      </c>
      <c r="T184" s="18">
        <v>44995.0</v>
      </c>
      <c r="U184" s="13" t="s">
        <v>32</v>
      </c>
    </row>
    <row r="185" ht="15.75" customHeight="1">
      <c r="B185" s="6">
        <v>442.0</v>
      </c>
      <c r="C185" s="12" t="s">
        <v>449</v>
      </c>
      <c r="D185" s="102"/>
      <c r="E185" s="102"/>
      <c r="F185" s="102"/>
      <c r="G185" s="102"/>
      <c r="H185" s="15" t="s">
        <v>28</v>
      </c>
      <c r="I185" s="16"/>
      <c r="J185" s="16"/>
      <c r="K185" s="16"/>
      <c r="L185" s="16"/>
      <c r="M185" s="16"/>
      <c r="N185" s="13" t="s">
        <v>30</v>
      </c>
      <c r="O185" s="15" t="s">
        <v>30</v>
      </c>
      <c r="P185" s="15" t="s">
        <v>28</v>
      </c>
      <c r="Q185" s="18" t="s">
        <v>31</v>
      </c>
      <c r="R185" s="6"/>
      <c r="S185" s="18">
        <v>44970.0</v>
      </c>
      <c r="T185" s="18">
        <v>44988.0</v>
      </c>
      <c r="U185" s="13" t="s">
        <v>59</v>
      </c>
    </row>
    <row r="186" ht="15.75" customHeight="1">
      <c r="B186" s="6">
        <v>443.0</v>
      </c>
      <c r="C186" s="12" t="s">
        <v>478</v>
      </c>
      <c r="D186" s="102"/>
      <c r="E186" s="102"/>
      <c r="F186" s="102"/>
      <c r="G186" s="102"/>
      <c r="H186" s="15" t="s">
        <v>28</v>
      </c>
      <c r="I186" s="16"/>
      <c r="J186" s="16"/>
      <c r="K186" s="16"/>
      <c r="L186" s="16"/>
      <c r="M186" s="16"/>
      <c r="N186" s="13" t="s">
        <v>30</v>
      </c>
      <c r="O186" s="15" t="s">
        <v>30</v>
      </c>
      <c r="P186" s="15" t="s">
        <v>28</v>
      </c>
      <c r="Q186" s="18" t="s">
        <v>31</v>
      </c>
      <c r="R186" s="6"/>
      <c r="S186" s="18">
        <v>44971.0</v>
      </c>
      <c r="T186" s="18">
        <v>44985.0</v>
      </c>
      <c r="U186" s="13" t="s">
        <v>32</v>
      </c>
    </row>
    <row r="187" ht="15.75" customHeight="1">
      <c r="B187" s="6">
        <v>444.0</v>
      </c>
      <c r="C187" s="12" t="s">
        <v>479</v>
      </c>
      <c r="D187" s="102"/>
      <c r="E187" s="102"/>
      <c r="F187" s="102"/>
      <c r="G187" s="102"/>
      <c r="H187" s="15" t="s">
        <v>28</v>
      </c>
      <c r="I187" s="16"/>
      <c r="J187" s="16"/>
      <c r="K187" s="16"/>
      <c r="L187" s="16"/>
      <c r="M187" s="16"/>
      <c r="N187" s="13" t="s">
        <v>30</v>
      </c>
      <c r="O187" s="15" t="s">
        <v>30</v>
      </c>
      <c r="P187" s="15" t="s">
        <v>28</v>
      </c>
      <c r="Q187" s="18" t="s">
        <v>31</v>
      </c>
      <c r="R187" s="6"/>
      <c r="S187" s="18">
        <v>44972.0</v>
      </c>
      <c r="T187" s="18">
        <v>45007.0</v>
      </c>
      <c r="U187" s="13" t="s">
        <v>32</v>
      </c>
    </row>
    <row r="188" ht="15.75" customHeight="1">
      <c r="B188" s="6">
        <v>445.0</v>
      </c>
      <c r="C188" s="12" t="s">
        <v>480</v>
      </c>
      <c r="D188" s="102"/>
      <c r="E188" s="102"/>
      <c r="F188" s="102"/>
      <c r="G188" s="102"/>
      <c r="H188" s="15" t="s">
        <v>28</v>
      </c>
      <c r="I188" s="16"/>
      <c r="J188" s="16"/>
      <c r="K188" s="16"/>
      <c r="L188" s="16"/>
      <c r="M188" s="16"/>
      <c r="N188" s="13" t="s">
        <v>30</v>
      </c>
      <c r="O188" s="15" t="s">
        <v>30</v>
      </c>
      <c r="P188" s="15" t="s">
        <v>28</v>
      </c>
      <c r="Q188" s="18" t="s">
        <v>31</v>
      </c>
      <c r="R188" s="6"/>
      <c r="S188" s="18">
        <v>44972.0</v>
      </c>
      <c r="T188" s="18">
        <v>44996.0</v>
      </c>
      <c r="U188" s="13" t="s">
        <v>32</v>
      </c>
    </row>
    <row r="189" ht="15.75" customHeight="1">
      <c r="B189" s="6">
        <v>446.0</v>
      </c>
      <c r="C189" s="12" t="s">
        <v>447</v>
      </c>
      <c r="D189" s="102"/>
      <c r="E189" s="102"/>
      <c r="F189" s="102"/>
      <c r="G189" s="102"/>
      <c r="H189" s="15" t="s">
        <v>28</v>
      </c>
      <c r="I189" s="16"/>
      <c r="J189" s="16"/>
      <c r="K189" s="16"/>
      <c r="L189" s="16"/>
      <c r="M189" s="16"/>
      <c r="N189" s="13" t="s">
        <v>86</v>
      </c>
      <c r="O189" s="15" t="s">
        <v>86</v>
      </c>
      <c r="P189" s="15" t="s">
        <v>86</v>
      </c>
      <c r="Q189" s="18" t="s">
        <v>31</v>
      </c>
      <c r="R189" s="6"/>
      <c r="S189" s="18">
        <v>44972.0</v>
      </c>
      <c r="T189" s="18">
        <v>44974.0</v>
      </c>
      <c r="U189" s="13" t="s">
        <v>32</v>
      </c>
    </row>
    <row r="190" ht="15.75" customHeight="1">
      <c r="B190" s="6">
        <v>447.0</v>
      </c>
      <c r="C190" s="12" t="s">
        <v>481</v>
      </c>
      <c r="D190" s="102"/>
      <c r="E190" s="102"/>
      <c r="F190" s="102"/>
      <c r="G190" s="102"/>
      <c r="H190" s="15" t="s">
        <v>28</v>
      </c>
      <c r="I190" s="16"/>
      <c r="J190" s="16"/>
      <c r="K190" s="16"/>
      <c r="L190" s="16"/>
      <c r="M190" s="16"/>
      <c r="N190" s="13" t="s">
        <v>30</v>
      </c>
      <c r="O190" s="15" t="s">
        <v>30</v>
      </c>
      <c r="P190" s="15" t="s">
        <v>28</v>
      </c>
      <c r="Q190" s="18" t="s">
        <v>31</v>
      </c>
      <c r="R190" s="6"/>
      <c r="S190" s="18">
        <v>44972.0</v>
      </c>
      <c r="T190" s="18">
        <v>45001.0</v>
      </c>
      <c r="U190" s="13" t="s">
        <v>32</v>
      </c>
    </row>
    <row r="191" ht="15.75" customHeight="1">
      <c r="B191" s="6">
        <v>448.0</v>
      </c>
      <c r="C191" s="12" t="s">
        <v>482</v>
      </c>
      <c r="D191" s="102"/>
      <c r="E191" s="102"/>
      <c r="F191" s="102"/>
      <c r="G191" s="102"/>
      <c r="H191" s="15" t="s">
        <v>28</v>
      </c>
      <c r="I191" s="16"/>
      <c r="J191" s="16"/>
      <c r="K191" s="16"/>
      <c r="L191" s="16"/>
      <c r="M191" s="16"/>
      <c r="N191" s="13" t="s">
        <v>30</v>
      </c>
      <c r="O191" s="15" t="s">
        <v>30</v>
      </c>
      <c r="P191" s="15" t="s">
        <v>28</v>
      </c>
      <c r="Q191" s="18" t="s">
        <v>31</v>
      </c>
      <c r="R191" s="6"/>
      <c r="S191" s="18">
        <v>44972.0</v>
      </c>
      <c r="T191" s="18">
        <v>45026.0</v>
      </c>
      <c r="U191" s="13" t="s">
        <v>32</v>
      </c>
    </row>
    <row r="192" ht="15.75" customHeight="1">
      <c r="B192" s="6">
        <v>449.0</v>
      </c>
      <c r="C192" s="12" t="s">
        <v>483</v>
      </c>
      <c r="D192" s="102"/>
      <c r="E192" s="102"/>
      <c r="F192" s="102"/>
      <c r="G192" s="102"/>
      <c r="H192" s="15" t="s">
        <v>28</v>
      </c>
      <c r="I192" s="16"/>
      <c r="J192" s="16"/>
      <c r="K192" s="16"/>
      <c r="L192" s="16"/>
      <c r="M192" s="16"/>
      <c r="N192" s="13" t="s">
        <v>30</v>
      </c>
      <c r="O192" s="15" t="s">
        <v>30</v>
      </c>
      <c r="P192" s="15" t="s">
        <v>28</v>
      </c>
      <c r="Q192" s="18" t="s">
        <v>31</v>
      </c>
      <c r="R192" s="6"/>
      <c r="S192" s="18">
        <v>44973.0</v>
      </c>
      <c r="T192" s="18">
        <v>45030.0</v>
      </c>
      <c r="U192" s="13" t="s">
        <v>32</v>
      </c>
    </row>
    <row r="193" ht="15.75" customHeight="1">
      <c r="B193" s="6">
        <v>450.0</v>
      </c>
      <c r="C193" s="12" t="s">
        <v>484</v>
      </c>
      <c r="D193" s="102"/>
      <c r="E193" s="102"/>
      <c r="F193" s="102"/>
      <c r="G193" s="102"/>
      <c r="H193" s="15" t="s">
        <v>28</v>
      </c>
      <c r="I193" s="16"/>
      <c r="J193" s="16"/>
      <c r="K193" s="16"/>
      <c r="L193" s="16"/>
      <c r="M193" s="16"/>
      <c r="N193" s="13" t="s">
        <v>30</v>
      </c>
      <c r="O193" s="15" t="s">
        <v>30</v>
      </c>
      <c r="P193" s="15" t="s">
        <v>28</v>
      </c>
      <c r="Q193" s="18" t="s">
        <v>31</v>
      </c>
      <c r="R193" s="6"/>
      <c r="S193" s="18">
        <v>44973.0</v>
      </c>
      <c r="T193" s="18">
        <v>44987.0</v>
      </c>
      <c r="U193" s="13" t="s">
        <v>32</v>
      </c>
    </row>
    <row r="194" ht="15.75" customHeight="1">
      <c r="B194" s="6" t="s">
        <v>500</v>
      </c>
      <c r="C194" s="12" t="s">
        <v>501</v>
      </c>
      <c r="D194" s="102"/>
      <c r="E194" s="102"/>
      <c r="F194" s="102"/>
      <c r="G194" s="102"/>
      <c r="H194" s="15" t="s">
        <v>28</v>
      </c>
      <c r="I194" s="16"/>
      <c r="J194" s="16"/>
      <c r="K194" s="16"/>
      <c r="L194" s="16"/>
      <c r="M194" s="16"/>
      <c r="N194" s="13" t="s">
        <v>30</v>
      </c>
      <c r="O194" s="15" t="s">
        <v>30</v>
      </c>
      <c r="P194" s="15" t="s">
        <v>28</v>
      </c>
      <c r="Q194" s="18" t="s">
        <v>31</v>
      </c>
      <c r="R194" s="6"/>
      <c r="S194" s="18">
        <v>44974.0</v>
      </c>
      <c r="T194" s="18">
        <v>45017.0</v>
      </c>
      <c r="U194" s="13" t="s">
        <v>32</v>
      </c>
    </row>
    <row r="195" ht="15.75" customHeight="1">
      <c r="B195" s="6">
        <v>451.0</v>
      </c>
      <c r="C195" s="12" t="s">
        <v>439</v>
      </c>
      <c r="D195" s="102"/>
      <c r="E195" s="102"/>
      <c r="F195" s="102"/>
      <c r="G195" s="102"/>
      <c r="H195" s="15" t="s">
        <v>78</v>
      </c>
      <c r="I195" s="16"/>
      <c r="J195" s="16"/>
      <c r="K195" s="16"/>
      <c r="L195" s="16"/>
      <c r="M195" s="16"/>
      <c r="N195" s="13" t="s">
        <v>30</v>
      </c>
      <c r="O195" s="15" t="s">
        <v>30</v>
      </c>
      <c r="P195" s="15" t="s">
        <v>86</v>
      </c>
      <c r="Q195" s="18" t="s">
        <v>31</v>
      </c>
      <c r="R195" s="6"/>
      <c r="S195" s="18">
        <v>44977.0</v>
      </c>
      <c r="T195" s="18">
        <v>45003.0</v>
      </c>
      <c r="U195" s="13" t="s">
        <v>32</v>
      </c>
    </row>
    <row r="196" ht="15.75" customHeight="1">
      <c r="B196" s="6">
        <v>452.0</v>
      </c>
      <c r="C196" s="12" t="s">
        <v>486</v>
      </c>
      <c r="D196" s="102"/>
      <c r="E196" s="102"/>
      <c r="F196" s="102"/>
      <c r="G196" s="102"/>
      <c r="H196" s="15" t="s">
        <v>28</v>
      </c>
      <c r="I196" s="16"/>
      <c r="J196" s="16"/>
      <c r="K196" s="16"/>
      <c r="L196" s="16"/>
      <c r="M196" s="16"/>
      <c r="N196" s="13" t="s">
        <v>30</v>
      </c>
      <c r="O196" s="15" t="s">
        <v>30</v>
      </c>
      <c r="P196" s="15" t="s">
        <v>28</v>
      </c>
      <c r="Q196" s="18" t="s">
        <v>31</v>
      </c>
      <c r="R196" s="6"/>
      <c r="S196" s="18">
        <v>44978.0</v>
      </c>
      <c r="T196" s="18">
        <v>45041.0</v>
      </c>
      <c r="U196" s="13" t="s">
        <v>32</v>
      </c>
    </row>
    <row r="197" ht="15.75" customHeight="1">
      <c r="B197" s="6">
        <v>453.0</v>
      </c>
      <c r="C197" s="12" t="s">
        <v>484</v>
      </c>
      <c r="D197" s="102"/>
      <c r="E197" s="102"/>
      <c r="F197" s="102"/>
      <c r="G197" s="102"/>
      <c r="H197" s="15" t="s">
        <v>28</v>
      </c>
      <c r="I197" s="16"/>
      <c r="J197" s="16"/>
      <c r="K197" s="16"/>
      <c r="L197" s="16"/>
      <c r="M197" s="16"/>
      <c r="N197" s="13" t="s">
        <v>30</v>
      </c>
      <c r="O197" s="15" t="s">
        <v>30</v>
      </c>
      <c r="P197" s="15" t="s">
        <v>86</v>
      </c>
      <c r="Q197" s="18" t="s">
        <v>31</v>
      </c>
      <c r="R197" s="6"/>
      <c r="S197" s="18">
        <v>44979.0</v>
      </c>
      <c r="T197" s="18">
        <v>44996.0</v>
      </c>
      <c r="U197" s="13" t="s">
        <v>32</v>
      </c>
    </row>
    <row r="198" ht="15.75" customHeight="1">
      <c r="B198" s="6">
        <v>454.0</v>
      </c>
      <c r="C198" s="12" t="s">
        <v>487</v>
      </c>
      <c r="D198" s="102"/>
      <c r="E198" s="102"/>
      <c r="F198" s="102"/>
      <c r="G198" s="102"/>
      <c r="H198" s="15" t="s">
        <v>28</v>
      </c>
      <c r="I198" s="16"/>
      <c r="J198" s="16"/>
      <c r="K198" s="16"/>
      <c r="L198" s="16"/>
      <c r="M198" s="16"/>
      <c r="N198" s="13" t="s">
        <v>30</v>
      </c>
      <c r="O198" s="15" t="s">
        <v>30</v>
      </c>
      <c r="P198" s="15" t="s">
        <v>28</v>
      </c>
      <c r="Q198" s="18" t="s">
        <v>31</v>
      </c>
      <c r="R198" s="6"/>
      <c r="S198" s="18">
        <v>44979.0</v>
      </c>
      <c r="T198" s="18">
        <v>45019.0</v>
      </c>
      <c r="U198" s="13" t="s">
        <v>32</v>
      </c>
    </row>
    <row r="199" ht="15.75" customHeight="1">
      <c r="B199" s="6">
        <v>455.0</v>
      </c>
      <c r="C199" s="12" t="s">
        <v>488</v>
      </c>
      <c r="D199" s="102"/>
      <c r="E199" s="102"/>
      <c r="F199" s="102"/>
      <c r="G199" s="102"/>
      <c r="H199" s="15" t="s">
        <v>28</v>
      </c>
      <c r="I199" s="16"/>
      <c r="J199" s="16"/>
      <c r="K199" s="16"/>
      <c r="L199" s="16"/>
      <c r="M199" s="16"/>
      <c r="N199" s="13" t="s">
        <v>30</v>
      </c>
      <c r="O199" s="15" t="s">
        <v>30</v>
      </c>
      <c r="P199" s="15" t="s">
        <v>191</v>
      </c>
      <c r="Q199" s="18" t="s">
        <v>31</v>
      </c>
      <c r="R199" s="6"/>
      <c r="S199" s="18">
        <v>44980.0</v>
      </c>
      <c r="T199" s="18">
        <v>45054.0</v>
      </c>
      <c r="U199" s="13" t="s">
        <v>32</v>
      </c>
    </row>
    <row r="200" ht="15.75" customHeight="1">
      <c r="B200" s="6">
        <v>456.0</v>
      </c>
      <c r="C200" s="12" t="s">
        <v>489</v>
      </c>
      <c r="D200" s="102"/>
      <c r="E200" s="102"/>
      <c r="F200" s="102"/>
      <c r="G200" s="102"/>
      <c r="H200" s="15" t="s">
        <v>28</v>
      </c>
      <c r="I200" s="16"/>
      <c r="J200" s="16"/>
      <c r="K200" s="16"/>
      <c r="L200" s="16"/>
      <c r="M200" s="16"/>
      <c r="N200" s="13" t="s">
        <v>30</v>
      </c>
      <c r="O200" s="15" t="s">
        <v>30</v>
      </c>
      <c r="P200" s="15" t="s">
        <v>28</v>
      </c>
      <c r="Q200" s="18" t="s">
        <v>31</v>
      </c>
      <c r="R200" s="6"/>
      <c r="S200" s="18">
        <v>44980.0</v>
      </c>
      <c r="T200" s="18">
        <v>45040.0</v>
      </c>
      <c r="U200" s="13" t="s">
        <v>32</v>
      </c>
    </row>
    <row r="201" ht="15.75" customHeight="1">
      <c r="B201" s="6">
        <v>457.0</v>
      </c>
      <c r="C201" s="12" t="s">
        <v>490</v>
      </c>
      <c r="D201" s="102"/>
      <c r="E201" s="102"/>
      <c r="F201" s="102"/>
      <c r="G201" s="102"/>
      <c r="H201" s="15" t="s">
        <v>56</v>
      </c>
      <c r="I201" s="16"/>
      <c r="J201" s="16"/>
      <c r="K201" s="16"/>
      <c r="L201" s="16"/>
      <c r="M201" s="16"/>
      <c r="N201" s="13" t="s">
        <v>86</v>
      </c>
      <c r="O201" s="15" t="s">
        <v>86</v>
      </c>
      <c r="P201" s="15" t="s">
        <v>86</v>
      </c>
      <c r="Q201" s="18" t="s">
        <v>31</v>
      </c>
      <c r="R201" s="6"/>
      <c r="S201" s="18">
        <v>44985.0</v>
      </c>
      <c r="T201" s="18">
        <v>44996.0</v>
      </c>
      <c r="U201" s="13" t="s">
        <v>32</v>
      </c>
    </row>
    <row r="202" ht="15.75" customHeight="1">
      <c r="B202" s="6">
        <v>458.0</v>
      </c>
      <c r="C202" s="12" t="s">
        <v>491</v>
      </c>
      <c r="D202" s="102"/>
      <c r="E202" s="102"/>
      <c r="F202" s="102"/>
      <c r="G202" s="102"/>
      <c r="H202" s="15" t="s">
        <v>28</v>
      </c>
      <c r="I202" s="16"/>
      <c r="J202" s="16"/>
      <c r="K202" s="16"/>
      <c r="L202" s="16"/>
      <c r="M202" s="16"/>
      <c r="N202" s="13" t="s">
        <v>30</v>
      </c>
      <c r="O202" s="15" t="s">
        <v>30</v>
      </c>
      <c r="P202" s="15" t="s">
        <v>28</v>
      </c>
      <c r="Q202" s="18" t="s">
        <v>31</v>
      </c>
      <c r="R202" s="6"/>
      <c r="S202" s="18">
        <v>44986.0</v>
      </c>
      <c r="T202" s="18">
        <v>45034.0</v>
      </c>
      <c r="U202" s="13" t="s">
        <v>32</v>
      </c>
    </row>
    <row r="203" ht="15.75" customHeight="1">
      <c r="B203" s="6">
        <v>459.0</v>
      </c>
      <c r="C203" s="12" t="s">
        <v>492</v>
      </c>
      <c r="D203" s="102"/>
      <c r="E203" s="102"/>
      <c r="F203" s="102"/>
      <c r="G203" s="102"/>
      <c r="H203" s="15" t="s">
        <v>28</v>
      </c>
      <c r="I203" s="16"/>
      <c r="J203" s="16"/>
      <c r="K203" s="16"/>
      <c r="L203" s="16"/>
      <c r="M203" s="16"/>
      <c r="N203" s="13" t="s">
        <v>30</v>
      </c>
      <c r="O203" s="15" t="s">
        <v>30</v>
      </c>
      <c r="P203" s="15" t="s">
        <v>28</v>
      </c>
      <c r="Q203" s="18" t="s">
        <v>31</v>
      </c>
      <c r="R203" s="6"/>
      <c r="S203" s="18">
        <v>44986.0</v>
      </c>
      <c r="T203" s="18">
        <v>45049.0</v>
      </c>
      <c r="U203" s="13" t="s">
        <v>32</v>
      </c>
    </row>
    <row r="204" ht="15.75" customHeight="1">
      <c r="B204" s="6">
        <v>460.0</v>
      </c>
      <c r="C204" s="16"/>
      <c r="D204" s="102"/>
      <c r="E204" s="102"/>
      <c r="F204" s="102"/>
      <c r="G204" s="102"/>
      <c r="H204" s="15" t="s">
        <v>28</v>
      </c>
      <c r="I204" s="16"/>
      <c r="J204" s="16"/>
      <c r="K204" s="16"/>
      <c r="L204" s="16"/>
      <c r="M204" s="16"/>
      <c r="N204" s="13" t="s">
        <v>30</v>
      </c>
      <c r="O204" s="15" t="s">
        <v>30</v>
      </c>
      <c r="P204" s="15" t="s">
        <v>28</v>
      </c>
      <c r="Q204" s="18" t="s">
        <v>31</v>
      </c>
      <c r="R204" s="6"/>
      <c r="S204" s="18">
        <v>44986.0</v>
      </c>
      <c r="T204" s="18">
        <v>45041.0</v>
      </c>
      <c r="U204" s="13" t="s">
        <v>32</v>
      </c>
    </row>
    <row r="205" ht="15.75" customHeight="1">
      <c r="B205" s="6">
        <v>461.0</v>
      </c>
      <c r="C205" s="12" t="s">
        <v>494</v>
      </c>
      <c r="D205" s="102"/>
      <c r="E205" s="102"/>
      <c r="F205" s="102"/>
      <c r="G205" s="102"/>
      <c r="H205" s="15" t="s">
        <v>28</v>
      </c>
      <c r="I205" s="16"/>
      <c r="J205" s="16"/>
      <c r="K205" s="16"/>
      <c r="L205" s="16"/>
      <c r="M205" s="16"/>
      <c r="N205" s="13" t="s">
        <v>30</v>
      </c>
      <c r="O205" s="15" t="s">
        <v>30</v>
      </c>
      <c r="P205" s="15" t="s">
        <v>28</v>
      </c>
      <c r="Q205" s="18" t="s">
        <v>31</v>
      </c>
      <c r="R205" s="6"/>
      <c r="S205" s="18">
        <v>44986.0</v>
      </c>
      <c r="T205" s="18">
        <v>45185.0</v>
      </c>
      <c r="U205" s="13" t="s">
        <v>32</v>
      </c>
    </row>
    <row r="206" ht="15.75" customHeight="1">
      <c r="B206" s="6">
        <v>462.0</v>
      </c>
      <c r="C206" s="16" t="s">
        <v>495</v>
      </c>
      <c r="D206" s="102"/>
      <c r="E206" s="102"/>
      <c r="F206" s="102"/>
      <c r="G206" s="102"/>
      <c r="H206" s="15" t="s">
        <v>28</v>
      </c>
      <c r="I206" s="16"/>
      <c r="J206" s="16"/>
      <c r="K206" s="16"/>
      <c r="L206" s="16"/>
      <c r="M206" s="16"/>
      <c r="N206" s="13" t="s">
        <v>30</v>
      </c>
      <c r="O206" s="15" t="s">
        <v>30</v>
      </c>
      <c r="P206" s="15" t="s">
        <v>28</v>
      </c>
      <c r="Q206" s="18" t="s">
        <v>31</v>
      </c>
      <c r="R206" s="6"/>
      <c r="S206" s="18">
        <v>44987.0</v>
      </c>
      <c r="T206" s="18">
        <v>45016.0</v>
      </c>
      <c r="U206" s="13" t="s">
        <v>32</v>
      </c>
    </row>
    <row r="207" ht="15.75" customHeight="1">
      <c r="B207" s="6">
        <v>463.0</v>
      </c>
      <c r="C207" s="12" t="s">
        <v>393</v>
      </c>
      <c r="D207" s="102"/>
      <c r="E207" s="102"/>
      <c r="F207" s="102"/>
      <c r="G207" s="102"/>
      <c r="H207" s="15" t="s">
        <v>28</v>
      </c>
      <c r="I207" s="16"/>
      <c r="J207" s="16"/>
      <c r="K207" s="16"/>
      <c r="L207" s="16"/>
      <c r="M207" s="16"/>
      <c r="N207" s="13" t="s">
        <v>30</v>
      </c>
      <c r="O207" s="15" t="s">
        <v>30</v>
      </c>
      <c r="P207" s="15" t="s">
        <v>191</v>
      </c>
      <c r="Q207" s="18" t="s">
        <v>31</v>
      </c>
      <c r="R207" s="6"/>
      <c r="S207" s="18">
        <v>44987.0</v>
      </c>
      <c r="T207" s="18">
        <v>45037.0</v>
      </c>
      <c r="U207" s="13" t="s">
        <v>32</v>
      </c>
    </row>
    <row r="208" ht="15.75" customHeight="1">
      <c r="B208" s="6">
        <v>464.0</v>
      </c>
      <c r="C208" s="12" t="s">
        <v>496</v>
      </c>
      <c r="D208" s="102"/>
      <c r="E208" s="102"/>
      <c r="F208" s="102"/>
      <c r="G208" s="102"/>
      <c r="H208" s="15" t="s">
        <v>28</v>
      </c>
      <c r="I208" s="16"/>
      <c r="J208" s="16"/>
      <c r="K208" s="16"/>
      <c r="L208" s="16"/>
      <c r="M208" s="16"/>
      <c r="N208" s="13" t="s">
        <v>30</v>
      </c>
      <c r="O208" s="15" t="s">
        <v>30</v>
      </c>
      <c r="P208" s="15" t="s">
        <v>28</v>
      </c>
      <c r="Q208" s="18" t="s">
        <v>31</v>
      </c>
      <c r="R208" s="6"/>
      <c r="S208" s="18">
        <v>44991.0</v>
      </c>
      <c r="T208" s="18">
        <v>45027.0</v>
      </c>
      <c r="U208" s="13" t="s">
        <v>32</v>
      </c>
    </row>
    <row r="209" ht="15.75" customHeight="1">
      <c r="B209" s="6">
        <v>465.0</v>
      </c>
      <c r="C209" s="12" t="s">
        <v>498</v>
      </c>
      <c r="D209" s="102"/>
      <c r="E209" s="102"/>
      <c r="F209" s="102"/>
      <c r="G209" s="102"/>
      <c r="H209" s="15" t="s">
        <v>28</v>
      </c>
      <c r="I209" s="16"/>
      <c r="J209" s="16"/>
      <c r="K209" s="16"/>
      <c r="L209" s="16"/>
      <c r="M209" s="16"/>
      <c r="N209" s="13" t="s">
        <v>30</v>
      </c>
      <c r="O209" s="15" t="s">
        <v>30</v>
      </c>
      <c r="P209" s="15" t="s">
        <v>28</v>
      </c>
      <c r="Q209" s="18" t="s">
        <v>31</v>
      </c>
      <c r="R209" s="6"/>
      <c r="S209" s="18">
        <v>44991.0</v>
      </c>
      <c r="T209" s="18">
        <v>45027.0</v>
      </c>
      <c r="U209" s="13" t="s">
        <v>32</v>
      </c>
    </row>
    <row r="210" ht="15.75" customHeight="1">
      <c r="B210" s="6">
        <v>466.0</v>
      </c>
      <c r="C210" s="12" t="s">
        <v>499</v>
      </c>
      <c r="D210" s="102"/>
      <c r="E210" s="102"/>
      <c r="F210" s="102"/>
      <c r="G210" s="102">
        <v>44999.0</v>
      </c>
      <c r="H210" s="15" t="s">
        <v>28</v>
      </c>
      <c r="I210" s="16"/>
      <c r="J210" s="16"/>
      <c r="K210" s="16"/>
      <c r="L210" s="16"/>
      <c r="M210" s="16"/>
      <c r="N210" s="13" t="s">
        <v>30</v>
      </c>
      <c r="O210" s="15" t="s">
        <v>30</v>
      </c>
      <c r="P210" s="15" t="s">
        <v>28</v>
      </c>
      <c r="Q210" s="18" t="s">
        <v>31</v>
      </c>
      <c r="R210" s="6"/>
      <c r="S210" s="18">
        <v>44992.0</v>
      </c>
      <c r="T210" s="18">
        <v>45021.0</v>
      </c>
      <c r="U210" s="13" t="s">
        <v>32</v>
      </c>
    </row>
    <row r="211" ht="15.75" customHeight="1">
      <c r="B211" s="6">
        <v>467.0</v>
      </c>
      <c r="C211" s="12" t="s">
        <v>484</v>
      </c>
      <c r="D211" s="102"/>
      <c r="E211" s="102"/>
      <c r="F211" s="102"/>
      <c r="G211" s="102"/>
      <c r="H211" s="15" t="s">
        <v>28</v>
      </c>
      <c r="I211" s="16"/>
      <c r="J211" s="16"/>
      <c r="K211" s="16"/>
      <c r="L211" s="16"/>
      <c r="M211" s="16"/>
      <c r="N211" s="13" t="s">
        <v>30</v>
      </c>
      <c r="O211" s="15" t="s">
        <v>30</v>
      </c>
      <c r="P211" s="15" t="s">
        <v>28</v>
      </c>
      <c r="Q211" s="18" t="s">
        <v>31</v>
      </c>
      <c r="R211" s="6"/>
      <c r="S211" s="18">
        <v>44994.0</v>
      </c>
      <c r="T211" s="18">
        <v>45016.0</v>
      </c>
      <c r="U211" s="13" t="s">
        <v>32</v>
      </c>
    </row>
    <row r="212" ht="15.75" customHeight="1">
      <c r="B212" s="6" t="s">
        <v>518</v>
      </c>
      <c r="C212" s="16" t="s">
        <v>519</v>
      </c>
      <c r="D212" s="102"/>
      <c r="E212" s="102"/>
      <c r="F212" s="102"/>
      <c r="G212" s="102"/>
      <c r="H212" s="15" t="s">
        <v>28</v>
      </c>
      <c r="I212" s="16"/>
      <c r="J212" s="16"/>
      <c r="K212" s="16"/>
      <c r="L212" s="16"/>
      <c r="M212" s="16"/>
      <c r="N212" s="13" t="s">
        <v>30</v>
      </c>
      <c r="O212" s="15" t="s">
        <v>30</v>
      </c>
      <c r="P212" s="15" t="s">
        <v>28</v>
      </c>
      <c r="Q212" s="18" t="s">
        <v>31</v>
      </c>
      <c r="R212" s="6"/>
      <c r="S212" s="18">
        <v>44985.0</v>
      </c>
      <c r="T212" s="18">
        <v>45044.0</v>
      </c>
      <c r="U212" s="13" t="s">
        <v>32</v>
      </c>
    </row>
    <row r="213" ht="15.75" customHeight="1">
      <c r="B213" s="6" t="s">
        <v>521</v>
      </c>
      <c r="C213" s="12" t="s">
        <v>522</v>
      </c>
      <c r="D213" s="102"/>
      <c r="E213" s="102"/>
      <c r="F213" s="102"/>
      <c r="G213" s="102"/>
      <c r="H213" s="15" t="s">
        <v>28</v>
      </c>
      <c r="I213" s="16"/>
      <c r="J213" s="16"/>
      <c r="K213" s="16"/>
      <c r="L213" s="16"/>
      <c r="M213" s="16"/>
      <c r="N213" s="13" t="s">
        <v>30</v>
      </c>
      <c r="O213" s="15" t="s">
        <v>30</v>
      </c>
      <c r="P213" s="15" t="s">
        <v>28</v>
      </c>
      <c r="Q213" s="18" t="s">
        <v>31</v>
      </c>
      <c r="R213" s="6"/>
      <c r="S213" s="18">
        <v>44994.0</v>
      </c>
      <c r="T213" s="18">
        <v>45036.0</v>
      </c>
      <c r="U213" s="13" t="s">
        <v>32</v>
      </c>
    </row>
    <row r="214" ht="15.75" customHeight="1">
      <c r="B214" s="6">
        <v>468.0</v>
      </c>
      <c r="C214" s="12" t="s">
        <v>482</v>
      </c>
      <c r="D214" s="102"/>
      <c r="E214" s="102"/>
      <c r="F214" s="102"/>
      <c r="G214" s="102"/>
      <c r="H214" s="15" t="s">
        <v>28</v>
      </c>
      <c r="I214" s="16"/>
      <c r="J214" s="16"/>
      <c r="K214" s="16"/>
      <c r="L214" s="16"/>
      <c r="M214" s="16"/>
      <c r="N214" s="13" t="s">
        <v>30</v>
      </c>
      <c r="O214" s="15" t="s">
        <v>30</v>
      </c>
      <c r="P214" s="15" t="s">
        <v>28</v>
      </c>
      <c r="Q214" s="18" t="s">
        <v>31</v>
      </c>
      <c r="R214" s="6"/>
      <c r="S214" s="18">
        <v>44995.0</v>
      </c>
      <c r="T214" s="18">
        <v>44995.0</v>
      </c>
      <c r="U214" s="13" t="s">
        <v>59</v>
      </c>
    </row>
    <row r="215" ht="15.75" customHeight="1">
      <c r="B215" s="6">
        <v>469.0</v>
      </c>
      <c r="C215" s="12" t="s">
        <v>503</v>
      </c>
      <c r="D215" s="102"/>
      <c r="E215" s="102"/>
      <c r="F215" s="102"/>
      <c r="G215" s="102"/>
      <c r="H215" s="15" t="s">
        <v>28</v>
      </c>
      <c r="I215" s="16"/>
      <c r="J215" s="16"/>
      <c r="K215" s="16"/>
      <c r="L215" s="16"/>
      <c r="M215" s="16"/>
      <c r="N215" s="13" t="s">
        <v>86</v>
      </c>
      <c r="O215" s="15" t="s">
        <v>86</v>
      </c>
      <c r="P215" s="15" t="s">
        <v>86</v>
      </c>
      <c r="Q215" s="18" t="s">
        <v>31</v>
      </c>
      <c r="R215" s="6"/>
      <c r="S215" s="18">
        <v>44995.0</v>
      </c>
      <c r="T215" s="18">
        <v>44999.0</v>
      </c>
      <c r="U215" s="13" t="s">
        <v>59</v>
      </c>
    </row>
    <row r="216" ht="15.75" customHeight="1">
      <c r="B216" s="6">
        <v>470.0</v>
      </c>
      <c r="C216" s="12" t="s">
        <v>504</v>
      </c>
      <c r="D216" s="102"/>
      <c r="E216" s="102"/>
      <c r="F216" s="102"/>
      <c r="G216" s="102"/>
      <c r="H216" s="15" t="s">
        <v>28</v>
      </c>
      <c r="I216" s="16"/>
      <c r="J216" s="16"/>
      <c r="K216" s="16"/>
      <c r="L216" s="16"/>
      <c r="M216" s="16"/>
      <c r="N216" s="13" t="s">
        <v>30</v>
      </c>
      <c r="O216" s="15" t="s">
        <v>30</v>
      </c>
      <c r="P216" s="15" t="s">
        <v>28</v>
      </c>
      <c r="Q216" s="18" t="s">
        <v>31</v>
      </c>
      <c r="R216" s="6"/>
      <c r="S216" s="18">
        <v>44996.0</v>
      </c>
      <c r="T216" s="18">
        <v>45045.0</v>
      </c>
      <c r="U216" s="13" t="s">
        <v>59</v>
      </c>
    </row>
    <row r="217" ht="15.75" customHeight="1">
      <c r="B217" s="6">
        <v>471.0</v>
      </c>
      <c r="C217" s="12" t="s">
        <v>484</v>
      </c>
      <c r="D217" s="102"/>
      <c r="E217" s="102"/>
      <c r="F217" s="102"/>
      <c r="G217" s="102"/>
      <c r="H217" s="15" t="s">
        <v>28</v>
      </c>
      <c r="I217" s="16"/>
      <c r="J217" s="16"/>
      <c r="K217" s="16"/>
      <c r="L217" s="16"/>
      <c r="M217" s="16"/>
      <c r="N217" s="13" t="s">
        <v>30</v>
      </c>
      <c r="O217" s="15" t="s">
        <v>30</v>
      </c>
      <c r="P217" s="15" t="s">
        <v>28</v>
      </c>
      <c r="Q217" s="18" t="s">
        <v>31</v>
      </c>
      <c r="R217" s="6"/>
      <c r="S217" s="18">
        <v>44999.0</v>
      </c>
      <c r="T217" s="18">
        <v>45013.0</v>
      </c>
      <c r="U217" s="13" t="s">
        <v>32</v>
      </c>
    </row>
    <row r="218" ht="15.75" customHeight="1">
      <c r="B218" s="6">
        <v>472.0</v>
      </c>
      <c r="C218" s="12" t="s">
        <v>505</v>
      </c>
      <c r="D218" s="102"/>
      <c r="E218" s="102"/>
      <c r="F218" s="102"/>
      <c r="G218" s="102"/>
      <c r="H218" s="15" t="s">
        <v>28</v>
      </c>
      <c r="I218" s="16"/>
      <c r="J218" s="16"/>
      <c r="K218" s="16"/>
      <c r="L218" s="16"/>
      <c r="M218" s="16"/>
      <c r="N218" s="13" t="s">
        <v>30</v>
      </c>
      <c r="O218" s="15" t="s">
        <v>30</v>
      </c>
      <c r="P218" s="15" t="s">
        <v>28</v>
      </c>
      <c r="Q218" s="18" t="s">
        <v>31</v>
      </c>
      <c r="R218" s="6"/>
      <c r="S218" s="18">
        <v>45002.0</v>
      </c>
      <c r="T218" s="18">
        <v>45054.0</v>
      </c>
      <c r="U218" s="13" t="s">
        <v>32</v>
      </c>
    </row>
    <row r="219" ht="15.75" customHeight="1">
      <c r="B219" s="6">
        <v>473.0</v>
      </c>
      <c r="C219" s="12" t="s">
        <v>506</v>
      </c>
      <c r="D219" s="102"/>
      <c r="E219" s="102"/>
      <c r="F219" s="102"/>
      <c r="G219" s="102"/>
      <c r="H219" s="15" t="s">
        <v>28</v>
      </c>
      <c r="I219" s="16"/>
      <c r="J219" s="16"/>
      <c r="K219" s="16"/>
      <c r="L219" s="16"/>
      <c r="M219" s="16"/>
      <c r="N219" s="13" t="s">
        <v>30</v>
      </c>
      <c r="O219" s="15" t="s">
        <v>30</v>
      </c>
      <c r="P219" s="15" t="s">
        <v>28</v>
      </c>
      <c r="Q219" s="18" t="s">
        <v>31</v>
      </c>
      <c r="R219" s="6"/>
      <c r="S219" s="18">
        <v>45002.0</v>
      </c>
      <c r="T219" s="18">
        <v>45026.0</v>
      </c>
      <c r="U219" s="13" t="s">
        <v>59</v>
      </c>
    </row>
    <row r="220" ht="15.75" customHeight="1">
      <c r="B220" s="6" t="s">
        <v>529</v>
      </c>
      <c r="C220" s="12" t="s">
        <v>530</v>
      </c>
      <c r="D220" s="102"/>
      <c r="E220" s="102"/>
      <c r="F220" s="102"/>
      <c r="G220" s="102"/>
      <c r="H220" s="15" t="s">
        <v>28</v>
      </c>
      <c r="I220" s="16"/>
      <c r="J220" s="16"/>
      <c r="K220" s="16"/>
      <c r="L220" s="16"/>
      <c r="M220" s="16"/>
      <c r="N220" s="13" t="s">
        <v>30</v>
      </c>
      <c r="O220" s="15" t="s">
        <v>30</v>
      </c>
      <c r="P220" s="15" t="s">
        <v>28</v>
      </c>
      <c r="Q220" s="18" t="s">
        <v>31</v>
      </c>
      <c r="R220" s="6"/>
      <c r="S220" s="18">
        <v>45002.0</v>
      </c>
      <c r="T220" s="18">
        <v>45077.0</v>
      </c>
      <c r="U220" s="13" t="s">
        <v>32</v>
      </c>
    </row>
    <row r="221" ht="15.75" customHeight="1">
      <c r="B221" s="6">
        <v>474.0</v>
      </c>
      <c r="C221" s="12" t="s">
        <v>507</v>
      </c>
      <c r="D221" s="102"/>
      <c r="E221" s="102"/>
      <c r="F221" s="102"/>
      <c r="G221" s="102"/>
      <c r="H221" s="15" t="s">
        <v>28</v>
      </c>
      <c r="I221" s="16"/>
      <c r="J221" s="16"/>
      <c r="K221" s="16"/>
      <c r="L221" s="16"/>
      <c r="M221" s="16"/>
      <c r="N221" s="13" t="s">
        <v>30</v>
      </c>
      <c r="O221" s="15" t="s">
        <v>30</v>
      </c>
      <c r="P221" s="15" t="s">
        <v>28</v>
      </c>
      <c r="Q221" s="18" t="s">
        <v>31</v>
      </c>
      <c r="R221" s="6"/>
      <c r="S221" s="18">
        <v>45005.0</v>
      </c>
      <c r="T221" s="18">
        <v>45044.0</v>
      </c>
      <c r="U221" s="13" t="s">
        <v>32</v>
      </c>
    </row>
    <row r="222" ht="15.75" customHeight="1">
      <c r="B222" s="6">
        <v>475.0</v>
      </c>
      <c r="C222" s="12" t="s">
        <v>339</v>
      </c>
      <c r="D222" s="102"/>
      <c r="E222" s="102"/>
      <c r="F222" s="102"/>
      <c r="G222" s="102"/>
      <c r="H222" s="15" t="s">
        <v>28</v>
      </c>
      <c r="I222" s="16"/>
      <c r="J222" s="16"/>
      <c r="K222" s="16"/>
      <c r="L222" s="16"/>
      <c r="M222" s="16"/>
      <c r="N222" s="13" t="s">
        <v>30</v>
      </c>
      <c r="O222" s="15" t="s">
        <v>30</v>
      </c>
      <c r="P222" s="15" t="s">
        <v>28</v>
      </c>
      <c r="Q222" s="18" t="s">
        <v>31</v>
      </c>
      <c r="R222" s="6"/>
      <c r="S222" s="18">
        <v>45006.0</v>
      </c>
      <c r="T222" s="18">
        <v>45051.0</v>
      </c>
      <c r="U222" s="13" t="s">
        <v>32</v>
      </c>
    </row>
    <row r="223" ht="15.75" customHeight="1">
      <c r="B223" s="6">
        <v>477.0</v>
      </c>
      <c r="C223" s="12" t="s">
        <v>509</v>
      </c>
      <c r="D223" s="102"/>
      <c r="E223" s="102"/>
      <c r="F223" s="102"/>
      <c r="G223" s="102"/>
      <c r="H223" s="15" t="s">
        <v>28</v>
      </c>
      <c r="I223" s="16"/>
      <c r="J223" s="16"/>
      <c r="K223" s="16"/>
      <c r="L223" s="16"/>
      <c r="M223" s="16"/>
      <c r="N223" s="13" t="s">
        <v>30</v>
      </c>
      <c r="O223" s="15" t="s">
        <v>30</v>
      </c>
      <c r="P223" s="15" t="s">
        <v>28</v>
      </c>
      <c r="Q223" s="18" t="s">
        <v>31</v>
      </c>
      <c r="R223" s="6"/>
      <c r="S223" s="18">
        <v>45010.0</v>
      </c>
      <c r="T223" s="18">
        <v>45072.0</v>
      </c>
      <c r="U223" s="13" t="s">
        <v>32</v>
      </c>
    </row>
    <row r="224" ht="15.75" customHeight="1">
      <c r="B224" s="6">
        <v>478.0</v>
      </c>
      <c r="C224" s="12" t="s">
        <v>510</v>
      </c>
      <c r="D224" s="102"/>
      <c r="E224" s="102"/>
      <c r="F224" s="102"/>
      <c r="G224" s="102"/>
      <c r="H224" s="15" t="s">
        <v>28</v>
      </c>
      <c r="I224" s="16"/>
      <c r="J224" s="16"/>
      <c r="K224" s="16"/>
      <c r="L224" s="16"/>
      <c r="M224" s="16"/>
      <c r="N224" s="13" t="s">
        <v>30</v>
      </c>
      <c r="O224" s="15" t="s">
        <v>30</v>
      </c>
      <c r="P224" s="15" t="s">
        <v>28</v>
      </c>
      <c r="Q224" s="18" t="s">
        <v>31</v>
      </c>
      <c r="R224" s="6"/>
      <c r="S224" s="18">
        <v>45012.0</v>
      </c>
      <c r="T224" s="18">
        <v>45066.0</v>
      </c>
      <c r="U224" s="13" t="s">
        <v>32</v>
      </c>
    </row>
    <row r="225" ht="15.75" customHeight="1">
      <c r="B225" s="6">
        <v>479.0</v>
      </c>
      <c r="C225" s="12" t="s">
        <v>512</v>
      </c>
      <c r="D225" s="102"/>
      <c r="E225" s="102"/>
      <c r="F225" s="102"/>
      <c r="G225" s="102"/>
      <c r="H225" s="15" t="s">
        <v>28</v>
      </c>
      <c r="I225" s="16"/>
      <c r="J225" s="16"/>
      <c r="K225" s="16"/>
      <c r="L225" s="16"/>
      <c r="M225" s="16"/>
      <c r="N225" s="13" t="s">
        <v>30</v>
      </c>
      <c r="O225" s="15" t="s">
        <v>30</v>
      </c>
      <c r="P225" s="15" t="s">
        <v>28</v>
      </c>
      <c r="Q225" s="18" t="s">
        <v>31</v>
      </c>
      <c r="R225" s="6"/>
      <c r="S225" s="18">
        <v>45013.0</v>
      </c>
      <c r="T225" s="18">
        <v>45058.0</v>
      </c>
      <c r="U225" s="13" t="s">
        <v>32</v>
      </c>
    </row>
    <row r="226" ht="15.75" customHeight="1">
      <c r="B226" s="6">
        <v>476.0</v>
      </c>
      <c r="C226" s="12" t="s">
        <v>508</v>
      </c>
      <c r="D226" s="102"/>
      <c r="E226" s="102"/>
      <c r="F226" s="102"/>
      <c r="G226" s="102"/>
      <c r="H226" s="15" t="s">
        <v>28</v>
      </c>
      <c r="I226" s="16"/>
      <c r="J226" s="16"/>
      <c r="K226" s="16"/>
      <c r="L226" s="16"/>
      <c r="M226" s="16"/>
      <c r="N226" s="13" t="s">
        <v>30</v>
      </c>
      <c r="O226" s="15" t="s">
        <v>30</v>
      </c>
      <c r="P226" s="15" t="s">
        <v>28</v>
      </c>
      <c r="Q226" s="18" t="s">
        <v>31</v>
      </c>
      <c r="R226" s="6"/>
      <c r="S226" s="18">
        <v>45010.0</v>
      </c>
      <c r="T226" s="18">
        <v>45030.0</v>
      </c>
      <c r="U226" s="13" t="s">
        <v>32</v>
      </c>
    </row>
    <row r="227" ht="15.75" customHeight="1">
      <c r="B227" s="6">
        <v>480.0</v>
      </c>
      <c r="C227" s="12" t="s">
        <v>411</v>
      </c>
      <c r="D227" s="102"/>
      <c r="E227" s="102"/>
      <c r="F227" s="102"/>
      <c r="G227" s="102"/>
      <c r="H227" s="15" t="s">
        <v>28</v>
      </c>
      <c r="I227" s="16"/>
      <c r="J227" s="16"/>
      <c r="K227" s="16"/>
      <c r="L227" s="16"/>
      <c r="M227" s="16"/>
      <c r="N227" s="13" t="s">
        <v>30</v>
      </c>
      <c r="O227" s="15" t="s">
        <v>30</v>
      </c>
      <c r="P227" s="15" t="s">
        <v>28</v>
      </c>
      <c r="Q227" s="18" t="s">
        <v>31</v>
      </c>
      <c r="R227" s="6"/>
      <c r="S227" s="18">
        <v>45014.0</v>
      </c>
      <c r="T227" s="18">
        <v>45135.0</v>
      </c>
      <c r="U227" s="13" t="s">
        <v>32</v>
      </c>
    </row>
    <row r="228" ht="15.75" customHeight="1">
      <c r="B228" s="6">
        <v>481.0</v>
      </c>
      <c r="C228" s="12" t="s">
        <v>513</v>
      </c>
      <c r="D228" s="102"/>
      <c r="E228" s="102"/>
      <c r="F228" s="102"/>
      <c r="G228" s="102"/>
      <c r="H228" s="15" t="s">
        <v>28</v>
      </c>
      <c r="I228" s="16"/>
      <c r="J228" s="16"/>
      <c r="K228" s="16"/>
      <c r="L228" s="16"/>
      <c r="M228" s="16"/>
      <c r="N228" s="13" t="s">
        <v>86</v>
      </c>
      <c r="O228" s="15" t="s">
        <v>86</v>
      </c>
      <c r="P228" s="15" t="s">
        <v>86</v>
      </c>
      <c r="Q228" s="18" t="s">
        <v>31</v>
      </c>
      <c r="R228" s="6"/>
      <c r="S228" s="18">
        <v>45014.0</v>
      </c>
      <c r="T228" s="18">
        <v>45066.0</v>
      </c>
      <c r="U228" s="13" t="s">
        <v>32</v>
      </c>
    </row>
    <row r="229" ht="15.75" customHeight="1">
      <c r="B229" s="6">
        <v>482.0</v>
      </c>
      <c r="C229" s="12" t="s">
        <v>514</v>
      </c>
      <c r="D229" s="102"/>
      <c r="E229" s="102"/>
      <c r="F229" s="102"/>
      <c r="G229" s="102"/>
      <c r="H229" s="15" t="s">
        <v>28</v>
      </c>
      <c r="I229" s="16"/>
      <c r="J229" s="16"/>
      <c r="K229" s="16"/>
      <c r="L229" s="16"/>
      <c r="M229" s="16"/>
      <c r="N229" s="13" t="s">
        <v>30</v>
      </c>
      <c r="O229" s="15" t="s">
        <v>30</v>
      </c>
      <c r="P229" s="15" t="s">
        <v>28</v>
      </c>
      <c r="Q229" s="18" t="s">
        <v>31</v>
      </c>
      <c r="R229" s="6"/>
      <c r="S229" s="18">
        <v>45014.0</v>
      </c>
      <c r="T229" s="18">
        <v>45069.0</v>
      </c>
      <c r="U229" s="13" t="s">
        <v>32</v>
      </c>
    </row>
    <row r="230" ht="15.75" customHeight="1">
      <c r="B230" s="6">
        <v>483.0</v>
      </c>
      <c r="C230" s="12" t="s">
        <v>515</v>
      </c>
      <c r="D230" s="102"/>
      <c r="E230" s="102"/>
      <c r="F230" s="102"/>
      <c r="G230" s="102"/>
      <c r="H230" s="15" t="s">
        <v>28</v>
      </c>
      <c r="I230" s="16"/>
      <c r="J230" s="16"/>
      <c r="K230" s="16"/>
      <c r="L230" s="16"/>
      <c r="M230" s="16"/>
      <c r="N230" s="13" t="s">
        <v>30</v>
      </c>
      <c r="O230" s="15" t="s">
        <v>30</v>
      </c>
      <c r="P230" s="15" t="s">
        <v>28</v>
      </c>
      <c r="Q230" s="18" t="s">
        <v>31</v>
      </c>
      <c r="R230" s="6"/>
      <c r="S230" s="18">
        <v>45014.0</v>
      </c>
      <c r="T230" s="18">
        <v>45048.0</v>
      </c>
      <c r="U230" s="13" t="s">
        <v>32</v>
      </c>
    </row>
    <row r="231" ht="15.75" customHeight="1">
      <c r="B231" s="6" t="s">
        <v>544</v>
      </c>
      <c r="C231" s="12" t="s">
        <v>545</v>
      </c>
      <c r="D231" s="102"/>
      <c r="E231" s="102"/>
      <c r="F231" s="102"/>
      <c r="G231" s="102">
        <v>45014.0</v>
      </c>
      <c r="H231" s="15" t="s">
        <v>28</v>
      </c>
      <c r="I231" s="16"/>
      <c r="J231" s="16"/>
      <c r="K231" s="16"/>
      <c r="L231" s="16"/>
      <c r="M231" s="16"/>
      <c r="N231" s="13" t="s">
        <v>30</v>
      </c>
      <c r="O231" s="15" t="s">
        <v>30</v>
      </c>
      <c r="P231" s="15" t="s">
        <v>28</v>
      </c>
      <c r="Q231" s="18" t="s">
        <v>31</v>
      </c>
      <c r="R231" s="6"/>
      <c r="S231" s="18">
        <v>45014.0</v>
      </c>
      <c r="T231" s="18">
        <v>45052.0</v>
      </c>
      <c r="U231" s="13" t="s">
        <v>32</v>
      </c>
    </row>
    <row r="232" ht="15.75" customHeight="1">
      <c r="B232" s="6" t="s">
        <v>548</v>
      </c>
      <c r="C232" s="12" t="s">
        <v>549</v>
      </c>
      <c r="D232" s="102"/>
      <c r="E232" s="102"/>
      <c r="F232" s="102"/>
      <c r="G232" s="102"/>
      <c r="H232" s="15" t="s">
        <v>28</v>
      </c>
      <c r="I232" s="16"/>
      <c r="J232" s="16"/>
      <c r="K232" s="16"/>
      <c r="L232" s="16"/>
      <c r="M232" s="16"/>
      <c r="N232" s="13" t="s">
        <v>30</v>
      </c>
      <c r="O232" s="15" t="s">
        <v>30</v>
      </c>
      <c r="P232" s="15" t="s">
        <v>28</v>
      </c>
      <c r="Q232" s="18" t="s">
        <v>31</v>
      </c>
      <c r="R232" s="6"/>
      <c r="S232" s="18">
        <v>45014.0</v>
      </c>
      <c r="T232" s="18">
        <v>45052.0</v>
      </c>
      <c r="U232" s="13" t="s">
        <v>32</v>
      </c>
    </row>
    <row r="233" ht="15.75" customHeight="1">
      <c r="B233" s="6">
        <v>484.0</v>
      </c>
      <c r="C233" s="12" t="s">
        <v>516</v>
      </c>
      <c r="D233" s="102"/>
      <c r="E233" s="102"/>
      <c r="F233" s="102"/>
      <c r="G233" s="102"/>
      <c r="H233" s="15" t="s">
        <v>28</v>
      </c>
      <c r="I233" s="16"/>
      <c r="J233" s="16"/>
      <c r="K233" s="16"/>
      <c r="L233" s="16"/>
      <c r="M233" s="16"/>
      <c r="N233" s="13" t="s">
        <v>86</v>
      </c>
      <c r="O233" s="15" t="s">
        <v>86</v>
      </c>
      <c r="P233" s="15" t="s">
        <v>86</v>
      </c>
      <c r="Q233" s="18" t="s">
        <v>31</v>
      </c>
      <c r="R233" s="6"/>
      <c r="S233" s="18">
        <v>45024.0</v>
      </c>
      <c r="T233" s="18">
        <v>45031.0</v>
      </c>
      <c r="U233" s="13" t="s">
        <v>59</v>
      </c>
    </row>
    <row r="234" ht="15.75" customHeight="1">
      <c r="B234" s="6">
        <v>485.0</v>
      </c>
      <c r="C234" s="12" t="s">
        <v>517</v>
      </c>
      <c r="D234" s="102"/>
      <c r="E234" s="102"/>
      <c r="F234" s="102"/>
      <c r="G234" s="102"/>
      <c r="H234" s="15" t="s">
        <v>28</v>
      </c>
      <c r="I234" s="16"/>
      <c r="J234" s="16"/>
      <c r="K234" s="16"/>
      <c r="L234" s="16"/>
      <c r="M234" s="16"/>
      <c r="N234" s="13" t="s">
        <v>30</v>
      </c>
      <c r="O234" s="15" t="s">
        <v>30</v>
      </c>
      <c r="P234" s="15" t="s">
        <v>28</v>
      </c>
      <c r="Q234" s="18" t="s">
        <v>31</v>
      </c>
      <c r="R234" s="6"/>
      <c r="S234" s="18">
        <v>45024.0</v>
      </c>
      <c r="T234" s="18">
        <v>45079.0</v>
      </c>
      <c r="U234" s="13" t="s">
        <v>32</v>
      </c>
    </row>
    <row r="235" ht="15.75" customHeight="1">
      <c r="B235" s="6">
        <v>486.0</v>
      </c>
      <c r="C235" s="12" t="s">
        <v>520</v>
      </c>
      <c r="D235" s="102"/>
      <c r="E235" s="102"/>
      <c r="F235" s="102"/>
      <c r="G235" s="102"/>
      <c r="H235" s="15" t="s">
        <v>28</v>
      </c>
      <c r="I235" s="16"/>
      <c r="J235" s="16"/>
      <c r="K235" s="16"/>
      <c r="L235" s="16"/>
      <c r="M235" s="16"/>
      <c r="N235" s="13" t="s">
        <v>30</v>
      </c>
      <c r="O235" s="15" t="s">
        <v>30</v>
      </c>
      <c r="P235" s="15" t="s">
        <v>28</v>
      </c>
      <c r="Q235" s="18" t="s">
        <v>31</v>
      </c>
      <c r="R235" s="6"/>
      <c r="S235" s="18">
        <v>45026.0</v>
      </c>
      <c r="T235" s="18">
        <v>45044.0</v>
      </c>
      <c r="U235" s="13" t="s">
        <v>32</v>
      </c>
    </row>
    <row r="236" ht="15.75" customHeight="1">
      <c r="B236" s="6">
        <v>487.0</v>
      </c>
      <c r="C236" s="12" t="s">
        <v>464</v>
      </c>
      <c r="D236" s="102"/>
      <c r="E236" s="102"/>
      <c r="F236" s="102"/>
      <c r="G236" s="102"/>
      <c r="H236" s="15" t="s">
        <v>28</v>
      </c>
      <c r="I236" s="16"/>
      <c r="J236" s="16"/>
      <c r="K236" s="16"/>
      <c r="L236" s="16"/>
      <c r="M236" s="16"/>
      <c r="N236" s="13" t="s">
        <v>30</v>
      </c>
      <c r="O236" s="15" t="s">
        <v>30</v>
      </c>
      <c r="P236" s="15" t="s">
        <v>28</v>
      </c>
      <c r="Q236" s="18" t="s">
        <v>31</v>
      </c>
      <c r="R236" s="6"/>
      <c r="S236" s="18">
        <v>45026.0</v>
      </c>
      <c r="T236" s="18">
        <v>45037.0</v>
      </c>
      <c r="U236" s="13" t="s">
        <v>59</v>
      </c>
    </row>
    <row r="237" ht="15.75" customHeight="1">
      <c r="B237" s="6">
        <v>488.0</v>
      </c>
      <c r="C237" s="12" t="s">
        <v>523</v>
      </c>
      <c r="D237" s="102"/>
      <c r="E237" s="102"/>
      <c r="F237" s="102"/>
      <c r="G237" s="102"/>
      <c r="H237" s="15" t="s">
        <v>28</v>
      </c>
      <c r="I237" s="16"/>
      <c r="J237" s="16"/>
      <c r="K237" s="16"/>
      <c r="L237" s="16"/>
      <c r="M237" s="16"/>
      <c r="N237" s="13" t="s">
        <v>30</v>
      </c>
      <c r="O237" s="15" t="s">
        <v>30</v>
      </c>
      <c r="P237" s="15" t="s">
        <v>28</v>
      </c>
      <c r="Q237" s="18" t="s">
        <v>31</v>
      </c>
      <c r="R237" s="6"/>
      <c r="S237" s="18">
        <v>45026.0</v>
      </c>
      <c r="T237" s="18">
        <v>45038.0</v>
      </c>
      <c r="U237" s="13" t="s">
        <v>32</v>
      </c>
    </row>
    <row r="238" ht="15.75" customHeight="1">
      <c r="B238" s="6">
        <v>489.0</v>
      </c>
      <c r="C238" s="12" t="s">
        <v>524</v>
      </c>
      <c r="D238" s="102"/>
      <c r="E238" s="102"/>
      <c r="F238" s="102"/>
      <c r="G238" s="102"/>
      <c r="H238" s="15" t="s">
        <v>28</v>
      </c>
      <c r="I238" s="16"/>
      <c r="J238" s="16"/>
      <c r="K238" s="16"/>
      <c r="L238" s="16"/>
      <c r="M238" s="16"/>
      <c r="N238" s="13" t="s">
        <v>30</v>
      </c>
      <c r="O238" s="15" t="s">
        <v>30</v>
      </c>
      <c r="P238" s="15" t="s">
        <v>28</v>
      </c>
      <c r="Q238" s="18" t="s">
        <v>31</v>
      </c>
      <c r="R238" s="6"/>
      <c r="S238" s="18">
        <v>45026.0</v>
      </c>
      <c r="T238" s="18">
        <v>45037.0</v>
      </c>
      <c r="U238" s="13" t="s">
        <v>59</v>
      </c>
    </row>
    <row r="239" ht="15.75" customHeight="1">
      <c r="B239" s="6">
        <v>490.0</v>
      </c>
      <c r="C239" s="12" t="s">
        <v>516</v>
      </c>
      <c r="D239" s="102"/>
      <c r="E239" s="102"/>
      <c r="F239" s="102"/>
      <c r="G239" s="102"/>
      <c r="H239" s="15" t="s">
        <v>28</v>
      </c>
      <c r="I239" s="16"/>
      <c r="J239" s="16"/>
      <c r="K239" s="16"/>
      <c r="L239" s="16"/>
      <c r="M239" s="16"/>
      <c r="N239" s="13" t="s">
        <v>86</v>
      </c>
      <c r="O239" s="15" t="s">
        <v>86</v>
      </c>
      <c r="P239" s="15" t="s">
        <v>86</v>
      </c>
      <c r="Q239" s="18" t="s">
        <v>31</v>
      </c>
      <c r="R239" s="6"/>
      <c r="S239" s="18">
        <v>45027.0</v>
      </c>
      <c r="T239" s="18">
        <v>45037.0</v>
      </c>
      <c r="U239" s="13" t="s">
        <v>32</v>
      </c>
    </row>
    <row r="240" ht="15.75" customHeight="1">
      <c r="B240" s="6">
        <v>491.0</v>
      </c>
      <c r="C240" s="12" t="s">
        <v>525</v>
      </c>
      <c r="D240" s="102"/>
      <c r="E240" s="102"/>
      <c r="F240" s="102"/>
      <c r="G240" s="102"/>
      <c r="H240" s="15" t="s">
        <v>28</v>
      </c>
      <c r="I240" s="16"/>
      <c r="J240" s="16"/>
      <c r="K240" s="16"/>
      <c r="L240" s="16"/>
      <c r="M240" s="16"/>
      <c r="N240" s="13" t="s">
        <v>86</v>
      </c>
      <c r="O240" s="15" t="s">
        <v>86</v>
      </c>
      <c r="P240" s="15" t="s">
        <v>86</v>
      </c>
      <c r="Q240" s="18" t="s">
        <v>31</v>
      </c>
      <c r="R240" s="6"/>
      <c r="S240" s="18">
        <v>45028.0</v>
      </c>
      <c r="T240" s="18">
        <v>45042.0</v>
      </c>
      <c r="U240" s="13" t="s">
        <v>32</v>
      </c>
    </row>
    <row r="241" ht="15.75" customHeight="1">
      <c r="B241" s="6">
        <v>492.0</v>
      </c>
      <c r="C241" s="12" t="s">
        <v>527</v>
      </c>
      <c r="D241" s="102"/>
      <c r="E241" s="102"/>
      <c r="F241" s="102"/>
      <c r="G241" s="102"/>
      <c r="H241" s="15" t="s">
        <v>28</v>
      </c>
      <c r="I241" s="16"/>
      <c r="J241" s="16"/>
      <c r="K241" s="16"/>
      <c r="L241" s="16"/>
      <c r="M241" s="16"/>
      <c r="N241" s="13" t="s">
        <v>30</v>
      </c>
      <c r="O241" s="15" t="s">
        <v>30</v>
      </c>
      <c r="P241" s="15" t="s">
        <v>191</v>
      </c>
      <c r="Q241" s="18" t="s">
        <v>31</v>
      </c>
      <c r="R241" s="6"/>
      <c r="S241" s="18">
        <v>45030.0</v>
      </c>
      <c r="T241" s="18">
        <v>45044.0</v>
      </c>
      <c r="U241" s="13" t="s">
        <v>32</v>
      </c>
    </row>
    <row r="242" ht="15.75" customHeight="1">
      <c r="B242" s="6">
        <v>493.0</v>
      </c>
      <c r="C242" s="12" t="s">
        <v>424</v>
      </c>
      <c r="D242" s="102"/>
      <c r="E242" s="102"/>
      <c r="F242" s="102"/>
      <c r="G242" s="102"/>
      <c r="H242" s="15" t="s">
        <v>28</v>
      </c>
      <c r="I242" s="16"/>
      <c r="J242" s="16"/>
      <c r="K242" s="16"/>
      <c r="L242" s="16"/>
      <c r="M242" s="16"/>
      <c r="N242" s="13" t="s">
        <v>30</v>
      </c>
      <c r="O242" s="15" t="s">
        <v>30</v>
      </c>
      <c r="P242" s="15" t="s">
        <v>28</v>
      </c>
      <c r="Q242" s="18" t="s">
        <v>31</v>
      </c>
      <c r="R242" s="6"/>
      <c r="S242" s="18">
        <v>45033.0</v>
      </c>
      <c r="T242" s="18">
        <v>45051.0</v>
      </c>
      <c r="U242" s="13" t="s">
        <v>32</v>
      </c>
    </row>
    <row r="243" ht="15.75" customHeight="1">
      <c r="B243" s="6">
        <v>494.0</v>
      </c>
      <c r="C243" s="12" t="s">
        <v>513</v>
      </c>
      <c r="D243" s="102"/>
      <c r="E243" s="102"/>
      <c r="F243" s="102"/>
      <c r="G243" s="102"/>
      <c r="H243" s="15" t="s">
        <v>28</v>
      </c>
      <c r="I243" s="16"/>
      <c r="J243" s="16"/>
      <c r="K243" s="16"/>
      <c r="L243" s="16"/>
      <c r="M243" s="16"/>
      <c r="N243" s="13" t="s">
        <v>86</v>
      </c>
      <c r="O243" s="15" t="s">
        <v>86</v>
      </c>
      <c r="P243" s="15" t="s">
        <v>86</v>
      </c>
      <c r="Q243" s="18" t="s">
        <v>31</v>
      </c>
      <c r="R243" s="6"/>
      <c r="S243" s="18">
        <v>45033.0</v>
      </c>
      <c r="T243" s="18">
        <v>45044.0</v>
      </c>
      <c r="U243" s="13" t="s">
        <v>32</v>
      </c>
    </row>
    <row r="244" ht="15.75" customHeight="1">
      <c r="B244" s="6">
        <v>495.0</v>
      </c>
      <c r="C244" s="12" t="s">
        <v>528</v>
      </c>
      <c r="D244" s="102"/>
      <c r="E244" s="102"/>
      <c r="F244" s="102"/>
      <c r="G244" s="102"/>
      <c r="H244" s="15" t="s">
        <v>28</v>
      </c>
      <c r="I244" s="16"/>
      <c r="J244" s="16"/>
      <c r="K244" s="16"/>
      <c r="L244" s="16"/>
      <c r="M244" s="16"/>
      <c r="N244" s="13" t="s">
        <v>86</v>
      </c>
      <c r="O244" s="15" t="s">
        <v>86</v>
      </c>
      <c r="P244" s="15" t="s">
        <v>86</v>
      </c>
      <c r="Q244" s="18" t="s">
        <v>31</v>
      </c>
      <c r="R244" s="6"/>
      <c r="S244" s="18">
        <v>45034.0</v>
      </c>
      <c r="T244" s="18">
        <v>45047.0</v>
      </c>
      <c r="U244" s="13" t="s">
        <v>32</v>
      </c>
    </row>
    <row r="245" ht="15.75" customHeight="1">
      <c r="B245" s="6">
        <v>496.0</v>
      </c>
      <c r="C245" s="12" t="s">
        <v>531</v>
      </c>
      <c r="D245" s="102"/>
      <c r="E245" s="102"/>
      <c r="F245" s="102"/>
      <c r="G245" s="102"/>
      <c r="H245" s="15" t="s">
        <v>28</v>
      </c>
      <c r="I245" s="16"/>
      <c r="J245" s="16"/>
      <c r="K245" s="16"/>
      <c r="L245" s="16"/>
      <c r="M245" s="16"/>
      <c r="N245" s="13" t="s">
        <v>30</v>
      </c>
      <c r="O245" s="15" t="s">
        <v>30</v>
      </c>
      <c r="P245" s="15" t="s">
        <v>28</v>
      </c>
      <c r="Q245" s="18" t="s">
        <v>31</v>
      </c>
      <c r="R245" s="6"/>
      <c r="S245" s="18">
        <v>45034.0</v>
      </c>
      <c r="T245" s="18">
        <v>45040.0</v>
      </c>
      <c r="U245" s="13" t="s">
        <v>59</v>
      </c>
    </row>
    <row r="246" ht="15.75" customHeight="1">
      <c r="B246" s="6">
        <v>497.0</v>
      </c>
      <c r="C246" s="12" t="s">
        <v>470</v>
      </c>
      <c r="D246" s="102"/>
      <c r="E246" s="102"/>
      <c r="F246" s="102"/>
      <c r="G246" s="102"/>
      <c r="H246" s="15" t="s">
        <v>28</v>
      </c>
      <c r="I246" s="16"/>
      <c r="J246" s="16"/>
      <c r="K246" s="16"/>
      <c r="L246" s="16"/>
      <c r="M246" s="16"/>
      <c r="N246" s="13" t="s">
        <v>30</v>
      </c>
      <c r="O246" s="15" t="s">
        <v>30</v>
      </c>
      <c r="P246" s="15" t="s">
        <v>28</v>
      </c>
      <c r="Q246" s="18" t="s">
        <v>31</v>
      </c>
      <c r="R246" s="6"/>
      <c r="S246" s="18">
        <v>45035.0</v>
      </c>
      <c r="T246" s="18">
        <v>45051.0</v>
      </c>
      <c r="U246" s="13" t="s">
        <v>59</v>
      </c>
    </row>
    <row r="247" ht="15.75" customHeight="1">
      <c r="B247" s="6">
        <v>498.0</v>
      </c>
      <c r="C247" s="12" t="s">
        <v>532</v>
      </c>
      <c r="D247" s="102"/>
      <c r="E247" s="102"/>
      <c r="F247" s="102"/>
      <c r="G247" s="102"/>
      <c r="H247" s="15" t="s">
        <v>28</v>
      </c>
      <c r="I247" s="16"/>
      <c r="J247" s="16"/>
      <c r="K247" s="16"/>
      <c r="L247" s="16"/>
      <c r="M247" s="16"/>
      <c r="N247" s="13" t="s">
        <v>30</v>
      </c>
      <c r="O247" s="15" t="s">
        <v>30</v>
      </c>
      <c r="P247" s="15" t="s">
        <v>28</v>
      </c>
      <c r="Q247" s="18" t="s">
        <v>31</v>
      </c>
      <c r="R247" s="6"/>
      <c r="S247" s="18">
        <v>45035.0</v>
      </c>
      <c r="T247" s="18">
        <v>45044.0</v>
      </c>
      <c r="U247" s="13" t="s">
        <v>32</v>
      </c>
    </row>
    <row r="248" ht="15.75" customHeight="1">
      <c r="B248" s="6">
        <v>499.0</v>
      </c>
      <c r="C248" s="12" t="s">
        <v>533</v>
      </c>
      <c r="D248" s="102"/>
      <c r="E248" s="102"/>
      <c r="F248" s="102"/>
      <c r="G248" s="102"/>
      <c r="H248" s="15" t="s">
        <v>28</v>
      </c>
      <c r="I248" s="16"/>
      <c r="J248" s="16"/>
      <c r="K248" s="16"/>
      <c r="L248" s="16"/>
      <c r="M248" s="16"/>
      <c r="N248" s="13" t="s">
        <v>30</v>
      </c>
      <c r="O248" s="15" t="s">
        <v>30</v>
      </c>
      <c r="P248" s="15" t="s">
        <v>28</v>
      </c>
      <c r="Q248" s="18" t="s">
        <v>31</v>
      </c>
      <c r="R248" s="6"/>
      <c r="S248" s="18">
        <v>45035.0</v>
      </c>
      <c r="T248" s="18">
        <v>45065.0</v>
      </c>
      <c r="U248" s="13" t="s">
        <v>32</v>
      </c>
    </row>
    <row r="249" ht="15.75" customHeight="1">
      <c r="B249" s="6">
        <v>500.0</v>
      </c>
      <c r="C249" s="12" t="s">
        <v>534</v>
      </c>
      <c r="D249" s="102"/>
      <c r="E249" s="102"/>
      <c r="F249" s="102"/>
      <c r="G249" s="102"/>
      <c r="H249" s="15" t="s">
        <v>28</v>
      </c>
      <c r="I249" s="16"/>
      <c r="J249" s="16"/>
      <c r="K249" s="16"/>
      <c r="L249" s="16"/>
      <c r="M249" s="16"/>
      <c r="N249" s="13" t="s">
        <v>30</v>
      </c>
      <c r="O249" s="15" t="s">
        <v>30</v>
      </c>
      <c r="P249" s="15" t="s">
        <v>28</v>
      </c>
      <c r="Q249" s="18" t="s">
        <v>31</v>
      </c>
      <c r="R249" s="6"/>
      <c r="S249" s="18">
        <v>45037.0</v>
      </c>
      <c r="T249" s="18">
        <v>45065.0</v>
      </c>
      <c r="U249" s="13" t="s">
        <v>59</v>
      </c>
    </row>
    <row r="250" ht="15.75" customHeight="1">
      <c r="B250" s="6">
        <v>501.0</v>
      </c>
      <c r="C250" s="12" t="s">
        <v>535</v>
      </c>
      <c r="D250" s="102"/>
      <c r="E250" s="102"/>
      <c r="F250" s="102"/>
      <c r="G250" s="102"/>
      <c r="H250" s="15" t="s">
        <v>28</v>
      </c>
      <c r="I250" s="16"/>
      <c r="J250" s="16"/>
      <c r="K250" s="16"/>
      <c r="L250" s="16"/>
      <c r="M250" s="16"/>
      <c r="N250" s="13" t="s">
        <v>30</v>
      </c>
      <c r="O250" s="15" t="s">
        <v>30</v>
      </c>
      <c r="P250" s="15" t="s">
        <v>28</v>
      </c>
      <c r="Q250" s="18" t="s">
        <v>31</v>
      </c>
      <c r="R250" s="6"/>
      <c r="S250" s="18">
        <v>45037.0</v>
      </c>
      <c r="T250" s="18">
        <v>45051.0</v>
      </c>
      <c r="U250" s="13" t="s">
        <v>32</v>
      </c>
    </row>
    <row r="251" ht="15.75" customHeight="1">
      <c r="B251" s="6">
        <v>502.0</v>
      </c>
      <c r="C251" s="12" t="s">
        <v>536</v>
      </c>
      <c r="D251" s="102"/>
      <c r="E251" s="102"/>
      <c r="F251" s="102"/>
      <c r="G251" s="102"/>
      <c r="H251" s="15" t="s">
        <v>28</v>
      </c>
      <c r="I251" s="16"/>
      <c r="J251" s="16"/>
      <c r="K251" s="16"/>
      <c r="L251" s="16"/>
      <c r="M251" s="16"/>
      <c r="N251" s="13" t="s">
        <v>30</v>
      </c>
      <c r="O251" s="15" t="s">
        <v>30</v>
      </c>
      <c r="P251" s="15" t="s">
        <v>28</v>
      </c>
      <c r="Q251" s="18" t="s">
        <v>31</v>
      </c>
      <c r="R251" s="6"/>
      <c r="S251" s="18">
        <v>45037.0</v>
      </c>
      <c r="T251" s="18">
        <v>45051.0</v>
      </c>
      <c r="U251" s="13" t="s">
        <v>59</v>
      </c>
    </row>
    <row r="252" ht="15.75" customHeight="1">
      <c r="B252" s="6">
        <v>503.0</v>
      </c>
      <c r="C252" s="12" t="s">
        <v>538</v>
      </c>
      <c r="D252" s="102"/>
      <c r="E252" s="102"/>
      <c r="F252" s="102"/>
      <c r="G252" s="102"/>
      <c r="H252" s="15" t="s">
        <v>28</v>
      </c>
      <c r="I252" s="16"/>
      <c r="J252" s="16"/>
      <c r="K252" s="16"/>
      <c r="L252" s="16"/>
      <c r="M252" s="16"/>
      <c r="N252" s="13" t="s">
        <v>30</v>
      </c>
      <c r="O252" s="15" t="s">
        <v>30</v>
      </c>
      <c r="P252" s="15" t="s">
        <v>28</v>
      </c>
      <c r="Q252" s="18" t="s">
        <v>31</v>
      </c>
      <c r="R252" s="6"/>
      <c r="S252" s="18">
        <v>45037.0</v>
      </c>
      <c r="T252" s="18">
        <v>45051.0</v>
      </c>
      <c r="U252" s="13" t="s">
        <v>59</v>
      </c>
    </row>
    <row r="253" ht="15.75" customHeight="1">
      <c r="B253" s="6">
        <v>504.0</v>
      </c>
      <c r="C253" s="12" t="s">
        <v>539</v>
      </c>
      <c r="D253" s="102"/>
      <c r="E253" s="102"/>
      <c r="F253" s="102"/>
      <c r="G253" s="102"/>
      <c r="H253" s="15" t="s">
        <v>78</v>
      </c>
      <c r="I253" s="16"/>
      <c r="J253" s="16"/>
      <c r="K253" s="16"/>
      <c r="L253" s="16"/>
      <c r="M253" s="16"/>
      <c r="N253" s="13" t="s">
        <v>86</v>
      </c>
      <c r="O253" s="15" t="s">
        <v>30</v>
      </c>
      <c r="P253" s="15" t="s">
        <v>86</v>
      </c>
      <c r="Q253" s="18" t="s">
        <v>31</v>
      </c>
      <c r="R253" s="6"/>
      <c r="S253" s="18">
        <v>45040.0</v>
      </c>
      <c r="T253" s="18">
        <v>45068.0</v>
      </c>
      <c r="U253" s="13" t="s">
        <v>32</v>
      </c>
    </row>
    <row r="254" ht="15.75" customHeight="1">
      <c r="B254" s="6" t="s">
        <v>571</v>
      </c>
      <c r="C254" s="12" t="s">
        <v>572</v>
      </c>
      <c r="D254" s="102"/>
      <c r="E254" s="102"/>
      <c r="F254" s="102"/>
      <c r="G254" s="102"/>
      <c r="H254" s="15" t="s">
        <v>28</v>
      </c>
      <c r="I254" s="16"/>
      <c r="J254" s="16"/>
      <c r="K254" s="16"/>
      <c r="L254" s="16"/>
      <c r="M254" s="16"/>
      <c r="N254" s="13" t="s">
        <v>30</v>
      </c>
      <c r="O254" s="15" t="s">
        <v>30</v>
      </c>
      <c r="P254" s="15" t="s">
        <v>28</v>
      </c>
      <c r="Q254" s="18" t="s">
        <v>31</v>
      </c>
      <c r="R254" s="6"/>
      <c r="S254" s="18">
        <v>45041.0</v>
      </c>
      <c r="T254" s="18">
        <v>45071.0</v>
      </c>
      <c r="U254" s="13" t="s">
        <v>32</v>
      </c>
    </row>
    <row r="255" ht="15.75" customHeight="1">
      <c r="B255" s="6">
        <v>505.0</v>
      </c>
      <c r="C255" s="12" t="s">
        <v>540</v>
      </c>
      <c r="D255" s="102"/>
      <c r="E255" s="102"/>
      <c r="F255" s="102"/>
      <c r="G255" s="102"/>
      <c r="H255" s="15" t="s">
        <v>28</v>
      </c>
      <c r="I255" s="16"/>
      <c r="J255" s="16"/>
      <c r="K255" s="16"/>
      <c r="L255" s="16"/>
      <c r="M255" s="16"/>
      <c r="N255" s="13" t="s">
        <v>30</v>
      </c>
      <c r="O255" s="15" t="s">
        <v>30</v>
      </c>
      <c r="P255" s="15" t="s">
        <v>28</v>
      </c>
      <c r="Q255" s="18" t="s">
        <v>31</v>
      </c>
      <c r="R255" s="6"/>
      <c r="S255" s="18">
        <v>45041.0</v>
      </c>
      <c r="T255" s="18">
        <v>45054.0</v>
      </c>
      <c r="U255" s="13" t="s">
        <v>32</v>
      </c>
    </row>
    <row r="256" ht="15.75" customHeight="1">
      <c r="B256" s="6">
        <v>506.0</v>
      </c>
      <c r="C256" s="12" t="s">
        <v>425</v>
      </c>
      <c r="D256" s="102"/>
      <c r="E256" s="102"/>
      <c r="F256" s="102"/>
      <c r="G256" s="102"/>
      <c r="H256" s="15" t="s">
        <v>28</v>
      </c>
      <c r="I256" s="16"/>
      <c r="J256" s="16"/>
      <c r="K256" s="16"/>
      <c r="L256" s="16"/>
      <c r="M256" s="16"/>
      <c r="N256" s="13" t="s">
        <v>30</v>
      </c>
      <c r="O256" s="15" t="s">
        <v>30</v>
      </c>
      <c r="P256" s="15" t="s">
        <v>28</v>
      </c>
      <c r="Q256" s="18" t="s">
        <v>31</v>
      </c>
      <c r="R256" s="6"/>
      <c r="S256" s="18">
        <v>45041.0</v>
      </c>
      <c r="T256" s="18">
        <v>45051.0</v>
      </c>
      <c r="U256" s="13" t="s">
        <v>59</v>
      </c>
    </row>
    <row r="257" ht="15.75" customHeight="1">
      <c r="B257" s="6">
        <v>507.0</v>
      </c>
      <c r="C257" s="12" t="s">
        <v>542</v>
      </c>
      <c r="D257" s="102"/>
      <c r="E257" s="102"/>
      <c r="F257" s="102"/>
      <c r="G257" s="102"/>
      <c r="H257" s="15" t="s">
        <v>28</v>
      </c>
      <c r="I257" s="16"/>
      <c r="J257" s="16"/>
      <c r="K257" s="16"/>
      <c r="L257" s="16"/>
      <c r="M257" s="16"/>
      <c r="N257" s="13" t="s">
        <v>30</v>
      </c>
      <c r="O257" s="15" t="s">
        <v>30</v>
      </c>
      <c r="P257" s="15" t="s">
        <v>28</v>
      </c>
      <c r="Q257" s="18" t="s">
        <v>31</v>
      </c>
      <c r="R257" s="6"/>
      <c r="S257" s="18">
        <v>45042.0</v>
      </c>
      <c r="T257" s="18">
        <v>45056.0</v>
      </c>
      <c r="U257" s="13" t="s">
        <v>59</v>
      </c>
    </row>
    <row r="258" ht="15.75" customHeight="1">
      <c r="B258" s="6">
        <v>508.0</v>
      </c>
      <c r="C258" s="12" t="s">
        <v>543</v>
      </c>
      <c r="D258" s="102"/>
      <c r="E258" s="102"/>
      <c r="F258" s="102"/>
      <c r="G258" s="102"/>
      <c r="H258" s="15" t="s">
        <v>28</v>
      </c>
      <c r="I258" s="16"/>
      <c r="J258" s="16"/>
      <c r="K258" s="16"/>
      <c r="L258" s="16"/>
      <c r="M258" s="16"/>
      <c r="N258" s="13" t="s">
        <v>30</v>
      </c>
      <c r="O258" s="15" t="s">
        <v>30</v>
      </c>
      <c r="P258" s="15" t="s">
        <v>28</v>
      </c>
      <c r="Q258" s="18" t="s">
        <v>31</v>
      </c>
      <c r="R258" s="6"/>
      <c r="S258" s="18">
        <v>45042.0</v>
      </c>
      <c r="T258" s="18">
        <v>45056.0</v>
      </c>
      <c r="U258" s="13" t="s">
        <v>59</v>
      </c>
    </row>
    <row r="259" ht="15.75" customHeight="1">
      <c r="B259" s="6">
        <v>509.0</v>
      </c>
      <c r="C259" s="12" t="s">
        <v>361</v>
      </c>
      <c r="D259" s="102"/>
      <c r="E259" s="102"/>
      <c r="F259" s="102"/>
      <c r="G259" s="102"/>
      <c r="H259" s="15" t="s">
        <v>28</v>
      </c>
      <c r="I259" s="16"/>
      <c r="J259" s="16"/>
      <c r="K259" s="16"/>
      <c r="L259" s="16"/>
      <c r="M259" s="16"/>
      <c r="N259" s="13" t="s">
        <v>30</v>
      </c>
      <c r="O259" s="15" t="s">
        <v>30</v>
      </c>
      <c r="P259" s="15" t="s">
        <v>28</v>
      </c>
      <c r="Q259" s="18" t="s">
        <v>31</v>
      </c>
      <c r="R259" s="6"/>
      <c r="S259" s="18">
        <v>45043.0</v>
      </c>
      <c r="T259" s="18">
        <v>45058.0</v>
      </c>
      <c r="U259" s="13" t="s">
        <v>32</v>
      </c>
    </row>
    <row r="260" ht="15.75" customHeight="1">
      <c r="B260" s="6">
        <v>510.0</v>
      </c>
      <c r="C260" s="12" t="s">
        <v>546</v>
      </c>
      <c r="D260" s="102"/>
      <c r="E260" s="102"/>
      <c r="F260" s="102"/>
      <c r="G260" s="102"/>
      <c r="H260" s="15" t="s">
        <v>28</v>
      </c>
      <c r="I260" s="16"/>
      <c r="J260" s="16"/>
      <c r="K260" s="16"/>
      <c r="L260" s="16"/>
      <c r="M260" s="16"/>
      <c r="N260" s="13" t="s">
        <v>30</v>
      </c>
      <c r="O260" s="15" t="s">
        <v>30</v>
      </c>
      <c r="P260" s="15" t="s">
        <v>28</v>
      </c>
      <c r="Q260" s="18" t="s">
        <v>31</v>
      </c>
      <c r="R260" s="6"/>
      <c r="S260" s="18">
        <v>45043.0</v>
      </c>
      <c r="T260" s="18">
        <v>45084.0</v>
      </c>
      <c r="U260" s="13" t="s">
        <v>32</v>
      </c>
    </row>
    <row r="261" ht="15.75" customHeight="1">
      <c r="B261" s="6" t="s">
        <v>579</v>
      </c>
      <c r="C261" s="12" t="s">
        <v>580</v>
      </c>
      <c r="D261" s="102"/>
      <c r="E261" s="102"/>
      <c r="F261" s="102"/>
      <c r="G261" s="102"/>
      <c r="H261" s="15" t="s">
        <v>28</v>
      </c>
      <c r="I261" s="16"/>
      <c r="J261" s="16"/>
      <c r="K261" s="16"/>
      <c r="L261" s="16"/>
      <c r="M261" s="16"/>
      <c r="N261" s="13" t="s">
        <v>30</v>
      </c>
      <c r="O261" s="15" t="s">
        <v>30</v>
      </c>
      <c r="P261" s="15" t="s">
        <v>28</v>
      </c>
      <c r="Q261" s="18" t="s">
        <v>31</v>
      </c>
      <c r="R261" s="6"/>
      <c r="S261" s="18">
        <v>45043.0</v>
      </c>
      <c r="T261" s="18">
        <v>45043.0</v>
      </c>
      <c r="U261" s="13" t="s">
        <v>32</v>
      </c>
    </row>
    <row r="262" ht="15.75" customHeight="1">
      <c r="B262" s="6">
        <v>511.0</v>
      </c>
      <c r="C262" s="12" t="s">
        <v>547</v>
      </c>
      <c r="D262" s="102"/>
      <c r="E262" s="102"/>
      <c r="F262" s="102"/>
      <c r="G262" s="102"/>
      <c r="H262" s="15" t="s">
        <v>28</v>
      </c>
      <c r="I262" s="16"/>
      <c r="J262" s="16"/>
      <c r="K262" s="16"/>
      <c r="L262" s="16"/>
      <c r="M262" s="16"/>
      <c r="N262" s="13" t="s">
        <v>30</v>
      </c>
      <c r="O262" s="15" t="s">
        <v>30</v>
      </c>
      <c r="P262" s="15" t="s">
        <v>28</v>
      </c>
      <c r="Q262" s="18" t="s">
        <v>31</v>
      </c>
      <c r="R262" s="6"/>
      <c r="S262" s="18">
        <v>45045.0</v>
      </c>
      <c r="T262" s="18">
        <v>45075.0</v>
      </c>
      <c r="U262" s="13" t="s">
        <v>59</v>
      </c>
    </row>
    <row r="263" ht="15.75" customHeight="1">
      <c r="B263" s="6">
        <v>512.0</v>
      </c>
      <c r="C263" s="12" t="s">
        <v>550</v>
      </c>
      <c r="D263" s="102"/>
      <c r="E263" s="102"/>
      <c r="F263" s="102"/>
      <c r="G263" s="102"/>
      <c r="H263" s="15" t="s">
        <v>28</v>
      </c>
      <c r="I263" s="16"/>
      <c r="J263" s="16"/>
      <c r="K263" s="16"/>
      <c r="L263" s="16"/>
      <c r="M263" s="16"/>
      <c r="N263" s="13" t="s">
        <v>30</v>
      </c>
      <c r="O263" s="15" t="s">
        <v>30</v>
      </c>
      <c r="P263" s="15" t="s">
        <v>28</v>
      </c>
      <c r="Q263" s="18" t="s">
        <v>31</v>
      </c>
      <c r="R263" s="6"/>
      <c r="S263" s="18">
        <v>45048.0</v>
      </c>
      <c r="T263" s="18">
        <v>45065.0</v>
      </c>
      <c r="U263" s="13" t="s">
        <v>59</v>
      </c>
    </row>
    <row r="264" ht="15.75" customHeight="1">
      <c r="B264" s="6" t="s">
        <v>585</v>
      </c>
      <c r="C264" s="12" t="s">
        <v>586</v>
      </c>
      <c r="D264" s="102"/>
      <c r="E264" s="102"/>
      <c r="F264" s="102"/>
      <c r="G264" s="102"/>
      <c r="H264" s="15" t="s">
        <v>28</v>
      </c>
      <c r="I264" s="16"/>
      <c r="J264" s="16"/>
      <c r="K264" s="16"/>
      <c r="L264" s="16"/>
      <c r="M264" s="16"/>
      <c r="N264" s="13" t="s">
        <v>30</v>
      </c>
      <c r="O264" s="15" t="s">
        <v>30</v>
      </c>
      <c r="P264" s="15" t="s">
        <v>28</v>
      </c>
      <c r="Q264" s="18" t="s">
        <v>31</v>
      </c>
      <c r="R264" s="6"/>
      <c r="S264" s="18">
        <v>45049.0</v>
      </c>
      <c r="T264" s="18">
        <v>45077.0</v>
      </c>
      <c r="U264" s="13" t="s">
        <v>32</v>
      </c>
    </row>
    <row r="265" ht="15.75" customHeight="1">
      <c r="B265" s="6">
        <v>513.0</v>
      </c>
      <c r="C265" s="12" t="s">
        <v>551</v>
      </c>
      <c r="D265" s="102"/>
      <c r="E265" s="102"/>
      <c r="F265" s="102"/>
      <c r="G265" s="102"/>
      <c r="H265" s="15" t="s">
        <v>28</v>
      </c>
      <c r="I265" s="16"/>
      <c r="J265" s="16"/>
      <c r="K265" s="16"/>
      <c r="L265" s="16"/>
      <c r="M265" s="16"/>
      <c r="N265" s="13" t="s">
        <v>30</v>
      </c>
      <c r="O265" s="15" t="s">
        <v>30</v>
      </c>
      <c r="P265" s="15" t="s">
        <v>28</v>
      </c>
      <c r="Q265" s="18" t="s">
        <v>31</v>
      </c>
      <c r="R265" s="6"/>
      <c r="S265" s="18">
        <v>45049.0</v>
      </c>
      <c r="T265" s="18">
        <v>45085.0</v>
      </c>
      <c r="U265" s="13" t="s">
        <v>32</v>
      </c>
    </row>
    <row r="266" ht="15.75" customHeight="1">
      <c r="B266" s="6">
        <v>514.0</v>
      </c>
      <c r="C266" s="12" t="s">
        <v>553</v>
      </c>
      <c r="D266" s="102"/>
      <c r="E266" s="102"/>
      <c r="F266" s="102"/>
      <c r="G266" s="102"/>
      <c r="H266" s="15" t="s">
        <v>28</v>
      </c>
      <c r="I266" s="16"/>
      <c r="J266" s="16"/>
      <c r="K266" s="16"/>
      <c r="L266" s="16"/>
      <c r="M266" s="16"/>
      <c r="N266" s="13" t="s">
        <v>30</v>
      </c>
      <c r="O266" s="15" t="s">
        <v>30</v>
      </c>
      <c r="P266" s="15" t="s">
        <v>28</v>
      </c>
      <c r="Q266" s="18" t="s">
        <v>31</v>
      </c>
      <c r="R266" s="6"/>
      <c r="S266" s="18">
        <v>45049.0</v>
      </c>
      <c r="T266" s="18">
        <v>45076.0</v>
      </c>
      <c r="U266" s="13" t="s">
        <v>32</v>
      </c>
    </row>
    <row r="267" ht="15.75" customHeight="1">
      <c r="B267" s="6">
        <v>515.0</v>
      </c>
      <c r="C267" s="12" t="s">
        <v>524</v>
      </c>
      <c r="D267" s="102"/>
      <c r="E267" s="102"/>
      <c r="F267" s="102"/>
      <c r="G267" s="102"/>
      <c r="H267" s="15" t="s">
        <v>28</v>
      </c>
      <c r="I267" s="16"/>
      <c r="J267" s="16"/>
      <c r="K267" s="16"/>
      <c r="L267" s="16"/>
      <c r="M267" s="16"/>
      <c r="N267" s="13" t="s">
        <v>30</v>
      </c>
      <c r="O267" s="15" t="s">
        <v>30</v>
      </c>
      <c r="P267" s="15" t="s">
        <v>28</v>
      </c>
      <c r="Q267" s="18" t="s">
        <v>31</v>
      </c>
      <c r="R267" s="6"/>
      <c r="S267" s="18">
        <v>45049.0</v>
      </c>
      <c r="T267" s="18">
        <v>45049.0</v>
      </c>
      <c r="U267" s="13" t="s">
        <v>59</v>
      </c>
    </row>
    <row r="268" ht="15.75" customHeight="1">
      <c r="B268" s="6">
        <v>516.0</v>
      </c>
      <c r="C268" s="12" t="s">
        <v>491</v>
      </c>
      <c r="D268" s="102"/>
      <c r="E268" s="102"/>
      <c r="F268" s="102"/>
      <c r="G268" s="102"/>
      <c r="H268" s="15" t="s">
        <v>28</v>
      </c>
      <c r="I268" s="16"/>
      <c r="J268" s="16"/>
      <c r="K268" s="16"/>
      <c r="L268" s="16"/>
      <c r="M268" s="16"/>
      <c r="N268" s="13" t="s">
        <v>30</v>
      </c>
      <c r="O268" s="15" t="s">
        <v>30</v>
      </c>
      <c r="P268" s="15" t="s">
        <v>86</v>
      </c>
      <c r="Q268" s="18" t="s">
        <v>31</v>
      </c>
      <c r="R268" s="6"/>
      <c r="S268" s="18">
        <v>45054.0</v>
      </c>
      <c r="T268" s="18">
        <v>45072.0</v>
      </c>
      <c r="U268" s="13" t="s">
        <v>32</v>
      </c>
    </row>
    <row r="269" ht="15.75" customHeight="1">
      <c r="B269" s="6">
        <v>517.0</v>
      </c>
      <c r="C269" s="12" t="s">
        <v>525</v>
      </c>
      <c r="D269" s="102"/>
      <c r="E269" s="102"/>
      <c r="F269" s="102"/>
      <c r="G269" s="102"/>
      <c r="H269" s="15" t="s">
        <v>28</v>
      </c>
      <c r="I269" s="16"/>
      <c r="J269" s="16"/>
      <c r="K269" s="16"/>
      <c r="L269" s="16"/>
      <c r="M269" s="16"/>
      <c r="N269" s="13" t="s">
        <v>86</v>
      </c>
      <c r="O269" s="15" t="s">
        <v>86</v>
      </c>
      <c r="P269" s="15" t="s">
        <v>86</v>
      </c>
      <c r="Q269" s="18" t="s">
        <v>31</v>
      </c>
      <c r="R269" s="6"/>
      <c r="S269" s="18">
        <v>45054.0</v>
      </c>
      <c r="T269" s="18">
        <v>45072.0</v>
      </c>
      <c r="U269" s="13" t="s">
        <v>79</v>
      </c>
    </row>
    <row r="270" ht="15.75" customHeight="1">
      <c r="B270" s="6">
        <v>518.0</v>
      </c>
      <c r="C270" s="12" t="s">
        <v>87</v>
      </c>
      <c r="D270" s="102"/>
      <c r="E270" s="102"/>
      <c r="F270" s="102"/>
      <c r="G270" s="102"/>
      <c r="H270" s="15" t="s">
        <v>28</v>
      </c>
      <c r="I270" s="16"/>
      <c r="J270" s="16"/>
      <c r="K270" s="16"/>
      <c r="L270" s="16"/>
      <c r="M270" s="16"/>
      <c r="N270" s="13" t="s">
        <v>30</v>
      </c>
      <c r="O270" s="15" t="s">
        <v>30</v>
      </c>
      <c r="P270" s="15" t="s">
        <v>86</v>
      </c>
      <c r="Q270" s="18" t="s">
        <v>31</v>
      </c>
      <c r="R270" s="6"/>
      <c r="S270" s="18">
        <v>45055.0</v>
      </c>
      <c r="T270" s="18">
        <v>45079.0</v>
      </c>
      <c r="U270" s="13" t="s">
        <v>32</v>
      </c>
    </row>
    <row r="271" ht="15.75" customHeight="1">
      <c r="B271" s="6" t="s">
        <v>592</v>
      </c>
      <c r="C271" s="12" t="s">
        <v>593</v>
      </c>
      <c r="D271" s="102"/>
      <c r="E271" s="102"/>
      <c r="F271" s="102"/>
      <c r="G271" s="102"/>
      <c r="H271" s="15" t="s">
        <v>28</v>
      </c>
      <c r="I271" s="16"/>
      <c r="J271" s="16"/>
      <c r="K271" s="16"/>
      <c r="L271" s="16"/>
      <c r="M271" s="16"/>
      <c r="N271" s="13" t="s">
        <v>30</v>
      </c>
      <c r="O271" s="15" t="s">
        <v>30</v>
      </c>
      <c r="P271" s="15" t="s">
        <v>28</v>
      </c>
      <c r="Q271" s="18" t="s">
        <v>31</v>
      </c>
      <c r="R271" s="6"/>
      <c r="S271" s="18">
        <v>45058.0</v>
      </c>
      <c r="T271" s="18">
        <v>45072.0</v>
      </c>
      <c r="U271" s="13" t="s">
        <v>32</v>
      </c>
    </row>
    <row r="272" ht="15.75" customHeight="1">
      <c r="B272" s="6">
        <v>519.0</v>
      </c>
      <c r="C272" s="12" t="s">
        <v>488</v>
      </c>
      <c r="D272" s="102"/>
      <c r="E272" s="102"/>
      <c r="F272" s="102"/>
      <c r="G272" s="102"/>
      <c r="H272" s="15" t="s">
        <v>28</v>
      </c>
      <c r="I272" s="16"/>
      <c r="J272" s="16"/>
      <c r="K272" s="16"/>
      <c r="L272" s="16"/>
      <c r="M272" s="16"/>
      <c r="N272" s="13" t="s">
        <v>30</v>
      </c>
      <c r="O272" s="15" t="s">
        <v>30</v>
      </c>
      <c r="P272" s="15" t="s">
        <v>28</v>
      </c>
      <c r="Q272" s="18" t="s">
        <v>31</v>
      </c>
      <c r="R272" s="6"/>
      <c r="S272" s="18">
        <v>45061.0</v>
      </c>
      <c r="T272" s="18">
        <v>45070.0</v>
      </c>
      <c r="U272" s="13" t="s">
        <v>59</v>
      </c>
    </row>
    <row r="273" ht="15.75" customHeight="1">
      <c r="B273" s="6">
        <v>520.0</v>
      </c>
      <c r="C273" s="12" t="s">
        <v>484</v>
      </c>
      <c r="D273" s="102"/>
      <c r="E273" s="102"/>
      <c r="F273" s="102"/>
      <c r="G273" s="102">
        <v>45072.0</v>
      </c>
      <c r="H273" s="15" t="s">
        <v>28</v>
      </c>
      <c r="I273" s="16"/>
      <c r="J273" s="16"/>
      <c r="K273" s="16"/>
      <c r="L273" s="16"/>
      <c r="M273" s="16"/>
      <c r="N273" s="13" t="s">
        <v>30</v>
      </c>
      <c r="O273" s="15" t="s">
        <v>30</v>
      </c>
      <c r="P273" s="15" t="s">
        <v>28</v>
      </c>
      <c r="Q273" s="18" t="s">
        <v>31</v>
      </c>
      <c r="R273" s="6"/>
      <c r="S273" s="18">
        <v>45061.0</v>
      </c>
      <c r="T273" s="18">
        <v>45071.0</v>
      </c>
      <c r="U273" s="13" t="s">
        <v>32</v>
      </c>
    </row>
    <row r="274" ht="15.75" customHeight="1">
      <c r="B274" s="6">
        <v>521.0</v>
      </c>
      <c r="C274" s="12" t="s">
        <v>486</v>
      </c>
      <c r="D274" s="102"/>
      <c r="E274" s="102"/>
      <c r="F274" s="102"/>
      <c r="G274" s="102"/>
      <c r="H274" s="15" t="s">
        <v>28</v>
      </c>
      <c r="I274" s="16"/>
      <c r="J274" s="16"/>
      <c r="K274" s="16"/>
      <c r="L274" s="16"/>
      <c r="M274" s="16"/>
      <c r="N274" s="13" t="s">
        <v>86</v>
      </c>
      <c r="O274" s="15" t="s">
        <v>86</v>
      </c>
      <c r="P274" s="15" t="s">
        <v>86</v>
      </c>
      <c r="Q274" s="18" t="s">
        <v>31</v>
      </c>
      <c r="R274" s="6"/>
      <c r="S274" s="18">
        <v>45061.0</v>
      </c>
      <c r="T274" s="18">
        <v>45071.0</v>
      </c>
      <c r="U274" s="13" t="s">
        <v>32</v>
      </c>
    </row>
    <row r="275" ht="15.75" customHeight="1">
      <c r="B275" s="6">
        <v>522.0</v>
      </c>
      <c r="C275" s="12" t="s">
        <v>556</v>
      </c>
      <c r="D275" s="102"/>
      <c r="E275" s="102"/>
      <c r="F275" s="102"/>
      <c r="G275" s="102"/>
      <c r="H275" s="15" t="s">
        <v>28</v>
      </c>
      <c r="I275" s="16"/>
      <c r="J275" s="16"/>
      <c r="K275" s="16"/>
      <c r="L275" s="16"/>
      <c r="M275" s="16"/>
      <c r="N275" s="13" t="s">
        <v>30</v>
      </c>
      <c r="O275" s="15" t="s">
        <v>30</v>
      </c>
      <c r="P275" s="15" t="s">
        <v>28</v>
      </c>
      <c r="Q275" s="18" t="s">
        <v>31</v>
      </c>
      <c r="R275" s="6"/>
      <c r="S275" s="18">
        <v>45061.0</v>
      </c>
      <c r="T275" s="18">
        <v>45082.0</v>
      </c>
      <c r="U275" s="13" t="s">
        <v>32</v>
      </c>
    </row>
    <row r="276" ht="15.75" customHeight="1">
      <c r="B276" s="6">
        <v>523.0</v>
      </c>
      <c r="C276" s="12" t="s">
        <v>557</v>
      </c>
      <c r="D276" s="102"/>
      <c r="E276" s="102"/>
      <c r="F276" s="102"/>
      <c r="G276" s="102"/>
      <c r="H276" s="15" t="s">
        <v>28</v>
      </c>
      <c r="I276" s="16"/>
      <c r="J276" s="16"/>
      <c r="K276" s="16"/>
      <c r="L276" s="16"/>
      <c r="M276" s="16"/>
      <c r="N276" s="13" t="s">
        <v>30</v>
      </c>
      <c r="O276" s="15" t="s">
        <v>30</v>
      </c>
      <c r="P276" s="15" t="s">
        <v>28</v>
      </c>
      <c r="Q276" s="18" t="s">
        <v>31</v>
      </c>
      <c r="R276" s="6"/>
      <c r="S276" s="18">
        <v>45062.0</v>
      </c>
      <c r="T276" s="18">
        <v>45107.0</v>
      </c>
      <c r="U276" s="13" t="s">
        <v>32</v>
      </c>
    </row>
    <row r="277" ht="15.75" customHeight="1">
      <c r="B277" s="6">
        <v>524.0</v>
      </c>
      <c r="C277" s="12" t="s">
        <v>517</v>
      </c>
      <c r="D277" s="102"/>
      <c r="E277" s="102"/>
      <c r="F277" s="102"/>
      <c r="G277" s="102"/>
      <c r="H277" s="15" t="s">
        <v>28</v>
      </c>
      <c r="I277" s="16"/>
      <c r="J277" s="16"/>
      <c r="K277" s="16"/>
      <c r="L277" s="16"/>
      <c r="M277" s="16"/>
      <c r="N277" s="13" t="s">
        <v>30</v>
      </c>
      <c r="O277" s="15" t="s">
        <v>30</v>
      </c>
      <c r="P277" s="15" t="s">
        <v>28</v>
      </c>
      <c r="Q277" s="18" t="s">
        <v>31</v>
      </c>
      <c r="R277" s="6"/>
      <c r="S277" s="18">
        <v>45062.0</v>
      </c>
      <c r="T277" s="18">
        <v>45073.0</v>
      </c>
      <c r="U277" s="13" t="s">
        <v>32</v>
      </c>
    </row>
    <row r="278" ht="15.75" customHeight="1">
      <c r="B278" s="6">
        <v>525.0</v>
      </c>
      <c r="C278" s="12" t="s">
        <v>558</v>
      </c>
      <c r="D278" s="102"/>
      <c r="E278" s="102"/>
      <c r="F278" s="102"/>
      <c r="G278" s="102"/>
      <c r="H278" s="15" t="s">
        <v>28</v>
      </c>
      <c r="I278" s="16"/>
      <c r="J278" s="16"/>
      <c r="K278" s="16"/>
      <c r="L278" s="16"/>
      <c r="M278" s="16"/>
      <c r="N278" s="13" t="s">
        <v>30</v>
      </c>
      <c r="O278" s="15" t="s">
        <v>30</v>
      </c>
      <c r="P278" s="15" t="s">
        <v>28</v>
      </c>
      <c r="Q278" s="18" t="s">
        <v>31</v>
      </c>
      <c r="R278" s="6"/>
      <c r="S278" s="18">
        <v>45063.0</v>
      </c>
      <c r="T278" s="18">
        <v>45077.0</v>
      </c>
      <c r="U278" s="13" t="s">
        <v>59</v>
      </c>
    </row>
    <row r="279" ht="15.75" customHeight="1">
      <c r="B279" s="6">
        <v>526.0</v>
      </c>
      <c r="C279" s="12" t="s">
        <v>559</v>
      </c>
      <c r="D279" s="102"/>
      <c r="E279" s="102"/>
      <c r="F279" s="102"/>
      <c r="G279" s="102"/>
      <c r="H279" s="15" t="s">
        <v>28</v>
      </c>
      <c r="I279" s="16"/>
      <c r="J279" s="16"/>
      <c r="K279" s="16"/>
      <c r="L279" s="16"/>
      <c r="M279" s="16"/>
      <c r="N279" s="13" t="s">
        <v>30</v>
      </c>
      <c r="O279" s="15" t="s">
        <v>30</v>
      </c>
      <c r="P279" s="15" t="s">
        <v>28</v>
      </c>
      <c r="Q279" s="18" t="s">
        <v>31</v>
      </c>
      <c r="R279" s="6"/>
      <c r="S279" s="18">
        <v>45064.0</v>
      </c>
      <c r="T279" s="18">
        <v>45085.0</v>
      </c>
      <c r="U279" s="13" t="s">
        <v>59</v>
      </c>
    </row>
    <row r="280" ht="15.75" customHeight="1">
      <c r="B280" s="6">
        <v>527.0</v>
      </c>
      <c r="C280" s="12" t="s">
        <v>451</v>
      </c>
      <c r="D280" s="102"/>
      <c r="E280" s="102"/>
      <c r="F280" s="102"/>
      <c r="G280" s="102"/>
      <c r="H280" s="15" t="s">
        <v>28</v>
      </c>
      <c r="I280" s="16"/>
      <c r="J280" s="16"/>
      <c r="K280" s="16"/>
      <c r="L280" s="16"/>
      <c r="M280" s="16"/>
      <c r="N280" s="13" t="s">
        <v>30</v>
      </c>
      <c r="O280" s="15" t="s">
        <v>30</v>
      </c>
      <c r="P280" s="15" t="s">
        <v>28</v>
      </c>
      <c r="Q280" s="18" t="s">
        <v>31</v>
      </c>
      <c r="R280" s="6"/>
      <c r="S280" s="18">
        <v>45066.0</v>
      </c>
      <c r="T280" s="18">
        <v>45072.0</v>
      </c>
      <c r="U280" s="13" t="s">
        <v>32</v>
      </c>
    </row>
    <row r="281" ht="15.75" customHeight="1">
      <c r="B281" s="6">
        <v>528.0</v>
      </c>
      <c r="C281" s="12" t="s">
        <v>560</v>
      </c>
      <c r="D281" s="102"/>
      <c r="E281" s="102"/>
      <c r="F281" s="102"/>
      <c r="G281" s="102"/>
      <c r="H281" s="15" t="s">
        <v>28</v>
      </c>
      <c r="I281" s="16"/>
      <c r="J281" s="16"/>
      <c r="K281" s="16"/>
      <c r="L281" s="16"/>
      <c r="M281" s="16"/>
      <c r="N281" s="13" t="s">
        <v>30</v>
      </c>
      <c r="O281" s="15" t="s">
        <v>30</v>
      </c>
      <c r="P281" s="15" t="s">
        <v>28</v>
      </c>
      <c r="Q281" s="18" t="s">
        <v>31</v>
      </c>
      <c r="R281" s="6"/>
      <c r="S281" s="18">
        <v>45066.0</v>
      </c>
      <c r="T281" s="18">
        <v>45107.0</v>
      </c>
      <c r="U281" s="13" t="s">
        <v>32</v>
      </c>
    </row>
    <row r="282" ht="15.75" customHeight="1">
      <c r="B282" s="6">
        <v>529.0</v>
      </c>
      <c r="C282" s="12" t="s">
        <v>457</v>
      </c>
      <c r="D282" s="102"/>
      <c r="E282" s="102"/>
      <c r="F282" s="102"/>
      <c r="G282" s="102"/>
      <c r="H282" s="15" t="s">
        <v>28</v>
      </c>
      <c r="I282" s="16"/>
      <c r="J282" s="16"/>
      <c r="K282" s="16"/>
      <c r="L282" s="16"/>
      <c r="M282" s="16"/>
      <c r="N282" s="13" t="s">
        <v>30</v>
      </c>
      <c r="O282" s="15" t="s">
        <v>30</v>
      </c>
      <c r="P282" s="15" t="s">
        <v>28</v>
      </c>
      <c r="Q282" s="18" t="s">
        <v>31</v>
      </c>
      <c r="R282" s="6"/>
      <c r="S282" s="18">
        <v>45068.0</v>
      </c>
      <c r="T282" s="18">
        <v>45086.0</v>
      </c>
      <c r="U282" s="13" t="s">
        <v>59</v>
      </c>
    </row>
    <row r="283" ht="15.75" customHeight="1">
      <c r="B283" s="6">
        <v>530.0</v>
      </c>
      <c r="C283" s="12" t="s">
        <v>561</v>
      </c>
      <c r="D283" s="102"/>
      <c r="E283" s="102"/>
      <c r="F283" s="102"/>
      <c r="G283" s="102">
        <v>45070.0</v>
      </c>
      <c r="H283" s="15" t="s">
        <v>28</v>
      </c>
      <c r="I283" s="16"/>
      <c r="J283" s="16"/>
      <c r="K283" s="16"/>
      <c r="L283" s="16"/>
      <c r="M283" s="16"/>
      <c r="N283" s="13" t="s">
        <v>30</v>
      </c>
      <c r="O283" s="15" t="s">
        <v>30</v>
      </c>
      <c r="P283" s="15" t="s">
        <v>28</v>
      </c>
      <c r="Q283" s="18" t="s">
        <v>31</v>
      </c>
      <c r="R283" s="6"/>
      <c r="S283" s="18">
        <v>45070.0</v>
      </c>
      <c r="T283" s="18">
        <v>45070.0</v>
      </c>
      <c r="U283" s="13" t="s">
        <v>32</v>
      </c>
    </row>
    <row r="284" ht="15.75" customHeight="1">
      <c r="B284" s="6">
        <v>531.0</v>
      </c>
      <c r="C284" s="12" t="s">
        <v>533</v>
      </c>
      <c r="D284" s="102"/>
      <c r="E284" s="102"/>
      <c r="F284" s="102"/>
      <c r="G284" s="102"/>
      <c r="H284" s="15" t="s">
        <v>78</v>
      </c>
      <c r="I284" s="16"/>
      <c r="J284" s="16"/>
      <c r="K284" s="16"/>
      <c r="L284" s="16"/>
      <c r="M284" s="16"/>
      <c r="N284" s="13" t="s">
        <v>86</v>
      </c>
      <c r="O284" s="15" t="s">
        <v>30</v>
      </c>
      <c r="P284" s="15" t="s">
        <v>86</v>
      </c>
      <c r="Q284" s="18" t="s">
        <v>31</v>
      </c>
      <c r="R284" s="6"/>
      <c r="S284" s="18">
        <v>45070.0</v>
      </c>
      <c r="T284" s="18">
        <v>45093.0</v>
      </c>
      <c r="U284" s="13" t="s">
        <v>32</v>
      </c>
    </row>
    <row r="285" ht="15.75" customHeight="1">
      <c r="B285" s="6">
        <v>532.0</v>
      </c>
      <c r="C285" s="12" t="s">
        <v>523</v>
      </c>
      <c r="D285" s="102"/>
      <c r="E285" s="102"/>
      <c r="F285" s="102"/>
      <c r="G285" s="102"/>
      <c r="H285" s="15" t="s">
        <v>78</v>
      </c>
      <c r="I285" s="16"/>
      <c r="J285" s="16"/>
      <c r="K285" s="16"/>
      <c r="L285" s="16"/>
      <c r="M285" s="16"/>
      <c r="N285" s="13" t="s">
        <v>30</v>
      </c>
      <c r="O285" s="15" t="s">
        <v>30</v>
      </c>
      <c r="P285" s="15" t="s">
        <v>86</v>
      </c>
      <c r="Q285" s="18" t="s">
        <v>31</v>
      </c>
      <c r="R285" s="6"/>
      <c r="S285" s="18">
        <v>45070.0</v>
      </c>
      <c r="T285" s="18">
        <v>45093.0</v>
      </c>
      <c r="U285" s="13" t="s">
        <v>32</v>
      </c>
    </row>
    <row r="286" ht="15.75" customHeight="1">
      <c r="B286" s="6">
        <v>533.0</v>
      </c>
      <c r="C286" s="12" t="s">
        <v>606</v>
      </c>
      <c r="D286" s="102"/>
      <c r="E286" s="102"/>
      <c r="F286" s="102"/>
      <c r="G286" s="102"/>
      <c r="H286" s="15" t="s">
        <v>28</v>
      </c>
      <c r="I286" s="16"/>
      <c r="J286" s="16"/>
      <c r="K286" s="16"/>
      <c r="L286" s="16"/>
      <c r="M286" s="16"/>
      <c r="N286" s="13" t="s">
        <v>30</v>
      </c>
      <c r="O286" s="15" t="s">
        <v>30</v>
      </c>
      <c r="P286" s="15" t="s">
        <v>28</v>
      </c>
      <c r="Q286" s="18" t="s">
        <v>31</v>
      </c>
      <c r="R286" s="6"/>
      <c r="S286" s="18">
        <v>45072.0</v>
      </c>
      <c r="T286" s="18">
        <v>45089.0</v>
      </c>
      <c r="U286" s="13" t="s">
        <v>59</v>
      </c>
    </row>
    <row r="287" ht="15.75" customHeight="1">
      <c r="B287" s="6">
        <v>534.0</v>
      </c>
      <c r="C287" s="12" t="s">
        <v>563</v>
      </c>
      <c r="D287" s="102"/>
      <c r="E287" s="102"/>
      <c r="F287" s="102"/>
      <c r="G287" s="102"/>
      <c r="H287" s="15" t="s">
        <v>28</v>
      </c>
      <c r="I287" s="16"/>
      <c r="J287" s="16"/>
      <c r="K287" s="16"/>
      <c r="L287" s="16"/>
      <c r="M287" s="16"/>
      <c r="N287" s="13" t="s">
        <v>30</v>
      </c>
      <c r="O287" s="15" t="s">
        <v>30</v>
      </c>
      <c r="P287" s="15" t="s">
        <v>28</v>
      </c>
      <c r="Q287" s="18" t="s">
        <v>31</v>
      </c>
      <c r="R287" s="6"/>
      <c r="S287" s="18">
        <v>45072.0</v>
      </c>
      <c r="T287" s="18">
        <v>45091.0</v>
      </c>
      <c r="U287" s="13" t="s">
        <v>59</v>
      </c>
    </row>
    <row r="288" ht="15.75" customHeight="1">
      <c r="B288" s="6">
        <v>535.0</v>
      </c>
      <c r="C288" s="12" t="s">
        <v>564</v>
      </c>
      <c r="D288" s="102"/>
      <c r="E288" s="102"/>
      <c r="F288" s="102"/>
      <c r="G288" s="102"/>
      <c r="H288" s="15" t="s">
        <v>28</v>
      </c>
      <c r="I288" s="16"/>
      <c r="J288" s="16"/>
      <c r="K288" s="16"/>
      <c r="L288" s="16"/>
      <c r="M288" s="16"/>
      <c r="N288" s="13" t="s">
        <v>30</v>
      </c>
      <c r="O288" s="15" t="s">
        <v>30</v>
      </c>
      <c r="P288" s="15" t="s">
        <v>28</v>
      </c>
      <c r="Q288" s="18" t="s">
        <v>31</v>
      </c>
      <c r="R288" s="6"/>
      <c r="S288" s="18">
        <v>45073.0</v>
      </c>
      <c r="T288" s="18">
        <v>45083.0</v>
      </c>
      <c r="U288" s="13" t="s">
        <v>59</v>
      </c>
    </row>
    <row r="289" ht="15.75" customHeight="1">
      <c r="B289" s="6">
        <v>536.0</v>
      </c>
      <c r="C289" s="12" t="s">
        <v>565</v>
      </c>
      <c r="D289" s="102"/>
      <c r="E289" s="102"/>
      <c r="F289" s="102"/>
      <c r="G289" s="102"/>
      <c r="H289" s="15" t="s">
        <v>28</v>
      </c>
      <c r="I289" s="16"/>
      <c r="J289" s="16"/>
      <c r="K289" s="16"/>
      <c r="L289" s="16"/>
      <c r="M289" s="16"/>
      <c r="N289" s="13" t="s">
        <v>30</v>
      </c>
      <c r="O289" s="15" t="s">
        <v>30</v>
      </c>
      <c r="P289" s="15" t="s">
        <v>28</v>
      </c>
      <c r="Q289" s="18" t="s">
        <v>31</v>
      </c>
      <c r="R289" s="6"/>
      <c r="S289" s="18">
        <v>45075.0</v>
      </c>
      <c r="T289" s="18">
        <v>45096.0</v>
      </c>
      <c r="U289" s="13" t="s">
        <v>32</v>
      </c>
    </row>
    <row r="290" ht="15.75" customHeight="1">
      <c r="B290" s="6">
        <v>537.0</v>
      </c>
      <c r="C290" s="12" t="s">
        <v>566</v>
      </c>
      <c r="D290" s="102"/>
      <c r="E290" s="102"/>
      <c r="F290" s="102"/>
      <c r="G290" s="102"/>
      <c r="H290" s="15" t="s">
        <v>28</v>
      </c>
      <c r="I290" s="16"/>
      <c r="J290" s="16"/>
      <c r="K290" s="16"/>
      <c r="L290" s="16"/>
      <c r="M290" s="16"/>
      <c r="N290" s="13" t="s">
        <v>30</v>
      </c>
      <c r="O290" s="15" t="s">
        <v>30</v>
      </c>
      <c r="P290" s="15" t="s">
        <v>28</v>
      </c>
      <c r="Q290" s="18" t="s">
        <v>31</v>
      </c>
      <c r="R290" s="6"/>
      <c r="S290" s="18">
        <v>45075.0</v>
      </c>
      <c r="T290" s="18">
        <v>45094.0</v>
      </c>
      <c r="U290" s="13" t="s">
        <v>59</v>
      </c>
    </row>
    <row r="291" ht="15.75" customHeight="1">
      <c r="B291" s="6">
        <v>538.0</v>
      </c>
      <c r="C291" s="12" t="s">
        <v>567</v>
      </c>
      <c r="D291" s="102"/>
      <c r="E291" s="102"/>
      <c r="F291" s="102"/>
      <c r="G291" s="102"/>
      <c r="H291" s="15" t="s">
        <v>28</v>
      </c>
      <c r="I291" s="16"/>
      <c r="J291" s="16"/>
      <c r="K291" s="16"/>
      <c r="L291" s="16"/>
      <c r="M291" s="16"/>
      <c r="N291" s="13" t="s">
        <v>30</v>
      </c>
      <c r="O291" s="15" t="s">
        <v>30</v>
      </c>
      <c r="P291" s="15" t="s">
        <v>28</v>
      </c>
      <c r="Q291" s="18" t="s">
        <v>31</v>
      </c>
      <c r="R291" s="6"/>
      <c r="S291" s="18">
        <v>45075.0</v>
      </c>
      <c r="T291" s="18">
        <v>45103.0</v>
      </c>
      <c r="U291" s="13" t="s">
        <v>32</v>
      </c>
    </row>
    <row r="292" ht="15.75" customHeight="1">
      <c r="B292" s="6">
        <v>539.0</v>
      </c>
      <c r="C292" s="12" t="s">
        <v>569</v>
      </c>
      <c r="D292" s="102"/>
      <c r="E292" s="102"/>
      <c r="F292" s="102"/>
      <c r="G292" s="102"/>
      <c r="H292" s="15" t="s">
        <v>28</v>
      </c>
      <c r="I292" s="16"/>
      <c r="J292" s="16"/>
      <c r="K292" s="16"/>
      <c r="L292" s="16"/>
      <c r="M292" s="16"/>
      <c r="N292" s="13" t="s">
        <v>30</v>
      </c>
      <c r="O292" s="15" t="s">
        <v>30</v>
      </c>
      <c r="P292" s="15" t="s">
        <v>28</v>
      </c>
      <c r="Q292" s="18" t="s">
        <v>31</v>
      </c>
      <c r="R292" s="6"/>
      <c r="S292" s="18">
        <v>45076.0</v>
      </c>
      <c r="T292" s="18">
        <v>45107.0</v>
      </c>
      <c r="U292" s="13" t="s">
        <v>32</v>
      </c>
    </row>
    <row r="293" ht="15.75" customHeight="1">
      <c r="B293" s="6">
        <v>540.0</v>
      </c>
      <c r="C293" s="12" t="s">
        <v>517</v>
      </c>
      <c r="D293" s="102"/>
      <c r="E293" s="102"/>
      <c r="F293" s="102"/>
      <c r="G293" s="102"/>
      <c r="H293" s="15" t="s">
        <v>28</v>
      </c>
      <c r="I293" s="16"/>
      <c r="J293" s="16"/>
      <c r="K293" s="16"/>
      <c r="L293" s="16"/>
      <c r="M293" s="16"/>
      <c r="N293" s="13" t="s">
        <v>30</v>
      </c>
      <c r="O293" s="15" t="s">
        <v>30</v>
      </c>
      <c r="P293" s="15" t="s">
        <v>28</v>
      </c>
      <c r="Q293" s="18" t="s">
        <v>31</v>
      </c>
      <c r="R293" s="6"/>
      <c r="S293" s="18">
        <v>45076.0</v>
      </c>
      <c r="T293" s="18">
        <v>45086.0</v>
      </c>
      <c r="U293" s="13" t="s">
        <v>32</v>
      </c>
    </row>
    <row r="294" ht="15.75" customHeight="1">
      <c r="B294" s="6">
        <v>541.0</v>
      </c>
      <c r="C294" s="12" t="s">
        <v>570</v>
      </c>
      <c r="D294" s="102"/>
      <c r="E294" s="102"/>
      <c r="F294" s="102"/>
      <c r="G294" s="102"/>
      <c r="H294" s="15" t="s">
        <v>28</v>
      </c>
      <c r="I294" s="16"/>
      <c r="J294" s="16"/>
      <c r="K294" s="16"/>
      <c r="L294" s="16"/>
      <c r="M294" s="16"/>
      <c r="N294" s="13" t="s">
        <v>30</v>
      </c>
      <c r="O294" s="15" t="s">
        <v>30</v>
      </c>
      <c r="P294" s="15" t="s">
        <v>28</v>
      </c>
      <c r="Q294" s="18" t="s">
        <v>31</v>
      </c>
      <c r="R294" s="6"/>
      <c r="S294" s="18">
        <v>45076.0</v>
      </c>
      <c r="T294" s="18">
        <v>45086.0</v>
      </c>
      <c r="U294" s="13" t="s">
        <v>59</v>
      </c>
    </row>
    <row r="295" ht="15.75" customHeight="1">
      <c r="B295" s="6">
        <v>542.0</v>
      </c>
      <c r="C295" s="12" t="s">
        <v>573</v>
      </c>
      <c r="D295" s="102"/>
      <c r="E295" s="102"/>
      <c r="F295" s="102"/>
      <c r="G295" s="102">
        <v>45092.0</v>
      </c>
      <c r="H295" s="15" t="s">
        <v>28</v>
      </c>
      <c r="I295" s="16"/>
      <c r="J295" s="16"/>
      <c r="K295" s="16"/>
      <c r="L295" s="16"/>
      <c r="M295" s="16"/>
      <c r="N295" s="13" t="s">
        <v>30</v>
      </c>
      <c r="O295" s="15" t="s">
        <v>30</v>
      </c>
      <c r="P295" s="15" t="s">
        <v>28</v>
      </c>
      <c r="Q295" s="18" t="s">
        <v>31</v>
      </c>
      <c r="R295" s="6"/>
      <c r="S295" s="18">
        <v>45077.0</v>
      </c>
      <c r="T295" s="18">
        <v>45091.0</v>
      </c>
      <c r="U295" s="13" t="s">
        <v>59</v>
      </c>
    </row>
    <row r="296" ht="15.75" customHeight="1">
      <c r="B296" s="6">
        <v>543.0</v>
      </c>
      <c r="C296" s="12" t="s">
        <v>574</v>
      </c>
      <c r="D296" s="102"/>
      <c r="E296" s="102"/>
      <c r="F296" s="102"/>
      <c r="G296" s="102"/>
      <c r="H296" s="15" t="s">
        <v>28</v>
      </c>
      <c r="I296" s="16"/>
      <c r="J296" s="16"/>
      <c r="K296" s="16"/>
      <c r="L296" s="16"/>
      <c r="M296" s="16"/>
      <c r="N296" s="13" t="s">
        <v>30</v>
      </c>
      <c r="O296" s="15" t="s">
        <v>30</v>
      </c>
      <c r="P296" s="15" t="s">
        <v>28</v>
      </c>
      <c r="Q296" s="18" t="s">
        <v>31</v>
      </c>
      <c r="R296" s="6"/>
      <c r="S296" s="18">
        <v>45077.0</v>
      </c>
      <c r="T296" s="18">
        <v>45098.0</v>
      </c>
      <c r="U296" s="13" t="s">
        <v>59</v>
      </c>
    </row>
    <row r="297" ht="15.75" customHeight="1">
      <c r="B297" s="6">
        <v>544.0</v>
      </c>
      <c r="C297" s="12" t="s">
        <v>575</v>
      </c>
      <c r="D297" s="102"/>
      <c r="E297" s="102"/>
      <c r="F297" s="102"/>
      <c r="G297" s="102"/>
      <c r="H297" s="15" t="s">
        <v>28</v>
      </c>
      <c r="I297" s="16"/>
      <c r="J297" s="16"/>
      <c r="K297" s="16"/>
      <c r="L297" s="16"/>
      <c r="M297" s="16"/>
      <c r="N297" s="13" t="s">
        <v>30</v>
      </c>
      <c r="O297" s="15" t="s">
        <v>30</v>
      </c>
      <c r="P297" s="15" t="s">
        <v>191</v>
      </c>
      <c r="Q297" s="18" t="s">
        <v>31</v>
      </c>
      <c r="R297" s="6"/>
      <c r="S297" s="18">
        <v>45077.0</v>
      </c>
      <c r="T297" s="18">
        <v>45103.0</v>
      </c>
      <c r="U297" s="13" t="s">
        <v>32</v>
      </c>
    </row>
    <row r="298" ht="15.75" customHeight="1">
      <c r="B298" s="6">
        <v>545.0</v>
      </c>
      <c r="C298" s="12" t="s">
        <v>287</v>
      </c>
      <c r="D298" s="102"/>
      <c r="E298" s="102"/>
      <c r="F298" s="102"/>
      <c r="G298" s="102"/>
      <c r="H298" s="15" t="s">
        <v>78</v>
      </c>
      <c r="I298" s="16"/>
      <c r="J298" s="16"/>
      <c r="K298" s="16"/>
      <c r="L298" s="16"/>
      <c r="M298" s="16"/>
      <c r="N298" s="13" t="s">
        <v>30</v>
      </c>
      <c r="O298" s="15" t="s">
        <v>30</v>
      </c>
      <c r="P298" s="15" t="s">
        <v>28</v>
      </c>
      <c r="Q298" s="18" t="s">
        <v>31</v>
      </c>
      <c r="R298" s="6"/>
      <c r="S298" s="18">
        <v>45077.0</v>
      </c>
      <c r="T298" s="18">
        <v>45100.0</v>
      </c>
      <c r="U298" s="13" t="s">
        <v>59</v>
      </c>
    </row>
    <row r="299" ht="15.75" customHeight="1">
      <c r="B299" s="6">
        <v>546.0</v>
      </c>
      <c r="C299" s="12" t="s">
        <v>576</v>
      </c>
      <c r="D299" s="102"/>
      <c r="E299" s="102"/>
      <c r="F299" s="102"/>
      <c r="G299" s="102"/>
      <c r="H299" s="15" t="s">
        <v>28</v>
      </c>
      <c r="I299" s="16"/>
      <c r="J299" s="16"/>
      <c r="K299" s="16"/>
      <c r="L299" s="16"/>
      <c r="M299" s="16"/>
      <c r="N299" s="13" t="s">
        <v>30</v>
      </c>
      <c r="O299" s="15" t="s">
        <v>30</v>
      </c>
      <c r="P299" s="15" t="s">
        <v>28</v>
      </c>
      <c r="Q299" s="18" t="s">
        <v>31</v>
      </c>
      <c r="R299" s="6"/>
      <c r="S299" s="18">
        <v>45079.0</v>
      </c>
      <c r="T299" s="18">
        <v>45121.0</v>
      </c>
      <c r="U299" s="13" t="s">
        <v>32</v>
      </c>
    </row>
    <row r="300" ht="15.75" customHeight="1">
      <c r="B300" s="6">
        <v>547.0</v>
      </c>
      <c r="C300" s="12" t="s">
        <v>577</v>
      </c>
      <c r="D300" s="102"/>
      <c r="E300" s="102"/>
      <c r="F300" s="102"/>
      <c r="G300" s="102"/>
      <c r="H300" s="15" t="s">
        <v>28</v>
      </c>
      <c r="I300" s="16"/>
      <c r="J300" s="16"/>
      <c r="K300" s="16"/>
      <c r="L300" s="16"/>
      <c r="M300" s="16"/>
      <c r="N300" s="13" t="s">
        <v>30</v>
      </c>
      <c r="O300" s="15" t="s">
        <v>30</v>
      </c>
      <c r="P300" s="15" t="s">
        <v>28</v>
      </c>
      <c r="Q300" s="18" t="s">
        <v>31</v>
      </c>
      <c r="R300" s="6"/>
      <c r="S300" s="18">
        <v>45079.0</v>
      </c>
      <c r="T300" s="18">
        <v>45107.0</v>
      </c>
      <c r="U300" s="13" t="s">
        <v>59</v>
      </c>
    </row>
    <row r="301" ht="15.75" customHeight="1">
      <c r="B301" s="6">
        <v>548.0</v>
      </c>
      <c r="C301" s="12" t="s">
        <v>578</v>
      </c>
      <c r="D301" s="102"/>
      <c r="E301" s="102"/>
      <c r="F301" s="102"/>
      <c r="G301" s="102"/>
      <c r="H301" s="15" t="s">
        <v>28</v>
      </c>
      <c r="I301" s="16"/>
      <c r="J301" s="16"/>
      <c r="K301" s="16"/>
      <c r="L301" s="16"/>
      <c r="M301" s="16"/>
      <c r="N301" s="13" t="s">
        <v>30</v>
      </c>
      <c r="O301" s="15" t="s">
        <v>30</v>
      </c>
      <c r="P301" s="15" t="s">
        <v>28</v>
      </c>
      <c r="Q301" s="18" t="s">
        <v>31</v>
      </c>
      <c r="R301" s="6"/>
      <c r="S301" s="18">
        <v>45079.0</v>
      </c>
      <c r="T301" s="18">
        <v>45100.0</v>
      </c>
      <c r="U301" s="13" t="s">
        <v>59</v>
      </c>
    </row>
    <row r="302" ht="15.75" customHeight="1">
      <c r="B302" s="6">
        <v>549.0</v>
      </c>
      <c r="C302" s="12" t="s">
        <v>361</v>
      </c>
      <c r="D302" s="102"/>
      <c r="E302" s="102"/>
      <c r="F302" s="102"/>
      <c r="G302" s="102"/>
      <c r="H302" s="15" t="s">
        <v>28</v>
      </c>
      <c r="I302" s="16"/>
      <c r="J302" s="16"/>
      <c r="K302" s="16"/>
      <c r="L302" s="16"/>
      <c r="M302" s="16"/>
      <c r="N302" s="13" t="s">
        <v>30</v>
      </c>
      <c r="O302" s="15" t="s">
        <v>30</v>
      </c>
      <c r="P302" s="15" t="s">
        <v>28</v>
      </c>
      <c r="Q302" s="18" t="s">
        <v>31</v>
      </c>
      <c r="R302" s="6"/>
      <c r="S302" s="18">
        <v>45084.0</v>
      </c>
      <c r="T302" s="18">
        <v>45098.0</v>
      </c>
      <c r="U302" s="13" t="s">
        <v>32</v>
      </c>
    </row>
    <row r="303" ht="15.75" customHeight="1">
      <c r="B303" s="6">
        <v>550.0</v>
      </c>
      <c r="C303" s="12" t="s">
        <v>547</v>
      </c>
      <c r="D303" s="102"/>
      <c r="E303" s="102"/>
      <c r="F303" s="102"/>
      <c r="G303" s="102"/>
      <c r="H303" s="15" t="s">
        <v>28</v>
      </c>
      <c r="I303" s="16"/>
      <c r="J303" s="16"/>
      <c r="K303" s="16"/>
      <c r="L303" s="16"/>
      <c r="M303" s="16"/>
      <c r="N303" s="13" t="s">
        <v>30</v>
      </c>
      <c r="O303" s="15" t="s">
        <v>30</v>
      </c>
      <c r="P303" s="15" t="s">
        <v>28</v>
      </c>
      <c r="Q303" s="18" t="s">
        <v>31</v>
      </c>
      <c r="R303" s="6"/>
      <c r="S303" s="18">
        <v>45085.0</v>
      </c>
      <c r="T303" s="18">
        <v>45106.0</v>
      </c>
      <c r="U303" s="13" t="s">
        <v>32</v>
      </c>
    </row>
    <row r="304" ht="15.75" customHeight="1">
      <c r="B304" s="6">
        <v>551.0</v>
      </c>
      <c r="C304" s="12" t="s">
        <v>581</v>
      </c>
      <c r="D304" s="102"/>
      <c r="E304" s="102"/>
      <c r="F304" s="102"/>
      <c r="G304" s="102"/>
      <c r="H304" s="15" t="s">
        <v>28</v>
      </c>
      <c r="I304" s="16"/>
      <c r="J304" s="16"/>
      <c r="K304" s="16"/>
      <c r="L304" s="16"/>
      <c r="M304" s="16"/>
      <c r="N304" s="13" t="s">
        <v>30</v>
      </c>
      <c r="O304" s="15" t="s">
        <v>30</v>
      </c>
      <c r="P304" s="15" t="s">
        <v>28</v>
      </c>
      <c r="Q304" s="18" t="s">
        <v>31</v>
      </c>
      <c r="R304" s="6"/>
      <c r="S304" s="18">
        <v>45085.0</v>
      </c>
      <c r="T304" s="18">
        <v>45107.0</v>
      </c>
      <c r="U304" s="13" t="s">
        <v>32</v>
      </c>
    </row>
    <row r="305" ht="15.75" customHeight="1">
      <c r="B305" s="6">
        <v>552.0</v>
      </c>
      <c r="C305" s="12" t="s">
        <v>582</v>
      </c>
      <c r="D305" s="102"/>
      <c r="E305" s="102"/>
      <c r="F305" s="102"/>
      <c r="G305" s="102"/>
      <c r="H305" s="15" t="s">
        <v>28</v>
      </c>
      <c r="I305" s="16"/>
      <c r="J305" s="16"/>
      <c r="K305" s="16"/>
      <c r="L305" s="16"/>
      <c r="M305" s="16"/>
      <c r="N305" s="13" t="s">
        <v>30</v>
      </c>
      <c r="O305" s="15" t="s">
        <v>30</v>
      </c>
      <c r="P305" s="15" t="s">
        <v>28</v>
      </c>
      <c r="Q305" s="18" t="s">
        <v>31</v>
      </c>
      <c r="R305" s="6"/>
      <c r="S305" s="18">
        <v>45085.0</v>
      </c>
      <c r="T305" s="18">
        <v>45106.0</v>
      </c>
      <c r="U305" s="13" t="s">
        <v>32</v>
      </c>
    </row>
    <row r="306" ht="15.75" customHeight="1">
      <c r="B306" s="6">
        <v>553.0</v>
      </c>
      <c r="C306" s="12" t="s">
        <v>515</v>
      </c>
      <c r="D306" s="102"/>
      <c r="E306" s="102"/>
      <c r="F306" s="102"/>
      <c r="G306" s="102"/>
      <c r="H306" s="15" t="s">
        <v>28</v>
      </c>
      <c r="I306" s="16"/>
      <c r="J306" s="16"/>
      <c r="K306" s="16"/>
      <c r="L306" s="16"/>
      <c r="M306" s="16"/>
      <c r="N306" s="13" t="s">
        <v>30</v>
      </c>
      <c r="O306" s="15" t="s">
        <v>30</v>
      </c>
      <c r="P306" s="15" t="s">
        <v>28</v>
      </c>
      <c r="Q306" s="18" t="s">
        <v>31</v>
      </c>
      <c r="R306" s="6"/>
      <c r="S306" s="18">
        <v>45085.0</v>
      </c>
      <c r="T306" s="18">
        <v>45127.0</v>
      </c>
      <c r="U306" s="13" t="s">
        <v>59</v>
      </c>
    </row>
    <row r="307" ht="15.75" customHeight="1">
      <c r="B307" s="6">
        <v>554.0</v>
      </c>
      <c r="C307" s="12" t="s">
        <v>583</v>
      </c>
      <c r="D307" s="102"/>
      <c r="E307" s="102"/>
      <c r="F307" s="102"/>
      <c r="G307" s="102"/>
      <c r="H307" s="15" t="s">
        <v>28</v>
      </c>
      <c r="I307" s="16"/>
      <c r="J307" s="16"/>
      <c r="K307" s="16"/>
      <c r="L307" s="16"/>
      <c r="M307" s="16"/>
      <c r="N307" s="13" t="s">
        <v>30</v>
      </c>
      <c r="O307" s="15" t="s">
        <v>30</v>
      </c>
      <c r="P307" s="15" t="s">
        <v>28</v>
      </c>
      <c r="Q307" s="18" t="s">
        <v>31</v>
      </c>
      <c r="R307" s="6"/>
      <c r="S307" s="18">
        <v>45086.0</v>
      </c>
      <c r="T307" s="18">
        <v>45110.0</v>
      </c>
      <c r="U307" s="13" t="s">
        <v>32</v>
      </c>
    </row>
    <row r="308" ht="15.75" customHeight="1">
      <c r="B308" s="6" t="s">
        <v>631</v>
      </c>
      <c r="C308" s="12" t="s">
        <v>632</v>
      </c>
      <c r="D308" s="102"/>
      <c r="E308" s="102"/>
      <c r="F308" s="102"/>
      <c r="G308" s="102"/>
      <c r="H308" s="15" t="s">
        <v>28</v>
      </c>
      <c r="I308" s="16"/>
      <c r="J308" s="16"/>
      <c r="K308" s="16"/>
      <c r="L308" s="16"/>
      <c r="M308" s="16"/>
      <c r="N308" s="13" t="s">
        <v>30</v>
      </c>
      <c r="O308" s="15" t="s">
        <v>30</v>
      </c>
      <c r="P308" s="15" t="s">
        <v>28</v>
      </c>
      <c r="Q308" s="18" t="s">
        <v>31</v>
      </c>
      <c r="R308" s="6"/>
      <c r="S308" s="18">
        <v>45087.0</v>
      </c>
      <c r="T308" s="18">
        <v>45135.0</v>
      </c>
      <c r="U308" s="13" t="s">
        <v>32</v>
      </c>
    </row>
    <row r="309" ht="15.75" customHeight="1">
      <c r="B309" s="6">
        <v>555.0</v>
      </c>
      <c r="C309" s="12" t="s">
        <v>584</v>
      </c>
      <c r="D309" s="102"/>
      <c r="E309" s="102"/>
      <c r="F309" s="102"/>
      <c r="G309" s="102"/>
      <c r="H309" s="15" t="s">
        <v>78</v>
      </c>
      <c r="I309" s="16"/>
      <c r="J309" s="16"/>
      <c r="K309" s="16"/>
      <c r="L309" s="16"/>
      <c r="M309" s="16"/>
      <c r="N309" s="13" t="s">
        <v>86</v>
      </c>
      <c r="O309" s="15" t="s">
        <v>86</v>
      </c>
      <c r="P309" s="15" t="s">
        <v>28</v>
      </c>
      <c r="Q309" s="18" t="s">
        <v>31</v>
      </c>
      <c r="R309" s="6"/>
      <c r="S309" s="18">
        <v>45090.0</v>
      </c>
      <c r="T309" s="18">
        <v>45100.0</v>
      </c>
      <c r="U309" s="13" t="s">
        <v>59</v>
      </c>
    </row>
    <row r="310" ht="15.75" customHeight="1">
      <c r="B310" s="6">
        <v>556.0</v>
      </c>
      <c r="C310" s="12" t="s">
        <v>550</v>
      </c>
      <c r="D310" s="102"/>
      <c r="E310" s="102"/>
      <c r="F310" s="102"/>
      <c r="G310" s="102"/>
      <c r="H310" s="15" t="s">
        <v>78</v>
      </c>
      <c r="I310" s="16"/>
      <c r="J310" s="16"/>
      <c r="K310" s="16"/>
      <c r="L310" s="16"/>
      <c r="M310" s="16"/>
      <c r="N310" s="13" t="s">
        <v>30</v>
      </c>
      <c r="O310" s="15" t="s">
        <v>30</v>
      </c>
      <c r="P310" s="15" t="s">
        <v>28</v>
      </c>
      <c r="Q310" s="18" t="s">
        <v>31</v>
      </c>
      <c r="R310" s="6"/>
      <c r="S310" s="18">
        <v>45091.0</v>
      </c>
      <c r="T310" s="18">
        <v>45114.0</v>
      </c>
      <c r="U310" s="13" t="s">
        <v>32</v>
      </c>
    </row>
    <row r="311" ht="15.75" customHeight="1">
      <c r="B311" s="6">
        <v>557.0</v>
      </c>
      <c r="C311" s="12" t="s">
        <v>587</v>
      </c>
      <c r="D311" s="102"/>
      <c r="E311" s="102"/>
      <c r="F311" s="102"/>
      <c r="G311" s="102"/>
      <c r="H311" s="15" t="s">
        <v>28</v>
      </c>
      <c r="I311" s="16"/>
      <c r="J311" s="16"/>
      <c r="K311" s="16"/>
      <c r="L311" s="16"/>
      <c r="M311" s="16"/>
      <c r="N311" s="13" t="s">
        <v>30</v>
      </c>
      <c r="O311" s="15" t="s">
        <v>30</v>
      </c>
      <c r="P311" s="15" t="s">
        <v>28</v>
      </c>
      <c r="Q311" s="18" t="s">
        <v>31</v>
      </c>
      <c r="R311" s="6"/>
      <c r="S311" s="18">
        <v>45091.0</v>
      </c>
      <c r="T311" s="18">
        <v>45133.0</v>
      </c>
      <c r="U311" s="13" t="s">
        <v>32</v>
      </c>
    </row>
    <row r="312" ht="15.75" customHeight="1">
      <c r="B312" s="6">
        <v>558.0</v>
      </c>
      <c r="C312" s="12" t="s">
        <v>393</v>
      </c>
      <c r="D312" s="102"/>
      <c r="E312" s="102"/>
      <c r="F312" s="102"/>
      <c r="G312" s="102"/>
      <c r="H312" s="15" t="s">
        <v>28</v>
      </c>
      <c r="I312" s="16"/>
      <c r="J312" s="16"/>
      <c r="K312" s="16"/>
      <c r="L312" s="16"/>
      <c r="M312" s="16"/>
      <c r="N312" s="13" t="s">
        <v>86</v>
      </c>
      <c r="O312" s="15" t="s">
        <v>86</v>
      </c>
      <c r="P312" s="15" t="s">
        <v>86</v>
      </c>
      <c r="Q312" s="18" t="s">
        <v>31</v>
      </c>
      <c r="R312" s="6"/>
      <c r="S312" s="18">
        <v>45091.0</v>
      </c>
      <c r="T312" s="18">
        <v>45126.0</v>
      </c>
      <c r="U312" s="13" t="s">
        <v>32</v>
      </c>
    </row>
    <row r="313" ht="15.75" customHeight="1">
      <c r="B313" s="6">
        <v>559.0</v>
      </c>
      <c r="C313" s="12" t="s">
        <v>589</v>
      </c>
      <c r="D313" s="102"/>
      <c r="E313" s="102"/>
      <c r="F313" s="102"/>
      <c r="G313" s="102"/>
      <c r="H313" s="15" t="s">
        <v>28</v>
      </c>
      <c r="I313" s="16"/>
      <c r="J313" s="16"/>
      <c r="K313" s="16"/>
      <c r="L313" s="16"/>
      <c r="M313" s="16"/>
      <c r="N313" s="13" t="s">
        <v>86</v>
      </c>
      <c r="O313" s="15" t="s">
        <v>86</v>
      </c>
      <c r="P313" s="15" t="s">
        <v>86</v>
      </c>
      <c r="Q313" s="18" t="s">
        <v>31</v>
      </c>
      <c r="R313" s="6"/>
      <c r="S313" s="18">
        <v>45091.0</v>
      </c>
      <c r="T313" s="18">
        <v>45261.0</v>
      </c>
      <c r="U313" s="13" t="s">
        <v>32</v>
      </c>
    </row>
    <row r="314" ht="15.75" customHeight="1">
      <c r="B314" s="145">
        <v>560.0</v>
      </c>
      <c r="C314" s="12" t="s">
        <v>438</v>
      </c>
      <c r="D314" s="102"/>
      <c r="E314" s="102"/>
      <c r="F314" s="102"/>
      <c r="G314" s="102">
        <v>45146.0</v>
      </c>
      <c r="H314" s="15" t="s">
        <v>56</v>
      </c>
      <c r="I314" s="16"/>
      <c r="J314" s="16"/>
      <c r="K314" s="16"/>
      <c r="L314" s="16"/>
      <c r="M314" s="16"/>
      <c r="N314" s="13" t="s">
        <v>56</v>
      </c>
      <c r="O314" s="15" t="s">
        <v>56</v>
      </c>
      <c r="P314" s="15" t="s">
        <v>56</v>
      </c>
      <c r="Q314" s="146" t="s">
        <v>640</v>
      </c>
      <c r="R314" s="6" t="s">
        <v>641</v>
      </c>
      <c r="S314" s="18">
        <v>45096.0</v>
      </c>
      <c r="T314" s="18">
        <v>45142.0</v>
      </c>
      <c r="U314" s="13" t="s">
        <v>59</v>
      </c>
    </row>
    <row r="315" ht="15.75" customHeight="1">
      <c r="B315" s="145">
        <v>561.0</v>
      </c>
      <c r="C315" s="12" t="s">
        <v>590</v>
      </c>
      <c r="D315" s="102"/>
      <c r="E315" s="102"/>
      <c r="F315" s="102"/>
      <c r="G315" s="102">
        <v>45145.0</v>
      </c>
      <c r="H315" s="15" t="s">
        <v>56</v>
      </c>
      <c r="I315" s="16"/>
      <c r="J315" s="16"/>
      <c r="K315" s="16"/>
      <c r="L315" s="16"/>
      <c r="M315" s="16"/>
      <c r="N315" s="13" t="s">
        <v>56</v>
      </c>
      <c r="O315" s="15" t="s">
        <v>56</v>
      </c>
      <c r="P315" s="15" t="s">
        <v>56</v>
      </c>
      <c r="Q315" s="146" t="s">
        <v>643</v>
      </c>
      <c r="R315" s="6" t="s">
        <v>641</v>
      </c>
      <c r="S315" s="18">
        <v>45096.0</v>
      </c>
      <c r="T315" s="18">
        <v>45142.0</v>
      </c>
      <c r="U315" s="13" t="s">
        <v>59</v>
      </c>
    </row>
    <row r="316" ht="15.75" customHeight="1">
      <c r="B316" s="145">
        <v>562.0</v>
      </c>
      <c r="C316" s="12" t="s">
        <v>591</v>
      </c>
      <c r="D316" s="102"/>
      <c r="E316" s="102"/>
      <c r="F316" s="102"/>
      <c r="G316" s="102">
        <v>45142.0</v>
      </c>
      <c r="H316" s="15" t="s">
        <v>56</v>
      </c>
      <c r="I316" s="16"/>
      <c r="J316" s="16"/>
      <c r="K316" s="16"/>
      <c r="L316" s="16"/>
      <c r="M316" s="16"/>
      <c r="N316" s="13" t="s">
        <v>56</v>
      </c>
      <c r="O316" s="15" t="s">
        <v>56</v>
      </c>
      <c r="P316" s="15" t="s">
        <v>56</v>
      </c>
      <c r="Q316" s="146" t="s">
        <v>647</v>
      </c>
      <c r="R316" s="6" t="s">
        <v>641</v>
      </c>
      <c r="S316" s="18">
        <v>45098.0</v>
      </c>
      <c r="T316" s="18">
        <v>45145.0</v>
      </c>
      <c r="U316" s="13" t="s">
        <v>59</v>
      </c>
    </row>
    <row r="317" ht="15.75" customHeight="1">
      <c r="B317" s="145">
        <v>563.0</v>
      </c>
      <c r="C317" s="12" t="s">
        <v>594</v>
      </c>
      <c r="D317" s="102"/>
      <c r="E317" s="102"/>
      <c r="F317" s="102"/>
      <c r="G317" s="102">
        <v>45152.0</v>
      </c>
      <c r="H317" s="15" t="s">
        <v>56</v>
      </c>
      <c r="I317" s="16"/>
      <c r="J317" s="16"/>
      <c r="K317" s="16"/>
      <c r="L317" s="16"/>
      <c r="M317" s="16"/>
      <c r="N317" s="13" t="s">
        <v>56</v>
      </c>
      <c r="O317" s="15" t="s">
        <v>56</v>
      </c>
      <c r="P317" s="15" t="s">
        <v>56</v>
      </c>
      <c r="Q317" s="146" t="s">
        <v>649</v>
      </c>
      <c r="R317" s="6" t="s">
        <v>641</v>
      </c>
      <c r="S317" s="18">
        <v>45098.0</v>
      </c>
      <c r="T317" s="18">
        <v>45145.0</v>
      </c>
      <c r="U317" s="13" t="s">
        <v>59</v>
      </c>
    </row>
    <row r="318" ht="15.75" customHeight="1">
      <c r="B318" s="145">
        <v>564.0</v>
      </c>
      <c r="C318" s="12" t="s">
        <v>564</v>
      </c>
      <c r="D318" s="102"/>
      <c r="E318" s="102"/>
      <c r="F318" s="102"/>
      <c r="G318" s="102"/>
      <c r="H318" s="15" t="s">
        <v>78</v>
      </c>
      <c r="I318" s="16"/>
      <c r="J318" s="16"/>
      <c r="K318" s="16"/>
      <c r="L318" s="16"/>
      <c r="M318" s="16"/>
      <c r="N318" s="13" t="s">
        <v>86</v>
      </c>
      <c r="O318" s="15" t="s">
        <v>86</v>
      </c>
      <c r="P318" s="15" t="s">
        <v>56</v>
      </c>
      <c r="Q318" s="146" t="s">
        <v>651</v>
      </c>
      <c r="R318" s="6" t="s">
        <v>641</v>
      </c>
      <c r="S318" s="18">
        <v>45101.0</v>
      </c>
      <c r="T318" s="18">
        <v>45114.0</v>
      </c>
      <c r="U318" s="13" t="s">
        <v>32</v>
      </c>
    </row>
    <row r="319" ht="15.75" customHeight="1">
      <c r="B319" s="145">
        <v>565.0</v>
      </c>
      <c r="C319" s="12" t="s">
        <v>595</v>
      </c>
      <c r="D319" s="102"/>
      <c r="E319" s="102"/>
      <c r="F319" s="102"/>
      <c r="G319" s="102">
        <v>45120.0</v>
      </c>
      <c r="H319" s="15" t="s">
        <v>78</v>
      </c>
      <c r="I319" s="16"/>
      <c r="J319" s="16"/>
      <c r="K319" s="16"/>
      <c r="L319" s="16"/>
      <c r="M319" s="16"/>
      <c r="N319" s="13" t="s">
        <v>86</v>
      </c>
      <c r="O319" s="15" t="s">
        <v>86</v>
      </c>
      <c r="P319" s="15" t="s">
        <v>56</v>
      </c>
      <c r="Q319" s="146" t="s">
        <v>654</v>
      </c>
      <c r="R319" s="6" t="s">
        <v>641</v>
      </c>
      <c r="S319" s="18">
        <v>45101.0</v>
      </c>
      <c r="T319" s="18">
        <v>45107.0</v>
      </c>
      <c r="U319" s="13" t="s">
        <v>59</v>
      </c>
    </row>
    <row r="320" ht="15.75" customHeight="1">
      <c r="B320" s="145">
        <v>566.0</v>
      </c>
      <c r="C320" s="12" t="s">
        <v>237</v>
      </c>
      <c r="D320" s="102"/>
      <c r="E320" s="102"/>
      <c r="F320" s="102"/>
      <c r="G320" s="102">
        <v>45201.0</v>
      </c>
      <c r="H320" s="15" t="s">
        <v>56</v>
      </c>
      <c r="I320" s="16"/>
      <c r="J320" s="16"/>
      <c r="K320" s="16"/>
      <c r="L320" s="16"/>
      <c r="M320" s="16"/>
      <c r="N320" s="13" t="s">
        <v>56</v>
      </c>
      <c r="O320" s="15" t="s">
        <v>56</v>
      </c>
      <c r="P320" s="15" t="s">
        <v>56</v>
      </c>
      <c r="Q320" s="146" t="s">
        <v>656</v>
      </c>
      <c r="R320" s="6" t="s">
        <v>641</v>
      </c>
      <c r="S320" s="18">
        <v>45103.0</v>
      </c>
      <c r="T320" s="18">
        <v>45163.0</v>
      </c>
      <c r="U320" s="13" t="s">
        <v>59</v>
      </c>
    </row>
    <row r="321" ht="15.75" customHeight="1">
      <c r="B321" s="145">
        <v>567.0</v>
      </c>
      <c r="C321" s="12" t="s">
        <v>569</v>
      </c>
      <c r="D321" s="102"/>
      <c r="E321" s="102"/>
      <c r="F321" s="102"/>
      <c r="G321" s="102"/>
      <c r="H321" s="15" t="s">
        <v>28</v>
      </c>
      <c r="I321" s="16"/>
      <c r="J321" s="16"/>
      <c r="K321" s="16"/>
      <c r="L321" s="16"/>
      <c r="M321" s="16"/>
      <c r="N321" s="13" t="s">
        <v>30</v>
      </c>
      <c r="O321" s="15" t="s">
        <v>30</v>
      </c>
      <c r="P321" s="15" t="s">
        <v>28</v>
      </c>
      <c r="Q321" s="146" t="s">
        <v>658</v>
      </c>
      <c r="R321" s="6" t="s">
        <v>641</v>
      </c>
      <c r="S321" s="18">
        <v>45103.0</v>
      </c>
      <c r="T321" s="18">
        <v>45150.0</v>
      </c>
      <c r="U321" s="13" t="s">
        <v>59</v>
      </c>
    </row>
    <row r="322" ht="15.75" customHeight="1">
      <c r="B322" s="145">
        <v>568.0</v>
      </c>
      <c r="C322" s="12" t="s">
        <v>596</v>
      </c>
      <c r="D322" s="102"/>
      <c r="E322" s="102"/>
      <c r="F322" s="102"/>
      <c r="G322" s="102">
        <v>45229.0</v>
      </c>
      <c r="H322" s="15" t="s">
        <v>56</v>
      </c>
      <c r="I322" s="16"/>
      <c r="J322" s="16"/>
      <c r="K322" s="16"/>
      <c r="L322" s="16"/>
      <c r="M322" s="16"/>
      <c r="N322" s="13" t="s">
        <v>56</v>
      </c>
      <c r="O322" s="15" t="s">
        <v>56</v>
      </c>
      <c r="P322" s="15" t="s">
        <v>56</v>
      </c>
      <c r="Q322" s="146" t="s">
        <v>660</v>
      </c>
      <c r="R322" s="6" t="s">
        <v>641</v>
      </c>
      <c r="S322" s="18">
        <v>45103.0</v>
      </c>
      <c r="T322" s="18">
        <v>45149.0</v>
      </c>
      <c r="U322" s="13" t="s">
        <v>59</v>
      </c>
    </row>
    <row r="323" ht="15.75" customHeight="1">
      <c r="B323" s="145">
        <v>569.0</v>
      </c>
      <c r="C323" s="12" t="s">
        <v>457</v>
      </c>
      <c r="D323" s="102"/>
      <c r="E323" s="102"/>
      <c r="F323" s="102"/>
      <c r="G323" s="102">
        <v>45148.0</v>
      </c>
      <c r="H323" s="15" t="s">
        <v>28</v>
      </c>
      <c r="I323" s="16"/>
      <c r="J323" s="16"/>
      <c r="K323" s="16"/>
      <c r="L323" s="16"/>
      <c r="M323" s="16"/>
      <c r="N323" s="13" t="s">
        <v>30</v>
      </c>
      <c r="O323" s="15" t="s">
        <v>30</v>
      </c>
      <c r="P323" s="15" t="s">
        <v>56</v>
      </c>
      <c r="Q323" s="146" t="s">
        <v>662</v>
      </c>
      <c r="R323" s="6" t="s">
        <v>641</v>
      </c>
      <c r="S323" s="18">
        <v>45103.0</v>
      </c>
      <c r="T323" s="18">
        <v>45114.0</v>
      </c>
      <c r="U323" s="13" t="s">
        <v>59</v>
      </c>
    </row>
    <row r="324" ht="15.75" customHeight="1">
      <c r="B324" s="145">
        <v>570.0</v>
      </c>
      <c r="C324" s="12" t="s">
        <v>597</v>
      </c>
      <c r="D324" s="102"/>
      <c r="E324" s="102"/>
      <c r="F324" s="102"/>
      <c r="G324" s="102">
        <v>45160.0</v>
      </c>
      <c r="H324" s="15" t="s">
        <v>56</v>
      </c>
      <c r="I324" s="16"/>
      <c r="J324" s="16"/>
      <c r="K324" s="16"/>
      <c r="L324" s="16"/>
      <c r="M324" s="16"/>
      <c r="N324" s="13" t="s">
        <v>30</v>
      </c>
      <c r="O324" s="15" t="s">
        <v>30</v>
      </c>
      <c r="P324" s="15" t="s">
        <v>28</v>
      </c>
      <c r="Q324" s="146" t="s">
        <v>664</v>
      </c>
      <c r="R324" s="6" t="s">
        <v>641</v>
      </c>
      <c r="S324" s="18">
        <v>45104.0</v>
      </c>
      <c r="T324" s="18">
        <v>45153.0</v>
      </c>
      <c r="U324" s="13" t="s">
        <v>59</v>
      </c>
    </row>
    <row r="325" ht="15.75" customHeight="1">
      <c r="B325" s="145">
        <v>571.0</v>
      </c>
      <c r="C325" s="12" t="s">
        <v>386</v>
      </c>
      <c r="D325" s="102"/>
      <c r="E325" s="102"/>
      <c r="F325" s="102"/>
      <c r="G325" s="102">
        <v>45119.0</v>
      </c>
      <c r="H325" s="15" t="s">
        <v>56</v>
      </c>
      <c r="I325" s="16"/>
      <c r="J325" s="16"/>
      <c r="K325" s="16"/>
      <c r="L325" s="16"/>
      <c r="M325" s="16"/>
      <c r="N325" s="13" t="s">
        <v>56</v>
      </c>
      <c r="O325" s="15" t="s">
        <v>56</v>
      </c>
      <c r="P325" s="15"/>
      <c r="Q325" s="146" t="s">
        <v>665</v>
      </c>
      <c r="R325" s="6" t="s">
        <v>641</v>
      </c>
      <c r="S325" s="18">
        <v>45105.0</v>
      </c>
      <c r="T325" s="18">
        <v>45121.0</v>
      </c>
      <c r="U325" s="13" t="s">
        <v>59</v>
      </c>
    </row>
    <row r="326" ht="15.75" customHeight="1">
      <c r="B326" s="145">
        <v>572.0</v>
      </c>
      <c r="C326" s="12" t="s">
        <v>598</v>
      </c>
      <c r="D326" s="102"/>
      <c r="E326" s="102"/>
      <c r="F326" s="102"/>
      <c r="G326" s="102">
        <v>45161.0</v>
      </c>
      <c r="H326" s="15" t="s">
        <v>56</v>
      </c>
      <c r="I326" s="16"/>
      <c r="J326" s="16"/>
      <c r="K326" s="16"/>
      <c r="L326" s="16"/>
      <c r="M326" s="16"/>
      <c r="N326" s="13" t="s">
        <v>56</v>
      </c>
      <c r="O326" s="15" t="s">
        <v>56</v>
      </c>
      <c r="P326" s="15" t="s">
        <v>56</v>
      </c>
      <c r="Q326" s="146" t="s">
        <v>667</v>
      </c>
      <c r="R326" s="6" t="s">
        <v>641</v>
      </c>
      <c r="S326" s="18">
        <v>45105.0</v>
      </c>
      <c r="T326" s="18">
        <v>45156.0</v>
      </c>
      <c r="U326" s="13" t="s">
        <v>59</v>
      </c>
    </row>
    <row r="327" ht="15.75" customHeight="1">
      <c r="B327" s="145">
        <v>573.0</v>
      </c>
      <c r="C327" s="12" t="s">
        <v>669</v>
      </c>
      <c r="D327" s="102"/>
      <c r="E327" s="102"/>
      <c r="F327" s="102"/>
      <c r="G327" s="102"/>
      <c r="H327" s="15" t="s">
        <v>28</v>
      </c>
      <c r="I327" s="16"/>
      <c r="J327" s="16"/>
      <c r="K327" s="16"/>
      <c r="L327" s="16"/>
      <c r="M327" s="16"/>
      <c r="N327" s="13" t="s">
        <v>30</v>
      </c>
      <c r="O327" s="15" t="s">
        <v>30</v>
      </c>
      <c r="P327" s="15" t="s">
        <v>28</v>
      </c>
      <c r="Q327" s="146" t="s">
        <v>671</v>
      </c>
      <c r="R327" s="6" t="s">
        <v>672</v>
      </c>
      <c r="S327" s="18">
        <v>45106.0</v>
      </c>
      <c r="T327" s="18">
        <v>45458.0</v>
      </c>
      <c r="U327" s="13" t="s">
        <v>59</v>
      </c>
    </row>
    <row r="328" ht="15.75" customHeight="1">
      <c r="B328" s="145">
        <v>574.0</v>
      </c>
      <c r="C328" s="12" t="s">
        <v>484</v>
      </c>
      <c r="D328" s="102"/>
      <c r="E328" s="102"/>
      <c r="F328" s="102"/>
      <c r="G328" s="102">
        <v>45113.0</v>
      </c>
      <c r="H328" s="15" t="s">
        <v>56</v>
      </c>
      <c r="I328" s="16"/>
      <c r="J328" s="16"/>
      <c r="K328" s="16"/>
      <c r="L328" s="16"/>
      <c r="M328" s="16"/>
      <c r="N328" s="13" t="s">
        <v>56</v>
      </c>
      <c r="O328" s="15" t="s">
        <v>56</v>
      </c>
      <c r="P328" s="15" t="s">
        <v>56</v>
      </c>
      <c r="Q328" s="146" t="s">
        <v>673</v>
      </c>
      <c r="R328" s="6" t="s">
        <v>641</v>
      </c>
      <c r="S328" s="18">
        <v>45106.0</v>
      </c>
      <c r="T328" s="18">
        <v>45106.0</v>
      </c>
      <c r="U328" s="13" t="s">
        <v>79</v>
      </c>
    </row>
    <row r="329" ht="15.75" customHeight="1">
      <c r="B329" s="145">
        <v>575.0</v>
      </c>
      <c r="C329" s="12" t="s">
        <v>601</v>
      </c>
      <c r="D329" s="102"/>
      <c r="E329" s="102"/>
      <c r="F329" s="102"/>
      <c r="G329" s="102"/>
      <c r="H329" s="15" t="s">
        <v>56</v>
      </c>
      <c r="I329" s="16"/>
      <c r="J329" s="16"/>
      <c r="K329" s="16"/>
      <c r="L329" s="16"/>
      <c r="M329" s="16"/>
      <c r="N329" s="13" t="s">
        <v>86</v>
      </c>
      <c r="O329" s="15" t="s">
        <v>86</v>
      </c>
      <c r="P329" s="15" t="s">
        <v>86</v>
      </c>
      <c r="Q329" s="146" t="s">
        <v>675</v>
      </c>
      <c r="R329" s="6" t="s">
        <v>641</v>
      </c>
      <c r="S329" s="18">
        <v>45107.0</v>
      </c>
      <c r="T329" s="18">
        <v>45128.0</v>
      </c>
      <c r="U329" s="13" t="s">
        <v>59</v>
      </c>
    </row>
    <row r="330" ht="15.75" customHeight="1">
      <c r="B330" s="145">
        <v>576.0</v>
      </c>
      <c r="C330" s="12" t="s">
        <v>602</v>
      </c>
      <c r="D330" s="102"/>
      <c r="E330" s="102"/>
      <c r="F330" s="102"/>
      <c r="G330" s="102">
        <v>45154.0</v>
      </c>
      <c r="H330" s="15" t="s">
        <v>56</v>
      </c>
      <c r="I330" s="16"/>
      <c r="J330" s="16"/>
      <c r="K330" s="16"/>
      <c r="L330" s="16"/>
      <c r="M330" s="16"/>
      <c r="N330" s="13" t="s">
        <v>56</v>
      </c>
      <c r="O330" s="15" t="s">
        <v>56</v>
      </c>
      <c r="P330" s="15" t="s">
        <v>56</v>
      </c>
      <c r="Q330" s="146" t="s">
        <v>678</v>
      </c>
      <c r="R330" s="6" t="s">
        <v>641</v>
      </c>
      <c r="S330" s="18">
        <v>45108.0</v>
      </c>
      <c r="T330" s="18">
        <v>45149.0</v>
      </c>
      <c r="U330" s="13" t="s">
        <v>59</v>
      </c>
    </row>
    <row r="331" ht="15.75" customHeight="1">
      <c r="B331" s="145">
        <v>577.0</v>
      </c>
      <c r="C331" s="12" t="s">
        <v>604</v>
      </c>
      <c r="D331" s="102"/>
      <c r="E331" s="102"/>
      <c r="F331" s="102"/>
      <c r="G331" s="102">
        <v>45140.0</v>
      </c>
      <c r="H331" s="15" t="s">
        <v>56</v>
      </c>
      <c r="I331" s="16"/>
      <c r="J331" s="16"/>
      <c r="K331" s="16"/>
      <c r="L331" s="16"/>
      <c r="M331" s="16"/>
      <c r="N331" s="13" t="s">
        <v>56</v>
      </c>
      <c r="O331" s="15" t="s">
        <v>56</v>
      </c>
      <c r="P331" s="15" t="s">
        <v>28</v>
      </c>
      <c r="Q331" s="146" t="s">
        <v>681</v>
      </c>
      <c r="R331" s="6" t="s">
        <v>641</v>
      </c>
      <c r="S331" s="18">
        <v>45108.0</v>
      </c>
      <c r="T331" s="18">
        <v>45138.0</v>
      </c>
      <c r="U331" s="13" t="s">
        <v>59</v>
      </c>
    </row>
    <row r="332" ht="15.75" customHeight="1">
      <c r="B332" s="145">
        <v>578.0</v>
      </c>
      <c r="C332" s="12" t="s">
        <v>605</v>
      </c>
      <c r="D332" s="102"/>
      <c r="E332" s="102"/>
      <c r="F332" s="102"/>
      <c r="G332" s="102">
        <v>45141.0</v>
      </c>
      <c r="H332" s="15" t="s">
        <v>56</v>
      </c>
      <c r="I332" s="16"/>
      <c r="J332" s="16"/>
      <c r="K332" s="16"/>
      <c r="L332" s="16"/>
      <c r="M332" s="16"/>
      <c r="N332" s="13" t="s">
        <v>56</v>
      </c>
      <c r="O332" s="15" t="s">
        <v>56</v>
      </c>
      <c r="P332" s="15" t="s">
        <v>56</v>
      </c>
      <c r="Q332" s="146" t="s">
        <v>683</v>
      </c>
      <c r="R332" s="6" t="s">
        <v>641</v>
      </c>
      <c r="S332" s="18">
        <v>45108.0</v>
      </c>
      <c r="T332" s="18">
        <v>45149.0</v>
      </c>
      <c r="U332" s="13" t="s">
        <v>59</v>
      </c>
    </row>
    <row r="333" ht="15.75" customHeight="1">
      <c r="B333" s="145">
        <v>579.0</v>
      </c>
      <c r="C333" s="12" t="s">
        <v>607</v>
      </c>
      <c r="D333" s="102"/>
      <c r="E333" s="102"/>
      <c r="F333" s="102"/>
      <c r="G333" s="102">
        <v>45147.0</v>
      </c>
      <c r="H333" s="15" t="s">
        <v>56</v>
      </c>
      <c r="I333" s="16"/>
      <c r="J333" s="16"/>
      <c r="K333" s="16"/>
      <c r="L333" s="16"/>
      <c r="M333" s="16"/>
      <c r="N333" s="13" t="s">
        <v>56</v>
      </c>
      <c r="O333" s="15" t="s">
        <v>56</v>
      </c>
      <c r="P333" s="15" t="s">
        <v>56</v>
      </c>
      <c r="Q333" s="146" t="s">
        <v>685</v>
      </c>
      <c r="R333" s="6" t="s">
        <v>641</v>
      </c>
      <c r="S333" s="18">
        <v>45112.0</v>
      </c>
      <c r="T333" s="18">
        <v>45149.0</v>
      </c>
      <c r="U333" s="13" t="s">
        <v>59</v>
      </c>
    </row>
    <row r="334" ht="15.75" customHeight="1">
      <c r="B334" s="145">
        <v>580.0</v>
      </c>
      <c r="C334" s="12" t="s">
        <v>608</v>
      </c>
      <c r="D334" s="102"/>
      <c r="E334" s="102"/>
      <c r="F334" s="102"/>
      <c r="G334" s="102">
        <v>45168.0</v>
      </c>
      <c r="H334" s="15" t="s">
        <v>56</v>
      </c>
      <c r="I334" s="16"/>
      <c r="J334" s="16"/>
      <c r="K334" s="16"/>
      <c r="L334" s="16"/>
      <c r="M334" s="16"/>
      <c r="N334" s="13" t="s">
        <v>56</v>
      </c>
      <c r="O334" s="15" t="s">
        <v>56</v>
      </c>
      <c r="P334" s="15" t="s">
        <v>56</v>
      </c>
      <c r="Q334" s="146" t="s">
        <v>688</v>
      </c>
      <c r="R334" s="6" t="s">
        <v>641</v>
      </c>
      <c r="S334" s="18">
        <v>45112.0</v>
      </c>
      <c r="T334" s="18">
        <v>45149.0</v>
      </c>
      <c r="U334" s="13" t="s">
        <v>59</v>
      </c>
    </row>
    <row r="335" ht="15.75" customHeight="1">
      <c r="B335" s="145">
        <v>581.0</v>
      </c>
      <c r="C335" s="12" t="s">
        <v>609</v>
      </c>
      <c r="D335" s="102"/>
      <c r="E335" s="102"/>
      <c r="F335" s="102"/>
      <c r="G335" s="102">
        <v>45145.0</v>
      </c>
      <c r="H335" s="15" t="s">
        <v>56</v>
      </c>
      <c r="I335" s="16"/>
      <c r="J335" s="16"/>
      <c r="K335" s="16"/>
      <c r="L335" s="16"/>
      <c r="M335" s="16"/>
      <c r="N335" s="13" t="s">
        <v>56</v>
      </c>
      <c r="O335" s="15" t="s">
        <v>56</v>
      </c>
      <c r="P335" s="15" t="s">
        <v>56</v>
      </c>
      <c r="Q335" s="146" t="s">
        <v>691</v>
      </c>
      <c r="R335" s="6" t="s">
        <v>641</v>
      </c>
      <c r="S335" s="18">
        <v>45112.0</v>
      </c>
      <c r="T335" s="18">
        <v>45149.0</v>
      </c>
      <c r="U335" s="13" t="s">
        <v>59</v>
      </c>
    </row>
    <row r="336" ht="15.75" customHeight="1">
      <c r="B336" s="145">
        <v>582.0</v>
      </c>
      <c r="C336" s="12" t="s">
        <v>610</v>
      </c>
      <c r="D336" s="102"/>
      <c r="E336" s="102"/>
      <c r="F336" s="102"/>
      <c r="G336" s="102">
        <v>45184.0</v>
      </c>
      <c r="H336" s="15" t="s">
        <v>56</v>
      </c>
      <c r="I336" s="16"/>
      <c r="J336" s="16"/>
      <c r="K336" s="16"/>
      <c r="L336" s="16"/>
      <c r="M336" s="16"/>
      <c r="N336" s="13" t="s">
        <v>56</v>
      </c>
      <c r="O336" s="15" t="s">
        <v>56</v>
      </c>
      <c r="P336" s="15" t="s">
        <v>56</v>
      </c>
      <c r="Q336" s="146" t="s">
        <v>693</v>
      </c>
      <c r="R336" s="6" t="s">
        <v>641</v>
      </c>
      <c r="S336" s="18">
        <v>45112.0</v>
      </c>
      <c r="T336" s="18">
        <v>45163.0</v>
      </c>
      <c r="U336" s="13" t="s">
        <v>59</v>
      </c>
    </row>
    <row r="337" ht="15.75" customHeight="1">
      <c r="B337" s="145">
        <v>583.0</v>
      </c>
      <c r="C337" s="12" t="s">
        <v>612</v>
      </c>
      <c r="D337" s="102"/>
      <c r="E337" s="102"/>
      <c r="F337" s="102"/>
      <c r="G337" s="102">
        <v>45128.0</v>
      </c>
      <c r="H337" s="15" t="s">
        <v>56</v>
      </c>
      <c r="I337" s="16"/>
      <c r="J337" s="16"/>
      <c r="K337" s="16"/>
      <c r="L337" s="16"/>
      <c r="M337" s="16"/>
      <c r="N337" s="13" t="s">
        <v>56</v>
      </c>
      <c r="O337" s="15" t="s">
        <v>56</v>
      </c>
      <c r="P337" s="15" t="s">
        <v>86</v>
      </c>
      <c r="Q337" s="146" t="s">
        <v>696</v>
      </c>
      <c r="R337" s="6" t="s">
        <v>641</v>
      </c>
      <c r="S337" s="18">
        <v>45112.0</v>
      </c>
      <c r="T337" s="18">
        <v>45121.0</v>
      </c>
      <c r="U337" s="13" t="s">
        <v>59</v>
      </c>
    </row>
    <row r="338" ht="15.75" customHeight="1">
      <c r="B338" s="145">
        <v>584.0</v>
      </c>
      <c r="C338" s="12" t="s">
        <v>613</v>
      </c>
      <c r="D338" s="102"/>
      <c r="E338" s="102"/>
      <c r="F338" s="102"/>
      <c r="G338" s="102"/>
      <c r="H338" s="15" t="s">
        <v>78</v>
      </c>
      <c r="I338" s="16"/>
      <c r="J338" s="16"/>
      <c r="K338" s="16"/>
      <c r="L338" s="16"/>
      <c r="M338" s="16"/>
      <c r="N338" s="13" t="s">
        <v>86</v>
      </c>
      <c r="O338" s="15" t="s">
        <v>86</v>
      </c>
      <c r="P338" s="15" t="s">
        <v>56</v>
      </c>
      <c r="Q338" s="146" t="s">
        <v>698</v>
      </c>
      <c r="R338" s="6" t="s">
        <v>641</v>
      </c>
      <c r="S338" s="18">
        <v>45112.0</v>
      </c>
      <c r="T338" s="18">
        <v>45114.0</v>
      </c>
      <c r="U338" s="13" t="s">
        <v>59</v>
      </c>
    </row>
    <row r="339" ht="15.75" customHeight="1">
      <c r="B339" s="145">
        <v>585.0</v>
      </c>
      <c r="C339" s="12" t="s">
        <v>573</v>
      </c>
      <c r="D339" s="102"/>
      <c r="E339" s="102"/>
      <c r="F339" s="102"/>
      <c r="G339" s="102">
        <v>45124.0</v>
      </c>
      <c r="H339" s="15" t="s">
        <v>56</v>
      </c>
      <c r="I339" s="16"/>
      <c r="J339" s="16"/>
      <c r="K339" s="16"/>
      <c r="L339" s="16"/>
      <c r="M339" s="16"/>
      <c r="N339" s="13" t="s">
        <v>56</v>
      </c>
      <c r="O339" s="15" t="s">
        <v>699</v>
      </c>
      <c r="P339" s="15" t="s">
        <v>699</v>
      </c>
      <c r="Q339" s="146" t="s">
        <v>700</v>
      </c>
      <c r="R339" s="6" t="s">
        <v>641</v>
      </c>
      <c r="S339" s="18">
        <v>45120.0</v>
      </c>
      <c r="T339" s="18">
        <v>45124.0</v>
      </c>
      <c r="U339" s="13" t="s">
        <v>59</v>
      </c>
    </row>
    <row r="340" ht="15.75" customHeight="1">
      <c r="B340" s="145">
        <v>586.0</v>
      </c>
      <c r="C340" s="12" t="s">
        <v>614</v>
      </c>
      <c r="D340" s="102"/>
      <c r="E340" s="102"/>
      <c r="F340" s="102"/>
      <c r="G340" s="102"/>
      <c r="H340" s="15" t="s">
        <v>56</v>
      </c>
      <c r="I340" s="16"/>
      <c r="J340" s="16"/>
      <c r="K340" s="16"/>
      <c r="L340" s="16"/>
      <c r="M340" s="16"/>
      <c r="N340" s="13" t="s">
        <v>30</v>
      </c>
      <c r="O340" s="15" t="s">
        <v>30</v>
      </c>
      <c r="P340" s="15" t="s">
        <v>28</v>
      </c>
      <c r="Q340" s="146" t="s">
        <v>702</v>
      </c>
      <c r="R340" s="6" t="s">
        <v>641</v>
      </c>
      <c r="S340" s="18">
        <v>45121.0</v>
      </c>
      <c r="T340" s="18">
        <v>45177.0</v>
      </c>
      <c r="U340" s="13" t="s">
        <v>32</v>
      </c>
    </row>
    <row r="341" ht="15.75" customHeight="1">
      <c r="B341" s="145">
        <v>587.0</v>
      </c>
      <c r="C341" s="12" t="s">
        <v>595</v>
      </c>
      <c r="D341" s="102"/>
      <c r="E341" s="102"/>
      <c r="F341" s="102"/>
      <c r="G341" s="102">
        <v>45138.0</v>
      </c>
      <c r="H341" s="15" t="s">
        <v>28</v>
      </c>
      <c r="I341" s="16"/>
      <c r="J341" s="16"/>
      <c r="K341" s="16"/>
      <c r="L341" s="16"/>
      <c r="M341" s="16"/>
      <c r="N341" s="13" t="s">
        <v>30</v>
      </c>
      <c r="O341" s="15" t="s">
        <v>30</v>
      </c>
      <c r="P341" s="15" t="s">
        <v>56</v>
      </c>
      <c r="Q341" s="146" t="s">
        <v>654</v>
      </c>
      <c r="R341" s="6" t="s">
        <v>641</v>
      </c>
      <c r="S341" s="18">
        <v>45121.0</v>
      </c>
      <c r="T341" s="18">
        <v>45128.0</v>
      </c>
      <c r="U341" s="13" t="s">
        <v>59</v>
      </c>
    </row>
    <row r="342" ht="15.75" customHeight="1">
      <c r="B342" s="145">
        <v>588.0</v>
      </c>
      <c r="C342" s="12" t="s">
        <v>534</v>
      </c>
      <c r="D342" s="102"/>
      <c r="E342" s="102"/>
      <c r="F342" s="102"/>
      <c r="G342" s="102">
        <v>45170.0</v>
      </c>
      <c r="H342" s="15" t="s">
        <v>56</v>
      </c>
      <c r="I342" s="16"/>
      <c r="J342" s="16"/>
      <c r="K342" s="16"/>
      <c r="L342" s="16"/>
      <c r="M342" s="16"/>
      <c r="N342" s="13" t="s">
        <v>56</v>
      </c>
      <c r="O342" s="15" t="s">
        <v>56</v>
      </c>
      <c r="P342" s="15" t="s">
        <v>56</v>
      </c>
      <c r="Q342" s="146" t="s">
        <v>705</v>
      </c>
      <c r="R342" s="6" t="s">
        <v>641</v>
      </c>
      <c r="S342" s="18">
        <v>45121.0</v>
      </c>
      <c r="T342" s="18">
        <v>45160.0</v>
      </c>
      <c r="U342" s="13" t="s">
        <v>59</v>
      </c>
    </row>
    <row r="343" ht="15.75" customHeight="1">
      <c r="B343" s="145">
        <v>589.0</v>
      </c>
      <c r="C343" s="12" t="s">
        <v>615</v>
      </c>
      <c r="D343" s="102"/>
      <c r="E343" s="102"/>
      <c r="F343" s="102"/>
      <c r="G343" s="102">
        <v>45156.0</v>
      </c>
      <c r="H343" s="15" t="s">
        <v>56</v>
      </c>
      <c r="I343" s="16"/>
      <c r="J343" s="16"/>
      <c r="K343" s="16"/>
      <c r="L343" s="16"/>
      <c r="M343" s="16"/>
      <c r="N343" s="13" t="s">
        <v>56</v>
      </c>
      <c r="O343" s="15" t="s">
        <v>56</v>
      </c>
      <c r="P343" s="15" t="s">
        <v>28</v>
      </c>
      <c r="Q343" s="146" t="s">
        <v>708</v>
      </c>
      <c r="R343" s="6" t="s">
        <v>641</v>
      </c>
      <c r="S343" s="18">
        <v>45124.0</v>
      </c>
      <c r="T343" s="18">
        <v>45149.0</v>
      </c>
      <c r="U343" s="13" t="s">
        <v>59</v>
      </c>
    </row>
    <row r="344" ht="15.75" customHeight="1">
      <c r="B344" s="145">
        <v>590.0</v>
      </c>
      <c r="C344" s="12" t="s">
        <v>616</v>
      </c>
      <c r="D344" s="102"/>
      <c r="E344" s="102"/>
      <c r="F344" s="102"/>
      <c r="G344" s="102">
        <v>45162.0</v>
      </c>
      <c r="H344" s="15" t="s">
        <v>56</v>
      </c>
      <c r="I344" s="16"/>
      <c r="J344" s="16"/>
      <c r="K344" s="16"/>
      <c r="L344" s="16"/>
      <c r="M344" s="16"/>
      <c r="N344" s="13" t="s">
        <v>56</v>
      </c>
      <c r="O344" s="15" t="s">
        <v>56</v>
      </c>
      <c r="P344" s="15" t="s">
        <v>28</v>
      </c>
      <c r="Q344" s="146" t="s">
        <v>711</v>
      </c>
      <c r="R344" s="6" t="s">
        <v>641</v>
      </c>
      <c r="S344" s="18">
        <v>45125.0</v>
      </c>
      <c r="T344" s="18">
        <v>45170.0</v>
      </c>
      <c r="U344" s="13" t="s">
        <v>59</v>
      </c>
    </row>
    <row r="345" ht="15.75" customHeight="1">
      <c r="B345" s="145">
        <v>591.0</v>
      </c>
      <c r="C345" s="12" t="s">
        <v>617</v>
      </c>
      <c r="D345" s="102"/>
      <c r="E345" s="102"/>
      <c r="F345" s="102"/>
      <c r="G345" s="102">
        <v>45222.0</v>
      </c>
      <c r="H345" s="15" t="s">
        <v>56</v>
      </c>
      <c r="I345" s="16"/>
      <c r="J345" s="16"/>
      <c r="K345" s="16"/>
      <c r="L345" s="16"/>
      <c r="M345" s="16"/>
      <c r="N345" s="13" t="s">
        <v>56</v>
      </c>
      <c r="O345" s="15" t="s">
        <v>56</v>
      </c>
      <c r="P345" s="15" t="s">
        <v>56</v>
      </c>
      <c r="Q345" s="146" t="s">
        <v>713</v>
      </c>
      <c r="R345" s="6" t="s">
        <v>641</v>
      </c>
      <c r="S345" s="18">
        <v>45133.0</v>
      </c>
      <c r="T345" s="18">
        <v>45166.0</v>
      </c>
      <c r="U345" s="13" t="s">
        <v>59</v>
      </c>
    </row>
    <row r="346" ht="15.75" customHeight="1">
      <c r="B346" s="145">
        <v>592.0</v>
      </c>
      <c r="C346" s="12" t="s">
        <v>618</v>
      </c>
      <c r="D346" s="102"/>
      <c r="E346" s="102"/>
      <c r="F346" s="102"/>
      <c r="G346" s="102"/>
      <c r="H346" s="15" t="s">
        <v>191</v>
      </c>
      <c r="I346" s="16"/>
      <c r="J346" s="16"/>
      <c r="K346" s="16"/>
      <c r="L346" s="16"/>
      <c r="M346" s="16"/>
      <c r="N346" s="13" t="s">
        <v>30</v>
      </c>
      <c r="O346" s="15" t="s">
        <v>30</v>
      </c>
      <c r="P346" s="15" t="s">
        <v>28</v>
      </c>
      <c r="Q346" s="146" t="s">
        <v>715</v>
      </c>
      <c r="R346" s="6" t="s">
        <v>641</v>
      </c>
      <c r="S346" s="18">
        <v>45133.0</v>
      </c>
      <c r="T346" s="18">
        <v>45191.0</v>
      </c>
      <c r="U346" s="13" t="s">
        <v>32</v>
      </c>
    </row>
    <row r="347" ht="15.75" customHeight="1">
      <c r="B347" s="145">
        <v>593.0</v>
      </c>
      <c r="C347" s="12" t="s">
        <v>452</v>
      </c>
      <c r="D347" s="102"/>
      <c r="E347" s="102"/>
      <c r="F347" s="102"/>
      <c r="G347" s="102">
        <v>45148.0</v>
      </c>
      <c r="H347" s="15" t="s">
        <v>56</v>
      </c>
      <c r="I347" s="16"/>
      <c r="J347" s="16"/>
      <c r="K347" s="16"/>
      <c r="L347" s="16"/>
      <c r="M347" s="16"/>
      <c r="N347" s="13" t="s">
        <v>56</v>
      </c>
      <c r="O347" s="15" t="s">
        <v>56</v>
      </c>
      <c r="P347" s="15" t="s">
        <v>56</v>
      </c>
      <c r="Q347" s="146" t="s">
        <v>675</v>
      </c>
      <c r="R347" s="6" t="s">
        <v>641</v>
      </c>
      <c r="S347" s="18">
        <v>45134.0</v>
      </c>
      <c r="T347" s="18">
        <v>45147.0</v>
      </c>
      <c r="U347" s="13" t="s">
        <v>59</v>
      </c>
    </row>
    <row r="348" ht="15.75" customHeight="1">
      <c r="B348" s="145">
        <v>594.0</v>
      </c>
      <c r="C348" s="12" t="s">
        <v>621</v>
      </c>
      <c r="D348" s="102"/>
      <c r="E348" s="102"/>
      <c r="F348" s="102"/>
      <c r="G348" s="102">
        <v>45260.0</v>
      </c>
      <c r="H348" s="15" t="s">
        <v>56</v>
      </c>
      <c r="I348" s="16"/>
      <c r="J348" s="16"/>
      <c r="K348" s="16"/>
      <c r="L348" s="16"/>
      <c r="M348" s="16"/>
      <c r="N348" s="13" t="s">
        <v>56</v>
      </c>
      <c r="O348" s="15" t="s">
        <v>56</v>
      </c>
      <c r="P348" s="15" t="s">
        <v>56</v>
      </c>
      <c r="Q348" s="146" t="s">
        <v>718</v>
      </c>
      <c r="R348" s="6" t="s">
        <v>641</v>
      </c>
      <c r="S348" s="18">
        <v>45142.0</v>
      </c>
      <c r="T348" s="18">
        <v>45657.0</v>
      </c>
      <c r="U348" s="13" t="s">
        <v>59</v>
      </c>
    </row>
    <row r="349" ht="15.75" customHeight="1">
      <c r="B349" s="145">
        <v>595.0</v>
      </c>
      <c r="C349" s="12" t="s">
        <v>622</v>
      </c>
      <c r="D349" s="102"/>
      <c r="E349" s="102"/>
      <c r="F349" s="102"/>
      <c r="G349" s="102">
        <v>45280.0</v>
      </c>
      <c r="H349" s="15" t="s">
        <v>56</v>
      </c>
      <c r="I349" s="16"/>
      <c r="J349" s="16"/>
      <c r="K349" s="16"/>
      <c r="L349" s="16"/>
      <c r="M349" s="16"/>
      <c r="N349" s="13" t="s">
        <v>56</v>
      </c>
      <c r="O349" s="15" t="s">
        <v>56</v>
      </c>
      <c r="P349" s="15" t="s">
        <v>56</v>
      </c>
      <c r="Q349" s="146" t="s">
        <v>720</v>
      </c>
      <c r="R349" s="6" t="s">
        <v>641</v>
      </c>
      <c r="S349" s="18">
        <v>45143.0</v>
      </c>
      <c r="T349" s="18">
        <v>45275.0</v>
      </c>
      <c r="U349" s="13" t="s">
        <v>59</v>
      </c>
    </row>
    <row r="350" ht="15.75" customHeight="1">
      <c r="B350" s="145">
        <v>596.0</v>
      </c>
      <c r="C350" s="12" t="s">
        <v>623</v>
      </c>
      <c r="D350" s="102"/>
      <c r="E350" s="102"/>
      <c r="F350" s="102"/>
      <c r="G350" s="102"/>
      <c r="H350" s="15" t="s">
        <v>56</v>
      </c>
      <c r="I350" s="16"/>
      <c r="J350" s="16"/>
      <c r="K350" s="16"/>
      <c r="L350" s="16"/>
      <c r="M350" s="16"/>
      <c r="N350" s="13" t="s">
        <v>30</v>
      </c>
      <c r="O350" s="15" t="s">
        <v>30</v>
      </c>
      <c r="P350" s="15" t="s">
        <v>28</v>
      </c>
      <c r="Q350" s="146" t="s">
        <v>675</v>
      </c>
      <c r="R350" s="6" t="s">
        <v>641</v>
      </c>
      <c r="S350" s="18">
        <v>45147.0</v>
      </c>
      <c r="T350" s="18">
        <v>45184.0</v>
      </c>
      <c r="U350" s="13" t="s">
        <v>32</v>
      </c>
    </row>
    <row r="351" ht="15.75" customHeight="1">
      <c r="B351" s="145">
        <v>597.0</v>
      </c>
      <c r="C351" s="12" t="s">
        <v>624</v>
      </c>
      <c r="D351" s="102"/>
      <c r="E351" s="102"/>
      <c r="F351" s="102"/>
      <c r="G351" s="102">
        <v>45205.0</v>
      </c>
      <c r="H351" s="15" t="s">
        <v>56</v>
      </c>
      <c r="I351" s="16"/>
      <c r="J351" s="16"/>
      <c r="K351" s="16"/>
      <c r="L351" s="16"/>
      <c r="M351" s="16"/>
      <c r="N351" s="13" t="s">
        <v>56</v>
      </c>
      <c r="O351" s="15" t="s">
        <v>56</v>
      </c>
      <c r="P351" s="15" t="s">
        <v>56</v>
      </c>
      <c r="Q351" s="146" t="s">
        <v>724</v>
      </c>
      <c r="R351" s="6" t="s">
        <v>641</v>
      </c>
      <c r="S351" s="18">
        <v>45150.0</v>
      </c>
      <c r="T351" s="18">
        <v>45191.0</v>
      </c>
      <c r="U351" s="13" t="s">
        <v>59</v>
      </c>
    </row>
    <row r="352" ht="15.75" customHeight="1">
      <c r="B352" s="145">
        <v>598.0</v>
      </c>
      <c r="C352" s="12" t="s">
        <v>625</v>
      </c>
      <c r="D352" s="102"/>
      <c r="E352" s="102"/>
      <c r="F352" s="102"/>
      <c r="G352" s="102">
        <v>45198.0</v>
      </c>
      <c r="H352" s="15" t="s">
        <v>56</v>
      </c>
      <c r="I352" s="16"/>
      <c r="J352" s="16"/>
      <c r="K352" s="16"/>
      <c r="L352" s="16"/>
      <c r="M352" s="16"/>
      <c r="N352" s="13" t="s">
        <v>56</v>
      </c>
      <c r="O352" s="15" t="s">
        <v>56</v>
      </c>
      <c r="P352" s="15" t="s">
        <v>56</v>
      </c>
      <c r="Q352" s="146" t="s">
        <v>726</v>
      </c>
      <c r="R352" s="6" t="s">
        <v>641</v>
      </c>
      <c r="S352" s="18">
        <v>45150.0</v>
      </c>
      <c r="T352" s="18">
        <v>45219.0</v>
      </c>
      <c r="U352" s="13" t="s">
        <v>59</v>
      </c>
    </row>
    <row r="353" ht="15.75" customHeight="1">
      <c r="B353" s="145">
        <v>599.0</v>
      </c>
      <c r="C353" s="12" t="s">
        <v>626</v>
      </c>
      <c r="D353" s="102"/>
      <c r="E353" s="102"/>
      <c r="F353" s="102"/>
      <c r="G353" s="102">
        <v>45188.0</v>
      </c>
      <c r="H353" s="15" t="s">
        <v>56</v>
      </c>
      <c r="I353" s="16"/>
      <c r="J353" s="16"/>
      <c r="K353" s="16"/>
      <c r="L353" s="16"/>
      <c r="M353" s="16"/>
      <c r="N353" s="13" t="s">
        <v>56</v>
      </c>
      <c r="O353" s="15" t="s">
        <v>56</v>
      </c>
      <c r="P353" s="15" t="s">
        <v>56</v>
      </c>
      <c r="Q353" s="146" t="s">
        <v>730</v>
      </c>
      <c r="R353" s="6" t="s">
        <v>641</v>
      </c>
      <c r="S353" s="18">
        <v>45150.0</v>
      </c>
      <c r="T353" s="18">
        <v>45160.0</v>
      </c>
      <c r="U353" s="13" t="s">
        <v>59</v>
      </c>
    </row>
    <row r="354" ht="15.75" customHeight="1">
      <c r="B354" s="145">
        <v>600.0</v>
      </c>
      <c r="C354" s="12" t="s">
        <v>605</v>
      </c>
      <c r="D354" s="102"/>
      <c r="E354" s="102"/>
      <c r="F354" s="102"/>
      <c r="G354" s="102"/>
      <c r="H354" s="15"/>
      <c r="I354" s="16"/>
      <c r="J354" s="16"/>
      <c r="K354" s="16"/>
      <c r="L354" s="16"/>
      <c r="M354" s="16"/>
      <c r="N354" s="13" t="s">
        <v>56</v>
      </c>
      <c r="O354" s="15" t="s">
        <v>56</v>
      </c>
      <c r="P354" s="15" t="s">
        <v>56</v>
      </c>
      <c r="Q354" s="146" t="s">
        <v>683</v>
      </c>
      <c r="R354" s="6" t="s">
        <v>641</v>
      </c>
      <c r="S354" s="18">
        <v>45152.0</v>
      </c>
      <c r="T354" s="18">
        <v>45156.0</v>
      </c>
      <c r="U354" s="13" t="s">
        <v>59</v>
      </c>
    </row>
    <row r="355" ht="15.75" customHeight="1">
      <c r="B355" s="145">
        <v>601.0</v>
      </c>
      <c r="C355" s="12" t="s">
        <v>627</v>
      </c>
      <c r="D355" s="102"/>
      <c r="E355" s="102"/>
      <c r="F355" s="102"/>
      <c r="G355" s="102">
        <v>45156.0</v>
      </c>
      <c r="H355" s="15" t="s">
        <v>56</v>
      </c>
      <c r="I355" s="16"/>
      <c r="J355" s="16"/>
      <c r="K355" s="16"/>
      <c r="L355" s="16"/>
      <c r="M355" s="16"/>
      <c r="N355" s="13" t="s">
        <v>56</v>
      </c>
      <c r="O355" s="15" t="s">
        <v>56</v>
      </c>
      <c r="P355" s="15" t="s">
        <v>56</v>
      </c>
      <c r="Q355" s="146" t="s">
        <v>733</v>
      </c>
      <c r="R355" s="6" t="s">
        <v>641</v>
      </c>
      <c r="S355" s="18">
        <v>45152.0</v>
      </c>
      <c r="T355" s="18">
        <v>45152.0</v>
      </c>
      <c r="U355" s="13" t="s">
        <v>59</v>
      </c>
    </row>
    <row r="356" ht="15.75" customHeight="1">
      <c r="B356" s="145">
        <v>602.0</v>
      </c>
      <c r="C356" s="12" t="s">
        <v>628</v>
      </c>
      <c r="D356" s="102"/>
      <c r="E356" s="102"/>
      <c r="F356" s="102"/>
      <c r="G356" s="102">
        <v>45174.0</v>
      </c>
      <c r="H356" s="15" t="s">
        <v>56</v>
      </c>
      <c r="I356" s="16"/>
      <c r="J356" s="16"/>
      <c r="K356" s="16"/>
      <c r="L356" s="16"/>
      <c r="M356" s="16"/>
      <c r="N356" s="13" t="s">
        <v>56</v>
      </c>
      <c r="O356" s="15" t="s">
        <v>56</v>
      </c>
      <c r="P356" s="15" t="s">
        <v>56</v>
      </c>
      <c r="Q356" s="146" t="s">
        <v>735</v>
      </c>
      <c r="R356" s="6" t="s">
        <v>641</v>
      </c>
      <c r="S356" s="18">
        <v>45152.0</v>
      </c>
      <c r="T356" s="18">
        <v>45198.0</v>
      </c>
      <c r="U356" s="13" t="s">
        <v>59</v>
      </c>
    </row>
    <row r="357" ht="15.75" customHeight="1">
      <c r="B357" s="145">
        <v>603.0</v>
      </c>
      <c r="C357" s="12" t="s">
        <v>629</v>
      </c>
      <c r="D357" s="102"/>
      <c r="E357" s="102"/>
      <c r="F357" s="102"/>
      <c r="G357" s="102">
        <v>45195.0</v>
      </c>
      <c r="H357" s="15" t="s">
        <v>56</v>
      </c>
      <c r="I357" s="16"/>
      <c r="J357" s="16"/>
      <c r="K357" s="16"/>
      <c r="L357" s="16"/>
      <c r="M357" s="16"/>
      <c r="N357" s="13" t="s">
        <v>56</v>
      </c>
      <c r="O357" s="15" t="s">
        <v>56</v>
      </c>
      <c r="P357" s="15" t="s">
        <v>56</v>
      </c>
      <c r="Q357" s="146" t="s">
        <v>737</v>
      </c>
      <c r="R357" s="6" t="s">
        <v>641</v>
      </c>
      <c r="S357" s="18">
        <v>45155.0</v>
      </c>
      <c r="T357" s="18">
        <v>45187.0</v>
      </c>
      <c r="U357" s="13" t="s">
        <v>59</v>
      </c>
    </row>
    <row r="358" ht="15.75" customHeight="1">
      <c r="B358" s="145">
        <v>604.0</v>
      </c>
      <c r="C358" s="12" t="s">
        <v>33</v>
      </c>
      <c r="D358" s="102"/>
      <c r="E358" s="102"/>
      <c r="F358" s="102"/>
      <c r="G358" s="102"/>
      <c r="H358" s="15" t="s">
        <v>191</v>
      </c>
      <c r="I358" s="16"/>
      <c r="J358" s="16"/>
      <c r="K358" s="16"/>
      <c r="L358" s="16"/>
      <c r="M358" s="16"/>
      <c r="N358" s="13" t="s">
        <v>30</v>
      </c>
      <c r="O358" s="15" t="s">
        <v>30</v>
      </c>
      <c r="P358" s="15" t="s">
        <v>28</v>
      </c>
      <c r="Q358" s="146" t="s">
        <v>738</v>
      </c>
      <c r="R358" s="6" t="s">
        <v>641</v>
      </c>
      <c r="S358" s="18">
        <v>45155.0</v>
      </c>
      <c r="T358" s="18">
        <v>45211.0</v>
      </c>
      <c r="U358" s="13" t="s">
        <v>32</v>
      </c>
    </row>
    <row r="359" ht="15.75" customHeight="1">
      <c r="B359" s="145">
        <v>605.0</v>
      </c>
      <c r="C359" s="12" t="s">
        <v>630</v>
      </c>
      <c r="D359" s="102"/>
      <c r="E359" s="102"/>
      <c r="F359" s="102"/>
      <c r="G359" s="102"/>
      <c r="H359" s="15" t="s">
        <v>191</v>
      </c>
      <c r="I359" s="16"/>
      <c r="J359" s="16"/>
      <c r="K359" s="16"/>
      <c r="L359" s="16"/>
      <c r="M359" s="16"/>
      <c r="N359" s="13" t="s">
        <v>30</v>
      </c>
      <c r="O359" s="15" t="s">
        <v>30</v>
      </c>
      <c r="P359" s="15" t="s">
        <v>28</v>
      </c>
      <c r="Q359" s="146" t="s">
        <v>740</v>
      </c>
      <c r="R359" s="6" t="s">
        <v>641</v>
      </c>
      <c r="S359" s="18">
        <v>45155.0</v>
      </c>
      <c r="T359" s="18">
        <v>45211.0</v>
      </c>
      <c r="U359" s="13" t="s">
        <v>32</v>
      </c>
    </row>
    <row r="360" ht="15.75" customHeight="1">
      <c r="B360" s="145">
        <v>606.0</v>
      </c>
      <c r="C360" s="12" t="s">
        <v>358</v>
      </c>
      <c r="D360" s="102"/>
      <c r="E360" s="102"/>
      <c r="F360" s="102"/>
      <c r="G360" s="102">
        <v>45180.0</v>
      </c>
      <c r="H360" s="15" t="s">
        <v>56</v>
      </c>
      <c r="I360" s="16"/>
      <c r="J360" s="16"/>
      <c r="K360" s="16"/>
      <c r="L360" s="16"/>
      <c r="M360" s="16"/>
      <c r="N360" s="13" t="s">
        <v>30</v>
      </c>
      <c r="O360" s="15" t="s">
        <v>30</v>
      </c>
      <c r="P360" s="15" t="s">
        <v>28</v>
      </c>
      <c r="Q360" s="146" t="s">
        <v>742</v>
      </c>
      <c r="R360" s="6" t="s">
        <v>641</v>
      </c>
      <c r="S360" s="18">
        <v>45159.0</v>
      </c>
      <c r="T360" s="18">
        <v>45208.0</v>
      </c>
      <c r="U360" s="13" t="s">
        <v>59</v>
      </c>
    </row>
    <row r="361" ht="15.75" customHeight="1">
      <c r="B361" s="145">
        <v>607.0</v>
      </c>
      <c r="C361" s="12" t="s">
        <v>70</v>
      </c>
      <c r="D361" s="102"/>
      <c r="E361" s="102"/>
      <c r="F361" s="102"/>
      <c r="G361" s="102"/>
      <c r="H361" s="15" t="s">
        <v>191</v>
      </c>
      <c r="I361" s="16"/>
      <c r="J361" s="16"/>
      <c r="K361" s="16"/>
      <c r="L361" s="16"/>
      <c r="M361" s="16"/>
      <c r="N361" s="13" t="s">
        <v>30</v>
      </c>
      <c r="O361" s="15" t="s">
        <v>30</v>
      </c>
      <c r="P361" s="15" t="s">
        <v>28</v>
      </c>
      <c r="Q361" s="146" t="s">
        <v>743</v>
      </c>
      <c r="R361" s="6" t="s">
        <v>641</v>
      </c>
      <c r="S361" s="18">
        <v>45159.0</v>
      </c>
      <c r="T361" s="18">
        <v>45208.0</v>
      </c>
      <c r="U361" s="13" t="s">
        <v>32</v>
      </c>
    </row>
    <row r="362" ht="15.75" customHeight="1">
      <c r="B362" s="145">
        <v>608.0</v>
      </c>
      <c r="C362" s="12" t="s">
        <v>633</v>
      </c>
      <c r="D362" s="102"/>
      <c r="E362" s="102"/>
      <c r="F362" s="102"/>
      <c r="G362" s="102">
        <v>45219.0</v>
      </c>
      <c r="H362" s="15" t="s">
        <v>56</v>
      </c>
      <c r="I362" s="16"/>
      <c r="J362" s="16"/>
      <c r="K362" s="16"/>
      <c r="L362" s="16"/>
      <c r="M362" s="16"/>
      <c r="N362" s="13" t="s">
        <v>56</v>
      </c>
      <c r="O362" s="15" t="s">
        <v>56</v>
      </c>
      <c r="P362" s="15" t="s">
        <v>56</v>
      </c>
      <c r="Q362" s="146" t="s">
        <v>745</v>
      </c>
      <c r="R362" s="6" t="s">
        <v>641</v>
      </c>
      <c r="S362" s="18">
        <v>45160.0</v>
      </c>
      <c r="T362" s="18">
        <v>45181.0</v>
      </c>
      <c r="U362" s="13" t="s">
        <v>59</v>
      </c>
    </row>
    <row r="363" ht="15.75" customHeight="1">
      <c r="B363" s="145">
        <v>609.0</v>
      </c>
      <c r="C363" s="12" t="s">
        <v>634</v>
      </c>
      <c r="D363" s="102"/>
      <c r="E363" s="102"/>
      <c r="F363" s="102"/>
      <c r="G363" s="102"/>
      <c r="H363" s="15" t="s">
        <v>78</v>
      </c>
      <c r="I363" s="16"/>
      <c r="J363" s="16"/>
      <c r="K363" s="16"/>
      <c r="L363" s="16"/>
      <c r="M363" s="16"/>
      <c r="N363" s="13" t="s">
        <v>86</v>
      </c>
      <c r="O363" s="15" t="s">
        <v>86</v>
      </c>
      <c r="P363" s="15" t="s">
        <v>28</v>
      </c>
      <c r="Q363" s="146" t="s">
        <v>747</v>
      </c>
      <c r="R363" s="6" t="s">
        <v>641</v>
      </c>
      <c r="S363" s="18">
        <v>45162.0</v>
      </c>
      <c r="T363" s="18">
        <v>45169.0</v>
      </c>
      <c r="U363" s="13" t="s">
        <v>32</v>
      </c>
    </row>
    <row r="364" ht="15.75" customHeight="1">
      <c r="B364" s="145">
        <v>610.0</v>
      </c>
      <c r="C364" s="12" t="s">
        <v>634</v>
      </c>
      <c r="D364" s="102"/>
      <c r="E364" s="102"/>
      <c r="F364" s="102"/>
      <c r="G364" s="102">
        <v>45170.0</v>
      </c>
      <c r="H364" s="15" t="s">
        <v>28</v>
      </c>
      <c r="I364" s="16"/>
      <c r="J364" s="16"/>
      <c r="K364" s="16"/>
      <c r="L364" s="16"/>
      <c r="M364" s="16"/>
      <c r="N364" s="13" t="s">
        <v>30</v>
      </c>
      <c r="O364" s="15" t="s">
        <v>30</v>
      </c>
      <c r="P364" s="15" t="s">
        <v>56</v>
      </c>
      <c r="Q364" s="146" t="s">
        <v>747</v>
      </c>
      <c r="R364" s="6" t="s">
        <v>641</v>
      </c>
      <c r="S364" s="18">
        <v>45162.0</v>
      </c>
      <c r="T364" s="18">
        <v>45168.0</v>
      </c>
      <c r="U364" s="13" t="s">
        <v>59</v>
      </c>
    </row>
    <row r="365" ht="15.75" customHeight="1">
      <c r="B365" s="145">
        <v>611.0</v>
      </c>
      <c r="C365" s="12" t="s">
        <v>635</v>
      </c>
      <c r="D365" s="102"/>
      <c r="E365" s="102"/>
      <c r="F365" s="102"/>
      <c r="G365" s="102">
        <v>45176.0</v>
      </c>
      <c r="H365" s="15" t="s">
        <v>56</v>
      </c>
      <c r="I365" s="16"/>
      <c r="J365" s="16"/>
      <c r="K365" s="16"/>
      <c r="L365" s="16"/>
      <c r="M365" s="16"/>
      <c r="N365" s="13" t="s">
        <v>56</v>
      </c>
      <c r="O365" s="15" t="s">
        <v>56</v>
      </c>
      <c r="P365" s="15" t="s">
        <v>56</v>
      </c>
      <c r="Q365" s="146" t="s">
        <v>750</v>
      </c>
      <c r="R365" s="6" t="s">
        <v>641</v>
      </c>
      <c r="S365" s="18">
        <v>45162.0</v>
      </c>
      <c r="T365" s="18">
        <v>45174.0</v>
      </c>
      <c r="U365" s="13" t="s">
        <v>59</v>
      </c>
    </row>
    <row r="366" ht="15.75" customHeight="1">
      <c r="B366" s="145">
        <v>612.0</v>
      </c>
      <c r="C366" s="12" t="s">
        <v>636</v>
      </c>
      <c r="D366" s="102"/>
      <c r="E366" s="102"/>
      <c r="F366" s="102"/>
      <c r="G366" s="102">
        <v>45175.0</v>
      </c>
      <c r="H366" s="15" t="s">
        <v>56</v>
      </c>
      <c r="I366" s="16"/>
      <c r="J366" s="16"/>
      <c r="K366" s="16"/>
      <c r="L366" s="16"/>
      <c r="M366" s="16"/>
      <c r="N366" s="13" t="s">
        <v>56</v>
      </c>
      <c r="O366" s="15" t="s">
        <v>56</v>
      </c>
      <c r="P366" s="15" t="s">
        <v>56</v>
      </c>
      <c r="Q366" s="146" t="s">
        <v>752</v>
      </c>
      <c r="R366" s="6" t="s">
        <v>641</v>
      </c>
      <c r="S366" s="18">
        <v>45163.0</v>
      </c>
      <c r="T366" s="18">
        <v>45173.0</v>
      </c>
      <c r="U366" s="13" t="s">
        <v>59</v>
      </c>
    </row>
    <row r="367" ht="15.75" customHeight="1">
      <c r="B367" s="145">
        <v>613.0</v>
      </c>
      <c r="C367" s="12" t="s">
        <v>637</v>
      </c>
      <c r="D367" s="102"/>
      <c r="E367" s="102"/>
      <c r="F367" s="102"/>
      <c r="G367" s="102">
        <v>45225.0</v>
      </c>
      <c r="H367" s="15" t="s">
        <v>56</v>
      </c>
      <c r="I367" s="16"/>
      <c r="J367" s="16"/>
      <c r="K367" s="16"/>
      <c r="L367" s="16"/>
      <c r="M367" s="16"/>
      <c r="N367" s="13" t="s">
        <v>30</v>
      </c>
      <c r="O367" s="15" t="s">
        <v>30</v>
      </c>
      <c r="P367" s="15" t="s">
        <v>28</v>
      </c>
      <c r="Q367" s="146" t="s">
        <v>755</v>
      </c>
      <c r="R367" s="6" t="s">
        <v>641</v>
      </c>
      <c r="S367" s="18">
        <v>45168.0</v>
      </c>
      <c r="T367" s="18">
        <v>45217.0</v>
      </c>
      <c r="U367" s="13" t="s">
        <v>79</v>
      </c>
    </row>
    <row r="368" ht="15.75" customHeight="1">
      <c r="B368" s="145">
        <v>614.0</v>
      </c>
      <c r="C368" s="12" t="s">
        <v>638</v>
      </c>
      <c r="D368" s="102"/>
      <c r="E368" s="102"/>
      <c r="F368" s="102"/>
      <c r="G368" s="102">
        <v>45203.0</v>
      </c>
      <c r="H368" s="15" t="s">
        <v>56</v>
      </c>
      <c r="I368" s="16"/>
      <c r="J368" s="16"/>
      <c r="K368" s="16"/>
      <c r="L368" s="16"/>
      <c r="M368" s="16"/>
      <c r="N368" s="13" t="s">
        <v>56</v>
      </c>
      <c r="O368" s="15" t="s">
        <v>56</v>
      </c>
      <c r="P368" s="15" t="s">
        <v>56</v>
      </c>
      <c r="Q368" s="146" t="s">
        <v>757</v>
      </c>
      <c r="R368" s="6" t="s">
        <v>641</v>
      </c>
      <c r="S368" s="18">
        <v>45168.0</v>
      </c>
      <c r="T368" s="18">
        <v>45201.0</v>
      </c>
      <c r="U368" s="13" t="s">
        <v>59</v>
      </c>
    </row>
    <row r="369" ht="15.75" customHeight="1">
      <c r="B369" s="145">
        <v>615.0</v>
      </c>
      <c r="C369" s="12" t="s">
        <v>639</v>
      </c>
      <c r="D369" s="102"/>
      <c r="E369" s="102"/>
      <c r="F369" s="102"/>
      <c r="G369" s="102">
        <v>45190.0</v>
      </c>
      <c r="H369" s="15" t="s">
        <v>56</v>
      </c>
      <c r="I369" s="16"/>
      <c r="J369" s="16"/>
      <c r="K369" s="16"/>
      <c r="L369" s="16"/>
      <c r="M369" s="16"/>
      <c r="N369" s="13" t="s">
        <v>56</v>
      </c>
      <c r="O369" s="15" t="s">
        <v>56</v>
      </c>
      <c r="P369" s="15" t="s">
        <v>56</v>
      </c>
      <c r="Q369" s="146" t="s">
        <v>759</v>
      </c>
      <c r="R369" s="6" t="s">
        <v>641</v>
      </c>
      <c r="S369" s="18">
        <v>45173.0</v>
      </c>
      <c r="T369" s="18">
        <v>45189.0</v>
      </c>
      <c r="U369" s="13" t="s">
        <v>59</v>
      </c>
    </row>
    <row r="370" ht="15.75" customHeight="1">
      <c r="B370" s="145">
        <v>616.0</v>
      </c>
      <c r="C370" s="12" t="s">
        <v>642</v>
      </c>
      <c r="D370" s="102"/>
      <c r="E370" s="102"/>
      <c r="F370" s="102"/>
      <c r="G370" s="102">
        <v>45225.0</v>
      </c>
      <c r="H370" s="15" t="s">
        <v>56</v>
      </c>
      <c r="I370" s="16"/>
      <c r="J370" s="16"/>
      <c r="K370" s="16"/>
      <c r="L370" s="16"/>
      <c r="M370" s="16"/>
      <c r="N370" s="13" t="s">
        <v>56</v>
      </c>
      <c r="O370" s="15" t="s">
        <v>56</v>
      </c>
      <c r="P370" s="15" t="s">
        <v>28</v>
      </c>
      <c r="Q370" s="146" t="s">
        <v>762</v>
      </c>
      <c r="R370" s="6" t="s">
        <v>641</v>
      </c>
      <c r="S370" s="18">
        <v>45175.0</v>
      </c>
      <c r="T370" s="18">
        <v>45224.0</v>
      </c>
      <c r="U370" s="13" t="s">
        <v>59</v>
      </c>
    </row>
    <row r="371" ht="15.75" customHeight="1">
      <c r="B371" s="145">
        <v>617.0</v>
      </c>
      <c r="C371" s="12" t="s">
        <v>484</v>
      </c>
      <c r="D371" s="102"/>
      <c r="E371" s="102"/>
      <c r="F371" s="102"/>
      <c r="G371" s="102">
        <v>45210.0</v>
      </c>
      <c r="H371" s="15" t="s">
        <v>56</v>
      </c>
      <c r="I371" s="16"/>
      <c r="J371" s="16"/>
      <c r="K371" s="16"/>
      <c r="L371" s="16"/>
      <c r="M371" s="16"/>
      <c r="N371" s="13" t="s">
        <v>56</v>
      </c>
      <c r="O371" s="15" t="s">
        <v>56</v>
      </c>
      <c r="P371" s="15" t="s">
        <v>56</v>
      </c>
      <c r="Q371" s="146" t="s">
        <v>673</v>
      </c>
      <c r="R371" s="6" t="s">
        <v>641</v>
      </c>
      <c r="S371" s="18">
        <v>45176.0</v>
      </c>
      <c r="T371" s="18">
        <v>45205.0</v>
      </c>
      <c r="U371" s="13" t="s">
        <v>59</v>
      </c>
    </row>
    <row r="372" ht="15.75" customHeight="1">
      <c r="B372" s="145">
        <v>618.0</v>
      </c>
      <c r="C372" s="12" t="s">
        <v>645</v>
      </c>
      <c r="D372" s="102"/>
      <c r="E372" s="102"/>
      <c r="F372" s="102"/>
      <c r="G372" s="102">
        <v>45215.0</v>
      </c>
      <c r="H372" s="15" t="s">
        <v>28</v>
      </c>
      <c r="I372" s="16"/>
      <c r="J372" s="16"/>
      <c r="K372" s="16"/>
      <c r="L372" s="16"/>
      <c r="M372" s="16"/>
      <c r="N372" s="13" t="s">
        <v>56</v>
      </c>
      <c r="O372" s="15" t="s">
        <v>56</v>
      </c>
      <c r="P372" s="15" t="s">
        <v>56</v>
      </c>
      <c r="Q372" s="146" t="s">
        <v>764</v>
      </c>
      <c r="R372" s="6" t="s">
        <v>641</v>
      </c>
      <c r="S372" s="18">
        <v>45180.0</v>
      </c>
      <c r="T372" s="18">
        <v>45180.0</v>
      </c>
      <c r="U372" s="13" t="s">
        <v>59</v>
      </c>
    </row>
    <row r="373" ht="15.75" customHeight="1">
      <c r="B373" s="145">
        <v>619.0</v>
      </c>
      <c r="C373" s="12" t="s">
        <v>646</v>
      </c>
      <c r="D373" s="102"/>
      <c r="E373" s="102"/>
      <c r="F373" s="102"/>
      <c r="G373" s="102">
        <v>45194.0</v>
      </c>
      <c r="H373" s="15" t="s">
        <v>56</v>
      </c>
      <c r="I373" s="16"/>
      <c r="J373" s="16"/>
      <c r="K373" s="16"/>
      <c r="L373" s="16"/>
      <c r="M373" s="16"/>
      <c r="N373" s="13" t="s">
        <v>56</v>
      </c>
      <c r="O373" s="15" t="s">
        <v>56</v>
      </c>
      <c r="P373" s="15" t="s">
        <v>28</v>
      </c>
      <c r="Q373" s="146" t="s">
        <v>766</v>
      </c>
      <c r="R373" s="6" t="s">
        <v>641</v>
      </c>
      <c r="S373" s="18">
        <v>45181.0</v>
      </c>
      <c r="T373" s="18">
        <v>45184.0</v>
      </c>
      <c r="U373" s="13" t="s">
        <v>59</v>
      </c>
    </row>
    <row r="374" ht="15.75" customHeight="1">
      <c r="B374" s="145">
        <v>620.0</v>
      </c>
      <c r="C374" s="12" t="s">
        <v>648</v>
      </c>
      <c r="D374" s="102"/>
      <c r="E374" s="102"/>
      <c r="F374" s="102"/>
      <c r="G374" s="102">
        <v>45191.0</v>
      </c>
      <c r="H374" s="15" t="s">
        <v>56</v>
      </c>
      <c r="I374" s="16"/>
      <c r="J374" s="16"/>
      <c r="K374" s="16"/>
      <c r="L374" s="16"/>
      <c r="M374" s="16"/>
      <c r="N374" s="13" t="s">
        <v>56</v>
      </c>
      <c r="O374" s="15" t="s">
        <v>56</v>
      </c>
      <c r="P374" s="15" t="s">
        <v>28</v>
      </c>
      <c r="Q374" s="146" t="s">
        <v>769</v>
      </c>
      <c r="R374" s="6" t="s">
        <v>641</v>
      </c>
      <c r="S374" s="18">
        <v>45183.0</v>
      </c>
      <c r="T374" s="18">
        <v>45190.0</v>
      </c>
      <c r="U374" s="13" t="s">
        <v>59</v>
      </c>
    </row>
    <row r="375" ht="15.75" customHeight="1">
      <c r="B375" s="145">
        <v>621.0</v>
      </c>
      <c r="C375" s="12" t="s">
        <v>650</v>
      </c>
      <c r="D375" s="102"/>
      <c r="E375" s="102"/>
      <c r="F375" s="102"/>
      <c r="G375" s="102">
        <v>45208.0</v>
      </c>
      <c r="H375" s="15" t="s">
        <v>56</v>
      </c>
      <c r="I375" s="16"/>
      <c r="J375" s="16"/>
      <c r="K375" s="16"/>
      <c r="L375" s="16"/>
      <c r="M375" s="16"/>
      <c r="N375" s="13" t="s">
        <v>56</v>
      </c>
      <c r="O375" s="15" t="s">
        <v>56</v>
      </c>
      <c r="P375" s="15" t="s">
        <v>56</v>
      </c>
      <c r="Q375" s="146" t="s">
        <v>771</v>
      </c>
      <c r="R375" s="6" t="s">
        <v>641</v>
      </c>
      <c r="S375" s="18">
        <v>45187.0</v>
      </c>
      <c r="T375" s="18">
        <v>45187.0</v>
      </c>
      <c r="U375" s="13" t="s">
        <v>59</v>
      </c>
    </row>
    <row r="376" ht="15.75" customHeight="1">
      <c r="B376" s="145">
        <v>622.0</v>
      </c>
      <c r="C376" s="12" t="s">
        <v>652</v>
      </c>
      <c r="D376" s="102"/>
      <c r="E376" s="102"/>
      <c r="F376" s="102"/>
      <c r="G376" s="102">
        <v>45224.0</v>
      </c>
      <c r="H376" s="15" t="s">
        <v>56</v>
      </c>
      <c r="I376" s="16"/>
      <c r="J376" s="16"/>
      <c r="K376" s="16"/>
      <c r="L376" s="16"/>
      <c r="M376" s="16"/>
      <c r="N376" s="13" t="s">
        <v>56</v>
      </c>
      <c r="O376" s="15" t="s">
        <v>56</v>
      </c>
      <c r="P376" s="15" t="s">
        <v>56</v>
      </c>
      <c r="Q376" s="146" t="s">
        <v>773</v>
      </c>
      <c r="R376" s="6" t="s">
        <v>641</v>
      </c>
      <c r="S376" s="18">
        <v>45188.0</v>
      </c>
      <c r="T376" s="18">
        <v>45216.0</v>
      </c>
      <c r="U376" s="13" t="s">
        <v>59</v>
      </c>
    </row>
    <row r="377" ht="15.75" customHeight="1">
      <c r="B377" s="145">
        <v>623.0</v>
      </c>
      <c r="C377" s="12" t="s">
        <v>653</v>
      </c>
      <c r="D377" s="102"/>
      <c r="E377" s="102"/>
      <c r="F377" s="102"/>
      <c r="G377" s="102">
        <v>45201.0</v>
      </c>
      <c r="H377" s="15" t="s">
        <v>56</v>
      </c>
      <c r="I377" s="16"/>
      <c r="J377" s="16"/>
      <c r="K377" s="16"/>
      <c r="L377" s="16"/>
      <c r="M377" s="16"/>
      <c r="N377" s="13" t="s">
        <v>56</v>
      </c>
      <c r="O377" s="15" t="s">
        <v>56</v>
      </c>
      <c r="P377" s="15" t="s">
        <v>56</v>
      </c>
      <c r="Q377" s="146" t="s">
        <v>776</v>
      </c>
      <c r="R377" s="6" t="s">
        <v>641</v>
      </c>
      <c r="S377" s="18">
        <v>45188.0</v>
      </c>
      <c r="T377" s="18">
        <v>45198.0</v>
      </c>
      <c r="U377" s="13" t="s">
        <v>59</v>
      </c>
    </row>
    <row r="378" ht="15.75" customHeight="1">
      <c r="B378" s="145">
        <v>624.0</v>
      </c>
      <c r="C378" s="12" t="s">
        <v>598</v>
      </c>
      <c r="D378" s="102"/>
      <c r="E378" s="102"/>
      <c r="F378" s="102"/>
      <c r="G378" s="102">
        <v>45204.0</v>
      </c>
      <c r="H378" s="15" t="s">
        <v>56</v>
      </c>
      <c r="I378" s="16"/>
      <c r="J378" s="16"/>
      <c r="K378" s="16"/>
      <c r="L378" s="16"/>
      <c r="M378" s="16"/>
      <c r="N378" s="13" t="s">
        <v>56</v>
      </c>
      <c r="O378" s="15" t="s">
        <v>56</v>
      </c>
      <c r="P378" s="15" t="s">
        <v>56</v>
      </c>
      <c r="Q378" s="146" t="s">
        <v>667</v>
      </c>
      <c r="R378" s="6" t="s">
        <v>641</v>
      </c>
      <c r="S378" s="18">
        <v>45189.0</v>
      </c>
      <c r="T378" s="18">
        <v>45202.0</v>
      </c>
      <c r="U378" s="13" t="s">
        <v>59</v>
      </c>
    </row>
    <row r="379" ht="15.75" customHeight="1">
      <c r="B379" s="145">
        <v>625.0</v>
      </c>
      <c r="C379" s="12" t="s">
        <v>655</v>
      </c>
      <c r="D379" s="102"/>
      <c r="E379" s="102"/>
      <c r="F379" s="102"/>
      <c r="G379" s="102">
        <v>45364.0</v>
      </c>
      <c r="H379" s="15" t="s">
        <v>56</v>
      </c>
      <c r="I379" s="16"/>
      <c r="J379" s="16"/>
      <c r="K379" s="16"/>
      <c r="L379" s="16"/>
      <c r="M379" s="16"/>
      <c r="N379" s="13" t="s">
        <v>56</v>
      </c>
      <c r="O379" s="15" t="s">
        <v>56</v>
      </c>
      <c r="P379" s="15" t="s">
        <v>56</v>
      </c>
      <c r="Q379" s="146" t="s">
        <v>777</v>
      </c>
      <c r="R379" s="6" t="s">
        <v>641</v>
      </c>
      <c r="S379" s="18">
        <v>45189.0</v>
      </c>
      <c r="T379" s="18">
        <v>45657.0</v>
      </c>
      <c r="U379" s="13" t="s">
        <v>59</v>
      </c>
    </row>
    <row r="380" ht="15.75" customHeight="1">
      <c r="B380" s="145">
        <v>626.0</v>
      </c>
      <c r="C380" s="12" t="s">
        <v>484</v>
      </c>
      <c r="D380" s="102"/>
      <c r="E380" s="102"/>
      <c r="F380" s="102"/>
      <c r="G380" s="102">
        <v>45210.0</v>
      </c>
      <c r="H380" s="15" t="s">
        <v>56</v>
      </c>
      <c r="I380" s="16"/>
      <c r="J380" s="16"/>
      <c r="K380" s="16"/>
      <c r="L380" s="16"/>
      <c r="M380" s="16"/>
      <c r="N380" s="13" t="s">
        <v>56</v>
      </c>
      <c r="O380" s="15" t="s">
        <v>56</v>
      </c>
      <c r="P380" s="15" t="s">
        <v>56</v>
      </c>
      <c r="Q380" s="146" t="s">
        <v>673</v>
      </c>
      <c r="R380" s="6" t="s">
        <v>641</v>
      </c>
      <c r="S380" s="18">
        <v>45190.0</v>
      </c>
      <c r="T380" s="18">
        <v>45205.0</v>
      </c>
      <c r="U380" s="13" t="s">
        <v>59</v>
      </c>
    </row>
    <row r="381" ht="15.75" customHeight="1">
      <c r="B381" s="145">
        <v>627.0</v>
      </c>
      <c r="C381" s="12" t="s">
        <v>149</v>
      </c>
      <c r="D381" s="102"/>
      <c r="E381" s="102"/>
      <c r="F381" s="102"/>
      <c r="G381" s="102">
        <v>45230.0</v>
      </c>
      <c r="H381" s="15" t="s">
        <v>28</v>
      </c>
      <c r="I381" s="16"/>
      <c r="J381" s="16"/>
      <c r="K381" s="16"/>
      <c r="L381" s="16"/>
      <c r="M381" s="16"/>
      <c r="N381" s="13" t="s">
        <v>30</v>
      </c>
      <c r="O381" s="15" t="s">
        <v>30</v>
      </c>
      <c r="P381" s="15" t="s">
        <v>56</v>
      </c>
      <c r="Q381" s="146" t="s">
        <v>779</v>
      </c>
      <c r="R381" s="6" t="s">
        <v>641</v>
      </c>
      <c r="S381" s="18">
        <v>45202.0</v>
      </c>
      <c r="T381" s="18">
        <v>45244.0</v>
      </c>
      <c r="U381" s="13" t="s">
        <v>59</v>
      </c>
    </row>
    <row r="382" ht="15.75" customHeight="1">
      <c r="B382" s="145">
        <v>628.0</v>
      </c>
      <c r="C382" s="12" t="s">
        <v>657</v>
      </c>
      <c r="D382" s="102"/>
      <c r="E382" s="102"/>
      <c r="F382" s="102"/>
      <c r="G382" s="102">
        <v>45299.0</v>
      </c>
      <c r="H382" s="15" t="s">
        <v>56</v>
      </c>
      <c r="I382" s="16"/>
      <c r="J382" s="16"/>
      <c r="K382" s="16"/>
      <c r="L382" s="16"/>
      <c r="M382" s="16"/>
      <c r="N382" s="13" t="s">
        <v>56</v>
      </c>
      <c r="O382" s="15" t="s">
        <v>56</v>
      </c>
      <c r="P382" s="15" t="s">
        <v>56</v>
      </c>
      <c r="Q382" s="146" t="s">
        <v>781</v>
      </c>
      <c r="R382" s="6" t="s">
        <v>641</v>
      </c>
      <c r="S382" s="18">
        <v>45202.0</v>
      </c>
      <c r="T382" s="18">
        <v>45264.0</v>
      </c>
      <c r="U382" s="13" t="s">
        <v>59</v>
      </c>
    </row>
    <row r="383" ht="15.75" customHeight="1">
      <c r="B383" s="145">
        <v>629.0</v>
      </c>
      <c r="C383" s="12" t="s">
        <v>608</v>
      </c>
      <c r="D383" s="102"/>
      <c r="E383" s="102"/>
      <c r="F383" s="102"/>
      <c r="G383" s="102">
        <v>45244.0</v>
      </c>
      <c r="H383" s="15" t="s">
        <v>56</v>
      </c>
      <c r="I383" s="16"/>
      <c r="J383" s="16"/>
      <c r="K383" s="16"/>
      <c r="L383" s="16"/>
      <c r="M383" s="16"/>
      <c r="N383" s="13" t="s">
        <v>56</v>
      </c>
      <c r="O383" s="15" t="s">
        <v>56</v>
      </c>
      <c r="P383" s="15" t="s">
        <v>56</v>
      </c>
      <c r="Q383" s="146" t="s">
        <v>688</v>
      </c>
      <c r="R383" s="6" t="s">
        <v>641</v>
      </c>
      <c r="S383" s="18">
        <v>45202.0</v>
      </c>
      <c r="T383" s="18">
        <v>45240.0</v>
      </c>
      <c r="U383" s="13" t="s">
        <v>59</v>
      </c>
    </row>
    <row r="384" ht="15.75" customHeight="1">
      <c r="B384" s="145">
        <v>630.0</v>
      </c>
      <c r="C384" s="12" t="s">
        <v>659</v>
      </c>
      <c r="D384" s="102"/>
      <c r="E384" s="102"/>
      <c r="F384" s="102"/>
      <c r="G384" s="102">
        <v>45226.0</v>
      </c>
      <c r="H384" s="15" t="s">
        <v>56</v>
      </c>
      <c r="I384" s="16"/>
      <c r="J384" s="16"/>
      <c r="K384" s="16"/>
      <c r="L384" s="16"/>
      <c r="M384" s="16"/>
      <c r="N384" s="13" t="s">
        <v>56</v>
      </c>
      <c r="O384" s="15" t="s">
        <v>56</v>
      </c>
      <c r="P384" s="15" t="s">
        <v>56</v>
      </c>
      <c r="Q384" s="146" t="s">
        <v>784</v>
      </c>
      <c r="R384" s="6" t="s">
        <v>641</v>
      </c>
      <c r="S384" s="18">
        <v>45203.0</v>
      </c>
      <c r="T384" s="18">
        <v>45225.0</v>
      </c>
      <c r="U384" s="13" t="s">
        <v>59</v>
      </c>
    </row>
    <row r="385" ht="15.75" customHeight="1">
      <c r="B385" s="145">
        <v>631.0</v>
      </c>
      <c r="C385" s="12" t="s">
        <v>547</v>
      </c>
      <c r="D385" s="102"/>
      <c r="E385" s="102"/>
      <c r="F385" s="102"/>
      <c r="G385" s="102">
        <v>45226.0</v>
      </c>
      <c r="H385" s="15" t="s">
        <v>56</v>
      </c>
      <c r="I385" s="16"/>
      <c r="J385" s="16"/>
      <c r="K385" s="16"/>
      <c r="L385" s="16"/>
      <c r="M385" s="16"/>
      <c r="N385" s="13" t="s">
        <v>56</v>
      </c>
      <c r="O385" s="15" t="s">
        <v>56</v>
      </c>
      <c r="P385" s="15" t="s">
        <v>56</v>
      </c>
      <c r="Q385" s="146" t="s">
        <v>786</v>
      </c>
      <c r="R385" s="6" t="s">
        <v>641</v>
      </c>
      <c r="S385" s="18">
        <v>45203.0</v>
      </c>
      <c r="T385" s="18">
        <v>45233.0</v>
      </c>
      <c r="U385" s="13" t="s">
        <v>59</v>
      </c>
    </row>
    <row r="386" ht="15.75" customHeight="1">
      <c r="B386" s="145">
        <v>632.0</v>
      </c>
      <c r="C386" s="12" t="s">
        <v>661</v>
      </c>
      <c r="D386" s="102"/>
      <c r="E386" s="102"/>
      <c r="F386" s="102"/>
      <c r="G386" s="102">
        <v>45215.0</v>
      </c>
      <c r="H386" s="15" t="s">
        <v>56</v>
      </c>
      <c r="I386" s="16"/>
      <c r="J386" s="16"/>
      <c r="K386" s="16"/>
      <c r="L386" s="16"/>
      <c r="M386" s="16"/>
      <c r="N386" s="13" t="s">
        <v>56</v>
      </c>
      <c r="O386" s="15" t="s">
        <v>56</v>
      </c>
      <c r="P386" s="15" t="s">
        <v>28</v>
      </c>
      <c r="Q386" s="146" t="s">
        <v>788</v>
      </c>
      <c r="R386" s="6" t="s">
        <v>641</v>
      </c>
      <c r="S386" s="18">
        <v>45203.0</v>
      </c>
      <c r="T386" s="18">
        <v>45212.0</v>
      </c>
      <c r="U386" s="13" t="s">
        <v>59</v>
      </c>
    </row>
    <row r="387" ht="15.75" customHeight="1">
      <c r="B387" s="145">
        <v>633.0</v>
      </c>
      <c r="C387" s="12" t="s">
        <v>663</v>
      </c>
      <c r="D387" s="102"/>
      <c r="E387" s="102"/>
      <c r="F387" s="102"/>
      <c r="G387" s="102">
        <v>45231.0</v>
      </c>
      <c r="H387" s="15" t="s">
        <v>56</v>
      </c>
      <c r="I387" s="16"/>
      <c r="J387" s="16"/>
      <c r="K387" s="16"/>
      <c r="L387" s="16"/>
      <c r="M387" s="16"/>
      <c r="N387" s="13" t="s">
        <v>56</v>
      </c>
      <c r="O387" s="15" t="s">
        <v>56</v>
      </c>
      <c r="P387" s="15" t="s">
        <v>56</v>
      </c>
      <c r="Q387" s="146" t="s">
        <v>790</v>
      </c>
      <c r="R387" s="6" t="s">
        <v>641</v>
      </c>
      <c r="S387" s="18">
        <v>45203.0</v>
      </c>
      <c r="T387" s="18">
        <v>45226.0</v>
      </c>
      <c r="U387" s="13" t="s">
        <v>59</v>
      </c>
    </row>
    <row r="388" ht="15.75" customHeight="1">
      <c r="B388" s="145">
        <v>634.0</v>
      </c>
      <c r="C388" s="12" t="s">
        <v>480</v>
      </c>
      <c r="D388" s="102"/>
      <c r="E388" s="102"/>
      <c r="F388" s="102"/>
      <c r="G388" s="102">
        <v>45226.0</v>
      </c>
      <c r="H388" s="15" t="s">
        <v>56</v>
      </c>
      <c r="I388" s="16"/>
      <c r="J388" s="16"/>
      <c r="K388" s="16"/>
      <c r="L388" s="16"/>
      <c r="M388" s="16"/>
      <c r="N388" s="13" t="s">
        <v>56</v>
      </c>
      <c r="O388" s="15" t="s">
        <v>56</v>
      </c>
      <c r="P388" s="15" t="s">
        <v>28</v>
      </c>
      <c r="Q388" s="146" t="s">
        <v>792</v>
      </c>
      <c r="R388" s="6" t="s">
        <v>641</v>
      </c>
      <c r="S388" s="18">
        <v>45208.0</v>
      </c>
      <c r="T388" s="18">
        <v>45234.0</v>
      </c>
      <c r="U388" s="13" t="s">
        <v>59</v>
      </c>
    </row>
    <row r="389" ht="15.75" customHeight="1">
      <c r="B389" s="145">
        <v>635.0</v>
      </c>
      <c r="C389" s="12" t="s">
        <v>666</v>
      </c>
      <c r="D389" s="102"/>
      <c r="E389" s="102"/>
      <c r="F389" s="102"/>
      <c r="G389" s="102">
        <v>45230.0</v>
      </c>
      <c r="H389" s="15" t="s">
        <v>56</v>
      </c>
      <c r="I389" s="16"/>
      <c r="J389" s="16"/>
      <c r="K389" s="16"/>
      <c r="L389" s="16"/>
      <c r="M389" s="16"/>
      <c r="N389" s="13" t="s">
        <v>56</v>
      </c>
      <c r="O389" s="15" t="s">
        <v>56</v>
      </c>
      <c r="P389" s="15" t="s">
        <v>56</v>
      </c>
      <c r="Q389" s="146" t="s">
        <v>794</v>
      </c>
      <c r="R389" s="6" t="s">
        <v>641</v>
      </c>
      <c r="S389" s="18">
        <v>45211.0</v>
      </c>
      <c r="T389" s="18">
        <v>45240.0</v>
      </c>
      <c r="U389" s="13" t="s">
        <v>59</v>
      </c>
    </row>
    <row r="390" ht="15.75" customHeight="1">
      <c r="B390" s="145">
        <v>636.0</v>
      </c>
      <c r="C390" s="12" t="s">
        <v>668</v>
      </c>
      <c r="D390" s="102"/>
      <c r="E390" s="102"/>
      <c r="F390" s="102"/>
      <c r="G390" s="102">
        <v>45236.0</v>
      </c>
      <c r="H390" s="15" t="s">
        <v>56</v>
      </c>
      <c r="I390" s="16"/>
      <c r="J390" s="16"/>
      <c r="K390" s="16"/>
      <c r="L390" s="16"/>
      <c r="M390" s="16"/>
      <c r="N390" s="13" t="s">
        <v>56</v>
      </c>
      <c r="O390" s="15" t="s">
        <v>56</v>
      </c>
      <c r="P390" s="15" t="s">
        <v>56</v>
      </c>
      <c r="Q390" s="146" t="s">
        <v>797</v>
      </c>
      <c r="R390" s="6" t="s">
        <v>641</v>
      </c>
      <c r="S390" s="18">
        <v>45211.0</v>
      </c>
      <c r="T390" s="18">
        <v>45243.0</v>
      </c>
      <c r="U390" s="13" t="s">
        <v>59</v>
      </c>
    </row>
    <row r="391" ht="15.75" customHeight="1">
      <c r="B391" s="145">
        <v>637.0</v>
      </c>
      <c r="C391" s="12" t="s">
        <v>670</v>
      </c>
      <c r="D391" s="102"/>
      <c r="E391" s="102"/>
      <c r="F391" s="102"/>
      <c r="G391" s="102">
        <v>45342.0</v>
      </c>
      <c r="H391" s="15" t="s">
        <v>56</v>
      </c>
      <c r="I391" s="16"/>
      <c r="J391" s="16"/>
      <c r="K391" s="16"/>
      <c r="L391" s="16"/>
      <c r="M391" s="16"/>
      <c r="N391" s="13" t="s">
        <v>56</v>
      </c>
      <c r="O391" s="15" t="s">
        <v>56</v>
      </c>
      <c r="P391" s="15" t="s">
        <v>56</v>
      </c>
      <c r="Q391" s="146" t="s">
        <v>675</v>
      </c>
      <c r="R391" s="6" t="s">
        <v>641</v>
      </c>
      <c r="S391" s="18">
        <v>45204.0</v>
      </c>
      <c r="T391" s="18">
        <v>45328.0</v>
      </c>
      <c r="U391" s="13" t="s">
        <v>59</v>
      </c>
    </row>
    <row r="392" ht="15.75" customHeight="1">
      <c r="B392" s="145">
        <v>638.0</v>
      </c>
      <c r="C392" s="12" t="s">
        <v>355</v>
      </c>
      <c r="D392" s="102"/>
      <c r="E392" s="102"/>
      <c r="F392" s="102"/>
      <c r="G392" s="102">
        <v>45233.0</v>
      </c>
      <c r="H392" s="15" t="s">
        <v>56</v>
      </c>
      <c r="I392" s="16"/>
      <c r="J392" s="16"/>
      <c r="K392" s="16"/>
      <c r="L392" s="16"/>
      <c r="M392" s="16"/>
      <c r="N392" s="13" t="s">
        <v>56</v>
      </c>
      <c r="O392" s="15" t="s">
        <v>56</v>
      </c>
      <c r="P392" s="15" t="s">
        <v>56</v>
      </c>
      <c r="Q392" s="146" t="s">
        <v>799</v>
      </c>
      <c r="R392" s="6" t="s">
        <v>641</v>
      </c>
      <c r="S392" s="18">
        <v>45211.0</v>
      </c>
      <c r="T392" s="18">
        <v>45244.0</v>
      </c>
      <c r="U392" s="13" t="s">
        <v>59</v>
      </c>
    </row>
    <row r="393" ht="15.75" customHeight="1">
      <c r="B393" s="145">
        <v>639.0</v>
      </c>
      <c r="C393" s="12" t="s">
        <v>674</v>
      </c>
      <c r="D393" s="102"/>
      <c r="E393" s="102"/>
      <c r="F393" s="102"/>
      <c r="G393" s="102">
        <v>45324.0</v>
      </c>
      <c r="H393" s="15" t="s">
        <v>56</v>
      </c>
      <c r="I393" s="16"/>
      <c r="J393" s="16"/>
      <c r="K393" s="16"/>
      <c r="L393" s="16"/>
      <c r="M393" s="16"/>
      <c r="N393" s="13" t="s">
        <v>56</v>
      </c>
      <c r="O393" s="15" t="s">
        <v>56</v>
      </c>
      <c r="P393" s="15" t="s">
        <v>56</v>
      </c>
      <c r="Q393" s="146" t="s">
        <v>801</v>
      </c>
      <c r="R393" s="6" t="s">
        <v>641</v>
      </c>
      <c r="S393" s="18">
        <v>45217.0</v>
      </c>
      <c r="T393" s="18">
        <v>45657.0</v>
      </c>
      <c r="U393" s="13" t="s">
        <v>59</v>
      </c>
    </row>
    <row r="394" ht="15.75" customHeight="1">
      <c r="B394" s="145">
        <v>640.0</v>
      </c>
      <c r="C394" s="12" t="s">
        <v>676</v>
      </c>
      <c r="D394" s="102"/>
      <c r="E394" s="102"/>
      <c r="F394" s="102"/>
      <c r="G394" s="102">
        <v>45273.0</v>
      </c>
      <c r="H394" s="15" t="s">
        <v>56</v>
      </c>
      <c r="I394" s="16"/>
      <c r="J394" s="16"/>
      <c r="K394" s="16"/>
      <c r="L394" s="16"/>
      <c r="M394" s="16"/>
      <c r="N394" s="13" t="s">
        <v>56</v>
      </c>
      <c r="O394" s="15" t="s">
        <v>56</v>
      </c>
      <c r="P394" s="15" t="s">
        <v>56</v>
      </c>
      <c r="Q394" s="146" t="s">
        <v>803</v>
      </c>
      <c r="R394" s="6" t="s">
        <v>641</v>
      </c>
      <c r="S394" s="18">
        <v>45217.0</v>
      </c>
      <c r="T394" s="18">
        <v>45252.0</v>
      </c>
      <c r="U394" s="13" t="s">
        <v>59</v>
      </c>
    </row>
    <row r="395" ht="15.75" customHeight="1">
      <c r="B395" s="145">
        <v>641.0</v>
      </c>
      <c r="C395" s="12" t="s">
        <v>677</v>
      </c>
      <c r="D395" s="102"/>
      <c r="E395" s="102"/>
      <c r="F395" s="102"/>
      <c r="G395" s="102">
        <v>45243.0</v>
      </c>
      <c r="H395" s="15" t="s">
        <v>56</v>
      </c>
      <c r="I395" s="16"/>
      <c r="J395" s="16"/>
      <c r="K395" s="16"/>
      <c r="L395" s="16"/>
      <c r="M395" s="16"/>
      <c r="N395" s="13" t="s">
        <v>56</v>
      </c>
      <c r="O395" s="15" t="s">
        <v>56</v>
      </c>
      <c r="P395" s="15" t="s">
        <v>56</v>
      </c>
      <c r="Q395" s="146" t="s">
        <v>805</v>
      </c>
      <c r="R395" s="6" t="s">
        <v>641</v>
      </c>
      <c r="S395" s="18">
        <v>45217.0</v>
      </c>
      <c r="T395" s="18">
        <v>45252.0</v>
      </c>
      <c r="U395" s="13" t="s">
        <v>59</v>
      </c>
    </row>
    <row r="396" ht="15.75" customHeight="1">
      <c r="B396" s="145">
        <v>642.0</v>
      </c>
      <c r="C396" s="12" t="s">
        <v>488</v>
      </c>
      <c r="D396" s="102"/>
      <c r="E396" s="102"/>
      <c r="F396" s="102"/>
      <c r="G396" s="102">
        <v>45274.0</v>
      </c>
      <c r="H396" s="15" t="s">
        <v>56</v>
      </c>
      <c r="I396" s="16"/>
      <c r="J396" s="16"/>
      <c r="K396" s="16"/>
      <c r="L396" s="16"/>
      <c r="M396" s="16"/>
      <c r="N396" s="13" t="s">
        <v>56</v>
      </c>
      <c r="O396" s="15" t="s">
        <v>56</v>
      </c>
      <c r="P396" s="15" t="s">
        <v>56</v>
      </c>
      <c r="Q396" s="146" t="s">
        <v>806</v>
      </c>
      <c r="R396" s="6" t="s">
        <v>641</v>
      </c>
      <c r="S396" s="18">
        <v>45216.0</v>
      </c>
      <c r="T396" s="18">
        <v>45251.0</v>
      </c>
      <c r="U396" s="13" t="s">
        <v>59</v>
      </c>
    </row>
    <row r="397" ht="15.75" customHeight="1">
      <c r="B397" s="145">
        <v>643.0</v>
      </c>
      <c r="C397" s="12" t="s">
        <v>679</v>
      </c>
      <c r="D397" s="102"/>
      <c r="E397" s="102"/>
      <c r="F397" s="102"/>
      <c r="G397" s="102">
        <v>45237.0</v>
      </c>
      <c r="H397" s="15" t="s">
        <v>56</v>
      </c>
      <c r="I397" s="16"/>
      <c r="J397" s="16"/>
      <c r="K397" s="16"/>
      <c r="L397" s="16"/>
      <c r="M397" s="16"/>
      <c r="N397" s="13" t="s">
        <v>56</v>
      </c>
      <c r="O397" s="15" t="s">
        <v>56</v>
      </c>
      <c r="P397" s="15" t="s">
        <v>56</v>
      </c>
      <c r="Q397" s="146" t="s">
        <v>809</v>
      </c>
      <c r="R397" s="6" t="s">
        <v>641</v>
      </c>
      <c r="S397" s="18">
        <v>45218.0</v>
      </c>
      <c r="T397" s="18">
        <v>45246.0</v>
      </c>
      <c r="U397" s="13" t="s">
        <v>59</v>
      </c>
    </row>
    <row r="398" ht="15.75" customHeight="1">
      <c r="B398" s="145">
        <v>644.0</v>
      </c>
      <c r="C398" s="12" t="s">
        <v>682</v>
      </c>
      <c r="D398" s="102"/>
      <c r="E398" s="102"/>
      <c r="F398" s="102"/>
      <c r="G398" s="102">
        <v>45266.0</v>
      </c>
      <c r="H398" s="15" t="s">
        <v>56</v>
      </c>
      <c r="I398" s="16"/>
      <c r="J398" s="16"/>
      <c r="K398" s="16"/>
      <c r="L398" s="16"/>
      <c r="M398" s="16"/>
      <c r="N398" s="13" t="s">
        <v>56</v>
      </c>
      <c r="O398" s="15" t="s">
        <v>56</v>
      </c>
      <c r="P398" s="15" t="s">
        <v>56</v>
      </c>
      <c r="Q398" s="146" t="s">
        <v>675</v>
      </c>
      <c r="R398" s="6" t="s">
        <v>641</v>
      </c>
      <c r="S398" s="18">
        <v>45218.0</v>
      </c>
      <c r="T398" s="18">
        <v>45291.0</v>
      </c>
      <c r="U398" s="13" t="s">
        <v>59</v>
      </c>
    </row>
    <row r="399" ht="15.75" customHeight="1">
      <c r="B399" s="145">
        <v>645.0</v>
      </c>
      <c r="C399" s="12" t="s">
        <v>684</v>
      </c>
      <c r="D399" s="102"/>
      <c r="E399" s="102"/>
      <c r="F399" s="102"/>
      <c r="G399" s="102">
        <v>45245.0</v>
      </c>
      <c r="H399" s="15" t="s">
        <v>56</v>
      </c>
      <c r="I399" s="16"/>
      <c r="J399" s="16"/>
      <c r="K399" s="16"/>
      <c r="L399" s="16"/>
      <c r="M399" s="16"/>
      <c r="N399" s="13" t="s">
        <v>56</v>
      </c>
      <c r="O399" s="15" t="s">
        <v>56</v>
      </c>
      <c r="P399" s="15" t="s">
        <v>56</v>
      </c>
      <c r="Q399" s="146" t="s">
        <v>812</v>
      </c>
      <c r="R399" s="6" t="s">
        <v>641</v>
      </c>
      <c r="S399" s="18">
        <v>45219.0</v>
      </c>
      <c r="T399" s="18">
        <v>45247.0</v>
      </c>
      <c r="U399" s="13" t="s">
        <v>59</v>
      </c>
    </row>
    <row r="400" ht="15.75" customHeight="1">
      <c r="B400" s="145">
        <v>647.0</v>
      </c>
      <c r="C400" s="12" t="s">
        <v>686</v>
      </c>
      <c r="D400" s="102"/>
      <c r="E400" s="102"/>
      <c r="F400" s="102"/>
      <c r="G400" s="102">
        <v>45246.0</v>
      </c>
      <c r="H400" s="15" t="s">
        <v>28</v>
      </c>
      <c r="I400" s="16"/>
      <c r="J400" s="16"/>
      <c r="K400" s="16"/>
      <c r="L400" s="16"/>
      <c r="M400" s="16"/>
      <c r="N400" s="13" t="s">
        <v>56</v>
      </c>
      <c r="O400" s="15" t="s">
        <v>56</v>
      </c>
      <c r="P400" s="15" t="s">
        <v>56</v>
      </c>
      <c r="Q400" s="146" t="s">
        <v>814</v>
      </c>
      <c r="R400" s="6" t="s">
        <v>641</v>
      </c>
      <c r="S400" s="18">
        <v>45217.0</v>
      </c>
      <c r="T400" s="18">
        <v>45245.0</v>
      </c>
      <c r="U400" s="13" t="s">
        <v>59</v>
      </c>
    </row>
    <row r="401" ht="15.75" customHeight="1">
      <c r="B401" s="145">
        <v>648.0</v>
      </c>
      <c r="C401" s="12" t="s">
        <v>687</v>
      </c>
      <c r="D401" s="102"/>
      <c r="E401" s="102"/>
      <c r="F401" s="102"/>
      <c r="G401" s="102">
        <v>45400.0</v>
      </c>
      <c r="H401" s="15" t="s">
        <v>699</v>
      </c>
      <c r="I401" s="16"/>
      <c r="J401" s="16"/>
      <c r="K401" s="16"/>
      <c r="L401" s="16"/>
      <c r="M401" s="16"/>
      <c r="N401" s="13" t="s">
        <v>56</v>
      </c>
      <c r="O401" s="15" t="s">
        <v>56</v>
      </c>
      <c r="P401" s="15" t="s">
        <v>28</v>
      </c>
      <c r="Q401" s="146" t="s">
        <v>817</v>
      </c>
      <c r="R401" s="6" t="s">
        <v>672</v>
      </c>
      <c r="S401" s="18">
        <v>45220.0</v>
      </c>
      <c r="T401" s="18">
        <v>45301.0</v>
      </c>
      <c r="U401" s="13" t="s">
        <v>59</v>
      </c>
    </row>
    <row r="402" ht="15.75" customHeight="1">
      <c r="B402" s="145">
        <v>649.0</v>
      </c>
      <c r="C402" s="12" t="s">
        <v>689</v>
      </c>
      <c r="D402" s="102"/>
      <c r="E402" s="102"/>
      <c r="F402" s="102"/>
      <c r="G402" s="102">
        <v>45238.0</v>
      </c>
      <c r="H402" s="15" t="s">
        <v>56</v>
      </c>
      <c r="I402" s="16"/>
      <c r="J402" s="16"/>
      <c r="K402" s="16"/>
      <c r="L402" s="16"/>
      <c r="M402" s="16"/>
      <c r="N402" s="13" t="s">
        <v>56</v>
      </c>
      <c r="O402" s="15" t="s">
        <v>56</v>
      </c>
      <c r="P402" s="15" t="s">
        <v>28</v>
      </c>
      <c r="Q402" s="146" t="s">
        <v>819</v>
      </c>
      <c r="R402" s="6" t="s">
        <v>641</v>
      </c>
      <c r="S402" s="18">
        <v>45223.0</v>
      </c>
      <c r="T402" s="18">
        <v>45240.0</v>
      </c>
      <c r="U402" s="13" t="s">
        <v>59</v>
      </c>
    </row>
    <row r="403" ht="15.75" customHeight="1">
      <c r="B403" s="145">
        <v>650.0</v>
      </c>
      <c r="C403" s="12" t="s">
        <v>690</v>
      </c>
      <c r="D403" s="102"/>
      <c r="E403" s="102"/>
      <c r="F403" s="102"/>
      <c r="G403" s="102">
        <v>45252.0</v>
      </c>
      <c r="H403" s="15" t="s">
        <v>56</v>
      </c>
      <c r="I403" s="16"/>
      <c r="J403" s="16"/>
      <c r="K403" s="16"/>
      <c r="L403" s="16"/>
      <c r="M403" s="16"/>
      <c r="N403" s="13" t="s">
        <v>56</v>
      </c>
      <c r="O403" s="15" t="s">
        <v>56</v>
      </c>
      <c r="P403" s="15" t="s">
        <v>56</v>
      </c>
      <c r="Q403" s="146" t="s">
        <v>821</v>
      </c>
      <c r="R403" s="6" t="s">
        <v>641</v>
      </c>
      <c r="S403" s="18">
        <v>45223.0</v>
      </c>
      <c r="T403" s="18">
        <v>45250.0</v>
      </c>
      <c r="U403" s="13" t="s">
        <v>59</v>
      </c>
    </row>
    <row r="404" ht="15.75" customHeight="1">
      <c r="B404" s="145">
        <v>651.0</v>
      </c>
      <c r="C404" s="12" t="s">
        <v>692</v>
      </c>
      <c r="D404" s="102"/>
      <c r="E404" s="102"/>
      <c r="F404" s="102"/>
      <c r="G404" s="102">
        <v>45278.0</v>
      </c>
      <c r="H404" s="15" t="s">
        <v>56</v>
      </c>
      <c r="I404" s="16"/>
      <c r="J404" s="16"/>
      <c r="K404" s="16"/>
      <c r="L404" s="16"/>
      <c r="M404" s="16"/>
      <c r="N404" s="13" t="s">
        <v>56</v>
      </c>
      <c r="O404" s="15" t="s">
        <v>56</v>
      </c>
      <c r="P404" s="15" t="s">
        <v>56</v>
      </c>
      <c r="Q404" s="146" t="s">
        <v>824</v>
      </c>
      <c r="R404" s="6" t="s">
        <v>641</v>
      </c>
      <c r="S404" s="18">
        <v>45222.0</v>
      </c>
      <c r="T404" s="18">
        <v>45264.0</v>
      </c>
      <c r="U404" s="13" t="s">
        <v>59</v>
      </c>
    </row>
    <row r="405" ht="15.75" customHeight="1">
      <c r="B405" s="145">
        <v>652.0</v>
      </c>
      <c r="C405" s="12" t="s">
        <v>694</v>
      </c>
      <c r="D405" s="102"/>
      <c r="E405" s="102"/>
      <c r="F405" s="102"/>
      <c r="G405" s="102">
        <v>45265.0</v>
      </c>
      <c r="H405" s="15" t="s">
        <v>699</v>
      </c>
      <c r="I405" s="16"/>
      <c r="J405" s="16"/>
      <c r="K405" s="16"/>
      <c r="L405" s="16"/>
      <c r="M405" s="16"/>
      <c r="N405" s="13" t="s">
        <v>56</v>
      </c>
      <c r="O405" s="15" t="s">
        <v>56</v>
      </c>
      <c r="P405" s="15" t="s">
        <v>56</v>
      </c>
      <c r="Q405" s="146" t="s">
        <v>826</v>
      </c>
      <c r="R405" s="6" t="s">
        <v>641</v>
      </c>
      <c r="S405" s="18">
        <v>45220.0</v>
      </c>
      <c r="T405" s="18">
        <v>45262.0</v>
      </c>
      <c r="U405" s="13" t="s">
        <v>59</v>
      </c>
    </row>
    <row r="406" ht="15.75" customHeight="1">
      <c r="B406" s="145">
        <v>653.0</v>
      </c>
      <c r="C406" s="12" t="s">
        <v>695</v>
      </c>
      <c r="D406" s="102"/>
      <c r="E406" s="102"/>
      <c r="F406" s="102"/>
      <c r="G406" s="102">
        <v>45251.0</v>
      </c>
      <c r="H406" s="15" t="s">
        <v>56</v>
      </c>
      <c r="I406" s="16"/>
      <c r="J406" s="16"/>
      <c r="K406" s="16"/>
      <c r="L406" s="16"/>
      <c r="M406" s="16"/>
      <c r="N406" s="13" t="s">
        <v>56</v>
      </c>
      <c r="O406" s="15" t="s">
        <v>56</v>
      </c>
      <c r="P406" s="15" t="s">
        <v>56</v>
      </c>
      <c r="Q406" s="146" t="s">
        <v>829</v>
      </c>
      <c r="R406" s="6" t="s">
        <v>641</v>
      </c>
      <c r="S406" s="18">
        <v>45224.0</v>
      </c>
      <c r="T406" s="18">
        <v>45261.0</v>
      </c>
      <c r="U406" s="13" t="s">
        <v>59</v>
      </c>
    </row>
    <row r="407" ht="15.75" customHeight="1">
      <c r="B407" s="145">
        <v>654.0</v>
      </c>
      <c r="C407" s="12" t="s">
        <v>697</v>
      </c>
      <c r="D407" s="102"/>
      <c r="E407" s="102"/>
      <c r="F407" s="102"/>
      <c r="G407" s="102">
        <v>45245.0</v>
      </c>
      <c r="H407" s="15" t="s">
        <v>28</v>
      </c>
      <c r="I407" s="16"/>
      <c r="J407" s="16"/>
      <c r="K407" s="16"/>
      <c r="L407" s="16"/>
      <c r="M407" s="16"/>
      <c r="N407" s="13" t="s">
        <v>56</v>
      </c>
      <c r="O407" s="15" t="s">
        <v>56</v>
      </c>
      <c r="P407" s="15" t="s">
        <v>56</v>
      </c>
      <c r="Q407" s="146" t="s">
        <v>831</v>
      </c>
      <c r="R407" s="6" t="s">
        <v>641</v>
      </c>
      <c r="S407" s="18">
        <v>45195.0</v>
      </c>
      <c r="T407" s="18">
        <v>45265.0</v>
      </c>
      <c r="U407" s="13" t="s">
        <v>59</v>
      </c>
    </row>
    <row r="408" ht="15.75" customHeight="1">
      <c r="B408" s="145">
        <v>655.0</v>
      </c>
      <c r="C408" s="12" t="s">
        <v>237</v>
      </c>
      <c r="D408" s="102"/>
      <c r="E408" s="102"/>
      <c r="F408" s="102"/>
      <c r="G408" s="102"/>
      <c r="H408" s="15" t="s">
        <v>56</v>
      </c>
      <c r="I408" s="16"/>
      <c r="J408" s="16"/>
      <c r="K408" s="16"/>
      <c r="L408" s="16"/>
      <c r="M408" s="16"/>
      <c r="N408" s="13" t="s">
        <v>30</v>
      </c>
      <c r="O408" s="15" t="s">
        <v>30</v>
      </c>
      <c r="P408" s="15" t="s">
        <v>28</v>
      </c>
      <c r="Q408" s="146" t="s">
        <v>656</v>
      </c>
      <c r="R408" s="6" t="s">
        <v>641</v>
      </c>
      <c r="S408" s="18">
        <v>45220.0</v>
      </c>
      <c r="T408" s="18">
        <v>45234.0</v>
      </c>
      <c r="U408" s="13" t="s">
        <v>59</v>
      </c>
    </row>
    <row r="409" ht="15.75" customHeight="1">
      <c r="B409" s="145">
        <v>656.0</v>
      </c>
      <c r="C409" s="12" t="s">
        <v>701</v>
      </c>
      <c r="D409" s="102"/>
      <c r="E409" s="102"/>
      <c r="F409" s="102"/>
      <c r="G409" s="102">
        <v>45239.0</v>
      </c>
      <c r="H409" s="15" t="s">
        <v>28</v>
      </c>
      <c r="I409" s="16"/>
      <c r="J409" s="16"/>
      <c r="K409" s="16"/>
      <c r="L409" s="16"/>
      <c r="M409" s="16"/>
      <c r="N409" s="13" t="s">
        <v>30</v>
      </c>
      <c r="O409" s="15" t="s">
        <v>30</v>
      </c>
      <c r="P409" s="15" t="s">
        <v>56</v>
      </c>
      <c r="Q409" s="146" t="s">
        <v>675</v>
      </c>
      <c r="R409" s="6" t="s">
        <v>641</v>
      </c>
      <c r="S409" s="18">
        <v>45232.0</v>
      </c>
      <c r="T409" s="18">
        <v>45237.0</v>
      </c>
      <c r="U409" s="13" t="s">
        <v>59</v>
      </c>
    </row>
    <row r="410" ht="15.75" customHeight="1">
      <c r="B410" s="145">
        <v>657.0</v>
      </c>
      <c r="C410" s="12" t="s">
        <v>652</v>
      </c>
      <c r="D410" s="102"/>
      <c r="E410" s="102"/>
      <c r="F410" s="102"/>
      <c r="G410" s="102">
        <v>45240.0</v>
      </c>
      <c r="H410" s="15" t="s">
        <v>56</v>
      </c>
      <c r="I410" s="16"/>
      <c r="J410" s="16"/>
      <c r="K410" s="16"/>
      <c r="L410" s="16"/>
      <c r="M410" s="16"/>
      <c r="N410" s="13" t="s">
        <v>56</v>
      </c>
      <c r="O410" s="15" t="s">
        <v>56</v>
      </c>
      <c r="P410" s="15" t="s">
        <v>56</v>
      </c>
      <c r="Q410" s="146" t="s">
        <v>773</v>
      </c>
      <c r="R410" s="6" t="s">
        <v>641</v>
      </c>
      <c r="S410" s="18">
        <v>45230.0</v>
      </c>
      <c r="T410" s="18">
        <v>45238.0</v>
      </c>
      <c r="U410" s="13" t="s">
        <v>59</v>
      </c>
    </row>
    <row r="411" ht="15.75" customHeight="1">
      <c r="B411" s="145">
        <v>658.0</v>
      </c>
      <c r="C411" s="12" t="s">
        <v>703</v>
      </c>
      <c r="D411" s="102"/>
      <c r="E411" s="102"/>
      <c r="F411" s="102"/>
      <c r="G411" s="102">
        <v>45302.0</v>
      </c>
      <c r="H411" s="15" t="s">
        <v>56</v>
      </c>
      <c r="I411" s="16"/>
      <c r="J411" s="16"/>
      <c r="K411" s="16"/>
      <c r="L411" s="16"/>
      <c r="M411" s="16"/>
      <c r="N411" s="13" t="s">
        <v>56</v>
      </c>
      <c r="O411" s="15" t="s">
        <v>56</v>
      </c>
      <c r="P411" s="15" t="s">
        <v>56</v>
      </c>
      <c r="Q411" s="146" t="s">
        <v>836</v>
      </c>
      <c r="R411" s="6" t="s">
        <v>641</v>
      </c>
      <c r="S411" s="18">
        <v>45230.0</v>
      </c>
      <c r="T411" s="18">
        <v>45299.0</v>
      </c>
      <c r="U411" s="13" t="s">
        <v>59</v>
      </c>
    </row>
    <row r="412" ht="15.75" customHeight="1">
      <c r="B412" s="145">
        <v>659.0</v>
      </c>
      <c r="C412" s="12" t="s">
        <v>706</v>
      </c>
      <c r="D412" s="102"/>
      <c r="E412" s="102"/>
      <c r="F412" s="102"/>
      <c r="G412" s="102">
        <v>45245.0</v>
      </c>
      <c r="H412" s="15" t="s">
        <v>56</v>
      </c>
      <c r="I412" s="16"/>
      <c r="J412" s="16"/>
      <c r="K412" s="16"/>
      <c r="L412" s="16"/>
      <c r="M412" s="16"/>
      <c r="N412" s="13" t="s">
        <v>30</v>
      </c>
      <c r="O412" s="15" t="s">
        <v>30</v>
      </c>
      <c r="P412" s="15" t="s">
        <v>28</v>
      </c>
      <c r="Q412" s="146" t="s">
        <v>838</v>
      </c>
      <c r="R412" s="6" t="s">
        <v>641</v>
      </c>
      <c r="S412" s="18">
        <v>45230.0</v>
      </c>
      <c r="T412" s="18">
        <v>45247.0</v>
      </c>
      <c r="U412" s="13" t="s">
        <v>59</v>
      </c>
    </row>
    <row r="413" ht="15.75" customHeight="1">
      <c r="B413" s="145">
        <v>660.0</v>
      </c>
      <c r="C413" s="12" t="s">
        <v>707</v>
      </c>
      <c r="D413" s="102"/>
      <c r="E413" s="102"/>
      <c r="F413" s="102"/>
      <c r="G413" s="102">
        <v>45246.0</v>
      </c>
      <c r="H413" s="15" t="s">
        <v>56</v>
      </c>
      <c r="I413" s="16"/>
      <c r="J413" s="16"/>
      <c r="K413" s="16"/>
      <c r="L413" s="16"/>
      <c r="M413" s="16"/>
      <c r="N413" s="13" t="s">
        <v>56</v>
      </c>
      <c r="O413" s="15" t="s">
        <v>56</v>
      </c>
      <c r="P413" s="15" t="s">
        <v>56</v>
      </c>
      <c r="Q413" s="146" t="s">
        <v>840</v>
      </c>
      <c r="R413" s="6" t="s">
        <v>641</v>
      </c>
      <c r="S413" s="18">
        <v>45231.0</v>
      </c>
      <c r="T413" s="18">
        <v>45247.0</v>
      </c>
      <c r="U413" s="13" t="s">
        <v>59</v>
      </c>
    </row>
    <row r="414" ht="15.75" customHeight="1">
      <c r="B414" s="145">
        <v>661.0</v>
      </c>
      <c r="C414" s="12" t="s">
        <v>709</v>
      </c>
      <c r="D414" s="102"/>
      <c r="E414" s="102"/>
      <c r="F414" s="102"/>
      <c r="G414" s="102">
        <v>45247.0</v>
      </c>
      <c r="H414" s="15" t="s">
        <v>56</v>
      </c>
      <c r="I414" s="16"/>
      <c r="J414" s="16"/>
      <c r="K414" s="16"/>
      <c r="L414" s="16"/>
      <c r="M414" s="16"/>
      <c r="N414" s="13" t="s">
        <v>56</v>
      </c>
      <c r="O414" s="15" t="s">
        <v>56</v>
      </c>
      <c r="P414" s="15" t="s">
        <v>28</v>
      </c>
      <c r="Q414" s="146" t="s">
        <v>675</v>
      </c>
      <c r="R414" s="6" t="s">
        <v>641</v>
      </c>
      <c r="S414" s="18">
        <v>45229.0</v>
      </c>
      <c r="T414" s="18">
        <v>45247.0</v>
      </c>
      <c r="U414" s="13" t="s">
        <v>59</v>
      </c>
    </row>
    <row r="415" ht="15.75" customHeight="1">
      <c r="B415" s="145">
        <v>662.0</v>
      </c>
      <c r="C415" s="12" t="s">
        <v>710</v>
      </c>
      <c r="D415" s="102"/>
      <c r="E415" s="102"/>
      <c r="F415" s="102"/>
      <c r="G415" s="102">
        <v>45261.0</v>
      </c>
      <c r="H415" s="15" t="s">
        <v>56</v>
      </c>
      <c r="I415" s="16"/>
      <c r="J415" s="16"/>
      <c r="K415" s="16"/>
      <c r="L415" s="16"/>
      <c r="M415" s="16"/>
      <c r="N415" s="13" t="s">
        <v>56</v>
      </c>
      <c r="O415" s="15" t="s">
        <v>56</v>
      </c>
      <c r="P415" s="15" t="s">
        <v>28</v>
      </c>
      <c r="Q415" s="146" t="s">
        <v>675</v>
      </c>
      <c r="R415" s="6" t="s">
        <v>641</v>
      </c>
      <c r="S415" s="18">
        <v>45231.0</v>
      </c>
      <c r="T415" s="18">
        <v>45268.0</v>
      </c>
      <c r="U415" s="13" t="s">
        <v>59</v>
      </c>
    </row>
    <row r="416" ht="15.75" customHeight="1">
      <c r="B416" s="145">
        <v>663.0</v>
      </c>
      <c r="C416" s="12" t="s">
        <v>712</v>
      </c>
      <c r="D416" s="102"/>
      <c r="E416" s="102"/>
      <c r="F416" s="102"/>
      <c r="G416" s="102">
        <v>45259.0</v>
      </c>
      <c r="H416" s="15" t="s">
        <v>56</v>
      </c>
      <c r="I416" s="16"/>
      <c r="J416" s="16"/>
      <c r="K416" s="16"/>
      <c r="L416" s="16"/>
      <c r="M416" s="16"/>
      <c r="N416" s="13" t="s">
        <v>56</v>
      </c>
      <c r="O416" s="15" t="s">
        <v>56</v>
      </c>
      <c r="P416" s="15" t="s">
        <v>56</v>
      </c>
      <c r="Q416" s="146" t="s">
        <v>675</v>
      </c>
      <c r="R416" s="6" t="s">
        <v>641</v>
      </c>
      <c r="S416" s="18">
        <v>45233.0</v>
      </c>
      <c r="T416" s="18">
        <v>45268.0</v>
      </c>
      <c r="U416" s="13" t="s">
        <v>59</v>
      </c>
    </row>
    <row r="417" ht="15.75" customHeight="1">
      <c r="B417" s="145">
        <v>664.0</v>
      </c>
      <c r="C417" s="12" t="s">
        <v>428</v>
      </c>
      <c r="D417" s="102"/>
      <c r="E417" s="102"/>
      <c r="F417" s="102"/>
      <c r="G417" s="102">
        <v>45251.0</v>
      </c>
      <c r="H417" s="15" t="s">
        <v>56</v>
      </c>
      <c r="I417" s="16"/>
      <c r="J417" s="16"/>
      <c r="K417" s="16"/>
      <c r="L417" s="16"/>
      <c r="M417" s="16"/>
      <c r="N417" s="13" t="s">
        <v>56</v>
      </c>
      <c r="O417" s="15" t="s">
        <v>56</v>
      </c>
      <c r="P417" s="15" t="s">
        <v>56</v>
      </c>
      <c r="Q417" s="146" t="s">
        <v>845</v>
      </c>
      <c r="R417" s="6" t="s">
        <v>641</v>
      </c>
      <c r="S417" s="18">
        <v>45237.0</v>
      </c>
      <c r="T417" s="18">
        <v>45250.0</v>
      </c>
      <c r="U417" s="13" t="s">
        <v>59</v>
      </c>
    </row>
    <row r="418" ht="15.75" customHeight="1">
      <c r="B418" s="145">
        <v>665.0</v>
      </c>
      <c r="C418" s="12" t="s">
        <v>716</v>
      </c>
      <c r="D418" s="102"/>
      <c r="E418" s="102"/>
      <c r="F418" s="102"/>
      <c r="G418" s="102"/>
      <c r="H418" s="15" t="s">
        <v>56</v>
      </c>
      <c r="I418" s="16"/>
      <c r="J418" s="16"/>
      <c r="K418" s="16"/>
      <c r="L418" s="16"/>
      <c r="M418" s="16"/>
      <c r="N418" s="13" t="s">
        <v>56</v>
      </c>
      <c r="O418" s="15" t="s">
        <v>56</v>
      </c>
      <c r="P418" s="15"/>
      <c r="Q418" s="146" t="s">
        <v>848</v>
      </c>
      <c r="R418" s="6" t="s">
        <v>641</v>
      </c>
      <c r="S418" s="18">
        <v>45233.0</v>
      </c>
      <c r="T418" s="18">
        <v>45292.0</v>
      </c>
      <c r="U418" s="13" t="s">
        <v>59</v>
      </c>
    </row>
    <row r="419" ht="15.75" customHeight="1">
      <c r="B419" s="145">
        <v>666.0</v>
      </c>
      <c r="C419" s="12" t="s">
        <v>717</v>
      </c>
      <c r="D419" s="102"/>
      <c r="E419" s="102"/>
      <c r="F419" s="102"/>
      <c r="G419" s="102">
        <v>45276.0</v>
      </c>
      <c r="H419" s="15" t="s">
        <v>56</v>
      </c>
      <c r="I419" s="16"/>
      <c r="J419" s="16"/>
      <c r="K419" s="16"/>
      <c r="L419" s="16"/>
      <c r="M419" s="16"/>
      <c r="N419" s="13" t="s">
        <v>56</v>
      </c>
      <c r="O419" s="15" t="s">
        <v>56</v>
      </c>
      <c r="P419" s="15" t="s">
        <v>56</v>
      </c>
      <c r="Q419" s="146" t="s">
        <v>850</v>
      </c>
      <c r="R419" s="6" t="s">
        <v>641</v>
      </c>
      <c r="S419" s="18">
        <v>45237.0</v>
      </c>
      <c r="T419" s="18">
        <v>45272.0</v>
      </c>
      <c r="U419" s="13" t="s">
        <v>59</v>
      </c>
    </row>
    <row r="420" ht="15.75" customHeight="1">
      <c r="B420" s="145">
        <v>667.0</v>
      </c>
      <c r="C420" s="12" t="s">
        <v>719</v>
      </c>
      <c r="D420" s="102"/>
      <c r="E420" s="102"/>
      <c r="F420" s="102"/>
      <c r="G420" s="102">
        <v>45321.0</v>
      </c>
      <c r="H420" s="15" t="s">
        <v>56</v>
      </c>
      <c r="I420" s="16"/>
      <c r="J420" s="16"/>
      <c r="K420" s="16"/>
      <c r="L420" s="16"/>
      <c r="M420" s="16"/>
      <c r="N420" s="13" t="s">
        <v>56</v>
      </c>
      <c r="O420" s="15" t="s">
        <v>56</v>
      </c>
      <c r="P420" s="15" t="s">
        <v>56</v>
      </c>
      <c r="Q420" s="146" t="s">
        <v>853</v>
      </c>
      <c r="R420" s="6" t="s">
        <v>641</v>
      </c>
      <c r="S420" s="18">
        <v>45233.0</v>
      </c>
      <c r="T420" s="18">
        <v>45300.0</v>
      </c>
      <c r="U420" s="13" t="s">
        <v>59</v>
      </c>
    </row>
    <row r="421" ht="15.75" customHeight="1">
      <c r="B421" s="145">
        <v>668.0</v>
      </c>
      <c r="C421" s="12" t="s">
        <v>721</v>
      </c>
      <c r="D421" s="102"/>
      <c r="E421" s="102"/>
      <c r="F421" s="102"/>
      <c r="G421" s="102">
        <v>45275.0</v>
      </c>
      <c r="H421" s="15" t="s">
        <v>56</v>
      </c>
      <c r="I421" s="16"/>
      <c r="J421" s="16"/>
      <c r="K421" s="16"/>
      <c r="L421" s="16"/>
      <c r="M421" s="16"/>
      <c r="N421" s="13" t="s">
        <v>56</v>
      </c>
      <c r="O421" s="15" t="s">
        <v>56</v>
      </c>
      <c r="P421" s="15" t="s">
        <v>56</v>
      </c>
      <c r="Q421" s="146" t="s">
        <v>854</v>
      </c>
      <c r="R421" s="6" t="s">
        <v>641</v>
      </c>
      <c r="S421" s="18">
        <v>45238.0</v>
      </c>
      <c r="T421" s="18">
        <v>45273.0</v>
      </c>
      <c r="U421" s="13" t="s">
        <v>59</v>
      </c>
    </row>
    <row r="422" ht="15.75" customHeight="1">
      <c r="B422" s="145">
        <v>669.0</v>
      </c>
      <c r="C422" s="12" t="s">
        <v>340</v>
      </c>
      <c r="D422" s="102"/>
      <c r="E422" s="102"/>
      <c r="F422" s="102"/>
      <c r="G422" s="102">
        <v>45267.0</v>
      </c>
      <c r="H422" s="15" t="s">
        <v>56</v>
      </c>
      <c r="I422" s="16"/>
      <c r="J422" s="16"/>
      <c r="K422" s="16"/>
      <c r="L422" s="16"/>
      <c r="M422" s="16"/>
      <c r="N422" s="13" t="s">
        <v>56</v>
      </c>
      <c r="O422" s="15" t="s">
        <v>56</v>
      </c>
      <c r="P422" s="15" t="s">
        <v>56</v>
      </c>
      <c r="Q422" s="146" t="s">
        <v>856</v>
      </c>
      <c r="R422" s="6" t="s">
        <v>641</v>
      </c>
      <c r="S422" s="18">
        <v>45239.0</v>
      </c>
      <c r="T422" s="18">
        <v>45274.0</v>
      </c>
      <c r="U422" s="13" t="s">
        <v>59</v>
      </c>
    </row>
    <row r="423" ht="15.75" customHeight="1">
      <c r="B423" s="145">
        <v>670.0</v>
      </c>
      <c r="C423" s="12" t="s">
        <v>361</v>
      </c>
      <c r="D423" s="102"/>
      <c r="E423" s="102"/>
      <c r="F423" s="102"/>
      <c r="G423" s="102">
        <v>45261.0</v>
      </c>
      <c r="H423" s="15" t="s">
        <v>56</v>
      </c>
      <c r="I423" s="16"/>
      <c r="J423" s="16"/>
      <c r="K423" s="16"/>
      <c r="L423" s="16"/>
      <c r="M423" s="16"/>
      <c r="N423" s="13"/>
      <c r="O423" s="15"/>
      <c r="P423" s="15"/>
      <c r="Q423" s="146" t="s">
        <v>858</v>
      </c>
      <c r="R423" s="6" t="s">
        <v>641</v>
      </c>
      <c r="S423" s="18">
        <v>45231.0</v>
      </c>
      <c r="T423" s="18">
        <v>45244.0</v>
      </c>
      <c r="U423" s="13" t="s">
        <v>59</v>
      </c>
    </row>
    <row r="424" ht="15.75" customHeight="1">
      <c r="B424" s="145">
        <v>671.0</v>
      </c>
      <c r="C424" s="12" t="s">
        <v>722</v>
      </c>
      <c r="D424" s="102"/>
      <c r="E424" s="102"/>
      <c r="F424" s="102"/>
      <c r="G424" s="102">
        <v>45248.0</v>
      </c>
      <c r="H424" s="15" t="s">
        <v>28</v>
      </c>
      <c r="I424" s="16"/>
      <c r="J424" s="16"/>
      <c r="K424" s="16"/>
      <c r="L424" s="16"/>
      <c r="M424" s="16"/>
      <c r="N424" s="13" t="s">
        <v>30</v>
      </c>
      <c r="O424" s="15" t="s">
        <v>30</v>
      </c>
      <c r="P424" s="15" t="s">
        <v>56</v>
      </c>
      <c r="Q424" s="146" t="s">
        <v>675</v>
      </c>
      <c r="R424" s="6" t="s">
        <v>641</v>
      </c>
      <c r="S424" s="18">
        <v>45240.0</v>
      </c>
      <c r="T424" s="18">
        <v>45247.0</v>
      </c>
      <c r="U424" s="13" t="s">
        <v>59</v>
      </c>
    </row>
    <row r="425" ht="15.75" customHeight="1">
      <c r="B425" s="145">
        <v>672.0</v>
      </c>
      <c r="C425" s="12" t="s">
        <v>723</v>
      </c>
      <c r="D425" s="102"/>
      <c r="E425" s="102"/>
      <c r="F425" s="102"/>
      <c r="G425" s="102">
        <v>45264.0</v>
      </c>
      <c r="H425" s="15" t="s">
        <v>56</v>
      </c>
      <c r="I425" s="16"/>
      <c r="J425" s="16"/>
      <c r="K425" s="16"/>
      <c r="L425" s="16"/>
      <c r="M425" s="16"/>
      <c r="N425" s="13" t="s">
        <v>30</v>
      </c>
      <c r="O425" s="15" t="s">
        <v>30</v>
      </c>
      <c r="P425" s="15" t="s">
        <v>28</v>
      </c>
      <c r="Q425" s="146" t="s">
        <v>862</v>
      </c>
      <c r="R425" s="6" t="s">
        <v>641</v>
      </c>
      <c r="S425" s="18">
        <v>45245.0</v>
      </c>
      <c r="T425" s="18">
        <v>45245.0</v>
      </c>
      <c r="U425" s="13" t="s">
        <v>59</v>
      </c>
    </row>
    <row r="426" ht="15.75" customHeight="1">
      <c r="B426" s="145">
        <v>673.0</v>
      </c>
      <c r="C426" s="12" t="s">
        <v>725</v>
      </c>
      <c r="D426" s="102"/>
      <c r="E426" s="102"/>
      <c r="F426" s="102"/>
      <c r="G426" s="102">
        <v>45252.0</v>
      </c>
      <c r="H426" s="15" t="s">
        <v>56</v>
      </c>
      <c r="I426" s="16"/>
      <c r="J426" s="16"/>
      <c r="K426" s="16"/>
      <c r="L426" s="16"/>
      <c r="M426" s="16"/>
      <c r="N426" s="13" t="s">
        <v>30</v>
      </c>
      <c r="O426" s="15" t="s">
        <v>30</v>
      </c>
      <c r="P426" s="15" t="s">
        <v>28</v>
      </c>
      <c r="Q426" s="146" t="s">
        <v>675</v>
      </c>
      <c r="R426" s="6" t="s">
        <v>641</v>
      </c>
      <c r="S426" s="18">
        <v>45246.0</v>
      </c>
      <c r="T426" s="18">
        <v>45246.0</v>
      </c>
      <c r="U426" s="13" t="s">
        <v>59</v>
      </c>
    </row>
    <row r="427" ht="15.75" customHeight="1">
      <c r="B427" s="145">
        <v>674.0</v>
      </c>
      <c r="C427" s="12" t="s">
        <v>728</v>
      </c>
      <c r="D427" s="102"/>
      <c r="E427" s="102"/>
      <c r="F427" s="102"/>
      <c r="G427" s="102">
        <v>45271.0</v>
      </c>
      <c r="H427" s="15" t="s">
        <v>56</v>
      </c>
      <c r="I427" s="16"/>
      <c r="J427" s="16"/>
      <c r="K427" s="16"/>
      <c r="L427" s="16"/>
      <c r="M427" s="16"/>
      <c r="N427" s="13" t="s">
        <v>56</v>
      </c>
      <c r="O427" s="15" t="s">
        <v>56</v>
      </c>
      <c r="P427" s="15" t="s">
        <v>56</v>
      </c>
      <c r="Q427" s="146" t="s">
        <v>865</v>
      </c>
      <c r="R427" s="6" t="s">
        <v>641</v>
      </c>
      <c r="S427" s="18">
        <v>45246.0</v>
      </c>
      <c r="T427" s="18">
        <v>45281.0</v>
      </c>
      <c r="U427" s="13" t="s">
        <v>59</v>
      </c>
    </row>
    <row r="428" ht="15.75" customHeight="1">
      <c r="B428" s="145">
        <v>675.0</v>
      </c>
      <c r="C428" s="12" t="s">
        <v>729</v>
      </c>
      <c r="D428" s="102"/>
      <c r="E428" s="102"/>
      <c r="F428" s="102"/>
      <c r="G428" s="102">
        <v>45274.0</v>
      </c>
      <c r="H428" s="15" t="s">
        <v>56</v>
      </c>
      <c r="I428" s="16"/>
      <c r="J428" s="16"/>
      <c r="K428" s="16"/>
      <c r="L428" s="16"/>
      <c r="M428" s="16"/>
      <c r="N428" s="13" t="s">
        <v>56</v>
      </c>
      <c r="O428" s="15" t="s">
        <v>56</v>
      </c>
      <c r="P428" s="15" t="s">
        <v>56</v>
      </c>
      <c r="Q428" s="146" t="s">
        <v>867</v>
      </c>
      <c r="R428" s="6" t="s">
        <v>641</v>
      </c>
      <c r="S428" s="18">
        <v>45246.0</v>
      </c>
      <c r="T428" s="18">
        <v>45281.0</v>
      </c>
      <c r="U428" s="13" t="s">
        <v>59</v>
      </c>
    </row>
    <row r="429" ht="15.75" customHeight="1">
      <c r="B429" s="145">
        <v>676.0</v>
      </c>
      <c r="C429" s="12" t="s">
        <v>731</v>
      </c>
      <c r="D429" s="102"/>
      <c r="E429" s="102"/>
      <c r="F429" s="102"/>
      <c r="G429" s="102">
        <v>45303.0</v>
      </c>
      <c r="H429" s="15" t="s">
        <v>56</v>
      </c>
      <c r="I429" s="16"/>
      <c r="J429" s="16"/>
      <c r="K429" s="16"/>
      <c r="L429" s="16"/>
      <c r="M429" s="16"/>
      <c r="N429" s="13" t="s">
        <v>56</v>
      </c>
      <c r="O429" s="15" t="s">
        <v>56</v>
      </c>
      <c r="P429" s="15" t="s">
        <v>56</v>
      </c>
      <c r="Q429" s="146" t="s">
        <v>869</v>
      </c>
      <c r="R429" s="6" t="s">
        <v>641</v>
      </c>
      <c r="S429" s="18">
        <v>45247.0</v>
      </c>
      <c r="T429" s="18">
        <v>45309.0</v>
      </c>
      <c r="U429" s="13" t="s">
        <v>59</v>
      </c>
    </row>
    <row r="430" ht="15.75" customHeight="1">
      <c r="B430" s="145">
        <v>677.0</v>
      </c>
      <c r="C430" s="12" t="s">
        <v>684</v>
      </c>
      <c r="D430" s="102"/>
      <c r="E430" s="102"/>
      <c r="F430" s="102"/>
      <c r="G430" s="102">
        <v>45251.0</v>
      </c>
      <c r="H430" s="15" t="s">
        <v>28</v>
      </c>
      <c r="I430" s="16"/>
      <c r="J430" s="16"/>
      <c r="K430" s="16"/>
      <c r="L430" s="16"/>
      <c r="M430" s="16"/>
      <c r="N430" s="13" t="s">
        <v>56</v>
      </c>
      <c r="O430" s="15" t="s">
        <v>56</v>
      </c>
      <c r="P430" s="15" t="s">
        <v>56</v>
      </c>
      <c r="Q430" s="146" t="s">
        <v>812</v>
      </c>
      <c r="R430" s="6" t="s">
        <v>641</v>
      </c>
      <c r="S430" s="18">
        <v>45248.0</v>
      </c>
      <c r="T430" s="18">
        <v>45248.0</v>
      </c>
      <c r="U430" s="13" t="s">
        <v>59</v>
      </c>
    </row>
    <row r="431" ht="15.75" customHeight="1">
      <c r="B431" s="145">
        <v>678.0</v>
      </c>
      <c r="C431" s="12" t="s">
        <v>732</v>
      </c>
      <c r="D431" s="102"/>
      <c r="E431" s="102"/>
      <c r="F431" s="102"/>
      <c r="G431" s="102">
        <v>45257.0</v>
      </c>
      <c r="H431" s="15" t="s">
        <v>28</v>
      </c>
      <c r="I431" s="16"/>
      <c r="J431" s="16"/>
      <c r="K431" s="16"/>
      <c r="L431" s="16"/>
      <c r="M431" s="16"/>
      <c r="N431" s="13" t="s">
        <v>30</v>
      </c>
      <c r="O431" s="15" t="s">
        <v>30</v>
      </c>
      <c r="P431" s="15" t="s">
        <v>56</v>
      </c>
      <c r="Q431" s="146" t="s">
        <v>675</v>
      </c>
      <c r="R431" s="6" t="s">
        <v>641</v>
      </c>
      <c r="S431" s="18">
        <v>45248.0</v>
      </c>
      <c r="T431" s="18">
        <v>45248.0</v>
      </c>
      <c r="U431" s="13" t="s">
        <v>59</v>
      </c>
    </row>
    <row r="432" ht="15.75" customHeight="1">
      <c r="B432" s="145">
        <v>679.0</v>
      </c>
      <c r="C432" s="12" t="s">
        <v>697</v>
      </c>
      <c r="D432" s="102"/>
      <c r="E432" s="102"/>
      <c r="F432" s="102"/>
      <c r="G432" s="102">
        <v>45257.0</v>
      </c>
      <c r="H432" s="15" t="s">
        <v>28</v>
      </c>
      <c r="I432" s="16"/>
      <c r="J432" s="16"/>
      <c r="K432" s="16"/>
      <c r="L432" s="16"/>
      <c r="M432" s="16"/>
      <c r="N432" s="13" t="s">
        <v>56</v>
      </c>
      <c r="O432" s="15" t="s">
        <v>56</v>
      </c>
      <c r="P432" s="15" t="s">
        <v>56</v>
      </c>
      <c r="Q432" s="146" t="s">
        <v>831</v>
      </c>
      <c r="R432" s="6" t="s">
        <v>641</v>
      </c>
      <c r="S432" s="18">
        <v>45248.0</v>
      </c>
      <c r="T432" s="18">
        <v>45248.0</v>
      </c>
      <c r="U432" s="13" t="s">
        <v>59</v>
      </c>
    </row>
    <row r="433" ht="15.75" customHeight="1">
      <c r="B433" s="145">
        <v>680.0</v>
      </c>
      <c r="C433" s="12" t="s">
        <v>608</v>
      </c>
      <c r="D433" s="102"/>
      <c r="E433" s="102"/>
      <c r="F433" s="102"/>
      <c r="G433" s="102">
        <v>45268.0</v>
      </c>
      <c r="H433" s="15" t="s">
        <v>28</v>
      </c>
      <c r="I433" s="16"/>
      <c r="J433" s="16"/>
      <c r="K433" s="16"/>
      <c r="L433" s="16"/>
      <c r="M433" s="16"/>
      <c r="N433" s="13" t="s">
        <v>56</v>
      </c>
      <c r="O433" s="15" t="s">
        <v>56</v>
      </c>
      <c r="P433" s="15" t="s">
        <v>56</v>
      </c>
      <c r="Q433" s="146" t="s">
        <v>688</v>
      </c>
      <c r="R433" s="6" t="s">
        <v>641</v>
      </c>
      <c r="S433" s="18">
        <v>45250.0</v>
      </c>
      <c r="T433" s="18">
        <v>45261.0</v>
      </c>
      <c r="U433" s="13" t="s">
        <v>59</v>
      </c>
    </row>
    <row r="434" ht="15.75" customHeight="1">
      <c r="B434" s="145">
        <v>681.0</v>
      </c>
      <c r="C434" s="12" t="s">
        <v>734</v>
      </c>
      <c r="D434" s="102"/>
      <c r="E434" s="102"/>
      <c r="F434" s="102"/>
      <c r="G434" s="102">
        <v>45281.0</v>
      </c>
      <c r="H434" s="15" t="s">
        <v>56</v>
      </c>
      <c r="I434" s="16"/>
      <c r="J434" s="16"/>
      <c r="K434" s="16"/>
      <c r="L434" s="16"/>
      <c r="M434" s="16"/>
      <c r="N434" s="13" t="s">
        <v>56</v>
      </c>
      <c r="O434" s="15" t="s">
        <v>56</v>
      </c>
      <c r="P434" s="15" t="s">
        <v>56</v>
      </c>
      <c r="Q434" s="146" t="s">
        <v>875</v>
      </c>
      <c r="R434" s="6" t="s">
        <v>641</v>
      </c>
      <c r="S434" s="18">
        <v>45251.0</v>
      </c>
      <c r="T434" s="18">
        <v>45279.0</v>
      </c>
      <c r="U434" s="13" t="s">
        <v>59</v>
      </c>
    </row>
    <row r="435" ht="15.75" customHeight="1">
      <c r="B435" s="145">
        <v>682.0</v>
      </c>
      <c r="C435" s="12" t="s">
        <v>736</v>
      </c>
      <c r="D435" s="102"/>
      <c r="E435" s="102"/>
      <c r="F435" s="102"/>
      <c r="G435" s="102">
        <v>45272.0</v>
      </c>
      <c r="H435" s="15" t="s">
        <v>56</v>
      </c>
      <c r="I435" s="16"/>
      <c r="J435" s="16"/>
      <c r="K435" s="16"/>
      <c r="L435" s="16"/>
      <c r="M435" s="16"/>
      <c r="N435" s="13" t="s">
        <v>56</v>
      </c>
      <c r="O435" s="15" t="s">
        <v>56</v>
      </c>
      <c r="P435" s="15" t="s">
        <v>56</v>
      </c>
      <c r="Q435" s="146" t="s">
        <v>878</v>
      </c>
      <c r="R435" s="6" t="s">
        <v>641</v>
      </c>
      <c r="S435" s="18">
        <v>45252.0</v>
      </c>
      <c r="T435" s="18">
        <v>45273.0</v>
      </c>
      <c r="U435" s="13" t="s">
        <v>59</v>
      </c>
    </row>
    <row r="436" ht="15.75" customHeight="1">
      <c r="B436" s="145">
        <v>683.0</v>
      </c>
      <c r="C436" s="12" t="s">
        <v>739</v>
      </c>
      <c r="D436" s="102"/>
      <c r="E436" s="102"/>
      <c r="F436" s="102"/>
      <c r="G436" s="102">
        <v>45261.0</v>
      </c>
      <c r="H436" s="15" t="s">
        <v>56</v>
      </c>
      <c r="I436" s="16"/>
      <c r="J436" s="16"/>
      <c r="K436" s="16"/>
      <c r="L436" s="16"/>
      <c r="M436" s="16"/>
      <c r="N436" s="13"/>
      <c r="O436" s="15"/>
      <c r="P436" s="15"/>
      <c r="Q436" s="146" t="s">
        <v>675</v>
      </c>
      <c r="R436" s="6" t="s">
        <v>641</v>
      </c>
      <c r="S436" s="18">
        <v>45254.0</v>
      </c>
      <c r="T436" s="18">
        <v>45275.0</v>
      </c>
      <c r="U436" s="13" t="s">
        <v>59</v>
      </c>
    </row>
    <row r="437" ht="15.75" customHeight="1">
      <c r="B437" s="145">
        <v>684.0</v>
      </c>
      <c r="C437" s="12" t="s">
        <v>741</v>
      </c>
      <c r="D437" s="102"/>
      <c r="E437" s="102"/>
      <c r="F437" s="102"/>
      <c r="G437" s="102">
        <v>45272.0</v>
      </c>
      <c r="H437" s="15" t="s">
        <v>28</v>
      </c>
      <c r="I437" s="16"/>
      <c r="J437" s="16"/>
      <c r="K437" s="16"/>
      <c r="L437" s="16"/>
      <c r="M437" s="16"/>
      <c r="N437" s="13" t="s">
        <v>56</v>
      </c>
      <c r="O437" s="15" t="s">
        <v>56</v>
      </c>
      <c r="P437" s="15" t="s">
        <v>56</v>
      </c>
      <c r="Q437" s="146" t="s">
        <v>882</v>
      </c>
      <c r="R437" s="6" t="s">
        <v>641</v>
      </c>
      <c r="S437" s="18">
        <v>45244.0</v>
      </c>
      <c r="T437" s="18">
        <v>45271.0</v>
      </c>
      <c r="U437" s="13" t="s">
        <v>59</v>
      </c>
    </row>
    <row r="438" ht="15.75" customHeight="1">
      <c r="B438" s="145">
        <v>685.0</v>
      </c>
      <c r="C438" s="12" t="s">
        <v>744</v>
      </c>
      <c r="D438" s="102"/>
      <c r="E438" s="102"/>
      <c r="F438" s="102"/>
      <c r="G438" s="102">
        <v>45289.0</v>
      </c>
      <c r="H438" s="15" t="s">
        <v>56</v>
      </c>
      <c r="I438" s="16"/>
      <c r="J438" s="16"/>
      <c r="K438" s="16"/>
      <c r="L438" s="16"/>
      <c r="M438" s="16"/>
      <c r="N438" s="13" t="s">
        <v>56</v>
      </c>
      <c r="O438" s="15" t="s">
        <v>56</v>
      </c>
      <c r="P438" s="15" t="s">
        <v>56</v>
      </c>
      <c r="Q438" s="146" t="s">
        <v>884</v>
      </c>
      <c r="R438" s="6" t="s">
        <v>641</v>
      </c>
      <c r="S438" s="18">
        <v>45243.0</v>
      </c>
      <c r="T438" s="18">
        <v>45278.0</v>
      </c>
      <c r="U438" s="13" t="s">
        <v>59</v>
      </c>
    </row>
    <row r="439" ht="15.75" customHeight="1">
      <c r="B439" s="145">
        <v>686.0</v>
      </c>
      <c r="C439" s="12" t="s">
        <v>746</v>
      </c>
      <c r="D439" s="102"/>
      <c r="E439" s="102"/>
      <c r="F439" s="102"/>
      <c r="G439" s="102">
        <v>45261.0</v>
      </c>
      <c r="H439" s="15" t="s">
        <v>56</v>
      </c>
      <c r="I439" s="16"/>
      <c r="J439" s="16"/>
      <c r="K439" s="16"/>
      <c r="L439" s="16"/>
      <c r="M439" s="16"/>
      <c r="N439" s="13" t="s">
        <v>30</v>
      </c>
      <c r="O439" s="15" t="s">
        <v>30</v>
      </c>
      <c r="P439" s="15" t="s">
        <v>28</v>
      </c>
      <c r="Q439" s="146" t="s">
        <v>675</v>
      </c>
      <c r="R439" s="6" t="s">
        <v>641</v>
      </c>
      <c r="S439" s="18">
        <v>45255.0</v>
      </c>
      <c r="T439" s="18">
        <v>45276.0</v>
      </c>
      <c r="U439" s="13" t="s">
        <v>59</v>
      </c>
    </row>
    <row r="440" ht="15.75" customHeight="1">
      <c r="B440" s="145">
        <v>687.0</v>
      </c>
      <c r="C440" s="12" t="s">
        <v>638</v>
      </c>
      <c r="D440" s="102"/>
      <c r="E440" s="102"/>
      <c r="F440" s="102"/>
      <c r="G440" s="102">
        <v>45278.0</v>
      </c>
      <c r="H440" s="15" t="s">
        <v>56</v>
      </c>
      <c r="I440" s="16"/>
      <c r="J440" s="16"/>
      <c r="K440" s="16"/>
      <c r="L440" s="16"/>
      <c r="M440" s="16"/>
      <c r="N440" s="13" t="s">
        <v>56</v>
      </c>
      <c r="O440" s="15" t="s">
        <v>56</v>
      </c>
      <c r="P440" s="15" t="s">
        <v>56</v>
      </c>
      <c r="Q440" s="146" t="s">
        <v>757</v>
      </c>
      <c r="R440" s="6" t="s">
        <v>641</v>
      </c>
      <c r="S440" s="18">
        <v>45257.0</v>
      </c>
      <c r="T440" s="18">
        <v>45271.0</v>
      </c>
      <c r="U440" s="13" t="s">
        <v>59</v>
      </c>
    </row>
    <row r="441" ht="15.75" customHeight="1">
      <c r="B441" s="145">
        <v>688.0</v>
      </c>
      <c r="C441" s="12" t="s">
        <v>748</v>
      </c>
      <c r="D441" s="102"/>
      <c r="E441" s="102"/>
      <c r="F441" s="102"/>
      <c r="G441" s="102">
        <v>45289.0</v>
      </c>
      <c r="H441" s="15" t="s">
        <v>56</v>
      </c>
      <c r="I441" s="16"/>
      <c r="J441" s="16"/>
      <c r="K441" s="16"/>
      <c r="L441" s="16"/>
      <c r="M441" s="16"/>
      <c r="N441" s="13" t="s">
        <v>56</v>
      </c>
      <c r="O441" s="15" t="s">
        <v>56</v>
      </c>
      <c r="P441" s="15" t="s">
        <v>56</v>
      </c>
      <c r="Q441" s="146" t="s">
        <v>887</v>
      </c>
      <c r="R441" s="6" t="s">
        <v>641</v>
      </c>
      <c r="S441" s="18">
        <v>45257.0</v>
      </c>
      <c r="T441" s="18">
        <v>45292.0</v>
      </c>
      <c r="U441" s="13" t="s">
        <v>59</v>
      </c>
    </row>
    <row r="442" ht="15.75" customHeight="1">
      <c r="B442" s="145">
        <v>689.0</v>
      </c>
      <c r="C442" s="12" t="s">
        <v>652</v>
      </c>
      <c r="D442" s="102"/>
      <c r="E442" s="102"/>
      <c r="F442" s="102"/>
      <c r="G442" s="102">
        <v>45268.0</v>
      </c>
      <c r="H442" s="15" t="s">
        <v>56</v>
      </c>
      <c r="I442" s="16"/>
      <c r="J442" s="16"/>
      <c r="K442" s="16"/>
      <c r="L442" s="16"/>
      <c r="M442" s="16"/>
      <c r="N442" s="13" t="s">
        <v>30</v>
      </c>
      <c r="O442" s="15" t="s">
        <v>30</v>
      </c>
      <c r="P442" s="15" t="s">
        <v>28</v>
      </c>
      <c r="Q442" s="146" t="s">
        <v>773</v>
      </c>
      <c r="R442" s="6" t="s">
        <v>641</v>
      </c>
      <c r="S442" s="18">
        <v>45259.0</v>
      </c>
      <c r="T442" s="18">
        <v>45275.0</v>
      </c>
      <c r="U442" s="13" t="s">
        <v>59</v>
      </c>
    </row>
    <row r="443" ht="15.75" customHeight="1">
      <c r="B443" s="145">
        <v>690.0</v>
      </c>
      <c r="C443" s="12" t="s">
        <v>749</v>
      </c>
      <c r="D443" s="102"/>
      <c r="E443" s="102"/>
      <c r="F443" s="102"/>
      <c r="G443" s="102">
        <v>45329.0</v>
      </c>
      <c r="H443" s="15" t="s">
        <v>56</v>
      </c>
      <c r="I443" s="16"/>
      <c r="J443" s="16"/>
      <c r="K443" s="16"/>
      <c r="L443" s="16"/>
      <c r="M443" s="16"/>
      <c r="N443" s="13" t="s">
        <v>56</v>
      </c>
      <c r="O443" s="15" t="s">
        <v>56</v>
      </c>
      <c r="P443" s="15" t="s">
        <v>56</v>
      </c>
      <c r="Q443" s="146" t="s">
        <v>889</v>
      </c>
      <c r="R443" s="6" t="s">
        <v>641</v>
      </c>
      <c r="S443" s="18">
        <v>45259.0</v>
      </c>
      <c r="T443" s="18">
        <v>45308.0</v>
      </c>
      <c r="U443" s="13" t="s">
        <v>59</v>
      </c>
    </row>
    <row r="444" ht="15.75" customHeight="1">
      <c r="B444" s="145">
        <v>691.0</v>
      </c>
      <c r="C444" s="12" t="s">
        <v>751</v>
      </c>
      <c r="D444" s="102"/>
      <c r="E444" s="102"/>
      <c r="F444" s="102"/>
      <c r="G444" s="102">
        <v>45267.0</v>
      </c>
      <c r="H444" s="15" t="s">
        <v>28</v>
      </c>
      <c r="I444" s="16"/>
      <c r="J444" s="16"/>
      <c r="K444" s="16"/>
      <c r="L444" s="16"/>
      <c r="M444" s="16"/>
      <c r="N444" s="13" t="s">
        <v>30</v>
      </c>
      <c r="O444" s="15" t="s">
        <v>56</v>
      </c>
      <c r="P444" s="15" t="s">
        <v>28</v>
      </c>
      <c r="Q444" s="146" t="s">
        <v>891</v>
      </c>
      <c r="R444" s="6" t="s">
        <v>641</v>
      </c>
      <c r="S444" s="18">
        <v>45260.0</v>
      </c>
      <c r="T444" s="18">
        <v>45260.0</v>
      </c>
      <c r="U444" s="13" t="s">
        <v>79</v>
      </c>
    </row>
    <row r="445" ht="15.75" customHeight="1">
      <c r="B445" s="145">
        <v>692.0</v>
      </c>
      <c r="C445" s="12" t="s">
        <v>753</v>
      </c>
      <c r="D445" s="102"/>
      <c r="E445" s="102"/>
      <c r="F445" s="102"/>
      <c r="G445" s="102">
        <v>45296.0</v>
      </c>
      <c r="H445" s="15" t="s">
        <v>56</v>
      </c>
      <c r="I445" s="16"/>
      <c r="J445" s="16"/>
      <c r="K445" s="16"/>
      <c r="L445" s="16"/>
      <c r="M445" s="16"/>
      <c r="N445" s="13" t="s">
        <v>56</v>
      </c>
      <c r="O445" s="15" t="s">
        <v>56</v>
      </c>
      <c r="P445" s="15" t="s">
        <v>56</v>
      </c>
      <c r="Q445" s="146" t="s">
        <v>895</v>
      </c>
      <c r="R445" s="6" t="s">
        <v>641</v>
      </c>
      <c r="S445" s="18">
        <v>45260.0</v>
      </c>
      <c r="T445" s="18">
        <v>45281.0</v>
      </c>
      <c r="U445" s="13" t="s">
        <v>59</v>
      </c>
    </row>
    <row r="446" ht="15.75" customHeight="1">
      <c r="B446" s="145">
        <v>693.0</v>
      </c>
      <c r="C446" s="12" t="s">
        <v>754</v>
      </c>
      <c r="D446" s="102"/>
      <c r="E446" s="102"/>
      <c r="F446" s="102"/>
      <c r="G446" s="102">
        <v>45294.0</v>
      </c>
      <c r="H446" s="15" t="s">
        <v>56</v>
      </c>
      <c r="I446" s="16"/>
      <c r="J446" s="16"/>
      <c r="K446" s="16"/>
      <c r="L446" s="16"/>
      <c r="M446" s="16"/>
      <c r="N446" s="13" t="s">
        <v>56</v>
      </c>
      <c r="O446" s="15" t="s">
        <v>56</v>
      </c>
      <c r="P446" s="15" t="s">
        <v>56</v>
      </c>
      <c r="Q446" s="146" t="s">
        <v>897</v>
      </c>
      <c r="R446" s="6" t="s">
        <v>641</v>
      </c>
      <c r="S446" s="18">
        <v>45261.0</v>
      </c>
      <c r="T446" s="18">
        <v>45281.0</v>
      </c>
      <c r="U446" s="13" t="s">
        <v>59</v>
      </c>
    </row>
    <row r="447" ht="15.75" customHeight="1">
      <c r="B447" s="145">
        <v>694.0</v>
      </c>
      <c r="C447" s="12" t="s">
        <v>756</v>
      </c>
      <c r="D447" s="102"/>
      <c r="E447" s="102"/>
      <c r="F447" s="102"/>
      <c r="G447" s="102">
        <v>45282.0</v>
      </c>
      <c r="H447" s="15" t="s">
        <v>56</v>
      </c>
      <c r="I447" s="16"/>
      <c r="J447" s="16"/>
      <c r="K447" s="16"/>
      <c r="L447" s="16"/>
      <c r="M447" s="16"/>
      <c r="N447" s="13" t="s">
        <v>56</v>
      </c>
      <c r="O447" s="15" t="s">
        <v>56</v>
      </c>
      <c r="P447" s="15" t="s">
        <v>56</v>
      </c>
      <c r="Q447" s="146" t="s">
        <v>899</v>
      </c>
      <c r="R447" s="6" t="s">
        <v>641</v>
      </c>
      <c r="S447" s="18">
        <v>45261.0</v>
      </c>
      <c r="T447" s="18">
        <v>45281.0</v>
      </c>
      <c r="U447" s="13" t="s">
        <v>59</v>
      </c>
    </row>
    <row r="448" ht="15.75" customHeight="1">
      <c r="B448" s="145">
        <v>695.0</v>
      </c>
      <c r="C448" s="12" t="s">
        <v>758</v>
      </c>
      <c r="D448" s="102"/>
      <c r="E448" s="102"/>
      <c r="F448" s="102"/>
      <c r="G448" s="102">
        <v>45288.0</v>
      </c>
      <c r="H448" s="15" t="s">
        <v>56</v>
      </c>
      <c r="I448" s="16"/>
      <c r="J448" s="16"/>
      <c r="K448" s="16"/>
      <c r="L448" s="16"/>
      <c r="M448" s="16"/>
      <c r="N448" s="13" t="s">
        <v>30</v>
      </c>
      <c r="O448" s="15" t="s">
        <v>30</v>
      </c>
      <c r="P448" s="15" t="s">
        <v>28</v>
      </c>
      <c r="Q448" s="146" t="s">
        <v>675</v>
      </c>
      <c r="R448" s="6" t="s">
        <v>641</v>
      </c>
      <c r="S448" s="18">
        <v>45264.0</v>
      </c>
      <c r="T448" s="18">
        <v>45282.0</v>
      </c>
      <c r="U448" s="13" t="s">
        <v>59</v>
      </c>
    </row>
    <row r="449" ht="15.75" customHeight="1">
      <c r="B449" s="145">
        <v>696.0</v>
      </c>
      <c r="C449" s="12" t="s">
        <v>760</v>
      </c>
      <c r="D449" s="102"/>
      <c r="E449" s="102"/>
      <c r="F449" s="102"/>
      <c r="G449" s="102">
        <v>45301.0</v>
      </c>
      <c r="H449" s="15" t="s">
        <v>56</v>
      </c>
      <c r="I449" s="16"/>
      <c r="J449" s="16"/>
      <c r="K449" s="16"/>
      <c r="L449" s="16"/>
      <c r="M449" s="16"/>
      <c r="N449" s="13" t="s">
        <v>56</v>
      </c>
      <c r="O449" s="15" t="s">
        <v>56</v>
      </c>
      <c r="P449" s="15" t="s">
        <v>28</v>
      </c>
      <c r="Q449" s="146" t="s">
        <v>902</v>
      </c>
      <c r="R449" s="6" t="s">
        <v>641</v>
      </c>
      <c r="S449" s="18">
        <v>45264.0</v>
      </c>
      <c r="T449" s="18">
        <v>45299.0</v>
      </c>
      <c r="U449" s="13" t="s">
        <v>59</v>
      </c>
    </row>
    <row r="450" ht="15.75" customHeight="1">
      <c r="B450" s="145">
        <v>697.0</v>
      </c>
      <c r="C450" s="12" t="s">
        <v>761</v>
      </c>
      <c r="D450" s="102"/>
      <c r="E450" s="102"/>
      <c r="F450" s="102"/>
      <c r="G450" s="102">
        <v>45316.0</v>
      </c>
      <c r="H450" s="15" t="s">
        <v>56</v>
      </c>
      <c r="I450" s="16"/>
      <c r="J450" s="16"/>
      <c r="K450" s="16"/>
      <c r="L450" s="16"/>
      <c r="M450" s="16"/>
      <c r="N450" s="13" t="s">
        <v>56</v>
      </c>
      <c r="O450" s="15" t="s">
        <v>56</v>
      </c>
      <c r="P450" s="15" t="s">
        <v>56</v>
      </c>
      <c r="Q450" s="146" t="s">
        <v>904</v>
      </c>
      <c r="R450" s="6" t="s">
        <v>641</v>
      </c>
      <c r="S450" s="18">
        <v>45266.0</v>
      </c>
      <c r="T450" s="18">
        <v>45308.0</v>
      </c>
      <c r="U450" s="13" t="s">
        <v>59</v>
      </c>
    </row>
    <row r="451" ht="15.75" customHeight="1">
      <c r="B451" s="145">
        <v>698.0</v>
      </c>
      <c r="C451" s="12" t="s">
        <v>557</v>
      </c>
      <c r="D451" s="102"/>
      <c r="E451" s="102"/>
      <c r="F451" s="102"/>
      <c r="G451" s="102">
        <v>45288.0</v>
      </c>
      <c r="H451" s="15" t="s">
        <v>56</v>
      </c>
      <c r="I451" s="16"/>
      <c r="J451" s="16"/>
      <c r="K451" s="16"/>
      <c r="L451" s="16"/>
      <c r="M451" s="16"/>
      <c r="N451" s="13" t="s">
        <v>30</v>
      </c>
      <c r="O451" s="15" t="s">
        <v>30</v>
      </c>
      <c r="P451" s="15" t="s">
        <v>28</v>
      </c>
      <c r="Q451" s="146" t="s">
        <v>905</v>
      </c>
      <c r="R451" s="6" t="s">
        <v>641</v>
      </c>
      <c r="S451" s="18">
        <v>45266.0</v>
      </c>
      <c r="T451" s="18">
        <v>45294.0</v>
      </c>
      <c r="U451" s="13" t="s">
        <v>59</v>
      </c>
    </row>
    <row r="452" ht="15.75" customHeight="1">
      <c r="B452" s="145">
        <v>699.0</v>
      </c>
      <c r="C452" s="12" t="s">
        <v>763</v>
      </c>
      <c r="D452" s="102"/>
      <c r="E452" s="102"/>
      <c r="F452" s="102"/>
      <c r="G452" s="102">
        <v>45348.0</v>
      </c>
      <c r="H452" s="15" t="s">
        <v>56</v>
      </c>
      <c r="I452" s="16"/>
      <c r="J452" s="16"/>
      <c r="K452" s="16"/>
      <c r="L452" s="16"/>
      <c r="M452" s="16"/>
      <c r="N452" s="13" t="s">
        <v>56</v>
      </c>
      <c r="O452" s="15" t="s">
        <v>56</v>
      </c>
      <c r="P452" s="15" t="s">
        <v>56</v>
      </c>
      <c r="Q452" s="146" t="s">
        <v>908</v>
      </c>
      <c r="R452" s="6" t="s">
        <v>641</v>
      </c>
      <c r="S452" s="18">
        <v>45266.0</v>
      </c>
      <c r="T452" s="18">
        <v>45657.0</v>
      </c>
      <c r="U452" s="13" t="s">
        <v>59</v>
      </c>
    </row>
    <row r="453" ht="15.75" customHeight="1">
      <c r="B453" s="145">
        <v>700.0</v>
      </c>
      <c r="C453" s="12" t="s">
        <v>765</v>
      </c>
      <c r="D453" s="102"/>
      <c r="E453" s="102"/>
      <c r="F453" s="102"/>
      <c r="G453" s="102">
        <v>45310.0</v>
      </c>
      <c r="H453" s="15" t="s">
        <v>56</v>
      </c>
      <c r="I453" s="16"/>
      <c r="J453" s="16"/>
      <c r="K453" s="16"/>
      <c r="L453" s="16"/>
      <c r="M453" s="16"/>
      <c r="N453" s="13" t="s">
        <v>56</v>
      </c>
      <c r="O453" s="15" t="s">
        <v>56</v>
      </c>
      <c r="P453" s="15" t="s">
        <v>56</v>
      </c>
      <c r="Q453" s="146" t="s">
        <v>910</v>
      </c>
      <c r="R453" s="6" t="s">
        <v>641</v>
      </c>
      <c r="S453" s="18">
        <v>45266.0</v>
      </c>
      <c r="T453" s="18">
        <v>45315.0</v>
      </c>
      <c r="U453" s="13" t="s">
        <v>59</v>
      </c>
    </row>
    <row r="454" ht="15.75" customHeight="1">
      <c r="B454" s="145">
        <v>701.0</v>
      </c>
      <c r="C454" s="12" t="s">
        <v>767</v>
      </c>
      <c r="D454" s="102"/>
      <c r="E454" s="102"/>
      <c r="F454" s="102"/>
      <c r="G454" s="102">
        <v>45316.0</v>
      </c>
      <c r="H454" s="15" t="s">
        <v>56</v>
      </c>
      <c r="I454" s="16"/>
      <c r="J454" s="16"/>
      <c r="K454" s="16"/>
      <c r="L454" s="16"/>
      <c r="M454" s="16"/>
      <c r="N454" s="13" t="s">
        <v>56</v>
      </c>
      <c r="O454" s="15" t="s">
        <v>56</v>
      </c>
      <c r="P454" s="15" t="s">
        <v>56</v>
      </c>
      <c r="Q454" s="146" t="s">
        <v>912</v>
      </c>
      <c r="R454" s="6" t="s">
        <v>641</v>
      </c>
      <c r="S454" s="18">
        <v>45266.0</v>
      </c>
      <c r="T454" s="18">
        <v>45315.0</v>
      </c>
      <c r="U454" s="13" t="s">
        <v>59</v>
      </c>
    </row>
    <row r="455" ht="15.75" customHeight="1">
      <c r="B455" s="145">
        <v>702.0</v>
      </c>
      <c r="C455" s="12" t="s">
        <v>768</v>
      </c>
      <c r="D455" s="102"/>
      <c r="E455" s="102"/>
      <c r="F455" s="102"/>
      <c r="G455" s="102">
        <v>45309.0</v>
      </c>
      <c r="H455" s="15" t="s">
        <v>28</v>
      </c>
      <c r="I455" s="16"/>
      <c r="J455" s="16"/>
      <c r="K455" s="16"/>
      <c r="L455" s="16"/>
      <c r="M455" s="16"/>
      <c r="N455" s="13" t="s">
        <v>30</v>
      </c>
      <c r="O455" s="15" t="s">
        <v>30</v>
      </c>
      <c r="P455" s="15" t="s">
        <v>56</v>
      </c>
      <c r="Q455" s="146" t="s">
        <v>675</v>
      </c>
      <c r="R455" s="6" t="s">
        <v>641</v>
      </c>
      <c r="S455" s="18">
        <v>45271.0</v>
      </c>
      <c r="T455" s="18">
        <v>45309.0</v>
      </c>
      <c r="U455" s="13" t="s">
        <v>59</v>
      </c>
    </row>
    <row r="456" ht="15.75" customHeight="1">
      <c r="B456" s="145">
        <v>703.0</v>
      </c>
      <c r="C456" s="12" t="s">
        <v>770</v>
      </c>
      <c r="D456" s="102"/>
      <c r="E456" s="102"/>
      <c r="F456" s="102"/>
      <c r="G456" s="102">
        <v>45315.0</v>
      </c>
      <c r="H456" s="15" t="s">
        <v>56</v>
      </c>
      <c r="I456" s="16"/>
      <c r="J456" s="16"/>
      <c r="K456" s="16"/>
      <c r="L456" s="16"/>
      <c r="M456" s="16"/>
      <c r="N456" s="13" t="s">
        <v>56</v>
      </c>
      <c r="O456" s="15" t="s">
        <v>56</v>
      </c>
      <c r="P456" s="15" t="s">
        <v>28</v>
      </c>
      <c r="Q456" s="146" t="s">
        <v>917</v>
      </c>
      <c r="R456" s="6" t="s">
        <v>641</v>
      </c>
      <c r="S456" s="18">
        <v>45271.0</v>
      </c>
      <c r="T456" s="18">
        <v>45313.0</v>
      </c>
      <c r="U456" s="13" t="s">
        <v>59</v>
      </c>
    </row>
    <row r="457" ht="15.75" customHeight="1">
      <c r="B457" s="145">
        <v>704.0</v>
      </c>
      <c r="C457" s="12" t="s">
        <v>772</v>
      </c>
      <c r="D457" s="102"/>
      <c r="E457" s="102"/>
      <c r="F457" s="102"/>
      <c r="G457" s="102">
        <v>45323.0</v>
      </c>
      <c r="H457" s="15" t="s">
        <v>56</v>
      </c>
      <c r="I457" s="16"/>
      <c r="J457" s="16"/>
      <c r="K457" s="16"/>
      <c r="L457" s="16"/>
      <c r="M457" s="16"/>
      <c r="N457" s="13" t="s">
        <v>56</v>
      </c>
      <c r="O457" s="15" t="s">
        <v>56</v>
      </c>
      <c r="P457" s="15" t="s">
        <v>56</v>
      </c>
      <c r="Q457" s="146" t="s">
        <v>919</v>
      </c>
      <c r="R457" s="6" t="s">
        <v>641</v>
      </c>
      <c r="S457" s="18">
        <v>45274.0</v>
      </c>
      <c r="T457" s="18">
        <v>45316.0</v>
      </c>
      <c r="U457" s="13" t="s">
        <v>59</v>
      </c>
    </row>
    <row r="458" ht="15.75" customHeight="1">
      <c r="B458" s="145">
        <v>705.0</v>
      </c>
      <c r="C458" s="12" t="s">
        <v>736</v>
      </c>
      <c r="D458" s="102"/>
      <c r="E458" s="102"/>
      <c r="F458" s="102"/>
      <c r="G458" s="102">
        <v>45301.0</v>
      </c>
      <c r="H458" s="15" t="s">
        <v>28</v>
      </c>
      <c r="I458" s="16"/>
      <c r="J458" s="16"/>
      <c r="K458" s="16"/>
      <c r="L458" s="16"/>
      <c r="M458" s="16"/>
      <c r="N458" s="13" t="s">
        <v>30</v>
      </c>
      <c r="O458" s="15" t="s">
        <v>30</v>
      </c>
      <c r="P458" s="15" t="s">
        <v>56</v>
      </c>
      <c r="Q458" s="146" t="s">
        <v>878</v>
      </c>
      <c r="R458" s="6" t="s">
        <v>641</v>
      </c>
      <c r="S458" s="18">
        <v>45274.0</v>
      </c>
      <c r="T458" s="18">
        <v>45288.0</v>
      </c>
      <c r="U458" s="13" t="s">
        <v>59</v>
      </c>
    </row>
    <row r="459" ht="15.75" customHeight="1">
      <c r="B459" s="145">
        <v>706.0</v>
      </c>
      <c r="C459" s="12" t="s">
        <v>399</v>
      </c>
      <c r="D459" s="102"/>
      <c r="E459" s="102"/>
      <c r="F459" s="102"/>
      <c r="G459" s="102">
        <v>45295.0</v>
      </c>
      <c r="H459" s="15" t="s">
        <v>28</v>
      </c>
      <c r="I459" s="16"/>
      <c r="J459" s="16"/>
      <c r="K459" s="16"/>
      <c r="L459" s="16"/>
      <c r="M459" s="16"/>
      <c r="N459" s="13" t="s">
        <v>30</v>
      </c>
      <c r="O459" s="15" t="s">
        <v>30</v>
      </c>
      <c r="P459" s="15" t="s">
        <v>28</v>
      </c>
      <c r="Q459" s="146" t="s">
        <v>921</v>
      </c>
      <c r="R459" s="6" t="s">
        <v>641</v>
      </c>
      <c r="S459" s="18">
        <v>45274.0</v>
      </c>
      <c r="T459" s="18">
        <v>45274.0</v>
      </c>
      <c r="U459" s="13" t="s">
        <v>59</v>
      </c>
    </row>
    <row r="460" ht="15.75" customHeight="1">
      <c r="B460" s="145">
        <v>707.0</v>
      </c>
      <c r="C460" s="12" t="s">
        <v>774</v>
      </c>
      <c r="D460" s="102"/>
      <c r="E460" s="102"/>
      <c r="F460" s="102"/>
      <c r="G460" s="102">
        <v>45279.0</v>
      </c>
      <c r="H460" s="15" t="s">
        <v>56</v>
      </c>
      <c r="I460" s="16"/>
      <c r="J460" s="16"/>
      <c r="K460" s="16"/>
      <c r="L460" s="16"/>
      <c r="M460" s="16"/>
      <c r="N460" s="13" t="s">
        <v>30</v>
      </c>
      <c r="O460" s="15" t="s">
        <v>30</v>
      </c>
      <c r="P460" s="15" t="s">
        <v>28</v>
      </c>
      <c r="Q460" s="146" t="s">
        <v>922</v>
      </c>
      <c r="R460" s="6" t="s">
        <v>641</v>
      </c>
      <c r="S460" s="18">
        <v>45274.0</v>
      </c>
      <c r="T460" s="18">
        <v>45279.0</v>
      </c>
      <c r="U460" s="13" t="s">
        <v>59</v>
      </c>
    </row>
    <row r="461" ht="15.75" customHeight="1">
      <c r="B461" s="145">
        <v>708.0</v>
      </c>
      <c r="C461" s="12" t="s">
        <v>775</v>
      </c>
      <c r="D461" s="102"/>
      <c r="E461" s="102"/>
      <c r="F461" s="102"/>
      <c r="G461" s="102">
        <v>45306.0</v>
      </c>
      <c r="H461" s="15" t="s">
        <v>28</v>
      </c>
      <c r="I461" s="16"/>
      <c r="J461" s="16"/>
      <c r="K461" s="16"/>
      <c r="L461" s="16"/>
      <c r="M461" s="16"/>
      <c r="N461" s="13" t="s">
        <v>56</v>
      </c>
      <c r="O461" s="15" t="s">
        <v>56</v>
      </c>
      <c r="P461" s="15" t="s">
        <v>28</v>
      </c>
      <c r="Q461" s="146" t="s">
        <v>675</v>
      </c>
      <c r="R461" s="6" t="s">
        <v>641</v>
      </c>
      <c r="S461" s="18">
        <v>45278.0</v>
      </c>
      <c r="T461" s="18">
        <v>45313.0</v>
      </c>
      <c r="U461" s="13" t="s">
        <v>59</v>
      </c>
    </row>
    <row r="462" ht="15.75" customHeight="1">
      <c r="B462" s="145">
        <v>709.0</v>
      </c>
      <c r="C462" s="12" t="s">
        <v>488</v>
      </c>
      <c r="D462" s="102"/>
      <c r="E462" s="102"/>
      <c r="F462" s="102"/>
      <c r="G462" s="102">
        <v>45289.0</v>
      </c>
      <c r="H462" s="15" t="s">
        <v>56</v>
      </c>
      <c r="I462" s="16"/>
      <c r="J462" s="16"/>
      <c r="K462" s="16"/>
      <c r="L462" s="16"/>
      <c r="M462" s="16"/>
      <c r="N462" s="13" t="s">
        <v>30</v>
      </c>
      <c r="O462" s="15" t="s">
        <v>30</v>
      </c>
      <c r="P462" s="15" t="s">
        <v>28</v>
      </c>
      <c r="Q462" s="146" t="s">
        <v>806</v>
      </c>
      <c r="R462" s="6" t="s">
        <v>641</v>
      </c>
      <c r="S462" s="18">
        <v>45279.0</v>
      </c>
      <c r="T462" s="18">
        <v>45307.0</v>
      </c>
      <c r="U462" s="13" t="s">
        <v>59</v>
      </c>
    </row>
    <row r="463" ht="15.75" customHeight="1">
      <c r="B463" s="145">
        <v>710.0</v>
      </c>
      <c r="C463" s="12" t="s">
        <v>587</v>
      </c>
      <c r="D463" s="102"/>
      <c r="E463" s="102"/>
      <c r="F463" s="102"/>
      <c r="G463" s="102"/>
      <c r="H463" s="15" t="s">
        <v>28</v>
      </c>
      <c r="I463" s="16"/>
      <c r="J463" s="16"/>
      <c r="K463" s="16"/>
      <c r="L463" s="16"/>
      <c r="M463" s="16"/>
      <c r="N463" s="13" t="s">
        <v>30</v>
      </c>
      <c r="O463" s="15" t="s">
        <v>30</v>
      </c>
      <c r="P463" s="15" t="s">
        <v>28</v>
      </c>
      <c r="Q463" s="146" t="s">
        <v>925</v>
      </c>
      <c r="R463" s="6" t="s">
        <v>641</v>
      </c>
      <c r="S463" s="18">
        <v>45280.0</v>
      </c>
      <c r="T463" s="18">
        <v>45282.0</v>
      </c>
      <c r="U463" s="13" t="s">
        <v>59</v>
      </c>
    </row>
    <row r="464" ht="15.75" customHeight="1">
      <c r="B464" s="145">
        <v>711.0</v>
      </c>
      <c r="C464" s="12" t="s">
        <v>774</v>
      </c>
      <c r="D464" s="102"/>
      <c r="E464" s="102"/>
      <c r="F464" s="102"/>
      <c r="G464" s="102">
        <v>45307.0</v>
      </c>
      <c r="H464" s="15" t="s">
        <v>56</v>
      </c>
      <c r="I464" s="16"/>
      <c r="J464" s="16"/>
      <c r="K464" s="16"/>
      <c r="L464" s="16"/>
      <c r="M464" s="16"/>
      <c r="N464" s="13" t="s">
        <v>56</v>
      </c>
      <c r="O464" s="15" t="s">
        <v>56</v>
      </c>
      <c r="P464" s="15" t="s">
        <v>56</v>
      </c>
      <c r="Q464" s="146" t="s">
        <v>922</v>
      </c>
      <c r="R464" s="6" t="s">
        <v>641</v>
      </c>
      <c r="S464" s="18">
        <v>45281.0</v>
      </c>
      <c r="T464" s="18">
        <v>45309.0</v>
      </c>
      <c r="U464" s="13" t="s">
        <v>59</v>
      </c>
    </row>
    <row r="465" ht="15.75" customHeight="1">
      <c r="B465" s="145">
        <v>712.0</v>
      </c>
      <c r="C465" s="12" t="s">
        <v>391</v>
      </c>
      <c r="D465" s="102"/>
      <c r="E465" s="102"/>
      <c r="F465" s="102"/>
      <c r="G465" s="102">
        <v>45296.0</v>
      </c>
      <c r="H465" s="15" t="s">
        <v>56</v>
      </c>
      <c r="I465" s="16"/>
      <c r="J465" s="16"/>
      <c r="K465" s="16"/>
      <c r="L465" s="16"/>
      <c r="M465" s="16"/>
      <c r="N465" s="13" t="s">
        <v>30</v>
      </c>
      <c r="O465" s="15" t="s">
        <v>30</v>
      </c>
      <c r="P465" s="15" t="s">
        <v>28</v>
      </c>
      <c r="Q465" s="146" t="s">
        <v>927</v>
      </c>
      <c r="R465" s="6" t="s">
        <v>641</v>
      </c>
      <c r="S465" s="18">
        <v>45281.0</v>
      </c>
      <c r="T465" s="18">
        <v>45309.0</v>
      </c>
      <c r="U465" s="13" t="s">
        <v>59</v>
      </c>
    </row>
    <row r="466" ht="15.75" customHeight="1">
      <c r="B466" s="145">
        <v>713.0</v>
      </c>
      <c r="C466" s="12" t="s">
        <v>778</v>
      </c>
      <c r="D466" s="102"/>
      <c r="E466" s="102"/>
      <c r="F466" s="102"/>
      <c r="G466" s="102">
        <v>45315.0</v>
      </c>
      <c r="H466" s="15" t="s">
        <v>56</v>
      </c>
      <c r="I466" s="16"/>
      <c r="J466" s="16"/>
      <c r="K466" s="16"/>
      <c r="L466" s="16"/>
      <c r="M466" s="16"/>
      <c r="N466" s="13" t="s">
        <v>56</v>
      </c>
      <c r="O466" s="15" t="s">
        <v>56</v>
      </c>
      <c r="P466" s="15" t="s">
        <v>56</v>
      </c>
      <c r="Q466" s="146" t="s">
        <v>929</v>
      </c>
      <c r="R466" s="6" t="s">
        <v>641</v>
      </c>
      <c r="S466" s="18">
        <v>45287.0</v>
      </c>
      <c r="T466" s="18">
        <v>45315.0</v>
      </c>
      <c r="U466" s="13" t="s">
        <v>59</v>
      </c>
    </row>
    <row r="467" ht="15.75" customHeight="1">
      <c r="B467" s="145">
        <v>714.0</v>
      </c>
      <c r="C467" s="12" t="s">
        <v>746</v>
      </c>
      <c r="D467" s="102"/>
      <c r="E467" s="102"/>
      <c r="F467" s="102"/>
      <c r="G467" s="102">
        <v>45296.0</v>
      </c>
      <c r="H467" s="15" t="s">
        <v>56</v>
      </c>
      <c r="I467" s="16"/>
      <c r="J467" s="16"/>
      <c r="K467" s="16"/>
      <c r="L467" s="16"/>
      <c r="M467" s="16"/>
      <c r="N467" s="13" t="s">
        <v>30</v>
      </c>
      <c r="O467" s="15" t="s">
        <v>30</v>
      </c>
      <c r="P467" s="15" t="s">
        <v>28</v>
      </c>
      <c r="Q467" s="146" t="s">
        <v>675</v>
      </c>
      <c r="R467" s="6" t="s">
        <v>641</v>
      </c>
      <c r="S467" s="18">
        <v>45289.0</v>
      </c>
      <c r="T467" s="18">
        <v>45300.0</v>
      </c>
      <c r="U467" s="13" t="s">
        <v>59</v>
      </c>
    </row>
    <row r="468" ht="15.75" customHeight="1">
      <c r="B468" s="145">
        <v>715.0</v>
      </c>
      <c r="C468" s="12" t="s">
        <v>780</v>
      </c>
      <c r="D468" s="102"/>
      <c r="E468" s="102"/>
      <c r="F468" s="102"/>
      <c r="G468" s="102">
        <v>45348.0</v>
      </c>
      <c r="H468" s="15" t="s">
        <v>56</v>
      </c>
      <c r="I468" s="16"/>
      <c r="J468" s="16"/>
      <c r="K468" s="16"/>
      <c r="L468" s="16"/>
      <c r="M468" s="16"/>
      <c r="N468" s="13" t="s">
        <v>56</v>
      </c>
      <c r="O468" s="15" t="s">
        <v>56</v>
      </c>
      <c r="P468" s="15" t="s">
        <v>56</v>
      </c>
      <c r="Q468" s="146" t="s">
        <v>931</v>
      </c>
      <c r="R468" s="6" t="s">
        <v>641</v>
      </c>
      <c r="S468" s="18">
        <v>45289.0</v>
      </c>
      <c r="T468" s="18">
        <v>45315.0</v>
      </c>
      <c r="U468" s="13" t="s">
        <v>59</v>
      </c>
    </row>
    <row r="469" ht="15.75" customHeight="1">
      <c r="B469" s="145">
        <v>716.0</v>
      </c>
      <c r="C469" s="12" t="s">
        <v>782</v>
      </c>
      <c r="D469" s="102"/>
      <c r="E469" s="102"/>
      <c r="F469" s="102"/>
      <c r="G469" s="102"/>
      <c r="H469" s="15" t="s">
        <v>191</v>
      </c>
      <c r="I469" s="16"/>
      <c r="J469" s="16"/>
      <c r="K469" s="16"/>
      <c r="L469" s="16"/>
      <c r="M469" s="16"/>
      <c r="N469" s="13" t="s">
        <v>30</v>
      </c>
      <c r="O469" s="15" t="s">
        <v>30</v>
      </c>
      <c r="P469" s="15" t="s">
        <v>191</v>
      </c>
      <c r="Q469" s="146" t="s">
        <v>675</v>
      </c>
      <c r="R469" s="6" t="s">
        <v>672</v>
      </c>
      <c r="S469" s="18">
        <v>45295.0</v>
      </c>
      <c r="T469" s="18">
        <v>45468.0</v>
      </c>
      <c r="U469" s="13" t="s">
        <v>32</v>
      </c>
    </row>
    <row r="470" ht="15.75" customHeight="1">
      <c r="B470" s="145">
        <v>717.0</v>
      </c>
      <c r="C470" s="12" t="s">
        <v>783</v>
      </c>
      <c r="D470" s="102"/>
      <c r="E470" s="102"/>
      <c r="F470" s="102"/>
      <c r="G470" s="102">
        <v>45345.0</v>
      </c>
      <c r="H470" s="15" t="s">
        <v>56</v>
      </c>
      <c r="I470" s="16"/>
      <c r="J470" s="16"/>
      <c r="K470" s="16"/>
      <c r="L470" s="16"/>
      <c r="M470" s="16"/>
      <c r="N470" s="13" t="s">
        <v>56</v>
      </c>
      <c r="O470" s="15" t="s">
        <v>56</v>
      </c>
      <c r="P470" s="15" t="s">
        <v>28</v>
      </c>
      <c r="Q470" s="146" t="s">
        <v>935</v>
      </c>
      <c r="R470" s="6" t="s">
        <v>641</v>
      </c>
      <c r="S470" s="18">
        <v>45296.0</v>
      </c>
      <c r="T470" s="18">
        <v>45331.0</v>
      </c>
      <c r="U470" s="13" t="s">
        <v>59</v>
      </c>
    </row>
    <row r="471" ht="15.75" customHeight="1">
      <c r="B471" s="145">
        <v>718.0</v>
      </c>
      <c r="C471" s="12" t="s">
        <v>785</v>
      </c>
      <c r="D471" s="102"/>
      <c r="E471" s="102"/>
      <c r="F471" s="102"/>
      <c r="G471" s="102">
        <v>45393.0</v>
      </c>
      <c r="H471" s="15" t="s">
        <v>56</v>
      </c>
      <c r="I471" s="16"/>
      <c r="J471" s="16"/>
      <c r="K471" s="16"/>
      <c r="L471" s="16"/>
      <c r="M471" s="16"/>
      <c r="N471" s="13" t="s">
        <v>56</v>
      </c>
      <c r="O471" s="15" t="s">
        <v>56</v>
      </c>
      <c r="P471" s="15" t="s">
        <v>699</v>
      </c>
      <c r="Q471" s="146" t="s">
        <v>937</v>
      </c>
      <c r="R471" s="6" t="s">
        <v>672</v>
      </c>
      <c r="S471" s="18">
        <v>45296.0</v>
      </c>
      <c r="T471" s="18">
        <v>45370.0</v>
      </c>
      <c r="U471" s="13" t="s">
        <v>59</v>
      </c>
    </row>
    <row r="472" ht="15.75" customHeight="1">
      <c r="B472" s="145">
        <v>719.0</v>
      </c>
      <c r="C472" s="12" t="s">
        <v>787</v>
      </c>
      <c r="D472" s="102"/>
      <c r="E472" s="102"/>
      <c r="F472" s="102"/>
      <c r="G472" s="102">
        <v>45324.0</v>
      </c>
      <c r="H472" s="15" t="s">
        <v>56</v>
      </c>
      <c r="I472" s="16"/>
      <c r="J472" s="16"/>
      <c r="K472" s="16"/>
      <c r="L472" s="16"/>
      <c r="M472" s="16"/>
      <c r="N472" s="13" t="s">
        <v>56</v>
      </c>
      <c r="O472" s="15" t="s">
        <v>56</v>
      </c>
      <c r="P472" s="15" t="s">
        <v>56</v>
      </c>
      <c r="Q472" s="146" t="s">
        <v>939</v>
      </c>
      <c r="R472" s="6" t="s">
        <v>641</v>
      </c>
      <c r="S472" s="18">
        <v>45296.0</v>
      </c>
      <c r="T472" s="18">
        <v>45321.0</v>
      </c>
      <c r="U472" s="13" t="s">
        <v>59</v>
      </c>
    </row>
    <row r="473" ht="15.75" customHeight="1">
      <c r="B473" s="145">
        <v>720.0</v>
      </c>
      <c r="C473" s="12" t="s">
        <v>697</v>
      </c>
      <c r="D473" s="102"/>
      <c r="E473" s="102"/>
      <c r="F473" s="102"/>
      <c r="G473" s="102">
        <v>45321.0</v>
      </c>
      <c r="H473" s="15" t="s">
        <v>56</v>
      </c>
      <c r="I473" s="16"/>
      <c r="J473" s="16"/>
      <c r="K473" s="16"/>
      <c r="L473" s="16"/>
      <c r="M473" s="16"/>
      <c r="N473" s="13" t="s">
        <v>56</v>
      </c>
      <c r="O473" s="15" t="s">
        <v>56</v>
      </c>
      <c r="P473" s="15" t="s">
        <v>56</v>
      </c>
      <c r="Q473" s="146" t="s">
        <v>831</v>
      </c>
      <c r="R473" s="6" t="s">
        <v>641</v>
      </c>
      <c r="S473" s="18">
        <v>45300.0</v>
      </c>
      <c r="T473" s="18">
        <v>45349.0</v>
      </c>
      <c r="U473" s="13" t="s">
        <v>59</v>
      </c>
    </row>
    <row r="474" ht="15.75" customHeight="1">
      <c r="B474" s="145">
        <v>721.0</v>
      </c>
      <c r="C474" s="12" t="s">
        <v>756</v>
      </c>
      <c r="D474" s="102"/>
      <c r="E474" s="102"/>
      <c r="F474" s="102"/>
      <c r="G474" s="102">
        <v>45308.0</v>
      </c>
      <c r="H474" s="15" t="s">
        <v>28</v>
      </c>
      <c r="I474" s="16"/>
      <c r="J474" s="16"/>
      <c r="K474" s="16"/>
      <c r="L474" s="16"/>
      <c r="M474" s="16"/>
      <c r="N474" s="13" t="s">
        <v>56</v>
      </c>
      <c r="O474" s="15" t="s">
        <v>56</v>
      </c>
      <c r="P474" s="15" t="s">
        <v>56</v>
      </c>
      <c r="Q474" s="146" t="s">
        <v>899</v>
      </c>
      <c r="R474" s="6" t="s">
        <v>641</v>
      </c>
      <c r="S474" s="18">
        <v>45301.0</v>
      </c>
      <c r="T474" s="18">
        <v>45322.0</v>
      </c>
      <c r="U474" s="13" t="s">
        <v>59</v>
      </c>
    </row>
    <row r="475" ht="15.75" customHeight="1">
      <c r="B475" s="145">
        <v>722.0</v>
      </c>
      <c r="C475" s="12" t="s">
        <v>789</v>
      </c>
      <c r="D475" s="102"/>
      <c r="E475" s="102"/>
      <c r="F475" s="102"/>
      <c r="G475" s="102">
        <v>45337.0</v>
      </c>
      <c r="H475" s="15" t="s">
        <v>56</v>
      </c>
      <c r="I475" s="16"/>
      <c r="J475" s="16"/>
      <c r="K475" s="16"/>
      <c r="L475" s="16"/>
      <c r="M475" s="16"/>
      <c r="N475" s="13" t="s">
        <v>56</v>
      </c>
      <c r="O475" s="15" t="s">
        <v>56</v>
      </c>
      <c r="P475" s="15" t="s">
        <v>56</v>
      </c>
      <c r="Q475" s="146" t="s">
        <v>943</v>
      </c>
      <c r="R475" s="6" t="s">
        <v>641</v>
      </c>
      <c r="S475" s="18">
        <v>45303.0</v>
      </c>
      <c r="T475" s="18">
        <v>45336.0</v>
      </c>
      <c r="U475" s="13" t="s">
        <v>59</v>
      </c>
    </row>
    <row r="476" ht="15.75" customHeight="1">
      <c r="B476" s="145">
        <v>723.0</v>
      </c>
      <c r="C476" s="12" t="s">
        <v>791</v>
      </c>
      <c r="D476" s="102"/>
      <c r="E476" s="102"/>
      <c r="F476" s="102"/>
      <c r="G476" s="102">
        <v>45366.0</v>
      </c>
      <c r="H476" s="15" t="s">
        <v>56</v>
      </c>
      <c r="I476" s="16"/>
      <c r="J476" s="16"/>
      <c r="K476" s="16"/>
      <c r="L476" s="16"/>
      <c r="M476" s="16"/>
      <c r="N476" s="13" t="s">
        <v>56</v>
      </c>
      <c r="O476" s="15" t="s">
        <v>56</v>
      </c>
      <c r="P476" s="15" t="s">
        <v>56</v>
      </c>
      <c r="Q476" s="146" t="s">
        <v>945</v>
      </c>
      <c r="R476" s="6" t="s">
        <v>641</v>
      </c>
      <c r="S476" s="18">
        <v>45304.0</v>
      </c>
      <c r="T476" s="18">
        <v>45359.0</v>
      </c>
      <c r="U476" s="13" t="s">
        <v>59</v>
      </c>
    </row>
    <row r="477" ht="15.75" customHeight="1">
      <c r="B477" s="145">
        <v>724.0</v>
      </c>
      <c r="C477" s="12" t="s">
        <v>629</v>
      </c>
      <c r="D477" s="102"/>
      <c r="E477" s="102"/>
      <c r="F477" s="102"/>
      <c r="G477" s="102">
        <v>45328.0</v>
      </c>
      <c r="H477" s="15" t="s">
        <v>28</v>
      </c>
      <c r="I477" s="16"/>
      <c r="J477" s="16"/>
      <c r="K477" s="16"/>
      <c r="L477" s="16"/>
      <c r="M477" s="16"/>
      <c r="N477" s="13" t="s">
        <v>56</v>
      </c>
      <c r="O477" s="15" t="s">
        <v>56</v>
      </c>
      <c r="P477" s="15" t="s">
        <v>56</v>
      </c>
      <c r="Q477" s="146" t="s">
        <v>737</v>
      </c>
      <c r="R477" s="6" t="s">
        <v>641</v>
      </c>
      <c r="S477" s="18">
        <v>45304.0</v>
      </c>
      <c r="T477" s="18">
        <v>45325.0</v>
      </c>
      <c r="U477" s="13" t="s">
        <v>59</v>
      </c>
    </row>
    <row r="478" ht="15.75" customHeight="1">
      <c r="B478" s="145">
        <v>725.0</v>
      </c>
      <c r="C478" s="12" t="s">
        <v>793</v>
      </c>
      <c r="D478" s="102"/>
      <c r="E478" s="102"/>
      <c r="F478" s="102"/>
      <c r="G478" s="102">
        <v>45351.0</v>
      </c>
      <c r="H478" s="15" t="s">
        <v>56</v>
      </c>
      <c r="I478" s="16"/>
      <c r="J478" s="16"/>
      <c r="K478" s="16"/>
      <c r="L478" s="16"/>
      <c r="M478" s="16"/>
      <c r="N478" s="13" t="s">
        <v>56</v>
      </c>
      <c r="O478" s="15" t="s">
        <v>56</v>
      </c>
      <c r="P478" s="15" t="s">
        <v>56</v>
      </c>
      <c r="Q478" s="146" t="s">
        <v>948</v>
      </c>
      <c r="R478" s="6" t="s">
        <v>641</v>
      </c>
      <c r="S478" s="18">
        <v>45306.0</v>
      </c>
      <c r="T478" s="18">
        <v>45338.0</v>
      </c>
      <c r="U478" s="13" t="s">
        <v>59</v>
      </c>
    </row>
    <row r="479" ht="15.75" customHeight="1">
      <c r="B479" s="145">
        <v>726.0</v>
      </c>
      <c r="C479" s="12" t="s">
        <v>796</v>
      </c>
      <c r="D479" s="102"/>
      <c r="E479" s="102"/>
      <c r="F479" s="102"/>
      <c r="G479" s="102">
        <v>45365.0</v>
      </c>
      <c r="H479" s="15" t="s">
        <v>56</v>
      </c>
      <c r="I479" s="16"/>
      <c r="J479" s="16"/>
      <c r="K479" s="16"/>
      <c r="L479" s="16"/>
      <c r="M479" s="16"/>
      <c r="N479" s="13" t="s">
        <v>56</v>
      </c>
      <c r="O479" s="15" t="s">
        <v>56</v>
      </c>
      <c r="P479" s="15" t="s">
        <v>56</v>
      </c>
      <c r="Q479" s="146" t="s">
        <v>950</v>
      </c>
      <c r="R479" s="6" t="s">
        <v>641</v>
      </c>
      <c r="S479" s="18">
        <v>45308.0</v>
      </c>
      <c r="T479" s="18">
        <v>45358.0</v>
      </c>
      <c r="U479" s="13" t="s">
        <v>59</v>
      </c>
    </row>
    <row r="480" ht="15.75" customHeight="1">
      <c r="B480" s="145">
        <v>727.0</v>
      </c>
      <c r="C480" s="12" t="s">
        <v>596</v>
      </c>
      <c r="D480" s="102"/>
      <c r="E480" s="102"/>
      <c r="F480" s="102"/>
      <c r="G480" s="102">
        <v>45320.0</v>
      </c>
      <c r="H480" s="15" t="s">
        <v>56</v>
      </c>
      <c r="I480" s="16"/>
      <c r="J480" s="16"/>
      <c r="K480" s="16"/>
      <c r="L480" s="16"/>
      <c r="M480" s="16"/>
      <c r="N480" s="13" t="s">
        <v>56</v>
      </c>
      <c r="O480" s="15" t="s">
        <v>56</v>
      </c>
      <c r="P480" s="15" t="s">
        <v>28</v>
      </c>
      <c r="Q480" s="146" t="s">
        <v>660</v>
      </c>
      <c r="R480" s="6" t="s">
        <v>641</v>
      </c>
      <c r="S480" s="18">
        <v>45309.0</v>
      </c>
      <c r="T480" s="18">
        <v>45337.0</v>
      </c>
      <c r="U480" s="13" t="s">
        <v>59</v>
      </c>
    </row>
    <row r="481" ht="15.75" customHeight="1">
      <c r="B481" s="145">
        <v>728.0</v>
      </c>
      <c r="C481" s="12" t="s">
        <v>339</v>
      </c>
      <c r="D481" s="102"/>
      <c r="E481" s="102"/>
      <c r="F481" s="102"/>
      <c r="G481" s="102">
        <v>45349.0</v>
      </c>
      <c r="H481" s="15" t="s">
        <v>56</v>
      </c>
      <c r="I481" s="16"/>
      <c r="J481" s="16"/>
      <c r="K481" s="16"/>
      <c r="L481" s="16"/>
      <c r="M481" s="16"/>
      <c r="N481" s="13" t="s">
        <v>30</v>
      </c>
      <c r="O481" s="15" t="s">
        <v>30</v>
      </c>
      <c r="P481" s="15" t="s">
        <v>28</v>
      </c>
      <c r="Q481" s="146" t="s">
        <v>951</v>
      </c>
      <c r="R481" s="6" t="s">
        <v>641</v>
      </c>
      <c r="S481" s="18">
        <v>45310.0</v>
      </c>
      <c r="T481" s="18">
        <v>45322.0</v>
      </c>
      <c r="U481" s="13" t="s">
        <v>59</v>
      </c>
    </row>
    <row r="482" ht="15.75" customHeight="1">
      <c r="B482" s="145">
        <v>729.0</v>
      </c>
      <c r="C482" s="12" t="s">
        <v>798</v>
      </c>
      <c r="D482" s="102"/>
      <c r="E482" s="102"/>
      <c r="F482" s="102"/>
      <c r="G482" s="102">
        <v>45351.0</v>
      </c>
      <c r="H482" s="15" t="s">
        <v>56</v>
      </c>
      <c r="I482" s="16"/>
      <c r="J482" s="16"/>
      <c r="K482" s="16"/>
      <c r="L482" s="16"/>
      <c r="M482" s="16"/>
      <c r="N482" s="13" t="s">
        <v>56</v>
      </c>
      <c r="O482" s="15" t="s">
        <v>56</v>
      </c>
      <c r="P482" s="15" t="s">
        <v>56</v>
      </c>
      <c r="Q482" s="146" t="s">
        <v>953</v>
      </c>
      <c r="R482" s="6" t="s">
        <v>641</v>
      </c>
      <c r="S482" s="18">
        <v>45310.0</v>
      </c>
      <c r="T482" s="18">
        <v>45345.0</v>
      </c>
      <c r="U482" s="13" t="s">
        <v>59</v>
      </c>
    </row>
    <row r="483" ht="15.75" customHeight="1">
      <c r="B483" s="145">
        <v>730.0</v>
      </c>
      <c r="C483" s="12" t="s">
        <v>557</v>
      </c>
      <c r="D483" s="102"/>
      <c r="E483" s="102"/>
      <c r="F483" s="102"/>
      <c r="G483" s="102">
        <v>45348.0</v>
      </c>
      <c r="H483" s="15" t="s">
        <v>28</v>
      </c>
      <c r="I483" s="16"/>
      <c r="J483" s="16"/>
      <c r="K483" s="16"/>
      <c r="L483" s="16"/>
      <c r="M483" s="16"/>
      <c r="N483" s="13" t="s">
        <v>30</v>
      </c>
      <c r="O483" s="15" t="s">
        <v>30</v>
      </c>
      <c r="P483" s="15" t="s">
        <v>56</v>
      </c>
      <c r="Q483" s="146" t="s">
        <v>905</v>
      </c>
      <c r="R483" s="6" t="s">
        <v>641</v>
      </c>
      <c r="S483" s="18">
        <v>45314.0</v>
      </c>
      <c r="T483" s="18">
        <v>45328.0</v>
      </c>
      <c r="U483" s="13" t="s">
        <v>59</v>
      </c>
    </row>
    <row r="484" ht="15.75" customHeight="1">
      <c r="B484" s="145">
        <v>731.0</v>
      </c>
      <c r="C484" s="12" t="s">
        <v>800</v>
      </c>
      <c r="D484" s="102"/>
      <c r="E484" s="102"/>
      <c r="F484" s="102"/>
      <c r="G484" s="102">
        <v>45344.0</v>
      </c>
      <c r="H484" s="15" t="s">
        <v>56</v>
      </c>
      <c r="I484" s="16"/>
      <c r="J484" s="16"/>
      <c r="K484" s="16"/>
      <c r="L484" s="16"/>
      <c r="M484" s="16"/>
      <c r="N484" s="13" t="s">
        <v>56</v>
      </c>
      <c r="O484" s="15" t="s">
        <v>56</v>
      </c>
      <c r="P484" s="15" t="s">
        <v>56</v>
      </c>
      <c r="Q484" s="146" t="s">
        <v>956</v>
      </c>
      <c r="R484" s="6" t="s">
        <v>641</v>
      </c>
      <c r="S484" s="18">
        <v>45315.0</v>
      </c>
      <c r="T484" s="18">
        <v>45344.0</v>
      </c>
      <c r="U484" s="13" t="s">
        <v>59</v>
      </c>
    </row>
    <row r="485" ht="15.75" customHeight="1">
      <c r="B485" s="145">
        <v>732.0</v>
      </c>
      <c r="C485" s="12" t="s">
        <v>679</v>
      </c>
      <c r="D485" s="102"/>
      <c r="E485" s="102"/>
      <c r="F485" s="102"/>
      <c r="G485" s="102">
        <v>45348.0</v>
      </c>
      <c r="H485" s="15" t="s">
        <v>56</v>
      </c>
      <c r="I485" s="16"/>
      <c r="J485" s="16"/>
      <c r="K485" s="16"/>
      <c r="L485" s="16"/>
      <c r="M485" s="16"/>
      <c r="N485" s="13" t="s">
        <v>30</v>
      </c>
      <c r="O485" s="15" t="s">
        <v>30</v>
      </c>
      <c r="P485" s="15" t="s">
        <v>28</v>
      </c>
      <c r="Q485" s="146" t="s">
        <v>809</v>
      </c>
      <c r="R485" s="6" t="s">
        <v>641</v>
      </c>
      <c r="S485" s="18">
        <v>45316.0</v>
      </c>
      <c r="T485" s="18">
        <v>45337.0</v>
      </c>
      <c r="U485" s="13" t="s">
        <v>59</v>
      </c>
    </row>
    <row r="486" ht="15.75" customHeight="1">
      <c r="B486" s="145">
        <v>733.0</v>
      </c>
      <c r="C486" s="12" t="s">
        <v>123</v>
      </c>
      <c r="D486" s="102"/>
      <c r="E486" s="102"/>
      <c r="F486" s="102"/>
      <c r="G486" s="102">
        <v>45336.0</v>
      </c>
      <c r="H486" s="15" t="s">
        <v>56</v>
      </c>
      <c r="I486" s="16"/>
      <c r="J486" s="16"/>
      <c r="K486" s="16"/>
      <c r="L486" s="16"/>
      <c r="M486" s="16"/>
      <c r="N486" s="13" t="s">
        <v>56</v>
      </c>
      <c r="O486" s="15" t="s">
        <v>56</v>
      </c>
      <c r="P486" s="15" t="s">
        <v>28</v>
      </c>
      <c r="Q486" s="146" t="s">
        <v>958</v>
      </c>
      <c r="R486" s="6" t="s">
        <v>641</v>
      </c>
      <c r="S486" s="18">
        <v>45316.0</v>
      </c>
      <c r="T486" s="18">
        <v>45344.0</v>
      </c>
      <c r="U486" s="13" t="s">
        <v>59</v>
      </c>
    </row>
    <row r="487" ht="15.75" customHeight="1">
      <c r="B487" s="145">
        <v>734.0</v>
      </c>
      <c r="C487" s="12" t="s">
        <v>802</v>
      </c>
      <c r="D487" s="102"/>
      <c r="E487" s="102"/>
      <c r="F487" s="102"/>
      <c r="G487" s="102">
        <v>45376.0</v>
      </c>
      <c r="H487" s="15" t="s">
        <v>28</v>
      </c>
      <c r="I487" s="16"/>
      <c r="J487" s="16"/>
      <c r="K487" s="16"/>
      <c r="L487" s="16"/>
      <c r="M487" s="16"/>
      <c r="N487" s="13" t="s">
        <v>30</v>
      </c>
      <c r="O487" s="15" t="s">
        <v>30</v>
      </c>
      <c r="P487" s="15" t="s">
        <v>56</v>
      </c>
      <c r="Q487" s="146" t="s">
        <v>675</v>
      </c>
      <c r="R487" s="6" t="s">
        <v>641</v>
      </c>
      <c r="S487" s="18">
        <v>45320.0</v>
      </c>
      <c r="T487" s="18">
        <v>45341.0</v>
      </c>
      <c r="U487" s="13" t="s">
        <v>59</v>
      </c>
    </row>
    <row r="488" ht="15.75" customHeight="1">
      <c r="B488" s="145">
        <v>735.0</v>
      </c>
      <c r="C488" s="12" t="s">
        <v>804</v>
      </c>
      <c r="D488" s="102"/>
      <c r="E488" s="102"/>
      <c r="F488" s="102"/>
      <c r="G488" s="102">
        <v>45385.0</v>
      </c>
      <c r="H488" s="15" t="s">
        <v>56</v>
      </c>
      <c r="I488" s="16"/>
      <c r="J488" s="16"/>
      <c r="K488" s="16"/>
      <c r="L488" s="16"/>
      <c r="M488" s="16"/>
      <c r="N488" s="13" t="s">
        <v>56</v>
      </c>
      <c r="O488" s="15" t="s">
        <v>56</v>
      </c>
      <c r="P488" s="15" t="s">
        <v>56</v>
      </c>
      <c r="Q488" s="146" t="s">
        <v>962</v>
      </c>
      <c r="R488" s="6" t="s">
        <v>641</v>
      </c>
      <c r="S488" s="18">
        <v>45320.0</v>
      </c>
      <c r="T488" s="18">
        <v>45355.0</v>
      </c>
      <c r="U488" s="13" t="s">
        <v>59</v>
      </c>
    </row>
    <row r="489" ht="15.75" customHeight="1">
      <c r="B489" s="145">
        <v>736.0</v>
      </c>
      <c r="C489" s="12" t="s">
        <v>807</v>
      </c>
      <c r="D489" s="102"/>
      <c r="E489" s="102"/>
      <c r="F489" s="102"/>
      <c r="G489" s="102">
        <v>45358.0</v>
      </c>
      <c r="H489" s="15" t="s">
        <v>56</v>
      </c>
      <c r="I489" s="16"/>
      <c r="J489" s="16"/>
      <c r="K489" s="16"/>
      <c r="L489" s="16"/>
      <c r="M489" s="16"/>
      <c r="N489" s="13" t="s">
        <v>56</v>
      </c>
      <c r="O489" s="15" t="s">
        <v>56</v>
      </c>
      <c r="P489" s="15" t="s">
        <v>56</v>
      </c>
      <c r="Q489" s="146" t="s">
        <v>968</v>
      </c>
      <c r="R489" s="6" t="s">
        <v>641</v>
      </c>
      <c r="S489" s="18">
        <v>45320.0</v>
      </c>
      <c r="T489" s="18">
        <v>45355.0</v>
      </c>
      <c r="U489" s="13" t="s">
        <v>59</v>
      </c>
    </row>
    <row r="490" ht="15.75" customHeight="1">
      <c r="B490" s="145">
        <v>737.0</v>
      </c>
      <c r="C490" s="12" t="s">
        <v>808</v>
      </c>
      <c r="D490" s="102"/>
      <c r="E490" s="102"/>
      <c r="F490" s="102"/>
      <c r="G490" s="102">
        <v>45350.0</v>
      </c>
      <c r="H490" s="15" t="s">
        <v>56</v>
      </c>
      <c r="I490" s="16"/>
      <c r="J490" s="16"/>
      <c r="K490" s="16"/>
      <c r="L490" s="16"/>
      <c r="M490" s="16"/>
      <c r="N490" s="13" t="s">
        <v>56</v>
      </c>
      <c r="O490" s="15" t="s">
        <v>56</v>
      </c>
      <c r="P490" s="15" t="s">
        <v>28</v>
      </c>
      <c r="Q490" s="146" t="s">
        <v>975</v>
      </c>
      <c r="R490" s="6" t="s">
        <v>641</v>
      </c>
      <c r="S490" s="18">
        <v>45321.0</v>
      </c>
      <c r="T490" s="18">
        <v>45356.0</v>
      </c>
      <c r="U490" s="13" t="s">
        <v>59</v>
      </c>
    </row>
    <row r="491" ht="15.75" customHeight="1">
      <c r="B491" s="145">
        <v>738.0</v>
      </c>
      <c r="C491" s="12" t="s">
        <v>810</v>
      </c>
      <c r="D491" s="102"/>
      <c r="E491" s="102"/>
      <c r="F491" s="102"/>
      <c r="G491" s="102"/>
      <c r="H491" s="15" t="s">
        <v>28</v>
      </c>
      <c r="I491" s="16"/>
      <c r="J491" s="16"/>
      <c r="K491" s="16"/>
      <c r="L491" s="16"/>
      <c r="M491" s="16"/>
      <c r="N491" s="13" t="s">
        <v>30</v>
      </c>
      <c r="O491" s="15" t="s">
        <v>30</v>
      </c>
      <c r="P491" s="15" t="s">
        <v>28</v>
      </c>
      <c r="Q491" s="146" t="s">
        <v>675</v>
      </c>
      <c r="R491" s="6" t="s">
        <v>672</v>
      </c>
      <c r="S491" s="18">
        <v>45321.0</v>
      </c>
      <c r="T491" s="18">
        <v>45489.0</v>
      </c>
      <c r="U491" s="13" t="s">
        <v>32</v>
      </c>
    </row>
    <row r="492" ht="15.75" customHeight="1">
      <c r="B492" s="145">
        <v>739.0</v>
      </c>
      <c r="C492" s="12" t="s">
        <v>739</v>
      </c>
      <c r="D492" s="102"/>
      <c r="E492" s="102"/>
      <c r="F492" s="102"/>
      <c r="G492" s="102"/>
      <c r="H492" s="15" t="s">
        <v>56</v>
      </c>
      <c r="I492" s="16"/>
      <c r="J492" s="16"/>
      <c r="K492" s="16"/>
      <c r="L492" s="16"/>
      <c r="M492" s="16"/>
      <c r="N492" s="13" t="s">
        <v>30</v>
      </c>
      <c r="O492" s="15" t="s">
        <v>30</v>
      </c>
      <c r="P492" s="15" t="s">
        <v>28</v>
      </c>
      <c r="Q492" s="146" t="s">
        <v>675</v>
      </c>
      <c r="R492" s="6" t="s">
        <v>641</v>
      </c>
      <c r="S492" s="18">
        <v>45321.0</v>
      </c>
      <c r="T492" s="18">
        <v>45328.0</v>
      </c>
      <c r="U492" s="13" t="s">
        <v>59</v>
      </c>
    </row>
    <row r="493" ht="15.75" customHeight="1">
      <c r="B493" s="145">
        <v>740.0</v>
      </c>
      <c r="C493" s="12" t="s">
        <v>811</v>
      </c>
      <c r="D493" s="102"/>
      <c r="E493" s="102"/>
      <c r="F493" s="102"/>
      <c r="G493" s="102">
        <v>45381.0</v>
      </c>
      <c r="H493" s="15" t="s">
        <v>56</v>
      </c>
      <c r="I493" s="16"/>
      <c r="J493" s="16"/>
      <c r="K493" s="16"/>
      <c r="L493" s="16"/>
      <c r="M493" s="16"/>
      <c r="N493" s="13" t="s">
        <v>56</v>
      </c>
      <c r="O493" s="15" t="s">
        <v>56</v>
      </c>
      <c r="P493" s="15" t="s">
        <v>56</v>
      </c>
      <c r="Q493" s="146" t="s">
        <v>989</v>
      </c>
      <c r="R493" s="6" t="s">
        <v>641</v>
      </c>
      <c r="S493" s="18">
        <v>45324.0</v>
      </c>
      <c r="T493" s="18">
        <v>45359.0</v>
      </c>
      <c r="U493" s="13" t="s">
        <v>59</v>
      </c>
    </row>
    <row r="494" ht="15.75" customHeight="1">
      <c r="B494" s="145">
        <v>741.0</v>
      </c>
      <c r="C494" s="12" t="s">
        <v>813</v>
      </c>
      <c r="D494" s="102"/>
      <c r="E494" s="102"/>
      <c r="F494" s="102"/>
      <c r="G494" s="102">
        <v>45356.0</v>
      </c>
      <c r="H494" s="15" t="s">
        <v>56</v>
      </c>
      <c r="I494" s="16"/>
      <c r="J494" s="16"/>
      <c r="K494" s="16"/>
      <c r="L494" s="16"/>
      <c r="M494" s="16"/>
      <c r="N494" s="13" t="s">
        <v>56</v>
      </c>
      <c r="O494" s="15" t="s">
        <v>56</v>
      </c>
      <c r="P494" s="15" t="s">
        <v>56</v>
      </c>
      <c r="Q494" s="146" t="s">
        <v>998</v>
      </c>
      <c r="R494" s="6" t="s">
        <v>641</v>
      </c>
      <c r="S494" s="18">
        <v>45327.0</v>
      </c>
      <c r="T494" s="18">
        <v>45362.0</v>
      </c>
      <c r="U494" s="13" t="s">
        <v>59</v>
      </c>
    </row>
    <row r="495" ht="15.75" customHeight="1">
      <c r="B495" s="145">
        <v>742.0</v>
      </c>
      <c r="C495" s="12" t="s">
        <v>452</v>
      </c>
      <c r="D495" s="102"/>
      <c r="E495" s="102"/>
      <c r="F495" s="102"/>
      <c r="G495" s="102">
        <v>45362.0</v>
      </c>
      <c r="H495" s="15" t="s">
        <v>28</v>
      </c>
      <c r="I495" s="16"/>
      <c r="J495" s="16"/>
      <c r="K495" s="16"/>
      <c r="L495" s="16"/>
      <c r="M495" s="16"/>
      <c r="N495" s="13" t="s">
        <v>56</v>
      </c>
      <c r="O495" s="15" t="s">
        <v>56</v>
      </c>
      <c r="P495" s="15" t="s">
        <v>56</v>
      </c>
      <c r="Q495" s="146" t="s">
        <v>675</v>
      </c>
      <c r="R495" s="6" t="s">
        <v>641</v>
      </c>
      <c r="S495" s="18">
        <v>45328.0</v>
      </c>
      <c r="T495" s="18">
        <v>45349.0</v>
      </c>
      <c r="U495" s="13" t="s">
        <v>59</v>
      </c>
    </row>
    <row r="496" ht="15.75" customHeight="1">
      <c r="B496" s="145">
        <v>743.0</v>
      </c>
      <c r="C496" s="12" t="s">
        <v>815</v>
      </c>
      <c r="D496" s="102"/>
      <c r="E496" s="102"/>
      <c r="F496" s="102"/>
      <c r="G496" s="102">
        <v>45357.0</v>
      </c>
      <c r="H496" s="15" t="s">
        <v>28</v>
      </c>
      <c r="I496" s="16"/>
      <c r="J496" s="16"/>
      <c r="K496" s="16"/>
      <c r="L496" s="16"/>
      <c r="M496" s="16"/>
      <c r="N496" s="13" t="s">
        <v>56</v>
      </c>
      <c r="O496" s="15" t="s">
        <v>56</v>
      </c>
      <c r="P496" s="15" t="s">
        <v>56</v>
      </c>
      <c r="Q496" s="146" t="s">
        <v>1012</v>
      </c>
      <c r="R496" s="6" t="s">
        <v>641</v>
      </c>
      <c r="S496" s="18">
        <v>45330.0</v>
      </c>
      <c r="T496" s="18">
        <v>45358.0</v>
      </c>
      <c r="U496" s="13" t="s">
        <v>59</v>
      </c>
    </row>
    <row r="497" ht="15.75" customHeight="1">
      <c r="B497" s="145">
        <v>744.0</v>
      </c>
      <c r="C497" s="12" t="s">
        <v>818</v>
      </c>
      <c r="D497" s="102"/>
      <c r="E497" s="102"/>
      <c r="F497" s="102"/>
      <c r="G497" s="102">
        <v>45363.0</v>
      </c>
      <c r="H497" s="15" t="s">
        <v>56</v>
      </c>
      <c r="I497" s="16"/>
      <c r="J497" s="16"/>
      <c r="K497" s="16"/>
      <c r="L497" s="16"/>
      <c r="M497" s="16"/>
      <c r="N497" s="13" t="s">
        <v>56</v>
      </c>
      <c r="O497" s="15" t="s">
        <v>56</v>
      </c>
      <c r="P497" s="15" t="s">
        <v>28</v>
      </c>
      <c r="Q497" s="146" t="s">
        <v>1016</v>
      </c>
      <c r="R497" s="6" t="s">
        <v>641</v>
      </c>
      <c r="S497" s="18">
        <v>45330.0</v>
      </c>
      <c r="T497" s="18">
        <v>45365.0</v>
      </c>
      <c r="U497" s="13" t="s">
        <v>59</v>
      </c>
    </row>
    <row r="498" ht="15.75" customHeight="1">
      <c r="B498" s="145">
        <v>745.0</v>
      </c>
      <c r="C498" s="12" t="s">
        <v>524</v>
      </c>
      <c r="D498" s="102"/>
      <c r="E498" s="102"/>
      <c r="F498" s="102"/>
      <c r="G498" s="102">
        <v>45355.0</v>
      </c>
      <c r="H498" s="15" t="s">
        <v>56</v>
      </c>
      <c r="I498" s="16"/>
      <c r="J498" s="16"/>
      <c r="K498" s="16"/>
      <c r="L498" s="16"/>
      <c r="M498" s="16"/>
      <c r="N498" s="13" t="s">
        <v>56</v>
      </c>
      <c r="O498" s="15" t="s">
        <v>56</v>
      </c>
      <c r="P498" s="15" t="s">
        <v>28</v>
      </c>
      <c r="Q498" s="146" t="s">
        <v>1020</v>
      </c>
      <c r="R498" s="6" t="s">
        <v>641</v>
      </c>
      <c r="S498" s="18">
        <v>45334.0</v>
      </c>
      <c r="T498" s="18">
        <v>45344.0</v>
      </c>
      <c r="U498" s="13" t="s">
        <v>59</v>
      </c>
    </row>
    <row r="499" ht="15.75" customHeight="1">
      <c r="B499" s="145">
        <v>746.0</v>
      </c>
      <c r="C499" s="12" t="s">
        <v>820</v>
      </c>
      <c r="D499" s="102"/>
      <c r="E499" s="102"/>
      <c r="F499" s="102"/>
      <c r="G499" s="102">
        <v>45362.0</v>
      </c>
      <c r="H499" s="15" t="s">
        <v>56</v>
      </c>
      <c r="I499" s="16"/>
      <c r="J499" s="16"/>
      <c r="K499" s="16"/>
      <c r="L499" s="16"/>
      <c r="M499" s="16"/>
      <c r="N499" s="13" t="s">
        <v>56</v>
      </c>
      <c r="O499" s="15" t="s">
        <v>56</v>
      </c>
      <c r="P499" s="15" t="s">
        <v>56</v>
      </c>
      <c r="Q499" s="146" t="s">
        <v>1027</v>
      </c>
      <c r="R499" s="6" t="s">
        <v>641</v>
      </c>
      <c r="S499" s="18">
        <v>45334.0</v>
      </c>
      <c r="T499" s="18">
        <v>45363.0</v>
      </c>
      <c r="U499" s="13" t="s">
        <v>59</v>
      </c>
    </row>
    <row r="500" ht="15.75" customHeight="1">
      <c r="B500" s="145">
        <v>747.0</v>
      </c>
      <c r="C500" s="12" t="s">
        <v>484</v>
      </c>
      <c r="D500" s="102"/>
      <c r="E500" s="102"/>
      <c r="F500" s="102"/>
      <c r="G500" s="102">
        <v>45362.0</v>
      </c>
      <c r="H500" s="15" t="s">
        <v>56</v>
      </c>
      <c r="I500" s="16"/>
      <c r="J500" s="16"/>
      <c r="K500" s="16"/>
      <c r="L500" s="16"/>
      <c r="M500" s="16"/>
      <c r="N500" s="13" t="s">
        <v>56</v>
      </c>
      <c r="O500" s="15" t="s">
        <v>56</v>
      </c>
      <c r="P500" s="15" t="s">
        <v>56</v>
      </c>
      <c r="Q500" s="146" t="s">
        <v>673</v>
      </c>
      <c r="R500" s="6" t="s">
        <v>641</v>
      </c>
      <c r="S500" s="18">
        <v>45335.0</v>
      </c>
      <c r="T500" s="18">
        <v>45349.0</v>
      </c>
      <c r="U500" s="13" t="s">
        <v>59</v>
      </c>
    </row>
    <row r="501" ht="15.75" customHeight="1">
      <c r="B501" s="145">
        <v>748.0</v>
      </c>
      <c r="C501" s="12" t="s">
        <v>754</v>
      </c>
      <c r="D501" s="102"/>
      <c r="E501" s="102"/>
      <c r="F501" s="102"/>
      <c r="G501" s="102">
        <v>45364.0</v>
      </c>
      <c r="H501" s="15" t="s">
        <v>56</v>
      </c>
      <c r="I501" s="16"/>
      <c r="J501" s="16"/>
      <c r="K501" s="16"/>
      <c r="L501" s="16"/>
      <c r="M501" s="16"/>
      <c r="N501" s="13" t="s">
        <v>56</v>
      </c>
      <c r="O501" s="15" t="s">
        <v>56</v>
      </c>
      <c r="P501" s="15" t="s">
        <v>56</v>
      </c>
      <c r="Q501" s="146" t="s">
        <v>897</v>
      </c>
      <c r="R501" s="6" t="s">
        <v>641</v>
      </c>
      <c r="S501" s="18">
        <v>45335.0</v>
      </c>
      <c r="T501" s="18">
        <v>45356.0</v>
      </c>
      <c r="U501" s="13" t="s">
        <v>59</v>
      </c>
    </row>
    <row r="502" ht="15.75" customHeight="1">
      <c r="B502" s="145">
        <v>749.0</v>
      </c>
      <c r="C502" s="12" t="s">
        <v>822</v>
      </c>
      <c r="D502" s="102"/>
      <c r="E502" s="102"/>
      <c r="F502" s="102"/>
      <c r="G502" s="102">
        <v>45371.0</v>
      </c>
      <c r="H502" s="15" t="s">
        <v>56</v>
      </c>
      <c r="I502" s="16"/>
      <c r="J502" s="16"/>
      <c r="K502" s="16"/>
      <c r="L502" s="16"/>
      <c r="M502" s="16"/>
      <c r="N502" s="13" t="s">
        <v>56</v>
      </c>
      <c r="O502" s="15" t="s">
        <v>56</v>
      </c>
      <c r="P502" s="15" t="s">
        <v>28</v>
      </c>
      <c r="Q502" s="146" t="s">
        <v>1035</v>
      </c>
      <c r="R502" s="6" t="s">
        <v>641</v>
      </c>
      <c r="S502" s="18">
        <v>45338.0</v>
      </c>
      <c r="T502" s="18">
        <v>45373.0</v>
      </c>
      <c r="U502" s="13" t="s">
        <v>59</v>
      </c>
    </row>
    <row r="503" ht="15.75" customHeight="1">
      <c r="B503" s="145">
        <v>750.0</v>
      </c>
      <c r="C503" s="12" t="s">
        <v>775</v>
      </c>
      <c r="D503" s="102"/>
      <c r="E503" s="102"/>
      <c r="F503" s="102"/>
      <c r="G503" s="102">
        <v>45373.0</v>
      </c>
      <c r="H503" s="15" t="s">
        <v>56</v>
      </c>
      <c r="I503" s="16"/>
      <c r="J503" s="16"/>
      <c r="K503" s="16"/>
      <c r="L503" s="16"/>
      <c r="M503" s="16"/>
      <c r="N503" s="13" t="s">
        <v>56</v>
      </c>
      <c r="O503" s="15" t="s">
        <v>56</v>
      </c>
      <c r="P503" s="15" t="s">
        <v>56</v>
      </c>
      <c r="Q503" s="146" t="s">
        <v>675</v>
      </c>
      <c r="R503" s="6" t="s">
        <v>641</v>
      </c>
      <c r="S503" s="18">
        <v>45338.0</v>
      </c>
      <c r="T503" s="18">
        <v>45373.0</v>
      </c>
      <c r="U503" s="13" t="s">
        <v>59</v>
      </c>
    </row>
    <row r="504" ht="15.75" customHeight="1">
      <c r="B504" s="145">
        <v>751.0</v>
      </c>
      <c r="C504" s="12" t="s">
        <v>823</v>
      </c>
      <c r="D504" s="102"/>
      <c r="E504" s="102"/>
      <c r="F504" s="102"/>
      <c r="G504" s="102">
        <v>45376.0</v>
      </c>
      <c r="H504" s="15" t="s">
        <v>56</v>
      </c>
      <c r="I504" s="16"/>
      <c r="J504" s="16"/>
      <c r="K504" s="16"/>
      <c r="L504" s="16"/>
      <c r="M504" s="16"/>
      <c r="N504" s="13" t="s">
        <v>56</v>
      </c>
      <c r="O504" s="15" t="s">
        <v>56</v>
      </c>
      <c r="P504" s="15" t="s">
        <v>56</v>
      </c>
      <c r="Q504" s="146" t="s">
        <v>1040</v>
      </c>
      <c r="R504" s="6" t="s">
        <v>641</v>
      </c>
      <c r="S504" s="18">
        <v>45338.0</v>
      </c>
      <c r="T504" s="18">
        <v>45373.0</v>
      </c>
      <c r="U504" s="13" t="s">
        <v>59</v>
      </c>
    </row>
    <row r="505" ht="15.75" customHeight="1">
      <c r="B505" s="145">
        <v>752.0</v>
      </c>
      <c r="C505" s="12" t="s">
        <v>825</v>
      </c>
      <c r="D505" s="102"/>
      <c r="E505" s="102"/>
      <c r="F505" s="102"/>
      <c r="G505" s="102">
        <v>45379.0</v>
      </c>
      <c r="H505" s="15" t="s">
        <v>56</v>
      </c>
      <c r="I505" s="16"/>
      <c r="J505" s="16"/>
      <c r="K505" s="16"/>
      <c r="L505" s="16"/>
      <c r="M505" s="16"/>
      <c r="N505" s="13" t="s">
        <v>56</v>
      </c>
      <c r="O505" s="15" t="s">
        <v>56</v>
      </c>
      <c r="P505" s="15" t="s">
        <v>28</v>
      </c>
      <c r="Q505" s="146" t="s">
        <v>1045</v>
      </c>
      <c r="R505" s="6" t="s">
        <v>641</v>
      </c>
      <c r="S505" s="18">
        <v>45342.0</v>
      </c>
      <c r="T505" s="18">
        <v>45373.0</v>
      </c>
      <c r="U505" s="13" t="s">
        <v>59</v>
      </c>
    </row>
    <row r="506" ht="15.75" customHeight="1">
      <c r="B506" s="145">
        <v>753.0</v>
      </c>
      <c r="C506" s="12" t="s">
        <v>827</v>
      </c>
      <c r="D506" s="102"/>
      <c r="E506" s="102"/>
      <c r="F506" s="102"/>
      <c r="G506" s="102"/>
      <c r="H506" s="15" t="s">
        <v>56</v>
      </c>
      <c r="I506" s="16"/>
      <c r="J506" s="16"/>
      <c r="K506" s="16"/>
      <c r="L506" s="16"/>
      <c r="M506" s="16"/>
      <c r="N506" s="13" t="s">
        <v>56</v>
      </c>
      <c r="O506" s="15" t="s">
        <v>56</v>
      </c>
      <c r="P506" s="15" t="s">
        <v>56</v>
      </c>
      <c r="Q506" s="146" t="s">
        <v>1049</v>
      </c>
      <c r="R506" s="6" t="s">
        <v>672</v>
      </c>
      <c r="S506" s="18">
        <v>45342.0</v>
      </c>
      <c r="T506" s="18">
        <v>45657.0</v>
      </c>
      <c r="U506" s="13" t="s">
        <v>59</v>
      </c>
    </row>
    <row r="507" ht="15.75" customHeight="1">
      <c r="B507" s="145">
        <v>754.0</v>
      </c>
      <c r="C507" s="12" t="s">
        <v>828</v>
      </c>
      <c r="D507" s="102"/>
      <c r="E507" s="102"/>
      <c r="F507" s="102"/>
      <c r="G507" s="102">
        <v>45364.0</v>
      </c>
      <c r="H507" s="15" t="s">
        <v>56</v>
      </c>
      <c r="I507" s="16"/>
      <c r="J507" s="16"/>
      <c r="K507" s="16"/>
      <c r="L507" s="16"/>
      <c r="M507" s="16"/>
      <c r="N507" s="13" t="s">
        <v>56</v>
      </c>
      <c r="O507" s="15" t="s">
        <v>56</v>
      </c>
      <c r="P507" s="15" t="s">
        <v>56</v>
      </c>
      <c r="Q507" s="146" t="s">
        <v>1055</v>
      </c>
      <c r="R507" s="6" t="s">
        <v>641</v>
      </c>
      <c r="S507" s="18">
        <v>45343.0</v>
      </c>
      <c r="T507" s="18">
        <v>45365.0</v>
      </c>
      <c r="U507" s="13" t="s">
        <v>59</v>
      </c>
    </row>
    <row r="508" ht="15.75" customHeight="1">
      <c r="B508" s="145">
        <v>755.0</v>
      </c>
      <c r="C508" s="12" t="s">
        <v>830</v>
      </c>
      <c r="D508" s="102"/>
      <c r="E508" s="102"/>
      <c r="F508" s="102"/>
      <c r="G508" s="102">
        <v>45377.0</v>
      </c>
      <c r="H508" s="15" t="s">
        <v>56</v>
      </c>
      <c r="I508" s="16"/>
      <c r="J508" s="16"/>
      <c r="K508" s="16"/>
      <c r="L508" s="16"/>
      <c r="M508" s="16"/>
      <c r="N508" s="13" t="s">
        <v>56</v>
      </c>
      <c r="O508" s="15" t="s">
        <v>56</v>
      </c>
      <c r="P508" s="15" t="s">
        <v>56</v>
      </c>
      <c r="Q508" s="146" t="s">
        <v>1061</v>
      </c>
      <c r="R508" s="6" t="s">
        <v>641</v>
      </c>
      <c r="S508" s="18">
        <v>45343.0</v>
      </c>
      <c r="T508" s="18">
        <v>45371.0</v>
      </c>
      <c r="U508" s="13" t="s">
        <v>59</v>
      </c>
    </row>
    <row r="509" ht="15.75" customHeight="1">
      <c r="B509" s="145">
        <v>757.0</v>
      </c>
      <c r="C509" s="12" t="s">
        <v>832</v>
      </c>
      <c r="D509" s="102"/>
      <c r="E509" s="102"/>
      <c r="F509" s="102"/>
      <c r="G509" s="102">
        <v>45384.0</v>
      </c>
      <c r="H509" s="15" t="s">
        <v>56</v>
      </c>
      <c r="I509" s="16"/>
      <c r="J509" s="16"/>
      <c r="K509" s="16"/>
      <c r="L509" s="16"/>
      <c r="M509" s="16"/>
      <c r="N509" s="13" t="s">
        <v>56</v>
      </c>
      <c r="O509" s="15" t="s">
        <v>56</v>
      </c>
      <c r="P509" s="15" t="s">
        <v>56</v>
      </c>
      <c r="Q509" s="146" t="s">
        <v>1065</v>
      </c>
      <c r="R509" s="6" t="s">
        <v>641</v>
      </c>
      <c r="S509" s="18">
        <v>45345.0</v>
      </c>
      <c r="T509" s="18">
        <v>45377.0</v>
      </c>
      <c r="U509" s="13" t="s">
        <v>59</v>
      </c>
    </row>
    <row r="510" ht="15.75" customHeight="1">
      <c r="B510" s="145">
        <v>758.0</v>
      </c>
      <c r="C510" s="12" t="s">
        <v>484</v>
      </c>
      <c r="D510" s="102"/>
      <c r="E510" s="102"/>
      <c r="F510" s="102"/>
      <c r="G510" s="102">
        <v>45379.0</v>
      </c>
      <c r="H510" s="15" t="s">
        <v>56</v>
      </c>
      <c r="I510" s="16"/>
      <c r="J510" s="16"/>
      <c r="K510" s="16"/>
      <c r="L510" s="16"/>
      <c r="M510" s="16"/>
      <c r="N510" s="13" t="s">
        <v>56</v>
      </c>
      <c r="O510" s="15" t="s">
        <v>56</v>
      </c>
      <c r="P510" s="15" t="s">
        <v>56</v>
      </c>
      <c r="Q510" s="146" t="s">
        <v>673</v>
      </c>
      <c r="R510" s="6" t="s">
        <v>641</v>
      </c>
      <c r="S510" s="18">
        <v>45345.0</v>
      </c>
      <c r="T510" s="18">
        <v>45379.0</v>
      </c>
      <c r="U510" s="13" t="s">
        <v>59</v>
      </c>
    </row>
    <row r="511" ht="15.75" customHeight="1">
      <c r="B511" s="145">
        <v>759.0</v>
      </c>
      <c r="C511" s="12" t="s">
        <v>833</v>
      </c>
      <c r="D511" s="102"/>
      <c r="E511" s="102"/>
      <c r="F511" s="102"/>
      <c r="G511" s="102"/>
      <c r="H511" s="15" t="s">
        <v>28</v>
      </c>
      <c r="I511" s="16"/>
      <c r="J511" s="16"/>
      <c r="K511" s="16"/>
      <c r="L511" s="16"/>
      <c r="M511" s="16"/>
      <c r="N511" s="13" t="s">
        <v>30</v>
      </c>
      <c r="O511" s="15" t="s">
        <v>30</v>
      </c>
      <c r="P511" s="15" t="s">
        <v>28</v>
      </c>
      <c r="Q511" s="146" t="s">
        <v>1072</v>
      </c>
      <c r="R511" s="6" t="s">
        <v>672</v>
      </c>
      <c r="S511" s="18">
        <v>45346.0</v>
      </c>
      <c r="T511" s="18">
        <v>45428.0</v>
      </c>
      <c r="U511" s="13" t="s">
        <v>59</v>
      </c>
    </row>
    <row r="512" ht="15.75" customHeight="1">
      <c r="B512" s="145">
        <v>760.0</v>
      </c>
      <c r="C512" s="12" t="s">
        <v>415</v>
      </c>
      <c r="D512" s="102"/>
      <c r="E512" s="102"/>
      <c r="F512" s="102"/>
      <c r="G512" s="102">
        <v>45362.0</v>
      </c>
      <c r="H512" s="15" t="s">
        <v>56</v>
      </c>
      <c r="I512" s="16"/>
      <c r="J512" s="16"/>
      <c r="K512" s="16"/>
      <c r="L512" s="16"/>
      <c r="M512" s="16"/>
      <c r="N512" s="13" t="s">
        <v>30</v>
      </c>
      <c r="O512" s="15" t="s">
        <v>30</v>
      </c>
      <c r="P512" s="15" t="s">
        <v>28</v>
      </c>
      <c r="Q512" s="146" t="s">
        <v>1075</v>
      </c>
      <c r="R512" s="6" t="s">
        <v>641</v>
      </c>
      <c r="S512" s="18">
        <v>45348.0</v>
      </c>
      <c r="T512" s="18">
        <v>45363.0</v>
      </c>
      <c r="U512" s="13" t="s">
        <v>59</v>
      </c>
    </row>
    <row r="513" ht="15.75" customHeight="1">
      <c r="B513" s="145">
        <v>761.0</v>
      </c>
      <c r="C513" s="12" t="s">
        <v>834</v>
      </c>
      <c r="D513" s="102"/>
      <c r="E513" s="102"/>
      <c r="F513" s="102"/>
      <c r="G513" s="102">
        <v>45366.0</v>
      </c>
      <c r="H513" s="15" t="s">
        <v>56</v>
      </c>
      <c r="I513" s="16"/>
      <c r="J513" s="16"/>
      <c r="K513" s="16"/>
      <c r="L513" s="16"/>
      <c r="M513" s="16"/>
      <c r="N513" s="13" t="s">
        <v>30</v>
      </c>
      <c r="O513" s="15" t="s">
        <v>30</v>
      </c>
      <c r="P513" s="15" t="s">
        <v>28</v>
      </c>
      <c r="Q513" s="146" t="s">
        <v>675</v>
      </c>
      <c r="R513" s="6" t="s">
        <v>641</v>
      </c>
      <c r="S513" s="18">
        <v>45349.0</v>
      </c>
      <c r="T513" s="18">
        <v>45349.0</v>
      </c>
      <c r="U513" s="13" t="s">
        <v>59</v>
      </c>
    </row>
    <row r="514" ht="15.75" customHeight="1">
      <c r="B514" s="145">
        <v>762.0</v>
      </c>
      <c r="C514" s="12" t="s">
        <v>760</v>
      </c>
      <c r="D514" s="102"/>
      <c r="E514" s="102"/>
      <c r="F514" s="102"/>
      <c r="G514" s="102">
        <v>45378.0</v>
      </c>
      <c r="H514" s="15" t="s">
        <v>56</v>
      </c>
      <c r="I514" s="16"/>
      <c r="J514" s="16"/>
      <c r="K514" s="16"/>
      <c r="L514" s="16"/>
      <c r="M514" s="16"/>
      <c r="N514" s="13" t="s">
        <v>56</v>
      </c>
      <c r="O514" s="15" t="s">
        <v>56</v>
      </c>
      <c r="P514" s="15" t="s">
        <v>56</v>
      </c>
      <c r="Q514" s="146" t="s">
        <v>902</v>
      </c>
      <c r="R514" s="6" t="s">
        <v>641</v>
      </c>
      <c r="S514" s="18">
        <v>45349.0</v>
      </c>
      <c r="T514" s="18">
        <v>45349.0</v>
      </c>
      <c r="U514" s="13" t="s">
        <v>59</v>
      </c>
    </row>
    <row r="515" ht="15.75" customHeight="1">
      <c r="B515" s="145">
        <v>763.0</v>
      </c>
      <c r="C515" s="12" t="s">
        <v>837</v>
      </c>
      <c r="D515" s="102"/>
      <c r="E515" s="102"/>
      <c r="F515" s="102"/>
      <c r="G515" s="102"/>
      <c r="H515" s="15" t="s">
        <v>28</v>
      </c>
      <c r="I515" s="16"/>
      <c r="J515" s="16"/>
      <c r="K515" s="16"/>
      <c r="L515" s="16"/>
      <c r="M515" s="16"/>
      <c r="N515" s="13" t="s">
        <v>30</v>
      </c>
      <c r="O515" s="15" t="s">
        <v>30</v>
      </c>
      <c r="P515" s="15" t="s">
        <v>28</v>
      </c>
      <c r="Q515" s="146" t="s">
        <v>675</v>
      </c>
      <c r="R515" s="6" t="s">
        <v>672</v>
      </c>
      <c r="S515" s="18">
        <v>45349.0</v>
      </c>
      <c r="T515" s="18">
        <v>45657.0</v>
      </c>
      <c r="U515" s="13" t="s">
        <v>79</v>
      </c>
    </row>
    <row r="516" ht="15.75" customHeight="1">
      <c r="B516" s="145">
        <v>764.0</v>
      </c>
      <c r="C516" s="12" t="s">
        <v>1082</v>
      </c>
      <c r="D516" s="102"/>
      <c r="E516" s="102"/>
      <c r="F516" s="102"/>
      <c r="G516" s="102"/>
      <c r="H516" s="15" t="s">
        <v>28</v>
      </c>
      <c r="I516" s="16"/>
      <c r="J516" s="16"/>
      <c r="K516" s="16"/>
      <c r="L516" s="16"/>
      <c r="M516" s="16"/>
      <c r="N516" s="13" t="s">
        <v>30</v>
      </c>
      <c r="O516" s="15" t="s">
        <v>30</v>
      </c>
      <c r="P516" s="15" t="s">
        <v>28</v>
      </c>
      <c r="Q516" s="146" t="s">
        <v>1084</v>
      </c>
      <c r="R516" s="6" t="s">
        <v>672</v>
      </c>
      <c r="S516" s="18">
        <v>45350.0</v>
      </c>
      <c r="T516" s="18">
        <v>45455.0</v>
      </c>
      <c r="U516" s="13" t="s">
        <v>59</v>
      </c>
    </row>
    <row r="517" ht="15.75" customHeight="1">
      <c r="B517" s="145">
        <v>765.0</v>
      </c>
      <c r="C517" s="12" t="s">
        <v>841</v>
      </c>
      <c r="D517" s="102"/>
      <c r="E517" s="102"/>
      <c r="F517" s="102"/>
      <c r="G517" s="102"/>
      <c r="H517" s="15" t="s">
        <v>28</v>
      </c>
      <c r="I517" s="16"/>
      <c r="J517" s="16"/>
      <c r="K517" s="16"/>
      <c r="L517" s="16"/>
      <c r="M517" s="16"/>
      <c r="N517" s="13" t="s">
        <v>30</v>
      </c>
      <c r="O517" s="15" t="s">
        <v>30</v>
      </c>
      <c r="P517" s="15" t="s">
        <v>28</v>
      </c>
      <c r="Q517" s="146" t="s">
        <v>1088</v>
      </c>
      <c r="R517" s="6" t="s">
        <v>672</v>
      </c>
      <c r="S517" s="18">
        <v>45351.0</v>
      </c>
      <c r="T517" s="18">
        <v>45435.0</v>
      </c>
      <c r="U517" s="13" t="s">
        <v>59</v>
      </c>
    </row>
    <row r="518" ht="15.75" customHeight="1">
      <c r="B518" s="145">
        <v>766.0</v>
      </c>
      <c r="C518" s="12" t="s">
        <v>808</v>
      </c>
      <c r="D518" s="102"/>
      <c r="E518" s="102"/>
      <c r="F518" s="102"/>
      <c r="G518" s="102">
        <v>45362.0</v>
      </c>
      <c r="H518" s="15" t="s">
        <v>28</v>
      </c>
      <c r="I518" s="16"/>
      <c r="J518" s="16"/>
      <c r="K518" s="16"/>
      <c r="L518" s="16"/>
      <c r="M518" s="16"/>
      <c r="N518" s="13" t="s">
        <v>30</v>
      </c>
      <c r="O518" s="15" t="s">
        <v>30</v>
      </c>
      <c r="P518" s="15" t="s">
        <v>28</v>
      </c>
      <c r="Q518" s="146" t="s">
        <v>975</v>
      </c>
      <c r="R518" s="6" t="s">
        <v>641</v>
      </c>
      <c r="S518" s="18">
        <v>45351.0</v>
      </c>
      <c r="T518" s="18">
        <v>45365.0</v>
      </c>
      <c r="U518" s="13" t="s">
        <v>59</v>
      </c>
    </row>
    <row r="519" ht="15.75" customHeight="1">
      <c r="B519" s="145">
        <v>767.0</v>
      </c>
      <c r="C519" s="16"/>
      <c r="D519" s="102"/>
      <c r="E519" s="102"/>
      <c r="F519" s="102"/>
      <c r="G519" s="102"/>
      <c r="H519" s="15" t="s">
        <v>28</v>
      </c>
      <c r="I519" s="16"/>
      <c r="J519" s="16"/>
      <c r="K519" s="16"/>
      <c r="L519" s="16"/>
      <c r="M519" s="16"/>
      <c r="N519" s="13" t="s">
        <v>30</v>
      </c>
      <c r="O519" s="15" t="s">
        <v>30</v>
      </c>
      <c r="P519" s="15" t="s">
        <v>28</v>
      </c>
      <c r="Q519" s="18"/>
      <c r="R519" s="6" t="s">
        <v>641</v>
      </c>
      <c r="S519" s="18">
        <v>45355.0</v>
      </c>
      <c r="T519" s="18">
        <v>45355.0</v>
      </c>
      <c r="U519" s="13" t="s">
        <v>59</v>
      </c>
    </row>
    <row r="520" ht="15.75" customHeight="1">
      <c r="B520" s="145">
        <v>768.0</v>
      </c>
      <c r="C520" s="12" t="s">
        <v>842</v>
      </c>
      <c r="D520" s="102"/>
      <c r="E520" s="102"/>
      <c r="F520" s="102"/>
      <c r="G520" s="102">
        <v>45388.0</v>
      </c>
      <c r="H520" s="15" t="s">
        <v>56</v>
      </c>
      <c r="I520" s="16"/>
      <c r="J520" s="16"/>
      <c r="K520" s="16"/>
      <c r="L520" s="16"/>
      <c r="M520" s="16"/>
      <c r="N520" s="13" t="s">
        <v>56</v>
      </c>
      <c r="O520" s="15" t="s">
        <v>56</v>
      </c>
      <c r="P520" s="15" t="s">
        <v>56</v>
      </c>
      <c r="Q520" s="146" t="s">
        <v>1095</v>
      </c>
      <c r="R520" s="6" t="s">
        <v>672</v>
      </c>
      <c r="S520" s="18">
        <v>45356.0</v>
      </c>
      <c r="T520" s="18">
        <v>45391.0</v>
      </c>
      <c r="U520" s="13" t="s">
        <v>59</v>
      </c>
    </row>
    <row r="521" ht="15.75" customHeight="1">
      <c r="B521" s="145">
        <v>769.0</v>
      </c>
      <c r="C521" s="12" t="s">
        <v>650</v>
      </c>
      <c r="D521" s="102"/>
      <c r="E521" s="102"/>
      <c r="F521" s="102"/>
      <c r="G521" s="102">
        <v>45397.0</v>
      </c>
      <c r="H521" s="15" t="s">
        <v>699</v>
      </c>
      <c r="I521" s="16"/>
      <c r="J521" s="16"/>
      <c r="K521" s="16"/>
      <c r="L521" s="16"/>
      <c r="M521" s="16"/>
      <c r="N521" s="13" t="s">
        <v>56</v>
      </c>
      <c r="O521" s="15" t="s">
        <v>699</v>
      </c>
      <c r="P521" s="15" t="s">
        <v>699</v>
      </c>
      <c r="Q521" s="146" t="s">
        <v>771</v>
      </c>
      <c r="R521" s="6" t="s">
        <v>672</v>
      </c>
      <c r="S521" s="18">
        <v>45356.0</v>
      </c>
      <c r="T521" s="18">
        <v>45398.0</v>
      </c>
      <c r="U521" s="13" t="s">
        <v>59</v>
      </c>
    </row>
    <row r="522" ht="15.75" customHeight="1">
      <c r="B522" s="145">
        <v>770.0</v>
      </c>
      <c r="C522" s="12" t="s">
        <v>843</v>
      </c>
      <c r="D522" s="102"/>
      <c r="E522" s="102"/>
      <c r="F522" s="102"/>
      <c r="G522" s="102">
        <v>45378.0</v>
      </c>
      <c r="H522" s="15" t="s">
        <v>56</v>
      </c>
      <c r="I522" s="16"/>
      <c r="J522" s="16"/>
      <c r="K522" s="16"/>
      <c r="L522" s="16"/>
      <c r="M522" s="16"/>
      <c r="N522" s="13" t="s">
        <v>56</v>
      </c>
      <c r="O522" s="15" t="s">
        <v>56</v>
      </c>
      <c r="P522" s="15" t="s">
        <v>56</v>
      </c>
      <c r="Q522" s="146" t="s">
        <v>1100</v>
      </c>
      <c r="R522" s="6" t="s">
        <v>641</v>
      </c>
      <c r="S522" s="18">
        <v>45356.0</v>
      </c>
      <c r="T522" s="18">
        <v>45384.0</v>
      </c>
      <c r="U522" s="13" t="s">
        <v>59</v>
      </c>
    </row>
    <row r="523" ht="15.75" customHeight="1">
      <c r="B523" s="145">
        <v>771.0</v>
      </c>
      <c r="C523" s="12" t="s">
        <v>844</v>
      </c>
      <c r="D523" s="102"/>
      <c r="E523" s="102"/>
      <c r="F523" s="102"/>
      <c r="G523" s="102">
        <v>45392.0</v>
      </c>
      <c r="H523" s="15" t="s">
        <v>699</v>
      </c>
      <c r="I523" s="16"/>
      <c r="J523" s="16"/>
      <c r="K523" s="16"/>
      <c r="L523" s="16"/>
      <c r="M523" s="16"/>
      <c r="N523" s="13" t="s">
        <v>56</v>
      </c>
      <c r="O523" s="15" t="s">
        <v>56</v>
      </c>
      <c r="P523" s="15" t="s">
        <v>56</v>
      </c>
      <c r="Q523" s="146" t="s">
        <v>1103</v>
      </c>
      <c r="R523" s="6" t="s">
        <v>672</v>
      </c>
      <c r="S523" s="18">
        <v>45356.0</v>
      </c>
      <c r="T523" s="18">
        <v>45392.0</v>
      </c>
      <c r="U523" s="13" t="s">
        <v>59</v>
      </c>
    </row>
    <row r="524" ht="15.75" customHeight="1">
      <c r="B524" s="145">
        <v>772.0</v>
      </c>
      <c r="C524" s="12" t="s">
        <v>846</v>
      </c>
      <c r="D524" s="102"/>
      <c r="E524" s="102"/>
      <c r="F524" s="102"/>
      <c r="G524" s="102">
        <v>45394.0</v>
      </c>
      <c r="H524" s="15" t="s">
        <v>699</v>
      </c>
      <c r="I524" s="16"/>
      <c r="J524" s="16"/>
      <c r="K524" s="16"/>
      <c r="L524" s="16"/>
      <c r="M524" s="16"/>
      <c r="N524" s="13" t="s">
        <v>699</v>
      </c>
      <c r="O524" s="15" t="s">
        <v>30</v>
      </c>
      <c r="P524" s="15"/>
      <c r="Q524" s="146" t="s">
        <v>1105</v>
      </c>
      <c r="R524" s="6" t="s">
        <v>672</v>
      </c>
      <c r="S524" s="18">
        <v>45356.0</v>
      </c>
      <c r="T524" s="18">
        <v>45387.0</v>
      </c>
      <c r="U524" s="13" t="s">
        <v>59</v>
      </c>
    </row>
    <row r="525" ht="15.75" customHeight="1">
      <c r="B525" s="145">
        <v>773.0</v>
      </c>
      <c r="C525" s="12" t="s">
        <v>847</v>
      </c>
      <c r="D525" s="102"/>
      <c r="E525" s="102"/>
      <c r="F525" s="102"/>
      <c r="G525" s="102">
        <v>45383.0</v>
      </c>
      <c r="H525" s="15" t="s">
        <v>56</v>
      </c>
      <c r="I525" s="16"/>
      <c r="J525" s="16"/>
      <c r="K525" s="16"/>
      <c r="L525" s="16"/>
      <c r="M525" s="16"/>
      <c r="N525" s="13" t="s">
        <v>56</v>
      </c>
      <c r="O525" s="15" t="s">
        <v>56</v>
      </c>
      <c r="P525" s="15" t="s">
        <v>56</v>
      </c>
      <c r="Q525" s="146" t="s">
        <v>1108</v>
      </c>
      <c r="R525" s="6" t="s">
        <v>641</v>
      </c>
      <c r="S525" s="18">
        <v>45356.0</v>
      </c>
      <c r="T525" s="18">
        <v>45391.0</v>
      </c>
      <c r="U525" s="13" t="s">
        <v>59</v>
      </c>
    </row>
    <row r="526" ht="15.75" customHeight="1">
      <c r="B526" s="145">
        <v>774.0</v>
      </c>
      <c r="C526" s="12" t="s">
        <v>849</v>
      </c>
      <c r="D526" s="102"/>
      <c r="E526" s="102"/>
      <c r="F526" s="102"/>
      <c r="G526" s="102">
        <v>45380.0</v>
      </c>
      <c r="H526" s="15" t="s">
        <v>56</v>
      </c>
      <c r="I526" s="16"/>
      <c r="J526" s="16"/>
      <c r="K526" s="16"/>
      <c r="L526" s="16"/>
      <c r="M526" s="16"/>
      <c r="N526" s="13" t="s">
        <v>56</v>
      </c>
      <c r="O526" s="15" t="s">
        <v>56</v>
      </c>
      <c r="P526" s="15" t="s">
        <v>56</v>
      </c>
      <c r="Q526" s="146" t="s">
        <v>1111</v>
      </c>
      <c r="R526" s="6" t="s">
        <v>641</v>
      </c>
      <c r="S526" s="18">
        <v>45357.0</v>
      </c>
      <c r="T526" s="18">
        <v>45392.0</v>
      </c>
      <c r="U526" s="13" t="s">
        <v>59</v>
      </c>
    </row>
    <row r="527" ht="15.75" customHeight="1">
      <c r="B527" s="145">
        <v>775.0</v>
      </c>
      <c r="C527" s="12" t="s">
        <v>851</v>
      </c>
      <c r="D527" s="102"/>
      <c r="E527" s="102"/>
      <c r="F527" s="102"/>
      <c r="G527" s="102">
        <v>45390.0</v>
      </c>
      <c r="H527" s="15" t="s">
        <v>699</v>
      </c>
      <c r="I527" s="16"/>
      <c r="J527" s="16"/>
      <c r="K527" s="16"/>
      <c r="L527" s="16"/>
      <c r="M527" s="16"/>
      <c r="N527" s="13" t="s">
        <v>56</v>
      </c>
      <c r="O527" s="15" t="s">
        <v>56</v>
      </c>
      <c r="P527" s="15" t="s">
        <v>56</v>
      </c>
      <c r="Q527" s="146" t="s">
        <v>1113</v>
      </c>
      <c r="R527" s="6" t="s">
        <v>672</v>
      </c>
      <c r="S527" s="18">
        <v>45357.0</v>
      </c>
      <c r="T527" s="18">
        <v>45393.0</v>
      </c>
      <c r="U527" s="13" t="s">
        <v>59</v>
      </c>
    </row>
    <row r="528" ht="15.75" customHeight="1">
      <c r="B528" s="145">
        <v>776.0</v>
      </c>
      <c r="C528" s="12" t="s">
        <v>852</v>
      </c>
      <c r="D528" s="102"/>
      <c r="E528" s="102"/>
      <c r="F528" s="102"/>
      <c r="G528" s="102">
        <v>45394.0</v>
      </c>
      <c r="H528" s="15" t="s">
        <v>699</v>
      </c>
      <c r="I528" s="16"/>
      <c r="J528" s="16"/>
      <c r="K528" s="16"/>
      <c r="L528" s="16"/>
      <c r="M528" s="16"/>
      <c r="N528" s="13" t="s">
        <v>56</v>
      </c>
      <c r="O528" s="15" t="s">
        <v>30</v>
      </c>
      <c r="P528" s="15" t="s">
        <v>699</v>
      </c>
      <c r="Q528" s="146" t="s">
        <v>1115</v>
      </c>
      <c r="R528" s="6" t="s">
        <v>672</v>
      </c>
      <c r="S528" s="18">
        <v>45357.0</v>
      </c>
      <c r="T528" s="18">
        <v>45387.0</v>
      </c>
      <c r="U528" s="13" t="s">
        <v>59</v>
      </c>
    </row>
    <row r="529" ht="15.75" customHeight="1">
      <c r="B529" s="145">
        <v>777.0</v>
      </c>
      <c r="C529" s="12" t="s">
        <v>690</v>
      </c>
      <c r="D529" s="102"/>
      <c r="E529" s="102"/>
      <c r="F529" s="102"/>
      <c r="G529" s="102">
        <v>45369.0</v>
      </c>
      <c r="H529" s="15" t="s">
        <v>56</v>
      </c>
      <c r="I529" s="16"/>
      <c r="J529" s="16"/>
      <c r="K529" s="16"/>
      <c r="L529" s="16"/>
      <c r="M529" s="16"/>
      <c r="N529" s="13" t="s">
        <v>56</v>
      </c>
      <c r="O529" s="15" t="s">
        <v>56</v>
      </c>
      <c r="P529" s="15" t="s">
        <v>28</v>
      </c>
      <c r="Q529" s="146" t="s">
        <v>821</v>
      </c>
      <c r="R529" s="6" t="s">
        <v>641</v>
      </c>
      <c r="S529" s="18">
        <v>45357.0</v>
      </c>
      <c r="T529" s="18">
        <v>45371.0</v>
      </c>
      <c r="U529" s="13" t="s">
        <v>59</v>
      </c>
    </row>
    <row r="530" ht="15.75" customHeight="1">
      <c r="B530" s="145">
        <v>778.0</v>
      </c>
      <c r="C530" s="12" t="s">
        <v>763</v>
      </c>
      <c r="D530" s="102"/>
      <c r="E530" s="102"/>
      <c r="F530" s="102"/>
      <c r="G530" s="102">
        <v>45379.0</v>
      </c>
      <c r="H530" s="15" t="s">
        <v>56</v>
      </c>
      <c r="I530" s="16"/>
      <c r="J530" s="16"/>
      <c r="K530" s="16"/>
      <c r="L530" s="16"/>
      <c r="M530" s="16"/>
      <c r="N530" s="13" t="s">
        <v>56</v>
      </c>
      <c r="O530" s="15" t="s">
        <v>56</v>
      </c>
      <c r="P530" s="15" t="s">
        <v>28</v>
      </c>
      <c r="Q530" s="146" t="s">
        <v>908</v>
      </c>
      <c r="R530" s="6" t="s">
        <v>641</v>
      </c>
      <c r="S530" s="18">
        <v>45358.0</v>
      </c>
      <c r="T530" s="18">
        <v>45377.0</v>
      </c>
      <c r="U530" s="13" t="s">
        <v>59</v>
      </c>
    </row>
    <row r="531" ht="15.75" customHeight="1">
      <c r="B531" s="145">
        <v>779.0</v>
      </c>
      <c r="C531" s="12" t="s">
        <v>857</v>
      </c>
      <c r="D531" s="102"/>
      <c r="E531" s="102"/>
      <c r="F531" s="102"/>
      <c r="G531" s="102">
        <v>45398.0</v>
      </c>
      <c r="H531" s="15" t="s">
        <v>699</v>
      </c>
      <c r="I531" s="16"/>
      <c r="J531" s="16"/>
      <c r="K531" s="16"/>
      <c r="L531" s="16"/>
      <c r="M531" s="16"/>
      <c r="N531" s="13" t="s">
        <v>56</v>
      </c>
      <c r="O531" s="15" t="s">
        <v>30</v>
      </c>
      <c r="P531" s="15" t="s">
        <v>699</v>
      </c>
      <c r="Q531" s="146" t="s">
        <v>1119</v>
      </c>
      <c r="R531" s="6" t="s">
        <v>672</v>
      </c>
      <c r="S531" s="18">
        <v>45358.0</v>
      </c>
      <c r="T531" s="18">
        <v>45394.0</v>
      </c>
      <c r="U531" s="13" t="s">
        <v>59</v>
      </c>
    </row>
    <row r="532" ht="15.75" customHeight="1">
      <c r="B532" s="145">
        <v>780.0</v>
      </c>
      <c r="C532" s="12" t="s">
        <v>860</v>
      </c>
      <c r="D532" s="102"/>
      <c r="E532" s="102"/>
      <c r="F532" s="102"/>
      <c r="G532" s="102">
        <v>45399.0</v>
      </c>
      <c r="H532" s="15" t="s">
        <v>699</v>
      </c>
      <c r="I532" s="16"/>
      <c r="J532" s="16"/>
      <c r="K532" s="16"/>
      <c r="L532" s="16"/>
      <c r="M532" s="16"/>
      <c r="N532" s="13" t="s">
        <v>699</v>
      </c>
      <c r="O532" s="15" t="s">
        <v>30</v>
      </c>
      <c r="P532" s="15" t="s">
        <v>28</v>
      </c>
      <c r="Q532" s="146" t="s">
        <v>1122</v>
      </c>
      <c r="R532" s="6" t="s">
        <v>672</v>
      </c>
      <c r="S532" s="18">
        <v>45359.0</v>
      </c>
      <c r="T532" s="18">
        <v>45394.0</v>
      </c>
      <c r="U532" s="13" t="s">
        <v>59</v>
      </c>
    </row>
    <row r="533" ht="15.75" customHeight="1">
      <c r="B533" s="145">
        <v>781.0</v>
      </c>
      <c r="C533" s="12" t="s">
        <v>798</v>
      </c>
      <c r="D533" s="102"/>
      <c r="E533" s="102"/>
      <c r="F533" s="102"/>
      <c r="G533" s="102">
        <v>45369.0</v>
      </c>
      <c r="H533" s="15" t="s">
        <v>56</v>
      </c>
      <c r="I533" s="16"/>
      <c r="J533" s="16"/>
      <c r="K533" s="16"/>
      <c r="L533" s="16"/>
      <c r="M533" s="16"/>
      <c r="N533" s="13" t="s">
        <v>56</v>
      </c>
      <c r="O533" s="15" t="s">
        <v>56</v>
      </c>
      <c r="P533" s="15" t="s">
        <v>28</v>
      </c>
      <c r="Q533" s="146" t="s">
        <v>953</v>
      </c>
      <c r="R533" s="6" t="s">
        <v>641</v>
      </c>
      <c r="S533" s="18">
        <v>45359.0</v>
      </c>
      <c r="T533" s="18">
        <v>45373.0</v>
      </c>
      <c r="U533" s="13" t="s">
        <v>59</v>
      </c>
    </row>
    <row r="534" ht="15.75" customHeight="1">
      <c r="B534" s="145">
        <v>782.0</v>
      </c>
      <c r="C534" s="12" t="s">
        <v>652</v>
      </c>
      <c r="D534" s="102"/>
      <c r="E534" s="102"/>
      <c r="F534" s="102"/>
      <c r="G534" s="102">
        <v>45372.0</v>
      </c>
      <c r="H534" s="15" t="s">
        <v>56</v>
      </c>
      <c r="I534" s="16"/>
      <c r="J534" s="16"/>
      <c r="K534" s="16"/>
      <c r="L534" s="16"/>
      <c r="M534" s="16"/>
      <c r="N534" s="13" t="s">
        <v>56</v>
      </c>
      <c r="O534" s="15" t="s">
        <v>56</v>
      </c>
      <c r="P534" s="15" t="s">
        <v>28</v>
      </c>
      <c r="Q534" s="146" t="s">
        <v>773</v>
      </c>
      <c r="R534" s="6" t="s">
        <v>641</v>
      </c>
      <c r="S534" s="18">
        <v>45359.0</v>
      </c>
      <c r="T534" s="18">
        <v>45366.0</v>
      </c>
      <c r="U534" s="13" t="s">
        <v>59</v>
      </c>
    </row>
    <row r="535" ht="15.75" customHeight="1">
      <c r="B535" s="145">
        <v>783.0</v>
      </c>
      <c r="C535" s="12" t="s">
        <v>861</v>
      </c>
      <c r="D535" s="102"/>
      <c r="E535" s="102"/>
      <c r="F535" s="102"/>
      <c r="G535" s="102">
        <v>45393.0</v>
      </c>
      <c r="H535" s="15" t="s">
        <v>699</v>
      </c>
      <c r="I535" s="16"/>
      <c r="J535" s="16"/>
      <c r="K535" s="16"/>
      <c r="L535" s="16"/>
      <c r="M535" s="16"/>
      <c r="N535" s="13" t="s">
        <v>56</v>
      </c>
      <c r="O535" s="15" t="s">
        <v>699</v>
      </c>
      <c r="P535" s="15" t="s">
        <v>56</v>
      </c>
      <c r="Q535" s="146" t="s">
        <v>1126</v>
      </c>
      <c r="R535" s="6" t="s">
        <v>672</v>
      </c>
      <c r="S535" s="18">
        <v>45362.0</v>
      </c>
      <c r="T535" s="18">
        <v>45393.0</v>
      </c>
      <c r="U535" s="13" t="s">
        <v>59</v>
      </c>
    </row>
    <row r="536" ht="15.75" customHeight="1">
      <c r="B536" s="145">
        <v>784.0</v>
      </c>
      <c r="C536" s="12" t="s">
        <v>863</v>
      </c>
      <c r="D536" s="102"/>
      <c r="E536" s="102"/>
      <c r="F536" s="102"/>
      <c r="G536" s="102">
        <v>45406.0</v>
      </c>
      <c r="H536" s="15" t="s">
        <v>28</v>
      </c>
      <c r="I536" s="16"/>
      <c r="J536" s="16"/>
      <c r="K536" s="16"/>
      <c r="L536" s="16"/>
      <c r="M536" s="16"/>
      <c r="N536" s="13" t="s">
        <v>30</v>
      </c>
      <c r="O536" s="15" t="s">
        <v>30</v>
      </c>
      <c r="P536" s="15" t="s">
        <v>28</v>
      </c>
      <c r="Q536" s="146" t="s">
        <v>1127</v>
      </c>
      <c r="R536" s="6" t="s">
        <v>672</v>
      </c>
      <c r="S536" s="18">
        <v>45362.0</v>
      </c>
      <c r="T536" s="18">
        <v>45412.0</v>
      </c>
      <c r="U536" s="13" t="s">
        <v>59</v>
      </c>
    </row>
    <row r="537" ht="15.75" customHeight="1">
      <c r="B537" s="145">
        <v>785.0</v>
      </c>
      <c r="C537" s="12" t="s">
        <v>864</v>
      </c>
      <c r="D537" s="102"/>
      <c r="E537" s="102"/>
      <c r="F537" s="102"/>
      <c r="G537" s="102">
        <v>45404.0</v>
      </c>
      <c r="H537" s="15" t="s">
        <v>28</v>
      </c>
      <c r="I537" s="16"/>
      <c r="J537" s="16"/>
      <c r="K537" s="16"/>
      <c r="L537" s="16"/>
      <c r="M537" s="16"/>
      <c r="N537" s="13" t="s">
        <v>30</v>
      </c>
      <c r="O537" s="15" t="s">
        <v>30</v>
      </c>
      <c r="P537" s="15"/>
      <c r="Q537" s="146" t="s">
        <v>1130</v>
      </c>
      <c r="R537" s="6" t="s">
        <v>672</v>
      </c>
      <c r="S537" s="18">
        <v>45362.0</v>
      </c>
      <c r="T537" s="18">
        <v>45412.0</v>
      </c>
      <c r="U537" s="13" t="s">
        <v>59</v>
      </c>
    </row>
    <row r="538" ht="15.75" customHeight="1">
      <c r="B538" s="145">
        <v>786.0</v>
      </c>
      <c r="C538" s="12" t="s">
        <v>484</v>
      </c>
      <c r="D538" s="102"/>
      <c r="E538" s="102"/>
      <c r="F538" s="102"/>
      <c r="G538" s="102">
        <v>45379.0</v>
      </c>
      <c r="H538" s="15" t="s">
        <v>56</v>
      </c>
      <c r="I538" s="16"/>
      <c r="J538" s="16"/>
      <c r="K538" s="16"/>
      <c r="L538" s="16"/>
      <c r="M538" s="16"/>
      <c r="N538" s="13" t="s">
        <v>56</v>
      </c>
      <c r="O538" s="15" t="s">
        <v>56</v>
      </c>
      <c r="P538" s="15" t="s">
        <v>56</v>
      </c>
      <c r="Q538" s="146" t="s">
        <v>673</v>
      </c>
      <c r="R538" s="6" t="s">
        <v>641</v>
      </c>
      <c r="S538" s="18">
        <v>45363.0</v>
      </c>
      <c r="T538" s="18">
        <v>45406.0</v>
      </c>
      <c r="U538" s="13" t="s">
        <v>59</v>
      </c>
    </row>
    <row r="539" ht="15.75" customHeight="1">
      <c r="B539" s="145">
        <v>787.0</v>
      </c>
      <c r="C539" s="12" t="s">
        <v>866</v>
      </c>
      <c r="D539" s="102"/>
      <c r="E539" s="102"/>
      <c r="F539" s="102"/>
      <c r="G539" s="102">
        <v>45378.0</v>
      </c>
      <c r="H539" s="15" t="s">
        <v>28</v>
      </c>
      <c r="I539" s="16"/>
      <c r="J539" s="16"/>
      <c r="K539" s="16"/>
      <c r="L539" s="16"/>
      <c r="M539" s="16"/>
      <c r="N539" s="13" t="s">
        <v>56</v>
      </c>
      <c r="O539" s="15" t="s">
        <v>56</v>
      </c>
      <c r="P539" s="15" t="s">
        <v>56</v>
      </c>
      <c r="Q539" s="146" t="s">
        <v>1133</v>
      </c>
      <c r="R539" s="6" t="s">
        <v>641</v>
      </c>
      <c r="S539" s="18">
        <v>45363.0</v>
      </c>
      <c r="T539" s="18">
        <v>45399.0</v>
      </c>
      <c r="U539" s="13" t="s">
        <v>59</v>
      </c>
    </row>
    <row r="540" ht="15.75" customHeight="1">
      <c r="B540" s="145">
        <v>788.0</v>
      </c>
      <c r="C540" s="12" t="s">
        <v>760</v>
      </c>
      <c r="D540" s="102"/>
      <c r="E540" s="102"/>
      <c r="F540" s="102"/>
      <c r="G540" s="102">
        <v>45378.0</v>
      </c>
      <c r="H540" s="15" t="s">
        <v>56</v>
      </c>
      <c r="I540" s="16"/>
      <c r="J540" s="16"/>
      <c r="K540" s="16"/>
      <c r="L540" s="16"/>
      <c r="M540" s="16"/>
      <c r="N540" s="13" t="s">
        <v>56</v>
      </c>
      <c r="O540" s="15" t="s">
        <v>56</v>
      </c>
      <c r="P540" s="15" t="s">
        <v>56</v>
      </c>
      <c r="Q540" s="146" t="s">
        <v>902</v>
      </c>
      <c r="R540" s="6" t="s">
        <v>641</v>
      </c>
      <c r="S540" s="18">
        <v>45366.0</v>
      </c>
      <c r="T540" s="18">
        <v>45406.0</v>
      </c>
      <c r="U540" s="13" t="s">
        <v>59</v>
      </c>
    </row>
    <row r="541" ht="15.75" customHeight="1">
      <c r="B541" s="145">
        <v>789.0</v>
      </c>
      <c r="C541" s="12" t="s">
        <v>868</v>
      </c>
      <c r="D541" s="102"/>
      <c r="E541" s="102"/>
      <c r="F541" s="102"/>
      <c r="G541" s="102">
        <v>45380.0</v>
      </c>
      <c r="H541" s="15" t="s">
        <v>28</v>
      </c>
      <c r="I541" s="16"/>
      <c r="J541" s="16"/>
      <c r="K541" s="16"/>
      <c r="L541" s="16"/>
      <c r="M541" s="16"/>
      <c r="N541" s="13" t="s">
        <v>30</v>
      </c>
      <c r="O541" s="15" t="s">
        <v>30</v>
      </c>
      <c r="P541" s="15" t="s">
        <v>28</v>
      </c>
      <c r="Q541" s="146" t="s">
        <v>1137</v>
      </c>
      <c r="R541" s="6" t="s">
        <v>641</v>
      </c>
      <c r="S541" s="18">
        <v>45366.0</v>
      </c>
      <c r="T541" s="18">
        <v>45379.0</v>
      </c>
      <c r="U541" s="13" t="s">
        <v>59</v>
      </c>
    </row>
    <row r="542" ht="15.75" customHeight="1">
      <c r="B542" s="145">
        <v>790.0</v>
      </c>
      <c r="C542" s="12" t="s">
        <v>353</v>
      </c>
      <c r="D542" s="102"/>
      <c r="E542" s="102"/>
      <c r="F542" s="102"/>
      <c r="G542" s="102">
        <v>45405.0</v>
      </c>
      <c r="H542" s="15"/>
      <c r="I542" s="16"/>
      <c r="J542" s="16"/>
      <c r="K542" s="16"/>
      <c r="L542" s="16"/>
      <c r="M542" s="16"/>
      <c r="N542" s="13" t="s">
        <v>30</v>
      </c>
      <c r="O542" s="15" t="s">
        <v>30</v>
      </c>
      <c r="P542" s="15" t="s">
        <v>28</v>
      </c>
      <c r="Q542" s="146" t="s">
        <v>1139</v>
      </c>
      <c r="R542" s="6" t="s">
        <v>672</v>
      </c>
      <c r="S542" s="18">
        <v>45366.0</v>
      </c>
      <c r="T542" s="18">
        <v>45412.0</v>
      </c>
      <c r="U542" s="13" t="s">
        <v>59</v>
      </c>
    </row>
    <row r="543" ht="15.75" customHeight="1">
      <c r="B543" s="145">
        <v>791.0</v>
      </c>
      <c r="C543" s="176" t="s">
        <v>870</v>
      </c>
      <c r="D543" s="102"/>
      <c r="E543" s="102"/>
      <c r="F543" s="102"/>
      <c r="G543" s="102">
        <v>45380.0</v>
      </c>
      <c r="H543" s="15" t="s">
        <v>28</v>
      </c>
      <c r="I543" s="16"/>
      <c r="J543" s="16"/>
      <c r="K543" s="16"/>
      <c r="L543" s="16"/>
      <c r="M543" s="16"/>
      <c r="N543" s="13" t="s">
        <v>56</v>
      </c>
      <c r="O543" s="15" t="s">
        <v>56</v>
      </c>
      <c r="P543" s="15" t="s">
        <v>56</v>
      </c>
      <c r="Q543" s="146" t="s">
        <v>1142</v>
      </c>
      <c r="R543" s="6" t="s">
        <v>641</v>
      </c>
      <c r="S543" s="18">
        <v>45366.0</v>
      </c>
      <c r="T543" s="18">
        <v>45408.0</v>
      </c>
      <c r="U543" s="13" t="s">
        <v>59</v>
      </c>
    </row>
    <row r="544" ht="15.75" customHeight="1">
      <c r="B544" s="145">
        <v>792.0</v>
      </c>
      <c r="C544" s="12" t="s">
        <v>793</v>
      </c>
      <c r="D544" s="102"/>
      <c r="E544" s="102"/>
      <c r="F544" s="102"/>
      <c r="G544" s="102"/>
      <c r="H544" s="15" t="s">
        <v>699</v>
      </c>
      <c r="I544" s="16"/>
      <c r="J544" s="16"/>
      <c r="K544" s="16"/>
      <c r="L544" s="16"/>
      <c r="M544" s="16"/>
      <c r="N544" s="13" t="s">
        <v>56</v>
      </c>
      <c r="O544" s="15" t="s">
        <v>56</v>
      </c>
      <c r="P544" s="15" t="s">
        <v>56</v>
      </c>
      <c r="Q544" s="146" t="s">
        <v>948</v>
      </c>
      <c r="R544" s="6" t="s">
        <v>672</v>
      </c>
      <c r="S544" s="18">
        <v>45369.0</v>
      </c>
      <c r="T544" s="18">
        <v>45657.0</v>
      </c>
      <c r="U544" s="13" t="s">
        <v>79</v>
      </c>
    </row>
    <row r="545" ht="15.75" customHeight="1">
      <c r="B545" s="145">
        <v>793.0</v>
      </c>
      <c r="C545" s="12" t="s">
        <v>871</v>
      </c>
      <c r="D545" s="102"/>
      <c r="E545" s="102"/>
      <c r="F545" s="102"/>
      <c r="G545" s="102">
        <v>45412.0</v>
      </c>
      <c r="H545" s="15" t="s">
        <v>28</v>
      </c>
      <c r="I545" s="16"/>
      <c r="J545" s="16"/>
      <c r="K545" s="16"/>
      <c r="L545" s="16"/>
      <c r="M545" s="16"/>
      <c r="N545" s="13" t="s">
        <v>30</v>
      </c>
      <c r="O545" s="15" t="s">
        <v>30</v>
      </c>
      <c r="P545" s="15" t="s">
        <v>28</v>
      </c>
      <c r="Q545" s="146" t="s">
        <v>1146</v>
      </c>
      <c r="R545" s="6" t="s">
        <v>672</v>
      </c>
      <c r="S545" s="18">
        <v>45369.0</v>
      </c>
      <c r="T545" s="18">
        <v>45413.0</v>
      </c>
      <c r="U545" s="13" t="s">
        <v>59</v>
      </c>
    </row>
    <row r="546" ht="15.75" customHeight="1">
      <c r="B546" s="145">
        <v>794.0</v>
      </c>
      <c r="C546" s="12" t="s">
        <v>873</v>
      </c>
      <c r="D546" s="102"/>
      <c r="E546" s="102"/>
      <c r="F546" s="102"/>
      <c r="G546" s="102">
        <v>45404.0</v>
      </c>
      <c r="H546" s="15" t="s">
        <v>28</v>
      </c>
      <c r="I546" s="16"/>
      <c r="J546" s="16"/>
      <c r="K546" s="16"/>
      <c r="L546" s="16"/>
      <c r="M546" s="16"/>
      <c r="N546" s="13" t="s">
        <v>30</v>
      </c>
      <c r="O546" s="15" t="s">
        <v>30</v>
      </c>
      <c r="P546" s="15" t="s">
        <v>28</v>
      </c>
      <c r="Q546" s="146" t="s">
        <v>675</v>
      </c>
      <c r="R546" s="6" t="s">
        <v>672</v>
      </c>
      <c r="S546" s="18">
        <v>45371.0</v>
      </c>
      <c r="T546" s="18">
        <v>45406.0</v>
      </c>
      <c r="U546" s="13" t="s">
        <v>59</v>
      </c>
    </row>
    <row r="547" ht="15.75" customHeight="1">
      <c r="B547" s="145">
        <v>795.0</v>
      </c>
      <c r="C547" s="12" t="s">
        <v>874</v>
      </c>
      <c r="D547" s="102"/>
      <c r="E547" s="102"/>
      <c r="F547" s="102"/>
      <c r="G547" s="102">
        <v>45405.0</v>
      </c>
      <c r="H547" s="15"/>
      <c r="I547" s="16"/>
      <c r="J547" s="16"/>
      <c r="K547" s="16"/>
      <c r="L547" s="16"/>
      <c r="M547" s="16"/>
      <c r="N547" s="13" t="s">
        <v>30</v>
      </c>
      <c r="O547" s="15" t="s">
        <v>30</v>
      </c>
      <c r="P547" s="15" t="s">
        <v>28</v>
      </c>
      <c r="Q547" s="146" t="s">
        <v>1149</v>
      </c>
      <c r="R547" s="6" t="s">
        <v>672</v>
      </c>
      <c r="S547" s="18">
        <v>45371.0</v>
      </c>
      <c r="T547" s="18">
        <v>45412.0</v>
      </c>
      <c r="U547" s="13" t="s">
        <v>59</v>
      </c>
    </row>
    <row r="548" ht="15.75" customHeight="1">
      <c r="B548" s="145">
        <v>796.0</v>
      </c>
      <c r="C548" s="12" t="s">
        <v>877</v>
      </c>
      <c r="D548" s="102"/>
      <c r="E548" s="102"/>
      <c r="F548" s="102"/>
      <c r="G548" s="102">
        <v>45407.0</v>
      </c>
      <c r="H548" s="15" t="s">
        <v>28</v>
      </c>
      <c r="I548" s="16"/>
      <c r="J548" s="16"/>
      <c r="K548" s="16"/>
      <c r="L548" s="16"/>
      <c r="M548" s="16"/>
      <c r="N548" s="13" t="s">
        <v>30</v>
      </c>
      <c r="O548" s="15" t="s">
        <v>30</v>
      </c>
      <c r="P548" s="15" t="s">
        <v>28</v>
      </c>
      <c r="Q548" s="146" t="s">
        <v>1151</v>
      </c>
      <c r="R548" s="6" t="s">
        <v>672</v>
      </c>
      <c r="S548" s="18">
        <v>45374.0</v>
      </c>
      <c r="T548" s="18">
        <v>45412.0</v>
      </c>
      <c r="U548" s="13" t="s">
        <v>59</v>
      </c>
    </row>
    <row r="549" ht="15.75" customHeight="1">
      <c r="B549" s="145">
        <v>797.0</v>
      </c>
      <c r="C549" s="12" t="s">
        <v>879</v>
      </c>
      <c r="D549" s="102"/>
      <c r="E549" s="102"/>
      <c r="F549" s="102"/>
      <c r="G549" s="102">
        <v>45411.0</v>
      </c>
      <c r="H549" s="15" t="s">
        <v>28</v>
      </c>
      <c r="I549" s="16"/>
      <c r="J549" s="16"/>
      <c r="K549" s="16"/>
      <c r="L549" s="16"/>
      <c r="M549" s="16"/>
      <c r="N549" s="13" t="s">
        <v>30</v>
      </c>
      <c r="O549" s="15" t="s">
        <v>30</v>
      </c>
      <c r="P549" s="15" t="s">
        <v>28</v>
      </c>
      <c r="Q549" s="146" t="s">
        <v>1153</v>
      </c>
      <c r="R549" s="6" t="s">
        <v>672</v>
      </c>
      <c r="S549" s="18">
        <v>45374.0</v>
      </c>
      <c r="T549" s="18">
        <v>45412.0</v>
      </c>
      <c r="U549" s="13" t="s">
        <v>59</v>
      </c>
    </row>
    <row r="550" ht="15.75" customHeight="1">
      <c r="B550" s="145">
        <v>798.0</v>
      </c>
      <c r="C550" s="12" t="s">
        <v>880</v>
      </c>
      <c r="D550" s="102"/>
      <c r="E550" s="102"/>
      <c r="F550" s="102"/>
      <c r="G550" s="102"/>
      <c r="H550" s="15" t="s">
        <v>28</v>
      </c>
      <c r="I550" s="16"/>
      <c r="J550" s="16"/>
      <c r="K550" s="16"/>
      <c r="L550" s="16"/>
      <c r="M550" s="16"/>
      <c r="N550" s="13" t="s">
        <v>30</v>
      </c>
      <c r="O550" s="15" t="s">
        <v>30</v>
      </c>
      <c r="P550" s="15" t="s">
        <v>28</v>
      </c>
      <c r="Q550" s="146" t="s">
        <v>1157</v>
      </c>
      <c r="R550" s="6" t="s">
        <v>672</v>
      </c>
      <c r="S550" s="18">
        <v>45378.0</v>
      </c>
      <c r="T550" s="18">
        <v>45420.0</v>
      </c>
      <c r="U550" s="13" t="s">
        <v>32</v>
      </c>
    </row>
    <row r="551" ht="15.75" customHeight="1">
      <c r="B551" s="145">
        <v>799.0</v>
      </c>
      <c r="C551" s="12" t="s">
        <v>823</v>
      </c>
      <c r="D551" s="102"/>
      <c r="E551" s="102"/>
      <c r="F551" s="102"/>
      <c r="G551" s="102">
        <v>45391.0</v>
      </c>
      <c r="H551" s="15" t="s">
        <v>699</v>
      </c>
      <c r="I551" s="16"/>
      <c r="J551" s="16"/>
      <c r="K551" s="16"/>
      <c r="L551" s="16"/>
      <c r="M551" s="16"/>
      <c r="N551" s="13" t="s">
        <v>699</v>
      </c>
      <c r="O551" s="15" t="s">
        <v>30</v>
      </c>
      <c r="P551" s="15"/>
      <c r="Q551" s="146" t="s">
        <v>1040</v>
      </c>
      <c r="R551" s="6" t="s">
        <v>672</v>
      </c>
      <c r="S551" s="18">
        <v>45380.0</v>
      </c>
      <c r="T551" s="18">
        <v>45394.0</v>
      </c>
      <c r="U551" s="13" t="s">
        <v>59</v>
      </c>
    </row>
    <row r="552" ht="15.75" customHeight="1">
      <c r="B552" s="145">
        <v>800.0</v>
      </c>
      <c r="C552" s="12" t="s">
        <v>881</v>
      </c>
      <c r="D552" s="102"/>
      <c r="E552" s="102"/>
      <c r="F552" s="102"/>
      <c r="G552" s="102"/>
      <c r="H552" s="15" t="s">
        <v>28</v>
      </c>
      <c r="I552" s="16"/>
      <c r="J552" s="16"/>
      <c r="K552" s="16"/>
      <c r="L552" s="16"/>
      <c r="M552" s="16"/>
      <c r="N552" s="13" t="s">
        <v>30</v>
      </c>
      <c r="O552" s="15" t="s">
        <v>30</v>
      </c>
      <c r="P552" s="15" t="s">
        <v>28</v>
      </c>
      <c r="Q552" s="146" t="s">
        <v>1162</v>
      </c>
      <c r="R552" s="6" t="s">
        <v>672</v>
      </c>
      <c r="S552" s="18">
        <v>45384.0</v>
      </c>
      <c r="T552" s="18">
        <v>45420.0</v>
      </c>
      <c r="U552" s="13" t="s">
        <v>32</v>
      </c>
    </row>
    <row r="553" ht="15.75" customHeight="1">
      <c r="B553" s="145">
        <v>801.0</v>
      </c>
      <c r="C553" s="12" t="s">
        <v>883</v>
      </c>
      <c r="D553" s="102"/>
      <c r="E553" s="102"/>
      <c r="F553" s="102"/>
      <c r="G553" s="102">
        <v>45420.0</v>
      </c>
      <c r="H553" s="15" t="s">
        <v>28</v>
      </c>
      <c r="I553" s="16"/>
      <c r="J553" s="16"/>
      <c r="K553" s="16"/>
      <c r="L553" s="16"/>
      <c r="M553" s="16"/>
      <c r="N553" s="13" t="s">
        <v>30</v>
      </c>
      <c r="O553" s="15" t="s">
        <v>30</v>
      </c>
      <c r="P553" s="15" t="s">
        <v>28</v>
      </c>
      <c r="Q553" s="146" t="s">
        <v>1164</v>
      </c>
      <c r="R553" s="6" t="s">
        <v>672</v>
      </c>
      <c r="S553" s="18">
        <v>45386.0</v>
      </c>
      <c r="T553" s="18">
        <v>45421.0</v>
      </c>
      <c r="U553" s="13" t="s">
        <v>59</v>
      </c>
    </row>
    <row r="554" ht="15.75" customHeight="1">
      <c r="B554" s="145">
        <v>802.0</v>
      </c>
      <c r="C554" s="12" t="s">
        <v>885</v>
      </c>
      <c r="D554" s="102"/>
      <c r="E554" s="102"/>
      <c r="F554" s="102"/>
      <c r="G554" s="102"/>
      <c r="H554" s="15" t="s">
        <v>28</v>
      </c>
      <c r="I554" s="16"/>
      <c r="J554" s="16"/>
      <c r="K554" s="16"/>
      <c r="L554" s="16"/>
      <c r="M554" s="16"/>
      <c r="N554" s="13" t="s">
        <v>30</v>
      </c>
      <c r="O554" s="15" t="s">
        <v>30</v>
      </c>
      <c r="P554" s="15" t="s">
        <v>28</v>
      </c>
      <c r="Q554" s="146" t="s">
        <v>1167</v>
      </c>
      <c r="R554" s="6" t="s">
        <v>672</v>
      </c>
      <c r="S554" s="18">
        <v>45388.0</v>
      </c>
      <c r="T554" s="18">
        <v>45422.0</v>
      </c>
      <c r="U554" s="13" t="s">
        <v>79</v>
      </c>
    </row>
    <row r="555" ht="15.75" customHeight="1">
      <c r="B555" s="145">
        <v>803.0</v>
      </c>
      <c r="C555" s="12" t="s">
        <v>484</v>
      </c>
      <c r="D555" s="102"/>
      <c r="E555" s="102"/>
      <c r="F555" s="102"/>
      <c r="G555" s="102">
        <v>45418.0</v>
      </c>
      <c r="H555" s="15" t="s">
        <v>28</v>
      </c>
      <c r="I555" s="16"/>
      <c r="J555" s="16"/>
      <c r="K555" s="16"/>
      <c r="L555" s="16"/>
      <c r="M555" s="16"/>
      <c r="N555" s="13" t="s">
        <v>30</v>
      </c>
      <c r="O555" s="15" t="s">
        <v>30</v>
      </c>
      <c r="P555" s="15" t="s">
        <v>28</v>
      </c>
      <c r="Q555" s="146" t="s">
        <v>673</v>
      </c>
      <c r="R555" s="6" t="s">
        <v>672</v>
      </c>
      <c r="S555" s="18">
        <v>45392.0</v>
      </c>
      <c r="T555" s="18">
        <v>45419.0</v>
      </c>
      <c r="U555" s="13" t="s">
        <v>59</v>
      </c>
    </row>
    <row r="556" ht="15.75" customHeight="1">
      <c r="B556" s="145">
        <v>804.0</v>
      </c>
      <c r="C556" s="12" t="s">
        <v>194</v>
      </c>
      <c r="D556" s="102"/>
      <c r="E556" s="102"/>
      <c r="F556" s="102"/>
      <c r="G556" s="102"/>
      <c r="H556" s="15" t="s">
        <v>28</v>
      </c>
      <c r="I556" s="16"/>
      <c r="J556" s="16"/>
      <c r="K556" s="16"/>
      <c r="L556" s="16"/>
      <c r="M556" s="16"/>
      <c r="N556" s="13" t="s">
        <v>30</v>
      </c>
      <c r="O556" s="15" t="s">
        <v>30</v>
      </c>
      <c r="P556" s="15" t="s">
        <v>28</v>
      </c>
      <c r="Q556" s="146" t="s">
        <v>1169</v>
      </c>
      <c r="R556" s="6" t="s">
        <v>672</v>
      </c>
      <c r="S556" s="18">
        <v>45392.0</v>
      </c>
      <c r="T556" s="18">
        <v>45427.0</v>
      </c>
      <c r="U556" s="13" t="s">
        <v>32</v>
      </c>
    </row>
    <row r="557" ht="15.75" customHeight="1">
      <c r="B557" s="145">
        <v>805.0</v>
      </c>
      <c r="C557" s="12" t="s">
        <v>886</v>
      </c>
      <c r="D557" s="102"/>
      <c r="E557" s="102"/>
      <c r="F557" s="102"/>
      <c r="G557" s="102"/>
      <c r="H557" s="15" t="s">
        <v>28</v>
      </c>
      <c r="I557" s="16"/>
      <c r="J557" s="16"/>
      <c r="K557" s="16"/>
      <c r="L557" s="16"/>
      <c r="M557" s="16"/>
      <c r="N557" s="13" t="s">
        <v>30</v>
      </c>
      <c r="O557" s="15" t="s">
        <v>30</v>
      </c>
      <c r="P557" s="15" t="s">
        <v>28</v>
      </c>
      <c r="Q557" s="146" t="s">
        <v>1172</v>
      </c>
      <c r="R557" s="6" t="s">
        <v>672</v>
      </c>
      <c r="S557" s="18">
        <v>45392.0</v>
      </c>
      <c r="T557" s="18">
        <v>45427.0</v>
      </c>
      <c r="U557" s="13" t="s">
        <v>32</v>
      </c>
    </row>
    <row r="558" ht="15.75" customHeight="1">
      <c r="B558" s="145">
        <v>806.0</v>
      </c>
      <c r="C558" s="12" t="s">
        <v>808</v>
      </c>
      <c r="D558" s="102"/>
      <c r="E558" s="102"/>
      <c r="F558" s="102"/>
      <c r="G558" s="102">
        <v>45401.0</v>
      </c>
      <c r="H558" s="15"/>
      <c r="I558" s="16"/>
      <c r="J558" s="16"/>
      <c r="K558" s="16"/>
      <c r="L558" s="16"/>
      <c r="M558" s="16"/>
      <c r="N558" s="13"/>
      <c r="O558" s="15" t="s">
        <v>30</v>
      </c>
      <c r="P558" s="15"/>
      <c r="Q558" s="146" t="s">
        <v>975</v>
      </c>
      <c r="R558" s="6" t="s">
        <v>672</v>
      </c>
      <c r="S558" s="18">
        <v>45392.0</v>
      </c>
      <c r="T558" s="18">
        <v>45413.0</v>
      </c>
      <c r="U558" s="13" t="s">
        <v>59</v>
      </c>
    </row>
    <row r="559" ht="15.75" customHeight="1">
      <c r="B559" s="145">
        <v>807.0</v>
      </c>
      <c r="C559" s="12" t="s">
        <v>364</v>
      </c>
      <c r="D559" s="102"/>
      <c r="E559" s="102"/>
      <c r="F559" s="102"/>
      <c r="G559" s="102">
        <v>45413.0</v>
      </c>
      <c r="H559" s="15" t="s">
        <v>28</v>
      </c>
      <c r="I559" s="16"/>
      <c r="J559" s="16"/>
      <c r="K559" s="16"/>
      <c r="L559" s="16"/>
      <c r="M559" s="16"/>
      <c r="N559" s="13" t="s">
        <v>30</v>
      </c>
      <c r="O559" s="15" t="s">
        <v>30</v>
      </c>
      <c r="P559" s="15"/>
      <c r="Q559" s="146" t="s">
        <v>1174</v>
      </c>
      <c r="R559" s="18" t="s">
        <v>672</v>
      </c>
      <c r="S559" s="18" t="s">
        <v>672</v>
      </c>
      <c r="T559" s="18">
        <v>45399.0</v>
      </c>
      <c r="U559" s="13" t="s">
        <v>59</v>
      </c>
    </row>
    <row r="560" ht="15.75" customHeight="1">
      <c r="B560" s="145">
        <v>808.0</v>
      </c>
      <c r="C560" s="12" t="s">
        <v>761</v>
      </c>
      <c r="D560" s="102"/>
      <c r="E560" s="102"/>
      <c r="F560" s="102"/>
      <c r="G560" s="102">
        <v>45413.0</v>
      </c>
      <c r="H560" s="15" t="s">
        <v>28</v>
      </c>
      <c r="I560" s="16"/>
      <c r="J560" s="16"/>
      <c r="K560" s="16"/>
      <c r="L560" s="16"/>
      <c r="M560" s="16"/>
      <c r="N560" s="13" t="s">
        <v>30</v>
      </c>
      <c r="O560" s="15" t="s">
        <v>30</v>
      </c>
      <c r="P560" s="15"/>
      <c r="Q560" s="146" t="s">
        <v>904</v>
      </c>
      <c r="R560" s="18" t="s">
        <v>672</v>
      </c>
      <c r="S560" s="18" t="s">
        <v>672</v>
      </c>
      <c r="T560" s="18">
        <v>45399.0</v>
      </c>
      <c r="U560" s="13" t="s">
        <v>59</v>
      </c>
    </row>
    <row r="561" ht="15.75" customHeight="1">
      <c r="B561" s="145">
        <v>809.0</v>
      </c>
      <c r="C561" s="12" t="s">
        <v>823</v>
      </c>
      <c r="D561" s="102"/>
      <c r="E561" s="102"/>
      <c r="F561" s="102"/>
      <c r="G561" s="102"/>
      <c r="H561" s="15"/>
      <c r="I561" s="16"/>
      <c r="J561" s="16"/>
      <c r="K561" s="16"/>
      <c r="L561" s="16"/>
      <c r="M561" s="16"/>
      <c r="N561" s="13"/>
      <c r="O561" s="15"/>
      <c r="P561" s="15" t="s">
        <v>28</v>
      </c>
      <c r="Q561" s="146" t="s">
        <v>1040</v>
      </c>
      <c r="R561" s="18" t="s">
        <v>672</v>
      </c>
      <c r="S561" s="18" t="s">
        <v>672</v>
      </c>
      <c r="T561" s="18">
        <v>45399.0</v>
      </c>
      <c r="U561" s="13" t="s">
        <v>59</v>
      </c>
    </row>
    <row r="562" ht="15.75" customHeight="1">
      <c r="B562" s="145">
        <v>810.0</v>
      </c>
      <c r="C562" s="12" t="s">
        <v>888</v>
      </c>
      <c r="D562" s="102"/>
      <c r="E562" s="102"/>
      <c r="F562" s="102"/>
      <c r="G562" s="102"/>
      <c r="H562" s="15" t="s">
        <v>28</v>
      </c>
      <c r="I562" s="16"/>
      <c r="J562" s="16"/>
      <c r="K562" s="16"/>
      <c r="L562" s="16"/>
      <c r="M562" s="16"/>
      <c r="N562" s="13" t="s">
        <v>30</v>
      </c>
      <c r="O562" s="15" t="s">
        <v>30</v>
      </c>
      <c r="P562" s="15"/>
      <c r="Q562" s="146" t="s">
        <v>1179</v>
      </c>
      <c r="R562" s="18" t="s">
        <v>672</v>
      </c>
      <c r="S562" s="18">
        <v>45400.0</v>
      </c>
      <c r="T562" s="18">
        <v>45415.0</v>
      </c>
      <c r="U562" s="13" t="s">
        <v>59</v>
      </c>
    </row>
    <row r="563" ht="15.75" customHeight="1">
      <c r="B563" s="145">
        <v>811.0</v>
      </c>
      <c r="C563" s="12" t="s">
        <v>890</v>
      </c>
      <c r="D563" s="102"/>
      <c r="E563" s="102"/>
      <c r="F563" s="102"/>
      <c r="G563" s="102"/>
      <c r="H563" s="15" t="s">
        <v>28</v>
      </c>
      <c r="I563" s="16"/>
      <c r="J563" s="16"/>
      <c r="K563" s="16"/>
      <c r="L563" s="16"/>
      <c r="M563" s="16"/>
      <c r="N563" s="13" t="s">
        <v>30</v>
      </c>
      <c r="O563" s="15" t="s">
        <v>30</v>
      </c>
      <c r="P563" s="15" t="s">
        <v>28</v>
      </c>
      <c r="Q563" s="146" t="s">
        <v>1181</v>
      </c>
      <c r="R563" s="18" t="s">
        <v>672</v>
      </c>
      <c r="S563" s="18">
        <v>45400.0</v>
      </c>
      <c r="T563" s="18">
        <v>45477.0</v>
      </c>
      <c r="U563" s="13" t="s">
        <v>32</v>
      </c>
    </row>
    <row r="564" ht="15.75" customHeight="1">
      <c r="B564" s="145">
        <v>812.0</v>
      </c>
      <c r="C564" s="12" t="s">
        <v>892</v>
      </c>
      <c r="D564" s="102"/>
      <c r="E564" s="102"/>
      <c r="F564" s="102"/>
      <c r="G564" s="102"/>
      <c r="H564" s="15" t="s">
        <v>28</v>
      </c>
      <c r="I564" s="16"/>
      <c r="J564" s="16"/>
      <c r="K564" s="16"/>
      <c r="L564" s="16"/>
      <c r="M564" s="16"/>
      <c r="N564" s="13" t="s">
        <v>30</v>
      </c>
      <c r="O564" s="15" t="s">
        <v>30</v>
      </c>
      <c r="P564" s="15" t="s">
        <v>28</v>
      </c>
      <c r="Q564" s="146" t="s">
        <v>1183</v>
      </c>
      <c r="R564" s="18" t="s">
        <v>672</v>
      </c>
      <c r="S564" s="18">
        <v>45401.0</v>
      </c>
      <c r="T564" s="18">
        <v>45421.0</v>
      </c>
      <c r="U564" s="13" t="s">
        <v>59</v>
      </c>
    </row>
    <row r="565" ht="15.75" customHeight="1">
      <c r="B565" s="145">
        <v>813.0</v>
      </c>
      <c r="C565" s="12" t="s">
        <v>894</v>
      </c>
      <c r="D565" s="102"/>
      <c r="E565" s="102"/>
      <c r="F565" s="102"/>
      <c r="G565" s="102"/>
      <c r="H565" s="15" t="s">
        <v>28</v>
      </c>
      <c r="I565" s="16"/>
      <c r="J565" s="16"/>
      <c r="K565" s="16"/>
      <c r="L565" s="16"/>
      <c r="M565" s="16"/>
      <c r="N565" s="13" t="s">
        <v>30</v>
      </c>
      <c r="O565" s="15" t="s">
        <v>30</v>
      </c>
      <c r="P565" s="15" t="s">
        <v>28</v>
      </c>
      <c r="Q565" s="146" t="s">
        <v>1185</v>
      </c>
      <c r="R565" s="18" t="s">
        <v>672</v>
      </c>
      <c r="S565" s="18">
        <v>45405.0</v>
      </c>
      <c r="T565" s="18">
        <v>45462.0</v>
      </c>
      <c r="U565" s="13" t="s">
        <v>32</v>
      </c>
    </row>
    <row r="566" ht="15.75" customHeight="1">
      <c r="B566" s="145">
        <v>814.0</v>
      </c>
      <c r="C566" s="12" t="s">
        <v>896</v>
      </c>
      <c r="D566" s="102"/>
      <c r="E566" s="102"/>
      <c r="F566" s="102"/>
      <c r="G566" s="102">
        <v>45428.0</v>
      </c>
      <c r="H566" s="15" t="s">
        <v>28</v>
      </c>
      <c r="I566" s="16"/>
      <c r="J566" s="16"/>
      <c r="K566" s="16"/>
      <c r="L566" s="16"/>
      <c r="M566" s="16"/>
      <c r="N566" s="13" t="s">
        <v>30</v>
      </c>
      <c r="O566" s="15" t="s">
        <v>30</v>
      </c>
      <c r="P566" s="15" t="s">
        <v>28</v>
      </c>
      <c r="Q566" s="146" t="s">
        <v>1187</v>
      </c>
      <c r="R566" s="18" t="s">
        <v>672</v>
      </c>
      <c r="S566" s="18">
        <v>45405.0</v>
      </c>
      <c r="T566" s="18">
        <v>45440.0</v>
      </c>
      <c r="U566" s="13" t="s">
        <v>59</v>
      </c>
    </row>
    <row r="567" ht="15.75" customHeight="1">
      <c r="B567" s="145">
        <v>815.0</v>
      </c>
      <c r="C567" s="12" t="s">
        <v>849</v>
      </c>
      <c r="D567" s="102"/>
      <c r="E567" s="102"/>
      <c r="F567" s="102"/>
      <c r="G567" s="102">
        <v>45421.0</v>
      </c>
      <c r="H567" s="15" t="s">
        <v>28</v>
      </c>
      <c r="I567" s="16"/>
      <c r="J567" s="16"/>
      <c r="K567" s="16"/>
      <c r="L567" s="16"/>
      <c r="M567" s="16"/>
      <c r="N567" s="13" t="s">
        <v>30</v>
      </c>
      <c r="O567" s="15" t="s">
        <v>30</v>
      </c>
      <c r="P567" s="15"/>
      <c r="Q567" s="146" t="s">
        <v>1111</v>
      </c>
      <c r="R567" s="18" t="s">
        <v>672</v>
      </c>
      <c r="S567" s="18">
        <v>45405.0</v>
      </c>
      <c r="T567" s="18">
        <v>45433.0</v>
      </c>
      <c r="U567" s="13" t="s">
        <v>59</v>
      </c>
    </row>
    <row r="568" ht="15.75" customHeight="1">
      <c r="B568" s="145">
        <v>816.0</v>
      </c>
      <c r="C568" s="12" t="s">
        <v>898</v>
      </c>
      <c r="D568" s="102"/>
      <c r="E568" s="102"/>
      <c r="F568" s="102"/>
      <c r="G568" s="102"/>
      <c r="H568" s="15"/>
      <c r="I568" s="16"/>
      <c r="J568" s="16"/>
      <c r="K568" s="16"/>
      <c r="L568" s="16"/>
      <c r="M568" s="16"/>
      <c r="N568" s="13" t="s">
        <v>30</v>
      </c>
      <c r="O568" s="15" t="s">
        <v>30</v>
      </c>
      <c r="P568" s="15" t="s">
        <v>28</v>
      </c>
      <c r="Q568" s="146" t="s">
        <v>1189</v>
      </c>
      <c r="R568" s="18" t="s">
        <v>672</v>
      </c>
      <c r="S568" s="18">
        <v>45405.0</v>
      </c>
      <c r="T568" s="18">
        <v>45419.0</v>
      </c>
      <c r="U568" s="13" t="s">
        <v>59</v>
      </c>
    </row>
    <row r="569" ht="15.75" customHeight="1">
      <c r="B569" s="145">
        <v>817.0</v>
      </c>
      <c r="C569" s="12" t="s">
        <v>707</v>
      </c>
      <c r="D569" s="102"/>
      <c r="E569" s="102"/>
      <c r="F569" s="102"/>
      <c r="G569" s="102"/>
      <c r="H569" s="15" t="s">
        <v>28</v>
      </c>
      <c r="I569" s="16"/>
      <c r="J569" s="16"/>
      <c r="K569" s="16"/>
      <c r="L569" s="16"/>
      <c r="M569" s="16"/>
      <c r="N569" s="13" t="s">
        <v>30</v>
      </c>
      <c r="O569" s="15" t="s">
        <v>30</v>
      </c>
      <c r="P569" s="15"/>
      <c r="Q569" s="146" t="s">
        <v>840</v>
      </c>
      <c r="R569" s="18" t="s">
        <v>672</v>
      </c>
      <c r="S569" s="18">
        <v>45407.0</v>
      </c>
      <c r="T569" s="18">
        <v>45435.0</v>
      </c>
      <c r="U569" s="13" t="s">
        <v>59</v>
      </c>
    </row>
    <row r="570" ht="15.75" customHeight="1">
      <c r="B570" s="145">
        <v>818.0</v>
      </c>
      <c r="C570" s="12" t="s">
        <v>900</v>
      </c>
      <c r="D570" s="102"/>
      <c r="E570" s="102"/>
      <c r="F570" s="102"/>
      <c r="G570" s="102"/>
      <c r="H570" s="15" t="s">
        <v>28</v>
      </c>
      <c r="I570" s="16"/>
      <c r="J570" s="16"/>
      <c r="K570" s="16"/>
      <c r="L570" s="16"/>
      <c r="M570" s="16"/>
      <c r="N570" s="13" t="s">
        <v>30</v>
      </c>
      <c r="O570" s="15" t="s">
        <v>30</v>
      </c>
      <c r="P570" s="15" t="s">
        <v>28</v>
      </c>
      <c r="Q570" s="146" t="s">
        <v>1193</v>
      </c>
      <c r="R570" s="18" t="s">
        <v>672</v>
      </c>
      <c r="S570" s="18">
        <v>45412.0</v>
      </c>
      <c r="T570" s="18">
        <v>45414.0</v>
      </c>
      <c r="U570" s="13" t="s">
        <v>59</v>
      </c>
    </row>
    <row r="571" ht="15.75" customHeight="1">
      <c r="B571" s="145">
        <v>819.0</v>
      </c>
      <c r="C571" s="12" t="s">
        <v>807</v>
      </c>
      <c r="D571" s="102"/>
      <c r="E571" s="102"/>
      <c r="F571" s="102"/>
      <c r="G571" s="102">
        <v>45425.0</v>
      </c>
      <c r="H571" s="15"/>
      <c r="I571" s="16"/>
      <c r="J571" s="16"/>
      <c r="K571" s="16"/>
      <c r="L571" s="16"/>
      <c r="M571" s="16"/>
      <c r="N571" s="13"/>
      <c r="O571" s="15"/>
      <c r="P571" s="15" t="s">
        <v>28</v>
      </c>
      <c r="Q571" s="146" t="s">
        <v>968</v>
      </c>
      <c r="R571" s="18" t="s">
        <v>672</v>
      </c>
      <c r="S571" s="18">
        <v>45413.0</v>
      </c>
      <c r="T571" s="18">
        <v>45422.0</v>
      </c>
      <c r="U571" s="13" t="s">
        <v>59</v>
      </c>
    </row>
    <row r="572" ht="15.75" customHeight="1">
      <c r="B572" s="145">
        <v>820.0</v>
      </c>
      <c r="C572" s="12" t="s">
        <v>901</v>
      </c>
      <c r="D572" s="102"/>
      <c r="E572" s="102"/>
      <c r="F572" s="102"/>
      <c r="G572" s="102">
        <v>45421.0</v>
      </c>
      <c r="H572" s="15" t="s">
        <v>28</v>
      </c>
      <c r="I572" s="16"/>
      <c r="J572" s="16"/>
      <c r="K572" s="16"/>
      <c r="L572" s="16"/>
      <c r="M572" s="16"/>
      <c r="N572" s="13"/>
      <c r="O572" s="15"/>
      <c r="P572" s="15"/>
      <c r="Q572" s="146" t="s">
        <v>1197</v>
      </c>
      <c r="R572" s="18" t="s">
        <v>672</v>
      </c>
      <c r="S572" s="18">
        <v>45413.0</v>
      </c>
      <c r="T572" s="18">
        <v>45413.0</v>
      </c>
      <c r="U572" s="13" t="s">
        <v>59</v>
      </c>
    </row>
    <row r="573" ht="15.75" customHeight="1">
      <c r="B573" s="145">
        <v>821.0</v>
      </c>
      <c r="C573" s="12" t="s">
        <v>903</v>
      </c>
      <c r="D573" s="102"/>
      <c r="E573" s="102"/>
      <c r="F573" s="102"/>
      <c r="G573" s="102"/>
      <c r="H573" s="15" t="s">
        <v>28</v>
      </c>
      <c r="I573" s="16"/>
      <c r="J573" s="16"/>
      <c r="K573" s="16"/>
      <c r="L573" s="16"/>
      <c r="M573" s="16"/>
      <c r="N573" s="13" t="s">
        <v>30</v>
      </c>
      <c r="O573" s="15" t="s">
        <v>30</v>
      </c>
      <c r="P573" s="15" t="s">
        <v>28</v>
      </c>
      <c r="Q573" s="146" t="s">
        <v>1199</v>
      </c>
      <c r="R573" s="18" t="s">
        <v>672</v>
      </c>
      <c r="S573" s="18">
        <v>45413.0</v>
      </c>
      <c r="T573" s="18">
        <v>45434.0</v>
      </c>
      <c r="U573" s="13" t="s">
        <v>59</v>
      </c>
    </row>
    <row r="574" ht="15.75" customHeight="1">
      <c r="B574" s="145">
        <v>822.0</v>
      </c>
      <c r="C574" s="12" t="s">
        <v>906</v>
      </c>
      <c r="D574" s="102"/>
      <c r="E574" s="102"/>
      <c r="F574" s="102"/>
      <c r="G574" s="102">
        <v>45433.0</v>
      </c>
      <c r="H574" s="15" t="s">
        <v>28</v>
      </c>
      <c r="I574" s="16"/>
      <c r="J574" s="16"/>
      <c r="K574" s="16"/>
      <c r="L574" s="16"/>
      <c r="M574" s="16"/>
      <c r="N574" s="13" t="s">
        <v>30</v>
      </c>
      <c r="O574" s="15" t="s">
        <v>30</v>
      </c>
      <c r="P574" s="15" t="s">
        <v>28</v>
      </c>
      <c r="Q574" s="146" t="s">
        <v>1202</v>
      </c>
      <c r="R574" s="18" t="s">
        <v>672</v>
      </c>
      <c r="S574" s="18">
        <v>45416.0</v>
      </c>
      <c r="T574" s="18">
        <v>45433.0</v>
      </c>
      <c r="U574" s="13" t="s">
        <v>59</v>
      </c>
    </row>
    <row r="575" ht="15.75" customHeight="1">
      <c r="B575" s="145">
        <v>823.0</v>
      </c>
      <c r="C575" s="12" t="s">
        <v>907</v>
      </c>
      <c r="D575" s="102"/>
      <c r="E575" s="102"/>
      <c r="F575" s="102"/>
      <c r="G575" s="102"/>
      <c r="H575" s="15" t="s">
        <v>28</v>
      </c>
      <c r="I575" s="16"/>
      <c r="J575" s="16"/>
      <c r="K575" s="16"/>
      <c r="L575" s="16"/>
      <c r="M575" s="16"/>
      <c r="N575" s="13" t="s">
        <v>30</v>
      </c>
      <c r="O575" s="15" t="s">
        <v>30</v>
      </c>
      <c r="P575" s="15" t="s">
        <v>28</v>
      </c>
      <c r="Q575" s="146" t="s">
        <v>1205</v>
      </c>
      <c r="R575" s="18" t="s">
        <v>672</v>
      </c>
      <c r="S575" s="18">
        <v>45417.0</v>
      </c>
      <c r="T575" s="18">
        <v>45437.0</v>
      </c>
      <c r="U575" s="13" t="s">
        <v>59</v>
      </c>
    </row>
    <row r="576" ht="15.75" customHeight="1">
      <c r="B576" s="145">
        <v>824.0</v>
      </c>
      <c r="C576" s="12" t="s">
        <v>909</v>
      </c>
      <c r="D576" s="102"/>
      <c r="E576" s="102"/>
      <c r="F576" s="102"/>
      <c r="G576" s="102"/>
      <c r="H576" s="15" t="s">
        <v>28</v>
      </c>
      <c r="I576" s="16"/>
      <c r="J576" s="16"/>
      <c r="K576" s="16"/>
      <c r="L576" s="16"/>
      <c r="M576" s="16"/>
      <c r="N576" s="13"/>
      <c r="O576" s="15"/>
      <c r="P576" s="15"/>
      <c r="Q576" s="146" t="s">
        <v>1208</v>
      </c>
      <c r="R576" s="18" t="s">
        <v>672</v>
      </c>
      <c r="S576" s="18">
        <v>45418.0</v>
      </c>
      <c r="T576" s="18">
        <v>45435.0</v>
      </c>
      <c r="U576" s="13" t="s">
        <v>79</v>
      </c>
    </row>
    <row r="577" ht="15.75" customHeight="1">
      <c r="B577" s="145">
        <v>825.0</v>
      </c>
      <c r="C577" s="12" t="s">
        <v>843</v>
      </c>
      <c r="D577" s="102"/>
      <c r="E577" s="102"/>
      <c r="F577" s="102"/>
      <c r="G577" s="102"/>
      <c r="H577" s="15" t="s">
        <v>28</v>
      </c>
      <c r="I577" s="16"/>
      <c r="J577" s="16"/>
      <c r="K577" s="16"/>
      <c r="L577" s="16"/>
      <c r="M577" s="16"/>
      <c r="N577" s="13"/>
      <c r="O577" s="15"/>
      <c r="P577" s="15"/>
      <c r="Q577" s="146" t="s">
        <v>1100</v>
      </c>
      <c r="R577" s="18" t="s">
        <v>672</v>
      </c>
      <c r="S577" s="18">
        <v>45418.0</v>
      </c>
      <c r="T577" s="18">
        <v>45435.0</v>
      </c>
      <c r="U577" s="13" t="s">
        <v>79</v>
      </c>
    </row>
    <row r="578" ht="15.75" customHeight="1">
      <c r="B578" s="145">
        <v>826.0</v>
      </c>
      <c r="C578" s="12" t="s">
        <v>871</v>
      </c>
      <c r="D578" s="102"/>
      <c r="E578" s="102"/>
      <c r="F578" s="102"/>
      <c r="G578" s="102"/>
      <c r="H578" s="15" t="s">
        <v>28</v>
      </c>
      <c r="I578" s="16"/>
      <c r="J578" s="16"/>
      <c r="K578" s="16"/>
      <c r="L578" s="16"/>
      <c r="M578" s="16"/>
      <c r="N578" s="13"/>
      <c r="O578" s="15"/>
      <c r="P578" s="15"/>
      <c r="Q578" s="18"/>
      <c r="R578" s="18" t="s">
        <v>672</v>
      </c>
      <c r="S578" s="18">
        <v>45418.0</v>
      </c>
      <c r="T578" s="18">
        <v>45435.0</v>
      </c>
      <c r="U578" s="13" t="s">
        <v>32</v>
      </c>
    </row>
    <row r="579" ht="15.75" customHeight="1">
      <c r="B579" s="145">
        <v>827.0</v>
      </c>
      <c r="C579" s="12" t="s">
        <v>674</v>
      </c>
      <c r="D579" s="102"/>
      <c r="E579" s="102"/>
      <c r="F579" s="102"/>
      <c r="G579" s="102">
        <v>45440.0</v>
      </c>
      <c r="H579" s="15" t="s">
        <v>28</v>
      </c>
      <c r="I579" s="16"/>
      <c r="J579" s="16"/>
      <c r="K579" s="16"/>
      <c r="L579" s="16"/>
      <c r="M579" s="16"/>
      <c r="N579" s="13"/>
      <c r="O579" s="15"/>
      <c r="P579" s="15"/>
      <c r="Q579" s="146" t="s">
        <v>801</v>
      </c>
      <c r="R579" s="18" t="s">
        <v>672</v>
      </c>
      <c r="S579" s="18">
        <v>45418.0</v>
      </c>
      <c r="T579" s="18">
        <v>45418.0</v>
      </c>
      <c r="U579" s="13" t="s">
        <v>59</v>
      </c>
    </row>
    <row r="580" ht="15.75" customHeight="1">
      <c r="B580" s="145">
        <v>828.0</v>
      </c>
      <c r="C580" s="12" t="s">
        <v>913</v>
      </c>
      <c r="D580" s="102"/>
      <c r="E580" s="102"/>
      <c r="F580" s="102"/>
      <c r="G580" s="102">
        <v>45427.0</v>
      </c>
      <c r="H580" s="15" t="s">
        <v>28</v>
      </c>
      <c r="I580" s="16"/>
      <c r="J580" s="16"/>
      <c r="K580" s="16"/>
      <c r="L580" s="16"/>
      <c r="M580" s="16"/>
      <c r="N580" s="13" t="s">
        <v>30</v>
      </c>
      <c r="O580" s="15" t="s">
        <v>30</v>
      </c>
      <c r="P580" s="15" t="s">
        <v>28</v>
      </c>
      <c r="Q580" s="146" t="s">
        <v>1213</v>
      </c>
      <c r="R580" s="18" t="s">
        <v>672</v>
      </c>
      <c r="S580" s="18">
        <v>45418.0</v>
      </c>
      <c r="T580" s="18">
        <v>45429.0</v>
      </c>
      <c r="U580" s="13" t="s">
        <v>59</v>
      </c>
    </row>
    <row r="581" ht="15.75" customHeight="1">
      <c r="B581" s="145">
        <v>829.0</v>
      </c>
      <c r="C581" s="12" t="s">
        <v>914</v>
      </c>
      <c r="D581" s="102"/>
      <c r="E581" s="102"/>
      <c r="F581" s="102"/>
      <c r="G581" s="102">
        <v>45434.0</v>
      </c>
      <c r="H581" s="15" t="s">
        <v>28</v>
      </c>
      <c r="I581" s="16"/>
      <c r="J581" s="16"/>
      <c r="K581" s="16"/>
      <c r="L581" s="16"/>
      <c r="M581" s="16"/>
      <c r="N581" s="13" t="s">
        <v>30</v>
      </c>
      <c r="O581" s="15" t="s">
        <v>30</v>
      </c>
      <c r="P581" s="15" t="s">
        <v>28</v>
      </c>
      <c r="Q581" s="146" t="s">
        <v>1217</v>
      </c>
      <c r="R581" s="18" t="s">
        <v>672</v>
      </c>
      <c r="S581" s="18">
        <v>45418.0</v>
      </c>
      <c r="T581" s="18">
        <v>45432.0</v>
      </c>
      <c r="U581" s="13" t="s">
        <v>59</v>
      </c>
    </row>
    <row r="582" ht="15.75" customHeight="1">
      <c r="B582" s="145">
        <v>830.0</v>
      </c>
      <c r="C582" s="12" t="s">
        <v>916</v>
      </c>
      <c r="D582" s="102" t="s">
        <v>1219</v>
      </c>
      <c r="E582" s="102"/>
      <c r="F582" s="102"/>
      <c r="G582" s="102">
        <v>45449.0</v>
      </c>
      <c r="H582" s="15" t="s">
        <v>28</v>
      </c>
      <c r="I582" s="16"/>
      <c r="J582" s="16"/>
      <c r="K582" s="16"/>
      <c r="L582" s="16"/>
      <c r="M582" s="16"/>
      <c r="N582" s="13" t="s">
        <v>30</v>
      </c>
      <c r="O582" s="15" t="s">
        <v>30</v>
      </c>
      <c r="P582" s="15" t="s">
        <v>28</v>
      </c>
      <c r="Q582" s="146" t="s">
        <v>1220</v>
      </c>
      <c r="R582" s="18" t="s">
        <v>672</v>
      </c>
      <c r="S582" s="18">
        <v>45422.0</v>
      </c>
      <c r="T582" s="18">
        <v>45418.0</v>
      </c>
      <c r="U582" s="13" t="s">
        <v>59</v>
      </c>
    </row>
    <row r="583" ht="15.75" customHeight="1">
      <c r="B583" s="145">
        <v>831.0</v>
      </c>
      <c r="C583" s="12" t="s">
        <v>1082</v>
      </c>
      <c r="D583" s="102" t="s">
        <v>1221</v>
      </c>
      <c r="E583" s="102"/>
      <c r="F583" s="102"/>
      <c r="G583" s="102"/>
      <c r="H583" s="15" t="s">
        <v>28</v>
      </c>
      <c r="I583" s="16"/>
      <c r="J583" s="16"/>
      <c r="K583" s="16"/>
      <c r="L583" s="16"/>
      <c r="M583" s="16"/>
      <c r="N583" s="13" t="s">
        <v>30</v>
      </c>
      <c r="O583" s="15" t="s">
        <v>30</v>
      </c>
      <c r="P583" s="15" t="s">
        <v>28</v>
      </c>
      <c r="Q583" s="146" t="s">
        <v>1084</v>
      </c>
      <c r="R583" s="18" t="s">
        <v>672</v>
      </c>
      <c r="S583" s="18">
        <v>45425.0</v>
      </c>
      <c r="T583" s="18">
        <v>45519.0</v>
      </c>
      <c r="U583" s="13" t="s">
        <v>59</v>
      </c>
    </row>
    <row r="584" ht="15.75" customHeight="1">
      <c r="B584" s="145">
        <v>832.0</v>
      </c>
      <c r="C584" s="12" t="s">
        <v>920</v>
      </c>
      <c r="D584" s="102" t="s">
        <v>1221</v>
      </c>
      <c r="E584" s="102"/>
      <c r="F584" s="102"/>
      <c r="G584" s="102"/>
      <c r="H584" s="15" t="s">
        <v>28</v>
      </c>
      <c r="I584" s="16"/>
      <c r="J584" s="16"/>
      <c r="K584" s="16"/>
      <c r="L584" s="16"/>
      <c r="M584" s="16"/>
      <c r="N584" s="13" t="s">
        <v>30</v>
      </c>
      <c r="O584" s="15" t="s">
        <v>30</v>
      </c>
      <c r="P584" s="15" t="s">
        <v>28</v>
      </c>
      <c r="Q584" s="146" t="s">
        <v>1224</v>
      </c>
      <c r="R584" s="18" t="s">
        <v>672</v>
      </c>
      <c r="S584" s="18">
        <v>45425.0</v>
      </c>
      <c r="T584" s="18">
        <v>45454.0</v>
      </c>
      <c r="U584" s="13" t="s">
        <v>59</v>
      </c>
    </row>
    <row r="585" ht="15.75" customHeight="1">
      <c r="B585" s="145">
        <v>833.0</v>
      </c>
      <c r="C585" s="12" t="s">
        <v>653</v>
      </c>
      <c r="D585" s="102" t="s">
        <v>1221</v>
      </c>
      <c r="E585" s="102"/>
      <c r="F585" s="102"/>
      <c r="G585" s="102">
        <v>45435.0</v>
      </c>
      <c r="H585" s="15"/>
      <c r="I585" s="16"/>
      <c r="J585" s="16"/>
      <c r="K585" s="16"/>
      <c r="L585" s="16"/>
      <c r="M585" s="16"/>
      <c r="N585" s="13"/>
      <c r="O585" s="15"/>
      <c r="P585" s="15"/>
      <c r="Q585" s="146" t="s">
        <v>776</v>
      </c>
      <c r="R585" s="18" t="s">
        <v>672</v>
      </c>
      <c r="S585" s="18">
        <v>45425.0</v>
      </c>
      <c r="T585" s="18">
        <v>45440.0</v>
      </c>
      <c r="U585" s="13" t="s">
        <v>59</v>
      </c>
    </row>
    <row r="586" ht="15.75" customHeight="1">
      <c r="B586" s="145">
        <v>834.0</v>
      </c>
      <c r="C586" s="12" t="s">
        <v>451</v>
      </c>
      <c r="D586" s="102" t="s">
        <v>1221</v>
      </c>
      <c r="E586" s="102"/>
      <c r="F586" s="102"/>
      <c r="G586" s="102">
        <v>45456.0</v>
      </c>
      <c r="H586" s="15" t="s">
        <v>28</v>
      </c>
      <c r="I586" s="16"/>
      <c r="J586" s="16"/>
      <c r="K586" s="16"/>
      <c r="L586" s="16"/>
      <c r="M586" s="16"/>
      <c r="N586" s="13"/>
      <c r="O586" s="15"/>
      <c r="P586" s="15"/>
      <c r="Q586" s="146" t="s">
        <v>1227</v>
      </c>
      <c r="R586" s="18" t="s">
        <v>672</v>
      </c>
      <c r="S586" s="18">
        <v>45426.0</v>
      </c>
      <c r="T586" s="18">
        <v>45454.0</v>
      </c>
      <c r="U586" s="13" t="s">
        <v>59</v>
      </c>
    </row>
    <row r="587" ht="15.75" customHeight="1">
      <c r="B587" s="145">
        <v>835.0</v>
      </c>
      <c r="C587" s="12" t="s">
        <v>923</v>
      </c>
      <c r="D587" s="102"/>
      <c r="E587" s="102"/>
      <c r="F587" s="102"/>
      <c r="G587" s="102"/>
      <c r="H587" s="15" t="s">
        <v>28</v>
      </c>
      <c r="I587" s="16"/>
      <c r="J587" s="16"/>
      <c r="K587" s="16"/>
      <c r="L587" s="16"/>
      <c r="M587" s="16"/>
      <c r="N587" s="13" t="s">
        <v>30</v>
      </c>
      <c r="O587" s="15" t="s">
        <v>30</v>
      </c>
      <c r="P587" s="15" t="s">
        <v>28</v>
      </c>
      <c r="Q587" s="146" t="s">
        <v>1230</v>
      </c>
      <c r="R587" s="18"/>
      <c r="S587" s="18"/>
      <c r="T587" s="18"/>
      <c r="U587" s="13" t="s">
        <v>59</v>
      </c>
    </row>
    <row r="588" ht="15.75" customHeight="1">
      <c r="B588" s="145">
        <v>836.0</v>
      </c>
      <c r="C588" s="12" t="s">
        <v>924</v>
      </c>
      <c r="D588" s="102" t="s">
        <v>1221</v>
      </c>
      <c r="E588" s="102"/>
      <c r="F588" s="102"/>
      <c r="G588" s="102"/>
      <c r="H588" s="15" t="s">
        <v>28</v>
      </c>
      <c r="I588" s="16"/>
      <c r="J588" s="16"/>
      <c r="K588" s="16"/>
      <c r="L588" s="16"/>
      <c r="M588" s="16"/>
      <c r="N588" s="13" t="s">
        <v>30</v>
      </c>
      <c r="O588" s="15" t="s">
        <v>30</v>
      </c>
      <c r="P588" s="15" t="s">
        <v>28</v>
      </c>
      <c r="Q588" s="146" t="s">
        <v>1231</v>
      </c>
      <c r="R588" s="18" t="s">
        <v>672</v>
      </c>
      <c r="S588" s="18">
        <v>45427.0</v>
      </c>
      <c r="T588" s="18">
        <v>45455.0</v>
      </c>
      <c r="U588" s="13" t="s">
        <v>59</v>
      </c>
    </row>
    <row r="589" ht="15.75" customHeight="1">
      <c r="B589" s="145">
        <v>837.0</v>
      </c>
      <c r="C589" s="12" t="s">
        <v>926</v>
      </c>
      <c r="D589" s="102" t="s">
        <v>1221</v>
      </c>
      <c r="E589" s="102"/>
      <c r="F589" s="102"/>
      <c r="G589" s="102"/>
      <c r="H589" s="15"/>
      <c r="I589" s="16"/>
      <c r="J589" s="16"/>
      <c r="K589" s="16"/>
      <c r="L589" s="16"/>
      <c r="M589" s="16"/>
      <c r="N589" s="13"/>
      <c r="O589" s="15"/>
      <c r="P589" s="15"/>
      <c r="Q589" s="146" t="s">
        <v>1234</v>
      </c>
      <c r="R589" s="18" t="s">
        <v>672</v>
      </c>
      <c r="S589" s="18">
        <v>45427.0</v>
      </c>
      <c r="T589" s="18">
        <v>45469.0</v>
      </c>
      <c r="U589" s="13" t="s">
        <v>59</v>
      </c>
    </row>
    <row r="590" ht="15.75" customHeight="1">
      <c r="B590" s="145">
        <v>838.0</v>
      </c>
      <c r="C590" s="12" t="s">
        <v>553</v>
      </c>
      <c r="D590" s="102" t="s">
        <v>1221</v>
      </c>
      <c r="E590" s="102"/>
      <c r="F590" s="102"/>
      <c r="G590" s="102"/>
      <c r="H590" s="15" t="s">
        <v>28</v>
      </c>
      <c r="I590" s="16"/>
      <c r="J590" s="16"/>
      <c r="K590" s="16"/>
      <c r="L590" s="16"/>
      <c r="M590" s="16"/>
      <c r="N590" s="13" t="s">
        <v>30</v>
      </c>
      <c r="O590" s="15" t="s">
        <v>30</v>
      </c>
      <c r="P590" s="15" t="s">
        <v>28</v>
      </c>
      <c r="Q590" s="146" t="s">
        <v>1235</v>
      </c>
      <c r="R590" s="18" t="s">
        <v>672</v>
      </c>
      <c r="S590" s="18">
        <v>45428.0</v>
      </c>
      <c r="T590" s="18">
        <v>45463.0</v>
      </c>
      <c r="U590" s="13" t="s">
        <v>59</v>
      </c>
    </row>
    <row r="591" ht="15.75" customHeight="1">
      <c r="B591" s="145">
        <v>839.0</v>
      </c>
      <c r="C591" s="12" t="s">
        <v>928</v>
      </c>
      <c r="D591" s="102" t="s">
        <v>1221</v>
      </c>
      <c r="E591" s="102"/>
      <c r="F591" s="102"/>
      <c r="G591" s="102">
        <v>45461.0</v>
      </c>
      <c r="H591" s="15" t="s">
        <v>28</v>
      </c>
      <c r="I591" s="16"/>
      <c r="J591" s="16"/>
      <c r="K591" s="16"/>
      <c r="L591" s="16"/>
      <c r="M591" s="16"/>
      <c r="N591" s="13" t="s">
        <v>30</v>
      </c>
      <c r="O591" s="15" t="s">
        <v>30</v>
      </c>
      <c r="P591" s="15" t="s">
        <v>28</v>
      </c>
      <c r="Q591" s="146" t="s">
        <v>1237</v>
      </c>
      <c r="R591" s="18" t="s">
        <v>672</v>
      </c>
      <c r="S591" s="18">
        <v>45428.0</v>
      </c>
      <c r="T591" s="18">
        <v>45463.0</v>
      </c>
      <c r="U591" s="13" t="s">
        <v>59</v>
      </c>
    </row>
    <row r="592" ht="15.75" customHeight="1">
      <c r="B592" s="145">
        <v>840.0</v>
      </c>
      <c r="C592" s="12" t="s">
        <v>287</v>
      </c>
      <c r="D592" s="102" t="s">
        <v>1221</v>
      </c>
      <c r="E592" s="102"/>
      <c r="F592" s="102"/>
      <c r="G592" s="102"/>
      <c r="H592" s="15" t="s">
        <v>28</v>
      </c>
      <c r="I592" s="16"/>
      <c r="J592" s="16"/>
      <c r="K592" s="16"/>
      <c r="L592" s="16"/>
      <c r="M592" s="16"/>
      <c r="N592" s="13" t="s">
        <v>30</v>
      </c>
      <c r="O592" s="15" t="s">
        <v>30</v>
      </c>
      <c r="P592" s="15" t="s">
        <v>28</v>
      </c>
      <c r="Q592" s="146" t="s">
        <v>1238</v>
      </c>
      <c r="R592" s="18" t="s">
        <v>672</v>
      </c>
      <c r="S592" s="18">
        <v>45428.0</v>
      </c>
      <c r="T592" s="18">
        <v>45464.0</v>
      </c>
      <c r="U592" s="13" t="s">
        <v>79</v>
      </c>
    </row>
    <row r="593" ht="15.75" customHeight="1">
      <c r="B593" s="145">
        <v>841.0</v>
      </c>
      <c r="C593" s="12" t="s">
        <v>832</v>
      </c>
      <c r="D593" s="102" t="s">
        <v>1221</v>
      </c>
      <c r="E593" s="102"/>
      <c r="F593" s="102"/>
      <c r="G593" s="102"/>
      <c r="H593" s="15" t="s">
        <v>28</v>
      </c>
      <c r="I593" s="16"/>
      <c r="J593" s="16"/>
      <c r="K593" s="16"/>
      <c r="L593" s="16"/>
      <c r="M593" s="16"/>
      <c r="N593" s="13" t="s">
        <v>30</v>
      </c>
      <c r="O593" s="15" t="s">
        <v>30</v>
      </c>
      <c r="P593" s="15" t="s">
        <v>28</v>
      </c>
      <c r="Q593" s="146" t="s">
        <v>1065</v>
      </c>
      <c r="R593" s="18" t="s">
        <v>672</v>
      </c>
      <c r="S593" s="18">
        <v>45428.0</v>
      </c>
      <c r="T593" s="18">
        <v>45469.0</v>
      </c>
      <c r="U593" s="13" t="s">
        <v>59</v>
      </c>
    </row>
    <row r="594" ht="15.75" customHeight="1">
      <c r="B594" s="145">
        <v>842.0</v>
      </c>
      <c r="C594" s="12" t="s">
        <v>930</v>
      </c>
      <c r="D594" s="102" t="s">
        <v>1221</v>
      </c>
      <c r="E594" s="102"/>
      <c r="F594" s="102"/>
      <c r="G594" s="102">
        <v>45459.0</v>
      </c>
      <c r="H594" s="15" t="s">
        <v>28</v>
      </c>
      <c r="I594" s="16"/>
      <c r="J594" s="16"/>
      <c r="K594" s="16"/>
      <c r="L594" s="16"/>
      <c r="M594" s="16"/>
      <c r="N594" s="13" t="s">
        <v>30</v>
      </c>
      <c r="O594" s="15" t="s">
        <v>30</v>
      </c>
      <c r="P594" s="15" t="s">
        <v>28</v>
      </c>
      <c r="Q594" s="146" t="s">
        <v>1240</v>
      </c>
      <c r="R594" s="18" t="s">
        <v>672</v>
      </c>
      <c r="S594" s="18">
        <v>45429.0</v>
      </c>
      <c r="T594" s="18">
        <v>45458.0</v>
      </c>
      <c r="U594" s="13" t="s">
        <v>79</v>
      </c>
    </row>
    <row r="595" ht="15.75" customHeight="1">
      <c r="B595" s="145">
        <v>843.0</v>
      </c>
      <c r="C595" s="12" t="s">
        <v>932</v>
      </c>
      <c r="D595" s="102" t="s">
        <v>1221</v>
      </c>
      <c r="E595" s="102"/>
      <c r="F595" s="102"/>
      <c r="G595" s="102">
        <v>45458.0</v>
      </c>
      <c r="H595" s="15" t="s">
        <v>28</v>
      </c>
      <c r="I595" s="16"/>
      <c r="J595" s="16"/>
      <c r="K595" s="16"/>
      <c r="L595" s="16"/>
      <c r="M595" s="16"/>
      <c r="N595" s="13" t="s">
        <v>30</v>
      </c>
      <c r="O595" s="15" t="s">
        <v>30</v>
      </c>
      <c r="P595" s="15" t="s">
        <v>28</v>
      </c>
      <c r="Q595" s="146" t="s">
        <v>1243</v>
      </c>
      <c r="R595" s="18" t="s">
        <v>672</v>
      </c>
      <c r="S595" s="18">
        <v>45429.0</v>
      </c>
      <c r="T595" s="18">
        <v>45458.0</v>
      </c>
      <c r="U595" s="13" t="s">
        <v>59</v>
      </c>
    </row>
    <row r="596" ht="15.75" customHeight="1">
      <c r="B596" s="145">
        <v>844.0</v>
      </c>
      <c r="C596" s="12" t="s">
        <v>933</v>
      </c>
      <c r="D596" s="102" t="s">
        <v>1221</v>
      </c>
      <c r="E596" s="102"/>
      <c r="F596" s="102"/>
      <c r="G596" s="102"/>
      <c r="H596" s="15" t="s">
        <v>28</v>
      </c>
      <c r="I596" s="16"/>
      <c r="J596" s="16"/>
      <c r="K596" s="16"/>
      <c r="L596" s="16"/>
      <c r="M596" s="16"/>
      <c r="N596" s="13" t="s">
        <v>30</v>
      </c>
      <c r="O596" s="15" t="s">
        <v>30</v>
      </c>
      <c r="P596" s="15" t="s">
        <v>28</v>
      </c>
      <c r="Q596" s="146" t="s">
        <v>1248</v>
      </c>
      <c r="R596" s="18" t="s">
        <v>672</v>
      </c>
      <c r="S596" s="18">
        <v>45432.0</v>
      </c>
      <c r="T596" s="18">
        <v>45468.0</v>
      </c>
      <c r="U596" s="13" t="s">
        <v>79</v>
      </c>
    </row>
    <row r="597" ht="15.75" customHeight="1">
      <c r="B597" s="145">
        <v>845.0</v>
      </c>
      <c r="C597" s="12" t="s">
        <v>934</v>
      </c>
      <c r="D597" s="102" t="s">
        <v>1221</v>
      </c>
      <c r="E597" s="102"/>
      <c r="F597" s="102"/>
      <c r="G597" s="102"/>
      <c r="H597" s="15" t="s">
        <v>28</v>
      </c>
      <c r="I597" s="16"/>
      <c r="J597" s="16"/>
      <c r="K597" s="16"/>
      <c r="L597" s="16"/>
      <c r="M597" s="16"/>
      <c r="N597" s="13" t="s">
        <v>30</v>
      </c>
      <c r="O597" s="15" t="s">
        <v>30</v>
      </c>
      <c r="P597" s="15" t="s">
        <v>28</v>
      </c>
      <c r="Q597" s="146" t="s">
        <v>1250</v>
      </c>
      <c r="R597" s="18" t="s">
        <v>672</v>
      </c>
      <c r="S597" s="18">
        <v>45432.0</v>
      </c>
      <c r="T597" s="18">
        <v>45470.0</v>
      </c>
      <c r="U597" s="13" t="s">
        <v>79</v>
      </c>
    </row>
    <row r="598" ht="15.75" customHeight="1">
      <c r="B598" s="145">
        <v>846.0</v>
      </c>
      <c r="C598" s="12" t="s">
        <v>936</v>
      </c>
      <c r="D598" s="102" t="s">
        <v>1221</v>
      </c>
      <c r="E598" s="102"/>
      <c r="F598" s="102"/>
      <c r="G598" s="102">
        <v>45450.0</v>
      </c>
      <c r="H598" s="15" t="s">
        <v>28</v>
      </c>
      <c r="I598" s="16"/>
      <c r="J598" s="16"/>
      <c r="K598" s="16"/>
      <c r="L598" s="16"/>
      <c r="M598" s="16"/>
      <c r="N598" s="13" t="s">
        <v>30</v>
      </c>
      <c r="O598" s="15" t="s">
        <v>30</v>
      </c>
      <c r="P598" s="15" t="s">
        <v>28</v>
      </c>
      <c r="Q598" s="146" t="s">
        <v>1253</v>
      </c>
      <c r="R598" s="18" t="s">
        <v>672</v>
      </c>
      <c r="S598" s="18">
        <v>45433.0</v>
      </c>
      <c r="T598" s="18">
        <v>45456.0</v>
      </c>
      <c r="U598" s="13" t="s">
        <v>59</v>
      </c>
    </row>
    <row r="599" ht="15.75" customHeight="1">
      <c r="B599" s="145">
        <v>848.0</v>
      </c>
      <c r="C599" s="12" t="s">
        <v>938</v>
      </c>
      <c r="D599" s="102" t="s">
        <v>1221</v>
      </c>
      <c r="E599" s="102"/>
      <c r="F599" s="102"/>
      <c r="G599" s="102"/>
      <c r="H599" s="15" t="s">
        <v>28</v>
      </c>
      <c r="I599" s="16"/>
      <c r="J599" s="16"/>
      <c r="K599" s="16"/>
      <c r="L599" s="16"/>
      <c r="M599" s="16"/>
      <c r="N599" s="13" t="s">
        <v>30</v>
      </c>
      <c r="O599" s="15" t="s">
        <v>30</v>
      </c>
      <c r="P599" s="15" t="s">
        <v>28</v>
      </c>
      <c r="Q599" s="146" t="s">
        <v>1255</v>
      </c>
      <c r="R599" s="18" t="s">
        <v>672</v>
      </c>
      <c r="S599" s="18">
        <v>45433.0</v>
      </c>
      <c r="T599" s="18">
        <v>45464.0</v>
      </c>
      <c r="U599" s="13" t="s">
        <v>59</v>
      </c>
    </row>
    <row r="600" ht="15.75" customHeight="1">
      <c r="B600" s="145">
        <v>850.0</v>
      </c>
      <c r="C600" s="12" t="s">
        <v>940</v>
      </c>
      <c r="D600" s="102"/>
      <c r="E600" s="102"/>
      <c r="F600" s="102"/>
      <c r="G600" s="102"/>
      <c r="H600" s="15" t="s">
        <v>28</v>
      </c>
      <c r="I600" s="16"/>
      <c r="J600" s="16"/>
      <c r="K600" s="16"/>
      <c r="L600" s="16"/>
      <c r="M600" s="16"/>
      <c r="N600" s="13" t="s">
        <v>30</v>
      </c>
      <c r="O600" s="15" t="s">
        <v>30</v>
      </c>
      <c r="P600" s="15" t="s">
        <v>28</v>
      </c>
      <c r="Q600" s="146" t="s">
        <v>1259</v>
      </c>
      <c r="R600" s="18" t="s">
        <v>672</v>
      </c>
      <c r="S600" s="18">
        <v>45434.0</v>
      </c>
      <c r="T600" s="18">
        <v>45482.0</v>
      </c>
      <c r="U600" s="13" t="s">
        <v>32</v>
      </c>
    </row>
    <row r="601" ht="15.75" customHeight="1">
      <c r="B601" s="145">
        <v>851.0</v>
      </c>
      <c r="C601" s="12" t="s">
        <v>941</v>
      </c>
      <c r="D601" s="102"/>
      <c r="E601" s="102"/>
      <c r="F601" s="102"/>
      <c r="G601" s="102"/>
      <c r="H601" s="15" t="s">
        <v>28</v>
      </c>
      <c r="I601" s="16"/>
      <c r="J601" s="16"/>
      <c r="K601" s="16"/>
      <c r="L601" s="16"/>
      <c r="M601" s="16"/>
      <c r="N601" s="13"/>
      <c r="O601" s="15" t="s">
        <v>30</v>
      </c>
      <c r="P601" s="15"/>
      <c r="Q601" s="146" t="s">
        <v>1260</v>
      </c>
      <c r="R601" s="18" t="s">
        <v>672</v>
      </c>
      <c r="S601" s="18">
        <v>45447.0</v>
      </c>
      <c r="T601" s="18">
        <v>45463.0</v>
      </c>
      <c r="U601" s="13" t="s">
        <v>59</v>
      </c>
    </row>
    <row r="602" ht="15.75" customHeight="1">
      <c r="B602" s="145">
        <v>852.0</v>
      </c>
      <c r="C602" s="12" t="s">
        <v>789</v>
      </c>
      <c r="D602" s="102"/>
      <c r="E602" s="102"/>
      <c r="F602" s="102"/>
      <c r="G602" s="102"/>
      <c r="H602" s="15" t="s">
        <v>28</v>
      </c>
      <c r="I602" s="16"/>
      <c r="J602" s="16"/>
      <c r="K602" s="16"/>
      <c r="L602" s="16"/>
      <c r="M602" s="16"/>
      <c r="N602" s="13" t="s">
        <v>30</v>
      </c>
      <c r="O602" s="15" t="s">
        <v>30</v>
      </c>
      <c r="P602" s="15" t="s">
        <v>28</v>
      </c>
      <c r="Q602" s="146" t="s">
        <v>943</v>
      </c>
      <c r="R602" s="18" t="s">
        <v>672</v>
      </c>
      <c r="S602" s="18">
        <v>45436.0</v>
      </c>
      <c r="T602" s="18">
        <v>45448.0</v>
      </c>
      <c r="U602" s="13" t="s">
        <v>59</v>
      </c>
    </row>
    <row r="603" ht="15.75" customHeight="1">
      <c r="B603" s="145">
        <v>853.0</v>
      </c>
      <c r="C603" s="12" t="s">
        <v>942</v>
      </c>
      <c r="D603" s="102"/>
      <c r="E603" s="102"/>
      <c r="F603" s="102"/>
      <c r="G603" s="102">
        <v>45447.0</v>
      </c>
      <c r="H603" s="15" t="s">
        <v>28</v>
      </c>
      <c r="I603" s="16"/>
      <c r="J603" s="16"/>
      <c r="K603" s="16"/>
      <c r="L603" s="16"/>
      <c r="M603" s="16"/>
      <c r="N603" s="13"/>
      <c r="O603" s="15"/>
      <c r="P603" s="15"/>
      <c r="Q603" s="146" t="s">
        <v>1264</v>
      </c>
      <c r="R603" s="18" t="s">
        <v>672</v>
      </c>
      <c r="S603" s="18">
        <v>45440.0</v>
      </c>
      <c r="T603" s="18">
        <v>45447.0</v>
      </c>
      <c r="U603" s="13" t="s">
        <v>59</v>
      </c>
    </row>
    <row r="604" ht="15.75" customHeight="1">
      <c r="B604" s="145">
        <v>854.0</v>
      </c>
      <c r="C604" s="12" t="s">
        <v>944</v>
      </c>
      <c r="D604" s="102"/>
      <c r="E604" s="102"/>
      <c r="F604" s="102"/>
      <c r="G604" s="102">
        <v>45450.0</v>
      </c>
      <c r="H604" s="15" t="s">
        <v>28</v>
      </c>
      <c r="I604" s="16"/>
      <c r="J604" s="16"/>
      <c r="K604" s="16"/>
      <c r="L604" s="16"/>
      <c r="M604" s="16"/>
      <c r="N604" s="13"/>
      <c r="O604" s="15"/>
      <c r="P604" s="15"/>
      <c r="Q604" s="146" t="s">
        <v>675</v>
      </c>
      <c r="R604" s="18" t="s">
        <v>672</v>
      </c>
      <c r="S604" s="18">
        <v>45440.0</v>
      </c>
      <c r="T604" s="18">
        <v>45450.0</v>
      </c>
      <c r="U604" s="13" t="s">
        <v>59</v>
      </c>
    </row>
    <row r="605" ht="15.75" customHeight="1">
      <c r="B605" s="145">
        <v>855.0</v>
      </c>
      <c r="C605" s="12" t="s">
        <v>657</v>
      </c>
      <c r="D605" s="102"/>
      <c r="E605" s="102"/>
      <c r="F605" s="102"/>
      <c r="G605" s="102"/>
      <c r="H605" s="15"/>
      <c r="I605" s="16"/>
      <c r="J605" s="16"/>
      <c r="K605" s="16"/>
      <c r="L605" s="16"/>
      <c r="M605" s="16"/>
      <c r="N605" s="13"/>
      <c r="O605" s="15"/>
      <c r="P605" s="15" t="s">
        <v>28</v>
      </c>
      <c r="Q605" s="146" t="s">
        <v>781</v>
      </c>
      <c r="R605" s="18" t="s">
        <v>672</v>
      </c>
      <c r="S605" s="18">
        <v>45442.0</v>
      </c>
      <c r="T605" s="18">
        <v>45463.0</v>
      </c>
      <c r="U605" s="13" t="s">
        <v>59</v>
      </c>
    </row>
    <row r="606" ht="15.75" customHeight="1">
      <c r="B606" s="145">
        <v>856.0</v>
      </c>
      <c r="C606" s="12" t="s">
        <v>946</v>
      </c>
      <c r="D606" s="102"/>
      <c r="E606" s="102"/>
      <c r="F606" s="102"/>
      <c r="G606" s="102"/>
      <c r="H606" s="15" t="s">
        <v>28</v>
      </c>
      <c r="I606" s="16"/>
      <c r="J606" s="16"/>
      <c r="K606" s="16"/>
      <c r="L606" s="16"/>
      <c r="M606" s="16"/>
      <c r="N606" s="13" t="s">
        <v>30</v>
      </c>
      <c r="O606" s="15" t="s">
        <v>30</v>
      </c>
      <c r="P606" s="15" t="s">
        <v>28</v>
      </c>
      <c r="Q606" s="18" t="s">
        <v>1269</v>
      </c>
      <c r="R606" s="18" t="s">
        <v>672</v>
      </c>
      <c r="S606" s="18">
        <v>45442.0</v>
      </c>
      <c r="T606" s="18">
        <v>45482.0</v>
      </c>
      <c r="U606" s="13" t="s">
        <v>59</v>
      </c>
    </row>
    <row r="607" ht="15.75" customHeight="1">
      <c r="B607" s="145">
        <v>857.0</v>
      </c>
      <c r="C607" s="12" t="s">
        <v>947</v>
      </c>
      <c r="D607" s="102"/>
      <c r="E607" s="102"/>
      <c r="F607" s="102"/>
      <c r="G607" s="102"/>
      <c r="H607" s="15" t="s">
        <v>28</v>
      </c>
      <c r="I607" s="16"/>
      <c r="J607" s="16"/>
      <c r="K607" s="16"/>
      <c r="L607" s="16"/>
      <c r="M607" s="16"/>
      <c r="N607" s="13" t="s">
        <v>30</v>
      </c>
      <c r="O607" s="15" t="s">
        <v>30</v>
      </c>
      <c r="P607" s="15" t="s">
        <v>28</v>
      </c>
      <c r="Q607" s="146" t="s">
        <v>1271</v>
      </c>
      <c r="R607" s="18" t="s">
        <v>672</v>
      </c>
      <c r="S607" s="18">
        <v>45448.0</v>
      </c>
      <c r="T607" s="18">
        <v>45560.0</v>
      </c>
      <c r="U607" s="13" t="s">
        <v>59</v>
      </c>
    </row>
    <row r="608" ht="15.75" customHeight="1">
      <c r="B608" s="145">
        <v>858.0</v>
      </c>
      <c r="C608" s="12" t="s">
        <v>949</v>
      </c>
      <c r="D608" s="102"/>
      <c r="E608" s="102"/>
      <c r="F608" s="102"/>
      <c r="G608" s="102">
        <v>45464.0</v>
      </c>
      <c r="H608" s="15" t="s">
        <v>28</v>
      </c>
      <c r="I608" s="16"/>
      <c r="J608" s="16"/>
      <c r="K608" s="16"/>
      <c r="L608" s="16"/>
      <c r="M608" s="16"/>
      <c r="N608" s="13" t="s">
        <v>30</v>
      </c>
      <c r="O608" s="15" t="s">
        <v>30</v>
      </c>
      <c r="P608" s="15" t="s">
        <v>28</v>
      </c>
      <c r="Q608" s="146" t="s">
        <v>675</v>
      </c>
      <c r="R608" s="18" t="s">
        <v>672</v>
      </c>
      <c r="S608" s="18">
        <v>45449.0</v>
      </c>
      <c r="T608" s="18">
        <v>45463.0</v>
      </c>
      <c r="U608" s="13" t="s">
        <v>79</v>
      </c>
    </row>
    <row r="609" ht="15.75" customHeight="1">
      <c r="B609" s="145">
        <v>859.0</v>
      </c>
      <c r="C609" s="12" t="s">
        <v>822</v>
      </c>
      <c r="D609" s="102"/>
      <c r="E609" s="102"/>
      <c r="F609" s="102"/>
      <c r="G609" s="102"/>
      <c r="H609" s="15" t="s">
        <v>28</v>
      </c>
      <c r="I609" s="16"/>
      <c r="J609" s="16"/>
      <c r="K609" s="16"/>
      <c r="L609" s="16"/>
      <c r="M609" s="16"/>
      <c r="N609" s="13"/>
      <c r="O609" s="15"/>
      <c r="P609" s="15"/>
      <c r="Q609" s="146" t="s">
        <v>1035</v>
      </c>
      <c r="R609" s="18" t="s">
        <v>672</v>
      </c>
      <c r="S609" s="18">
        <v>45449.0</v>
      </c>
      <c r="T609" s="18">
        <v>45463.0</v>
      </c>
      <c r="U609" s="13" t="s">
        <v>59</v>
      </c>
    </row>
    <row r="610" ht="15.75" customHeight="1">
      <c r="B610" s="145">
        <v>860.0</v>
      </c>
      <c r="C610" s="12" t="s">
        <v>697</v>
      </c>
      <c r="D610" s="102"/>
      <c r="E610" s="102"/>
      <c r="F610" s="102"/>
      <c r="G610" s="102"/>
      <c r="H610" s="15" t="s">
        <v>28</v>
      </c>
      <c r="I610" s="16"/>
      <c r="J610" s="16"/>
      <c r="K610" s="16"/>
      <c r="L610" s="16"/>
      <c r="M610" s="16"/>
      <c r="N610" s="13" t="s">
        <v>30</v>
      </c>
      <c r="O610" s="15" t="s">
        <v>30</v>
      </c>
      <c r="P610" s="15" t="s">
        <v>28</v>
      </c>
      <c r="Q610" s="146" t="s">
        <v>831</v>
      </c>
      <c r="R610" s="18" t="s">
        <v>672</v>
      </c>
      <c r="S610" s="18">
        <v>45449.0</v>
      </c>
      <c r="T610" s="18">
        <v>45463.0</v>
      </c>
      <c r="U610" s="13" t="s">
        <v>79</v>
      </c>
    </row>
    <row r="611" ht="15.75" customHeight="1">
      <c r="B611" s="145">
        <v>861.0</v>
      </c>
      <c r="C611" s="12" t="s">
        <v>952</v>
      </c>
      <c r="D611" s="102"/>
      <c r="E611" s="102"/>
      <c r="F611" s="102"/>
      <c r="G611" s="102"/>
      <c r="H611" s="15" t="s">
        <v>28</v>
      </c>
      <c r="I611" s="16"/>
      <c r="J611" s="16"/>
      <c r="K611" s="16"/>
      <c r="L611" s="16"/>
      <c r="M611" s="16"/>
      <c r="N611" s="13" t="s">
        <v>30</v>
      </c>
      <c r="O611" s="15" t="s">
        <v>30</v>
      </c>
      <c r="P611" s="15" t="s">
        <v>28</v>
      </c>
      <c r="Q611" s="146" t="s">
        <v>1240</v>
      </c>
      <c r="R611" s="18" t="s">
        <v>672</v>
      </c>
      <c r="S611" s="18">
        <v>45450.0</v>
      </c>
      <c r="T611" s="18">
        <v>45485.0</v>
      </c>
      <c r="U611" s="13" t="s">
        <v>32</v>
      </c>
    </row>
    <row r="612" ht="15.75" customHeight="1">
      <c r="B612" s="145">
        <v>862.0</v>
      </c>
      <c r="C612" s="12" t="s">
        <v>763</v>
      </c>
      <c r="D612" s="102"/>
      <c r="E612" s="102"/>
      <c r="F612" s="102"/>
      <c r="G612" s="102"/>
      <c r="H612" s="15" t="s">
        <v>28</v>
      </c>
      <c r="I612" s="16"/>
      <c r="J612" s="16"/>
      <c r="K612" s="16"/>
      <c r="L612" s="16"/>
      <c r="M612" s="16"/>
      <c r="N612" s="13" t="s">
        <v>30</v>
      </c>
      <c r="O612" s="15" t="s">
        <v>30</v>
      </c>
      <c r="P612" s="15" t="s">
        <v>28</v>
      </c>
      <c r="Q612" s="146" t="s">
        <v>908</v>
      </c>
      <c r="R612" s="18" t="s">
        <v>672</v>
      </c>
      <c r="S612" s="18">
        <v>45450.0</v>
      </c>
      <c r="T612" s="18">
        <v>45483.0</v>
      </c>
      <c r="U612" s="13" t="s">
        <v>59</v>
      </c>
    </row>
    <row r="613" ht="15.75" customHeight="1">
      <c r="B613" s="145">
        <v>863.0</v>
      </c>
      <c r="C613" s="12" t="s">
        <v>629</v>
      </c>
      <c r="D613" s="102"/>
      <c r="E613" s="102"/>
      <c r="F613" s="102"/>
      <c r="G613" s="102"/>
      <c r="H613" s="15" t="s">
        <v>28</v>
      </c>
      <c r="I613" s="16"/>
      <c r="J613" s="16"/>
      <c r="K613" s="16"/>
      <c r="L613" s="16"/>
      <c r="M613" s="16"/>
      <c r="N613" s="13"/>
      <c r="O613" s="15"/>
      <c r="P613" s="15"/>
      <c r="Q613" s="146" t="s">
        <v>737</v>
      </c>
      <c r="R613" s="18" t="s">
        <v>672</v>
      </c>
      <c r="S613" s="18">
        <v>45450.0</v>
      </c>
      <c r="T613" s="18">
        <v>45471.0</v>
      </c>
      <c r="U613" s="13" t="s">
        <v>59</v>
      </c>
    </row>
    <row r="614" ht="15.75" customHeight="1">
      <c r="B614" s="145">
        <v>864.0</v>
      </c>
      <c r="C614" s="12" t="s">
        <v>881</v>
      </c>
      <c r="D614" s="102"/>
      <c r="E614" s="102"/>
      <c r="F614" s="102"/>
      <c r="G614" s="102"/>
      <c r="H614" s="15"/>
      <c r="I614" s="16"/>
      <c r="J614" s="16"/>
      <c r="K614" s="16"/>
      <c r="L614" s="16"/>
      <c r="M614" s="16"/>
      <c r="N614" s="13"/>
      <c r="O614" s="15"/>
      <c r="P614" s="15" t="s">
        <v>28</v>
      </c>
      <c r="Q614" s="146" t="s">
        <v>1162</v>
      </c>
      <c r="R614" s="18" t="s">
        <v>672</v>
      </c>
      <c r="S614" s="18">
        <v>45453.0</v>
      </c>
      <c r="T614" s="18">
        <v>45468.0</v>
      </c>
      <c r="U614" s="13" t="s">
        <v>32</v>
      </c>
    </row>
    <row r="615" ht="15.75" customHeight="1">
      <c r="B615" s="145">
        <v>865.0</v>
      </c>
      <c r="C615" s="12" t="s">
        <v>955</v>
      </c>
      <c r="D615" s="102"/>
      <c r="E615" s="102"/>
      <c r="F615" s="102"/>
      <c r="G615" s="102">
        <v>45462.0</v>
      </c>
      <c r="H615" s="15"/>
      <c r="I615" s="16"/>
      <c r="J615" s="16"/>
      <c r="K615" s="16"/>
      <c r="L615" s="16"/>
      <c r="M615" s="16"/>
      <c r="N615" s="13" t="s">
        <v>30</v>
      </c>
      <c r="O615" s="15" t="s">
        <v>30</v>
      </c>
      <c r="P615" s="15" t="s">
        <v>28</v>
      </c>
      <c r="Q615" s="146" t="s">
        <v>1282</v>
      </c>
      <c r="R615" s="18" t="s">
        <v>672</v>
      </c>
      <c r="S615" s="18">
        <v>45453.0</v>
      </c>
      <c r="T615" s="18">
        <v>45467.0</v>
      </c>
      <c r="U615" s="13" t="s">
        <v>79</v>
      </c>
    </row>
    <row r="616" ht="15.75" customHeight="1">
      <c r="B616" s="145">
        <v>866.0</v>
      </c>
      <c r="C616" s="12" t="s">
        <v>957</v>
      </c>
      <c r="D616" s="102"/>
      <c r="E616" s="102"/>
      <c r="F616" s="102"/>
      <c r="G616" s="102">
        <v>45486.0</v>
      </c>
      <c r="H616" s="15" t="s">
        <v>28</v>
      </c>
      <c r="I616" s="16"/>
      <c r="J616" s="16"/>
      <c r="K616" s="16"/>
      <c r="L616" s="16"/>
      <c r="M616" s="16"/>
      <c r="N616" s="13"/>
      <c r="O616" s="15"/>
      <c r="P616" s="15"/>
      <c r="Q616" s="146" t="s">
        <v>675</v>
      </c>
      <c r="R616" s="18" t="s">
        <v>672</v>
      </c>
      <c r="S616" s="18">
        <v>45454.0</v>
      </c>
      <c r="T616" s="18">
        <v>45454.0</v>
      </c>
      <c r="U616" s="13" t="s">
        <v>79</v>
      </c>
    </row>
    <row r="617" ht="15.75" customHeight="1">
      <c r="B617" s="145">
        <v>867.0</v>
      </c>
      <c r="C617" s="12" t="s">
        <v>959</v>
      </c>
      <c r="D617" s="102"/>
      <c r="E617" s="102"/>
      <c r="F617" s="102"/>
      <c r="G617" s="102">
        <v>45488.0</v>
      </c>
      <c r="H617" s="15" t="s">
        <v>28</v>
      </c>
      <c r="I617" s="16"/>
      <c r="J617" s="16"/>
      <c r="K617" s="16"/>
      <c r="L617" s="16"/>
      <c r="M617" s="16"/>
      <c r="N617" s="13" t="s">
        <v>30</v>
      </c>
      <c r="O617" s="15" t="s">
        <v>30</v>
      </c>
      <c r="P617" s="15" t="s">
        <v>28</v>
      </c>
      <c r="Q617" s="146" t="s">
        <v>1287</v>
      </c>
      <c r="R617" s="18" t="s">
        <v>672</v>
      </c>
      <c r="S617" s="18">
        <v>45454.0</v>
      </c>
      <c r="T617" s="18">
        <v>45484.0</v>
      </c>
      <c r="U617" s="13" t="s">
        <v>59</v>
      </c>
    </row>
    <row r="618" ht="15.75" customHeight="1">
      <c r="B618" s="145">
        <v>868.0</v>
      </c>
      <c r="C618" s="12" t="s">
        <v>842</v>
      </c>
      <c r="D618" s="102"/>
      <c r="E618" s="102"/>
      <c r="F618" s="102"/>
      <c r="G618" s="102">
        <v>45462.0</v>
      </c>
      <c r="H618" s="15"/>
      <c r="I618" s="16"/>
      <c r="J618" s="16"/>
      <c r="K618" s="16"/>
      <c r="L618" s="16"/>
      <c r="M618" s="16"/>
      <c r="N618" s="13"/>
      <c r="O618" s="15"/>
      <c r="P618" s="15" t="s">
        <v>28</v>
      </c>
      <c r="Q618" s="146" t="s">
        <v>1095</v>
      </c>
      <c r="R618" s="18" t="s">
        <v>672</v>
      </c>
      <c r="S618" s="18">
        <v>45458.0</v>
      </c>
      <c r="T618" s="18">
        <v>45461.0</v>
      </c>
      <c r="U618" s="13" t="s">
        <v>59</v>
      </c>
    </row>
    <row r="619" ht="15.75" customHeight="1">
      <c r="B619" s="145">
        <v>869.0</v>
      </c>
      <c r="C619" s="12" t="s">
        <v>960</v>
      </c>
      <c r="D619" s="102"/>
      <c r="E619" s="102"/>
      <c r="F619" s="102"/>
      <c r="G619" s="102"/>
      <c r="H619" s="15" t="s">
        <v>28</v>
      </c>
      <c r="I619" s="16"/>
      <c r="J619" s="16"/>
      <c r="K619" s="16"/>
      <c r="L619" s="16"/>
      <c r="M619" s="16"/>
      <c r="N619" s="13" t="s">
        <v>30</v>
      </c>
      <c r="O619" s="15" t="s">
        <v>30</v>
      </c>
      <c r="P619" s="15" t="s">
        <v>28</v>
      </c>
      <c r="Q619" s="18"/>
      <c r="R619" s="18" t="s">
        <v>672</v>
      </c>
      <c r="S619" s="18">
        <v>45458.0</v>
      </c>
      <c r="T619" s="18">
        <v>45486.0</v>
      </c>
      <c r="U619" s="13" t="s">
        <v>79</v>
      </c>
    </row>
    <row r="620" ht="15.75" customHeight="1">
      <c r="B620" s="145">
        <v>870.0</v>
      </c>
      <c r="C620" s="12" t="s">
        <v>964</v>
      </c>
      <c r="D620" s="102"/>
      <c r="E620" s="102"/>
      <c r="F620" s="102"/>
      <c r="G620" s="102">
        <v>45484.0</v>
      </c>
      <c r="H620" s="15" t="s">
        <v>28</v>
      </c>
      <c r="I620" s="16"/>
      <c r="J620" s="16"/>
      <c r="K620" s="16"/>
      <c r="L620" s="16"/>
      <c r="M620" s="16"/>
      <c r="N620" s="13" t="s">
        <v>30</v>
      </c>
      <c r="O620" s="15" t="s">
        <v>30</v>
      </c>
      <c r="P620" s="15" t="s">
        <v>28</v>
      </c>
      <c r="Q620" s="146" t="s">
        <v>1294</v>
      </c>
      <c r="R620" s="18" t="s">
        <v>672</v>
      </c>
      <c r="S620" s="18">
        <v>45460.0</v>
      </c>
      <c r="T620" s="18">
        <v>45488.0</v>
      </c>
      <c r="U620" s="13" t="s">
        <v>59</v>
      </c>
    </row>
    <row r="621" ht="15.75" customHeight="1">
      <c r="B621" s="145">
        <v>871.0</v>
      </c>
      <c r="C621" s="12" t="s">
        <v>970</v>
      </c>
      <c r="D621" s="102"/>
      <c r="E621" s="102"/>
      <c r="F621" s="102"/>
      <c r="G621" s="102">
        <v>45474.0</v>
      </c>
      <c r="H621" s="15" t="s">
        <v>28</v>
      </c>
      <c r="I621" s="16"/>
      <c r="J621" s="16"/>
      <c r="K621" s="16"/>
      <c r="L621" s="16"/>
      <c r="M621" s="16"/>
      <c r="N621" s="13" t="s">
        <v>30</v>
      </c>
      <c r="O621" s="15" t="s">
        <v>30</v>
      </c>
      <c r="P621" s="15"/>
      <c r="Q621" s="146" t="s">
        <v>1296</v>
      </c>
      <c r="R621" s="18" t="s">
        <v>672</v>
      </c>
      <c r="S621" s="18">
        <v>45460.0</v>
      </c>
      <c r="T621" s="18">
        <v>45489.0</v>
      </c>
      <c r="U621" s="13" t="s">
        <v>59</v>
      </c>
    </row>
    <row r="622" ht="15.75" customHeight="1">
      <c r="B622" s="145">
        <v>872.0</v>
      </c>
      <c r="C622" s="12" t="s">
        <v>973</v>
      </c>
      <c r="D622" s="102"/>
      <c r="E622" s="102"/>
      <c r="F622" s="102"/>
      <c r="G622" s="102"/>
      <c r="H622" s="15" t="s">
        <v>28</v>
      </c>
      <c r="I622" s="16"/>
      <c r="J622" s="16"/>
      <c r="K622" s="16"/>
      <c r="L622" s="16"/>
      <c r="M622" s="16"/>
      <c r="N622" s="13" t="s">
        <v>30</v>
      </c>
      <c r="O622" s="15" t="s">
        <v>30</v>
      </c>
      <c r="P622" s="15" t="s">
        <v>28</v>
      </c>
      <c r="Q622" s="146" t="s">
        <v>1299</v>
      </c>
      <c r="R622" s="18" t="s">
        <v>672</v>
      </c>
      <c r="S622" s="18">
        <v>45461.0</v>
      </c>
      <c r="T622" s="18">
        <v>45496.0</v>
      </c>
      <c r="U622" s="13" t="s">
        <v>59</v>
      </c>
    </row>
    <row r="623" ht="15.75" customHeight="1">
      <c r="B623" s="145">
        <v>873.0</v>
      </c>
      <c r="C623" s="12" t="s">
        <v>484</v>
      </c>
      <c r="D623" s="102"/>
      <c r="E623" s="102"/>
      <c r="F623" s="102"/>
      <c r="G623" s="102"/>
      <c r="H623" s="15" t="s">
        <v>699</v>
      </c>
      <c r="I623" s="16"/>
      <c r="J623" s="16"/>
      <c r="K623" s="16"/>
      <c r="L623" s="16"/>
      <c r="M623" s="16"/>
      <c r="N623" s="13" t="s">
        <v>30</v>
      </c>
      <c r="O623" s="15" t="s">
        <v>30</v>
      </c>
      <c r="P623" s="15" t="s">
        <v>28</v>
      </c>
      <c r="Q623" s="146" t="s">
        <v>673</v>
      </c>
      <c r="R623" s="18" t="s">
        <v>672</v>
      </c>
      <c r="S623" s="18">
        <v>45463.0</v>
      </c>
      <c r="T623" s="18">
        <v>45477.0</v>
      </c>
      <c r="U623" s="13" t="s">
        <v>59</v>
      </c>
    </row>
    <row r="624" ht="15.75" customHeight="1">
      <c r="B624" s="145">
        <v>874.0</v>
      </c>
      <c r="C624" s="12" t="s">
        <v>356</v>
      </c>
      <c r="D624" s="102"/>
      <c r="E624" s="102"/>
      <c r="F624" s="102"/>
      <c r="G624" s="102"/>
      <c r="H624" s="15"/>
      <c r="I624" s="16"/>
      <c r="J624" s="16"/>
      <c r="K624" s="16"/>
      <c r="L624" s="16"/>
      <c r="M624" s="16"/>
      <c r="N624" s="13" t="s">
        <v>30</v>
      </c>
      <c r="O624" s="15" t="s">
        <v>30</v>
      </c>
      <c r="P624" s="15" t="s">
        <v>28</v>
      </c>
      <c r="Q624" s="146" t="s">
        <v>1242</v>
      </c>
      <c r="R624" s="18" t="s">
        <v>672</v>
      </c>
      <c r="S624" s="18">
        <v>45464.0</v>
      </c>
      <c r="T624" s="18">
        <v>45481.0</v>
      </c>
      <c r="U624" s="13" t="s">
        <v>79</v>
      </c>
    </row>
    <row r="625" ht="15.75" customHeight="1">
      <c r="B625" s="145">
        <v>875.0</v>
      </c>
      <c r="C625" s="12" t="s">
        <v>443</v>
      </c>
      <c r="D625" s="102"/>
      <c r="E625" s="102"/>
      <c r="F625" s="102"/>
      <c r="G625" s="102"/>
      <c r="H625" s="15" t="s">
        <v>28</v>
      </c>
      <c r="I625" s="16"/>
      <c r="J625" s="16"/>
      <c r="K625" s="16"/>
      <c r="L625" s="16"/>
      <c r="M625" s="16"/>
      <c r="N625" s="13" t="s">
        <v>30</v>
      </c>
      <c r="O625" s="15" t="s">
        <v>30</v>
      </c>
      <c r="P625" s="15" t="s">
        <v>28</v>
      </c>
      <c r="Q625" s="146" t="s">
        <v>1304</v>
      </c>
      <c r="R625" s="18" t="s">
        <v>672</v>
      </c>
      <c r="S625" s="18">
        <v>45465.0</v>
      </c>
      <c r="T625" s="18">
        <v>45500.0</v>
      </c>
      <c r="U625" s="13" t="s">
        <v>59</v>
      </c>
    </row>
    <row r="626" ht="15.75" customHeight="1">
      <c r="B626" s="145">
        <v>876.0</v>
      </c>
      <c r="C626" s="12" t="s">
        <v>980</v>
      </c>
      <c r="D626" s="102"/>
      <c r="E626" s="102"/>
      <c r="F626" s="102"/>
      <c r="G626" s="102"/>
      <c r="H626" s="15" t="s">
        <v>28</v>
      </c>
      <c r="I626" s="16"/>
      <c r="J626" s="16"/>
      <c r="K626" s="16"/>
      <c r="L626" s="16"/>
      <c r="M626" s="16"/>
      <c r="N626" s="13" t="s">
        <v>30</v>
      </c>
      <c r="O626" s="15" t="s">
        <v>30</v>
      </c>
      <c r="P626" s="15" t="s">
        <v>28</v>
      </c>
      <c r="Q626" s="146" t="s">
        <v>1308</v>
      </c>
      <c r="R626" s="18" t="s">
        <v>672</v>
      </c>
      <c r="S626" s="18">
        <v>45467.0</v>
      </c>
      <c r="T626" s="18">
        <v>45500.0</v>
      </c>
      <c r="U626" s="13" t="s">
        <v>59</v>
      </c>
    </row>
    <row r="627" ht="15.75" customHeight="1">
      <c r="B627" s="145">
        <v>878.0</v>
      </c>
      <c r="C627" s="12" t="s">
        <v>984</v>
      </c>
      <c r="D627" s="102"/>
      <c r="E627" s="102"/>
      <c r="F627" s="102"/>
      <c r="G627" s="102">
        <v>45486.0</v>
      </c>
      <c r="H627" s="15" t="s">
        <v>28</v>
      </c>
      <c r="I627" s="16"/>
      <c r="J627" s="16"/>
      <c r="K627" s="16"/>
      <c r="L627" s="16"/>
      <c r="M627" s="16"/>
      <c r="N627" s="13" t="s">
        <v>30</v>
      </c>
      <c r="O627" s="15" t="s">
        <v>30</v>
      </c>
      <c r="P627" s="15" t="s">
        <v>28</v>
      </c>
      <c r="Q627" s="146" t="s">
        <v>1310</v>
      </c>
      <c r="R627" s="18" t="s">
        <v>672</v>
      </c>
      <c r="S627" s="18">
        <v>45468.0</v>
      </c>
      <c r="T627" s="18">
        <v>45510.0</v>
      </c>
      <c r="U627" s="13" t="s">
        <v>79</v>
      </c>
    </row>
    <row r="628" ht="15.75" customHeight="1">
      <c r="B628" s="145">
        <v>879.0</v>
      </c>
      <c r="C628" s="12" t="s">
        <v>633</v>
      </c>
      <c r="D628" s="102" t="s">
        <v>1221</v>
      </c>
      <c r="E628" s="102"/>
      <c r="F628" s="102"/>
      <c r="G628" s="102"/>
      <c r="H628" s="15" t="s">
        <v>28</v>
      </c>
      <c r="I628" s="16"/>
      <c r="J628" s="16"/>
      <c r="K628" s="16"/>
      <c r="L628" s="16"/>
      <c r="M628" s="16"/>
      <c r="N628" s="13" t="s">
        <v>30</v>
      </c>
      <c r="O628" s="15" t="s">
        <v>30</v>
      </c>
      <c r="P628" s="15" t="s">
        <v>191</v>
      </c>
      <c r="Q628" s="146" t="s">
        <v>1312</v>
      </c>
      <c r="R628" s="18" t="s">
        <v>672</v>
      </c>
      <c r="S628" s="18">
        <v>45468.0</v>
      </c>
      <c r="T628" s="18">
        <v>45574.0</v>
      </c>
      <c r="U628" s="13" t="s">
        <v>59</v>
      </c>
    </row>
    <row r="629" ht="15.75" customHeight="1">
      <c r="B629" s="145">
        <v>880.0</v>
      </c>
      <c r="C629" s="12" t="s">
        <v>452</v>
      </c>
      <c r="D629" s="102" t="s">
        <v>1314</v>
      </c>
      <c r="E629" s="102"/>
      <c r="F629" s="102"/>
      <c r="G629" s="102"/>
      <c r="H629" s="15" t="s">
        <v>28</v>
      </c>
      <c r="I629" s="16"/>
      <c r="J629" s="16"/>
      <c r="K629" s="16"/>
      <c r="L629" s="16"/>
      <c r="M629" s="16"/>
      <c r="N629" s="13" t="s">
        <v>30</v>
      </c>
      <c r="O629" s="15" t="s">
        <v>30</v>
      </c>
      <c r="P629" s="15"/>
      <c r="Q629" s="146" t="s">
        <v>1315</v>
      </c>
      <c r="R629" s="18" t="s">
        <v>672</v>
      </c>
      <c r="S629" s="18">
        <v>45469.0</v>
      </c>
      <c r="T629" s="18">
        <v>45469.0</v>
      </c>
      <c r="U629" s="13" t="s">
        <v>59</v>
      </c>
    </row>
    <row r="630" ht="15.75" customHeight="1">
      <c r="B630" s="145">
        <v>881.0</v>
      </c>
      <c r="C630" s="12" t="s">
        <v>987</v>
      </c>
      <c r="D630" s="102" t="s">
        <v>1221</v>
      </c>
      <c r="E630" s="102"/>
      <c r="F630" s="102"/>
      <c r="G630" s="102"/>
      <c r="H630" s="15" t="s">
        <v>28</v>
      </c>
      <c r="I630" s="16"/>
      <c r="J630" s="16"/>
      <c r="K630" s="16"/>
      <c r="L630" s="16"/>
      <c r="M630" s="16"/>
      <c r="N630" s="13" t="s">
        <v>30</v>
      </c>
      <c r="O630" s="15" t="s">
        <v>30</v>
      </c>
      <c r="P630" s="15" t="s">
        <v>28</v>
      </c>
      <c r="Q630" s="146" t="s">
        <v>1319</v>
      </c>
      <c r="R630" s="18" t="s">
        <v>672</v>
      </c>
      <c r="S630" s="18">
        <v>45470.0</v>
      </c>
      <c r="T630" s="18">
        <v>45504.0</v>
      </c>
      <c r="U630" s="13" t="s">
        <v>32</v>
      </c>
    </row>
    <row r="631" ht="15.75" customHeight="1">
      <c r="B631" s="145">
        <v>882.0</v>
      </c>
      <c r="C631" s="12" t="s">
        <v>992</v>
      </c>
      <c r="D631" s="102" t="s">
        <v>1321</v>
      </c>
      <c r="E631" s="102"/>
      <c r="F631" s="102"/>
      <c r="G631" s="102">
        <v>45481.0</v>
      </c>
      <c r="H631" s="15" t="s">
        <v>28</v>
      </c>
      <c r="I631" s="16"/>
      <c r="J631" s="16"/>
      <c r="K631" s="16"/>
      <c r="L631" s="16"/>
      <c r="M631" s="16"/>
      <c r="N631" s="13"/>
      <c r="O631" s="15" t="s">
        <v>30</v>
      </c>
      <c r="P631" s="15"/>
      <c r="Q631" s="146" t="s">
        <v>1323</v>
      </c>
      <c r="R631" s="18" t="s">
        <v>672</v>
      </c>
      <c r="S631" s="18">
        <v>45474.0</v>
      </c>
      <c r="T631" s="18">
        <v>45474.0</v>
      </c>
      <c r="U631" s="13" t="s">
        <v>79</v>
      </c>
    </row>
    <row r="632" ht="15.75" customHeight="1">
      <c r="B632" s="145">
        <v>883.0</v>
      </c>
      <c r="C632" s="12" t="s">
        <v>360</v>
      </c>
      <c r="D632" s="102" t="s">
        <v>1321</v>
      </c>
      <c r="E632" s="102"/>
      <c r="F632" s="102"/>
      <c r="G632" s="102">
        <v>45495.0</v>
      </c>
      <c r="H632" s="15" t="s">
        <v>28</v>
      </c>
      <c r="I632" s="16"/>
      <c r="J632" s="16"/>
      <c r="K632" s="16"/>
      <c r="L632" s="16"/>
      <c r="M632" s="16"/>
      <c r="N632" s="13"/>
      <c r="O632" s="15"/>
      <c r="P632" s="15"/>
      <c r="Q632" s="146" t="s">
        <v>1252</v>
      </c>
      <c r="R632" s="18" t="s">
        <v>672</v>
      </c>
      <c r="S632" s="18">
        <v>45474.0</v>
      </c>
      <c r="T632" s="18">
        <v>45474.0</v>
      </c>
      <c r="U632" s="13" t="s">
        <v>59</v>
      </c>
    </row>
    <row r="633" ht="15.75" customHeight="1">
      <c r="B633" s="145">
        <v>884.0</v>
      </c>
      <c r="C633" s="12" t="s">
        <v>997</v>
      </c>
      <c r="D633" s="102" t="s">
        <v>1321</v>
      </c>
      <c r="E633" s="102"/>
      <c r="F633" s="102"/>
      <c r="G633" s="102">
        <v>45495.0</v>
      </c>
      <c r="H633" s="15" t="s">
        <v>28</v>
      </c>
      <c r="I633" s="16"/>
      <c r="J633" s="16"/>
      <c r="K633" s="16"/>
      <c r="L633" s="16"/>
      <c r="M633" s="16"/>
      <c r="N633" s="13"/>
      <c r="O633" s="15"/>
      <c r="P633" s="15"/>
      <c r="Q633" s="146" t="s">
        <v>1327</v>
      </c>
      <c r="R633" s="18" t="s">
        <v>672</v>
      </c>
      <c r="S633" s="18">
        <v>45474.0</v>
      </c>
      <c r="T633" s="18">
        <v>45474.0</v>
      </c>
      <c r="U633" s="13" t="s">
        <v>59</v>
      </c>
    </row>
    <row r="634" ht="15.75" customHeight="1">
      <c r="B634" s="145">
        <v>885.0</v>
      </c>
      <c r="C634" s="12" t="s">
        <v>1001</v>
      </c>
      <c r="D634" s="102" t="s">
        <v>1221</v>
      </c>
      <c r="E634" s="102"/>
      <c r="F634" s="102"/>
      <c r="G634" s="102"/>
      <c r="H634" s="15" t="s">
        <v>28</v>
      </c>
      <c r="I634" s="16"/>
      <c r="J634" s="16"/>
      <c r="K634" s="16"/>
      <c r="L634" s="16"/>
      <c r="M634" s="16"/>
      <c r="N634" s="13" t="s">
        <v>30</v>
      </c>
      <c r="O634" s="15" t="s">
        <v>30</v>
      </c>
      <c r="P634" s="15" t="s">
        <v>28</v>
      </c>
      <c r="Q634" s="146" t="s">
        <v>1330</v>
      </c>
      <c r="R634" s="18" t="s">
        <v>672</v>
      </c>
      <c r="S634" s="18">
        <v>45475.0</v>
      </c>
      <c r="T634" s="18">
        <v>45594.0</v>
      </c>
      <c r="U634" s="13" t="s">
        <v>59</v>
      </c>
    </row>
    <row r="635" ht="15.75" customHeight="1">
      <c r="B635" s="145">
        <v>886.0</v>
      </c>
      <c r="C635" s="12" t="s">
        <v>1004</v>
      </c>
      <c r="D635" s="102" t="s">
        <v>1221</v>
      </c>
      <c r="E635" s="102"/>
      <c r="F635" s="102"/>
      <c r="G635" s="102"/>
      <c r="H635" s="15" t="s">
        <v>28</v>
      </c>
      <c r="I635" s="16"/>
      <c r="J635" s="16"/>
      <c r="K635" s="16"/>
      <c r="L635" s="16"/>
      <c r="M635" s="16"/>
      <c r="N635" s="13" t="s">
        <v>30</v>
      </c>
      <c r="O635" s="15" t="s">
        <v>30</v>
      </c>
      <c r="P635" s="15" t="s">
        <v>28</v>
      </c>
      <c r="Q635" s="146" t="s">
        <v>1333</v>
      </c>
      <c r="R635" s="18" t="s">
        <v>672</v>
      </c>
      <c r="S635" s="18">
        <v>45476.0</v>
      </c>
      <c r="T635" s="18">
        <v>45511.0</v>
      </c>
      <c r="U635" s="13" t="s">
        <v>59</v>
      </c>
    </row>
    <row r="636" ht="15.75" customHeight="1">
      <c r="B636" s="145">
        <v>887.0</v>
      </c>
      <c r="C636" s="12" t="s">
        <v>1008</v>
      </c>
      <c r="D636" s="102" t="s">
        <v>1221</v>
      </c>
      <c r="E636" s="102"/>
      <c r="F636" s="102"/>
      <c r="G636" s="102">
        <v>45497.0</v>
      </c>
      <c r="H636" s="15" t="s">
        <v>191</v>
      </c>
      <c r="I636" s="16"/>
      <c r="J636" s="16"/>
      <c r="K636" s="16"/>
      <c r="L636" s="16"/>
      <c r="M636" s="16"/>
      <c r="N636" s="13" t="s">
        <v>30</v>
      </c>
      <c r="O636" s="15" t="s">
        <v>30</v>
      </c>
      <c r="P636" s="15" t="s">
        <v>28</v>
      </c>
      <c r="Q636" s="146" t="s">
        <v>1335</v>
      </c>
      <c r="R636" s="18" t="s">
        <v>672</v>
      </c>
      <c r="S636" s="18">
        <v>45481.0</v>
      </c>
      <c r="T636" s="18">
        <v>45512.0</v>
      </c>
      <c r="U636" s="13" t="s">
        <v>59</v>
      </c>
    </row>
    <row r="637" ht="15.75" customHeight="1">
      <c r="B637" s="145">
        <v>888.0</v>
      </c>
      <c r="C637" s="12" t="s">
        <v>1011</v>
      </c>
      <c r="D637" s="102" t="s">
        <v>1221</v>
      </c>
      <c r="E637" s="102"/>
      <c r="F637" s="102"/>
      <c r="G637" s="102"/>
      <c r="H637" s="15" t="s">
        <v>191</v>
      </c>
      <c r="I637" s="16"/>
      <c r="J637" s="16"/>
      <c r="K637" s="16"/>
      <c r="L637" s="16"/>
      <c r="M637" s="16"/>
      <c r="N637" s="13" t="s">
        <v>30</v>
      </c>
      <c r="O637" s="15" t="s">
        <v>30</v>
      </c>
      <c r="P637" s="15" t="s">
        <v>28</v>
      </c>
      <c r="Q637" s="146" t="s">
        <v>675</v>
      </c>
      <c r="R637" s="18" t="s">
        <v>672</v>
      </c>
      <c r="S637" s="18">
        <v>45481.0</v>
      </c>
      <c r="T637" s="18">
        <v>45528.0</v>
      </c>
      <c r="U637" s="13" t="s">
        <v>79</v>
      </c>
    </row>
    <row r="638" ht="15.75" customHeight="1">
      <c r="B638" s="145">
        <v>877.0</v>
      </c>
      <c r="C638" s="12" t="s">
        <v>687</v>
      </c>
      <c r="D638" s="102" t="s">
        <v>1221</v>
      </c>
      <c r="E638" s="102"/>
      <c r="F638" s="102"/>
      <c r="G638" s="102">
        <v>45496.0</v>
      </c>
      <c r="H638" s="15"/>
      <c r="I638" s="16"/>
      <c r="J638" s="16"/>
      <c r="K638" s="16"/>
      <c r="L638" s="16"/>
      <c r="M638" s="16"/>
      <c r="N638" s="13" t="s">
        <v>699</v>
      </c>
      <c r="O638" s="15" t="s">
        <v>30</v>
      </c>
      <c r="P638" s="15" t="s">
        <v>699</v>
      </c>
      <c r="Q638" s="146" t="s">
        <v>817</v>
      </c>
      <c r="R638" s="18" t="s">
        <v>672</v>
      </c>
      <c r="S638" s="18">
        <v>45468.0</v>
      </c>
      <c r="T638" s="18">
        <v>45505.0</v>
      </c>
      <c r="U638" s="13" t="s">
        <v>79</v>
      </c>
    </row>
    <row r="639" ht="15.75" customHeight="1">
      <c r="B639" s="145">
        <v>889.0</v>
      </c>
      <c r="C639" s="12" t="s">
        <v>1015</v>
      </c>
      <c r="D639" s="102" t="s">
        <v>1321</v>
      </c>
      <c r="E639" s="102"/>
      <c r="F639" s="102"/>
      <c r="G639" s="102">
        <v>45505.0</v>
      </c>
      <c r="H639" s="15" t="s">
        <v>699</v>
      </c>
      <c r="I639" s="16"/>
      <c r="J639" s="16"/>
      <c r="K639" s="16"/>
      <c r="L639" s="16"/>
      <c r="M639" s="16"/>
      <c r="N639" s="13"/>
      <c r="O639" s="15"/>
      <c r="P639" s="15"/>
      <c r="Q639" s="146" t="s">
        <v>1342</v>
      </c>
      <c r="R639" s="18" t="s">
        <v>672</v>
      </c>
      <c r="S639" s="18">
        <v>45491.0</v>
      </c>
      <c r="T639" s="18">
        <v>45505.0</v>
      </c>
      <c r="U639" s="13" t="s">
        <v>59</v>
      </c>
    </row>
    <row r="640" ht="15.75" customHeight="1">
      <c r="B640" s="145">
        <v>890.0</v>
      </c>
      <c r="C640" s="12" t="s">
        <v>1017</v>
      </c>
      <c r="D640" s="102" t="s">
        <v>1221</v>
      </c>
      <c r="E640" s="102"/>
      <c r="F640" s="102"/>
      <c r="G640" s="102">
        <v>45498.0</v>
      </c>
      <c r="H640" s="15"/>
      <c r="I640" s="16"/>
      <c r="J640" s="16"/>
      <c r="K640" s="16"/>
      <c r="L640" s="16"/>
      <c r="M640" s="16"/>
      <c r="N640" s="13"/>
      <c r="O640" s="15"/>
      <c r="P640" s="15" t="s">
        <v>699</v>
      </c>
      <c r="Q640" s="146" t="s">
        <v>1346</v>
      </c>
      <c r="R640" s="18" t="s">
        <v>672</v>
      </c>
      <c r="S640" s="18">
        <v>45482.0</v>
      </c>
      <c r="T640" s="18">
        <v>45517.0</v>
      </c>
      <c r="U640" s="13" t="s">
        <v>59</v>
      </c>
    </row>
    <row r="641" ht="15.75" customHeight="1">
      <c r="B641" s="145">
        <v>891.0</v>
      </c>
      <c r="C641" s="12" t="s">
        <v>837</v>
      </c>
      <c r="D641" s="102" t="s">
        <v>1221</v>
      </c>
      <c r="E641" s="102"/>
      <c r="F641" s="102"/>
      <c r="G641" s="102">
        <v>45492.0</v>
      </c>
      <c r="H641" s="15" t="s">
        <v>28</v>
      </c>
      <c r="I641" s="16"/>
      <c r="J641" s="16"/>
      <c r="K641" s="16"/>
      <c r="L641" s="16"/>
      <c r="M641" s="16"/>
      <c r="N641" s="13"/>
      <c r="O641" s="15"/>
      <c r="P641" s="15"/>
      <c r="Q641" s="146" t="s">
        <v>1348</v>
      </c>
      <c r="R641" s="18" t="s">
        <v>672</v>
      </c>
      <c r="S641" s="18">
        <v>45482.0</v>
      </c>
      <c r="T641" s="18">
        <v>45491.0</v>
      </c>
      <c r="U641" s="13" t="s">
        <v>59</v>
      </c>
    </row>
    <row r="642" ht="15.75" customHeight="1">
      <c r="B642" s="145">
        <v>892.0</v>
      </c>
      <c r="C642" s="12" t="s">
        <v>1026</v>
      </c>
      <c r="D642" s="102" t="s">
        <v>1221</v>
      </c>
      <c r="E642" s="102"/>
      <c r="F642" s="102"/>
      <c r="G642" s="102"/>
      <c r="H642" s="15" t="s">
        <v>28</v>
      </c>
      <c r="I642" s="16"/>
      <c r="J642" s="16"/>
      <c r="K642" s="16"/>
      <c r="L642" s="16"/>
      <c r="M642" s="16"/>
      <c r="N642" s="13" t="s">
        <v>30</v>
      </c>
      <c r="O642" s="15" t="s">
        <v>30</v>
      </c>
      <c r="P642" s="15" t="s">
        <v>28</v>
      </c>
      <c r="Q642" s="146" t="s">
        <v>1351</v>
      </c>
      <c r="R642" s="18" t="s">
        <v>672</v>
      </c>
      <c r="S642" s="18">
        <v>45482.0</v>
      </c>
      <c r="T642" s="18">
        <v>45538.0</v>
      </c>
      <c r="U642" s="13" t="s">
        <v>79</v>
      </c>
    </row>
    <row r="643" ht="15.75" customHeight="1">
      <c r="B643" s="145">
        <v>893.0</v>
      </c>
      <c r="C643" s="12" t="s">
        <v>1031</v>
      </c>
      <c r="D643" s="102" t="s">
        <v>1221</v>
      </c>
      <c r="E643" s="102"/>
      <c r="F643" s="102"/>
      <c r="G643" s="102"/>
      <c r="H643" s="15" t="s">
        <v>191</v>
      </c>
      <c r="I643" s="16"/>
      <c r="J643" s="16"/>
      <c r="K643" s="16"/>
      <c r="L643" s="16"/>
      <c r="M643" s="16"/>
      <c r="N643" s="13" t="s">
        <v>30</v>
      </c>
      <c r="O643" s="15" t="s">
        <v>30</v>
      </c>
      <c r="P643" s="15" t="s">
        <v>699</v>
      </c>
      <c r="Q643" s="146" t="s">
        <v>1353</v>
      </c>
      <c r="R643" s="18" t="s">
        <v>672</v>
      </c>
      <c r="S643" s="18">
        <v>45483.0</v>
      </c>
      <c r="T643" s="18">
        <v>45518.0</v>
      </c>
      <c r="U643" s="13" t="s">
        <v>79</v>
      </c>
    </row>
    <row r="644" ht="15.75" customHeight="1">
      <c r="B644" s="145">
        <v>894.0</v>
      </c>
      <c r="C644" s="12" t="s">
        <v>1034</v>
      </c>
      <c r="D644" s="102" t="s">
        <v>1221</v>
      </c>
      <c r="E644" s="102"/>
      <c r="F644" s="102"/>
      <c r="G644" s="102"/>
      <c r="H644" s="15" t="s">
        <v>191</v>
      </c>
      <c r="I644" s="16"/>
      <c r="J644" s="16"/>
      <c r="K644" s="16"/>
      <c r="L644" s="16"/>
      <c r="M644" s="16"/>
      <c r="N644" s="13" t="s">
        <v>699</v>
      </c>
      <c r="O644" s="15" t="s">
        <v>30</v>
      </c>
      <c r="P644" s="15" t="s">
        <v>699</v>
      </c>
      <c r="Q644" s="146" t="s">
        <v>1357</v>
      </c>
      <c r="R644" s="18" t="s">
        <v>672</v>
      </c>
      <c r="S644" s="18">
        <v>45483.0</v>
      </c>
      <c r="T644" s="18">
        <v>45502.0</v>
      </c>
      <c r="U644" s="13" t="s">
        <v>59</v>
      </c>
    </row>
    <row r="645" ht="15.75" customHeight="1">
      <c r="B645" s="145">
        <v>895.0</v>
      </c>
      <c r="C645" s="12" t="s">
        <v>539</v>
      </c>
      <c r="D645" s="102" t="s">
        <v>1321</v>
      </c>
      <c r="E645" s="102"/>
      <c r="F645" s="102"/>
      <c r="G645" s="102"/>
      <c r="H645" s="15"/>
      <c r="I645" s="16"/>
      <c r="J645" s="16"/>
      <c r="K645" s="16"/>
      <c r="L645" s="16"/>
      <c r="M645" s="16"/>
      <c r="N645" s="13" t="s">
        <v>30</v>
      </c>
      <c r="O645" s="15" t="s">
        <v>30</v>
      </c>
      <c r="P645" s="15"/>
      <c r="Q645" s="146" t="s">
        <v>1358</v>
      </c>
      <c r="R645" s="18" t="s">
        <v>672</v>
      </c>
      <c r="S645" s="18">
        <v>45488.0</v>
      </c>
      <c r="T645" s="18">
        <v>45535.0</v>
      </c>
      <c r="U645" s="13" t="s">
        <v>79</v>
      </c>
    </row>
    <row r="646" ht="15.75" customHeight="1">
      <c r="B646" s="145">
        <v>896.0</v>
      </c>
      <c r="C646" s="12" t="s">
        <v>1038</v>
      </c>
      <c r="D646" s="102" t="s">
        <v>1221</v>
      </c>
      <c r="E646" s="102"/>
      <c r="F646" s="102"/>
      <c r="G646" s="102"/>
      <c r="H646" s="15" t="s">
        <v>28</v>
      </c>
      <c r="I646" s="16"/>
      <c r="J646" s="16"/>
      <c r="K646" s="16"/>
      <c r="L646" s="16"/>
      <c r="M646" s="16"/>
      <c r="N646" s="13" t="s">
        <v>30</v>
      </c>
      <c r="O646" s="15" t="s">
        <v>30</v>
      </c>
      <c r="P646" s="15" t="s">
        <v>28</v>
      </c>
      <c r="Q646" s="146" t="s">
        <v>1361</v>
      </c>
      <c r="R646" s="18" t="s">
        <v>672</v>
      </c>
      <c r="S646" s="18">
        <v>45488.0</v>
      </c>
      <c r="T646" s="18">
        <v>45532.0</v>
      </c>
      <c r="U646" s="13" t="s">
        <v>59</v>
      </c>
    </row>
    <row r="647" ht="15.75" customHeight="1">
      <c r="B647" s="145">
        <v>897.0</v>
      </c>
      <c r="C647" s="12" t="s">
        <v>1042</v>
      </c>
      <c r="D647" s="102" t="s">
        <v>1221</v>
      </c>
      <c r="E647" s="102"/>
      <c r="F647" s="102"/>
      <c r="G647" s="102"/>
      <c r="H647" s="15" t="s">
        <v>28</v>
      </c>
      <c r="I647" s="16"/>
      <c r="J647" s="16"/>
      <c r="K647" s="16"/>
      <c r="L647" s="16"/>
      <c r="M647" s="16"/>
      <c r="N647" s="13" t="s">
        <v>30</v>
      </c>
      <c r="O647" s="15" t="s">
        <v>30</v>
      </c>
      <c r="P647" s="15" t="s">
        <v>28</v>
      </c>
      <c r="Q647" s="146" t="s">
        <v>1364</v>
      </c>
      <c r="R647" s="18" t="s">
        <v>672</v>
      </c>
      <c r="S647" s="18">
        <v>45488.0</v>
      </c>
      <c r="T647" s="18">
        <v>45506.0</v>
      </c>
      <c r="U647" s="13" t="s">
        <v>59</v>
      </c>
    </row>
    <row r="648" ht="15.75" customHeight="1">
      <c r="B648" s="145">
        <v>898.0</v>
      </c>
      <c r="C648" s="12" t="s">
        <v>725</v>
      </c>
      <c r="D648" s="102" t="s">
        <v>1321</v>
      </c>
      <c r="E648" s="102"/>
      <c r="F648" s="102"/>
      <c r="G648" s="102">
        <v>45505.0</v>
      </c>
      <c r="H648" s="15" t="s">
        <v>28</v>
      </c>
      <c r="I648" s="16"/>
      <c r="J648" s="16"/>
      <c r="K648" s="16"/>
      <c r="L648" s="16"/>
      <c r="M648" s="16"/>
      <c r="N648" s="13"/>
      <c r="O648" s="15"/>
      <c r="P648" s="15"/>
      <c r="Q648" s="146" t="s">
        <v>675</v>
      </c>
      <c r="R648" s="18" t="s">
        <v>672</v>
      </c>
      <c r="S648" s="18">
        <v>45491.0</v>
      </c>
      <c r="T648" s="18">
        <v>45489.0</v>
      </c>
      <c r="U648" s="13" t="s">
        <v>59</v>
      </c>
    </row>
    <row r="649" ht="15.75" customHeight="1">
      <c r="B649" s="145">
        <v>899.0</v>
      </c>
      <c r="C649" s="12" t="s">
        <v>1047</v>
      </c>
      <c r="D649" s="102" t="s">
        <v>1221</v>
      </c>
      <c r="E649" s="102"/>
      <c r="F649" s="102"/>
      <c r="G649" s="102">
        <v>45504.0</v>
      </c>
      <c r="H649" s="15" t="s">
        <v>28</v>
      </c>
      <c r="I649" s="16"/>
      <c r="J649" s="16"/>
      <c r="K649" s="16"/>
      <c r="L649" s="16"/>
      <c r="M649" s="16"/>
      <c r="N649" s="13" t="s">
        <v>30</v>
      </c>
      <c r="O649" s="15" t="s">
        <v>30</v>
      </c>
      <c r="P649" s="15" t="s">
        <v>28</v>
      </c>
      <c r="Q649" s="146" t="s">
        <v>675</v>
      </c>
      <c r="R649" s="18" t="s">
        <v>672</v>
      </c>
      <c r="S649" s="18">
        <v>45489.0</v>
      </c>
      <c r="T649" s="18">
        <v>45504.0</v>
      </c>
      <c r="U649" s="13" t="s">
        <v>59</v>
      </c>
    </row>
    <row r="650" ht="15.75" customHeight="1">
      <c r="B650" s="145">
        <v>900.0</v>
      </c>
      <c r="C650" s="12" t="s">
        <v>782</v>
      </c>
      <c r="D650" s="102" t="s">
        <v>1221</v>
      </c>
      <c r="E650" s="102"/>
      <c r="F650" s="102"/>
      <c r="G650" s="102"/>
      <c r="H650" s="15" t="s">
        <v>28</v>
      </c>
      <c r="I650" s="16"/>
      <c r="J650" s="16"/>
      <c r="K650" s="16"/>
      <c r="L650" s="16"/>
      <c r="M650" s="16"/>
      <c r="N650" s="13" t="s">
        <v>30</v>
      </c>
      <c r="O650" s="15" t="s">
        <v>30</v>
      </c>
      <c r="P650" s="15"/>
      <c r="Q650" s="146" t="s">
        <v>1370</v>
      </c>
      <c r="R650" s="18" t="s">
        <v>672</v>
      </c>
      <c r="S650" s="18">
        <v>45489.0</v>
      </c>
      <c r="T650" s="18">
        <v>45503.0</v>
      </c>
      <c r="U650" s="13" t="s">
        <v>59</v>
      </c>
    </row>
    <row r="651" ht="15.75" customHeight="1">
      <c r="B651" s="145">
        <v>901.0</v>
      </c>
      <c r="C651" s="12" t="s">
        <v>959</v>
      </c>
      <c r="D651" s="102" t="s">
        <v>1221</v>
      </c>
      <c r="E651" s="102"/>
      <c r="F651" s="102"/>
      <c r="G651" s="102"/>
      <c r="H651" s="15" t="s">
        <v>28</v>
      </c>
      <c r="I651" s="16"/>
      <c r="J651" s="16"/>
      <c r="K651" s="16"/>
      <c r="L651" s="16"/>
      <c r="M651" s="16"/>
      <c r="N651" s="13" t="s">
        <v>30</v>
      </c>
      <c r="O651" s="15" t="s">
        <v>30</v>
      </c>
      <c r="P651" s="15" t="s">
        <v>28</v>
      </c>
      <c r="Q651" s="146" t="s">
        <v>1287</v>
      </c>
      <c r="R651" s="18" t="s">
        <v>672</v>
      </c>
      <c r="S651" s="18">
        <v>45493.0</v>
      </c>
      <c r="T651" s="18">
        <v>45512.0</v>
      </c>
      <c r="U651" s="13" t="s">
        <v>59</v>
      </c>
    </row>
    <row r="652" ht="15.75" customHeight="1">
      <c r="B652" s="145">
        <v>902.0</v>
      </c>
      <c r="C652" s="12" t="s">
        <v>1053</v>
      </c>
      <c r="D652" s="102" t="s">
        <v>1221</v>
      </c>
      <c r="E652" s="102"/>
      <c r="F652" s="102"/>
      <c r="G652" s="102"/>
      <c r="H652" s="15" t="s">
        <v>28</v>
      </c>
      <c r="I652" s="16"/>
      <c r="J652" s="16"/>
      <c r="K652" s="16"/>
      <c r="L652" s="16"/>
      <c r="M652" s="16"/>
      <c r="N652" s="13" t="s">
        <v>30</v>
      </c>
      <c r="O652" s="15" t="s">
        <v>30</v>
      </c>
      <c r="P652" s="15" t="s">
        <v>28</v>
      </c>
      <c r="Q652" s="146" t="s">
        <v>1374</v>
      </c>
      <c r="R652" s="18" t="s">
        <v>672</v>
      </c>
      <c r="S652" s="18">
        <v>45496.0</v>
      </c>
      <c r="T652" s="18">
        <v>45546.0</v>
      </c>
      <c r="U652" s="13" t="s">
        <v>59</v>
      </c>
    </row>
    <row r="653" ht="15.75" customHeight="1">
      <c r="B653" s="145">
        <v>903.0</v>
      </c>
      <c r="C653" s="12" t="s">
        <v>422</v>
      </c>
      <c r="D653" s="102" t="s">
        <v>1321</v>
      </c>
      <c r="E653" s="102"/>
      <c r="F653" s="102"/>
      <c r="G653" s="102"/>
      <c r="H653" s="15" t="s">
        <v>28</v>
      </c>
      <c r="I653" s="16"/>
      <c r="J653" s="16"/>
      <c r="K653" s="16"/>
      <c r="L653" s="16"/>
      <c r="M653" s="16"/>
      <c r="N653" s="13"/>
      <c r="O653" s="15"/>
      <c r="P653" s="15"/>
      <c r="Q653" s="146" t="s">
        <v>1360</v>
      </c>
      <c r="R653" s="18" t="s">
        <v>672</v>
      </c>
      <c r="S653" s="18">
        <v>45505.0</v>
      </c>
      <c r="T653" s="18">
        <v>45519.0</v>
      </c>
      <c r="U653" s="13" t="s">
        <v>59</v>
      </c>
    </row>
    <row r="654" ht="15.75" customHeight="1">
      <c r="B654" s="145">
        <v>904.0</v>
      </c>
      <c r="C654" s="12" t="s">
        <v>1058</v>
      </c>
      <c r="D654" s="102" t="s">
        <v>1221</v>
      </c>
      <c r="E654" s="102"/>
      <c r="F654" s="102"/>
      <c r="G654" s="102"/>
      <c r="H654" s="15" t="s">
        <v>28</v>
      </c>
      <c r="I654" s="16"/>
      <c r="J654" s="16"/>
      <c r="K654" s="16"/>
      <c r="L654" s="16"/>
      <c r="M654" s="16"/>
      <c r="N654" s="13" t="s">
        <v>30</v>
      </c>
      <c r="O654" s="15" t="s">
        <v>30</v>
      </c>
      <c r="P654" s="15"/>
      <c r="Q654" s="146" t="s">
        <v>1377</v>
      </c>
      <c r="R654" s="18" t="s">
        <v>672</v>
      </c>
      <c r="S654" s="18">
        <v>45500.0</v>
      </c>
      <c r="T654" s="18">
        <v>45519.0</v>
      </c>
      <c r="U654" s="13" t="s">
        <v>59</v>
      </c>
    </row>
    <row r="655" ht="15.75" customHeight="1">
      <c r="B655" s="145">
        <v>905.0</v>
      </c>
      <c r="C655" s="12" t="s">
        <v>498</v>
      </c>
      <c r="D655" s="102" t="s">
        <v>1321</v>
      </c>
      <c r="E655" s="102"/>
      <c r="F655" s="102"/>
      <c r="G655" s="102">
        <v>45509.0</v>
      </c>
      <c r="H655" s="15"/>
      <c r="I655" s="16"/>
      <c r="J655" s="16"/>
      <c r="K655" s="16"/>
      <c r="L655" s="16"/>
      <c r="M655" s="16"/>
      <c r="N655" s="13" t="s">
        <v>30</v>
      </c>
      <c r="O655" s="15" t="s">
        <v>30</v>
      </c>
      <c r="P655" s="15"/>
      <c r="Q655" s="146" t="s">
        <v>1378</v>
      </c>
      <c r="R655" s="18" t="s">
        <v>672</v>
      </c>
      <c r="S655" s="18">
        <v>45502.0</v>
      </c>
      <c r="T655" s="18">
        <v>45502.0</v>
      </c>
      <c r="U655" s="13" t="s">
        <v>59</v>
      </c>
    </row>
    <row r="656" ht="15.75" customHeight="1">
      <c r="B656" s="145">
        <v>906.0</v>
      </c>
      <c r="C656" s="12" t="s">
        <v>1063</v>
      </c>
      <c r="D656" s="102" t="s">
        <v>1221</v>
      </c>
      <c r="E656" s="102"/>
      <c r="F656" s="102"/>
      <c r="G656" s="102"/>
      <c r="H656" s="15" t="s">
        <v>28</v>
      </c>
      <c r="I656" s="16"/>
      <c r="J656" s="16"/>
      <c r="K656" s="16"/>
      <c r="L656" s="16"/>
      <c r="M656" s="16"/>
      <c r="N656" s="13" t="s">
        <v>30</v>
      </c>
      <c r="O656" s="15" t="s">
        <v>30</v>
      </c>
      <c r="P656" s="15" t="s">
        <v>28</v>
      </c>
      <c r="Q656" s="146" t="s">
        <v>1381</v>
      </c>
      <c r="R656" s="18" t="s">
        <v>672</v>
      </c>
      <c r="S656" s="18">
        <v>45502.0</v>
      </c>
      <c r="T656" s="18">
        <v>45535.0</v>
      </c>
      <c r="U656" s="13" t="s">
        <v>79</v>
      </c>
    </row>
    <row r="657" ht="15.75" customHeight="1">
      <c r="B657" s="145">
        <v>907.0</v>
      </c>
      <c r="C657" s="12" t="s">
        <v>615</v>
      </c>
      <c r="D657" s="102" t="s">
        <v>1221</v>
      </c>
      <c r="E657" s="102"/>
      <c r="F657" s="102"/>
      <c r="G657" s="102"/>
      <c r="H657" s="15" t="s">
        <v>28</v>
      </c>
      <c r="I657" s="16"/>
      <c r="J657" s="16"/>
      <c r="K657" s="16"/>
      <c r="L657" s="16"/>
      <c r="M657" s="16"/>
      <c r="N657" s="13" t="s">
        <v>30</v>
      </c>
      <c r="O657" s="15" t="s">
        <v>30</v>
      </c>
      <c r="P657" s="15" t="s">
        <v>28</v>
      </c>
      <c r="Q657" s="146" t="s">
        <v>708</v>
      </c>
      <c r="R657" s="18" t="s">
        <v>672</v>
      </c>
      <c r="S657" s="18">
        <v>45502.0</v>
      </c>
      <c r="T657" s="18">
        <v>45526.0</v>
      </c>
      <c r="U657" s="13" t="s">
        <v>59</v>
      </c>
    </row>
    <row r="658" ht="15.75" customHeight="1">
      <c r="B658" s="145">
        <v>908.0</v>
      </c>
      <c r="C658" s="12" t="s">
        <v>1067</v>
      </c>
      <c r="D658" s="102" t="s">
        <v>1221</v>
      </c>
      <c r="E658" s="102"/>
      <c r="F658" s="102"/>
      <c r="G658" s="102"/>
      <c r="H658" s="15" t="s">
        <v>28</v>
      </c>
      <c r="I658" s="16"/>
      <c r="J658" s="16"/>
      <c r="K658" s="16"/>
      <c r="L658" s="16"/>
      <c r="M658" s="16"/>
      <c r="N658" s="13" t="s">
        <v>30</v>
      </c>
      <c r="O658" s="15" t="s">
        <v>30</v>
      </c>
      <c r="P658" s="15" t="s">
        <v>28</v>
      </c>
      <c r="Q658" s="146" t="s">
        <v>1386</v>
      </c>
      <c r="R658" s="18" t="s">
        <v>672</v>
      </c>
      <c r="S658" s="18">
        <v>45503.0</v>
      </c>
      <c r="T658" s="18">
        <v>45531.0</v>
      </c>
      <c r="U658" s="13" t="s">
        <v>59</v>
      </c>
    </row>
    <row r="659" ht="15.75" customHeight="1">
      <c r="B659" s="145">
        <v>909.0</v>
      </c>
      <c r="C659" s="12" t="s">
        <v>1070</v>
      </c>
      <c r="D659" s="102" t="s">
        <v>1221</v>
      </c>
      <c r="E659" s="102"/>
      <c r="F659" s="102"/>
      <c r="G659" s="102"/>
      <c r="H659" s="15" t="s">
        <v>28</v>
      </c>
      <c r="I659" s="16"/>
      <c r="J659" s="16"/>
      <c r="K659" s="16"/>
      <c r="L659" s="16"/>
      <c r="M659" s="16"/>
      <c r="N659" s="13" t="s">
        <v>30</v>
      </c>
      <c r="O659" s="15" t="s">
        <v>30</v>
      </c>
      <c r="P659" s="15" t="s">
        <v>28</v>
      </c>
      <c r="Q659" s="146" t="s">
        <v>1389</v>
      </c>
      <c r="R659" s="18" t="s">
        <v>672</v>
      </c>
      <c r="S659" s="18">
        <v>45467.0</v>
      </c>
      <c r="T659" s="18">
        <v>45530.0</v>
      </c>
      <c r="U659" s="13" t="s">
        <v>59</v>
      </c>
    </row>
    <row r="660" ht="15.75" customHeight="1">
      <c r="B660" s="145">
        <v>910.0</v>
      </c>
      <c r="C660" s="12" t="s">
        <v>751</v>
      </c>
      <c r="D660" s="102" t="s">
        <v>1221</v>
      </c>
      <c r="E660" s="102"/>
      <c r="F660" s="102"/>
      <c r="G660" s="102"/>
      <c r="H660" s="15" t="s">
        <v>28</v>
      </c>
      <c r="I660" s="16"/>
      <c r="J660" s="16"/>
      <c r="K660" s="16"/>
      <c r="L660" s="16"/>
      <c r="M660" s="16"/>
      <c r="N660" s="13" t="s">
        <v>30</v>
      </c>
      <c r="O660" s="15" t="s">
        <v>30</v>
      </c>
      <c r="P660" s="15" t="s">
        <v>28</v>
      </c>
      <c r="Q660" s="146" t="s">
        <v>891</v>
      </c>
      <c r="R660" s="18" t="s">
        <v>672</v>
      </c>
      <c r="S660" s="18">
        <v>45506.0</v>
      </c>
      <c r="T660" s="18">
        <v>45530.0</v>
      </c>
      <c r="U660" s="13" t="s">
        <v>59</v>
      </c>
    </row>
    <row r="661" ht="15.75" customHeight="1">
      <c r="B661" s="145">
        <v>911.0</v>
      </c>
      <c r="C661" s="12" t="s">
        <v>1073</v>
      </c>
      <c r="D661" s="102" t="s">
        <v>1221</v>
      </c>
      <c r="E661" s="102"/>
      <c r="F661" s="102"/>
      <c r="G661" s="102"/>
      <c r="H661" s="15" t="s">
        <v>28</v>
      </c>
      <c r="I661" s="16"/>
      <c r="J661" s="16"/>
      <c r="K661" s="16"/>
      <c r="L661" s="16"/>
      <c r="M661" s="16"/>
      <c r="N661" s="13" t="s">
        <v>30</v>
      </c>
      <c r="O661" s="15" t="s">
        <v>30</v>
      </c>
      <c r="P661" s="15" t="s">
        <v>28</v>
      </c>
      <c r="Q661" s="146" t="s">
        <v>1392</v>
      </c>
      <c r="R661" s="18" t="s">
        <v>672</v>
      </c>
      <c r="S661" s="18">
        <v>45510.0</v>
      </c>
      <c r="T661" s="18">
        <v>45562.0</v>
      </c>
      <c r="U661" s="13" t="s">
        <v>79</v>
      </c>
    </row>
    <row r="662" ht="15.75" customHeight="1">
      <c r="B662" s="145">
        <v>912.0</v>
      </c>
      <c r="C662" s="12" t="s">
        <v>837</v>
      </c>
      <c r="D662" s="102" t="s">
        <v>1221</v>
      </c>
      <c r="E662" s="102"/>
      <c r="F662" s="102"/>
      <c r="G662" s="102"/>
      <c r="H662" s="15" t="s">
        <v>28</v>
      </c>
      <c r="I662" s="16"/>
      <c r="J662" s="16"/>
      <c r="K662" s="16"/>
      <c r="L662" s="16"/>
      <c r="M662" s="16"/>
      <c r="N662" s="13"/>
      <c r="O662" s="15"/>
      <c r="P662" s="15"/>
      <c r="Q662" s="146" t="s">
        <v>1348</v>
      </c>
      <c r="R662" s="18" t="s">
        <v>672</v>
      </c>
      <c r="S662" s="18">
        <v>45510.0</v>
      </c>
      <c r="T662" s="18">
        <v>45535.0</v>
      </c>
      <c r="U662" s="13" t="s">
        <v>59</v>
      </c>
    </row>
    <row r="663" ht="15.75" customHeight="1">
      <c r="B663" s="145">
        <v>913.0</v>
      </c>
      <c r="C663" s="12" t="s">
        <v>460</v>
      </c>
      <c r="D663" s="102" t="s">
        <v>1221</v>
      </c>
      <c r="E663" s="102"/>
      <c r="F663" s="102"/>
      <c r="G663" s="102"/>
      <c r="H663" s="15"/>
      <c r="I663" s="16"/>
      <c r="J663" s="16"/>
      <c r="K663" s="16"/>
      <c r="L663" s="16"/>
      <c r="M663" s="16"/>
      <c r="N663" s="13"/>
      <c r="O663" s="15"/>
      <c r="P663" s="15" t="s">
        <v>28</v>
      </c>
      <c r="Q663" s="146" t="s">
        <v>1394</v>
      </c>
      <c r="R663" s="18" t="s">
        <v>672</v>
      </c>
      <c r="S663" s="18">
        <v>45510.0</v>
      </c>
      <c r="T663" s="18">
        <v>45524.0</v>
      </c>
      <c r="U663" s="13" t="s">
        <v>59</v>
      </c>
    </row>
    <row r="664" ht="15.75" customHeight="1">
      <c r="B664" s="145">
        <v>914.0</v>
      </c>
      <c r="C664" s="12" t="s">
        <v>1078</v>
      </c>
      <c r="D664" s="102" t="s">
        <v>1221</v>
      </c>
      <c r="E664" s="102"/>
      <c r="F664" s="102"/>
      <c r="G664" s="102"/>
      <c r="H664" s="15"/>
      <c r="I664" s="16"/>
      <c r="J664" s="16"/>
      <c r="K664" s="16"/>
      <c r="L664" s="16"/>
      <c r="M664" s="16"/>
      <c r="N664" s="13"/>
      <c r="O664" s="15"/>
      <c r="P664" s="15" t="s">
        <v>28</v>
      </c>
      <c r="Q664" s="146" t="s">
        <v>1398</v>
      </c>
      <c r="R664" s="18" t="s">
        <v>672</v>
      </c>
      <c r="S664" s="18">
        <v>45512.0</v>
      </c>
      <c r="T664" s="18">
        <v>45530.0</v>
      </c>
      <c r="U664" s="13" t="s">
        <v>59</v>
      </c>
    </row>
    <row r="665" ht="15.75" customHeight="1">
      <c r="B665" s="145">
        <v>915.0</v>
      </c>
      <c r="C665" s="12" t="s">
        <v>973</v>
      </c>
      <c r="D665" s="102" t="s">
        <v>1221</v>
      </c>
      <c r="E665" s="102"/>
      <c r="F665" s="102"/>
      <c r="G665" s="102">
        <v>45523.0</v>
      </c>
      <c r="H665" s="15" t="s">
        <v>28</v>
      </c>
      <c r="I665" s="16"/>
      <c r="J665" s="16"/>
      <c r="K665" s="16"/>
      <c r="L665" s="16"/>
      <c r="M665" s="16"/>
      <c r="N665" s="13" t="s">
        <v>30</v>
      </c>
      <c r="O665" s="15" t="s">
        <v>30</v>
      </c>
      <c r="P665" s="15" t="s">
        <v>28</v>
      </c>
      <c r="Q665" s="146" t="s">
        <v>1299</v>
      </c>
      <c r="R665" s="18" t="s">
        <v>672</v>
      </c>
      <c r="S665" s="18">
        <v>45512.0</v>
      </c>
      <c r="T665" s="18">
        <v>45519.0</v>
      </c>
      <c r="U665" s="13" t="s">
        <v>59</v>
      </c>
    </row>
    <row r="666" ht="15.75" customHeight="1">
      <c r="B666" s="145">
        <v>916.0</v>
      </c>
      <c r="C666" s="12" t="s">
        <v>822</v>
      </c>
      <c r="D666" s="102" t="s">
        <v>1321</v>
      </c>
      <c r="E666" s="102"/>
      <c r="F666" s="102"/>
      <c r="G666" s="102">
        <v>45538.0</v>
      </c>
      <c r="H666" s="15" t="s">
        <v>28</v>
      </c>
      <c r="I666" s="16"/>
      <c r="J666" s="16"/>
      <c r="K666" s="16"/>
      <c r="L666" s="16"/>
      <c r="M666" s="16"/>
      <c r="N666" s="13"/>
      <c r="O666" s="15"/>
      <c r="P666" s="15"/>
      <c r="Q666" s="146" t="s">
        <v>1035</v>
      </c>
      <c r="R666" s="18" t="s">
        <v>672</v>
      </c>
      <c r="S666" s="18">
        <v>45517.0</v>
      </c>
      <c r="T666" s="18">
        <v>45516.0</v>
      </c>
      <c r="U666" s="13" t="s">
        <v>59</v>
      </c>
    </row>
    <row r="667" ht="15.75" customHeight="1">
      <c r="B667" s="145">
        <v>917.0</v>
      </c>
      <c r="C667" s="12" t="s">
        <v>355</v>
      </c>
      <c r="D667" s="102" t="s">
        <v>1221</v>
      </c>
      <c r="E667" s="102"/>
      <c r="F667" s="102"/>
      <c r="G667" s="102"/>
      <c r="H667" s="15" t="s">
        <v>28</v>
      </c>
      <c r="I667" s="16"/>
      <c r="J667" s="16"/>
      <c r="K667" s="16"/>
      <c r="L667" s="16"/>
      <c r="M667" s="16"/>
      <c r="N667" s="13"/>
      <c r="O667" s="15"/>
      <c r="P667" s="15"/>
      <c r="Q667" s="146" t="s">
        <v>799</v>
      </c>
      <c r="R667" s="18" t="s">
        <v>672</v>
      </c>
      <c r="S667" s="18">
        <v>45516.0</v>
      </c>
      <c r="T667" s="18">
        <v>45533.0</v>
      </c>
      <c r="U667" s="13" t="s">
        <v>59</v>
      </c>
    </row>
    <row r="668" ht="15.75" customHeight="1">
      <c r="B668" s="145">
        <v>918.0</v>
      </c>
      <c r="C668" s="12" t="s">
        <v>491</v>
      </c>
      <c r="D668" s="102" t="s">
        <v>1321</v>
      </c>
      <c r="E668" s="102"/>
      <c r="F668" s="102"/>
      <c r="G668" s="102">
        <v>45540.0</v>
      </c>
      <c r="H668" s="15" t="s">
        <v>28</v>
      </c>
      <c r="I668" s="16"/>
      <c r="J668" s="16"/>
      <c r="K668" s="16"/>
      <c r="L668" s="16"/>
      <c r="M668" s="16"/>
      <c r="N668" s="13"/>
      <c r="O668" s="15"/>
      <c r="P668" s="15"/>
      <c r="Q668" s="146" t="s">
        <v>1403</v>
      </c>
      <c r="R668" s="18" t="s">
        <v>672</v>
      </c>
      <c r="S668" s="18">
        <v>45519.0</v>
      </c>
      <c r="T668" s="18">
        <v>45540.0</v>
      </c>
      <c r="U668" s="13" t="s">
        <v>59</v>
      </c>
    </row>
    <row r="669" ht="15.75" customHeight="1">
      <c r="B669" s="145">
        <v>919.0</v>
      </c>
      <c r="C669" s="12" t="s">
        <v>393</v>
      </c>
      <c r="D669" s="102" t="s">
        <v>1321</v>
      </c>
      <c r="E669" s="102"/>
      <c r="F669" s="102"/>
      <c r="G669" s="102">
        <v>45540.0</v>
      </c>
      <c r="H669" s="15" t="s">
        <v>28</v>
      </c>
      <c r="I669" s="16"/>
      <c r="J669" s="16"/>
      <c r="K669" s="16"/>
      <c r="L669" s="16"/>
      <c r="M669" s="16"/>
      <c r="N669" s="13"/>
      <c r="O669" s="15"/>
      <c r="P669" s="15"/>
      <c r="Q669" s="146" t="s">
        <v>1300</v>
      </c>
      <c r="R669" s="18" t="s">
        <v>672</v>
      </c>
      <c r="S669" s="18">
        <v>45519.0</v>
      </c>
      <c r="T669" s="18">
        <v>45540.0</v>
      </c>
      <c r="U669" s="13" t="s">
        <v>59</v>
      </c>
    </row>
    <row r="670" ht="15.75" customHeight="1">
      <c r="B670" s="145">
        <v>920.0</v>
      </c>
      <c r="C670" s="12" t="s">
        <v>605</v>
      </c>
      <c r="D670" s="102" t="s">
        <v>1321</v>
      </c>
      <c r="E670" s="102"/>
      <c r="F670" s="102"/>
      <c r="G670" s="102"/>
      <c r="H670" s="15" t="s">
        <v>28</v>
      </c>
      <c r="I670" s="16"/>
      <c r="J670" s="16"/>
      <c r="K670" s="16"/>
      <c r="L670" s="16"/>
      <c r="M670" s="16"/>
      <c r="N670" s="13"/>
      <c r="O670" s="15"/>
      <c r="P670" s="15"/>
      <c r="Q670" s="146" t="s">
        <v>683</v>
      </c>
      <c r="R670" s="18" t="s">
        <v>672</v>
      </c>
      <c r="S670" s="18">
        <v>45519.0</v>
      </c>
      <c r="T670" s="18">
        <v>45538.0</v>
      </c>
      <c r="U670" s="13" t="s">
        <v>59</v>
      </c>
    </row>
    <row r="671" ht="15.75" customHeight="1">
      <c r="B671" s="145">
        <v>921.0</v>
      </c>
      <c r="C671" s="12" t="s">
        <v>1086</v>
      </c>
      <c r="D671" s="102" t="s">
        <v>1221</v>
      </c>
      <c r="E671" s="102"/>
      <c r="F671" s="102"/>
      <c r="G671" s="102">
        <v>45554.0</v>
      </c>
      <c r="H671" s="15" t="s">
        <v>28</v>
      </c>
      <c r="I671" s="16"/>
      <c r="J671" s="16"/>
      <c r="K671" s="16"/>
      <c r="L671" s="16"/>
      <c r="M671" s="16"/>
      <c r="N671" s="13" t="s">
        <v>30</v>
      </c>
      <c r="O671" s="15" t="s">
        <v>30</v>
      </c>
      <c r="P671" s="15"/>
      <c r="Q671" s="146" t="s">
        <v>1408</v>
      </c>
      <c r="R671" s="18" t="s">
        <v>672</v>
      </c>
      <c r="S671" s="18">
        <v>45519.0</v>
      </c>
      <c r="T671" s="18">
        <v>45554.0</v>
      </c>
      <c r="U671" s="13" t="s">
        <v>59</v>
      </c>
    </row>
    <row r="672" ht="15.75" customHeight="1">
      <c r="B672" s="145">
        <v>922.0</v>
      </c>
      <c r="C672" s="12" t="s">
        <v>1089</v>
      </c>
      <c r="D672" s="102" t="s">
        <v>1221</v>
      </c>
      <c r="E672" s="102"/>
      <c r="F672" s="102"/>
      <c r="G672" s="102"/>
      <c r="H672" s="15" t="s">
        <v>28</v>
      </c>
      <c r="I672" s="16"/>
      <c r="J672" s="16"/>
      <c r="K672" s="16"/>
      <c r="L672" s="16"/>
      <c r="M672" s="16"/>
      <c r="N672" s="13" t="s">
        <v>30</v>
      </c>
      <c r="O672" s="15" t="s">
        <v>30</v>
      </c>
      <c r="P672" s="15" t="s">
        <v>28</v>
      </c>
      <c r="Q672" s="146" t="s">
        <v>1240</v>
      </c>
      <c r="R672" s="18" t="s">
        <v>672</v>
      </c>
      <c r="S672" s="18">
        <v>45519.0</v>
      </c>
      <c r="T672" s="18">
        <v>45533.0</v>
      </c>
      <c r="U672" s="13" t="s">
        <v>79</v>
      </c>
    </row>
    <row r="673" ht="15.75" customHeight="1">
      <c r="B673" s="145">
        <v>923.0</v>
      </c>
      <c r="C673" s="12" t="s">
        <v>1092</v>
      </c>
      <c r="D673" s="102" t="s">
        <v>1221</v>
      </c>
      <c r="E673" s="102"/>
      <c r="F673" s="102"/>
      <c r="G673" s="102">
        <v>45567.0</v>
      </c>
      <c r="H673" s="15" t="s">
        <v>28</v>
      </c>
      <c r="I673" s="16"/>
      <c r="J673" s="16"/>
      <c r="K673" s="16"/>
      <c r="L673" s="16"/>
      <c r="M673" s="16"/>
      <c r="N673" s="13" t="s">
        <v>30</v>
      </c>
      <c r="O673" s="15" t="s">
        <v>30</v>
      </c>
      <c r="P673" s="15" t="s">
        <v>28</v>
      </c>
      <c r="Q673" s="146" t="s">
        <v>1415</v>
      </c>
      <c r="R673" s="18" t="s">
        <v>672</v>
      </c>
      <c r="S673" s="18">
        <v>45519.0</v>
      </c>
      <c r="T673" s="18">
        <v>45561.0</v>
      </c>
      <c r="U673" s="13" t="s">
        <v>59</v>
      </c>
    </row>
    <row r="674" ht="15.75" customHeight="1">
      <c r="B674" s="145">
        <v>924.0</v>
      </c>
      <c r="C674" s="12" t="s">
        <v>1094</v>
      </c>
      <c r="D674" s="102" t="s">
        <v>1221</v>
      </c>
      <c r="E674" s="102"/>
      <c r="F674" s="102"/>
      <c r="G674" s="102">
        <v>45546.0</v>
      </c>
      <c r="H674" s="15" t="s">
        <v>28</v>
      </c>
      <c r="I674" s="16"/>
      <c r="J674" s="16"/>
      <c r="K674" s="16"/>
      <c r="L674" s="16"/>
      <c r="M674" s="16"/>
      <c r="N674" s="13" t="s">
        <v>30</v>
      </c>
      <c r="O674" s="15" t="s">
        <v>30</v>
      </c>
      <c r="P674" s="15" t="s">
        <v>28</v>
      </c>
      <c r="Q674" s="146" t="s">
        <v>1418</v>
      </c>
      <c r="R674" s="18" t="s">
        <v>672</v>
      </c>
      <c r="S674" s="18">
        <v>45523.0</v>
      </c>
      <c r="T674" s="18">
        <v>45545.0</v>
      </c>
      <c r="U674" s="13" t="s">
        <v>79</v>
      </c>
    </row>
    <row r="675" ht="15.75" customHeight="1">
      <c r="B675" s="145">
        <v>925.0</v>
      </c>
      <c r="C675" s="12" t="s">
        <v>1099</v>
      </c>
      <c r="D675" s="102" t="s">
        <v>1221</v>
      </c>
      <c r="E675" s="102"/>
      <c r="F675" s="102"/>
      <c r="G675" s="102"/>
      <c r="H675" s="15" t="s">
        <v>28</v>
      </c>
      <c r="I675" s="16"/>
      <c r="J675" s="16"/>
      <c r="K675" s="16"/>
      <c r="L675" s="16"/>
      <c r="M675" s="16"/>
      <c r="N675" s="13" t="s">
        <v>30</v>
      </c>
      <c r="O675" s="15" t="s">
        <v>30</v>
      </c>
      <c r="P675" s="15" t="s">
        <v>28</v>
      </c>
      <c r="Q675" s="146" t="s">
        <v>675</v>
      </c>
      <c r="R675" s="18" t="s">
        <v>672</v>
      </c>
      <c r="S675" s="18">
        <v>45525.0</v>
      </c>
      <c r="T675" s="18">
        <v>45597.0</v>
      </c>
      <c r="U675" s="13" t="s">
        <v>59</v>
      </c>
    </row>
    <row r="676" ht="15.75" customHeight="1">
      <c r="B676" s="145">
        <v>926.0</v>
      </c>
      <c r="C676" s="12" t="s">
        <v>827</v>
      </c>
      <c r="D676" s="102" t="s">
        <v>1221</v>
      </c>
      <c r="E676" s="102"/>
      <c r="F676" s="102"/>
      <c r="G676" s="102"/>
      <c r="H676" s="15" t="s">
        <v>28</v>
      </c>
      <c r="I676" s="16"/>
      <c r="J676" s="16"/>
      <c r="K676" s="16"/>
      <c r="L676" s="16"/>
      <c r="M676" s="16"/>
      <c r="N676" s="13" t="s">
        <v>30</v>
      </c>
      <c r="O676" s="15" t="s">
        <v>30</v>
      </c>
      <c r="P676" s="15"/>
      <c r="Q676" s="146" t="s">
        <v>1049</v>
      </c>
      <c r="R676" s="18" t="s">
        <v>672</v>
      </c>
      <c r="S676" s="18">
        <v>45525.0</v>
      </c>
      <c r="T676" s="18">
        <v>45546.0</v>
      </c>
      <c r="U676" s="13" t="s">
        <v>59</v>
      </c>
    </row>
    <row r="677" ht="15.75" customHeight="1">
      <c r="B677" s="145">
        <v>927.0</v>
      </c>
      <c r="C677" s="12" t="s">
        <v>1082</v>
      </c>
      <c r="D677" s="102" t="s">
        <v>1321</v>
      </c>
      <c r="E677" s="102"/>
      <c r="F677" s="102"/>
      <c r="G677" s="102">
        <v>45540.0</v>
      </c>
      <c r="H677" s="15"/>
      <c r="I677" s="16"/>
      <c r="J677" s="16"/>
      <c r="K677" s="16"/>
      <c r="L677" s="16"/>
      <c r="M677" s="16"/>
      <c r="N677" s="13"/>
      <c r="O677" s="15"/>
      <c r="P677" s="15" t="s">
        <v>28</v>
      </c>
      <c r="Q677" s="146" t="s">
        <v>1084</v>
      </c>
      <c r="R677" s="18" t="s">
        <v>672</v>
      </c>
      <c r="S677" s="18">
        <v>45526.0</v>
      </c>
      <c r="T677" s="18">
        <v>45537.0</v>
      </c>
      <c r="U677" s="13" t="s">
        <v>59</v>
      </c>
    </row>
    <row r="678" ht="15.75" customHeight="1">
      <c r="B678" s="145">
        <v>928.0</v>
      </c>
      <c r="C678" s="12" t="s">
        <v>1102</v>
      </c>
      <c r="D678" s="102" t="s">
        <v>1221</v>
      </c>
      <c r="E678" s="102"/>
      <c r="F678" s="102"/>
      <c r="G678" s="102">
        <v>45544.0</v>
      </c>
      <c r="H678" s="15" t="s">
        <v>28</v>
      </c>
      <c r="I678" s="16"/>
      <c r="J678" s="16"/>
      <c r="K678" s="16"/>
      <c r="L678" s="16"/>
      <c r="M678" s="16"/>
      <c r="N678" s="13"/>
      <c r="O678" s="15"/>
      <c r="P678" s="15"/>
      <c r="Q678" s="146" t="s">
        <v>1425</v>
      </c>
      <c r="R678" s="18" t="s">
        <v>672</v>
      </c>
      <c r="S678" s="18">
        <v>45526.0</v>
      </c>
      <c r="T678" s="18">
        <v>45526.0</v>
      </c>
      <c r="U678" s="13" t="s">
        <v>59</v>
      </c>
    </row>
    <row r="679" ht="15.75" customHeight="1">
      <c r="B679" s="145">
        <v>929.0</v>
      </c>
      <c r="C679" s="12" t="s">
        <v>1104</v>
      </c>
      <c r="D679" s="102" t="s">
        <v>1221</v>
      </c>
      <c r="E679" s="102"/>
      <c r="F679" s="102"/>
      <c r="G679" s="102"/>
      <c r="H679" s="15" t="s">
        <v>28</v>
      </c>
      <c r="I679" s="16"/>
      <c r="J679" s="16"/>
      <c r="K679" s="16"/>
      <c r="L679" s="16"/>
      <c r="M679" s="16"/>
      <c r="N679" s="13" t="s">
        <v>30</v>
      </c>
      <c r="O679" s="15" t="s">
        <v>30</v>
      </c>
      <c r="P679" s="15" t="s">
        <v>28</v>
      </c>
      <c r="Q679" s="146" t="s">
        <v>1428</v>
      </c>
      <c r="R679" s="18" t="s">
        <v>672</v>
      </c>
      <c r="S679" s="18">
        <v>45527.0</v>
      </c>
      <c r="T679" s="18">
        <v>45561.0</v>
      </c>
      <c r="U679" s="13" t="s">
        <v>59</v>
      </c>
    </row>
    <row r="680" ht="15.75" customHeight="1">
      <c r="B680" s="145">
        <v>930.0</v>
      </c>
      <c r="C680" s="12" t="s">
        <v>1106</v>
      </c>
      <c r="D680" s="102" t="s">
        <v>1221</v>
      </c>
      <c r="E680" s="102"/>
      <c r="F680" s="102"/>
      <c r="G680" s="102">
        <v>45555.0</v>
      </c>
      <c r="H680" s="15" t="s">
        <v>28</v>
      </c>
      <c r="I680" s="16"/>
      <c r="J680" s="16"/>
      <c r="K680" s="16"/>
      <c r="L680" s="16"/>
      <c r="M680" s="16"/>
      <c r="N680" s="13" t="s">
        <v>30</v>
      </c>
      <c r="O680" s="15" t="s">
        <v>30</v>
      </c>
      <c r="P680" s="15" t="s">
        <v>28</v>
      </c>
      <c r="Q680" s="146" t="s">
        <v>1430</v>
      </c>
      <c r="R680" s="18" t="s">
        <v>672</v>
      </c>
      <c r="S680" s="18">
        <v>45531.0</v>
      </c>
      <c r="T680" s="18">
        <v>45551.0</v>
      </c>
      <c r="U680" s="13" t="s">
        <v>79</v>
      </c>
    </row>
    <row r="681" ht="15.75" customHeight="1">
      <c r="B681" s="145">
        <v>931.0</v>
      </c>
      <c r="C681" s="12" t="s">
        <v>1109</v>
      </c>
      <c r="D681" s="102" t="s">
        <v>1221</v>
      </c>
      <c r="E681" s="102"/>
      <c r="F681" s="102"/>
      <c r="G681" s="102"/>
      <c r="H681" s="15" t="s">
        <v>28</v>
      </c>
      <c r="I681" s="16"/>
      <c r="J681" s="16"/>
      <c r="K681" s="16"/>
      <c r="L681" s="16"/>
      <c r="M681" s="16"/>
      <c r="N681" s="13" t="s">
        <v>30</v>
      </c>
      <c r="O681" s="15" t="s">
        <v>30</v>
      </c>
      <c r="P681" s="15" t="s">
        <v>28</v>
      </c>
      <c r="Q681" s="146" t="s">
        <v>1434</v>
      </c>
      <c r="R681" s="18" t="s">
        <v>672</v>
      </c>
      <c r="S681" s="18">
        <v>45533.0</v>
      </c>
      <c r="T681" s="18">
        <v>45604.0</v>
      </c>
      <c r="U681" s="13" t="s">
        <v>79</v>
      </c>
    </row>
    <row r="682" ht="15.75" customHeight="1">
      <c r="B682" s="145">
        <v>932.0</v>
      </c>
      <c r="C682" s="12" t="s">
        <v>959</v>
      </c>
      <c r="D682" s="102" t="s">
        <v>1321</v>
      </c>
      <c r="E682" s="102"/>
      <c r="F682" s="102"/>
      <c r="G682" s="102">
        <v>45540.0</v>
      </c>
      <c r="H682" s="15"/>
      <c r="I682" s="16"/>
      <c r="J682" s="16"/>
      <c r="K682" s="16"/>
      <c r="L682" s="16"/>
      <c r="M682" s="16"/>
      <c r="N682" s="13" t="s">
        <v>30</v>
      </c>
      <c r="O682" s="15" t="s">
        <v>30</v>
      </c>
      <c r="P682" s="15" t="s">
        <v>28</v>
      </c>
      <c r="Q682" s="146" t="s">
        <v>1287</v>
      </c>
      <c r="R682" s="18" t="s">
        <v>672</v>
      </c>
      <c r="S682" s="18">
        <v>45538.0</v>
      </c>
      <c r="T682" s="18">
        <v>45538.0</v>
      </c>
      <c r="U682" s="13" t="s">
        <v>59</v>
      </c>
    </row>
    <row r="683" ht="15.75" customHeight="1">
      <c r="B683" s="145">
        <v>933.0</v>
      </c>
      <c r="C683" s="12" t="s">
        <v>837</v>
      </c>
      <c r="D683" s="102" t="s">
        <v>1221</v>
      </c>
      <c r="E683" s="102"/>
      <c r="F683" s="102"/>
      <c r="G683" s="102"/>
      <c r="H683" s="15" t="s">
        <v>28</v>
      </c>
      <c r="I683" s="16"/>
      <c r="J683" s="16"/>
      <c r="K683" s="16"/>
      <c r="L683" s="16"/>
      <c r="M683" s="16"/>
      <c r="N683" s="13"/>
      <c r="O683" s="15"/>
      <c r="P683" s="15"/>
      <c r="Q683" s="146" t="s">
        <v>1348</v>
      </c>
      <c r="R683" s="18" t="s">
        <v>672</v>
      </c>
      <c r="S683" s="18">
        <v>45538.0</v>
      </c>
      <c r="T683" s="18">
        <v>45559.0</v>
      </c>
      <c r="U683" s="13" t="s">
        <v>59</v>
      </c>
    </row>
    <row r="684" ht="15.75" customHeight="1">
      <c r="B684" s="145">
        <v>934.0</v>
      </c>
      <c r="C684" s="12" t="s">
        <v>1112</v>
      </c>
      <c r="D684" s="102" t="s">
        <v>1221</v>
      </c>
      <c r="E684" s="102"/>
      <c r="F684" s="102"/>
      <c r="G684" s="102"/>
      <c r="H684" s="15" t="s">
        <v>28</v>
      </c>
      <c r="I684" s="16"/>
      <c r="J684" s="16"/>
      <c r="K684" s="16"/>
      <c r="L684" s="16"/>
      <c r="M684" s="16"/>
      <c r="N684" s="13" t="s">
        <v>30</v>
      </c>
      <c r="O684" s="15" t="s">
        <v>30</v>
      </c>
      <c r="P684" s="15" t="s">
        <v>28</v>
      </c>
      <c r="Q684" s="146" t="s">
        <v>1439</v>
      </c>
      <c r="R684" s="18" t="s">
        <v>672</v>
      </c>
      <c r="S684" s="18">
        <v>45538.0</v>
      </c>
      <c r="T684" s="18">
        <v>45580.0</v>
      </c>
      <c r="U684" s="13" t="s">
        <v>32</v>
      </c>
    </row>
    <row r="685" ht="15.75" customHeight="1">
      <c r="B685" s="145">
        <v>935.0</v>
      </c>
      <c r="C685" s="12" t="s">
        <v>1114</v>
      </c>
      <c r="D685" s="102" t="s">
        <v>1221</v>
      </c>
      <c r="E685" s="102"/>
      <c r="F685" s="102"/>
      <c r="G685" s="102"/>
      <c r="H685" s="15" t="s">
        <v>28</v>
      </c>
      <c r="I685" s="16"/>
      <c r="J685" s="16"/>
      <c r="K685" s="16"/>
      <c r="L685" s="16"/>
      <c r="M685" s="16"/>
      <c r="N685" s="13" t="s">
        <v>30</v>
      </c>
      <c r="O685" s="15" t="s">
        <v>30</v>
      </c>
      <c r="P685" s="15" t="s">
        <v>28</v>
      </c>
      <c r="Q685" s="146" t="s">
        <v>1442</v>
      </c>
      <c r="R685" s="18" t="s">
        <v>672</v>
      </c>
      <c r="S685" s="18">
        <v>45539.0</v>
      </c>
      <c r="T685" s="18">
        <v>45539.0</v>
      </c>
      <c r="U685" s="13"/>
    </row>
    <row r="686" ht="15.75" customHeight="1">
      <c r="B686" s="145">
        <v>936.0</v>
      </c>
      <c r="C686" s="12" t="s">
        <v>358</v>
      </c>
      <c r="D686" s="102" t="s">
        <v>1321</v>
      </c>
      <c r="E686" s="102"/>
      <c r="F686" s="102"/>
      <c r="G686" s="102">
        <v>45547.0</v>
      </c>
      <c r="H686" s="15" t="s">
        <v>699</v>
      </c>
      <c r="I686" s="16"/>
      <c r="J686" s="16"/>
      <c r="K686" s="16"/>
      <c r="L686" s="16"/>
      <c r="M686" s="16"/>
      <c r="N686" s="13" t="s">
        <v>86</v>
      </c>
      <c r="O686" s="15" t="s">
        <v>86</v>
      </c>
      <c r="P686" s="15" t="s">
        <v>86</v>
      </c>
      <c r="Q686" s="146" t="s">
        <v>742</v>
      </c>
      <c r="R686" s="18" t="s">
        <v>672</v>
      </c>
      <c r="S686" s="18">
        <v>45538.0</v>
      </c>
      <c r="T686" s="18">
        <v>45547.0</v>
      </c>
      <c r="U686" s="13" t="s">
        <v>59</v>
      </c>
    </row>
    <row r="687" ht="15.75" customHeight="1">
      <c r="B687" s="145">
        <v>937.0</v>
      </c>
      <c r="C687" s="12" t="s">
        <v>1116</v>
      </c>
      <c r="D687" s="102" t="s">
        <v>1221</v>
      </c>
      <c r="E687" s="102"/>
      <c r="F687" s="102"/>
      <c r="G687" s="102"/>
      <c r="H687" s="15" t="s">
        <v>28</v>
      </c>
      <c r="I687" s="16"/>
      <c r="J687" s="16"/>
      <c r="K687" s="16"/>
      <c r="L687" s="16"/>
      <c r="M687" s="16"/>
      <c r="N687" s="13" t="s">
        <v>30</v>
      </c>
      <c r="O687" s="15" t="s">
        <v>30</v>
      </c>
      <c r="P687" s="15" t="s">
        <v>28</v>
      </c>
      <c r="Q687" s="146" t="s">
        <v>675</v>
      </c>
      <c r="R687" s="18" t="s">
        <v>672</v>
      </c>
      <c r="S687" s="18">
        <v>45542.0</v>
      </c>
      <c r="T687" s="18">
        <v>45561.0</v>
      </c>
      <c r="U687" s="13" t="s">
        <v>59</v>
      </c>
    </row>
    <row r="688" ht="15.75" customHeight="1">
      <c r="B688" s="145">
        <v>938.0</v>
      </c>
      <c r="C688" s="12" t="s">
        <v>1034</v>
      </c>
      <c r="D688" s="102" t="s">
        <v>1221</v>
      </c>
      <c r="E688" s="102"/>
      <c r="F688" s="102"/>
      <c r="G688" s="102"/>
      <c r="H688" s="15" t="s">
        <v>28</v>
      </c>
      <c r="I688" s="16"/>
      <c r="J688" s="16"/>
      <c r="K688" s="16"/>
      <c r="L688" s="16"/>
      <c r="M688" s="16"/>
      <c r="N688" s="13" t="s">
        <v>30</v>
      </c>
      <c r="O688" s="15" t="s">
        <v>30</v>
      </c>
      <c r="P688" s="15" t="s">
        <v>28</v>
      </c>
      <c r="Q688" s="146" t="s">
        <v>1357</v>
      </c>
      <c r="R688" s="18" t="s">
        <v>672</v>
      </c>
      <c r="S688" s="18">
        <v>45544.0</v>
      </c>
      <c r="T688" s="18">
        <v>45589.0</v>
      </c>
      <c r="U688" s="13" t="s">
        <v>59</v>
      </c>
    </row>
    <row r="689" ht="15.75" customHeight="1">
      <c r="B689" s="145">
        <v>939.0</v>
      </c>
      <c r="C689" s="12" t="s">
        <v>1117</v>
      </c>
      <c r="D689" s="102" t="s">
        <v>1221</v>
      </c>
      <c r="E689" s="102"/>
      <c r="F689" s="102"/>
      <c r="G689" s="102"/>
      <c r="H689" s="15" t="s">
        <v>28</v>
      </c>
      <c r="I689" s="16"/>
      <c r="J689" s="16"/>
      <c r="K689" s="16"/>
      <c r="L689" s="16"/>
      <c r="M689" s="16"/>
      <c r="N689" s="13" t="s">
        <v>30</v>
      </c>
      <c r="O689" s="15" t="s">
        <v>30</v>
      </c>
      <c r="P689" s="15" t="s">
        <v>28</v>
      </c>
      <c r="Q689" s="146" t="s">
        <v>1447</v>
      </c>
      <c r="R689" s="18" t="s">
        <v>672</v>
      </c>
      <c r="S689" s="18">
        <v>45545.0</v>
      </c>
      <c r="T689" s="18">
        <v>45582.0</v>
      </c>
      <c r="U689" s="13" t="s">
        <v>59</v>
      </c>
    </row>
    <row r="690" ht="15.75" customHeight="1">
      <c r="B690" s="145">
        <v>940.0</v>
      </c>
      <c r="C690" s="12" t="s">
        <v>1120</v>
      </c>
      <c r="D690" s="102" t="s">
        <v>1221</v>
      </c>
      <c r="E690" s="102"/>
      <c r="F690" s="102"/>
      <c r="G690" s="102"/>
      <c r="H690" s="15" t="s">
        <v>28</v>
      </c>
      <c r="I690" s="16"/>
      <c r="J690" s="16"/>
      <c r="K690" s="16"/>
      <c r="L690" s="16"/>
      <c r="M690" s="16"/>
      <c r="N690" s="13" t="s">
        <v>30</v>
      </c>
      <c r="O690" s="15" t="s">
        <v>30</v>
      </c>
      <c r="P690" s="15" t="s">
        <v>28</v>
      </c>
      <c r="Q690" s="146" t="s">
        <v>675</v>
      </c>
      <c r="R690" s="18" t="s">
        <v>672</v>
      </c>
      <c r="S690" s="18">
        <v>45545.0</v>
      </c>
      <c r="T690" s="18">
        <v>45588.0</v>
      </c>
      <c r="U690" s="13" t="s">
        <v>59</v>
      </c>
    </row>
    <row r="691" ht="15.75" customHeight="1">
      <c r="B691" s="145">
        <v>941.0</v>
      </c>
      <c r="C691" s="12" t="s">
        <v>341</v>
      </c>
      <c r="D691" s="102" t="s">
        <v>1321</v>
      </c>
      <c r="E691" s="102"/>
      <c r="F691" s="102"/>
      <c r="G691" s="102">
        <v>45568.0</v>
      </c>
      <c r="H691" s="15" t="s">
        <v>28</v>
      </c>
      <c r="I691" s="16"/>
      <c r="J691" s="16"/>
      <c r="K691" s="16"/>
      <c r="L691" s="16"/>
      <c r="M691" s="16"/>
      <c r="N691" s="13" t="s">
        <v>86</v>
      </c>
      <c r="O691" s="15" t="s">
        <v>86</v>
      </c>
      <c r="P691" s="15" t="s">
        <v>86</v>
      </c>
      <c r="Q691" s="146" t="s">
        <v>675</v>
      </c>
      <c r="R691" s="18" t="s">
        <v>672</v>
      </c>
      <c r="S691" s="18">
        <v>45545.0</v>
      </c>
      <c r="T691" s="18">
        <v>45568.0</v>
      </c>
      <c r="U691" s="13" t="s">
        <v>59</v>
      </c>
    </row>
    <row r="692" ht="15.75" customHeight="1">
      <c r="B692" s="145">
        <v>942.0</v>
      </c>
      <c r="C692" s="12" t="s">
        <v>491</v>
      </c>
      <c r="D692" s="102" t="s">
        <v>1321</v>
      </c>
      <c r="E692" s="102"/>
      <c r="F692" s="102"/>
      <c r="G692" s="102">
        <v>45554.0</v>
      </c>
      <c r="H692" s="15" t="s">
        <v>28</v>
      </c>
      <c r="I692" s="16"/>
      <c r="J692" s="16"/>
      <c r="K692" s="16"/>
      <c r="L692" s="16"/>
      <c r="M692" s="16"/>
      <c r="N692" s="13" t="s">
        <v>86</v>
      </c>
      <c r="O692" s="15" t="s">
        <v>86</v>
      </c>
      <c r="P692" s="15" t="s">
        <v>86</v>
      </c>
      <c r="Q692" s="146" t="s">
        <v>1403</v>
      </c>
      <c r="R692" s="18" t="s">
        <v>672</v>
      </c>
      <c r="S692" s="18">
        <v>45546.0</v>
      </c>
      <c r="T692" s="18">
        <v>45554.0</v>
      </c>
      <c r="U692" s="13" t="s">
        <v>59</v>
      </c>
    </row>
    <row r="693" ht="15.75" customHeight="1">
      <c r="B693" s="145">
        <v>943.0</v>
      </c>
      <c r="C693" s="12" t="s">
        <v>1125</v>
      </c>
      <c r="D693" s="102" t="s">
        <v>1321</v>
      </c>
      <c r="E693" s="102"/>
      <c r="F693" s="102"/>
      <c r="G693" s="102">
        <v>45554.0</v>
      </c>
      <c r="H693" s="15" t="s">
        <v>28</v>
      </c>
      <c r="I693" s="16"/>
      <c r="J693" s="16"/>
      <c r="K693" s="16"/>
      <c r="L693" s="16"/>
      <c r="M693" s="16"/>
      <c r="N693" s="13" t="s">
        <v>30</v>
      </c>
      <c r="O693" s="15" t="s">
        <v>30</v>
      </c>
      <c r="P693" s="15" t="s">
        <v>28</v>
      </c>
      <c r="Q693" s="146" t="s">
        <v>1455</v>
      </c>
      <c r="R693" s="18" t="s">
        <v>672</v>
      </c>
      <c r="S693" s="18">
        <v>45547.0</v>
      </c>
      <c r="T693" s="18">
        <v>45554.0</v>
      </c>
      <c r="U693" s="13" t="s">
        <v>59</v>
      </c>
    </row>
    <row r="694" ht="15.75" customHeight="1">
      <c r="B694" s="145">
        <v>944.0</v>
      </c>
      <c r="C694" s="12" t="s">
        <v>810</v>
      </c>
      <c r="D694" s="102" t="s">
        <v>1321</v>
      </c>
      <c r="E694" s="102"/>
      <c r="F694" s="102"/>
      <c r="G694" s="102">
        <v>45558.0</v>
      </c>
      <c r="H694" s="15" t="s">
        <v>28</v>
      </c>
      <c r="I694" s="16"/>
      <c r="J694" s="16"/>
      <c r="K694" s="16"/>
      <c r="L694" s="16"/>
      <c r="M694" s="16"/>
      <c r="N694" s="13" t="s">
        <v>86</v>
      </c>
      <c r="O694" s="15" t="s">
        <v>86</v>
      </c>
      <c r="P694" s="15" t="s">
        <v>28</v>
      </c>
      <c r="Q694" s="146" t="s">
        <v>1457</v>
      </c>
      <c r="R694" s="18" t="s">
        <v>672</v>
      </c>
      <c r="S694" s="18">
        <v>45551.0</v>
      </c>
      <c r="T694" s="18">
        <v>45558.0</v>
      </c>
      <c r="U694" s="13" t="s">
        <v>59</v>
      </c>
    </row>
    <row r="695" ht="15.75" customHeight="1">
      <c r="B695" s="145">
        <v>945.0</v>
      </c>
      <c r="C695" s="12" t="s">
        <v>1114</v>
      </c>
      <c r="D695" s="102" t="s">
        <v>1321</v>
      </c>
      <c r="E695" s="102"/>
      <c r="F695" s="102"/>
      <c r="G695" s="102">
        <v>45566.0</v>
      </c>
      <c r="H695" s="15" t="s">
        <v>699</v>
      </c>
      <c r="I695" s="16"/>
      <c r="J695" s="16"/>
      <c r="K695" s="16"/>
      <c r="L695" s="16"/>
      <c r="M695" s="16"/>
      <c r="N695" s="13" t="s">
        <v>86</v>
      </c>
      <c r="O695" s="15" t="s">
        <v>86</v>
      </c>
      <c r="P695" s="15" t="s">
        <v>86</v>
      </c>
      <c r="Q695" s="146" t="s">
        <v>1442</v>
      </c>
      <c r="R695" s="18" t="s">
        <v>672</v>
      </c>
      <c r="S695" s="18">
        <v>45551.0</v>
      </c>
      <c r="T695" s="18">
        <v>45566.0</v>
      </c>
      <c r="U695" s="13" t="s">
        <v>59</v>
      </c>
    </row>
    <row r="696" ht="15.75" customHeight="1">
      <c r="B696" s="145">
        <v>946.0</v>
      </c>
      <c r="C696" s="12" t="s">
        <v>857</v>
      </c>
      <c r="D696" s="102" t="s">
        <v>1221</v>
      </c>
      <c r="E696" s="102"/>
      <c r="F696" s="102"/>
      <c r="G696" s="102">
        <v>45565.0</v>
      </c>
      <c r="H696" s="15" t="s">
        <v>28</v>
      </c>
      <c r="I696" s="16"/>
      <c r="J696" s="16"/>
      <c r="K696" s="16"/>
      <c r="L696" s="16"/>
      <c r="M696" s="16"/>
      <c r="N696" s="13" t="s">
        <v>30</v>
      </c>
      <c r="O696" s="15" t="s">
        <v>30</v>
      </c>
      <c r="P696" s="15" t="s">
        <v>28</v>
      </c>
      <c r="Q696" s="146" t="s">
        <v>1119</v>
      </c>
      <c r="R696" s="18" t="s">
        <v>672</v>
      </c>
      <c r="S696" s="18">
        <v>45552.0</v>
      </c>
      <c r="T696" s="18">
        <v>45552.0</v>
      </c>
      <c r="U696" s="13" t="s">
        <v>59</v>
      </c>
    </row>
    <row r="697" ht="15.75" customHeight="1">
      <c r="B697" s="145">
        <v>947.0</v>
      </c>
      <c r="C697" s="12" t="s">
        <v>1129</v>
      </c>
      <c r="D697" s="102" t="s">
        <v>1221</v>
      </c>
      <c r="E697" s="102"/>
      <c r="F697" s="102"/>
      <c r="G697" s="102"/>
      <c r="H697" s="15" t="s">
        <v>28</v>
      </c>
      <c r="I697" s="16"/>
      <c r="J697" s="16"/>
      <c r="K697" s="16"/>
      <c r="L697" s="16"/>
      <c r="M697" s="16"/>
      <c r="N697" s="13" t="s">
        <v>30</v>
      </c>
      <c r="O697" s="15" t="s">
        <v>30</v>
      </c>
      <c r="P697" s="15" t="s">
        <v>28</v>
      </c>
      <c r="Q697" s="146" t="s">
        <v>675</v>
      </c>
      <c r="R697" s="18" t="s">
        <v>672</v>
      </c>
      <c r="S697" s="18">
        <v>45552.0</v>
      </c>
      <c r="T697" s="18">
        <v>45580.0</v>
      </c>
      <c r="U697" s="13" t="s">
        <v>59</v>
      </c>
    </row>
    <row r="698" ht="15.75" customHeight="1">
      <c r="B698" s="145">
        <v>948.0</v>
      </c>
      <c r="C698" s="12" t="s">
        <v>1125</v>
      </c>
      <c r="D698" s="102" t="s">
        <v>1321</v>
      </c>
      <c r="E698" s="102"/>
      <c r="F698" s="102"/>
      <c r="G698" s="102">
        <v>45567.0</v>
      </c>
      <c r="H698" s="15" t="s">
        <v>28</v>
      </c>
      <c r="I698" s="16"/>
      <c r="J698" s="16"/>
      <c r="K698" s="16"/>
      <c r="L698" s="16"/>
      <c r="M698" s="16"/>
      <c r="N698" s="13" t="s">
        <v>86</v>
      </c>
      <c r="O698" s="15" t="s">
        <v>30</v>
      </c>
      <c r="P698" s="15" t="s">
        <v>86</v>
      </c>
      <c r="Q698" s="146" t="s">
        <v>1455</v>
      </c>
      <c r="R698" s="18" t="s">
        <v>672</v>
      </c>
      <c r="S698" s="18">
        <v>45554.0</v>
      </c>
      <c r="T698" s="18">
        <v>45567.0</v>
      </c>
      <c r="U698" s="13" t="s">
        <v>59</v>
      </c>
    </row>
    <row r="699" ht="15.75" customHeight="1">
      <c r="B699" s="145">
        <v>949.0</v>
      </c>
      <c r="C699" s="12" t="s">
        <v>41</v>
      </c>
      <c r="D699" s="102" t="s">
        <v>1321</v>
      </c>
      <c r="E699" s="102"/>
      <c r="F699" s="102"/>
      <c r="G699" s="102">
        <v>45622.0</v>
      </c>
      <c r="H699" s="15" t="s">
        <v>28</v>
      </c>
      <c r="I699" s="16"/>
      <c r="J699" s="16"/>
      <c r="K699" s="16"/>
      <c r="L699" s="16"/>
      <c r="M699" s="16"/>
      <c r="N699" s="13"/>
      <c r="O699" s="15"/>
      <c r="P699" s="15"/>
      <c r="Q699" s="146" t="s">
        <v>1107</v>
      </c>
      <c r="R699" s="18" t="s">
        <v>672</v>
      </c>
      <c r="S699" s="18">
        <v>45554.0</v>
      </c>
      <c r="T699" s="18">
        <v>45622.0</v>
      </c>
      <c r="U699" s="13" t="s">
        <v>59</v>
      </c>
    </row>
    <row r="700" ht="15.75" customHeight="1">
      <c r="B700" s="145">
        <v>950.0</v>
      </c>
      <c r="C700" s="12" t="s">
        <v>1132</v>
      </c>
      <c r="D700" s="102" t="s">
        <v>1221</v>
      </c>
      <c r="E700" s="102"/>
      <c r="F700" s="102"/>
      <c r="G700" s="102"/>
      <c r="H700" s="15" t="s">
        <v>28</v>
      </c>
      <c r="I700" s="16"/>
      <c r="J700" s="16"/>
      <c r="K700" s="16"/>
      <c r="L700" s="16"/>
      <c r="M700" s="16"/>
      <c r="N700" s="13" t="s">
        <v>30</v>
      </c>
      <c r="O700" s="15" t="s">
        <v>30</v>
      </c>
      <c r="P700" s="15" t="s">
        <v>28</v>
      </c>
      <c r="Q700" s="146" t="s">
        <v>1468</v>
      </c>
      <c r="R700" s="18" t="s">
        <v>672</v>
      </c>
      <c r="S700" s="18">
        <v>45555.0</v>
      </c>
      <c r="T700" s="18">
        <v>45590.0</v>
      </c>
      <c r="U700" s="13" t="s">
        <v>59</v>
      </c>
    </row>
    <row r="701" ht="15.75" customHeight="1">
      <c r="B701" s="145">
        <v>951.0</v>
      </c>
      <c r="C701" s="12" t="s">
        <v>1134</v>
      </c>
      <c r="D701" s="102" t="s">
        <v>1221</v>
      </c>
      <c r="E701" s="102"/>
      <c r="F701" s="102"/>
      <c r="G701" s="102"/>
      <c r="H701" s="15" t="s">
        <v>28</v>
      </c>
      <c r="I701" s="16"/>
      <c r="J701" s="16"/>
      <c r="K701" s="16"/>
      <c r="L701" s="16"/>
      <c r="M701" s="16"/>
      <c r="N701" s="13" t="s">
        <v>30</v>
      </c>
      <c r="O701" s="15" t="s">
        <v>30</v>
      </c>
      <c r="P701" s="15" t="s">
        <v>28</v>
      </c>
      <c r="Q701" s="146" t="s">
        <v>1471</v>
      </c>
      <c r="R701" s="18" t="s">
        <v>672</v>
      </c>
      <c r="S701" s="18">
        <v>45555.0</v>
      </c>
      <c r="T701" s="18">
        <v>45582.0</v>
      </c>
      <c r="U701" s="13" t="s">
        <v>59</v>
      </c>
    </row>
    <row r="702" ht="15.75" customHeight="1">
      <c r="B702" s="145">
        <v>952.0</v>
      </c>
      <c r="C702" s="12" t="s">
        <v>1473</v>
      </c>
      <c r="D702" s="102" t="s">
        <v>1221</v>
      </c>
      <c r="E702" s="102"/>
      <c r="F702" s="102"/>
      <c r="G702" s="102"/>
      <c r="H702" s="15" t="s">
        <v>28</v>
      </c>
      <c r="I702" s="16"/>
      <c r="J702" s="16"/>
      <c r="K702" s="16"/>
      <c r="L702" s="16"/>
      <c r="M702" s="16"/>
      <c r="N702" s="13" t="s">
        <v>30</v>
      </c>
      <c r="O702" s="15" t="s">
        <v>30</v>
      </c>
      <c r="P702" s="15" t="s">
        <v>28</v>
      </c>
      <c r="Q702" s="146" t="s">
        <v>1476</v>
      </c>
      <c r="R702" s="18" t="s">
        <v>672</v>
      </c>
      <c r="S702" s="18">
        <v>45555.0</v>
      </c>
      <c r="T702" s="18">
        <v>45594.0</v>
      </c>
      <c r="U702" s="13" t="s">
        <v>79</v>
      </c>
    </row>
    <row r="703" ht="15.75" customHeight="1">
      <c r="B703" s="145">
        <v>953.0</v>
      </c>
      <c r="C703" s="12" t="s">
        <v>1138</v>
      </c>
      <c r="D703" s="102" t="s">
        <v>1221</v>
      </c>
      <c r="E703" s="102"/>
      <c r="F703" s="102"/>
      <c r="G703" s="102"/>
      <c r="H703" s="15" t="s">
        <v>28</v>
      </c>
      <c r="I703" s="16"/>
      <c r="J703" s="16"/>
      <c r="K703" s="16"/>
      <c r="L703" s="16"/>
      <c r="M703" s="16"/>
      <c r="N703" s="13" t="s">
        <v>30</v>
      </c>
      <c r="O703" s="15" t="s">
        <v>30</v>
      </c>
      <c r="P703" s="15" t="s">
        <v>28</v>
      </c>
      <c r="Q703" s="146" t="s">
        <v>1479</v>
      </c>
      <c r="R703" s="18" t="s">
        <v>672</v>
      </c>
      <c r="S703" s="18">
        <v>45558.0</v>
      </c>
      <c r="T703" s="18">
        <v>45587.0</v>
      </c>
      <c r="U703" s="13" t="s">
        <v>59</v>
      </c>
    </row>
    <row r="704" ht="15.75" customHeight="1">
      <c r="B704" s="145">
        <v>954.0</v>
      </c>
      <c r="C704" s="12" t="s">
        <v>1141</v>
      </c>
      <c r="D704" s="102" t="s">
        <v>1321</v>
      </c>
      <c r="E704" s="102"/>
      <c r="F704" s="102"/>
      <c r="G704" s="102">
        <v>45574.0</v>
      </c>
      <c r="H704" s="15" t="s">
        <v>28</v>
      </c>
      <c r="I704" s="16"/>
      <c r="J704" s="16"/>
      <c r="K704" s="16"/>
      <c r="L704" s="16"/>
      <c r="M704" s="16"/>
      <c r="N704" s="13" t="s">
        <v>86</v>
      </c>
      <c r="O704" s="15" t="s">
        <v>86</v>
      </c>
      <c r="P704" s="15" t="s">
        <v>86</v>
      </c>
      <c r="Q704" s="146" t="s">
        <v>675</v>
      </c>
      <c r="R704" s="18" t="s">
        <v>672</v>
      </c>
      <c r="S704" s="18">
        <v>45559.0</v>
      </c>
      <c r="T704" s="18">
        <v>45574.0</v>
      </c>
      <c r="U704" s="13" t="s">
        <v>59</v>
      </c>
    </row>
    <row r="705" ht="15.75" customHeight="1">
      <c r="B705" s="145">
        <v>955.0</v>
      </c>
      <c r="C705" s="12" t="s">
        <v>1143</v>
      </c>
      <c r="D705" s="102" t="s">
        <v>1221</v>
      </c>
      <c r="E705" s="102"/>
      <c r="F705" s="102"/>
      <c r="G705" s="102"/>
      <c r="H705" s="15" t="s">
        <v>28</v>
      </c>
      <c r="I705" s="16"/>
      <c r="J705" s="16"/>
      <c r="K705" s="16"/>
      <c r="L705" s="16"/>
      <c r="M705" s="16"/>
      <c r="N705" s="13" t="s">
        <v>30</v>
      </c>
      <c r="O705" s="15" t="s">
        <v>30</v>
      </c>
      <c r="P705" s="15" t="s">
        <v>28</v>
      </c>
      <c r="Q705" s="146" t="s">
        <v>1483</v>
      </c>
      <c r="R705" s="18" t="s">
        <v>672</v>
      </c>
      <c r="S705" s="18">
        <v>45560.0</v>
      </c>
      <c r="T705" s="18">
        <v>45588.0</v>
      </c>
      <c r="U705" s="13" t="s">
        <v>59</v>
      </c>
    </row>
    <row r="706" ht="15.75" customHeight="1">
      <c r="B706" s="145">
        <v>956.0</v>
      </c>
      <c r="C706" s="12" t="s">
        <v>149</v>
      </c>
      <c r="D706" s="102" t="s">
        <v>1321</v>
      </c>
      <c r="E706" s="102"/>
      <c r="F706" s="102"/>
      <c r="G706" s="102">
        <v>45574.0</v>
      </c>
      <c r="H706" s="15" t="s">
        <v>28</v>
      </c>
      <c r="I706" s="16"/>
      <c r="J706" s="16"/>
      <c r="K706" s="16"/>
      <c r="L706" s="16"/>
      <c r="M706" s="16"/>
      <c r="N706" s="13" t="s">
        <v>86</v>
      </c>
      <c r="O706" s="15" t="s">
        <v>86</v>
      </c>
      <c r="P706" s="15" t="s">
        <v>86</v>
      </c>
      <c r="Q706" s="146" t="s">
        <v>779</v>
      </c>
      <c r="R706" s="18" t="s">
        <v>672</v>
      </c>
      <c r="S706" s="18">
        <v>45560.0</v>
      </c>
      <c r="T706" s="18">
        <v>45574.0</v>
      </c>
      <c r="U706" s="13" t="s">
        <v>59</v>
      </c>
    </row>
    <row r="707" ht="15.75" customHeight="1">
      <c r="B707" s="145">
        <v>957.0</v>
      </c>
      <c r="C707" s="12" t="s">
        <v>1145</v>
      </c>
      <c r="D707" s="102" t="s">
        <v>1221</v>
      </c>
      <c r="E707" s="102"/>
      <c r="F707" s="102"/>
      <c r="G707" s="102"/>
      <c r="H707" s="15" t="s">
        <v>28</v>
      </c>
      <c r="I707" s="16"/>
      <c r="J707" s="16"/>
      <c r="K707" s="16"/>
      <c r="L707" s="16"/>
      <c r="M707" s="16"/>
      <c r="N707" s="13" t="s">
        <v>30</v>
      </c>
      <c r="O707" s="15" t="s">
        <v>30</v>
      </c>
      <c r="P707" s="15" t="s">
        <v>28</v>
      </c>
      <c r="Q707" s="146" t="s">
        <v>1488</v>
      </c>
      <c r="R707" s="18" t="s">
        <v>672</v>
      </c>
      <c r="S707" s="18">
        <v>45561.0</v>
      </c>
      <c r="T707" s="18">
        <v>45596.0</v>
      </c>
      <c r="U707" s="13" t="s">
        <v>32</v>
      </c>
    </row>
    <row r="708" ht="15.75" customHeight="1">
      <c r="B708" s="145">
        <v>958.0</v>
      </c>
      <c r="C708" s="12" t="s">
        <v>1147</v>
      </c>
      <c r="D708" s="102" t="s">
        <v>1321</v>
      </c>
      <c r="E708" s="102"/>
      <c r="F708" s="102"/>
      <c r="G708" s="102">
        <v>45581.0</v>
      </c>
      <c r="H708" s="15" t="s">
        <v>28</v>
      </c>
      <c r="I708" s="16"/>
      <c r="J708" s="16"/>
      <c r="K708" s="16"/>
      <c r="L708" s="16"/>
      <c r="M708" s="16"/>
      <c r="N708" s="13" t="s">
        <v>86</v>
      </c>
      <c r="O708" s="15" t="s">
        <v>86</v>
      </c>
      <c r="P708" s="15" t="s">
        <v>86</v>
      </c>
      <c r="Q708" s="146" t="s">
        <v>1491</v>
      </c>
      <c r="R708" s="18" t="s">
        <v>672</v>
      </c>
      <c r="S708" s="18">
        <v>45563.0</v>
      </c>
      <c r="T708" s="18">
        <v>45581.0</v>
      </c>
      <c r="U708" s="13" t="s">
        <v>59</v>
      </c>
    </row>
    <row r="709" ht="15.75" customHeight="1">
      <c r="B709" s="145">
        <v>959.0</v>
      </c>
      <c r="C709" s="12" t="s">
        <v>1148</v>
      </c>
      <c r="D709" s="102" t="s">
        <v>1221</v>
      </c>
      <c r="E709" s="102"/>
      <c r="F709" s="102"/>
      <c r="G709" s="102">
        <v>45610.0</v>
      </c>
      <c r="H709" s="15" t="s">
        <v>28</v>
      </c>
      <c r="I709" s="16"/>
      <c r="J709" s="16"/>
      <c r="K709" s="16"/>
      <c r="L709" s="16"/>
      <c r="M709" s="16"/>
      <c r="N709" s="13" t="s">
        <v>30</v>
      </c>
      <c r="O709" s="15" t="s">
        <v>30</v>
      </c>
      <c r="P709" s="15" t="s">
        <v>28</v>
      </c>
      <c r="Q709" s="146" t="s">
        <v>1493</v>
      </c>
      <c r="R709" s="18" t="s">
        <v>672</v>
      </c>
      <c r="S709" s="18">
        <v>45566.0</v>
      </c>
      <c r="T709" s="18">
        <v>45609.0</v>
      </c>
      <c r="U709" s="13" t="s">
        <v>59</v>
      </c>
    </row>
    <row r="710" ht="15.75" customHeight="1">
      <c r="B710" s="145">
        <v>960.0</v>
      </c>
      <c r="C710" s="12" t="s">
        <v>1106</v>
      </c>
      <c r="D710" s="102" t="s">
        <v>1221</v>
      </c>
      <c r="E710" s="102"/>
      <c r="F710" s="102"/>
      <c r="G710" s="102"/>
      <c r="H710" s="15" t="s">
        <v>28</v>
      </c>
      <c r="I710" s="16"/>
      <c r="J710" s="16"/>
      <c r="K710" s="16"/>
      <c r="L710" s="16"/>
      <c r="M710" s="16"/>
      <c r="N710" s="13" t="s">
        <v>30</v>
      </c>
      <c r="O710" s="15" t="s">
        <v>30</v>
      </c>
      <c r="P710" s="15" t="s">
        <v>28</v>
      </c>
      <c r="Q710" s="146" t="s">
        <v>1430</v>
      </c>
      <c r="R710" s="18" t="s">
        <v>672</v>
      </c>
      <c r="S710" s="18">
        <v>45566.0</v>
      </c>
      <c r="T710" s="18">
        <v>45566.0</v>
      </c>
      <c r="U710" s="13" t="s">
        <v>79</v>
      </c>
    </row>
    <row r="711" ht="15.75" customHeight="1">
      <c r="B711" s="145">
        <v>961.0</v>
      </c>
      <c r="C711" s="12" t="s">
        <v>1150</v>
      </c>
      <c r="D711" s="102" t="s">
        <v>1221</v>
      </c>
      <c r="E711" s="102"/>
      <c r="F711" s="102"/>
      <c r="G711" s="102"/>
      <c r="H711" s="15" t="s">
        <v>28</v>
      </c>
      <c r="I711" s="16"/>
      <c r="J711" s="16"/>
      <c r="K711" s="16"/>
      <c r="L711" s="16"/>
      <c r="M711" s="16"/>
      <c r="N711" s="13" t="s">
        <v>30</v>
      </c>
      <c r="O711" s="15" t="s">
        <v>30</v>
      </c>
      <c r="P711" s="15" t="s">
        <v>28</v>
      </c>
      <c r="Q711" s="146" t="s">
        <v>1501</v>
      </c>
      <c r="R711" s="18" t="s">
        <v>672</v>
      </c>
      <c r="S711" s="18">
        <v>45566.0</v>
      </c>
      <c r="T711" s="18">
        <v>45608.0</v>
      </c>
      <c r="U711" s="13" t="s">
        <v>59</v>
      </c>
    </row>
    <row r="712" ht="15.75" customHeight="1">
      <c r="B712" s="145">
        <v>962.0</v>
      </c>
      <c r="C712" s="12" t="s">
        <v>1152</v>
      </c>
      <c r="D712" s="102" t="s">
        <v>1221</v>
      </c>
      <c r="E712" s="102"/>
      <c r="F712" s="102"/>
      <c r="G712" s="102"/>
      <c r="H712" s="15" t="s">
        <v>28</v>
      </c>
      <c r="I712" s="16"/>
      <c r="J712" s="16"/>
      <c r="K712" s="16"/>
      <c r="L712" s="16"/>
      <c r="M712" s="16"/>
      <c r="N712" s="13" t="s">
        <v>30</v>
      </c>
      <c r="O712" s="15" t="s">
        <v>30</v>
      </c>
      <c r="P712" s="15" t="s">
        <v>28</v>
      </c>
      <c r="Q712" s="18"/>
      <c r="R712" s="18" t="s">
        <v>672</v>
      </c>
      <c r="S712" s="18">
        <v>45566.0</v>
      </c>
      <c r="T712" s="18">
        <v>45601.0</v>
      </c>
      <c r="U712" s="13" t="s">
        <v>59</v>
      </c>
    </row>
    <row r="713" ht="15.75" customHeight="1">
      <c r="B713" s="145">
        <v>963.0</v>
      </c>
      <c r="C713" s="12" t="s">
        <v>751</v>
      </c>
      <c r="D713" s="102" t="s">
        <v>1221</v>
      </c>
      <c r="E713" s="102"/>
      <c r="F713" s="102"/>
      <c r="G713" s="102">
        <v>45580.0</v>
      </c>
      <c r="H713" s="15" t="s">
        <v>28</v>
      </c>
      <c r="I713" s="16"/>
      <c r="J713" s="16"/>
      <c r="K713" s="16"/>
      <c r="L713" s="16"/>
      <c r="M713" s="16"/>
      <c r="N713" s="13" t="s">
        <v>30</v>
      </c>
      <c r="O713" s="15" t="s">
        <v>30</v>
      </c>
      <c r="P713" s="15" t="s">
        <v>56</v>
      </c>
      <c r="Q713" s="146" t="s">
        <v>891</v>
      </c>
      <c r="R713" s="18" t="s">
        <v>672</v>
      </c>
      <c r="S713" s="18">
        <v>45567.0</v>
      </c>
      <c r="T713" s="18">
        <v>45579.0</v>
      </c>
      <c r="U713" s="13" t="s">
        <v>59</v>
      </c>
    </row>
    <row r="714" ht="15.75" customHeight="1">
      <c r="B714" s="145">
        <v>964.0</v>
      </c>
      <c r="C714" s="12" t="s">
        <v>857</v>
      </c>
      <c r="D714" s="102" t="s">
        <v>1221</v>
      </c>
      <c r="E714" s="102"/>
      <c r="F714" s="102"/>
      <c r="G714" s="102"/>
      <c r="H714" s="15" t="s">
        <v>28</v>
      </c>
      <c r="I714" s="16"/>
      <c r="J714" s="16"/>
      <c r="K714" s="16"/>
      <c r="L714" s="16"/>
      <c r="M714" s="16"/>
      <c r="N714" s="13" t="s">
        <v>30</v>
      </c>
      <c r="O714" s="15" t="s">
        <v>30</v>
      </c>
      <c r="P714" s="15" t="s">
        <v>28</v>
      </c>
      <c r="Q714" s="146" t="s">
        <v>1119</v>
      </c>
      <c r="R714" s="18" t="s">
        <v>672</v>
      </c>
      <c r="S714" s="18">
        <v>45568.0</v>
      </c>
      <c r="T714" s="18">
        <v>45568.0</v>
      </c>
      <c r="U714" s="13" t="s">
        <v>79</v>
      </c>
    </row>
    <row r="715" ht="15.75" customHeight="1">
      <c r="B715" s="145">
        <v>965.0</v>
      </c>
      <c r="C715" s="12" t="s">
        <v>1156</v>
      </c>
      <c r="D715" s="102" t="s">
        <v>1221</v>
      </c>
      <c r="E715" s="102"/>
      <c r="F715" s="102"/>
      <c r="G715" s="102"/>
      <c r="H715" s="15" t="s">
        <v>28</v>
      </c>
      <c r="I715" s="16"/>
      <c r="J715" s="16"/>
      <c r="K715" s="16"/>
      <c r="L715" s="16"/>
      <c r="M715" s="16"/>
      <c r="N715" s="13" t="s">
        <v>30</v>
      </c>
      <c r="O715" s="15" t="s">
        <v>30</v>
      </c>
      <c r="P715" s="15" t="s">
        <v>28</v>
      </c>
      <c r="Q715" s="146" t="s">
        <v>1517</v>
      </c>
      <c r="R715" s="18" t="s">
        <v>672</v>
      </c>
      <c r="S715" s="18">
        <v>45569.0</v>
      </c>
      <c r="T715" s="18">
        <v>45602.0</v>
      </c>
      <c r="U715" s="13" t="s">
        <v>59</v>
      </c>
    </row>
    <row r="716" ht="15.75" customHeight="1">
      <c r="B716" s="145">
        <v>966.0</v>
      </c>
      <c r="C716" s="12" t="s">
        <v>1473</v>
      </c>
      <c r="D716" s="102" t="s">
        <v>1221</v>
      </c>
      <c r="E716" s="102"/>
      <c r="F716" s="102"/>
      <c r="G716" s="102"/>
      <c r="H716" s="15" t="s">
        <v>28</v>
      </c>
      <c r="I716" s="16"/>
      <c r="J716" s="16"/>
      <c r="K716" s="16"/>
      <c r="L716" s="16"/>
      <c r="M716" s="16"/>
      <c r="N716" s="13" t="s">
        <v>30</v>
      </c>
      <c r="O716" s="15" t="s">
        <v>30</v>
      </c>
      <c r="P716" s="15" t="s">
        <v>28</v>
      </c>
      <c r="Q716" s="146" t="s">
        <v>1476</v>
      </c>
      <c r="R716" s="18" t="s">
        <v>672</v>
      </c>
      <c r="S716" s="18">
        <v>45569.0</v>
      </c>
      <c r="T716" s="18">
        <v>45595.0</v>
      </c>
      <c r="U716" s="13" t="s">
        <v>59</v>
      </c>
    </row>
    <row r="717" ht="15.75" customHeight="1">
      <c r="B717" s="145">
        <v>967.0</v>
      </c>
      <c r="C717" s="12" t="s">
        <v>959</v>
      </c>
      <c r="D717" s="102" t="s">
        <v>1321</v>
      </c>
      <c r="E717" s="102"/>
      <c r="F717" s="102"/>
      <c r="G717" s="102">
        <v>45581.0</v>
      </c>
      <c r="H717" s="15"/>
      <c r="I717" s="16"/>
      <c r="J717" s="16"/>
      <c r="K717" s="16"/>
      <c r="L717" s="16"/>
      <c r="M717" s="16"/>
      <c r="N717" s="13" t="s">
        <v>30</v>
      </c>
      <c r="O717" s="15" t="s">
        <v>30</v>
      </c>
      <c r="P717" s="15"/>
      <c r="Q717" s="146" t="s">
        <v>1287</v>
      </c>
      <c r="R717" s="18" t="s">
        <v>672</v>
      </c>
      <c r="S717" s="18">
        <v>45572.0</v>
      </c>
      <c r="T717" s="18">
        <v>45580.0</v>
      </c>
      <c r="U717" s="13" t="s">
        <v>59</v>
      </c>
    </row>
    <row r="718" ht="15.75" customHeight="1">
      <c r="B718" s="145">
        <v>968.0</v>
      </c>
      <c r="C718" s="12" t="s">
        <v>484</v>
      </c>
      <c r="D718" s="102" t="s">
        <v>1314</v>
      </c>
      <c r="E718" s="102"/>
      <c r="F718" s="102"/>
      <c r="G718" s="102">
        <v>45575.0</v>
      </c>
      <c r="H718" s="15" t="s">
        <v>28</v>
      </c>
      <c r="I718" s="16"/>
      <c r="J718" s="16"/>
      <c r="K718" s="16"/>
      <c r="L718" s="16"/>
      <c r="M718" s="16"/>
      <c r="N718" s="13" t="s">
        <v>30</v>
      </c>
      <c r="O718" s="15" t="s">
        <v>30</v>
      </c>
      <c r="P718" s="15" t="s">
        <v>28</v>
      </c>
      <c r="Q718" s="146" t="s">
        <v>673</v>
      </c>
      <c r="R718" s="18" t="s">
        <v>672</v>
      </c>
      <c r="S718" s="18">
        <v>45572.0</v>
      </c>
      <c r="T718" s="18">
        <v>45574.0</v>
      </c>
      <c r="U718" s="13" t="s">
        <v>59</v>
      </c>
    </row>
    <row r="719" ht="15.75" customHeight="1">
      <c r="B719" s="145">
        <v>969.0</v>
      </c>
      <c r="C719" s="12" t="s">
        <v>793</v>
      </c>
      <c r="D719" s="102" t="s">
        <v>1321</v>
      </c>
      <c r="E719" s="102"/>
      <c r="F719" s="102"/>
      <c r="G719" s="102">
        <v>45594.0</v>
      </c>
      <c r="H719" s="15" t="s">
        <v>28</v>
      </c>
      <c r="I719" s="16"/>
      <c r="J719" s="16"/>
      <c r="K719" s="16"/>
      <c r="L719" s="16"/>
      <c r="M719" s="16"/>
      <c r="N719" s="13"/>
      <c r="O719" s="15"/>
      <c r="P719" s="15"/>
      <c r="Q719" s="146" t="s">
        <v>948</v>
      </c>
      <c r="R719" s="18" t="s">
        <v>672</v>
      </c>
      <c r="S719" s="18">
        <v>45572.0</v>
      </c>
      <c r="T719" s="18">
        <v>45593.0</v>
      </c>
      <c r="U719" s="13" t="s">
        <v>59</v>
      </c>
    </row>
    <row r="720" ht="15.75" customHeight="1">
      <c r="B720" s="145">
        <v>970.0</v>
      </c>
      <c r="C720" s="12" t="s">
        <v>811</v>
      </c>
      <c r="D720" s="102" t="s">
        <v>1321</v>
      </c>
      <c r="E720" s="102"/>
      <c r="F720" s="102"/>
      <c r="G720" s="102"/>
      <c r="H720" s="15" t="s">
        <v>28</v>
      </c>
      <c r="I720" s="16"/>
      <c r="J720" s="16"/>
      <c r="K720" s="16"/>
      <c r="L720" s="16"/>
      <c r="M720" s="16"/>
      <c r="N720" s="13"/>
      <c r="O720" s="15"/>
      <c r="P720" s="15"/>
      <c r="Q720" s="146" t="s">
        <v>989</v>
      </c>
      <c r="R720" s="18" t="s">
        <v>672</v>
      </c>
      <c r="S720" s="18">
        <v>45572.0</v>
      </c>
      <c r="T720" s="18">
        <v>45597.0</v>
      </c>
      <c r="U720" s="13" t="s">
        <v>59</v>
      </c>
    </row>
    <row r="721" ht="15.75" customHeight="1">
      <c r="B721" s="145">
        <v>971.0</v>
      </c>
      <c r="C721" s="12" t="s">
        <v>287</v>
      </c>
      <c r="D721" s="102" t="s">
        <v>1321</v>
      </c>
      <c r="E721" s="102"/>
      <c r="F721" s="102"/>
      <c r="G721" s="102">
        <v>45579.0</v>
      </c>
      <c r="H721" s="15"/>
      <c r="I721" s="16"/>
      <c r="J721" s="16"/>
      <c r="K721" s="16"/>
      <c r="L721" s="16"/>
      <c r="M721" s="16"/>
      <c r="N721" s="13"/>
      <c r="O721" s="15"/>
      <c r="P721" s="15" t="s">
        <v>28</v>
      </c>
      <c r="Q721" s="146" t="s">
        <v>1238</v>
      </c>
      <c r="R721" s="18" t="s">
        <v>672</v>
      </c>
      <c r="S721" s="18">
        <v>45572.0</v>
      </c>
      <c r="T721" s="18">
        <v>45575.0</v>
      </c>
      <c r="U721" s="13" t="s">
        <v>79</v>
      </c>
    </row>
    <row r="722" ht="15.75" customHeight="1">
      <c r="B722" s="145">
        <v>972.0</v>
      </c>
      <c r="C722" s="12" t="s">
        <v>1125</v>
      </c>
      <c r="D722" s="102" t="s">
        <v>1321</v>
      </c>
      <c r="E722" s="102"/>
      <c r="F722" s="102"/>
      <c r="G722" s="102">
        <v>45574.0</v>
      </c>
      <c r="H722" s="15" t="s">
        <v>28</v>
      </c>
      <c r="I722" s="16"/>
      <c r="J722" s="16"/>
      <c r="K722" s="16"/>
      <c r="L722" s="16"/>
      <c r="M722" s="16"/>
      <c r="N722" s="13" t="s">
        <v>30</v>
      </c>
      <c r="O722" s="15" t="s">
        <v>30</v>
      </c>
      <c r="P722" s="15" t="s">
        <v>28</v>
      </c>
      <c r="Q722" s="146" t="s">
        <v>1455</v>
      </c>
      <c r="R722" s="18" t="s">
        <v>672</v>
      </c>
      <c r="S722" s="18">
        <v>45568.0</v>
      </c>
      <c r="T722" s="18">
        <v>45574.0</v>
      </c>
      <c r="U722" s="13" t="s">
        <v>59</v>
      </c>
    </row>
    <row r="723" ht="15.75" customHeight="1">
      <c r="B723" s="145">
        <v>973.0</v>
      </c>
      <c r="C723" s="12" t="s">
        <v>748</v>
      </c>
      <c r="D723" s="102" t="s">
        <v>1221</v>
      </c>
      <c r="E723" s="102"/>
      <c r="F723" s="102"/>
      <c r="G723" s="102"/>
      <c r="H723" s="15" t="s">
        <v>28</v>
      </c>
      <c r="I723" s="16"/>
      <c r="J723" s="16"/>
      <c r="K723" s="16"/>
      <c r="L723" s="16"/>
      <c r="M723" s="16"/>
      <c r="N723" s="13" t="s">
        <v>30</v>
      </c>
      <c r="O723" s="15" t="s">
        <v>30</v>
      </c>
      <c r="P723" s="15" t="s">
        <v>28</v>
      </c>
      <c r="Q723" s="146" t="s">
        <v>887</v>
      </c>
      <c r="R723" s="18" t="s">
        <v>672</v>
      </c>
      <c r="S723" s="18">
        <v>45574.0</v>
      </c>
      <c r="T723" s="18">
        <v>45609.0</v>
      </c>
      <c r="U723" s="13" t="s">
        <v>32</v>
      </c>
    </row>
    <row r="724" ht="15.75" customHeight="1">
      <c r="B724" s="145">
        <v>974.0</v>
      </c>
      <c r="C724" s="12" t="s">
        <v>1165</v>
      </c>
      <c r="D724" s="102" t="s">
        <v>1221</v>
      </c>
      <c r="E724" s="102"/>
      <c r="F724" s="102"/>
      <c r="G724" s="102">
        <v>45617.0</v>
      </c>
      <c r="H724" s="15" t="s">
        <v>28</v>
      </c>
      <c r="I724" s="16"/>
      <c r="J724" s="16"/>
      <c r="K724" s="16"/>
      <c r="L724" s="16"/>
      <c r="M724" s="16"/>
      <c r="N724" s="13" t="s">
        <v>30</v>
      </c>
      <c r="O724" s="15" t="s">
        <v>30</v>
      </c>
      <c r="P724" s="15" t="s">
        <v>28</v>
      </c>
      <c r="Q724" s="146" t="s">
        <v>1541</v>
      </c>
      <c r="R724" s="18" t="s">
        <v>672</v>
      </c>
      <c r="S724" s="18">
        <v>45574.0</v>
      </c>
      <c r="T724" s="18">
        <v>45617.0</v>
      </c>
      <c r="U724" s="13" t="s">
        <v>79</v>
      </c>
    </row>
    <row r="725" ht="15.75" customHeight="1">
      <c r="B725" s="145">
        <v>975.0</v>
      </c>
      <c r="C725" s="12" t="s">
        <v>1165</v>
      </c>
      <c r="D725" s="102" t="s">
        <v>1221</v>
      </c>
      <c r="E725" s="102"/>
      <c r="F725" s="102"/>
      <c r="G725" s="102">
        <v>45644.0</v>
      </c>
      <c r="H725" s="15" t="s">
        <v>28</v>
      </c>
      <c r="I725" s="16"/>
      <c r="J725" s="16"/>
      <c r="K725" s="16"/>
      <c r="L725" s="16"/>
      <c r="M725" s="16"/>
      <c r="N725" s="13" t="s">
        <v>30</v>
      </c>
      <c r="O725" s="15" t="s">
        <v>30</v>
      </c>
      <c r="P725" s="15" t="s">
        <v>28</v>
      </c>
      <c r="Q725" s="146" t="s">
        <v>1541</v>
      </c>
      <c r="R725" s="18" t="s">
        <v>672</v>
      </c>
      <c r="S725" s="18">
        <v>45574.0</v>
      </c>
      <c r="T725" s="18">
        <v>45644.0</v>
      </c>
      <c r="U725" s="13" t="s">
        <v>79</v>
      </c>
    </row>
    <row r="726" ht="15.75" customHeight="1">
      <c r="B726" s="145">
        <v>976.0</v>
      </c>
      <c r="C726" s="12" t="s">
        <v>1168</v>
      </c>
      <c r="D726" s="102" t="s">
        <v>1314</v>
      </c>
      <c r="E726" s="102"/>
      <c r="F726" s="102"/>
      <c r="G726" s="102"/>
      <c r="H726" s="15" t="s">
        <v>28</v>
      </c>
      <c r="I726" s="16"/>
      <c r="J726" s="16"/>
      <c r="K726" s="16"/>
      <c r="L726" s="16"/>
      <c r="M726" s="16"/>
      <c r="N726" s="13" t="s">
        <v>30</v>
      </c>
      <c r="O726" s="15" t="s">
        <v>30</v>
      </c>
      <c r="P726" s="15"/>
      <c r="Q726" s="146" t="s">
        <v>1548</v>
      </c>
      <c r="R726" s="18" t="s">
        <v>672</v>
      </c>
      <c r="S726" s="18">
        <v>45576.0</v>
      </c>
      <c r="T726" s="18">
        <v>45596.0</v>
      </c>
      <c r="U726" s="13" t="s">
        <v>79</v>
      </c>
    </row>
    <row r="727" ht="15.75" customHeight="1">
      <c r="B727" s="145">
        <v>977.0</v>
      </c>
      <c r="C727" s="12" t="s">
        <v>1092</v>
      </c>
      <c r="D727" s="102" t="s">
        <v>1221</v>
      </c>
      <c r="E727" s="102"/>
      <c r="F727" s="102"/>
      <c r="G727" s="102"/>
      <c r="H727" s="15" t="s">
        <v>28</v>
      </c>
      <c r="I727" s="16"/>
      <c r="J727" s="16"/>
      <c r="K727" s="16"/>
      <c r="L727" s="16"/>
      <c r="M727" s="16"/>
      <c r="N727" s="13"/>
      <c r="O727" s="15"/>
      <c r="P727" s="15"/>
      <c r="Q727" s="146" t="s">
        <v>1415</v>
      </c>
      <c r="R727" s="18" t="s">
        <v>672</v>
      </c>
      <c r="S727" s="18">
        <v>45577.0</v>
      </c>
      <c r="T727" s="18">
        <v>45584.0</v>
      </c>
      <c r="U727" s="13" t="s">
        <v>59</v>
      </c>
    </row>
    <row r="728" ht="15.75" customHeight="1">
      <c r="B728" s="145">
        <v>978.0</v>
      </c>
      <c r="C728" s="12" t="s">
        <v>1171</v>
      </c>
      <c r="D728" s="102" t="s">
        <v>1221</v>
      </c>
      <c r="E728" s="102"/>
      <c r="F728" s="102"/>
      <c r="G728" s="102"/>
      <c r="H728" s="15" t="s">
        <v>28</v>
      </c>
      <c r="I728" s="16"/>
      <c r="J728" s="16"/>
      <c r="K728" s="16"/>
      <c r="L728" s="16"/>
      <c r="M728" s="16"/>
      <c r="N728" s="13" t="s">
        <v>30</v>
      </c>
      <c r="O728" s="15" t="s">
        <v>30</v>
      </c>
      <c r="P728" s="15" t="s">
        <v>28</v>
      </c>
      <c r="Q728" s="146" t="s">
        <v>1556</v>
      </c>
      <c r="R728" s="18" t="s">
        <v>672</v>
      </c>
      <c r="S728" s="18">
        <v>45577.0</v>
      </c>
      <c r="T728" s="18">
        <v>45629.0</v>
      </c>
      <c r="U728" s="13" t="s">
        <v>79</v>
      </c>
    </row>
    <row r="729" ht="15.75" customHeight="1">
      <c r="B729" s="145">
        <v>979.0</v>
      </c>
      <c r="C729" s="12" t="s">
        <v>785</v>
      </c>
      <c r="D729" s="102" t="s">
        <v>1221</v>
      </c>
      <c r="E729" s="102"/>
      <c r="F729" s="102"/>
      <c r="G729" s="102"/>
      <c r="H729" s="15"/>
      <c r="I729" s="16"/>
      <c r="J729" s="16"/>
      <c r="K729" s="16"/>
      <c r="L729" s="16"/>
      <c r="M729" s="16"/>
      <c r="N729" s="13"/>
      <c r="O729" s="15"/>
      <c r="P729" s="15" t="s">
        <v>28</v>
      </c>
      <c r="Q729" s="146" t="s">
        <v>937</v>
      </c>
      <c r="R729" s="18" t="s">
        <v>672</v>
      </c>
      <c r="S729" s="18">
        <v>45577.0</v>
      </c>
      <c r="T729" s="18">
        <v>45596.0</v>
      </c>
      <c r="U729" s="13" t="s">
        <v>59</v>
      </c>
    </row>
    <row r="730" ht="15.75" customHeight="1">
      <c r="B730" s="145">
        <v>980.0</v>
      </c>
      <c r="C730" s="12" t="s">
        <v>767</v>
      </c>
      <c r="D730" s="102" t="s">
        <v>1321</v>
      </c>
      <c r="E730" s="102"/>
      <c r="F730" s="102"/>
      <c r="G730" s="102">
        <v>45588.0</v>
      </c>
      <c r="H730" s="15"/>
      <c r="I730" s="16"/>
      <c r="J730" s="16"/>
      <c r="K730" s="16"/>
      <c r="L730" s="16"/>
      <c r="M730" s="16"/>
      <c r="N730" s="13"/>
      <c r="O730" s="15"/>
      <c r="P730" s="15" t="s">
        <v>28</v>
      </c>
      <c r="Q730" s="146" t="s">
        <v>912</v>
      </c>
      <c r="R730" s="18" t="s">
        <v>672</v>
      </c>
      <c r="S730" s="18">
        <v>45579.0</v>
      </c>
      <c r="T730" s="18">
        <v>45587.0</v>
      </c>
      <c r="U730" s="13" t="s">
        <v>59</v>
      </c>
    </row>
    <row r="731" ht="15.75" customHeight="1">
      <c r="B731" s="145">
        <v>981.0</v>
      </c>
      <c r="C731" s="12" t="s">
        <v>1175</v>
      </c>
      <c r="D731" s="102" t="s">
        <v>1221</v>
      </c>
      <c r="E731" s="102"/>
      <c r="F731" s="102"/>
      <c r="G731" s="102"/>
      <c r="H731" s="15" t="s">
        <v>28</v>
      </c>
      <c r="I731" s="16"/>
      <c r="J731" s="16"/>
      <c r="K731" s="16"/>
      <c r="L731" s="16"/>
      <c r="M731" s="16"/>
      <c r="N731" s="13" t="s">
        <v>30</v>
      </c>
      <c r="O731" s="15" t="s">
        <v>30</v>
      </c>
      <c r="P731" s="15" t="s">
        <v>28</v>
      </c>
      <c r="Q731" s="146" t="s">
        <v>1561</v>
      </c>
      <c r="R731" s="18" t="s">
        <v>672</v>
      </c>
      <c r="S731" s="18">
        <v>45579.0</v>
      </c>
      <c r="T731" s="18">
        <v>45617.0</v>
      </c>
      <c r="U731" s="13" t="s">
        <v>79</v>
      </c>
    </row>
    <row r="732" ht="15.75" customHeight="1">
      <c r="B732" s="145">
        <v>982.0</v>
      </c>
      <c r="C732" s="12" t="s">
        <v>1177</v>
      </c>
      <c r="D732" s="102" t="s">
        <v>1321</v>
      </c>
      <c r="E732" s="102"/>
      <c r="F732" s="102"/>
      <c r="G732" s="102">
        <v>45589.0</v>
      </c>
      <c r="H732" s="15"/>
      <c r="I732" s="16"/>
      <c r="J732" s="16"/>
      <c r="K732" s="16"/>
      <c r="L732" s="16"/>
      <c r="M732" s="16"/>
      <c r="N732" s="13"/>
      <c r="O732" s="15"/>
      <c r="P732" s="15" t="s">
        <v>28</v>
      </c>
      <c r="Q732" s="146" t="s">
        <v>1566</v>
      </c>
      <c r="R732" s="18" t="s">
        <v>672</v>
      </c>
      <c r="S732" s="18">
        <v>45579.0</v>
      </c>
      <c r="T732" s="18">
        <v>45588.0</v>
      </c>
      <c r="U732" s="13" t="s">
        <v>59</v>
      </c>
    </row>
    <row r="733" ht="15.75" customHeight="1">
      <c r="B733" s="145">
        <v>983.0</v>
      </c>
      <c r="C733" s="12" t="s">
        <v>1125</v>
      </c>
      <c r="D733" s="102" t="s">
        <v>1321</v>
      </c>
      <c r="E733" s="102"/>
      <c r="F733" s="102"/>
      <c r="G733" s="102">
        <v>45581.0</v>
      </c>
      <c r="H733" s="15" t="s">
        <v>56</v>
      </c>
      <c r="I733" s="16"/>
      <c r="J733" s="16"/>
      <c r="K733" s="16"/>
      <c r="L733" s="16"/>
      <c r="M733" s="16"/>
      <c r="N733" s="13"/>
      <c r="O733" s="15" t="s">
        <v>56</v>
      </c>
      <c r="P733" s="15"/>
      <c r="Q733" s="146" t="s">
        <v>1455</v>
      </c>
      <c r="R733" s="18" t="s">
        <v>672</v>
      </c>
      <c r="S733" s="18">
        <v>45575.0</v>
      </c>
      <c r="T733" s="18">
        <v>45580.0</v>
      </c>
      <c r="U733" s="13" t="s">
        <v>59</v>
      </c>
    </row>
    <row r="734" ht="15.75" customHeight="1">
      <c r="B734" s="145">
        <v>984.0</v>
      </c>
      <c r="C734" s="12" t="s">
        <v>1086</v>
      </c>
      <c r="D734" s="102" t="s">
        <v>1221</v>
      </c>
      <c r="E734" s="102"/>
      <c r="F734" s="102"/>
      <c r="G734" s="102"/>
      <c r="H734" s="15" t="s">
        <v>28</v>
      </c>
      <c r="I734" s="16"/>
      <c r="J734" s="16"/>
      <c r="K734" s="16"/>
      <c r="L734" s="16"/>
      <c r="M734" s="16"/>
      <c r="N734" s="13"/>
      <c r="O734" s="15"/>
      <c r="P734" s="15"/>
      <c r="Q734" s="146" t="s">
        <v>1408</v>
      </c>
      <c r="R734" s="18" t="s">
        <v>672</v>
      </c>
      <c r="S734" s="18">
        <v>45579.0</v>
      </c>
      <c r="T734" s="18">
        <v>45617.0</v>
      </c>
      <c r="U734" s="13" t="s">
        <v>59</v>
      </c>
    </row>
    <row r="735" ht="15.75" customHeight="1">
      <c r="B735" s="145">
        <v>985.0</v>
      </c>
      <c r="C735" s="12" t="s">
        <v>1102</v>
      </c>
      <c r="D735" s="102" t="s">
        <v>1321</v>
      </c>
      <c r="E735" s="102"/>
      <c r="F735" s="102"/>
      <c r="G735" s="102"/>
      <c r="H735" s="15" t="s">
        <v>28</v>
      </c>
      <c r="I735" s="16"/>
      <c r="J735" s="16"/>
      <c r="K735" s="16"/>
      <c r="L735" s="16"/>
      <c r="M735" s="16"/>
      <c r="N735" s="13"/>
      <c r="O735" s="15"/>
      <c r="P735" s="15"/>
      <c r="Q735" s="146" t="s">
        <v>1425</v>
      </c>
      <c r="R735" s="18" t="s">
        <v>672</v>
      </c>
      <c r="S735" s="18">
        <v>45580.0</v>
      </c>
      <c r="T735" s="18">
        <v>45580.0</v>
      </c>
      <c r="U735" s="13" t="s">
        <v>59</v>
      </c>
    </row>
    <row r="736" ht="15.75" customHeight="1">
      <c r="B736" s="145">
        <v>986.0</v>
      </c>
      <c r="C736" s="12" t="s">
        <v>1112</v>
      </c>
      <c r="D736" s="102" t="s">
        <v>1221</v>
      </c>
      <c r="E736" s="102"/>
      <c r="F736" s="102"/>
      <c r="G736" s="102">
        <v>45589.0</v>
      </c>
      <c r="H736" s="15" t="s">
        <v>28</v>
      </c>
      <c r="I736" s="16"/>
      <c r="J736" s="16"/>
      <c r="K736" s="16"/>
      <c r="L736" s="16"/>
      <c r="M736" s="16"/>
      <c r="N736" s="13"/>
      <c r="O736" s="15"/>
      <c r="P736" s="15"/>
      <c r="Q736" s="146" t="s">
        <v>1439</v>
      </c>
      <c r="R736" s="18" t="s">
        <v>672</v>
      </c>
      <c r="S736" s="18">
        <v>45587.0</v>
      </c>
      <c r="T736" s="18">
        <v>45580.0</v>
      </c>
      <c r="U736" s="13" t="s">
        <v>59</v>
      </c>
    </row>
    <row r="737" ht="15.75" customHeight="1">
      <c r="B737" s="145">
        <v>987.0</v>
      </c>
      <c r="C737" s="12" t="s">
        <v>751</v>
      </c>
      <c r="D737" s="102" t="s">
        <v>1221</v>
      </c>
      <c r="E737" s="102"/>
      <c r="F737" s="102"/>
      <c r="G737" s="102"/>
      <c r="H737" s="15" t="s">
        <v>28</v>
      </c>
      <c r="I737" s="16"/>
      <c r="J737" s="16"/>
      <c r="K737" s="16"/>
      <c r="L737" s="16"/>
      <c r="M737" s="16"/>
      <c r="N737" s="13"/>
      <c r="O737" s="15"/>
      <c r="P737" s="15"/>
      <c r="Q737" s="146" t="s">
        <v>891</v>
      </c>
      <c r="R737" s="18" t="s">
        <v>672</v>
      </c>
      <c r="S737" s="18">
        <v>45580.0</v>
      </c>
      <c r="T737" s="18">
        <v>45596.0</v>
      </c>
      <c r="U737" s="13" t="s">
        <v>59</v>
      </c>
    </row>
    <row r="738" ht="15.75" customHeight="1">
      <c r="B738" s="145">
        <v>988.0</v>
      </c>
      <c r="C738" s="12" t="s">
        <v>1182</v>
      </c>
      <c r="D738" s="102" t="s">
        <v>1221</v>
      </c>
      <c r="E738" s="102"/>
      <c r="F738" s="102"/>
      <c r="G738" s="102"/>
      <c r="H738" s="15" t="s">
        <v>28</v>
      </c>
      <c r="I738" s="16"/>
      <c r="J738" s="16"/>
      <c r="K738" s="16"/>
      <c r="L738" s="16"/>
      <c r="M738" s="16"/>
      <c r="N738" s="13" t="s">
        <v>30</v>
      </c>
      <c r="O738" s="15" t="s">
        <v>30</v>
      </c>
      <c r="P738" s="15" t="s">
        <v>28</v>
      </c>
      <c r="Q738" s="146" t="s">
        <v>1587</v>
      </c>
      <c r="R738" s="18" t="s">
        <v>672</v>
      </c>
      <c r="S738" s="18">
        <v>45581.0</v>
      </c>
      <c r="T738" s="18">
        <v>45624.0</v>
      </c>
      <c r="U738" s="13" t="s">
        <v>59</v>
      </c>
    </row>
    <row r="739" ht="15.75" customHeight="1">
      <c r="B739" s="145">
        <v>989.0</v>
      </c>
      <c r="C739" s="12" t="s">
        <v>575</v>
      </c>
      <c r="D739" s="102" t="s">
        <v>1321</v>
      </c>
      <c r="E739" s="102"/>
      <c r="F739" s="102"/>
      <c r="G739" s="102"/>
      <c r="H739" s="15" t="s">
        <v>28</v>
      </c>
      <c r="I739" s="16"/>
      <c r="J739" s="16"/>
      <c r="K739" s="16"/>
      <c r="L739" s="16"/>
      <c r="M739" s="16"/>
      <c r="N739" s="13"/>
      <c r="O739" s="15"/>
      <c r="P739" s="15"/>
      <c r="Q739" s="146" t="s">
        <v>1592</v>
      </c>
      <c r="R739" s="18" t="s">
        <v>672</v>
      </c>
      <c r="S739" s="18">
        <v>45581.0</v>
      </c>
      <c r="T739" s="18">
        <v>45581.0</v>
      </c>
      <c r="U739" s="13" t="s">
        <v>59</v>
      </c>
    </row>
    <row r="740" ht="15.75" customHeight="1">
      <c r="B740" s="145">
        <v>990.0</v>
      </c>
      <c r="C740" s="12" t="s">
        <v>408</v>
      </c>
      <c r="D740" s="102" t="s">
        <v>1321</v>
      </c>
      <c r="E740" s="102"/>
      <c r="F740" s="102"/>
      <c r="G740" s="102">
        <v>45614.0</v>
      </c>
      <c r="H740" s="15" t="s">
        <v>28</v>
      </c>
      <c r="I740" s="16"/>
      <c r="J740" s="16"/>
      <c r="K740" s="16"/>
      <c r="L740" s="16"/>
      <c r="M740" s="16"/>
      <c r="N740" s="13"/>
      <c r="O740" s="15"/>
      <c r="P740" s="15"/>
      <c r="Q740" s="146" t="s">
        <v>1329</v>
      </c>
      <c r="R740" s="18" t="s">
        <v>672</v>
      </c>
      <c r="S740" s="18">
        <v>45581.0</v>
      </c>
      <c r="T740" s="18">
        <v>45581.0</v>
      </c>
      <c r="U740" s="13" t="s">
        <v>59</v>
      </c>
    </row>
    <row r="741" ht="15.75" customHeight="1">
      <c r="B741" s="145">
        <v>991.0</v>
      </c>
      <c r="C741" s="12" t="s">
        <v>1186</v>
      </c>
      <c r="D741" s="102" t="s">
        <v>1221</v>
      </c>
      <c r="E741" s="102"/>
      <c r="F741" s="102"/>
      <c r="G741" s="102"/>
      <c r="H741" s="15" t="s">
        <v>28</v>
      </c>
      <c r="I741" s="16"/>
      <c r="J741" s="16"/>
      <c r="K741" s="16"/>
      <c r="L741" s="16"/>
      <c r="M741" s="16"/>
      <c r="N741" s="13" t="s">
        <v>30</v>
      </c>
      <c r="O741" s="15" t="s">
        <v>30</v>
      </c>
      <c r="P741" s="15" t="s">
        <v>28</v>
      </c>
      <c r="Q741" s="146" t="s">
        <v>1600</v>
      </c>
      <c r="R741" s="18" t="s">
        <v>672</v>
      </c>
      <c r="S741" s="18">
        <v>45582.0</v>
      </c>
      <c r="T741" s="18">
        <v>45622.0</v>
      </c>
      <c r="U741" s="13" t="s">
        <v>59</v>
      </c>
    </row>
    <row r="742" ht="15.75" customHeight="1">
      <c r="B742" s="145">
        <v>992.0</v>
      </c>
      <c r="C742" s="12" t="s">
        <v>1188</v>
      </c>
      <c r="D742" s="102" t="s">
        <v>1221</v>
      </c>
      <c r="E742" s="102"/>
      <c r="F742" s="102"/>
      <c r="G742" s="102">
        <v>45623.0</v>
      </c>
      <c r="H742" s="15" t="s">
        <v>28</v>
      </c>
      <c r="I742" s="16"/>
      <c r="J742" s="16"/>
      <c r="K742" s="16"/>
      <c r="L742" s="16"/>
      <c r="M742" s="16"/>
      <c r="N742" s="13" t="s">
        <v>30</v>
      </c>
      <c r="O742" s="15" t="s">
        <v>30</v>
      </c>
      <c r="P742" s="15" t="s">
        <v>28</v>
      </c>
      <c r="Q742" s="146" t="s">
        <v>1605</v>
      </c>
      <c r="R742" s="18" t="s">
        <v>672</v>
      </c>
      <c r="S742" s="18">
        <v>45586.0</v>
      </c>
      <c r="T742" s="18">
        <v>45586.0</v>
      </c>
      <c r="U742" s="13" t="s">
        <v>59</v>
      </c>
    </row>
    <row r="743" ht="15.75" customHeight="1">
      <c r="B743" s="145">
        <v>993.0</v>
      </c>
      <c r="C743" s="12" t="s">
        <v>1125</v>
      </c>
      <c r="D743" s="102" t="s">
        <v>1314</v>
      </c>
      <c r="E743" s="102"/>
      <c r="F743" s="102"/>
      <c r="G743" s="102">
        <v>45588.0</v>
      </c>
      <c r="H743" s="15" t="s">
        <v>699</v>
      </c>
      <c r="I743" s="16"/>
      <c r="J743" s="16"/>
      <c r="K743" s="16"/>
      <c r="L743" s="16"/>
      <c r="M743" s="16"/>
      <c r="N743" s="13" t="s">
        <v>86</v>
      </c>
      <c r="O743" s="15" t="s">
        <v>56</v>
      </c>
      <c r="P743" s="15" t="s">
        <v>86</v>
      </c>
      <c r="Q743" s="146" t="s">
        <v>1455</v>
      </c>
      <c r="R743" s="18" t="s">
        <v>672</v>
      </c>
      <c r="S743" s="18">
        <v>45581.0</v>
      </c>
      <c r="T743" s="18">
        <v>45588.0</v>
      </c>
      <c r="U743" s="13" t="s">
        <v>59</v>
      </c>
    </row>
    <row r="744" ht="15.75" customHeight="1">
      <c r="B744" s="145">
        <v>994.0</v>
      </c>
      <c r="C744" s="12" t="s">
        <v>907</v>
      </c>
      <c r="D744" s="102" t="s">
        <v>1221</v>
      </c>
      <c r="E744" s="102"/>
      <c r="F744" s="102"/>
      <c r="G744" s="102">
        <v>45616.0</v>
      </c>
      <c r="H744" s="15" t="s">
        <v>28</v>
      </c>
      <c r="I744" s="16"/>
      <c r="J744" s="16"/>
      <c r="K744" s="16"/>
      <c r="L744" s="16"/>
      <c r="M744" s="16"/>
      <c r="N744" s="13" t="s">
        <v>30</v>
      </c>
      <c r="O744" s="15" t="s">
        <v>30</v>
      </c>
      <c r="P744" s="15" t="s">
        <v>28</v>
      </c>
      <c r="Q744" s="146" t="s">
        <v>1205</v>
      </c>
      <c r="R744" s="18" t="s">
        <v>672</v>
      </c>
      <c r="S744" s="18">
        <v>45587.0</v>
      </c>
      <c r="T744" s="18">
        <v>45587.0</v>
      </c>
      <c r="U744" s="13" t="s">
        <v>79</v>
      </c>
    </row>
    <row r="745" ht="15.75" customHeight="1">
      <c r="B745" s="145">
        <v>995.0</v>
      </c>
      <c r="C745" s="12" t="s">
        <v>429</v>
      </c>
      <c r="D745" s="102" t="s">
        <v>1321</v>
      </c>
      <c r="E745" s="102"/>
      <c r="F745" s="102"/>
      <c r="G745" s="102"/>
      <c r="H745" s="15" t="s">
        <v>28</v>
      </c>
      <c r="I745" s="16"/>
      <c r="J745" s="16"/>
      <c r="K745" s="16"/>
      <c r="L745" s="16"/>
      <c r="M745" s="16"/>
      <c r="N745" s="13" t="s">
        <v>30</v>
      </c>
      <c r="O745" s="15" t="s">
        <v>30</v>
      </c>
      <c r="P745" s="15" t="s">
        <v>28</v>
      </c>
      <c r="Q745" s="146" t="s">
        <v>675</v>
      </c>
      <c r="R745" s="18" t="s">
        <v>672</v>
      </c>
      <c r="S745" s="18">
        <v>45588.0</v>
      </c>
      <c r="T745" s="18">
        <v>45588.0</v>
      </c>
      <c r="U745" s="13" t="s">
        <v>59</v>
      </c>
    </row>
    <row r="746" ht="15.75" customHeight="1">
      <c r="B746" s="145">
        <v>996.0</v>
      </c>
      <c r="C746" s="12" t="s">
        <v>484</v>
      </c>
      <c r="D746" s="102" t="s">
        <v>1314</v>
      </c>
      <c r="E746" s="102"/>
      <c r="F746" s="102"/>
      <c r="G746" s="102">
        <v>45590.0</v>
      </c>
      <c r="H746" s="15" t="s">
        <v>699</v>
      </c>
      <c r="I746" s="16"/>
      <c r="J746" s="16"/>
      <c r="K746" s="16"/>
      <c r="L746" s="16"/>
      <c r="M746" s="16"/>
      <c r="N746" s="13" t="s">
        <v>86</v>
      </c>
      <c r="O746" s="15" t="s">
        <v>699</v>
      </c>
      <c r="P746" s="15" t="s">
        <v>699</v>
      </c>
      <c r="Q746" s="146" t="s">
        <v>673</v>
      </c>
      <c r="R746" s="18" t="s">
        <v>672</v>
      </c>
      <c r="S746" s="18">
        <v>45588.0</v>
      </c>
      <c r="T746" s="18">
        <v>45589.0</v>
      </c>
      <c r="U746" s="13" t="s">
        <v>59</v>
      </c>
    </row>
    <row r="747" ht="15.75" customHeight="1">
      <c r="B747" s="145">
        <v>997.0</v>
      </c>
      <c r="C747" s="12" t="s">
        <v>1191</v>
      </c>
      <c r="D747" s="102" t="s">
        <v>1221</v>
      </c>
      <c r="E747" s="102"/>
      <c r="F747" s="102"/>
      <c r="G747" s="102"/>
      <c r="H747" s="15" t="s">
        <v>28</v>
      </c>
      <c r="I747" s="16"/>
      <c r="J747" s="16"/>
      <c r="K747" s="16"/>
      <c r="L747" s="16"/>
      <c r="M747" s="16"/>
      <c r="N747" s="13" t="s">
        <v>30</v>
      </c>
      <c r="O747" s="15" t="s">
        <v>30</v>
      </c>
      <c r="P747" s="15" t="s">
        <v>28</v>
      </c>
      <c r="Q747" s="146" t="s">
        <v>675</v>
      </c>
      <c r="R747" s="18" t="s">
        <v>672</v>
      </c>
      <c r="S747" s="18">
        <v>45589.0</v>
      </c>
      <c r="T747" s="18">
        <v>45636.0</v>
      </c>
      <c r="U747" s="13" t="s">
        <v>59</v>
      </c>
    </row>
    <row r="748" ht="15.75" customHeight="1">
      <c r="A748" s="84"/>
      <c r="B748" s="6">
        <v>998.0</v>
      </c>
      <c r="C748" s="12" t="s">
        <v>734</v>
      </c>
      <c r="D748" s="102" t="s">
        <v>1321</v>
      </c>
      <c r="E748" s="102"/>
      <c r="F748" s="102"/>
      <c r="G748" s="102"/>
      <c r="H748" s="15" t="s">
        <v>28</v>
      </c>
      <c r="I748" s="16"/>
      <c r="J748" s="16"/>
      <c r="K748" s="16"/>
      <c r="L748" s="16"/>
      <c r="M748" s="16"/>
      <c r="N748" s="13" t="s">
        <v>30</v>
      </c>
      <c r="O748" s="15" t="s">
        <v>30</v>
      </c>
      <c r="P748" s="15" t="s">
        <v>28</v>
      </c>
      <c r="Q748" s="146" t="s">
        <v>875</v>
      </c>
      <c r="R748" s="18" t="s">
        <v>672</v>
      </c>
      <c r="S748" s="18">
        <v>45590.0</v>
      </c>
      <c r="T748" s="18">
        <v>45590.0</v>
      </c>
      <c r="U748" s="13" t="s">
        <v>59</v>
      </c>
    </row>
    <row r="749" ht="15.75" customHeight="1">
      <c r="A749" s="84"/>
      <c r="B749" s="6">
        <v>999.0</v>
      </c>
      <c r="C749" s="12" t="s">
        <v>1194</v>
      </c>
      <c r="D749" s="102" t="s">
        <v>1321</v>
      </c>
      <c r="E749" s="102"/>
      <c r="F749" s="102"/>
      <c r="G749" s="102"/>
      <c r="H749" s="15" t="s">
        <v>28</v>
      </c>
      <c r="I749" s="16"/>
      <c r="J749" s="16"/>
      <c r="K749" s="16"/>
      <c r="L749" s="16"/>
      <c r="M749" s="16"/>
      <c r="N749" s="13" t="s">
        <v>30</v>
      </c>
      <c r="O749" s="15" t="s">
        <v>30</v>
      </c>
      <c r="P749" s="15" t="s">
        <v>28</v>
      </c>
      <c r="Q749" s="146" t="s">
        <v>1630</v>
      </c>
      <c r="R749" s="18" t="s">
        <v>672</v>
      </c>
      <c r="S749" s="18">
        <v>45593.0</v>
      </c>
      <c r="T749" s="18">
        <v>45593.0</v>
      </c>
      <c r="U749" s="13" t="s">
        <v>79</v>
      </c>
    </row>
    <row r="750" ht="15.75" customHeight="1">
      <c r="A750" s="84"/>
      <c r="B750" s="6">
        <v>1000.0</v>
      </c>
      <c r="C750" s="12" t="s">
        <v>1196</v>
      </c>
      <c r="D750" s="102" t="s">
        <v>1221</v>
      </c>
      <c r="E750" s="102"/>
      <c r="F750" s="102"/>
      <c r="G750" s="184"/>
      <c r="H750" s="15" t="s">
        <v>28</v>
      </c>
      <c r="I750" s="16"/>
      <c r="J750" s="16"/>
      <c r="K750" s="16"/>
      <c r="L750" s="16"/>
      <c r="M750" s="16"/>
      <c r="N750" s="13" t="s">
        <v>30</v>
      </c>
      <c r="O750" s="15" t="s">
        <v>30</v>
      </c>
      <c r="P750" s="15" t="s">
        <v>28</v>
      </c>
      <c r="Q750" s="146" t="s">
        <v>1638</v>
      </c>
      <c r="R750" s="18" t="s">
        <v>672</v>
      </c>
      <c r="S750" s="18">
        <v>45593.0</v>
      </c>
      <c r="T750" s="18">
        <v>45629.0</v>
      </c>
      <c r="U750" s="13" t="s">
        <v>59</v>
      </c>
    </row>
    <row r="751" ht="15.75" customHeight="1">
      <c r="A751" s="84"/>
      <c r="B751" s="6">
        <v>1001.0</v>
      </c>
      <c r="C751" s="12" t="s">
        <v>1198</v>
      </c>
      <c r="D751" s="102" t="s">
        <v>1221</v>
      </c>
      <c r="E751" s="102"/>
      <c r="F751" s="102"/>
      <c r="G751" s="102"/>
      <c r="H751" s="15" t="s">
        <v>28</v>
      </c>
      <c r="I751" s="16"/>
      <c r="J751" s="16"/>
      <c r="K751" s="16"/>
      <c r="L751" s="16"/>
      <c r="M751" s="16"/>
      <c r="N751" s="13" t="s">
        <v>30</v>
      </c>
      <c r="O751" s="15" t="s">
        <v>30</v>
      </c>
      <c r="P751" s="15" t="s">
        <v>28</v>
      </c>
      <c r="Q751" s="146" t="s">
        <v>1644</v>
      </c>
      <c r="R751" s="18" t="s">
        <v>672</v>
      </c>
      <c r="S751" s="18">
        <v>45593.0</v>
      </c>
      <c r="T751" s="18">
        <v>45632.0</v>
      </c>
      <c r="U751" s="13" t="s">
        <v>59</v>
      </c>
    </row>
    <row r="752" ht="15.75" customHeight="1">
      <c r="A752" s="84"/>
      <c r="B752" s="6">
        <v>1002.0</v>
      </c>
      <c r="C752" s="12" t="s">
        <v>1200</v>
      </c>
      <c r="D752" s="102" t="s">
        <v>1221</v>
      </c>
      <c r="E752" s="102"/>
      <c r="F752" s="102"/>
      <c r="G752" s="102"/>
      <c r="H752" s="15" t="s">
        <v>28</v>
      </c>
      <c r="I752" s="16"/>
      <c r="J752" s="16"/>
      <c r="K752" s="16"/>
      <c r="L752" s="16"/>
      <c r="M752" s="16"/>
      <c r="N752" s="13" t="s">
        <v>30</v>
      </c>
      <c r="O752" s="15" t="s">
        <v>30</v>
      </c>
      <c r="P752" s="15" t="s">
        <v>28</v>
      </c>
      <c r="Q752" s="146" t="s">
        <v>1652</v>
      </c>
      <c r="R752" s="18" t="s">
        <v>672</v>
      </c>
      <c r="S752" s="18">
        <v>45594.0</v>
      </c>
      <c r="T752" s="18">
        <v>45636.0</v>
      </c>
      <c r="U752" s="13" t="s">
        <v>79</v>
      </c>
    </row>
    <row r="753" ht="15.75" customHeight="1">
      <c r="A753" s="84"/>
      <c r="B753" s="6">
        <v>1003.0</v>
      </c>
      <c r="C753" s="12" t="s">
        <v>1201</v>
      </c>
      <c r="D753" s="102" t="s">
        <v>1221</v>
      </c>
      <c r="E753" s="102"/>
      <c r="F753" s="102"/>
      <c r="G753" s="102"/>
      <c r="H753" s="15" t="s">
        <v>28</v>
      </c>
      <c r="I753" s="16"/>
      <c r="J753" s="16"/>
      <c r="K753" s="16"/>
      <c r="L753" s="16"/>
      <c r="M753" s="16"/>
      <c r="N753" s="13" t="s">
        <v>30</v>
      </c>
      <c r="O753" s="15" t="s">
        <v>30</v>
      </c>
      <c r="P753" s="15" t="s">
        <v>28</v>
      </c>
      <c r="Q753" s="146" t="s">
        <v>1658</v>
      </c>
      <c r="R753" s="18" t="s">
        <v>672</v>
      </c>
      <c r="S753" s="18">
        <v>45594.0</v>
      </c>
      <c r="T753" s="18">
        <v>45629.0</v>
      </c>
      <c r="U753" s="13" t="s">
        <v>59</v>
      </c>
    </row>
    <row r="754" ht="15.75" customHeight="1">
      <c r="A754" s="84"/>
      <c r="B754" s="6">
        <v>1004.0</v>
      </c>
      <c r="C754" s="12" t="s">
        <v>1082</v>
      </c>
      <c r="D754" s="102" t="s">
        <v>1321</v>
      </c>
      <c r="E754" s="102"/>
      <c r="F754" s="102"/>
      <c r="G754" s="102">
        <v>45603.0</v>
      </c>
      <c r="H754" s="15"/>
      <c r="I754" s="16"/>
      <c r="J754" s="16"/>
      <c r="K754" s="16"/>
      <c r="L754" s="16"/>
      <c r="M754" s="16"/>
      <c r="N754" s="13"/>
      <c r="O754" s="15"/>
      <c r="P754" s="15" t="s">
        <v>28</v>
      </c>
      <c r="Q754" s="146" t="s">
        <v>1084</v>
      </c>
      <c r="R754" s="18" t="s">
        <v>672</v>
      </c>
      <c r="S754" s="18">
        <v>45594.0</v>
      </c>
      <c r="T754" s="18">
        <v>45602.0</v>
      </c>
      <c r="U754" s="13" t="s">
        <v>59</v>
      </c>
    </row>
    <row r="755" ht="15.75" customHeight="1">
      <c r="A755" s="84"/>
      <c r="B755" s="6">
        <v>1005.0</v>
      </c>
      <c r="C755" s="12" t="s">
        <v>1662</v>
      </c>
      <c r="D755" s="102" t="s">
        <v>1314</v>
      </c>
      <c r="E755" s="102"/>
      <c r="F755" s="102"/>
      <c r="G755" s="102"/>
      <c r="H755" s="15" t="s">
        <v>28</v>
      </c>
      <c r="I755" s="16"/>
      <c r="J755" s="16"/>
      <c r="K755" s="16"/>
      <c r="L755" s="16"/>
      <c r="M755" s="16"/>
      <c r="N755" s="13" t="s">
        <v>30</v>
      </c>
      <c r="O755" s="15" t="s">
        <v>30</v>
      </c>
      <c r="P755" s="15" t="s">
        <v>28</v>
      </c>
      <c r="Q755" s="146" t="s">
        <v>675</v>
      </c>
      <c r="R755" s="18" t="s">
        <v>672</v>
      </c>
      <c r="S755" s="18">
        <v>45594.0</v>
      </c>
      <c r="T755" s="18">
        <v>45636.0</v>
      </c>
      <c r="U755" s="13" t="s">
        <v>32</v>
      </c>
    </row>
    <row r="756" ht="15.75" customHeight="1">
      <c r="A756" s="84"/>
      <c r="B756" s="6">
        <v>1006.0</v>
      </c>
      <c r="C756" s="12" t="s">
        <v>1207</v>
      </c>
      <c r="D756" s="102" t="s">
        <v>1221</v>
      </c>
      <c r="E756" s="102"/>
      <c r="F756" s="102"/>
      <c r="G756" s="102">
        <v>45629.0</v>
      </c>
      <c r="H756" s="15" t="s">
        <v>28</v>
      </c>
      <c r="I756" s="16"/>
      <c r="J756" s="16"/>
      <c r="K756" s="16"/>
      <c r="L756" s="16"/>
      <c r="M756" s="16"/>
      <c r="N756" s="13" t="s">
        <v>30</v>
      </c>
      <c r="O756" s="15" t="s">
        <v>30</v>
      </c>
      <c r="P756" s="15" t="s">
        <v>28</v>
      </c>
      <c r="Q756" s="146" t="s">
        <v>1672</v>
      </c>
      <c r="R756" s="18" t="s">
        <v>672</v>
      </c>
      <c r="S756" s="18">
        <v>45595.0</v>
      </c>
      <c r="T756" s="18">
        <v>45629.0</v>
      </c>
      <c r="U756" s="13" t="s">
        <v>79</v>
      </c>
    </row>
    <row r="757" ht="15.75" customHeight="1">
      <c r="A757" s="84"/>
      <c r="B757" s="6">
        <v>1007.0</v>
      </c>
      <c r="C757" s="12" t="s">
        <v>1210</v>
      </c>
      <c r="D757" s="102" t="s">
        <v>1221</v>
      </c>
      <c r="E757" s="102"/>
      <c r="F757" s="102"/>
      <c r="G757" s="102"/>
      <c r="H757" s="15" t="s">
        <v>28</v>
      </c>
      <c r="I757" s="16"/>
      <c r="J757" s="16"/>
      <c r="K757" s="16"/>
      <c r="L757" s="16"/>
      <c r="M757" s="16"/>
      <c r="N757" s="13" t="s">
        <v>30</v>
      </c>
      <c r="O757" s="15" t="s">
        <v>30</v>
      </c>
      <c r="P757" s="15" t="s">
        <v>28</v>
      </c>
      <c r="Q757" s="146" t="s">
        <v>1677</v>
      </c>
      <c r="R757" s="18" t="s">
        <v>672</v>
      </c>
      <c r="S757" s="18">
        <v>45596.0</v>
      </c>
      <c r="T757" s="18">
        <v>45631.0</v>
      </c>
      <c r="U757" s="13" t="s">
        <v>32</v>
      </c>
    </row>
    <row r="758" ht="15.75" customHeight="1">
      <c r="A758" s="84"/>
      <c r="B758" s="6">
        <v>1008.0</v>
      </c>
      <c r="C758" s="12" t="s">
        <v>936</v>
      </c>
      <c r="D758" s="102" t="s">
        <v>1221</v>
      </c>
      <c r="E758" s="102"/>
      <c r="F758" s="102"/>
      <c r="G758" s="102"/>
      <c r="H758" s="15"/>
      <c r="I758" s="16"/>
      <c r="J758" s="16"/>
      <c r="K758" s="16"/>
      <c r="L758" s="16"/>
      <c r="M758" s="16"/>
      <c r="N758" s="13"/>
      <c r="O758" s="15"/>
      <c r="P758" s="15" t="s">
        <v>28</v>
      </c>
      <c r="Q758" s="146" t="s">
        <v>1253</v>
      </c>
      <c r="R758" s="18" t="s">
        <v>672</v>
      </c>
      <c r="S758" s="18">
        <v>45597.0</v>
      </c>
      <c r="T758" s="18">
        <v>45639.0</v>
      </c>
      <c r="U758" s="13" t="s">
        <v>59</v>
      </c>
    </row>
    <row r="759" ht="15.75" customHeight="1">
      <c r="A759" s="84"/>
      <c r="B759" s="6">
        <v>1009.0</v>
      </c>
      <c r="C759" s="12" t="s">
        <v>1212</v>
      </c>
      <c r="D759" s="102" t="s">
        <v>1321</v>
      </c>
      <c r="E759" s="102"/>
      <c r="F759" s="102"/>
      <c r="G759" s="102"/>
      <c r="H759" s="15" t="s">
        <v>28</v>
      </c>
      <c r="I759" s="16"/>
      <c r="J759" s="16"/>
      <c r="K759" s="16"/>
      <c r="L759" s="16"/>
      <c r="M759" s="16"/>
      <c r="N759" s="13"/>
      <c r="O759" s="15"/>
      <c r="P759" s="15"/>
      <c r="Q759" s="146" t="s">
        <v>1687</v>
      </c>
      <c r="R759" s="18" t="s">
        <v>672</v>
      </c>
      <c r="S759" s="18">
        <v>45600.0</v>
      </c>
      <c r="T759" s="18">
        <v>45621.0</v>
      </c>
      <c r="U759" s="13" t="s">
        <v>59</v>
      </c>
    </row>
    <row r="760" ht="15.75" customHeight="1">
      <c r="A760" s="84"/>
      <c r="B760" s="6">
        <v>1010.0</v>
      </c>
      <c r="C760" s="12" t="s">
        <v>1114</v>
      </c>
      <c r="D760" s="102" t="s">
        <v>1221</v>
      </c>
      <c r="E760" s="102"/>
      <c r="F760" s="102"/>
      <c r="G760" s="102">
        <v>45608.0</v>
      </c>
      <c r="H760" s="15" t="s">
        <v>28</v>
      </c>
      <c r="I760" s="16"/>
      <c r="J760" s="16"/>
      <c r="K760" s="16"/>
      <c r="L760" s="16"/>
      <c r="M760" s="16"/>
      <c r="N760" s="13"/>
      <c r="O760" s="15"/>
      <c r="P760" s="15"/>
      <c r="Q760" s="146" t="s">
        <v>1442</v>
      </c>
      <c r="R760" s="18" t="s">
        <v>672</v>
      </c>
      <c r="S760" s="18">
        <v>45600.0</v>
      </c>
      <c r="T760" s="18">
        <v>45607.0</v>
      </c>
      <c r="U760" s="13" t="s">
        <v>59</v>
      </c>
    </row>
    <row r="761" ht="15.75" customHeight="1">
      <c r="A761" s="84"/>
      <c r="B761" s="6">
        <v>1011.0</v>
      </c>
      <c r="C761" s="12" t="s">
        <v>450</v>
      </c>
      <c r="D761" s="102" t="s">
        <v>1321</v>
      </c>
      <c r="E761" s="102"/>
      <c r="F761" s="102"/>
      <c r="G761" s="102">
        <v>45620.0</v>
      </c>
      <c r="H761" s="15" t="s">
        <v>28</v>
      </c>
      <c r="I761" s="16"/>
      <c r="J761" s="16"/>
      <c r="K761" s="16"/>
      <c r="L761" s="16"/>
      <c r="M761" s="16"/>
      <c r="N761" s="13"/>
      <c r="O761" s="15"/>
      <c r="P761" s="15"/>
      <c r="Q761" s="146" t="s">
        <v>1423</v>
      </c>
      <c r="R761" s="18" t="s">
        <v>672</v>
      </c>
      <c r="S761" s="18">
        <v>45600.0</v>
      </c>
      <c r="T761" s="18">
        <v>45620.0</v>
      </c>
      <c r="U761" s="13" t="s">
        <v>59</v>
      </c>
    </row>
    <row r="762" ht="15.75" customHeight="1">
      <c r="A762" s="84"/>
      <c r="B762" s="6">
        <v>1012.0</v>
      </c>
      <c r="C762" s="12" t="s">
        <v>1214</v>
      </c>
      <c r="D762" s="102" t="s">
        <v>1321</v>
      </c>
      <c r="E762" s="102"/>
      <c r="F762" s="102"/>
      <c r="G762" s="102"/>
      <c r="H762" s="15" t="s">
        <v>28</v>
      </c>
      <c r="I762" s="16"/>
      <c r="J762" s="16"/>
      <c r="K762" s="16"/>
      <c r="L762" s="16"/>
      <c r="M762" s="16"/>
      <c r="N762" s="13" t="s">
        <v>30</v>
      </c>
      <c r="O762" s="15" t="s">
        <v>30</v>
      </c>
      <c r="P762" s="15" t="s">
        <v>28</v>
      </c>
      <c r="Q762" s="146" t="s">
        <v>1699</v>
      </c>
      <c r="R762" s="18" t="s">
        <v>672</v>
      </c>
      <c r="S762" s="18">
        <v>45600.0</v>
      </c>
      <c r="T762" s="18">
        <v>45600.0</v>
      </c>
      <c r="U762" s="13" t="s">
        <v>59</v>
      </c>
    </row>
    <row r="763" ht="15.75" customHeight="1">
      <c r="A763" s="84"/>
      <c r="B763" s="6">
        <v>1013.0</v>
      </c>
      <c r="C763" s="12" t="s">
        <v>1702</v>
      </c>
      <c r="D763" s="102" t="s">
        <v>1221</v>
      </c>
      <c r="E763" s="102"/>
      <c r="F763" s="102"/>
      <c r="G763" s="102"/>
      <c r="H763" s="15" t="s">
        <v>28</v>
      </c>
      <c r="I763" s="16"/>
      <c r="J763" s="16"/>
      <c r="K763" s="16"/>
      <c r="L763" s="16"/>
      <c r="M763" s="16"/>
      <c r="N763" s="13" t="s">
        <v>30</v>
      </c>
      <c r="O763" s="15" t="s">
        <v>30</v>
      </c>
      <c r="P763" s="15" t="s">
        <v>28</v>
      </c>
      <c r="Q763" s="146" t="s">
        <v>1709</v>
      </c>
      <c r="R763" s="18" t="s">
        <v>672</v>
      </c>
      <c r="S763" s="18">
        <v>45603.0</v>
      </c>
      <c r="T763" s="18">
        <v>45631.0</v>
      </c>
      <c r="U763" s="13" t="s">
        <v>59</v>
      </c>
    </row>
    <row r="764" ht="15.75" customHeight="1">
      <c r="A764" s="84"/>
      <c r="B764" s="6">
        <v>1014.0</v>
      </c>
      <c r="C764" s="12" t="s">
        <v>987</v>
      </c>
      <c r="D764" s="102" t="s">
        <v>1221</v>
      </c>
      <c r="E764" s="102"/>
      <c r="F764" s="102"/>
      <c r="G764" s="102"/>
      <c r="H764" s="15" t="s">
        <v>28</v>
      </c>
      <c r="I764" s="16"/>
      <c r="J764" s="16"/>
      <c r="K764" s="16"/>
      <c r="L764" s="16"/>
      <c r="M764" s="16"/>
      <c r="N764" s="13" t="s">
        <v>56</v>
      </c>
      <c r="O764" s="15" t="s">
        <v>56</v>
      </c>
      <c r="P764" s="15"/>
      <c r="Q764" s="146" t="s">
        <v>1319</v>
      </c>
      <c r="R764" s="18" t="s">
        <v>672</v>
      </c>
      <c r="S764" s="18">
        <v>45604.0</v>
      </c>
      <c r="T764" s="18">
        <v>45639.0</v>
      </c>
      <c r="U764" s="13" t="s">
        <v>59</v>
      </c>
    </row>
    <row r="765" ht="15.75" customHeight="1">
      <c r="A765" s="84"/>
      <c r="B765" s="6">
        <v>1015.0</v>
      </c>
      <c r="C765" s="12" t="s">
        <v>1129</v>
      </c>
      <c r="D765" s="102" t="s">
        <v>1221</v>
      </c>
      <c r="E765" s="102"/>
      <c r="F765" s="102"/>
      <c r="G765" s="102"/>
      <c r="H765" s="15" t="s">
        <v>28</v>
      </c>
      <c r="I765" s="16"/>
      <c r="J765" s="16"/>
      <c r="K765" s="16"/>
      <c r="L765" s="16"/>
      <c r="M765" s="16"/>
      <c r="N765" s="13"/>
      <c r="O765" s="15"/>
      <c r="P765" s="15"/>
      <c r="Q765" s="146" t="s">
        <v>1716</v>
      </c>
      <c r="R765" s="18" t="s">
        <v>672</v>
      </c>
      <c r="S765" s="18">
        <v>45605.0</v>
      </c>
      <c r="T765" s="18">
        <v>45640.0</v>
      </c>
      <c r="U765" s="13" t="s">
        <v>59</v>
      </c>
    </row>
    <row r="766" ht="15.75" customHeight="1">
      <c r="A766" s="84"/>
      <c r="B766" s="6">
        <v>1016.0</v>
      </c>
      <c r="C766" s="12" t="s">
        <v>1104</v>
      </c>
      <c r="D766" s="102" t="s">
        <v>1321</v>
      </c>
      <c r="E766" s="102"/>
      <c r="F766" s="102"/>
      <c r="G766" s="102">
        <v>45610.0</v>
      </c>
      <c r="H766" s="15" t="s">
        <v>28</v>
      </c>
      <c r="I766" s="16"/>
      <c r="J766" s="16"/>
      <c r="K766" s="16"/>
      <c r="L766" s="16"/>
      <c r="M766" s="16"/>
      <c r="N766" s="13"/>
      <c r="O766" s="15"/>
      <c r="P766" s="15" t="s">
        <v>28</v>
      </c>
      <c r="Q766" s="146" t="s">
        <v>1428</v>
      </c>
      <c r="R766" s="18" t="s">
        <v>672</v>
      </c>
      <c r="S766" s="18">
        <v>45607.0</v>
      </c>
      <c r="T766" s="18">
        <v>45609.0</v>
      </c>
      <c r="U766" s="13" t="s">
        <v>59</v>
      </c>
    </row>
    <row r="767" ht="15.75" customHeight="1">
      <c r="A767" s="84"/>
      <c r="B767" s="6">
        <v>1017.0</v>
      </c>
      <c r="C767" s="12" t="s">
        <v>412</v>
      </c>
      <c r="D767" s="102" t="s">
        <v>1321</v>
      </c>
      <c r="E767" s="102"/>
      <c r="F767" s="102"/>
      <c r="G767" s="102">
        <v>45639.0</v>
      </c>
      <c r="H767" s="15" t="s">
        <v>28</v>
      </c>
      <c r="I767" s="16"/>
      <c r="J767" s="16"/>
      <c r="K767" s="16"/>
      <c r="L767" s="16"/>
      <c r="M767" s="16"/>
      <c r="N767" s="13"/>
      <c r="O767" s="15"/>
      <c r="P767" s="15"/>
      <c r="Q767" s="146" t="s">
        <v>1338</v>
      </c>
      <c r="R767" s="18" t="s">
        <v>672</v>
      </c>
      <c r="S767" s="18">
        <v>45607.0</v>
      </c>
      <c r="T767" s="18">
        <v>45642.0</v>
      </c>
      <c r="U767" s="13" t="s">
        <v>59</v>
      </c>
    </row>
    <row r="768" ht="15.75" customHeight="1">
      <c r="A768" s="84"/>
      <c r="B768" s="6">
        <v>1018.0</v>
      </c>
      <c r="C768" s="12" t="s">
        <v>1222</v>
      </c>
      <c r="D768" s="102" t="s">
        <v>1221</v>
      </c>
      <c r="E768" s="102"/>
      <c r="F768" s="102"/>
      <c r="G768" s="102">
        <v>45624.0</v>
      </c>
      <c r="H768" s="15"/>
      <c r="I768" s="16"/>
      <c r="J768" s="16"/>
      <c r="K768" s="16"/>
      <c r="L768" s="16"/>
      <c r="M768" s="16"/>
      <c r="N768" s="13"/>
      <c r="O768" s="15"/>
      <c r="P768" s="15" t="s">
        <v>28</v>
      </c>
      <c r="Q768" s="146" t="s">
        <v>1727</v>
      </c>
      <c r="R768" s="18" t="s">
        <v>672</v>
      </c>
      <c r="S768" s="18">
        <v>45607.0</v>
      </c>
      <c r="T768" s="18">
        <v>45607.0</v>
      </c>
      <c r="U768" s="13" t="s">
        <v>59</v>
      </c>
    </row>
    <row r="769" ht="15.75" customHeight="1">
      <c r="A769" s="84"/>
      <c r="B769" s="6">
        <v>1019.0</v>
      </c>
      <c r="C769" s="12" t="s">
        <v>256</v>
      </c>
      <c r="D769" s="102" t="s">
        <v>1321</v>
      </c>
      <c r="E769" s="102"/>
      <c r="F769" s="102"/>
      <c r="G769" s="102">
        <v>45639.0</v>
      </c>
      <c r="H769" s="15" t="s">
        <v>28</v>
      </c>
      <c r="I769" s="16"/>
      <c r="J769" s="16"/>
      <c r="K769" s="16"/>
      <c r="L769" s="16"/>
      <c r="M769" s="16"/>
      <c r="N769" s="13"/>
      <c r="O769" s="15"/>
      <c r="P769" s="15"/>
      <c r="Q769" s="146" t="s">
        <v>1731</v>
      </c>
      <c r="R769" s="18" t="s">
        <v>672</v>
      </c>
      <c r="S769" s="18">
        <v>45607.0</v>
      </c>
      <c r="T769" s="18">
        <v>45638.0</v>
      </c>
      <c r="U769" s="13" t="s">
        <v>59</v>
      </c>
    </row>
    <row r="770" ht="15.75" customHeight="1">
      <c r="A770" s="84"/>
      <c r="B770" s="6">
        <v>1020.0</v>
      </c>
      <c r="C770" s="12" t="s">
        <v>628</v>
      </c>
      <c r="D770" s="102" t="s">
        <v>1221</v>
      </c>
      <c r="E770" s="102"/>
      <c r="F770" s="102"/>
      <c r="G770" s="102"/>
      <c r="H770" s="15" t="s">
        <v>28</v>
      </c>
      <c r="I770" s="16"/>
      <c r="J770" s="16"/>
      <c r="K770" s="16"/>
      <c r="L770" s="16"/>
      <c r="M770" s="16"/>
      <c r="N770" s="13" t="s">
        <v>30</v>
      </c>
      <c r="O770" s="15" t="s">
        <v>30</v>
      </c>
      <c r="P770" s="15" t="s">
        <v>28</v>
      </c>
      <c r="Q770" s="146" t="s">
        <v>735</v>
      </c>
      <c r="R770" s="18" t="s">
        <v>672</v>
      </c>
      <c r="S770" s="18">
        <v>45607.0</v>
      </c>
      <c r="T770" s="18">
        <v>45642.0</v>
      </c>
      <c r="U770" s="13" t="s">
        <v>59</v>
      </c>
    </row>
    <row r="771" ht="15.75" customHeight="1">
      <c r="A771" s="84"/>
      <c r="B771" s="6">
        <v>1021.0</v>
      </c>
      <c r="C771" s="12" t="s">
        <v>1226</v>
      </c>
      <c r="D771" s="102" t="s">
        <v>1221</v>
      </c>
      <c r="E771" s="102"/>
      <c r="F771" s="102"/>
      <c r="G771" s="102"/>
      <c r="H771" s="15" t="s">
        <v>28</v>
      </c>
      <c r="I771" s="16"/>
      <c r="J771" s="16"/>
      <c r="K771" s="16"/>
      <c r="L771" s="16"/>
      <c r="M771" s="16"/>
      <c r="N771" s="13" t="s">
        <v>30</v>
      </c>
      <c r="O771" s="15" t="s">
        <v>30</v>
      </c>
      <c r="P771" s="15" t="s">
        <v>28</v>
      </c>
      <c r="Q771" s="146" t="s">
        <v>1737</v>
      </c>
      <c r="R771" s="18" t="s">
        <v>672</v>
      </c>
      <c r="S771" s="18">
        <v>45607.0</v>
      </c>
      <c r="T771" s="18">
        <v>45635.0</v>
      </c>
      <c r="U771" s="13" t="s">
        <v>59</v>
      </c>
    </row>
    <row r="772" ht="15.75" customHeight="1">
      <c r="A772" s="84"/>
      <c r="B772" s="6">
        <v>1022.0</v>
      </c>
      <c r="C772" s="12" t="s">
        <v>452</v>
      </c>
      <c r="D772" s="102" t="s">
        <v>1221</v>
      </c>
      <c r="E772" s="102"/>
      <c r="F772" s="102"/>
      <c r="G772" s="102"/>
      <c r="H772" s="15" t="s">
        <v>28</v>
      </c>
      <c r="I772" s="16"/>
      <c r="J772" s="16"/>
      <c r="K772" s="16"/>
      <c r="L772" s="16"/>
      <c r="M772" s="16"/>
      <c r="N772" s="13" t="s">
        <v>30</v>
      </c>
      <c r="O772" s="15" t="s">
        <v>30</v>
      </c>
      <c r="P772" s="15" t="s">
        <v>28</v>
      </c>
      <c r="Q772" s="146" t="s">
        <v>675</v>
      </c>
      <c r="R772" s="18" t="s">
        <v>672</v>
      </c>
      <c r="S772" s="18">
        <v>45607.0</v>
      </c>
      <c r="T772" s="18">
        <v>45621.0</v>
      </c>
      <c r="U772" s="13" t="s">
        <v>59</v>
      </c>
    </row>
    <row r="773" ht="15.75" customHeight="1">
      <c r="A773" s="84"/>
      <c r="B773" s="6">
        <v>1023.0</v>
      </c>
      <c r="C773" s="12" t="s">
        <v>1117</v>
      </c>
      <c r="D773" s="102" t="s">
        <v>1221</v>
      </c>
      <c r="E773" s="102"/>
      <c r="F773" s="102"/>
      <c r="G773" s="102"/>
      <c r="H773" s="15" t="s">
        <v>28</v>
      </c>
      <c r="I773" s="16"/>
      <c r="J773" s="16"/>
      <c r="K773" s="16"/>
      <c r="L773" s="16"/>
      <c r="M773" s="16"/>
      <c r="N773" s="13" t="s">
        <v>30</v>
      </c>
      <c r="O773" s="15" t="s">
        <v>30</v>
      </c>
      <c r="P773" s="15" t="s">
        <v>28</v>
      </c>
      <c r="Q773" s="146" t="s">
        <v>1447</v>
      </c>
      <c r="R773" s="18" t="s">
        <v>672</v>
      </c>
      <c r="S773" s="18">
        <v>45608.0</v>
      </c>
      <c r="T773" s="18">
        <v>45643.0</v>
      </c>
      <c r="U773" s="13" t="s">
        <v>59</v>
      </c>
    </row>
    <row r="774" ht="15.75" customHeight="1">
      <c r="A774" s="84"/>
      <c r="B774" s="6">
        <v>1024.0</v>
      </c>
      <c r="C774" s="12" t="s">
        <v>642</v>
      </c>
      <c r="D774" s="102" t="s">
        <v>1221</v>
      </c>
      <c r="E774" s="102"/>
      <c r="F774" s="102"/>
      <c r="G774" s="102"/>
      <c r="H774" s="15" t="s">
        <v>28</v>
      </c>
      <c r="I774" s="16"/>
      <c r="J774" s="16"/>
      <c r="K774" s="16"/>
      <c r="L774" s="16"/>
      <c r="M774" s="16"/>
      <c r="N774" s="13" t="s">
        <v>30</v>
      </c>
      <c r="O774" s="15" t="s">
        <v>30</v>
      </c>
      <c r="P774" s="15" t="s">
        <v>28</v>
      </c>
      <c r="Q774" s="146" t="s">
        <v>762</v>
      </c>
      <c r="R774" s="18" t="s">
        <v>672</v>
      </c>
      <c r="S774" s="18">
        <v>45609.0</v>
      </c>
      <c r="T774" s="18">
        <v>45638.0</v>
      </c>
      <c r="U774" s="13" t="s">
        <v>59</v>
      </c>
    </row>
    <row r="775" ht="15.75" customHeight="1">
      <c r="A775" s="84"/>
      <c r="B775" s="6">
        <v>1025.0</v>
      </c>
      <c r="C775" s="12" t="s">
        <v>194</v>
      </c>
      <c r="D775" s="102" t="s">
        <v>1321</v>
      </c>
      <c r="E775" s="102"/>
      <c r="F775" s="102"/>
      <c r="G775" s="102"/>
      <c r="H775" s="15" t="s">
        <v>28</v>
      </c>
      <c r="I775" s="16"/>
      <c r="J775" s="16"/>
      <c r="K775" s="16"/>
      <c r="L775" s="16"/>
      <c r="M775" s="16"/>
      <c r="N775" s="13"/>
      <c r="O775" s="15"/>
      <c r="P775" s="15"/>
      <c r="Q775" s="146" t="s">
        <v>1169</v>
      </c>
      <c r="R775" s="18" t="s">
        <v>672</v>
      </c>
      <c r="S775" s="18">
        <v>45610.0</v>
      </c>
      <c r="T775" s="18">
        <v>45610.0</v>
      </c>
      <c r="U775" s="13" t="s">
        <v>59</v>
      </c>
    </row>
    <row r="776" ht="15.75" customHeight="1">
      <c r="A776" s="84"/>
      <c r="B776" s="6">
        <v>1026.0</v>
      </c>
      <c r="C776" s="12" t="s">
        <v>605</v>
      </c>
      <c r="D776" s="102" t="s">
        <v>1321</v>
      </c>
      <c r="E776" s="102"/>
      <c r="F776" s="102"/>
      <c r="G776" s="102"/>
      <c r="H776" s="15" t="s">
        <v>28</v>
      </c>
      <c r="I776" s="16"/>
      <c r="J776" s="16"/>
      <c r="K776" s="16"/>
      <c r="L776" s="16"/>
      <c r="M776" s="16"/>
      <c r="N776" s="13"/>
      <c r="O776" s="15"/>
      <c r="P776" s="15"/>
      <c r="Q776" s="146" t="s">
        <v>683</v>
      </c>
      <c r="R776" s="18" t="s">
        <v>672</v>
      </c>
      <c r="S776" s="18">
        <v>45610.0</v>
      </c>
      <c r="T776" s="18">
        <v>45610.0</v>
      </c>
      <c r="U776" s="13" t="s">
        <v>59</v>
      </c>
    </row>
    <row r="777" ht="15.75" customHeight="1">
      <c r="A777" s="84"/>
      <c r="B777" s="6">
        <v>1027.0</v>
      </c>
      <c r="C777" s="12" t="s">
        <v>1232</v>
      </c>
      <c r="D777" s="102" t="s">
        <v>1314</v>
      </c>
      <c r="E777" s="102"/>
      <c r="F777" s="102"/>
      <c r="G777" s="102">
        <v>45631.0</v>
      </c>
      <c r="H777" s="15" t="s">
        <v>28</v>
      </c>
      <c r="I777" s="16"/>
      <c r="J777" s="16"/>
      <c r="K777" s="16"/>
      <c r="L777" s="16"/>
      <c r="M777" s="16"/>
      <c r="N777" s="13"/>
      <c r="O777" s="15"/>
      <c r="P777" s="15"/>
      <c r="Q777" s="146" t="s">
        <v>1755</v>
      </c>
      <c r="R777" s="18" t="s">
        <v>672</v>
      </c>
      <c r="S777" s="18">
        <v>45611.0</v>
      </c>
      <c r="T777" s="18">
        <v>45629.0</v>
      </c>
      <c r="U777" s="13" t="s">
        <v>79</v>
      </c>
    </row>
    <row r="778" ht="15.75" customHeight="1">
      <c r="A778" s="84"/>
      <c r="B778" s="6">
        <v>1028.0</v>
      </c>
      <c r="C778" s="12" t="s">
        <v>1233</v>
      </c>
      <c r="D778" s="102" t="s">
        <v>1221</v>
      </c>
      <c r="E778" s="102"/>
      <c r="F778" s="102"/>
      <c r="G778" s="102">
        <v>45623.0</v>
      </c>
      <c r="H778" s="15" t="s">
        <v>28</v>
      </c>
      <c r="I778" s="16"/>
      <c r="J778" s="16"/>
      <c r="K778" s="16"/>
      <c r="L778" s="16"/>
      <c r="M778" s="16"/>
      <c r="N778" s="13" t="s">
        <v>30</v>
      </c>
      <c r="O778" s="15" t="s">
        <v>30</v>
      </c>
      <c r="P778" s="15" t="s">
        <v>28</v>
      </c>
      <c r="Q778" s="146" t="s">
        <v>1760</v>
      </c>
      <c r="R778" s="18" t="s">
        <v>672</v>
      </c>
      <c r="S778" s="18">
        <v>45611.0</v>
      </c>
      <c r="T778" s="18">
        <v>45623.0</v>
      </c>
      <c r="U778" s="13" t="s">
        <v>59</v>
      </c>
    </row>
    <row r="779" ht="15.75" customHeight="1">
      <c r="A779" s="84"/>
      <c r="B779" s="6">
        <v>1029.0</v>
      </c>
      <c r="C779" s="12" t="s">
        <v>553</v>
      </c>
      <c r="D779" s="102" t="s">
        <v>1221</v>
      </c>
      <c r="E779" s="102"/>
      <c r="F779" s="102"/>
      <c r="G779" s="102"/>
      <c r="H779" s="15" t="s">
        <v>28</v>
      </c>
      <c r="I779" s="16"/>
      <c r="J779" s="16"/>
      <c r="K779" s="16"/>
      <c r="L779" s="16"/>
      <c r="M779" s="16"/>
      <c r="N779" s="13" t="s">
        <v>30</v>
      </c>
      <c r="O779" s="15" t="s">
        <v>30</v>
      </c>
      <c r="P779" s="15" t="s">
        <v>28</v>
      </c>
      <c r="Q779" s="146" t="s">
        <v>1235</v>
      </c>
      <c r="R779" s="18" t="s">
        <v>672</v>
      </c>
      <c r="S779" s="18">
        <v>45611.0</v>
      </c>
      <c r="T779" s="18">
        <v>45645.0</v>
      </c>
      <c r="U779" s="13" t="s">
        <v>59</v>
      </c>
    </row>
    <row r="780" ht="15.75" customHeight="1">
      <c r="A780" s="84"/>
      <c r="B780" s="6">
        <v>1030.0</v>
      </c>
      <c r="C780" s="12" t="s">
        <v>973</v>
      </c>
      <c r="D780" s="102" t="s">
        <v>1221</v>
      </c>
      <c r="E780" s="102"/>
      <c r="F780" s="102"/>
      <c r="G780" s="102"/>
      <c r="H780" s="15" t="s">
        <v>28</v>
      </c>
      <c r="I780" s="16"/>
      <c r="J780" s="16"/>
      <c r="K780" s="16"/>
      <c r="L780" s="16"/>
      <c r="M780" s="16"/>
      <c r="N780" s="13" t="s">
        <v>30</v>
      </c>
      <c r="O780" s="15" t="s">
        <v>30</v>
      </c>
      <c r="P780" s="15" t="s">
        <v>28</v>
      </c>
      <c r="Q780" s="146" t="s">
        <v>1299</v>
      </c>
      <c r="R780" s="18" t="s">
        <v>672</v>
      </c>
      <c r="S780" s="18">
        <v>45612.0</v>
      </c>
      <c r="T780" s="18">
        <v>45631.0</v>
      </c>
      <c r="U780" s="13" t="s">
        <v>59</v>
      </c>
    </row>
    <row r="781" ht="15.75" customHeight="1">
      <c r="A781" s="84"/>
      <c r="B781" s="6">
        <v>1031.0</v>
      </c>
      <c r="C781" s="12" t="s">
        <v>452</v>
      </c>
      <c r="D781" s="102" t="s">
        <v>1221</v>
      </c>
      <c r="E781" s="102"/>
      <c r="F781" s="102"/>
      <c r="G781" s="102"/>
      <c r="H781" s="15" t="s">
        <v>28</v>
      </c>
      <c r="I781" s="16"/>
      <c r="J781" s="16"/>
      <c r="K781" s="16"/>
      <c r="L781" s="16"/>
      <c r="M781" s="16"/>
      <c r="N781" s="13" t="s">
        <v>30</v>
      </c>
      <c r="O781" s="15" t="s">
        <v>30</v>
      </c>
      <c r="P781" s="15" t="s">
        <v>28</v>
      </c>
      <c r="Q781" s="146" t="s">
        <v>675</v>
      </c>
      <c r="R781" s="18" t="s">
        <v>672</v>
      </c>
      <c r="S781" s="18">
        <v>45612.0</v>
      </c>
      <c r="T781" s="18">
        <v>45612.0</v>
      </c>
      <c r="U781" s="13" t="s">
        <v>59</v>
      </c>
    </row>
    <row r="782" ht="15.75" customHeight="1">
      <c r="A782" s="84"/>
      <c r="B782" s="6">
        <v>1032.0</v>
      </c>
      <c r="C782" s="12" t="s">
        <v>1236</v>
      </c>
      <c r="D782" s="102" t="s">
        <v>1221</v>
      </c>
      <c r="E782" s="102"/>
      <c r="F782" s="102"/>
      <c r="G782" s="102"/>
      <c r="H782" s="15" t="s">
        <v>28</v>
      </c>
      <c r="I782" s="16"/>
      <c r="J782" s="16"/>
      <c r="K782" s="16"/>
      <c r="L782" s="16"/>
      <c r="M782" s="16"/>
      <c r="N782" s="13" t="s">
        <v>30</v>
      </c>
      <c r="O782" s="15" t="s">
        <v>30</v>
      </c>
      <c r="P782" s="15" t="s">
        <v>28</v>
      </c>
      <c r="Q782" s="146" t="s">
        <v>675</v>
      </c>
      <c r="R782" s="18" t="s">
        <v>672</v>
      </c>
      <c r="S782" s="18">
        <v>45612.0</v>
      </c>
      <c r="T782" s="18">
        <v>45617.0</v>
      </c>
      <c r="U782" s="13" t="s">
        <v>59</v>
      </c>
    </row>
    <row r="783" ht="15.75" customHeight="1">
      <c r="A783" s="84"/>
      <c r="B783" s="6">
        <v>1033.0</v>
      </c>
      <c r="C783" s="12" t="s">
        <v>1239</v>
      </c>
      <c r="D783" s="102" t="s">
        <v>1314</v>
      </c>
      <c r="E783" s="102"/>
      <c r="F783" s="102"/>
      <c r="G783" s="102">
        <v>45628.0</v>
      </c>
      <c r="H783" s="15"/>
      <c r="I783" s="16"/>
      <c r="J783" s="16"/>
      <c r="K783" s="16"/>
      <c r="L783" s="16"/>
      <c r="M783" s="16"/>
      <c r="N783" s="13"/>
      <c r="O783" s="15"/>
      <c r="P783" s="15" t="s">
        <v>28</v>
      </c>
      <c r="Q783" s="146" t="s">
        <v>831</v>
      </c>
      <c r="R783" s="18" t="s">
        <v>672</v>
      </c>
      <c r="S783" s="18">
        <v>45614.0</v>
      </c>
      <c r="T783" s="18">
        <v>45631.0</v>
      </c>
      <c r="U783" s="13" t="s">
        <v>79</v>
      </c>
    </row>
    <row r="784" ht="15.75" customHeight="1">
      <c r="A784" s="84"/>
      <c r="B784" s="6">
        <v>1034.0</v>
      </c>
      <c r="C784" s="12" t="s">
        <v>1156</v>
      </c>
      <c r="D784" s="102" t="s">
        <v>1221</v>
      </c>
      <c r="E784" s="102"/>
      <c r="F784" s="102"/>
      <c r="G784" s="102">
        <v>45636.0</v>
      </c>
      <c r="H784" s="15" t="s">
        <v>28</v>
      </c>
      <c r="I784" s="16"/>
      <c r="J784" s="16"/>
      <c r="K784" s="16"/>
      <c r="L784" s="16"/>
      <c r="M784" s="16"/>
      <c r="N784" s="13" t="s">
        <v>30</v>
      </c>
      <c r="O784" s="15" t="s">
        <v>30</v>
      </c>
      <c r="P784" s="15" t="s">
        <v>28</v>
      </c>
      <c r="Q784" s="146" t="s">
        <v>1517</v>
      </c>
      <c r="R784" s="18" t="s">
        <v>672</v>
      </c>
      <c r="S784" s="18">
        <v>45614.0</v>
      </c>
      <c r="T784" s="18">
        <v>45637.0</v>
      </c>
      <c r="U784" s="13" t="s">
        <v>59</v>
      </c>
    </row>
    <row r="785" ht="15.75" customHeight="1">
      <c r="A785" s="84"/>
      <c r="B785" s="6">
        <v>1035.0</v>
      </c>
      <c r="C785" s="12" t="s">
        <v>1165</v>
      </c>
      <c r="D785" s="102" t="s">
        <v>1221</v>
      </c>
      <c r="E785" s="102"/>
      <c r="F785" s="102"/>
      <c r="G785" s="102">
        <v>45614.0</v>
      </c>
      <c r="H785" s="15" t="s">
        <v>699</v>
      </c>
      <c r="I785" s="16"/>
      <c r="J785" s="16"/>
      <c r="K785" s="16"/>
      <c r="L785" s="16"/>
      <c r="M785" s="16"/>
      <c r="N785" s="13" t="s">
        <v>56</v>
      </c>
      <c r="O785" s="15" t="s">
        <v>56</v>
      </c>
      <c r="P785" s="15" t="s">
        <v>28</v>
      </c>
      <c r="Q785" s="146" t="s">
        <v>1541</v>
      </c>
      <c r="R785" s="18" t="s">
        <v>672</v>
      </c>
      <c r="S785" s="18">
        <v>45616.0</v>
      </c>
      <c r="T785" s="18">
        <v>45644.0</v>
      </c>
      <c r="U785" s="13" t="s">
        <v>59</v>
      </c>
    </row>
    <row r="786" ht="15.75" customHeight="1">
      <c r="A786" s="84"/>
      <c r="B786" s="6">
        <v>1036.0</v>
      </c>
      <c r="C786" s="12" t="s">
        <v>719</v>
      </c>
      <c r="D786" s="102" t="s">
        <v>1221</v>
      </c>
      <c r="E786" s="102"/>
      <c r="F786" s="102"/>
      <c r="G786" s="102"/>
      <c r="H786" s="15"/>
      <c r="I786" s="16"/>
      <c r="J786" s="16"/>
      <c r="K786" s="16"/>
      <c r="L786" s="16"/>
      <c r="M786" s="16"/>
      <c r="N786" s="13"/>
      <c r="O786" s="15"/>
      <c r="P786" s="15" t="s">
        <v>28</v>
      </c>
      <c r="Q786" s="146" t="s">
        <v>853</v>
      </c>
      <c r="R786" s="18" t="s">
        <v>672</v>
      </c>
      <c r="S786" s="18">
        <v>45618.0</v>
      </c>
      <c r="T786" s="18">
        <v>45625.0</v>
      </c>
      <c r="U786" s="13" t="s">
        <v>59</v>
      </c>
    </row>
    <row r="787" ht="15.75" customHeight="1">
      <c r="A787" s="84"/>
      <c r="B787" s="6">
        <v>1037.0</v>
      </c>
      <c r="C787" s="12" t="s">
        <v>556</v>
      </c>
      <c r="D787" s="102" t="s">
        <v>1321</v>
      </c>
      <c r="E787" s="102"/>
      <c r="F787" s="102"/>
      <c r="G787" s="102"/>
      <c r="H787" s="15"/>
      <c r="I787" s="16"/>
      <c r="J787" s="16"/>
      <c r="K787" s="16"/>
      <c r="L787" s="16"/>
      <c r="M787" s="16"/>
      <c r="N787" s="13"/>
      <c r="O787" s="15"/>
      <c r="P787" s="15" t="s">
        <v>28</v>
      </c>
      <c r="Q787" s="146" t="s">
        <v>1780</v>
      </c>
      <c r="R787" s="18" t="s">
        <v>672</v>
      </c>
      <c r="S787" s="18">
        <v>45621.0</v>
      </c>
      <c r="T787" s="18">
        <v>45642.0</v>
      </c>
      <c r="U787" s="13" t="s">
        <v>59</v>
      </c>
    </row>
    <row r="788" ht="15.75" customHeight="1">
      <c r="A788" s="84"/>
      <c r="B788" s="6">
        <v>1038.0</v>
      </c>
      <c r="C788" s="12" t="s">
        <v>1241</v>
      </c>
      <c r="D788" s="102" t="s">
        <v>1321</v>
      </c>
      <c r="E788" s="102"/>
      <c r="F788" s="102"/>
      <c r="G788" s="102"/>
      <c r="H788" s="15" t="s">
        <v>28</v>
      </c>
      <c r="I788" s="16"/>
      <c r="J788" s="16"/>
      <c r="K788" s="16"/>
      <c r="L788" s="16"/>
      <c r="M788" s="16"/>
      <c r="N788" s="13" t="s">
        <v>30</v>
      </c>
      <c r="O788" s="15" t="s">
        <v>30</v>
      </c>
      <c r="P788" s="15" t="s">
        <v>28</v>
      </c>
      <c r="Q788" s="146" t="s">
        <v>1784</v>
      </c>
      <c r="R788" s="18" t="s">
        <v>672</v>
      </c>
      <c r="S788" s="18">
        <v>45621.0</v>
      </c>
      <c r="T788" s="18">
        <v>45688.0</v>
      </c>
      <c r="U788" s="13" t="s">
        <v>59</v>
      </c>
    </row>
    <row r="789" ht="15.75" customHeight="1">
      <c r="A789" s="84"/>
      <c r="B789" s="6">
        <v>1039.0</v>
      </c>
      <c r="C789" s="12" t="s">
        <v>1244</v>
      </c>
      <c r="D789" s="102" t="s">
        <v>1321</v>
      </c>
      <c r="E789" s="102"/>
      <c r="F789" s="102"/>
      <c r="G789" s="102"/>
      <c r="H789" s="15" t="s">
        <v>28</v>
      </c>
      <c r="I789" s="16"/>
      <c r="J789" s="16"/>
      <c r="K789" s="16"/>
      <c r="L789" s="16"/>
      <c r="M789" s="16"/>
      <c r="N789" s="13" t="s">
        <v>30</v>
      </c>
      <c r="O789" s="15" t="s">
        <v>30</v>
      </c>
      <c r="P789" s="15" t="s">
        <v>28</v>
      </c>
      <c r="Q789" s="146" t="s">
        <v>1789</v>
      </c>
      <c r="R789" s="18" t="s">
        <v>672</v>
      </c>
      <c r="S789" s="18">
        <v>45621.0</v>
      </c>
      <c r="T789" s="18">
        <v>45688.0</v>
      </c>
      <c r="U789" s="13" t="s">
        <v>59</v>
      </c>
    </row>
    <row r="790" ht="15.75" customHeight="1">
      <c r="A790" s="84"/>
      <c r="B790" s="6">
        <v>1040.0</v>
      </c>
      <c r="C790" s="12" t="s">
        <v>1247</v>
      </c>
      <c r="D790" s="102" t="s">
        <v>1321</v>
      </c>
      <c r="E790" s="102"/>
      <c r="F790" s="102"/>
      <c r="G790" s="102"/>
      <c r="H790" s="15" t="s">
        <v>28</v>
      </c>
      <c r="I790" s="16"/>
      <c r="J790" s="16"/>
      <c r="K790" s="16"/>
      <c r="L790" s="16"/>
      <c r="M790" s="16"/>
      <c r="N790" s="13" t="s">
        <v>30</v>
      </c>
      <c r="O790" s="15" t="s">
        <v>30</v>
      </c>
      <c r="P790" s="15" t="s">
        <v>28</v>
      </c>
      <c r="Q790" s="146" t="s">
        <v>675</v>
      </c>
      <c r="R790" s="18" t="s">
        <v>672</v>
      </c>
      <c r="S790" s="18">
        <v>45621.0</v>
      </c>
      <c r="T790" s="18">
        <v>45688.0</v>
      </c>
      <c r="U790" s="13" t="s">
        <v>59</v>
      </c>
    </row>
    <row r="791" ht="15.75" customHeight="1">
      <c r="A791" s="84"/>
      <c r="B791" s="6">
        <v>1041.0</v>
      </c>
      <c r="C791" s="12" t="s">
        <v>618</v>
      </c>
      <c r="D791" s="102" t="s">
        <v>1321</v>
      </c>
      <c r="E791" s="102"/>
      <c r="F791" s="102"/>
      <c r="G791" s="102"/>
      <c r="H791" s="15" t="s">
        <v>28</v>
      </c>
      <c r="I791" s="16"/>
      <c r="J791" s="16"/>
      <c r="K791" s="16"/>
      <c r="L791" s="16"/>
      <c r="M791" s="16"/>
      <c r="N791" s="13" t="s">
        <v>30</v>
      </c>
      <c r="O791" s="15" t="s">
        <v>30</v>
      </c>
      <c r="P791" s="15" t="s">
        <v>28</v>
      </c>
      <c r="Q791" s="146" t="s">
        <v>715</v>
      </c>
      <c r="R791" s="18" t="s">
        <v>672</v>
      </c>
      <c r="S791" s="18">
        <v>45621.0</v>
      </c>
      <c r="T791" s="18">
        <v>45688.0</v>
      </c>
      <c r="U791" s="13" t="s">
        <v>59</v>
      </c>
    </row>
    <row r="792" ht="15.75" customHeight="1">
      <c r="A792" s="84"/>
      <c r="B792" s="6">
        <v>1042.0</v>
      </c>
      <c r="C792" s="12" t="s">
        <v>1249</v>
      </c>
      <c r="D792" s="102" t="s">
        <v>1321</v>
      </c>
      <c r="E792" s="102"/>
      <c r="F792" s="102"/>
      <c r="G792" s="102"/>
      <c r="H792" s="15" t="s">
        <v>28</v>
      </c>
      <c r="I792" s="16"/>
      <c r="J792" s="16"/>
      <c r="K792" s="16"/>
      <c r="L792" s="16"/>
      <c r="M792" s="16"/>
      <c r="N792" s="13" t="s">
        <v>30</v>
      </c>
      <c r="O792" s="15" t="s">
        <v>30</v>
      </c>
      <c r="P792" s="15" t="s">
        <v>28</v>
      </c>
      <c r="Q792" s="146" t="s">
        <v>1802</v>
      </c>
      <c r="R792" s="18" t="s">
        <v>672</v>
      </c>
      <c r="S792" s="18">
        <v>45621.0</v>
      </c>
      <c r="T792" s="18">
        <v>45688.0</v>
      </c>
      <c r="U792" s="13" t="s">
        <v>59</v>
      </c>
    </row>
    <row r="793" ht="15.75" customHeight="1">
      <c r="A793" s="84"/>
      <c r="B793" s="6">
        <v>1043.0</v>
      </c>
      <c r="C793" s="12" t="s">
        <v>523</v>
      </c>
      <c r="D793" s="102" t="s">
        <v>1321</v>
      </c>
      <c r="E793" s="102"/>
      <c r="F793" s="102"/>
      <c r="G793" s="102"/>
      <c r="H793" s="15" t="s">
        <v>28</v>
      </c>
      <c r="I793" s="16"/>
      <c r="J793" s="16"/>
      <c r="K793" s="16"/>
      <c r="L793" s="16"/>
      <c r="M793" s="16"/>
      <c r="N793" s="13" t="s">
        <v>30</v>
      </c>
      <c r="O793" s="15" t="s">
        <v>30</v>
      </c>
      <c r="P793" s="15" t="s">
        <v>28</v>
      </c>
      <c r="Q793" s="146" t="s">
        <v>1667</v>
      </c>
      <c r="R793" s="18" t="s">
        <v>672</v>
      </c>
      <c r="S793" s="18">
        <v>45621.0</v>
      </c>
      <c r="T793" s="18">
        <v>45688.0</v>
      </c>
      <c r="U793" s="13" t="s">
        <v>59</v>
      </c>
    </row>
    <row r="794" ht="15.75" customHeight="1">
      <c r="A794" s="84"/>
      <c r="B794" s="6">
        <v>1044.0</v>
      </c>
      <c r="C794" s="12" t="s">
        <v>1251</v>
      </c>
      <c r="D794" s="102" t="s">
        <v>1221</v>
      </c>
      <c r="E794" s="102"/>
      <c r="F794" s="102"/>
      <c r="G794" s="102">
        <v>45638.0</v>
      </c>
      <c r="H794" s="15" t="s">
        <v>28</v>
      </c>
      <c r="I794" s="16"/>
      <c r="J794" s="16"/>
      <c r="K794" s="16"/>
      <c r="L794" s="16"/>
      <c r="M794" s="16"/>
      <c r="N794" s="13" t="s">
        <v>699</v>
      </c>
      <c r="O794" s="15" t="s">
        <v>30</v>
      </c>
      <c r="P794" s="15" t="s">
        <v>28</v>
      </c>
      <c r="Q794" s="146" t="s">
        <v>1806</v>
      </c>
      <c r="R794" s="18" t="s">
        <v>672</v>
      </c>
      <c r="S794" s="18">
        <v>45622.0</v>
      </c>
      <c r="T794" s="18">
        <v>45640.0</v>
      </c>
      <c r="U794" s="13" t="s">
        <v>79</v>
      </c>
    </row>
    <row r="795" ht="15.75" customHeight="1">
      <c r="A795" s="84"/>
      <c r="B795" s="6">
        <v>1045.0</v>
      </c>
      <c r="C795" s="12" t="s">
        <v>1117</v>
      </c>
      <c r="D795" s="102" t="s">
        <v>1221</v>
      </c>
      <c r="E795" s="102"/>
      <c r="F795" s="102"/>
      <c r="G795" s="102"/>
      <c r="H795" s="15" t="s">
        <v>28</v>
      </c>
      <c r="I795" s="16"/>
      <c r="J795" s="16"/>
      <c r="K795" s="16"/>
      <c r="L795" s="16"/>
      <c r="M795" s="16"/>
      <c r="N795" s="13" t="s">
        <v>30</v>
      </c>
      <c r="O795" s="15" t="s">
        <v>30</v>
      </c>
      <c r="P795" s="15" t="s">
        <v>28</v>
      </c>
      <c r="Q795" s="146" t="s">
        <v>1447</v>
      </c>
      <c r="R795" s="18" t="s">
        <v>672</v>
      </c>
      <c r="S795" s="18">
        <v>45625.0</v>
      </c>
      <c r="T795" s="18">
        <v>45636.0</v>
      </c>
      <c r="U795" s="13" t="s">
        <v>59</v>
      </c>
    </row>
    <row r="796" ht="15.75" customHeight="1">
      <c r="A796" s="84"/>
      <c r="B796" s="6">
        <v>1046.0</v>
      </c>
      <c r="C796" s="12" t="s">
        <v>1256</v>
      </c>
      <c r="D796" s="102" t="s">
        <v>1221</v>
      </c>
      <c r="E796" s="102"/>
      <c r="F796" s="102"/>
      <c r="G796" s="102"/>
      <c r="H796" s="15" t="s">
        <v>28</v>
      </c>
      <c r="I796" s="16"/>
      <c r="J796" s="16"/>
      <c r="K796" s="16"/>
      <c r="L796" s="16"/>
      <c r="M796" s="16"/>
      <c r="N796" s="13" t="s">
        <v>30</v>
      </c>
      <c r="O796" s="15" t="s">
        <v>30</v>
      </c>
      <c r="P796" s="15" t="s">
        <v>28</v>
      </c>
      <c r="Q796" s="146" t="s">
        <v>1812</v>
      </c>
      <c r="R796" s="18" t="s">
        <v>672</v>
      </c>
      <c r="S796" s="18">
        <v>45625.0</v>
      </c>
      <c r="T796" s="18">
        <v>45643.0</v>
      </c>
      <c r="U796" s="13" t="s">
        <v>32</v>
      </c>
    </row>
    <row r="797" ht="15.75" customHeight="1">
      <c r="A797" s="84"/>
      <c r="B797" s="6">
        <v>1047.0</v>
      </c>
      <c r="C797" s="12" t="s">
        <v>1258</v>
      </c>
      <c r="D797" s="102" t="s">
        <v>1221</v>
      </c>
      <c r="E797" s="102"/>
      <c r="F797" s="102"/>
      <c r="G797" s="102">
        <v>45629.0</v>
      </c>
      <c r="H797" s="15" t="s">
        <v>28</v>
      </c>
      <c r="I797" s="16"/>
      <c r="J797" s="16"/>
      <c r="K797" s="16"/>
      <c r="L797" s="16"/>
      <c r="M797" s="16"/>
      <c r="N797" s="13" t="s">
        <v>86</v>
      </c>
      <c r="O797" s="15" t="s">
        <v>86</v>
      </c>
      <c r="P797" s="15" t="s">
        <v>86</v>
      </c>
      <c r="Q797" s="146" t="s">
        <v>1817</v>
      </c>
      <c r="R797" s="18" t="s">
        <v>672</v>
      </c>
      <c r="S797" s="18">
        <v>45626.0</v>
      </c>
      <c r="T797" s="18">
        <v>45622.0</v>
      </c>
      <c r="U797" s="13" t="s">
        <v>59</v>
      </c>
    </row>
    <row r="798" ht="15.75" customHeight="1">
      <c r="A798" s="84"/>
      <c r="B798" s="6">
        <v>1048.0</v>
      </c>
      <c r="C798" s="12" t="s">
        <v>1261</v>
      </c>
      <c r="D798" s="102" t="s">
        <v>1221</v>
      </c>
      <c r="E798" s="102"/>
      <c r="F798" s="102"/>
      <c r="G798" s="102">
        <v>45640.0</v>
      </c>
      <c r="H798" s="15" t="s">
        <v>28</v>
      </c>
      <c r="I798" s="16"/>
      <c r="J798" s="16"/>
      <c r="K798" s="16"/>
      <c r="L798" s="16"/>
      <c r="M798" s="16"/>
      <c r="N798" s="13" t="s">
        <v>699</v>
      </c>
      <c r="O798" s="15" t="s">
        <v>30</v>
      </c>
      <c r="P798" s="15" t="s">
        <v>699</v>
      </c>
      <c r="Q798" s="146" t="s">
        <v>1824</v>
      </c>
      <c r="R798" s="18" t="s">
        <v>672</v>
      </c>
      <c r="S798" s="18">
        <v>45628.0</v>
      </c>
      <c r="T798" s="18">
        <v>45644.0</v>
      </c>
      <c r="U798" s="13" t="s">
        <v>79</v>
      </c>
    </row>
    <row r="799" ht="15.75" customHeight="1">
      <c r="A799" s="84"/>
      <c r="B799" s="6">
        <v>1049.0</v>
      </c>
      <c r="C799" s="12" t="s">
        <v>1150</v>
      </c>
      <c r="D799" s="102" t="s">
        <v>1314</v>
      </c>
      <c r="E799" s="102"/>
      <c r="F799" s="102"/>
      <c r="G799" s="102">
        <v>45646.0</v>
      </c>
      <c r="H799" s="15" t="s">
        <v>28</v>
      </c>
      <c r="I799" s="16"/>
      <c r="J799" s="16"/>
      <c r="K799" s="16"/>
      <c r="L799" s="16"/>
      <c r="M799" s="16"/>
      <c r="N799" s="13" t="s">
        <v>30</v>
      </c>
      <c r="O799" s="15" t="s">
        <v>30</v>
      </c>
      <c r="P799" s="15" t="s">
        <v>28</v>
      </c>
      <c r="Q799" s="146" t="s">
        <v>1501</v>
      </c>
      <c r="R799" s="18" t="s">
        <v>672</v>
      </c>
      <c r="S799" s="18">
        <v>45628.0</v>
      </c>
      <c r="T799" s="18">
        <v>45646.0</v>
      </c>
      <c r="U799" s="13" t="s">
        <v>59</v>
      </c>
    </row>
    <row r="800" ht="15.75" customHeight="1">
      <c r="A800" s="84"/>
      <c r="B800" s="6">
        <v>1050.0</v>
      </c>
      <c r="C800" s="12" t="s">
        <v>451</v>
      </c>
      <c r="D800" s="102" t="s">
        <v>1321</v>
      </c>
      <c r="E800" s="102"/>
      <c r="F800" s="102"/>
      <c r="G800" s="102"/>
      <c r="H800" s="15" t="s">
        <v>28</v>
      </c>
      <c r="I800" s="16"/>
      <c r="J800" s="16"/>
      <c r="K800" s="16"/>
      <c r="L800" s="16"/>
      <c r="M800" s="16"/>
      <c r="N800" s="13"/>
      <c r="O800" s="15"/>
      <c r="P800" s="15"/>
      <c r="Q800" s="146" t="s">
        <v>1227</v>
      </c>
      <c r="R800" s="18" t="s">
        <v>672</v>
      </c>
      <c r="S800" s="18">
        <v>45630.0</v>
      </c>
      <c r="T800" s="18">
        <v>45688.0</v>
      </c>
      <c r="U800" s="13" t="s">
        <v>59</v>
      </c>
    </row>
    <row r="801" ht="15.75" customHeight="1">
      <c r="A801" s="84"/>
      <c r="B801" s="6">
        <v>1051.0</v>
      </c>
      <c r="C801" s="12" t="s">
        <v>697</v>
      </c>
      <c r="D801" s="102" t="s">
        <v>1221</v>
      </c>
      <c r="E801" s="102"/>
      <c r="F801" s="102"/>
      <c r="G801" s="102"/>
      <c r="H801" s="15" t="s">
        <v>28</v>
      </c>
      <c r="I801" s="16"/>
      <c r="J801" s="16"/>
      <c r="K801" s="16"/>
      <c r="L801" s="16"/>
      <c r="M801" s="16"/>
      <c r="N801" s="13" t="s">
        <v>30</v>
      </c>
      <c r="O801" s="15" t="s">
        <v>30</v>
      </c>
      <c r="P801" s="15" t="s">
        <v>28</v>
      </c>
      <c r="Q801" s="146" t="s">
        <v>831</v>
      </c>
      <c r="R801" s="18" t="s">
        <v>672</v>
      </c>
      <c r="S801" s="18">
        <v>45630.0</v>
      </c>
      <c r="T801" s="18">
        <v>45696.0</v>
      </c>
      <c r="U801" s="13" t="s">
        <v>79</v>
      </c>
    </row>
    <row r="802" ht="15.75" customHeight="1">
      <c r="A802" s="84"/>
      <c r="B802" s="6">
        <v>1052.0</v>
      </c>
      <c r="C802" s="12" t="s">
        <v>1265</v>
      </c>
      <c r="D802" s="102" t="s">
        <v>1221</v>
      </c>
      <c r="E802" s="102"/>
      <c r="F802" s="102"/>
      <c r="G802" s="102">
        <v>45642.0</v>
      </c>
      <c r="H802" s="15"/>
      <c r="I802" s="16"/>
      <c r="J802" s="16"/>
      <c r="K802" s="16"/>
      <c r="L802" s="16"/>
      <c r="M802" s="16"/>
      <c r="N802" s="13"/>
      <c r="O802" s="15"/>
      <c r="P802" s="15"/>
      <c r="Q802" s="146" t="s">
        <v>1837</v>
      </c>
      <c r="R802" s="18" t="s">
        <v>672</v>
      </c>
      <c r="S802" s="18">
        <v>45633.0</v>
      </c>
      <c r="T802" s="18">
        <v>45642.0</v>
      </c>
      <c r="U802" s="13" t="s">
        <v>59</v>
      </c>
    </row>
    <row r="803" ht="15.75" customHeight="1">
      <c r="A803" s="84"/>
      <c r="B803" s="6">
        <v>1053.0</v>
      </c>
      <c r="C803" s="12" t="s">
        <v>751</v>
      </c>
      <c r="D803" s="102" t="s">
        <v>1221</v>
      </c>
      <c r="E803" s="102"/>
      <c r="F803" s="102"/>
      <c r="G803" s="102">
        <v>45638.0</v>
      </c>
      <c r="H803" s="15"/>
      <c r="I803" s="16"/>
      <c r="J803" s="16"/>
      <c r="K803" s="16"/>
      <c r="L803" s="16"/>
      <c r="M803" s="16"/>
      <c r="N803" s="13" t="s">
        <v>30</v>
      </c>
      <c r="O803" s="15" t="s">
        <v>30</v>
      </c>
      <c r="P803" s="15" t="s">
        <v>28</v>
      </c>
      <c r="Q803" s="146" t="s">
        <v>891</v>
      </c>
      <c r="R803" s="18" t="s">
        <v>672</v>
      </c>
      <c r="S803" s="18">
        <v>45635.0</v>
      </c>
      <c r="T803" s="18">
        <v>45638.0</v>
      </c>
      <c r="U803" s="13" t="s">
        <v>59</v>
      </c>
    </row>
    <row r="804" ht="15.75" customHeight="1">
      <c r="A804" s="84"/>
      <c r="B804" s="6">
        <v>1054.0</v>
      </c>
      <c r="C804" s="12" t="s">
        <v>1267</v>
      </c>
      <c r="D804" s="102" t="s">
        <v>1221</v>
      </c>
      <c r="E804" s="102"/>
      <c r="F804" s="102"/>
      <c r="G804" s="102"/>
      <c r="H804" s="15" t="s">
        <v>28</v>
      </c>
      <c r="I804" s="16"/>
      <c r="J804" s="16"/>
      <c r="K804" s="16"/>
      <c r="L804" s="16"/>
      <c r="M804" s="16"/>
      <c r="N804" s="13" t="s">
        <v>30</v>
      </c>
      <c r="O804" s="15" t="s">
        <v>30</v>
      </c>
      <c r="P804" s="15"/>
      <c r="Q804" s="146" t="s">
        <v>1843</v>
      </c>
      <c r="R804" s="18" t="s">
        <v>672</v>
      </c>
      <c r="S804" s="18">
        <v>45635.0</v>
      </c>
      <c r="T804" s="18">
        <v>45671.0</v>
      </c>
      <c r="U804" s="13" t="s">
        <v>79</v>
      </c>
    </row>
    <row r="805" ht="15.75" customHeight="1">
      <c r="A805" s="84"/>
      <c r="B805" s="6">
        <v>1055.0</v>
      </c>
      <c r="C805" s="12" t="s">
        <v>1268</v>
      </c>
      <c r="D805" s="102" t="s">
        <v>1221</v>
      </c>
      <c r="E805" s="102"/>
      <c r="F805" s="102"/>
      <c r="G805" s="102"/>
      <c r="H805" s="15" t="s">
        <v>28</v>
      </c>
      <c r="I805" s="16"/>
      <c r="J805" s="16"/>
      <c r="K805" s="16"/>
      <c r="L805" s="16"/>
      <c r="M805" s="16"/>
      <c r="N805" s="13" t="s">
        <v>30</v>
      </c>
      <c r="O805" s="15" t="s">
        <v>30</v>
      </c>
      <c r="P805" s="15" t="s">
        <v>28</v>
      </c>
      <c r="Q805" s="146" t="s">
        <v>1850</v>
      </c>
      <c r="R805" s="18" t="s">
        <v>672</v>
      </c>
      <c r="S805" s="18">
        <v>45635.0</v>
      </c>
      <c r="T805" s="18">
        <v>45671.0</v>
      </c>
      <c r="U805" s="13" t="s">
        <v>79</v>
      </c>
    </row>
    <row r="806" ht="15.75" customHeight="1">
      <c r="A806" s="84"/>
      <c r="B806" s="6">
        <v>1056.0</v>
      </c>
      <c r="C806" s="12" t="s">
        <v>1270</v>
      </c>
      <c r="D806" s="102" t="s">
        <v>1221</v>
      </c>
      <c r="E806" s="102"/>
      <c r="F806" s="102"/>
      <c r="G806" s="102"/>
      <c r="H806" s="15" t="s">
        <v>28</v>
      </c>
      <c r="I806" s="16"/>
      <c r="J806" s="16"/>
      <c r="K806" s="16"/>
      <c r="L806" s="16"/>
      <c r="M806" s="16"/>
      <c r="N806" s="13" t="s">
        <v>30</v>
      </c>
      <c r="O806" s="15" t="s">
        <v>30</v>
      </c>
      <c r="P806" s="15" t="s">
        <v>28</v>
      </c>
      <c r="Q806" s="146" t="s">
        <v>1240</v>
      </c>
      <c r="R806" s="18" t="s">
        <v>672</v>
      </c>
      <c r="S806" s="18">
        <v>45636.0</v>
      </c>
      <c r="T806" s="18">
        <v>45667.0</v>
      </c>
      <c r="U806" s="13" t="s">
        <v>79</v>
      </c>
    </row>
    <row r="807" ht="15.75" customHeight="1">
      <c r="A807" s="84"/>
      <c r="B807" s="6">
        <v>1057.0</v>
      </c>
      <c r="C807" s="12" t="s">
        <v>1272</v>
      </c>
      <c r="D807" s="102" t="s">
        <v>1221</v>
      </c>
      <c r="E807" s="102"/>
      <c r="F807" s="102"/>
      <c r="G807" s="102"/>
      <c r="H807" s="15" t="s">
        <v>28</v>
      </c>
      <c r="I807" s="16"/>
      <c r="J807" s="16"/>
      <c r="K807" s="16"/>
      <c r="L807" s="16"/>
      <c r="M807" s="16"/>
      <c r="N807" s="13" t="s">
        <v>30</v>
      </c>
      <c r="O807" s="15" t="s">
        <v>30</v>
      </c>
      <c r="P807" s="15" t="s">
        <v>28</v>
      </c>
      <c r="Q807" s="146" t="s">
        <v>1859</v>
      </c>
      <c r="R807" s="18" t="s">
        <v>672</v>
      </c>
      <c r="S807" s="18">
        <v>45637.0</v>
      </c>
      <c r="T807" s="18">
        <v>45666.0</v>
      </c>
      <c r="U807" s="13" t="s">
        <v>59</v>
      </c>
    </row>
    <row r="808" ht="15.75" customHeight="1">
      <c r="A808" s="84"/>
      <c r="B808" s="6">
        <v>1058.0</v>
      </c>
      <c r="C808" s="12" t="s">
        <v>1265</v>
      </c>
      <c r="D808" s="102" t="s">
        <v>1221</v>
      </c>
      <c r="E808" s="102"/>
      <c r="F808" s="102"/>
      <c r="G808" s="102"/>
      <c r="H808" s="15" t="s">
        <v>28</v>
      </c>
      <c r="I808" s="16"/>
      <c r="J808" s="16"/>
      <c r="K808" s="16"/>
      <c r="L808" s="16"/>
      <c r="M808" s="16"/>
      <c r="N808" s="13"/>
      <c r="O808" s="15"/>
      <c r="P808" s="15"/>
      <c r="Q808" s="146" t="s">
        <v>1837</v>
      </c>
      <c r="R808" s="18" t="s">
        <v>672</v>
      </c>
      <c r="S808" s="18">
        <v>45637.0</v>
      </c>
      <c r="T808" s="18">
        <v>45664.0</v>
      </c>
      <c r="U808" s="13" t="s">
        <v>59</v>
      </c>
    </row>
    <row r="809" ht="15.75" customHeight="1">
      <c r="A809" s="84"/>
      <c r="B809" s="6">
        <v>1059.0</v>
      </c>
      <c r="C809" s="12" t="s">
        <v>1274</v>
      </c>
      <c r="D809" s="102" t="s">
        <v>1221</v>
      </c>
      <c r="E809" s="102"/>
      <c r="F809" s="102"/>
      <c r="G809" s="102"/>
      <c r="H809" s="15" t="s">
        <v>28</v>
      </c>
      <c r="I809" s="16"/>
      <c r="J809" s="16"/>
      <c r="K809" s="16"/>
      <c r="L809" s="16"/>
      <c r="M809" s="16"/>
      <c r="N809" s="13" t="s">
        <v>30</v>
      </c>
      <c r="O809" s="15" t="s">
        <v>30</v>
      </c>
      <c r="P809" s="15" t="s">
        <v>28</v>
      </c>
      <c r="Q809" s="146" t="s">
        <v>1863</v>
      </c>
      <c r="R809" s="18" t="s">
        <v>672</v>
      </c>
      <c r="S809" s="18">
        <v>45637.0</v>
      </c>
      <c r="T809" s="18">
        <v>45678.0</v>
      </c>
      <c r="U809" s="13" t="s">
        <v>59</v>
      </c>
    </row>
    <row r="810" ht="15.75" customHeight="1">
      <c r="A810" s="84"/>
      <c r="B810" s="6">
        <v>1060.0</v>
      </c>
      <c r="C810" s="12" t="s">
        <v>1277</v>
      </c>
      <c r="D810" s="102" t="s">
        <v>1221</v>
      </c>
      <c r="E810" s="102"/>
      <c r="F810" s="102"/>
      <c r="G810" s="102">
        <v>45646.0</v>
      </c>
      <c r="H810" s="15" t="s">
        <v>28</v>
      </c>
      <c r="I810" s="16"/>
      <c r="J810" s="16"/>
      <c r="K810" s="16"/>
      <c r="L810" s="16"/>
      <c r="M810" s="16"/>
      <c r="N810" s="13" t="s">
        <v>30</v>
      </c>
      <c r="O810" s="15" t="s">
        <v>30</v>
      </c>
      <c r="P810" s="15" t="s">
        <v>28</v>
      </c>
      <c r="Q810" s="146" t="s">
        <v>1866</v>
      </c>
      <c r="R810" s="18" t="s">
        <v>672</v>
      </c>
      <c r="S810" s="18">
        <v>45637.0</v>
      </c>
      <c r="T810" s="18">
        <v>45646.0</v>
      </c>
      <c r="U810" s="13" t="s">
        <v>59</v>
      </c>
    </row>
    <row r="811" ht="15.75" customHeight="1">
      <c r="A811" s="84"/>
      <c r="B811" s="6">
        <v>1061.0</v>
      </c>
      <c r="C811" s="12" t="s">
        <v>1145</v>
      </c>
      <c r="D811" s="102" t="s">
        <v>1314</v>
      </c>
      <c r="E811" s="102"/>
      <c r="F811" s="102"/>
      <c r="G811" s="102">
        <v>45673.0</v>
      </c>
      <c r="H811" s="15"/>
      <c r="I811" s="16"/>
      <c r="J811" s="16"/>
      <c r="K811" s="16"/>
      <c r="L811" s="16"/>
      <c r="M811" s="16"/>
      <c r="N811" s="13" t="s">
        <v>30</v>
      </c>
      <c r="O811" s="15" t="s">
        <v>30</v>
      </c>
      <c r="P811" s="15" t="s">
        <v>28</v>
      </c>
      <c r="Q811" s="146" t="s">
        <v>1488</v>
      </c>
      <c r="R811" s="18" t="s">
        <v>672</v>
      </c>
      <c r="S811" s="18">
        <v>45639.0</v>
      </c>
      <c r="T811" s="18">
        <v>45671.0</v>
      </c>
      <c r="U811" s="13" t="s">
        <v>59</v>
      </c>
    </row>
    <row r="812" ht="15.75" customHeight="1">
      <c r="A812" s="84"/>
      <c r="B812" s="6">
        <v>1062.0</v>
      </c>
      <c r="C812" s="12" t="s">
        <v>1277</v>
      </c>
      <c r="D812" s="102" t="s">
        <v>1221</v>
      </c>
      <c r="E812" s="102"/>
      <c r="F812" s="102"/>
      <c r="G812" s="102"/>
      <c r="H812" s="15"/>
      <c r="I812" s="16"/>
      <c r="J812" s="16"/>
      <c r="K812" s="16"/>
      <c r="L812" s="16"/>
      <c r="M812" s="16"/>
      <c r="N812" s="13" t="s">
        <v>30</v>
      </c>
      <c r="O812" s="15" t="s">
        <v>30</v>
      </c>
      <c r="P812" s="15" t="s">
        <v>28</v>
      </c>
      <c r="Q812" s="146" t="s">
        <v>1866</v>
      </c>
      <c r="R812" s="18" t="s">
        <v>672</v>
      </c>
      <c r="S812" s="18">
        <v>45649.0</v>
      </c>
      <c r="T812" s="18">
        <v>45667.0</v>
      </c>
      <c r="U812" s="13" t="s">
        <v>59</v>
      </c>
    </row>
    <row r="813" ht="15.75" customHeight="1">
      <c r="A813" s="84"/>
      <c r="B813" s="6">
        <v>1063.0</v>
      </c>
      <c r="C813" s="12" t="s">
        <v>1280</v>
      </c>
      <c r="D813" s="102" t="s">
        <v>1221</v>
      </c>
      <c r="E813" s="102"/>
      <c r="F813" s="102"/>
      <c r="G813" s="102">
        <v>45667.0</v>
      </c>
      <c r="H813" s="15" t="s">
        <v>28</v>
      </c>
      <c r="I813" s="16"/>
      <c r="J813" s="16"/>
      <c r="K813" s="16"/>
      <c r="L813" s="16"/>
      <c r="M813" s="16"/>
      <c r="N813" s="13"/>
      <c r="O813" s="15"/>
      <c r="P813" s="15"/>
      <c r="Q813" s="146" t="s">
        <v>1876</v>
      </c>
      <c r="R813" s="18" t="s">
        <v>672</v>
      </c>
      <c r="S813" s="18">
        <v>45652.0</v>
      </c>
      <c r="T813" s="18">
        <v>45652.0</v>
      </c>
      <c r="U813" s="13" t="s">
        <v>59</v>
      </c>
    </row>
    <row r="814" ht="15.75" customHeight="1">
      <c r="A814" s="84"/>
      <c r="B814" s="6">
        <v>1064.0</v>
      </c>
      <c r="C814" s="12" t="s">
        <v>1281</v>
      </c>
      <c r="D814" s="102" t="s">
        <v>1221</v>
      </c>
      <c r="E814" s="102"/>
      <c r="F814" s="102"/>
      <c r="G814" s="102"/>
      <c r="H814" s="15" t="s">
        <v>28</v>
      </c>
      <c r="I814" s="16"/>
      <c r="J814" s="16"/>
      <c r="K814" s="16"/>
      <c r="L814" s="16"/>
      <c r="M814" s="16"/>
      <c r="N814" s="13" t="s">
        <v>30</v>
      </c>
      <c r="O814" s="15" t="s">
        <v>30</v>
      </c>
      <c r="P814" s="15" t="s">
        <v>28</v>
      </c>
      <c r="Q814" s="146" t="s">
        <v>1882</v>
      </c>
      <c r="R814" s="18" t="s">
        <v>672</v>
      </c>
      <c r="S814" s="18">
        <v>45651.0</v>
      </c>
      <c r="T814" s="18">
        <v>45652.0</v>
      </c>
      <c r="U814" s="13" t="s">
        <v>59</v>
      </c>
    </row>
    <row r="815" ht="15.75" customHeight="1">
      <c r="A815" s="84"/>
      <c r="B815" s="6">
        <v>1065.0</v>
      </c>
      <c r="C815" s="12" t="s">
        <v>331</v>
      </c>
      <c r="D815" s="102" t="s">
        <v>1321</v>
      </c>
      <c r="E815" s="102"/>
      <c r="F815" s="102"/>
      <c r="G815" s="102"/>
      <c r="H815" s="15" t="s">
        <v>28</v>
      </c>
      <c r="I815" s="16"/>
      <c r="J815" s="16"/>
      <c r="K815" s="16"/>
      <c r="L815" s="16"/>
      <c r="M815" s="16"/>
      <c r="N815" s="13"/>
      <c r="O815" s="15"/>
      <c r="P815" s="15"/>
      <c r="Q815" s="146" t="s">
        <v>1223</v>
      </c>
      <c r="R815" s="18" t="s">
        <v>672</v>
      </c>
      <c r="S815" s="18">
        <v>45659.0</v>
      </c>
      <c r="T815" s="18">
        <v>45716.0</v>
      </c>
      <c r="U815" s="13" t="s">
        <v>59</v>
      </c>
    </row>
    <row r="816" ht="15.75" customHeight="1">
      <c r="A816" s="84"/>
      <c r="B816" s="6">
        <v>1066.0</v>
      </c>
      <c r="C816" s="12" t="s">
        <v>1283</v>
      </c>
      <c r="D816" s="102" t="s">
        <v>1221</v>
      </c>
      <c r="E816" s="102"/>
      <c r="F816" s="102"/>
      <c r="G816" s="102">
        <v>45672.0</v>
      </c>
      <c r="H816" s="15" t="s">
        <v>28</v>
      </c>
      <c r="I816" s="16"/>
      <c r="J816" s="16"/>
      <c r="K816" s="16"/>
      <c r="L816" s="16"/>
      <c r="M816" s="16"/>
      <c r="N816" s="13" t="s">
        <v>30</v>
      </c>
      <c r="O816" s="15" t="s">
        <v>30</v>
      </c>
      <c r="P816" s="15" t="s">
        <v>28</v>
      </c>
      <c r="Q816" s="146" t="s">
        <v>675</v>
      </c>
      <c r="R816" s="18" t="s">
        <v>672</v>
      </c>
      <c r="S816" s="18">
        <v>45660.0</v>
      </c>
      <c r="T816" s="18">
        <v>45672.0</v>
      </c>
      <c r="U816" s="13" t="s">
        <v>59</v>
      </c>
    </row>
    <row r="817" ht="15.75" customHeight="1">
      <c r="A817" s="84"/>
      <c r="B817" s="6">
        <v>1067.0</v>
      </c>
      <c r="C817" s="12" t="s">
        <v>1265</v>
      </c>
      <c r="D817" s="102" t="s">
        <v>1221</v>
      </c>
      <c r="E817" s="102"/>
      <c r="F817" s="102"/>
      <c r="G817" s="102">
        <v>45667.0</v>
      </c>
      <c r="H817" s="15" t="s">
        <v>28</v>
      </c>
      <c r="I817" s="16"/>
      <c r="J817" s="16"/>
      <c r="K817" s="16"/>
      <c r="L817" s="16"/>
      <c r="M817" s="16"/>
      <c r="N817" s="13" t="s">
        <v>86</v>
      </c>
      <c r="O817" s="15" t="s">
        <v>86</v>
      </c>
      <c r="P817" s="15" t="s">
        <v>86</v>
      </c>
      <c r="Q817" s="146" t="s">
        <v>1837</v>
      </c>
      <c r="R817" s="18" t="s">
        <v>672</v>
      </c>
      <c r="S817" s="18">
        <v>45661.0</v>
      </c>
      <c r="T817" s="18">
        <v>45666.0</v>
      </c>
      <c r="U817" s="13" t="s">
        <v>59</v>
      </c>
    </row>
    <row r="818" ht="15.75" customHeight="1">
      <c r="A818" s="84"/>
      <c r="B818" s="6">
        <v>1068.0</v>
      </c>
      <c r="C818" s="12" t="s">
        <v>596</v>
      </c>
      <c r="D818" s="102" t="s">
        <v>1321</v>
      </c>
      <c r="E818" s="102"/>
      <c r="F818" s="102"/>
      <c r="G818" s="102"/>
      <c r="H818" s="15" t="s">
        <v>28</v>
      </c>
      <c r="I818" s="16"/>
      <c r="J818" s="16"/>
      <c r="K818" s="16"/>
      <c r="L818" s="16"/>
      <c r="M818" s="16"/>
      <c r="N818" s="13" t="s">
        <v>30</v>
      </c>
      <c r="O818" s="15" t="s">
        <v>30</v>
      </c>
      <c r="P818" s="15" t="s">
        <v>28</v>
      </c>
      <c r="Q818" s="146" t="s">
        <v>660</v>
      </c>
      <c r="R818" s="18" t="s">
        <v>672</v>
      </c>
      <c r="S818" s="18">
        <v>45663.0</v>
      </c>
      <c r="T818" s="18">
        <v>45716.0</v>
      </c>
      <c r="U818" s="13" t="s">
        <v>59</v>
      </c>
    </row>
    <row r="819" ht="15.75" customHeight="1">
      <c r="A819" s="84"/>
      <c r="B819" s="6">
        <v>1069.0</v>
      </c>
      <c r="C819" s="12" t="s">
        <v>1286</v>
      </c>
      <c r="D819" s="102" t="s">
        <v>1321</v>
      </c>
      <c r="E819" s="102"/>
      <c r="F819" s="102"/>
      <c r="G819" s="102"/>
      <c r="H819" s="15" t="s">
        <v>28</v>
      </c>
      <c r="I819" s="16"/>
      <c r="J819" s="16"/>
      <c r="K819" s="16"/>
      <c r="L819" s="16"/>
      <c r="M819" s="16"/>
      <c r="N819" s="13" t="s">
        <v>30</v>
      </c>
      <c r="O819" s="15" t="s">
        <v>30</v>
      </c>
      <c r="P819" s="15" t="s">
        <v>28</v>
      </c>
      <c r="Q819" s="146" t="s">
        <v>1900</v>
      </c>
      <c r="R819" s="18" t="s">
        <v>672</v>
      </c>
      <c r="S819" s="18">
        <v>45663.0</v>
      </c>
      <c r="T819" s="18">
        <v>45716.0</v>
      </c>
      <c r="U819" s="13" t="s">
        <v>59</v>
      </c>
    </row>
    <row r="820" ht="15.75" customHeight="1">
      <c r="A820" s="84"/>
      <c r="B820" s="6">
        <v>1070.0</v>
      </c>
      <c r="C820" s="12" t="s">
        <v>1289</v>
      </c>
      <c r="D820" s="102" t="s">
        <v>1221</v>
      </c>
      <c r="E820" s="102"/>
      <c r="F820" s="102"/>
      <c r="G820" s="102"/>
      <c r="H820" s="15" t="s">
        <v>28</v>
      </c>
      <c r="I820" s="16"/>
      <c r="J820" s="16"/>
      <c r="K820" s="16"/>
      <c r="L820" s="16"/>
      <c r="M820" s="16"/>
      <c r="N820" s="13" t="s">
        <v>30</v>
      </c>
      <c r="O820" s="15" t="s">
        <v>30</v>
      </c>
      <c r="P820" s="15"/>
      <c r="Q820" s="146" t="s">
        <v>1907</v>
      </c>
      <c r="R820" s="18" t="s">
        <v>672</v>
      </c>
      <c r="S820" s="18">
        <v>45663.0</v>
      </c>
      <c r="T820" s="18">
        <v>45709.0</v>
      </c>
      <c r="U820" s="13" t="s">
        <v>79</v>
      </c>
    </row>
    <row r="821" ht="15.75" customHeight="1">
      <c r="A821" s="84"/>
      <c r="B821" s="6">
        <v>1071.0</v>
      </c>
      <c r="C821" s="12" t="s">
        <v>1290</v>
      </c>
      <c r="D821" s="102" t="s">
        <v>1221</v>
      </c>
      <c r="E821" s="102"/>
      <c r="F821" s="102"/>
      <c r="G821" s="102"/>
      <c r="H821" s="15" t="s">
        <v>28</v>
      </c>
      <c r="I821" s="16"/>
      <c r="J821" s="16"/>
      <c r="K821" s="16"/>
      <c r="L821" s="16"/>
      <c r="M821" s="16"/>
      <c r="N821" s="13" t="s">
        <v>30</v>
      </c>
      <c r="O821" s="15" t="s">
        <v>30</v>
      </c>
      <c r="P821" s="15" t="s">
        <v>28</v>
      </c>
      <c r="Q821" s="146" t="s">
        <v>675</v>
      </c>
      <c r="R821" s="18" t="s">
        <v>672</v>
      </c>
      <c r="S821" s="18">
        <v>45664.0</v>
      </c>
      <c r="T821" s="18">
        <v>45702.0</v>
      </c>
      <c r="U821" s="13" t="s">
        <v>79</v>
      </c>
    </row>
    <row r="822" ht="15.75" customHeight="1">
      <c r="A822" s="84"/>
      <c r="B822" s="6">
        <v>1072.0</v>
      </c>
      <c r="C822" s="12" t="s">
        <v>1292</v>
      </c>
      <c r="D822" s="102" t="s">
        <v>1221</v>
      </c>
      <c r="E822" s="102"/>
      <c r="F822" s="102"/>
      <c r="G822" s="102"/>
      <c r="H822" s="15" t="s">
        <v>28</v>
      </c>
      <c r="I822" s="16"/>
      <c r="J822" s="16"/>
      <c r="K822" s="16"/>
      <c r="L822" s="16"/>
      <c r="M822" s="16"/>
      <c r="N822" s="13"/>
      <c r="O822" s="15"/>
      <c r="P822" s="15"/>
      <c r="Q822" s="146" t="s">
        <v>675</v>
      </c>
      <c r="R822" s="18" t="s">
        <v>672</v>
      </c>
      <c r="S822" s="18">
        <v>45664.0</v>
      </c>
      <c r="T822" s="18">
        <v>45674.0</v>
      </c>
      <c r="U822" s="13" t="s">
        <v>59</v>
      </c>
    </row>
    <row r="823" ht="15.75" customHeight="1">
      <c r="A823" s="84"/>
      <c r="B823" s="6">
        <v>1073.0</v>
      </c>
      <c r="C823" s="12" t="s">
        <v>1295</v>
      </c>
      <c r="D823" s="102" t="s">
        <v>1221</v>
      </c>
      <c r="E823" s="102"/>
      <c r="F823" s="102"/>
      <c r="G823" s="102"/>
      <c r="H823" s="15" t="s">
        <v>28</v>
      </c>
      <c r="I823" s="16"/>
      <c r="J823" s="16"/>
      <c r="K823" s="16"/>
      <c r="L823" s="16"/>
      <c r="M823" s="16"/>
      <c r="N823" s="13" t="s">
        <v>30</v>
      </c>
      <c r="O823" s="15" t="s">
        <v>30</v>
      </c>
      <c r="P823" s="15" t="s">
        <v>28</v>
      </c>
      <c r="Q823" s="146" t="s">
        <v>1916</v>
      </c>
      <c r="R823" s="18" t="s">
        <v>672</v>
      </c>
      <c r="S823" s="18">
        <v>45666.0</v>
      </c>
      <c r="T823" s="18">
        <v>45715.0</v>
      </c>
      <c r="U823" s="13" t="s">
        <v>79</v>
      </c>
    </row>
    <row r="824" ht="15.75" customHeight="1">
      <c r="A824" s="84"/>
      <c r="B824" s="6">
        <v>1074.0</v>
      </c>
      <c r="C824" s="12" t="s">
        <v>1292</v>
      </c>
      <c r="D824" s="102" t="s">
        <v>1321</v>
      </c>
      <c r="E824" s="102"/>
      <c r="F824" s="102"/>
      <c r="G824" s="102"/>
      <c r="H824" s="15" t="s">
        <v>28</v>
      </c>
      <c r="I824" s="16"/>
      <c r="J824" s="16"/>
      <c r="K824" s="16"/>
      <c r="L824" s="16"/>
      <c r="M824" s="16"/>
      <c r="N824" s="13"/>
      <c r="O824" s="15"/>
      <c r="P824" s="15"/>
      <c r="Q824" s="146" t="s">
        <v>675</v>
      </c>
      <c r="R824" s="18" t="s">
        <v>672</v>
      </c>
      <c r="S824" s="18">
        <v>45670.0</v>
      </c>
      <c r="T824" s="18">
        <v>45681.0</v>
      </c>
      <c r="U824" s="13" t="s">
        <v>59</v>
      </c>
    </row>
    <row r="825" ht="15.75" customHeight="1">
      <c r="A825" s="84"/>
      <c r="B825" s="6">
        <v>1075.0</v>
      </c>
      <c r="C825" s="12" t="s">
        <v>1297</v>
      </c>
      <c r="D825" s="102" t="s">
        <v>1221</v>
      </c>
      <c r="E825" s="102"/>
      <c r="F825" s="102"/>
      <c r="G825" s="102"/>
      <c r="H825" s="15" t="s">
        <v>28</v>
      </c>
      <c r="I825" s="16"/>
      <c r="J825" s="16"/>
      <c r="K825" s="16"/>
      <c r="L825" s="16"/>
      <c r="M825" s="16"/>
      <c r="N825" s="13" t="s">
        <v>30</v>
      </c>
      <c r="O825" s="15" t="s">
        <v>30</v>
      </c>
      <c r="P825" s="15" t="s">
        <v>28</v>
      </c>
      <c r="Q825" s="146" t="s">
        <v>1922</v>
      </c>
      <c r="R825" s="18" t="s">
        <v>672</v>
      </c>
      <c r="S825" s="18">
        <v>45671.0</v>
      </c>
      <c r="T825" s="18">
        <v>45688.0</v>
      </c>
      <c r="U825" s="13" t="s">
        <v>79</v>
      </c>
    </row>
    <row r="826" ht="15.75" customHeight="1">
      <c r="A826" s="84"/>
      <c r="B826" s="6">
        <v>1076.0</v>
      </c>
      <c r="C826" s="12" t="s">
        <v>412</v>
      </c>
      <c r="D826" s="102" t="s">
        <v>1321</v>
      </c>
      <c r="E826" s="102"/>
      <c r="F826" s="102"/>
      <c r="G826" s="102">
        <v>45678.0</v>
      </c>
      <c r="H826" s="15"/>
      <c r="I826" s="16"/>
      <c r="J826" s="16"/>
      <c r="K826" s="16"/>
      <c r="L826" s="16"/>
      <c r="M826" s="16"/>
      <c r="N826" s="13"/>
      <c r="O826" s="15" t="s">
        <v>699</v>
      </c>
      <c r="P826" s="15"/>
      <c r="Q826" s="146" t="s">
        <v>1338</v>
      </c>
      <c r="R826" s="18" t="s">
        <v>672</v>
      </c>
      <c r="S826" s="18">
        <v>45671.0</v>
      </c>
      <c r="T826" s="18">
        <v>45671.0</v>
      </c>
      <c r="U826" s="13" t="s">
        <v>59</v>
      </c>
    </row>
    <row r="827" ht="15.75" customHeight="1">
      <c r="A827" s="84"/>
      <c r="B827" s="6">
        <v>1077.0</v>
      </c>
      <c r="C827" s="12" t="s">
        <v>1301</v>
      </c>
      <c r="D827" s="102" t="s">
        <v>1314</v>
      </c>
      <c r="E827" s="102"/>
      <c r="F827" s="102"/>
      <c r="G827" s="102"/>
      <c r="H827" s="15" t="s">
        <v>28</v>
      </c>
      <c r="I827" s="16"/>
      <c r="J827" s="16"/>
      <c r="K827" s="16"/>
      <c r="L827" s="16"/>
      <c r="M827" s="16"/>
      <c r="N827" s="13" t="s">
        <v>30</v>
      </c>
      <c r="O827" s="15" t="s">
        <v>30</v>
      </c>
      <c r="P827" s="15" t="s">
        <v>28</v>
      </c>
      <c r="Q827" s="146" t="s">
        <v>1929</v>
      </c>
      <c r="R827" s="18" t="s">
        <v>672</v>
      </c>
      <c r="S827" s="18">
        <v>45673.0</v>
      </c>
      <c r="T827" s="18">
        <v>45729.0</v>
      </c>
      <c r="U827" s="13" t="s">
        <v>32</v>
      </c>
    </row>
    <row r="828" ht="15.75" customHeight="1">
      <c r="A828" s="84"/>
      <c r="B828" s="6">
        <v>1078.0</v>
      </c>
      <c r="C828" s="12" t="s">
        <v>1302</v>
      </c>
      <c r="D828" s="102" t="s">
        <v>1321</v>
      </c>
      <c r="E828" s="102"/>
      <c r="F828" s="102"/>
      <c r="G828" s="102">
        <v>45716.0</v>
      </c>
      <c r="H828" s="15" t="s">
        <v>28</v>
      </c>
      <c r="I828" s="16"/>
      <c r="J828" s="16"/>
      <c r="K828" s="16"/>
      <c r="L828" s="16"/>
      <c r="M828" s="16"/>
      <c r="N828" s="13"/>
      <c r="O828" s="15"/>
      <c r="P828" s="15"/>
      <c r="Q828" s="146" t="s">
        <v>1932</v>
      </c>
      <c r="R828" s="18" t="s">
        <v>672</v>
      </c>
      <c r="S828" s="18">
        <v>45673.0</v>
      </c>
      <c r="T828" s="18">
        <v>45673.0</v>
      </c>
      <c r="U828" s="13" t="s">
        <v>59</v>
      </c>
    </row>
    <row r="829" ht="15.75" customHeight="1">
      <c r="A829" s="84"/>
      <c r="B829" s="6">
        <v>1079.0</v>
      </c>
      <c r="C829" s="12" t="s">
        <v>687</v>
      </c>
      <c r="D829" s="102" t="s">
        <v>1321</v>
      </c>
      <c r="E829" s="102"/>
      <c r="F829" s="102"/>
      <c r="G829" s="102"/>
      <c r="H829" s="15" t="s">
        <v>28</v>
      </c>
      <c r="I829" s="16"/>
      <c r="J829" s="16"/>
      <c r="K829" s="16"/>
      <c r="L829" s="16"/>
      <c r="M829" s="16"/>
      <c r="N829" s="13"/>
      <c r="O829" s="15"/>
      <c r="P829" s="15"/>
      <c r="Q829" s="146" t="s">
        <v>817</v>
      </c>
      <c r="R829" s="18" t="s">
        <v>672</v>
      </c>
      <c r="S829" s="18">
        <v>45675.0</v>
      </c>
      <c r="T829" s="18">
        <v>45716.0</v>
      </c>
      <c r="U829" s="13" t="s">
        <v>59</v>
      </c>
    </row>
    <row r="830" ht="15.75" customHeight="1">
      <c r="A830" s="84"/>
      <c r="B830" s="6">
        <v>1080.0</v>
      </c>
      <c r="C830" s="12" t="s">
        <v>1306</v>
      </c>
      <c r="D830" s="102" t="s">
        <v>1221</v>
      </c>
      <c r="E830" s="102"/>
      <c r="F830" s="102"/>
      <c r="G830" s="102">
        <v>45678.0</v>
      </c>
      <c r="H830" s="15" t="s">
        <v>28</v>
      </c>
      <c r="I830" s="16"/>
      <c r="J830" s="16"/>
      <c r="K830" s="16"/>
      <c r="L830" s="16"/>
      <c r="M830" s="16"/>
      <c r="N830" s="13" t="s">
        <v>30</v>
      </c>
      <c r="O830" s="15" t="s">
        <v>30</v>
      </c>
      <c r="P830" s="15" t="s">
        <v>28</v>
      </c>
      <c r="Q830" s="146" t="s">
        <v>1938</v>
      </c>
      <c r="R830" s="18" t="s">
        <v>672</v>
      </c>
      <c r="S830" s="18">
        <v>45678.0</v>
      </c>
      <c r="T830" s="18">
        <v>45678.0</v>
      </c>
      <c r="U830" s="13" t="s">
        <v>32</v>
      </c>
    </row>
    <row r="831" ht="15.75" customHeight="1">
      <c r="A831" s="84"/>
      <c r="B831" s="6">
        <v>1081.0</v>
      </c>
      <c r="C831" s="12" t="s">
        <v>1309</v>
      </c>
      <c r="D831" s="102" t="s">
        <v>1221</v>
      </c>
      <c r="E831" s="102"/>
      <c r="F831" s="102"/>
      <c r="G831" s="102"/>
      <c r="H831" s="15" t="s">
        <v>28</v>
      </c>
      <c r="I831" s="16"/>
      <c r="J831" s="16"/>
      <c r="K831" s="16"/>
      <c r="L831" s="16"/>
      <c r="M831" s="16"/>
      <c r="N831" s="13" t="s">
        <v>30</v>
      </c>
      <c r="O831" s="15" t="s">
        <v>30</v>
      </c>
      <c r="P831" s="15" t="s">
        <v>28</v>
      </c>
      <c r="Q831" s="146" t="s">
        <v>1942</v>
      </c>
      <c r="R831" s="18" t="s">
        <v>672</v>
      </c>
      <c r="S831" s="18">
        <v>45678.0</v>
      </c>
      <c r="T831" s="18">
        <v>45702.0</v>
      </c>
      <c r="U831" s="13" t="s">
        <v>59</v>
      </c>
    </row>
    <row r="832" ht="15.75" customHeight="1">
      <c r="A832" s="84"/>
      <c r="B832" s="6">
        <v>1082.0</v>
      </c>
      <c r="C832" s="12" t="s">
        <v>1311</v>
      </c>
      <c r="D832" s="102" t="s">
        <v>1221</v>
      </c>
      <c r="E832" s="102"/>
      <c r="F832" s="102"/>
      <c r="G832" s="102"/>
      <c r="H832" s="15" t="s">
        <v>28</v>
      </c>
      <c r="I832" s="16"/>
      <c r="J832" s="16"/>
      <c r="K832" s="16"/>
      <c r="L832" s="16"/>
      <c r="M832" s="16"/>
      <c r="N832" s="13" t="s">
        <v>30</v>
      </c>
      <c r="O832" s="15" t="s">
        <v>30</v>
      </c>
      <c r="P832" s="15" t="s">
        <v>28</v>
      </c>
      <c r="Q832" s="146" t="s">
        <v>1945</v>
      </c>
      <c r="R832" s="18" t="s">
        <v>672</v>
      </c>
      <c r="S832" s="18">
        <v>45678.0</v>
      </c>
      <c r="T832" s="18">
        <v>45706.0</v>
      </c>
      <c r="U832" s="13" t="s">
        <v>32</v>
      </c>
    </row>
    <row r="833" ht="15.75" customHeight="1">
      <c r="A833" s="84"/>
      <c r="B833" s="6">
        <v>1083.0</v>
      </c>
      <c r="C833" s="12" t="s">
        <v>1316</v>
      </c>
      <c r="D833" s="102" t="s">
        <v>1221</v>
      </c>
      <c r="E833" s="102"/>
      <c r="F833" s="102"/>
      <c r="G833" s="102"/>
      <c r="H833" s="15" t="s">
        <v>28</v>
      </c>
      <c r="I833" s="16"/>
      <c r="J833" s="16"/>
      <c r="K833" s="16"/>
      <c r="L833" s="16"/>
      <c r="M833" s="16"/>
      <c r="N833" s="13" t="s">
        <v>30</v>
      </c>
      <c r="O833" s="15" t="s">
        <v>30</v>
      </c>
      <c r="P833" s="15" t="s">
        <v>28</v>
      </c>
      <c r="Q833" s="146" t="s">
        <v>743</v>
      </c>
      <c r="R833" s="18" t="s">
        <v>672</v>
      </c>
      <c r="S833" s="18">
        <v>45730.0</v>
      </c>
      <c r="T833" s="18">
        <v>45722.0</v>
      </c>
      <c r="U833" s="13" t="s">
        <v>59</v>
      </c>
    </row>
    <row r="834" ht="15.75" customHeight="1">
      <c r="A834" s="84"/>
      <c r="B834" s="6">
        <v>1084.0</v>
      </c>
      <c r="C834" s="12" t="s">
        <v>1320</v>
      </c>
      <c r="D834" s="102" t="s">
        <v>1221</v>
      </c>
      <c r="E834" s="102"/>
      <c r="F834" s="102"/>
      <c r="G834" s="102"/>
      <c r="H834" s="15" t="s">
        <v>28</v>
      </c>
      <c r="I834" s="16"/>
      <c r="J834" s="16"/>
      <c r="K834" s="16"/>
      <c r="L834" s="16"/>
      <c r="M834" s="16"/>
      <c r="N834" s="13" t="s">
        <v>30</v>
      </c>
      <c r="O834" s="15" t="s">
        <v>30</v>
      </c>
      <c r="P834" s="15" t="s">
        <v>28</v>
      </c>
      <c r="Q834" s="146" t="s">
        <v>1953</v>
      </c>
      <c r="R834" s="18" t="s">
        <v>672</v>
      </c>
      <c r="S834" s="18">
        <v>45680.0</v>
      </c>
      <c r="T834" s="18">
        <v>45722.0</v>
      </c>
      <c r="U834" s="13" t="s">
        <v>59</v>
      </c>
    </row>
    <row r="835" ht="15.75" customHeight="1">
      <c r="A835" s="84"/>
      <c r="B835" s="6">
        <v>1086.0</v>
      </c>
      <c r="C835" s="12" t="s">
        <v>1322</v>
      </c>
      <c r="D835" s="102" t="s">
        <v>1221</v>
      </c>
      <c r="E835" s="102"/>
      <c r="F835" s="102"/>
      <c r="G835" s="102"/>
      <c r="H835" s="15" t="s">
        <v>28</v>
      </c>
      <c r="I835" s="16"/>
      <c r="J835" s="16"/>
      <c r="K835" s="16"/>
      <c r="L835" s="16"/>
      <c r="M835" s="16"/>
      <c r="N835" s="13" t="s">
        <v>30</v>
      </c>
      <c r="O835" s="15" t="s">
        <v>30</v>
      </c>
      <c r="P835" s="15" t="s">
        <v>28</v>
      </c>
      <c r="Q835" s="146" t="s">
        <v>1958</v>
      </c>
      <c r="R835" s="18" t="s">
        <v>672</v>
      </c>
      <c r="S835" s="18">
        <v>45680.0</v>
      </c>
      <c r="T835" s="18">
        <v>45706.0</v>
      </c>
      <c r="U835" s="13" t="s">
        <v>59</v>
      </c>
    </row>
    <row r="836" ht="15.75" customHeight="1">
      <c r="A836" s="84"/>
      <c r="B836" s="6">
        <v>1087.0</v>
      </c>
      <c r="C836" s="12" t="s">
        <v>1198</v>
      </c>
      <c r="D836" s="102" t="s">
        <v>1221</v>
      </c>
      <c r="E836" s="102"/>
      <c r="F836" s="102"/>
      <c r="G836" s="102">
        <v>45699.0</v>
      </c>
      <c r="H836" s="15"/>
      <c r="I836" s="16"/>
      <c r="J836" s="16"/>
      <c r="K836" s="16"/>
      <c r="L836" s="16"/>
      <c r="M836" s="16"/>
      <c r="N836" s="13"/>
      <c r="O836" s="15"/>
      <c r="P836" s="15" t="s">
        <v>28</v>
      </c>
      <c r="Q836" s="146" t="s">
        <v>1644</v>
      </c>
      <c r="R836" s="18" t="s">
        <v>672</v>
      </c>
      <c r="S836" s="18">
        <v>45684.0</v>
      </c>
      <c r="T836" s="18">
        <v>45716.0</v>
      </c>
      <c r="U836" s="13" t="s">
        <v>59</v>
      </c>
    </row>
    <row r="837" ht="15.75" customHeight="1">
      <c r="A837" s="84"/>
      <c r="B837" s="6">
        <v>1089.0</v>
      </c>
      <c r="C837" s="12" t="s">
        <v>1325</v>
      </c>
      <c r="D837" s="102" t="s">
        <v>1221</v>
      </c>
      <c r="E837" s="102"/>
      <c r="F837" s="102"/>
      <c r="G837" s="102">
        <v>45694.0</v>
      </c>
      <c r="H837" s="15" t="s">
        <v>28</v>
      </c>
      <c r="I837" s="16"/>
      <c r="J837" s="16"/>
      <c r="K837" s="16"/>
      <c r="L837" s="16"/>
      <c r="M837" s="16"/>
      <c r="N837" s="13" t="s">
        <v>30</v>
      </c>
      <c r="O837" s="15" t="s">
        <v>30</v>
      </c>
      <c r="P837" s="15" t="s">
        <v>28</v>
      </c>
      <c r="Q837" s="146" t="s">
        <v>1961</v>
      </c>
      <c r="R837" s="18" t="s">
        <v>672</v>
      </c>
      <c r="S837" s="18">
        <v>45685.0</v>
      </c>
      <c r="T837" s="18">
        <v>45694.0</v>
      </c>
      <c r="U837" s="13" t="s">
        <v>59</v>
      </c>
    </row>
    <row r="838" ht="15.75" customHeight="1">
      <c r="A838" s="84"/>
      <c r="B838" s="6">
        <v>1090.0</v>
      </c>
      <c r="C838" s="12" t="s">
        <v>1328</v>
      </c>
      <c r="D838" s="102" t="s">
        <v>1321</v>
      </c>
      <c r="E838" s="102"/>
      <c r="F838" s="102"/>
      <c r="G838" s="102">
        <v>45713.0</v>
      </c>
      <c r="H838" s="15" t="s">
        <v>28</v>
      </c>
      <c r="I838" s="16"/>
      <c r="J838" s="16"/>
      <c r="K838" s="16"/>
      <c r="L838" s="16"/>
      <c r="M838" s="16"/>
      <c r="N838" s="13" t="s">
        <v>30</v>
      </c>
      <c r="O838" s="15" t="s">
        <v>30</v>
      </c>
      <c r="P838" s="15" t="s">
        <v>28</v>
      </c>
      <c r="Q838" s="146" t="s">
        <v>1967</v>
      </c>
      <c r="R838" s="18" t="s">
        <v>672</v>
      </c>
      <c r="S838" s="18">
        <v>45686.0</v>
      </c>
      <c r="T838" s="18">
        <v>45716.0</v>
      </c>
      <c r="U838" s="13" t="s">
        <v>59</v>
      </c>
    </row>
    <row r="839" ht="15.75" customHeight="1">
      <c r="A839" s="84"/>
      <c r="B839" s="6">
        <v>1091.0</v>
      </c>
      <c r="C839" s="12" t="s">
        <v>1331</v>
      </c>
      <c r="D839" s="102" t="s">
        <v>1221</v>
      </c>
      <c r="E839" s="102"/>
      <c r="F839" s="102"/>
      <c r="G839" s="102"/>
      <c r="H839" s="15" t="s">
        <v>28</v>
      </c>
      <c r="I839" s="16"/>
      <c r="J839" s="16"/>
      <c r="K839" s="16"/>
      <c r="L839" s="16"/>
      <c r="M839" s="16"/>
      <c r="N839" s="13" t="s">
        <v>30</v>
      </c>
      <c r="O839" s="15" t="s">
        <v>30</v>
      </c>
      <c r="P839" s="15" t="s">
        <v>28</v>
      </c>
      <c r="Q839" s="146" t="s">
        <v>1969</v>
      </c>
      <c r="R839" s="18" t="s">
        <v>672</v>
      </c>
      <c r="S839" s="18">
        <v>45686.0</v>
      </c>
      <c r="T839" s="18">
        <v>45737.0</v>
      </c>
      <c r="U839" s="13" t="s">
        <v>32</v>
      </c>
    </row>
    <row r="840" ht="15.75" customHeight="1">
      <c r="A840" s="84"/>
      <c r="B840" s="6">
        <v>1092.0</v>
      </c>
      <c r="C840" s="12" t="s">
        <v>1332</v>
      </c>
      <c r="D840" s="102" t="s">
        <v>1221</v>
      </c>
      <c r="E840" s="102"/>
      <c r="F840" s="102"/>
      <c r="G840" s="102"/>
      <c r="H840" s="15" t="s">
        <v>28</v>
      </c>
      <c r="I840" s="16"/>
      <c r="J840" s="16"/>
      <c r="K840" s="16"/>
      <c r="L840" s="16"/>
      <c r="M840" s="16"/>
      <c r="N840" s="13" t="s">
        <v>30</v>
      </c>
      <c r="O840" s="15" t="s">
        <v>30</v>
      </c>
      <c r="P840" s="15" t="s">
        <v>28</v>
      </c>
      <c r="Q840" s="146" t="s">
        <v>1973</v>
      </c>
      <c r="R840" s="18" t="s">
        <v>672</v>
      </c>
      <c r="S840" s="18">
        <v>45686.0</v>
      </c>
      <c r="T840" s="18">
        <v>45730.0</v>
      </c>
      <c r="U840" s="13" t="s">
        <v>32</v>
      </c>
    </row>
    <row r="841" ht="15.75" customHeight="1">
      <c r="A841" s="84"/>
      <c r="B841" s="6">
        <v>1093.0</v>
      </c>
      <c r="C841" s="12" t="s">
        <v>1106</v>
      </c>
      <c r="D841" s="102" t="s">
        <v>1221</v>
      </c>
      <c r="E841" s="102"/>
      <c r="F841" s="102"/>
      <c r="G841" s="102">
        <v>45696.0</v>
      </c>
      <c r="H841" s="15" t="s">
        <v>28</v>
      </c>
      <c r="I841" s="16"/>
      <c r="J841" s="16"/>
      <c r="K841" s="16"/>
      <c r="L841" s="16"/>
      <c r="M841" s="16"/>
      <c r="N841" s="13" t="s">
        <v>30</v>
      </c>
      <c r="O841" s="15" t="s">
        <v>30</v>
      </c>
      <c r="P841" s="15" t="s">
        <v>28</v>
      </c>
      <c r="Q841" s="146" t="s">
        <v>1430</v>
      </c>
      <c r="R841" s="18" t="s">
        <v>672</v>
      </c>
      <c r="S841" s="18">
        <v>45687.0</v>
      </c>
      <c r="T841" s="18">
        <v>45708.0</v>
      </c>
      <c r="U841" s="13" t="s">
        <v>79</v>
      </c>
    </row>
    <row r="842" ht="15.75" customHeight="1">
      <c r="A842" s="84"/>
      <c r="B842" s="6">
        <v>1094.0</v>
      </c>
      <c r="C842" s="12" t="s">
        <v>556</v>
      </c>
      <c r="D842" s="102" t="s">
        <v>1221</v>
      </c>
      <c r="E842" s="102"/>
      <c r="F842" s="102"/>
      <c r="G842" s="102">
        <v>45701.0</v>
      </c>
      <c r="H842" s="15" t="s">
        <v>28</v>
      </c>
      <c r="I842" s="16"/>
      <c r="J842" s="16"/>
      <c r="K842" s="16"/>
      <c r="L842" s="16"/>
      <c r="M842" s="16"/>
      <c r="N842" s="13"/>
      <c r="O842" s="15"/>
      <c r="P842" s="15"/>
      <c r="Q842" s="146" t="s">
        <v>1780</v>
      </c>
      <c r="R842" s="18" t="s">
        <v>672</v>
      </c>
      <c r="S842" s="18">
        <v>45691.0</v>
      </c>
      <c r="T842" s="18">
        <v>45700.0</v>
      </c>
      <c r="U842" s="13" t="s">
        <v>79</v>
      </c>
    </row>
    <row r="843" ht="15.75" customHeight="1">
      <c r="A843" s="84"/>
      <c r="B843" s="6">
        <v>1095.0</v>
      </c>
      <c r="C843" s="12" t="s">
        <v>426</v>
      </c>
      <c r="D843" s="102" t="s">
        <v>1321</v>
      </c>
      <c r="E843" s="102"/>
      <c r="F843" s="102"/>
      <c r="G843" s="102"/>
      <c r="H843" s="15" t="s">
        <v>28</v>
      </c>
      <c r="I843" s="16"/>
      <c r="J843" s="16"/>
      <c r="K843" s="16"/>
      <c r="L843" s="16"/>
      <c r="M843" s="16"/>
      <c r="N843" s="13"/>
      <c r="O843" s="15"/>
      <c r="P843" s="15"/>
      <c r="Q843" s="146" t="s">
        <v>1369</v>
      </c>
      <c r="R843" s="18" t="s">
        <v>672</v>
      </c>
      <c r="S843" s="18">
        <v>45691.0</v>
      </c>
      <c r="T843" s="18">
        <v>45716.0</v>
      </c>
      <c r="U843" s="13" t="s">
        <v>59</v>
      </c>
    </row>
    <row r="844" ht="15.75" customHeight="1">
      <c r="A844" s="84"/>
      <c r="B844" s="6">
        <v>1096.0</v>
      </c>
      <c r="C844" s="12" t="s">
        <v>1337</v>
      </c>
      <c r="D844" s="102" t="s">
        <v>1221</v>
      </c>
      <c r="E844" s="102"/>
      <c r="F844" s="102"/>
      <c r="G844" s="102"/>
      <c r="H844" s="15" t="s">
        <v>191</v>
      </c>
      <c r="I844" s="16"/>
      <c r="J844" s="16"/>
      <c r="K844" s="16"/>
      <c r="L844" s="16"/>
      <c r="M844" s="16"/>
      <c r="N844" s="13" t="s">
        <v>30</v>
      </c>
      <c r="O844" s="15" t="s">
        <v>30</v>
      </c>
      <c r="P844" s="15"/>
      <c r="Q844" s="146" t="s">
        <v>1982</v>
      </c>
      <c r="R844" s="18" t="s">
        <v>672</v>
      </c>
      <c r="S844" s="18">
        <v>45692.0</v>
      </c>
      <c r="T844" s="18">
        <v>45716.0</v>
      </c>
      <c r="U844" s="13" t="s">
        <v>79</v>
      </c>
    </row>
    <row r="845" ht="15.75" customHeight="1">
      <c r="A845" s="84"/>
      <c r="B845" s="6">
        <v>1097.0</v>
      </c>
      <c r="C845" s="12" t="s">
        <v>1340</v>
      </c>
      <c r="D845" s="102" t="s">
        <v>1221</v>
      </c>
      <c r="E845" s="102"/>
      <c r="F845" s="102"/>
      <c r="G845" s="102"/>
      <c r="H845" s="15" t="s">
        <v>28</v>
      </c>
      <c r="I845" s="16"/>
      <c r="J845" s="16"/>
      <c r="K845" s="16"/>
      <c r="L845" s="16"/>
      <c r="M845" s="16"/>
      <c r="N845" s="13" t="s">
        <v>30</v>
      </c>
      <c r="O845" s="15" t="s">
        <v>30</v>
      </c>
      <c r="P845" s="15" t="s">
        <v>28</v>
      </c>
      <c r="Q845" s="146" t="s">
        <v>1987</v>
      </c>
      <c r="R845" s="18" t="s">
        <v>672</v>
      </c>
      <c r="S845" s="18">
        <v>45695.0</v>
      </c>
      <c r="T845" s="18">
        <v>45751.0</v>
      </c>
      <c r="U845" s="13" t="s">
        <v>59</v>
      </c>
    </row>
    <row r="846" ht="15.75" customHeight="1">
      <c r="A846" s="84"/>
      <c r="B846" s="6">
        <v>1098.0</v>
      </c>
      <c r="C846" s="12" t="s">
        <v>1322</v>
      </c>
      <c r="D846" s="102" t="s">
        <v>1221</v>
      </c>
      <c r="E846" s="102"/>
      <c r="F846" s="102"/>
      <c r="G846" s="102"/>
      <c r="H846" s="15" t="s">
        <v>28</v>
      </c>
      <c r="I846" s="16"/>
      <c r="J846" s="16"/>
      <c r="K846" s="16"/>
      <c r="L846" s="16"/>
      <c r="M846" s="16"/>
      <c r="N846" s="13" t="s">
        <v>30</v>
      </c>
      <c r="O846" s="15" t="s">
        <v>30</v>
      </c>
      <c r="P846" s="15" t="s">
        <v>28</v>
      </c>
      <c r="Q846" s="146" t="s">
        <v>1958</v>
      </c>
      <c r="R846" s="18" t="s">
        <v>672</v>
      </c>
      <c r="S846" s="18">
        <v>45699.0</v>
      </c>
      <c r="T846" s="18">
        <v>45719.0</v>
      </c>
      <c r="U846" s="13" t="s">
        <v>79</v>
      </c>
    </row>
    <row r="847" ht="15.75" customHeight="1">
      <c r="A847" s="84"/>
      <c r="B847" s="6">
        <v>1099.0</v>
      </c>
      <c r="C847" s="12" t="s">
        <v>1340</v>
      </c>
      <c r="D847" s="102" t="s">
        <v>1221</v>
      </c>
      <c r="E847" s="102"/>
      <c r="F847" s="102"/>
      <c r="G847" s="102">
        <v>45722.0</v>
      </c>
      <c r="H847" s="15" t="s">
        <v>28</v>
      </c>
      <c r="I847" s="16"/>
      <c r="J847" s="16"/>
      <c r="K847" s="16"/>
      <c r="L847" s="16"/>
      <c r="M847" s="16"/>
      <c r="N847" s="13" t="s">
        <v>30</v>
      </c>
      <c r="O847" s="15" t="s">
        <v>30</v>
      </c>
      <c r="P847" s="15" t="s">
        <v>28</v>
      </c>
      <c r="Q847" s="146" t="s">
        <v>1987</v>
      </c>
      <c r="R847" s="18" t="s">
        <v>672</v>
      </c>
      <c r="S847" s="18">
        <v>45699.0</v>
      </c>
      <c r="T847" s="18">
        <v>45719.0</v>
      </c>
      <c r="U847" s="13" t="s">
        <v>59</v>
      </c>
    </row>
    <row r="848" ht="15.75" customHeight="1">
      <c r="A848" s="84"/>
      <c r="B848" s="6">
        <v>1100.0</v>
      </c>
      <c r="C848" s="12" t="s">
        <v>1345</v>
      </c>
      <c r="D848" s="102" t="s">
        <v>1221</v>
      </c>
      <c r="E848" s="102"/>
      <c r="F848" s="102"/>
      <c r="G848" s="102"/>
      <c r="H848" s="15"/>
      <c r="I848" s="16"/>
      <c r="J848" s="16"/>
      <c r="K848" s="16"/>
      <c r="L848" s="16"/>
      <c r="M848" s="16"/>
      <c r="N848" s="13" t="s">
        <v>30</v>
      </c>
      <c r="O848" s="15" t="s">
        <v>30</v>
      </c>
      <c r="P848" s="15" t="s">
        <v>28</v>
      </c>
      <c r="Q848" s="146" t="s">
        <v>1992</v>
      </c>
      <c r="R848" s="18" t="s">
        <v>672</v>
      </c>
      <c r="S848" s="18">
        <v>45699.0</v>
      </c>
      <c r="T848" s="18">
        <v>45723.0</v>
      </c>
      <c r="U848" s="13" t="s">
        <v>59</v>
      </c>
    </row>
    <row r="849" ht="15.75" customHeight="1">
      <c r="A849" s="84"/>
      <c r="B849" s="6">
        <v>1101.0</v>
      </c>
      <c r="C849" s="12" t="s">
        <v>1347</v>
      </c>
      <c r="D849" s="102" t="s">
        <v>1221</v>
      </c>
      <c r="E849" s="102"/>
      <c r="F849" s="102"/>
      <c r="G849" s="102"/>
      <c r="H849" s="15"/>
      <c r="I849" s="16"/>
      <c r="J849" s="16"/>
      <c r="K849" s="16"/>
      <c r="L849" s="16"/>
      <c r="M849" s="16"/>
      <c r="N849" s="13" t="s">
        <v>30</v>
      </c>
      <c r="O849" s="15" t="s">
        <v>30</v>
      </c>
      <c r="P849" s="15" t="s">
        <v>28</v>
      </c>
      <c r="Q849" s="146" t="s">
        <v>1995</v>
      </c>
      <c r="R849" s="18" t="s">
        <v>672</v>
      </c>
      <c r="S849" s="18">
        <v>45700.0</v>
      </c>
      <c r="T849" s="18">
        <v>45716.0</v>
      </c>
      <c r="U849" s="13" t="s">
        <v>59</v>
      </c>
    </row>
    <row r="850" ht="15.75" customHeight="1">
      <c r="A850" s="84"/>
      <c r="B850" s="6">
        <v>1102.0</v>
      </c>
      <c r="C850" s="12" t="s">
        <v>1350</v>
      </c>
      <c r="D850" s="102" t="s">
        <v>1221</v>
      </c>
      <c r="E850" s="102"/>
      <c r="F850" s="102"/>
      <c r="G850" s="102"/>
      <c r="H850" s="15" t="s">
        <v>28</v>
      </c>
      <c r="I850" s="16"/>
      <c r="J850" s="16"/>
      <c r="K850" s="16"/>
      <c r="L850" s="16"/>
      <c r="M850" s="16"/>
      <c r="N850" s="13" t="s">
        <v>30</v>
      </c>
      <c r="O850" s="15" t="s">
        <v>30</v>
      </c>
      <c r="P850" s="15" t="s">
        <v>28</v>
      </c>
      <c r="Q850" s="146" t="s">
        <v>743</v>
      </c>
      <c r="R850" s="18" t="s">
        <v>672</v>
      </c>
      <c r="S850" s="18">
        <v>45701.0</v>
      </c>
      <c r="T850" s="18">
        <v>45750.0</v>
      </c>
      <c r="U850" s="13" t="s">
        <v>79</v>
      </c>
    </row>
    <row r="851" ht="15.75" customHeight="1">
      <c r="A851" s="84"/>
      <c r="B851" s="6">
        <v>1103.0</v>
      </c>
      <c r="C851" s="12" t="s">
        <v>1268</v>
      </c>
      <c r="D851" s="102" t="s">
        <v>1221</v>
      </c>
      <c r="E851" s="102"/>
      <c r="F851" s="102"/>
      <c r="G851" s="102">
        <v>45712.0</v>
      </c>
      <c r="H851" s="15"/>
      <c r="I851" s="16"/>
      <c r="J851" s="16"/>
      <c r="K851" s="16"/>
      <c r="L851" s="16"/>
      <c r="M851" s="16"/>
      <c r="N851" s="13"/>
      <c r="O851" s="15"/>
      <c r="P851" s="15" t="s">
        <v>28</v>
      </c>
      <c r="Q851" s="146" t="s">
        <v>1850</v>
      </c>
      <c r="R851" s="18" t="s">
        <v>672</v>
      </c>
      <c r="S851" s="18">
        <v>45705.0</v>
      </c>
      <c r="T851" s="18">
        <v>45712.0</v>
      </c>
      <c r="U851" s="13" t="s">
        <v>59</v>
      </c>
    </row>
    <row r="852" ht="15.75" customHeight="1">
      <c r="A852" s="84"/>
      <c r="B852" s="6">
        <v>1104.0</v>
      </c>
      <c r="C852" s="12" t="s">
        <v>1352</v>
      </c>
      <c r="D852" s="102" t="s">
        <v>1221</v>
      </c>
      <c r="E852" s="102"/>
      <c r="F852" s="102"/>
      <c r="G852" s="102"/>
      <c r="H852" s="15"/>
      <c r="I852" s="16"/>
      <c r="J852" s="16"/>
      <c r="K852" s="16"/>
      <c r="L852" s="16"/>
      <c r="M852" s="16"/>
      <c r="N852" s="13" t="s">
        <v>30</v>
      </c>
      <c r="O852" s="15" t="s">
        <v>30</v>
      </c>
      <c r="P852" s="15" t="s">
        <v>28</v>
      </c>
      <c r="Q852" s="146" t="s">
        <v>1999</v>
      </c>
      <c r="R852" s="18" t="s">
        <v>672</v>
      </c>
      <c r="S852" s="18">
        <v>45707.0</v>
      </c>
      <c r="T852" s="18">
        <v>45723.0</v>
      </c>
      <c r="U852" s="13" t="s">
        <v>59</v>
      </c>
    </row>
    <row r="853" ht="15.75" customHeight="1">
      <c r="A853" s="84"/>
      <c r="B853" s="6">
        <v>1105.0</v>
      </c>
      <c r="C853" s="12" t="s">
        <v>1267</v>
      </c>
      <c r="D853" s="102" t="s">
        <v>1221</v>
      </c>
      <c r="E853" s="102"/>
      <c r="F853" s="102"/>
      <c r="G853" s="102"/>
      <c r="H853" s="15"/>
      <c r="I853" s="16"/>
      <c r="J853" s="16"/>
      <c r="K853" s="16"/>
      <c r="L853" s="16"/>
      <c r="M853" s="16"/>
      <c r="N853" s="13" t="s">
        <v>30</v>
      </c>
      <c r="O853" s="15" t="s">
        <v>30</v>
      </c>
      <c r="P853" s="15"/>
      <c r="Q853" s="146" t="s">
        <v>1843</v>
      </c>
      <c r="R853" s="18" t="s">
        <v>672</v>
      </c>
      <c r="S853" s="18">
        <v>45707.0</v>
      </c>
      <c r="T853" s="18">
        <v>45707.0</v>
      </c>
      <c r="U853" s="13" t="s">
        <v>59</v>
      </c>
    </row>
    <row r="854" ht="15.75" customHeight="1">
      <c r="A854" s="84"/>
      <c r="B854" s="6">
        <v>1106.0</v>
      </c>
      <c r="C854" s="12" t="s">
        <v>1355</v>
      </c>
      <c r="D854" s="102" t="s">
        <v>1221</v>
      </c>
      <c r="E854" s="102"/>
      <c r="F854" s="102"/>
      <c r="G854" s="102"/>
      <c r="H854" s="15" t="s">
        <v>28</v>
      </c>
      <c r="I854" s="16"/>
      <c r="J854" s="16"/>
      <c r="K854" s="16"/>
      <c r="L854" s="16"/>
      <c r="M854" s="16"/>
      <c r="N854" s="13" t="s">
        <v>30</v>
      </c>
      <c r="O854" s="15" t="s">
        <v>30</v>
      </c>
      <c r="P854" s="15" t="s">
        <v>28</v>
      </c>
      <c r="Q854" s="146" t="s">
        <v>2002</v>
      </c>
      <c r="R854" s="18" t="s">
        <v>672</v>
      </c>
      <c r="S854" s="18">
        <v>45708.0</v>
      </c>
      <c r="T854" s="18">
        <v>45764.0</v>
      </c>
      <c r="U854" s="13" t="s">
        <v>59</v>
      </c>
    </row>
    <row r="855" ht="15.75" customHeight="1">
      <c r="A855" s="84"/>
      <c r="B855" s="6">
        <v>1107.0</v>
      </c>
      <c r="C855" s="12" t="s">
        <v>1359</v>
      </c>
      <c r="D855" s="102" t="s">
        <v>1221</v>
      </c>
      <c r="E855" s="102"/>
      <c r="F855" s="102"/>
      <c r="G855" s="102"/>
      <c r="H855" s="15" t="s">
        <v>28</v>
      </c>
      <c r="I855" s="16"/>
      <c r="J855" s="16"/>
      <c r="K855" s="16"/>
      <c r="L855" s="16"/>
      <c r="M855" s="16"/>
      <c r="N855" s="13" t="s">
        <v>86</v>
      </c>
      <c r="O855" s="15" t="s">
        <v>86</v>
      </c>
      <c r="P855" s="15" t="s">
        <v>86</v>
      </c>
      <c r="Q855" s="146" t="s">
        <v>1817</v>
      </c>
      <c r="R855" s="18" t="s">
        <v>672</v>
      </c>
      <c r="S855" s="18">
        <v>45710.0</v>
      </c>
      <c r="T855" s="18">
        <v>45719.0</v>
      </c>
      <c r="U855" s="13" t="s">
        <v>59</v>
      </c>
    </row>
    <row r="856" ht="15.75" customHeight="1">
      <c r="A856" s="84"/>
      <c r="B856" s="6">
        <v>1108.0</v>
      </c>
      <c r="C856" s="12" t="s">
        <v>628</v>
      </c>
      <c r="D856" s="102" t="s">
        <v>1221</v>
      </c>
      <c r="E856" s="102"/>
      <c r="F856" s="102"/>
      <c r="G856" s="102"/>
      <c r="H856" s="15"/>
      <c r="I856" s="16"/>
      <c r="J856" s="16"/>
      <c r="K856" s="16"/>
      <c r="L856" s="16"/>
      <c r="M856" s="16"/>
      <c r="N856" s="13"/>
      <c r="O856" s="15"/>
      <c r="P856" s="15"/>
      <c r="Q856" s="146" t="s">
        <v>735</v>
      </c>
      <c r="R856" s="18" t="s">
        <v>672</v>
      </c>
      <c r="S856" s="18">
        <v>45710.0</v>
      </c>
      <c r="T856" s="18">
        <v>45722.0</v>
      </c>
      <c r="U856" s="13" t="s">
        <v>59</v>
      </c>
    </row>
    <row r="857" ht="15.75" customHeight="1">
      <c r="A857" s="84"/>
      <c r="B857" s="6">
        <v>1109.0</v>
      </c>
      <c r="C857" s="12" t="s">
        <v>1311</v>
      </c>
      <c r="D857" s="102" t="s">
        <v>1221</v>
      </c>
      <c r="E857" s="102"/>
      <c r="F857" s="102"/>
      <c r="G857" s="102"/>
      <c r="H857" s="15" t="s">
        <v>28</v>
      </c>
      <c r="I857" s="16"/>
      <c r="J857" s="16"/>
      <c r="K857" s="16"/>
      <c r="L857" s="16"/>
      <c r="M857" s="16"/>
      <c r="N857" s="13" t="s">
        <v>30</v>
      </c>
      <c r="O857" s="15" t="s">
        <v>30</v>
      </c>
      <c r="P857" s="15" t="s">
        <v>28</v>
      </c>
      <c r="Q857" s="146" t="s">
        <v>1945</v>
      </c>
      <c r="R857" s="18" t="s">
        <v>672</v>
      </c>
      <c r="S857" s="18">
        <v>45712.0</v>
      </c>
      <c r="T857" s="18">
        <v>45723.0</v>
      </c>
      <c r="U857" s="13" t="s">
        <v>79</v>
      </c>
    </row>
    <row r="858" ht="15.75" customHeight="1">
      <c r="A858" s="84"/>
      <c r="B858" s="6">
        <v>1110.0</v>
      </c>
      <c r="C858" s="12" t="s">
        <v>1363</v>
      </c>
      <c r="D858" s="102" t="s">
        <v>1221</v>
      </c>
      <c r="E858" s="102"/>
      <c r="F858" s="102"/>
      <c r="G858" s="102"/>
      <c r="H858" s="15" t="s">
        <v>28</v>
      </c>
      <c r="I858" s="16"/>
      <c r="J858" s="16"/>
      <c r="K858" s="16"/>
      <c r="L858" s="16"/>
      <c r="M858" s="16"/>
      <c r="N858" s="13" t="s">
        <v>30</v>
      </c>
      <c r="O858" s="15" t="s">
        <v>30</v>
      </c>
      <c r="P858" s="15"/>
      <c r="Q858" s="146" t="s">
        <v>2007</v>
      </c>
      <c r="R858" s="18" t="s">
        <v>672</v>
      </c>
      <c r="S858" s="18">
        <v>45713.0</v>
      </c>
      <c r="T858" s="18">
        <v>45759.0</v>
      </c>
      <c r="U858" s="13" t="s">
        <v>79</v>
      </c>
    </row>
    <row r="859" ht="15.75" customHeight="1">
      <c r="A859" s="84"/>
      <c r="B859" s="6">
        <v>1111.0</v>
      </c>
      <c r="C859" s="12" t="s">
        <v>1366</v>
      </c>
      <c r="D859" s="102" t="s">
        <v>1314</v>
      </c>
      <c r="E859" s="102"/>
      <c r="F859" s="102"/>
      <c r="G859" s="102">
        <v>45741.0</v>
      </c>
      <c r="H859" s="15" t="s">
        <v>28</v>
      </c>
      <c r="I859" s="16"/>
      <c r="J859" s="16"/>
      <c r="K859" s="16"/>
      <c r="L859" s="16"/>
      <c r="M859" s="16"/>
      <c r="N859" s="13" t="s">
        <v>30</v>
      </c>
      <c r="O859" s="15" t="s">
        <v>30</v>
      </c>
      <c r="P859" s="15" t="s">
        <v>28</v>
      </c>
      <c r="Q859" s="146" t="s">
        <v>2009</v>
      </c>
      <c r="R859" s="18" t="s">
        <v>672</v>
      </c>
      <c r="S859" s="18">
        <v>45713.0</v>
      </c>
      <c r="T859" s="18">
        <v>45740.0</v>
      </c>
      <c r="U859" s="13" t="s">
        <v>79</v>
      </c>
    </row>
    <row r="860" ht="15.75" customHeight="1">
      <c r="A860" s="84"/>
      <c r="B860" s="6">
        <v>1112.0</v>
      </c>
      <c r="C860" s="12" t="s">
        <v>1368</v>
      </c>
      <c r="D860" s="102" t="s">
        <v>1221</v>
      </c>
      <c r="E860" s="102"/>
      <c r="F860" s="102"/>
      <c r="G860" s="102"/>
      <c r="H860" s="15" t="s">
        <v>28</v>
      </c>
      <c r="I860" s="16"/>
      <c r="J860" s="16"/>
      <c r="K860" s="16"/>
      <c r="L860" s="16"/>
      <c r="M860" s="16"/>
      <c r="N860" s="13" t="s">
        <v>30</v>
      </c>
      <c r="O860" s="15" t="s">
        <v>30</v>
      </c>
      <c r="P860" s="15"/>
      <c r="Q860" s="146" t="s">
        <v>2012</v>
      </c>
      <c r="R860" s="18" t="s">
        <v>672</v>
      </c>
      <c r="S860" s="18">
        <v>45713.0</v>
      </c>
      <c r="T860" s="18">
        <v>45807.0</v>
      </c>
      <c r="U860" s="13" t="s">
        <v>79</v>
      </c>
    </row>
    <row r="861" ht="15.75" customHeight="1">
      <c r="A861" s="84"/>
      <c r="B861" s="6">
        <v>1113.0</v>
      </c>
      <c r="C861" s="12" t="s">
        <v>1371</v>
      </c>
      <c r="D861" s="102" t="s">
        <v>1221</v>
      </c>
      <c r="E861" s="102"/>
      <c r="F861" s="102"/>
      <c r="G861" s="102"/>
      <c r="H861" s="15" t="s">
        <v>28</v>
      </c>
      <c r="I861" s="16"/>
      <c r="J861" s="16"/>
      <c r="K861" s="16"/>
      <c r="L861" s="16"/>
      <c r="M861" s="16"/>
      <c r="N861" s="13" t="s">
        <v>30</v>
      </c>
      <c r="O861" s="15" t="s">
        <v>30</v>
      </c>
      <c r="P861" s="15" t="s">
        <v>28</v>
      </c>
      <c r="Q861" s="146" t="s">
        <v>2015</v>
      </c>
      <c r="R861" s="18" t="s">
        <v>672</v>
      </c>
      <c r="S861" s="18">
        <v>45713.0</v>
      </c>
      <c r="T861" s="18">
        <v>45762.0</v>
      </c>
      <c r="U861" s="13" t="s">
        <v>79</v>
      </c>
    </row>
    <row r="862" ht="15.75" customHeight="1">
      <c r="A862" s="84"/>
      <c r="B862" s="6">
        <v>1114.0</v>
      </c>
      <c r="C862" s="12" t="s">
        <v>1373</v>
      </c>
      <c r="D862" s="102" t="s">
        <v>1221</v>
      </c>
      <c r="E862" s="102"/>
      <c r="F862" s="102"/>
      <c r="G862" s="102">
        <v>45730.0</v>
      </c>
      <c r="H862" s="15" t="s">
        <v>28</v>
      </c>
      <c r="I862" s="16"/>
      <c r="J862" s="16"/>
      <c r="K862" s="16"/>
      <c r="L862" s="16"/>
      <c r="M862" s="16"/>
      <c r="N862" s="13" t="s">
        <v>30</v>
      </c>
      <c r="O862" s="15" t="s">
        <v>30</v>
      </c>
      <c r="P862" s="15" t="s">
        <v>28</v>
      </c>
      <c r="Q862" s="146" t="s">
        <v>675</v>
      </c>
      <c r="R862" s="18" t="s">
        <v>672</v>
      </c>
      <c r="S862" s="18">
        <v>45714.0</v>
      </c>
      <c r="T862" s="18">
        <v>45730.0</v>
      </c>
      <c r="U862" s="13" t="s">
        <v>59</v>
      </c>
    </row>
    <row r="863" ht="15.75" customHeight="1">
      <c r="A863" s="84"/>
      <c r="B863" s="6">
        <v>1115.0</v>
      </c>
      <c r="C863" s="12" t="s">
        <v>1375</v>
      </c>
      <c r="D863" s="102" t="s">
        <v>1221</v>
      </c>
      <c r="E863" s="102"/>
      <c r="F863" s="102"/>
      <c r="G863" s="102"/>
      <c r="H863" s="15" t="s">
        <v>28</v>
      </c>
      <c r="I863" s="16"/>
      <c r="J863" s="16"/>
      <c r="K863" s="16"/>
      <c r="L863" s="16"/>
      <c r="M863" s="16"/>
      <c r="N863" s="13" t="s">
        <v>30</v>
      </c>
      <c r="O863" s="15" t="s">
        <v>30</v>
      </c>
      <c r="P863" s="15"/>
      <c r="Q863" s="146" t="s">
        <v>2018</v>
      </c>
      <c r="R863" s="18" t="s">
        <v>672</v>
      </c>
      <c r="S863" s="18">
        <v>45714.0</v>
      </c>
      <c r="T863" s="18">
        <v>45735.0</v>
      </c>
      <c r="U863" s="13" t="s">
        <v>79</v>
      </c>
    </row>
    <row r="864" ht="15.75" customHeight="1">
      <c r="A864" s="84"/>
      <c r="B864" s="6">
        <v>1116.0</v>
      </c>
      <c r="C864" s="12" t="s">
        <v>1270</v>
      </c>
      <c r="D864" s="102" t="s">
        <v>1221</v>
      </c>
      <c r="E864" s="102"/>
      <c r="F864" s="102"/>
      <c r="G864" s="102">
        <v>45722.0</v>
      </c>
      <c r="H864" s="15" t="s">
        <v>28</v>
      </c>
      <c r="I864" s="16"/>
      <c r="J864" s="16"/>
      <c r="K864" s="16"/>
      <c r="L864" s="16"/>
      <c r="M864" s="16"/>
      <c r="N864" s="13"/>
      <c r="O864" s="15"/>
      <c r="P864" s="15"/>
      <c r="Q864" s="146" t="s">
        <v>1240</v>
      </c>
      <c r="R864" s="18" t="s">
        <v>672</v>
      </c>
      <c r="S864" s="18">
        <v>45714.0</v>
      </c>
      <c r="T864" s="18">
        <v>45714.0</v>
      </c>
      <c r="U864" s="13" t="s">
        <v>59</v>
      </c>
    </row>
    <row r="865" ht="15.75" customHeight="1">
      <c r="A865" s="84"/>
      <c r="B865" s="6">
        <v>1117.0</v>
      </c>
      <c r="C865" s="12" t="s">
        <v>1376</v>
      </c>
      <c r="D865" s="102" t="s">
        <v>1321</v>
      </c>
      <c r="E865" s="102"/>
      <c r="F865" s="102"/>
      <c r="G865" s="102">
        <v>45749.0</v>
      </c>
      <c r="H865" s="15" t="s">
        <v>28</v>
      </c>
      <c r="I865" s="16"/>
      <c r="J865" s="16"/>
      <c r="K865" s="16"/>
      <c r="L865" s="16"/>
      <c r="M865" s="16"/>
      <c r="N865" s="13" t="s">
        <v>30</v>
      </c>
      <c r="O865" s="15" t="s">
        <v>30</v>
      </c>
      <c r="P865" s="15" t="s">
        <v>28</v>
      </c>
      <c r="Q865" s="146" t="s">
        <v>675</v>
      </c>
      <c r="R865" s="18" t="s">
        <v>672</v>
      </c>
      <c r="S865" s="18">
        <v>45715.0</v>
      </c>
      <c r="T865" s="18">
        <v>45749.0</v>
      </c>
      <c r="U865" s="13" t="s">
        <v>59</v>
      </c>
    </row>
    <row r="866" ht="15.75" customHeight="1">
      <c r="A866" s="84"/>
      <c r="B866" s="6">
        <v>1118.0</v>
      </c>
      <c r="C866" s="12" t="s">
        <v>1380</v>
      </c>
      <c r="D866" s="102" t="s">
        <v>1314</v>
      </c>
      <c r="E866" s="102"/>
      <c r="F866" s="102"/>
      <c r="G866" s="102"/>
      <c r="H866" s="15" t="s">
        <v>28</v>
      </c>
      <c r="I866" s="16"/>
      <c r="J866" s="16"/>
      <c r="K866" s="16"/>
      <c r="L866" s="16"/>
      <c r="M866" s="16"/>
      <c r="N866" s="13" t="s">
        <v>30</v>
      </c>
      <c r="O866" s="15" t="s">
        <v>30</v>
      </c>
      <c r="P866" s="15" t="s">
        <v>28</v>
      </c>
      <c r="Q866" s="146" t="s">
        <v>675</v>
      </c>
      <c r="R866" s="18" t="s">
        <v>672</v>
      </c>
      <c r="S866" s="18">
        <v>45717.0</v>
      </c>
      <c r="T866" s="18">
        <v>45756.0</v>
      </c>
      <c r="U866" s="13" t="s">
        <v>32</v>
      </c>
    </row>
    <row r="867" ht="15.75" customHeight="1">
      <c r="A867" s="84"/>
      <c r="B867" s="6">
        <v>1119.0</v>
      </c>
      <c r="C867" s="12" t="s">
        <v>460</v>
      </c>
      <c r="D867" s="102" t="s">
        <v>1321</v>
      </c>
      <c r="E867" s="102"/>
      <c r="F867" s="102"/>
      <c r="G867" s="102"/>
      <c r="H867" s="15" t="s">
        <v>28</v>
      </c>
      <c r="I867" s="16"/>
      <c r="J867" s="16"/>
      <c r="K867" s="16"/>
      <c r="L867" s="16"/>
      <c r="M867" s="16"/>
      <c r="N867" s="13"/>
      <c r="O867" s="15"/>
      <c r="P867" s="15"/>
      <c r="Q867" s="146" t="s">
        <v>1394</v>
      </c>
      <c r="R867" s="18" t="s">
        <v>672</v>
      </c>
      <c r="S867" s="18">
        <v>45719.0</v>
      </c>
      <c r="T867" s="18">
        <v>45747.0</v>
      </c>
      <c r="U867" s="13" t="s">
        <v>59</v>
      </c>
    </row>
    <row r="868" ht="15.75" customHeight="1">
      <c r="A868" s="84"/>
      <c r="B868" s="6">
        <v>1120.0</v>
      </c>
      <c r="C868" s="12" t="s">
        <v>1383</v>
      </c>
      <c r="D868" s="102" t="s">
        <v>1221</v>
      </c>
      <c r="E868" s="102"/>
      <c r="F868" s="102"/>
      <c r="G868" s="102"/>
      <c r="H868" s="15" t="s">
        <v>28</v>
      </c>
      <c r="I868" s="16"/>
      <c r="J868" s="16"/>
      <c r="K868" s="16"/>
      <c r="L868" s="16"/>
      <c r="M868" s="16"/>
      <c r="N868" s="13" t="s">
        <v>30</v>
      </c>
      <c r="O868" s="15" t="s">
        <v>30</v>
      </c>
      <c r="P868" s="15" t="s">
        <v>28</v>
      </c>
      <c r="Q868" s="146" t="s">
        <v>675</v>
      </c>
      <c r="R868" s="18" t="s">
        <v>672</v>
      </c>
      <c r="S868" s="18">
        <v>45719.0</v>
      </c>
      <c r="T868" s="18">
        <v>45754.0</v>
      </c>
      <c r="U868" s="13" t="s">
        <v>79</v>
      </c>
    </row>
    <row r="869" ht="15.75" customHeight="1">
      <c r="A869" s="84"/>
      <c r="B869" s="6">
        <v>1121.0</v>
      </c>
      <c r="C869" s="12" t="s">
        <v>1026</v>
      </c>
      <c r="D869" s="102" t="s">
        <v>1221</v>
      </c>
      <c r="E869" s="102"/>
      <c r="F869" s="102"/>
      <c r="G869" s="102">
        <v>45726.0</v>
      </c>
      <c r="H869" s="15" t="s">
        <v>28</v>
      </c>
      <c r="I869" s="16"/>
      <c r="J869" s="16"/>
      <c r="K869" s="16"/>
      <c r="L869" s="16"/>
      <c r="M869" s="16"/>
      <c r="N869" s="13" t="s">
        <v>30</v>
      </c>
      <c r="O869" s="15" t="s">
        <v>30</v>
      </c>
      <c r="P869" s="15"/>
      <c r="Q869" s="146" t="s">
        <v>1351</v>
      </c>
      <c r="R869" s="18" t="s">
        <v>672</v>
      </c>
      <c r="S869" s="18">
        <v>45719.0</v>
      </c>
      <c r="T869" s="18">
        <v>45726.0</v>
      </c>
      <c r="U869" s="13" t="s">
        <v>79</v>
      </c>
    </row>
    <row r="870" ht="15.75" customHeight="1">
      <c r="A870" s="84"/>
      <c r="B870" s="6">
        <v>1122.0</v>
      </c>
      <c r="C870" s="12" t="s">
        <v>1385</v>
      </c>
      <c r="D870" s="102" t="s">
        <v>1221</v>
      </c>
      <c r="E870" s="102"/>
      <c r="F870" s="102"/>
      <c r="G870" s="102"/>
      <c r="H870" s="15" t="s">
        <v>28</v>
      </c>
      <c r="I870" s="16"/>
      <c r="J870" s="16"/>
      <c r="K870" s="16"/>
      <c r="L870" s="16"/>
      <c r="M870" s="16"/>
      <c r="N870" s="13" t="s">
        <v>30</v>
      </c>
      <c r="O870" s="15" t="s">
        <v>30</v>
      </c>
      <c r="P870" s="15" t="s">
        <v>28</v>
      </c>
      <c r="Q870" s="146" t="s">
        <v>675</v>
      </c>
      <c r="R870" s="18" t="s">
        <v>672</v>
      </c>
      <c r="S870" s="18">
        <v>45719.0</v>
      </c>
      <c r="T870" s="18">
        <v>45740.0</v>
      </c>
      <c r="U870" s="13" t="s">
        <v>59</v>
      </c>
    </row>
    <row r="871" ht="15.75" customHeight="1">
      <c r="A871" s="84"/>
      <c r="B871" s="6">
        <v>1123.0</v>
      </c>
      <c r="C871" s="12" t="s">
        <v>1388</v>
      </c>
      <c r="D871" s="102" t="s">
        <v>1221</v>
      </c>
      <c r="E871" s="102"/>
      <c r="F871" s="102"/>
      <c r="G871" s="102"/>
      <c r="H871" s="15" t="s">
        <v>28</v>
      </c>
      <c r="I871" s="16"/>
      <c r="J871" s="16"/>
      <c r="K871" s="16"/>
      <c r="L871" s="16"/>
      <c r="M871" s="16"/>
      <c r="N871" s="13" t="s">
        <v>56</v>
      </c>
      <c r="O871" s="15" t="s">
        <v>56</v>
      </c>
      <c r="P871" s="15" t="s">
        <v>56</v>
      </c>
      <c r="Q871" s="146" t="s">
        <v>2028</v>
      </c>
      <c r="R871" s="18" t="s">
        <v>672</v>
      </c>
      <c r="S871" s="18">
        <v>45719.0</v>
      </c>
      <c r="T871" s="18">
        <v>45740.0</v>
      </c>
      <c r="U871" s="13" t="s">
        <v>79</v>
      </c>
    </row>
    <row r="872" ht="15.75" customHeight="1">
      <c r="A872" s="84"/>
      <c r="B872" s="6">
        <v>1124.0</v>
      </c>
      <c r="C872" s="12" t="s">
        <v>1270</v>
      </c>
      <c r="D872" s="102" t="s">
        <v>1221</v>
      </c>
      <c r="E872" s="102"/>
      <c r="F872" s="102"/>
      <c r="G872" s="102">
        <v>45758.0</v>
      </c>
      <c r="H872" s="15" t="s">
        <v>28</v>
      </c>
      <c r="I872" s="16"/>
      <c r="J872" s="16"/>
      <c r="K872" s="16"/>
      <c r="L872" s="16"/>
      <c r="M872" s="16"/>
      <c r="N872" s="13" t="s">
        <v>30</v>
      </c>
      <c r="O872" s="15" t="s">
        <v>30</v>
      </c>
      <c r="P872" s="15" t="s">
        <v>28</v>
      </c>
      <c r="Q872" s="146" t="s">
        <v>1240</v>
      </c>
      <c r="R872" s="18" t="s">
        <v>672</v>
      </c>
      <c r="S872" s="18">
        <v>45720.0</v>
      </c>
      <c r="T872" s="18">
        <v>45761.0</v>
      </c>
      <c r="U872" s="13" t="s">
        <v>32</v>
      </c>
    </row>
    <row r="873" ht="15.75" customHeight="1">
      <c r="A873" s="84"/>
      <c r="B873" s="6">
        <v>1125.0</v>
      </c>
      <c r="C873" s="12" t="s">
        <v>1391</v>
      </c>
      <c r="D873" s="102" t="s">
        <v>1221</v>
      </c>
      <c r="E873" s="102"/>
      <c r="F873" s="102"/>
      <c r="G873" s="102">
        <v>45761.0</v>
      </c>
      <c r="H873" s="15" t="s">
        <v>28</v>
      </c>
      <c r="I873" s="16"/>
      <c r="J873" s="16"/>
      <c r="K873" s="16"/>
      <c r="L873" s="16"/>
      <c r="M873" s="16"/>
      <c r="N873" s="13" t="s">
        <v>30</v>
      </c>
      <c r="O873" s="15" t="s">
        <v>30</v>
      </c>
      <c r="P873" s="15" t="s">
        <v>28</v>
      </c>
      <c r="Q873" s="146" t="s">
        <v>2034</v>
      </c>
      <c r="R873" s="18" t="s">
        <v>672</v>
      </c>
      <c r="S873" s="18">
        <v>45721.0</v>
      </c>
      <c r="T873" s="18">
        <v>45761.0</v>
      </c>
      <c r="U873" s="13" t="s">
        <v>32</v>
      </c>
    </row>
    <row r="874" ht="15.75" customHeight="1">
      <c r="A874" s="84"/>
      <c r="B874" s="6">
        <v>1126.0</v>
      </c>
      <c r="C874" s="12" t="s">
        <v>1393</v>
      </c>
      <c r="D874" s="102" t="s">
        <v>1314</v>
      </c>
      <c r="E874" s="102"/>
      <c r="F874" s="102"/>
      <c r="G874" s="102"/>
      <c r="H874" s="15" t="s">
        <v>28</v>
      </c>
      <c r="I874" s="16"/>
      <c r="J874" s="16"/>
      <c r="K874" s="16"/>
      <c r="L874" s="16"/>
      <c r="M874" s="16"/>
      <c r="N874" s="13" t="s">
        <v>30</v>
      </c>
      <c r="O874" s="15" t="s">
        <v>30</v>
      </c>
      <c r="P874" s="15" t="s">
        <v>28</v>
      </c>
      <c r="Q874" s="146" t="s">
        <v>2041</v>
      </c>
      <c r="R874" s="18" t="s">
        <v>672</v>
      </c>
      <c r="S874" s="18">
        <v>45721.0</v>
      </c>
      <c r="T874" s="18">
        <v>45770.0</v>
      </c>
      <c r="U874" s="13" t="s">
        <v>32</v>
      </c>
    </row>
    <row r="875" ht="15.75" customHeight="1">
      <c r="A875" s="84"/>
      <c r="B875" s="6">
        <v>1127.0</v>
      </c>
      <c r="C875" s="12" t="s">
        <v>1395</v>
      </c>
      <c r="D875" s="102" t="s">
        <v>1314</v>
      </c>
      <c r="E875" s="102"/>
      <c r="F875" s="102"/>
      <c r="G875" s="102"/>
      <c r="H875" s="15" t="s">
        <v>28</v>
      </c>
      <c r="I875" s="16"/>
      <c r="J875" s="16"/>
      <c r="K875" s="16"/>
      <c r="L875" s="16"/>
      <c r="M875" s="16"/>
      <c r="N875" s="13" t="s">
        <v>30</v>
      </c>
      <c r="O875" s="15" t="s">
        <v>30</v>
      </c>
      <c r="P875" s="15" t="s">
        <v>28</v>
      </c>
      <c r="Q875" s="146" t="s">
        <v>675</v>
      </c>
      <c r="R875" s="18" t="s">
        <v>672</v>
      </c>
      <c r="S875" s="18">
        <v>45721.0</v>
      </c>
      <c r="T875" s="18">
        <v>45721.0</v>
      </c>
      <c r="U875" s="13" t="s">
        <v>32</v>
      </c>
    </row>
    <row r="876" ht="15.75" customHeight="1">
      <c r="A876" s="84"/>
      <c r="B876" s="6">
        <v>1128.0</v>
      </c>
      <c r="C876" s="12" t="s">
        <v>1397</v>
      </c>
      <c r="D876" s="102" t="s">
        <v>1221</v>
      </c>
      <c r="E876" s="102"/>
      <c r="F876" s="102"/>
      <c r="G876" s="102"/>
      <c r="H876" s="15" t="s">
        <v>28</v>
      </c>
      <c r="I876" s="16"/>
      <c r="J876" s="16"/>
      <c r="K876" s="16"/>
      <c r="L876" s="16"/>
      <c r="M876" s="16"/>
      <c r="N876" s="13" t="s">
        <v>30</v>
      </c>
      <c r="O876" s="15" t="s">
        <v>30</v>
      </c>
      <c r="P876" s="15" t="s">
        <v>28</v>
      </c>
      <c r="Q876" s="146" t="s">
        <v>675</v>
      </c>
      <c r="R876" s="18" t="s">
        <v>672</v>
      </c>
      <c r="S876" s="18">
        <v>45721.0</v>
      </c>
      <c r="T876" s="18">
        <v>45721.0</v>
      </c>
      <c r="U876" s="13" t="s">
        <v>59</v>
      </c>
    </row>
    <row r="877" ht="15.75" customHeight="1">
      <c r="A877" s="84"/>
      <c r="B877" s="6">
        <v>1129.0</v>
      </c>
      <c r="C877" s="12" t="s">
        <v>1399</v>
      </c>
      <c r="D877" s="102" t="s">
        <v>1221</v>
      </c>
      <c r="E877" s="102"/>
      <c r="F877" s="102"/>
      <c r="G877" s="102">
        <v>45736.0</v>
      </c>
      <c r="H877" s="15" t="s">
        <v>28</v>
      </c>
      <c r="I877" s="16"/>
      <c r="J877" s="16"/>
      <c r="K877" s="16"/>
      <c r="L877" s="16"/>
      <c r="M877" s="16"/>
      <c r="N877" s="13"/>
      <c r="O877" s="15" t="s">
        <v>30</v>
      </c>
      <c r="P877" s="15"/>
      <c r="Q877" s="146" t="s">
        <v>2062</v>
      </c>
      <c r="R877" s="18" t="s">
        <v>672</v>
      </c>
      <c r="S877" s="18">
        <v>45724.0</v>
      </c>
      <c r="T877" s="18">
        <v>45736.0</v>
      </c>
      <c r="U877" s="13" t="s">
        <v>79</v>
      </c>
    </row>
    <row r="878" ht="15.75" customHeight="1">
      <c r="A878" s="84"/>
      <c r="B878" s="6">
        <v>1130.0</v>
      </c>
      <c r="C878" s="12" t="s">
        <v>1401</v>
      </c>
      <c r="D878" s="102" t="s">
        <v>1221</v>
      </c>
      <c r="E878" s="102"/>
      <c r="F878" s="102"/>
      <c r="G878" s="102"/>
      <c r="H878" s="15" t="s">
        <v>28</v>
      </c>
      <c r="I878" s="16"/>
      <c r="J878" s="16"/>
      <c r="K878" s="16"/>
      <c r="L878" s="16"/>
      <c r="M878" s="16"/>
      <c r="N878" s="13" t="s">
        <v>30</v>
      </c>
      <c r="O878" s="15" t="s">
        <v>30</v>
      </c>
      <c r="P878" s="15" t="s">
        <v>28</v>
      </c>
      <c r="Q878" s="146" t="s">
        <v>2067</v>
      </c>
      <c r="R878" s="18" t="s">
        <v>672</v>
      </c>
      <c r="S878" s="18">
        <v>45724.0</v>
      </c>
      <c r="T878" s="18">
        <v>45778.0</v>
      </c>
      <c r="U878" s="13" t="s">
        <v>79</v>
      </c>
    </row>
    <row r="879" ht="15.75" customHeight="1">
      <c r="A879" s="84"/>
      <c r="B879" s="6">
        <v>1131.0</v>
      </c>
      <c r="C879" s="12" t="s">
        <v>1404</v>
      </c>
      <c r="D879" s="102" t="s">
        <v>1221</v>
      </c>
      <c r="E879" s="102"/>
      <c r="F879" s="102"/>
      <c r="G879" s="102"/>
      <c r="H879" s="15" t="s">
        <v>28</v>
      </c>
      <c r="I879" s="16"/>
      <c r="J879" s="16"/>
      <c r="K879" s="16"/>
      <c r="L879" s="16"/>
      <c r="M879" s="16"/>
      <c r="N879" s="13" t="s">
        <v>30</v>
      </c>
      <c r="O879" s="15" t="s">
        <v>30</v>
      </c>
      <c r="P879" s="15"/>
      <c r="Q879" s="146" t="s">
        <v>2072</v>
      </c>
      <c r="R879" s="18" t="s">
        <v>672</v>
      </c>
      <c r="S879" s="18">
        <v>45724.0</v>
      </c>
      <c r="T879" s="18">
        <v>45761.0</v>
      </c>
      <c r="U879" s="13" t="s">
        <v>79</v>
      </c>
    </row>
    <row r="880" ht="15.75" customHeight="1">
      <c r="A880" s="84"/>
      <c r="B880" s="6">
        <v>1132.0</v>
      </c>
      <c r="C880" s="12" t="s">
        <v>1406</v>
      </c>
      <c r="D880" s="102" t="s">
        <v>1321</v>
      </c>
      <c r="E880" s="102"/>
      <c r="F880" s="102"/>
      <c r="G880" s="102"/>
      <c r="H880" s="15" t="s">
        <v>28</v>
      </c>
      <c r="I880" s="16"/>
      <c r="J880" s="16"/>
      <c r="K880" s="16"/>
      <c r="L880" s="16"/>
      <c r="M880" s="16"/>
      <c r="N880" s="13"/>
      <c r="O880" s="15"/>
      <c r="P880" s="15"/>
      <c r="Q880" s="146" t="s">
        <v>675</v>
      </c>
      <c r="R880" s="18" t="s">
        <v>672</v>
      </c>
      <c r="S880" s="18">
        <v>45724.0</v>
      </c>
      <c r="T880" s="18">
        <v>45747.0</v>
      </c>
      <c r="U880" s="13" t="s">
        <v>59</v>
      </c>
    </row>
    <row r="881" ht="15.75" customHeight="1">
      <c r="A881" s="84"/>
      <c r="B881" s="6">
        <v>1133.0</v>
      </c>
      <c r="C881" s="12" t="s">
        <v>1409</v>
      </c>
      <c r="D881" s="102" t="s">
        <v>1321</v>
      </c>
      <c r="E881" s="102"/>
      <c r="F881" s="102"/>
      <c r="G881" s="102">
        <v>45764.0</v>
      </c>
      <c r="H881" s="15" t="s">
        <v>28</v>
      </c>
      <c r="I881" s="16"/>
      <c r="J881" s="16"/>
      <c r="K881" s="16"/>
      <c r="L881" s="16"/>
      <c r="M881" s="16"/>
      <c r="N881" s="13"/>
      <c r="O881" s="15"/>
      <c r="P881" s="15"/>
      <c r="Q881" s="146" t="s">
        <v>2090</v>
      </c>
      <c r="R881" s="18" t="s">
        <v>672</v>
      </c>
      <c r="S881" s="18">
        <v>45726.0</v>
      </c>
      <c r="T881" s="18">
        <v>45765.0</v>
      </c>
      <c r="U881" s="13" t="s">
        <v>59</v>
      </c>
    </row>
    <row r="882" ht="15.75" customHeight="1">
      <c r="A882" s="84"/>
      <c r="B882" s="6">
        <v>1134.0</v>
      </c>
      <c r="C882" s="12" t="s">
        <v>1412</v>
      </c>
      <c r="D882" s="102" t="s">
        <v>1321</v>
      </c>
      <c r="E882" s="102"/>
      <c r="F882" s="102"/>
      <c r="G882" s="102"/>
      <c r="H882" s="15" t="s">
        <v>28</v>
      </c>
      <c r="I882" s="16"/>
      <c r="J882" s="16"/>
      <c r="K882" s="16"/>
      <c r="L882" s="16"/>
      <c r="M882" s="16"/>
      <c r="N882" s="13" t="s">
        <v>30</v>
      </c>
      <c r="O882" s="15" t="s">
        <v>30</v>
      </c>
      <c r="P882" s="15" t="s">
        <v>28</v>
      </c>
      <c r="Q882" s="146" t="s">
        <v>2092</v>
      </c>
      <c r="R882" s="18" t="s">
        <v>672</v>
      </c>
      <c r="S882" s="18">
        <v>45726.0</v>
      </c>
      <c r="T882" s="18">
        <v>45765.0</v>
      </c>
      <c r="U882" s="13" t="s">
        <v>59</v>
      </c>
    </row>
    <row r="883" ht="15.75" customHeight="1">
      <c r="A883" s="84"/>
      <c r="B883" s="6">
        <v>1135.0</v>
      </c>
      <c r="C883" s="12" t="s">
        <v>1414</v>
      </c>
      <c r="D883" s="102" t="s">
        <v>1221</v>
      </c>
      <c r="E883" s="102"/>
      <c r="F883" s="102"/>
      <c r="G883" s="102"/>
      <c r="H883" s="15" t="s">
        <v>28</v>
      </c>
      <c r="I883" s="16"/>
      <c r="J883" s="16"/>
      <c r="K883" s="16"/>
      <c r="L883" s="16"/>
      <c r="M883" s="16"/>
      <c r="N883" s="13" t="s">
        <v>30</v>
      </c>
      <c r="O883" s="15" t="s">
        <v>30</v>
      </c>
      <c r="P883" s="15" t="s">
        <v>28</v>
      </c>
      <c r="Q883" s="146" t="s">
        <v>2093</v>
      </c>
      <c r="R883" s="18" t="s">
        <v>672</v>
      </c>
      <c r="S883" s="18">
        <v>45728.0</v>
      </c>
      <c r="T883" s="18">
        <v>45728.0</v>
      </c>
      <c r="U883" s="13" t="s">
        <v>59</v>
      </c>
    </row>
    <row r="884" ht="15.75" customHeight="1">
      <c r="A884" s="84"/>
      <c r="B884" s="6">
        <v>1136.0</v>
      </c>
      <c r="C884" s="12" t="s">
        <v>941</v>
      </c>
      <c r="D884" s="102" t="s">
        <v>1221</v>
      </c>
      <c r="E884" s="102"/>
      <c r="F884" s="102"/>
      <c r="G884" s="102">
        <v>45772.0</v>
      </c>
      <c r="H884" s="15" t="s">
        <v>28</v>
      </c>
      <c r="I884" s="16"/>
      <c r="J884" s="16"/>
      <c r="K884" s="16"/>
      <c r="L884" s="16"/>
      <c r="M884" s="16"/>
      <c r="N884" s="13"/>
      <c r="O884" s="15" t="s">
        <v>30</v>
      </c>
      <c r="P884" s="15"/>
      <c r="Q884" s="146" t="s">
        <v>1260</v>
      </c>
      <c r="R884" s="18" t="s">
        <v>672</v>
      </c>
      <c r="S884" s="18">
        <v>45728.0</v>
      </c>
      <c r="T884" s="18">
        <v>45728.0</v>
      </c>
      <c r="U884" s="13" t="s">
        <v>59</v>
      </c>
    </row>
    <row r="885" ht="15.75" customHeight="1">
      <c r="A885" s="84"/>
      <c r="B885" s="6">
        <v>1137.0</v>
      </c>
      <c r="C885" s="12" t="s">
        <v>1416</v>
      </c>
      <c r="D885" s="102" t="s">
        <v>1221</v>
      </c>
      <c r="E885" s="102"/>
      <c r="F885" s="102"/>
      <c r="G885" s="102"/>
      <c r="H885" s="15" t="s">
        <v>28</v>
      </c>
      <c r="I885" s="16"/>
      <c r="J885" s="16"/>
      <c r="K885" s="16"/>
      <c r="L885" s="16"/>
      <c r="M885" s="16"/>
      <c r="N885" s="13" t="s">
        <v>30</v>
      </c>
      <c r="O885" s="15" t="s">
        <v>30</v>
      </c>
      <c r="P885" s="15" t="s">
        <v>28</v>
      </c>
      <c r="Q885" s="146" t="s">
        <v>2094</v>
      </c>
      <c r="R885" s="18" t="s">
        <v>672</v>
      </c>
      <c r="S885" s="18">
        <v>45729.0</v>
      </c>
      <c r="T885" s="18">
        <v>45768.0</v>
      </c>
      <c r="U885" s="13" t="s">
        <v>32</v>
      </c>
    </row>
    <row r="886" ht="15.75" customHeight="1">
      <c r="A886" s="84"/>
      <c r="B886" s="6">
        <v>1138.0</v>
      </c>
      <c r="C886" s="12" t="s">
        <v>1419</v>
      </c>
      <c r="D886" s="102" t="s">
        <v>1221</v>
      </c>
      <c r="E886" s="102"/>
      <c r="F886" s="102"/>
      <c r="G886" s="102"/>
      <c r="H886" s="15" t="s">
        <v>28</v>
      </c>
      <c r="I886" s="16"/>
      <c r="J886" s="16"/>
      <c r="K886" s="16"/>
      <c r="L886" s="16"/>
      <c r="M886" s="16"/>
      <c r="N886" s="13" t="s">
        <v>30</v>
      </c>
      <c r="O886" s="15" t="s">
        <v>30</v>
      </c>
      <c r="P886" s="15" t="s">
        <v>28</v>
      </c>
      <c r="Q886" s="146" t="s">
        <v>2095</v>
      </c>
      <c r="R886" s="18" t="s">
        <v>672</v>
      </c>
      <c r="S886" s="18">
        <v>45732.0</v>
      </c>
      <c r="T886" s="18">
        <v>45771.0</v>
      </c>
      <c r="U886" s="13" t="s">
        <v>32</v>
      </c>
    </row>
    <row r="887" ht="15.75" customHeight="1">
      <c r="A887" s="84"/>
      <c r="B887" s="6">
        <v>1139.0</v>
      </c>
      <c r="C887" s="12" t="s">
        <v>1422</v>
      </c>
      <c r="D887" s="102" t="s">
        <v>1221</v>
      </c>
      <c r="E887" s="102"/>
      <c r="F887" s="102"/>
      <c r="G887" s="102">
        <v>45740.0</v>
      </c>
      <c r="H887" s="15" t="s">
        <v>56</v>
      </c>
      <c r="I887" s="16"/>
      <c r="J887" s="16"/>
      <c r="K887" s="16"/>
      <c r="L887" s="16"/>
      <c r="M887" s="16"/>
      <c r="N887" s="13" t="s">
        <v>56</v>
      </c>
      <c r="O887" s="15" t="s">
        <v>56</v>
      </c>
      <c r="P887" s="15" t="s">
        <v>56</v>
      </c>
      <c r="Q887" s="146" t="s">
        <v>675</v>
      </c>
      <c r="R887" s="18" t="s">
        <v>672</v>
      </c>
      <c r="S887" s="18">
        <v>45733.0</v>
      </c>
      <c r="T887" s="18">
        <v>45733.0</v>
      </c>
      <c r="U887" s="13" t="s">
        <v>79</v>
      </c>
    </row>
    <row r="888" ht="15.75" customHeight="1">
      <c r="A888" s="84"/>
      <c r="B888" s="6">
        <v>1140.0</v>
      </c>
      <c r="C888" s="12" t="s">
        <v>890</v>
      </c>
      <c r="D888" s="102" t="s">
        <v>1221</v>
      </c>
      <c r="E888" s="102"/>
      <c r="F888" s="102"/>
      <c r="G888" s="102"/>
      <c r="H888" s="15" t="s">
        <v>28</v>
      </c>
      <c r="I888" s="16"/>
      <c r="J888" s="16"/>
      <c r="K888" s="16"/>
      <c r="L888" s="16"/>
      <c r="M888" s="16"/>
      <c r="N888" s="13" t="s">
        <v>30</v>
      </c>
      <c r="O888" s="15" t="s">
        <v>30</v>
      </c>
      <c r="P888" s="15" t="s">
        <v>28</v>
      </c>
      <c r="Q888" s="146" t="s">
        <v>1181</v>
      </c>
      <c r="R888" s="18" t="s">
        <v>672</v>
      </c>
      <c r="S888" s="18">
        <v>45734.0</v>
      </c>
      <c r="T888" s="18">
        <v>45757.0</v>
      </c>
      <c r="U888" s="13" t="s">
        <v>32</v>
      </c>
    </row>
    <row r="889" ht="15.75" customHeight="1">
      <c r="A889" s="84"/>
      <c r="B889" s="6">
        <v>1141.0</v>
      </c>
      <c r="C889" s="12" t="s">
        <v>587</v>
      </c>
      <c r="D889" s="102" t="s">
        <v>1221</v>
      </c>
      <c r="E889" s="102"/>
      <c r="F889" s="102"/>
      <c r="G889" s="102">
        <v>45736.0</v>
      </c>
      <c r="H889" s="15"/>
      <c r="I889" s="16"/>
      <c r="J889" s="16"/>
      <c r="K889" s="16"/>
      <c r="L889" s="16"/>
      <c r="M889" s="16"/>
      <c r="N889" s="13"/>
      <c r="O889" s="15"/>
      <c r="P889" s="15" t="s">
        <v>56</v>
      </c>
      <c r="Q889" s="146" t="s">
        <v>925</v>
      </c>
      <c r="R889" s="18" t="s">
        <v>672</v>
      </c>
      <c r="S889" s="18">
        <v>45734.0</v>
      </c>
      <c r="T889" s="18">
        <v>45734.0</v>
      </c>
      <c r="U889" s="13" t="s">
        <v>79</v>
      </c>
    </row>
    <row r="890" ht="15.75" customHeight="1">
      <c r="A890" s="84"/>
      <c r="B890" s="6">
        <v>1142.0</v>
      </c>
      <c r="C890" s="12" t="s">
        <v>1424</v>
      </c>
      <c r="D890" s="102" t="s">
        <v>1221</v>
      </c>
      <c r="E890" s="102"/>
      <c r="F890" s="102"/>
      <c r="G890" s="102"/>
      <c r="H890" s="15" t="s">
        <v>28</v>
      </c>
      <c r="I890" s="16"/>
      <c r="J890" s="16"/>
      <c r="K890" s="16"/>
      <c r="L890" s="16"/>
      <c r="M890" s="16"/>
      <c r="N890" s="13" t="s">
        <v>30</v>
      </c>
      <c r="O890" s="15" t="s">
        <v>30</v>
      </c>
      <c r="P890" s="15"/>
      <c r="Q890" s="146" t="s">
        <v>2096</v>
      </c>
      <c r="R890" s="18" t="s">
        <v>672</v>
      </c>
      <c r="S890" s="18">
        <v>45735.0</v>
      </c>
      <c r="T890" s="18">
        <v>45756.0</v>
      </c>
      <c r="U890" s="13" t="s">
        <v>59</v>
      </c>
    </row>
    <row r="891" ht="15.75" customHeight="1">
      <c r="A891" s="84"/>
      <c r="B891" s="6">
        <v>1143.0</v>
      </c>
      <c r="C891" s="12" t="s">
        <v>1426</v>
      </c>
      <c r="D891" s="102" t="s">
        <v>1314</v>
      </c>
      <c r="E891" s="102"/>
      <c r="F891" s="102"/>
      <c r="G891" s="102">
        <v>45758.0</v>
      </c>
      <c r="H891" s="15" t="s">
        <v>28</v>
      </c>
      <c r="I891" s="16"/>
      <c r="J891" s="16"/>
      <c r="K891" s="16"/>
      <c r="L891" s="16"/>
      <c r="M891" s="16"/>
      <c r="N891" s="13"/>
      <c r="O891" s="15"/>
      <c r="P891" s="15"/>
      <c r="Q891" s="146" t="s">
        <v>2097</v>
      </c>
      <c r="R891" s="18" t="s">
        <v>672</v>
      </c>
      <c r="S891" s="18">
        <v>45748.0</v>
      </c>
      <c r="T891" s="18">
        <v>45757.0</v>
      </c>
      <c r="U891" s="13" t="s">
        <v>59</v>
      </c>
    </row>
    <row r="892" ht="15.75" customHeight="1">
      <c r="A892" s="84"/>
      <c r="B892" s="6">
        <v>1144.0</v>
      </c>
      <c r="C892" s="12" t="s">
        <v>1427</v>
      </c>
      <c r="D892" s="102" t="s">
        <v>1221</v>
      </c>
      <c r="E892" s="102"/>
      <c r="F892" s="102"/>
      <c r="G892" s="102">
        <v>45765.0</v>
      </c>
      <c r="H892" s="15"/>
      <c r="I892" s="16"/>
      <c r="J892" s="16"/>
      <c r="K892" s="16"/>
      <c r="L892" s="16"/>
      <c r="M892" s="16"/>
      <c r="N892" s="13" t="s">
        <v>30</v>
      </c>
      <c r="O892" s="15" t="s">
        <v>30</v>
      </c>
      <c r="P892" s="15" t="s">
        <v>28</v>
      </c>
      <c r="Q892" s="146" t="s">
        <v>675</v>
      </c>
      <c r="R892" s="18" t="s">
        <v>672</v>
      </c>
      <c r="S892" s="18">
        <v>45748.0</v>
      </c>
      <c r="T892" s="18">
        <v>45764.0</v>
      </c>
      <c r="U892" s="13" t="s">
        <v>59</v>
      </c>
    </row>
    <row r="893" ht="15.75" customHeight="1">
      <c r="A893" s="84"/>
      <c r="B893" s="6">
        <v>1145.0</v>
      </c>
      <c r="C893" s="12" t="s">
        <v>1395</v>
      </c>
      <c r="D893" s="102" t="s">
        <v>1314</v>
      </c>
      <c r="E893" s="102"/>
      <c r="F893" s="102"/>
      <c r="G893" s="102">
        <v>45757.0</v>
      </c>
      <c r="H893" s="15" t="s">
        <v>28</v>
      </c>
      <c r="I893" s="16"/>
      <c r="J893" s="16"/>
      <c r="K893" s="16"/>
      <c r="L893" s="16"/>
      <c r="M893" s="16"/>
      <c r="N893" s="13" t="s">
        <v>30</v>
      </c>
      <c r="O893" s="15" t="s">
        <v>30</v>
      </c>
      <c r="P893" s="15" t="s">
        <v>28</v>
      </c>
      <c r="Q893" s="146" t="s">
        <v>675</v>
      </c>
      <c r="R893" s="18" t="s">
        <v>672</v>
      </c>
      <c r="S893" s="18">
        <v>45748.0</v>
      </c>
      <c r="T893" s="18">
        <v>45756.0</v>
      </c>
      <c r="U893" s="13" t="s">
        <v>59</v>
      </c>
    </row>
    <row r="894" ht="15.75" customHeight="1">
      <c r="A894" s="84"/>
      <c r="B894" s="6">
        <v>1146.0</v>
      </c>
      <c r="C894" s="12" t="s">
        <v>1431</v>
      </c>
      <c r="D894" s="102" t="s">
        <v>1221</v>
      </c>
      <c r="E894" s="102"/>
      <c r="F894" s="102"/>
      <c r="G894" s="102">
        <v>45765.0</v>
      </c>
      <c r="H894" s="15" t="s">
        <v>28</v>
      </c>
      <c r="I894" s="16"/>
      <c r="J894" s="16"/>
      <c r="K894" s="16"/>
      <c r="L894" s="16"/>
      <c r="M894" s="16"/>
      <c r="N894" s="13" t="s">
        <v>56</v>
      </c>
      <c r="O894" s="15" t="s">
        <v>56</v>
      </c>
      <c r="P894" s="15"/>
      <c r="Q894" s="146" t="s">
        <v>675</v>
      </c>
      <c r="R894" s="18" t="s">
        <v>672</v>
      </c>
      <c r="S894" s="18">
        <v>45748.0</v>
      </c>
      <c r="T894" s="18">
        <v>45764.0</v>
      </c>
      <c r="U894" s="13" t="s">
        <v>59</v>
      </c>
    </row>
    <row r="895" ht="15.75" customHeight="1">
      <c r="A895" s="84"/>
      <c r="B895" s="6">
        <v>1147.0</v>
      </c>
      <c r="C895" s="12" t="s">
        <v>1433</v>
      </c>
      <c r="D895" s="102" t="s">
        <v>1221</v>
      </c>
      <c r="E895" s="102"/>
      <c r="F895" s="102"/>
      <c r="G895" s="102">
        <v>45769.0</v>
      </c>
      <c r="H895" s="15" t="s">
        <v>28</v>
      </c>
      <c r="I895" s="16"/>
      <c r="J895" s="16"/>
      <c r="K895" s="16"/>
      <c r="L895" s="16"/>
      <c r="M895" s="16"/>
      <c r="N895" s="13" t="s">
        <v>30</v>
      </c>
      <c r="O895" s="15" t="s">
        <v>30</v>
      </c>
      <c r="P895" s="15" t="s">
        <v>28</v>
      </c>
      <c r="Q895" s="146" t="s">
        <v>675</v>
      </c>
      <c r="R895" s="18" t="s">
        <v>672</v>
      </c>
      <c r="S895" s="18">
        <v>45748.0</v>
      </c>
      <c r="T895" s="18">
        <v>45765.0</v>
      </c>
      <c r="U895" s="13" t="s">
        <v>59</v>
      </c>
    </row>
    <row r="896" ht="15.75" customHeight="1">
      <c r="A896" s="84"/>
      <c r="B896" s="6">
        <v>1148.0</v>
      </c>
      <c r="C896" s="12" t="s">
        <v>1435</v>
      </c>
      <c r="D896" s="102" t="s">
        <v>1221</v>
      </c>
      <c r="E896" s="102"/>
      <c r="F896" s="102"/>
      <c r="G896" s="102"/>
      <c r="H896" s="15" t="s">
        <v>28</v>
      </c>
      <c r="I896" s="16"/>
      <c r="J896" s="16"/>
      <c r="K896" s="16"/>
      <c r="L896" s="16"/>
      <c r="M896" s="16"/>
      <c r="N896" s="13" t="s">
        <v>30</v>
      </c>
      <c r="O896" s="15" t="s">
        <v>30</v>
      </c>
      <c r="P896" s="15" t="s">
        <v>28</v>
      </c>
      <c r="Q896" s="146" t="s">
        <v>675</v>
      </c>
      <c r="R896" s="18" t="s">
        <v>672</v>
      </c>
      <c r="S896" s="18">
        <v>45749.0</v>
      </c>
      <c r="T896" s="18">
        <v>45793.0</v>
      </c>
      <c r="U896" s="13" t="s">
        <v>32</v>
      </c>
    </row>
    <row r="897" ht="15.75" customHeight="1">
      <c r="A897" s="84"/>
      <c r="B897" s="6">
        <v>1149.0</v>
      </c>
      <c r="C897" s="12" t="s">
        <v>1436</v>
      </c>
      <c r="D897" s="102" t="s">
        <v>1221</v>
      </c>
      <c r="E897" s="102"/>
      <c r="F897" s="102"/>
      <c r="G897" s="102">
        <v>45771.0</v>
      </c>
      <c r="H897" s="15" t="s">
        <v>28</v>
      </c>
      <c r="I897" s="16"/>
      <c r="J897" s="16"/>
      <c r="K897" s="16"/>
      <c r="L897" s="16"/>
      <c r="M897" s="16"/>
      <c r="N897" s="13" t="s">
        <v>30</v>
      </c>
      <c r="O897" s="15" t="s">
        <v>30</v>
      </c>
      <c r="P897" s="15" t="s">
        <v>28</v>
      </c>
      <c r="Q897" s="146" t="s">
        <v>675</v>
      </c>
      <c r="R897" s="18" t="s">
        <v>672</v>
      </c>
      <c r="S897" s="18">
        <v>45749.0</v>
      </c>
      <c r="T897" s="18">
        <v>45770.0</v>
      </c>
      <c r="U897" s="13" t="s">
        <v>79</v>
      </c>
    </row>
    <row r="898" ht="15.75" customHeight="1">
      <c r="A898" s="84"/>
      <c r="B898" s="6">
        <v>1150.0</v>
      </c>
      <c r="C898" s="12" t="s">
        <v>1440</v>
      </c>
      <c r="D898" s="102" t="s">
        <v>1221</v>
      </c>
      <c r="E898" s="102"/>
      <c r="F898" s="102"/>
      <c r="G898" s="102"/>
      <c r="H898" s="15" t="s">
        <v>28</v>
      </c>
      <c r="I898" s="16"/>
      <c r="J898" s="16"/>
      <c r="K898" s="16"/>
      <c r="L898" s="16"/>
      <c r="M898" s="16"/>
      <c r="N898" s="13" t="s">
        <v>30</v>
      </c>
      <c r="O898" s="15" t="s">
        <v>30</v>
      </c>
      <c r="P898" s="15" t="s">
        <v>28</v>
      </c>
      <c r="Q898" s="146" t="s">
        <v>675</v>
      </c>
      <c r="R898" s="18" t="s">
        <v>672</v>
      </c>
      <c r="S898" s="18">
        <v>45749.0</v>
      </c>
      <c r="T898" s="18">
        <v>45784.0</v>
      </c>
      <c r="U898" s="13" t="s">
        <v>32</v>
      </c>
    </row>
    <row r="899" ht="15.75" customHeight="1">
      <c r="A899" s="84"/>
      <c r="B899" s="6">
        <v>1151.0</v>
      </c>
      <c r="C899" s="12" t="s">
        <v>1443</v>
      </c>
      <c r="D899" s="102" t="s">
        <v>1221</v>
      </c>
      <c r="E899" s="102"/>
      <c r="F899" s="102"/>
      <c r="G899" s="102"/>
      <c r="H899" s="15" t="s">
        <v>28</v>
      </c>
      <c r="I899" s="16"/>
      <c r="J899" s="16"/>
      <c r="K899" s="16"/>
      <c r="L899" s="16"/>
      <c r="M899" s="16"/>
      <c r="N899" s="13" t="s">
        <v>30</v>
      </c>
      <c r="O899" s="15" t="s">
        <v>30</v>
      </c>
      <c r="P899" s="15" t="s">
        <v>28</v>
      </c>
      <c r="Q899" s="146" t="s">
        <v>675</v>
      </c>
      <c r="R899" s="18" t="s">
        <v>672</v>
      </c>
      <c r="S899" s="18">
        <v>45749.0</v>
      </c>
      <c r="T899" s="18">
        <v>45784.0</v>
      </c>
      <c r="U899" s="13" t="s">
        <v>32</v>
      </c>
    </row>
    <row r="900" ht="15.75" customHeight="1">
      <c r="A900" s="84"/>
      <c r="B900" s="6">
        <v>1152.0</v>
      </c>
      <c r="C900" s="12" t="s">
        <v>1445</v>
      </c>
      <c r="D900" s="102" t="s">
        <v>1221</v>
      </c>
      <c r="E900" s="102"/>
      <c r="F900" s="102"/>
      <c r="G900" s="102"/>
      <c r="H900" s="15" t="s">
        <v>28</v>
      </c>
      <c r="I900" s="16"/>
      <c r="J900" s="16"/>
      <c r="K900" s="16"/>
      <c r="L900" s="16"/>
      <c r="M900" s="16"/>
      <c r="N900" s="13" t="s">
        <v>30</v>
      </c>
      <c r="O900" s="15" t="s">
        <v>30</v>
      </c>
      <c r="P900" s="15" t="s">
        <v>28</v>
      </c>
      <c r="Q900" s="146" t="s">
        <v>675</v>
      </c>
      <c r="R900" s="18" t="s">
        <v>672</v>
      </c>
      <c r="S900" s="18">
        <v>45749.0</v>
      </c>
      <c r="T900" s="18">
        <v>45784.0</v>
      </c>
      <c r="U900" s="13" t="s">
        <v>32</v>
      </c>
    </row>
    <row r="901" ht="15.75" customHeight="1">
      <c r="A901" s="84"/>
      <c r="B901" s="6">
        <v>1153.0</v>
      </c>
      <c r="C901" s="12" t="s">
        <v>1446</v>
      </c>
      <c r="D901" s="102" t="s">
        <v>1221</v>
      </c>
      <c r="E901" s="102"/>
      <c r="F901" s="102"/>
      <c r="G901" s="102"/>
      <c r="H901" s="15" t="s">
        <v>28</v>
      </c>
      <c r="I901" s="16"/>
      <c r="J901" s="16"/>
      <c r="K901" s="16"/>
      <c r="L901" s="16"/>
      <c r="M901" s="16"/>
      <c r="N901" s="13" t="s">
        <v>30</v>
      </c>
      <c r="O901" s="15" t="s">
        <v>30</v>
      </c>
      <c r="P901" s="15" t="s">
        <v>28</v>
      </c>
      <c r="Q901" s="146" t="s">
        <v>675</v>
      </c>
      <c r="R901" s="18" t="s">
        <v>672</v>
      </c>
      <c r="S901" s="18">
        <v>45749.0</v>
      </c>
      <c r="T901" s="18">
        <v>45784.0</v>
      </c>
      <c r="U901" s="13" t="s">
        <v>32</v>
      </c>
    </row>
    <row r="902" ht="15.75" customHeight="1">
      <c r="A902" s="84"/>
      <c r="B902" s="6">
        <v>1154.0</v>
      </c>
      <c r="C902" s="12" t="s">
        <v>1274</v>
      </c>
      <c r="D902" s="102" t="s">
        <v>1221</v>
      </c>
      <c r="E902" s="102"/>
      <c r="F902" s="102"/>
      <c r="G902" s="102"/>
      <c r="H902" s="15" t="s">
        <v>28</v>
      </c>
      <c r="I902" s="16"/>
      <c r="J902" s="16"/>
      <c r="K902" s="16"/>
      <c r="L902" s="16"/>
      <c r="M902" s="16"/>
      <c r="N902" s="13" t="s">
        <v>30</v>
      </c>
      <c r="O902" s="15" t="s">
        <v>30</v>
      </c>
      <c r="P902" s="15" t="s">
        <v>28</v>
      </c>
      <c r="Q902" s="146" t="s">
        <v>1863</v>
      </c>
      <c r="R902" s="18" t="s">
        <v>672</v>
      </c>
      <c r="S902" s="18">
        <v>45750.0</v>
      </c>
      <c r="T902" s="18">
        <v>45757.0</v>
      </c>
      <c r="U902" s="13" t="s">
        <v>32</v>
      </c>
    </row>
    <row r="903" ht="15.75" customHeight="1">
      <c r="A903" s="84"/>
      <c r="B903" s="6">
        <v>1155.0</v>
      </c>
      <c r="C903" s="12" t="s">
        <v>1449</v>
      </c>
      <c r="D903" s="102" t="s">
        <v>1221</v>
      </c>
      <c r="E903" s="102"/>
      <c r="F903" s="102"/>
      <c r="G903" s="102"/>
      <c r="H903" s="15" t="s">
        <v>28</v>
      </c>
      <c r="I903" s="16"/>
      <c r="J903" s="16"/>
      <c r="K903" s="16"/>
      <c r="L903" s="16"/>
      <c r="M903" s="16"/>
      <c r="N903" s="13" t="s">
        <v>30</v>
      </c>
      <c r="O903" s="15" t="s">
        <v>30</v>
      </c>
      <c r="P903" s="15" t="s">
        <v>28</v>
      </c>
      <c r="Q903" s="146" t="s">
        <v>675</v>
      </c>
      <c r="R903" s="18" t="s">
        <v>672</v>
      </c>
      <c r="S903" s="18">
        <v>45756.0</v>
      </c>
      <c r="T903" s="18">
        <v>45791.0</v>
      </c>
      <c r="U903" s="13" t="s">
        <v>32</v>
      </c>
    </row>
    <row r="904" ht="15.75" customHeight="1">
      <c r="A904" s="84"/>
      <c r="B904" s="6">
        <v>1156.0</v>
      </c>
      <c r="C904" s="12" t="s">
        <v>1450</v>
      </c>
      <c r="D904" s="102" t="s">
        <v>1221</v>
      </c>
      <c r="E904" s="102"/>
      <c r="F904" s="102"/>
      <c r="G904" s="102"/>
      <c r="H904" s="15" t="s">
        <v>28</v>
      </c>
      <c r="I904" s="16"/>
      <c r="J904" s="16"/>
      <c r="K904" s="16"/>
      <c r="L904" s="16"/>
      <c r="M904" s="16"/>
      <c r="N904" s="13" t="s">
        <v>30</v>
      </c>
      <c r="O904" s="15" t="s">
        <v>30</v>
      </c>
      <c r="P904" s="15" t="s">
        <v>28</v>
      </c>
      <c r="Q904" s="146" t="s">
        <v>675</v>
      </c>
      <c r="R904" s="18" t="s">
        <v>672</v>
      </c>
      <c r="S904" s="18">
        <v>45756.0</v>
      </c>
      <c r="T904" s="18">
        <v>45763.0</v>
      </c>
      <c r="U904" s="13" t="s">
        <v>32</v>
      </c>
    </row>
    <row r="905" ht="15.75" customHeight="1">
      <c r="A905" s="84"/>
      <c r="B905" s="6">
        <v>1157.0</v>
      </c>
      <c r="C905" s="12" t="s">
        <v>1452</v>
      </c>
      <c r="D905" s="102" t="s">
        <v>1221</v>
      </c>
      <c r="E905" s="102"/>
      <c r="F905" s="102"/>
      <c r="G905" s="102"/>
      <c r="H905" s="15" t="s">
        <v>28</v>
      </c>
      <c r="I905" s="16"/>
      <c r="J905" s="16"/>
      <c r="K905" s="16"/>
      <c r="L905" s="16"/>
      <c r="M905" s="16"/>
      <c r="N905" s="13" t="s">
        <v>30</v>
      </c>
      <c r="O905" s="15" t="s">
        <v>30</v>
      </c>
      <c r="P905" s="15" t="s">
        <v>28</v>
      </c>
      <c r="Q905" s="146" t="s">
        <v>675</v>
      </c>
      <c r="R905" s="18" t="s">
        <v>672</v>
      </c>
      <c r="S905" s="18">
        <v>45756.0</v>
      </c>
      <c r="T905" s="18">
        <v>45791.0</v>
      </c>
      <c r="U905" s="13" t="s">
        <v>32</v>
      </c>
    </row>
    <row r="906" ht="15.75" customHeight="1">
      <c r="A906" s="84"/>
      <c r="B906" s="6">
        <v>1158.0</v>
      </c>
      <c r="C906" s="12" t="s">
        <v>1453</v>
      </c>
      <c r="D906" s="102" t="s">
        <v>1221</v>
      </c>
      <c r="E906" s="102"/>
      <c r="F906" s="102"/>
      <c r="G906" s="102"/>
      <c r="H906" s="15" t="s">
        <v>28</v>
      </c>
      <c r="I906" s="16"/>
      <c r="J906" s="16"/>
      <c r="K906" s="16"/>
      <c r="L906" s="16"/>
      <c r="M906" s="16"/>
      <c r="N906" s="13" t="s">
        <v>30</v>
      </c>
      <c r="O906" s="15" t="s">
        <v>30</v>
      </c>
      <c r="P906" s="15" t="s">
        <v>28</v>
      </c>
      <c r="Q906" s="146" t="s">
        <v>675</v>
      </c>
      <c r="R906" s="18" t="s">
        <v>672</v>
      </c>
      <c r="S906" s="18">
        <v>45756.0</v>
      </c>
      <c r="T906" s="18">
        <v>45791.0</v>
      </c>
      <c r="U906" s="13" t="s">
        <v>32</v>
      </c>
    </row>
    <row r="907" ht="15.75" customHeight="1">
      <c r="A907" s="84"/>
      <c r="B907" s="6">
        <v>1159.0</v>
      </c>
      <c r="C907" s="12" t="s">
        <v>787</v>
      </c>
      <c r="D907" s="102" t="s">
        <v>1221</v>
      </c>
      <c r="E907" s="102"/>
      <c r="F907" s="102"/>
      <c r="G907" s="102"/>
      <c r="H907" s="15" t="s">
        <v>28</v>
      </c>
      <c r="I907" s="16"/>
      <c r="J907" s="16"/>
      <c r="K907" s="16"/>
      <c r="L907" s="16"/>
      <c r="M907" s="16"/>
      <c r="N907" s="13" t="s">
        <v>30</v>
      </c>
      <c r="O907" s="15" t="s">
        <v>30</v>
      </c>
      <c r="P907" s="15" t="s">
        <v>28</v>
      </c>
      <c r="Q907" s="146" t="s">
        <v>939</v>
      </c>
      <c r="R907" s="18" t="s">
        <v>672</v>
      </c>
      <c r="S907" s="18">
        <v>45756.0</v>
      </c>
      <c r="T907" s="18">
        <v>45791.0</v>
      </c>
      <c r="U907" s="13" t="s">
        <v>32</v>
      </c>
    </row>
    <row r="908" ht="15.75" customHeight="1">
      <c r="A908" s="84"/>
      <c r="B908" s="6">
        <v>1160.0</v>
      </c>
      <c r="C908" s="12" t="s">
        <v>1458</v>
      </c>
      <c r="D908" s="102" t="s">
        <v>1221</v>
      </c>
      <c r="E908" s="102"/>
      <c r="F908" s="102"/>
      <c r="G908" s="102"/>
      <c r="H908" s="15" t="s">
        <v>28</v>
      </c>
      <c r="I908" s="16"/>
      <c r="J908" s="16"/>
      <c r="K908" s="16"/>
      <c r="L908" s="16"/>
      <c r="M908" s="16"/>
      <c r="N908" s="13" t="s">
        <v>30</v>
      </c>
      <c r="O908" s="15" t="s">
        <v>30</v>
      </c>
      <c r="P908" s="15" t="s">
        <v>28</v>
      </c>
      <c r="Q908" s="146" t="s">
        <v>675</v>
      </c>
      <c r="R908" s="18" t="s">
        <v>672</v>
      </c>
      <c r="S908" s="18">
        <v>45756.0</v>
      </c>
      <c r="T908" s="18">
        <v>45791.0</v>
      </c>
      <c r="U908" s="13" t="s">
        <v>32</v>
      </c>
    </row>
    <row r="909" ht="15.75" customHeight="1">
      <c r="A909" s="84"/>
      <c r="B909" s="6">
        <v>1161.0</v>
      </c>
      <c r="C909" s="12" t="s">
        <v>1461</v>
      </c>
      <c r="D909" s="102" t="s">
        <v>1221</v>
      </c>
      <c r="E909" s="102"/>
      <c r="F909" s="102"/>
      <c r="G909" s="102"/>
      <c r="H909" s="15" t="s">
        <v>28</v>
      </c>
      <c r="I909" s="16"/>
      <c r="J909" s="16"/>
      <c r="K909" s="16"/>
      <c r="L909" s="16"/>
      <c r="M909" s="16"/>
      <c r="N909" s="13" t="s">
        <v>30</v>
      </c>
      <c r="O909" s="15" t="s">
        <v>30</v>
      </c>
      <c r="P909" s="15" t="s">
        <v>28</v>
      </c>
      <c r="Q909" s="146" t="s">
        <v>675</v>
      </c>
      <c r="R909" s="18" t="s">
        <v>672</v>
      </c>
      <c r="S909" s="18">
        <v>45756.0</v>
      </c>
      <c r="T909" s="18">
        <v>45791.0</v>
      </c>
      <c r="U909" s="13" t="s">
        <v>32</v>
      </c>
    </row>
    <row r="910" ht="15.75" customHeight="1">
      <c r="A910" s="84"/>
      <c r="B910" s="6">
        <v>1162.0</v>
      </c>
      <c r="C910" s="12" t="s">
        <v>1462</v>
      </c>
      <c r="D910" s="102" t="s">
        <v>1221</v>
      </c>
      <c r="E910" s="102"/>
      <c r="F910" s="102"/>
      <c r="G910" s="102"/>
      <c r="H910" s="15" t="s">
        <v>28</v>
      </c>
      <c r="I910" s="16"/>
      <c r="J910" s="16"/>
      <c r="K910" s="16"/>
      <c r="L910" s="16"/>
      <c r="M910" s="16"/>
      <c r="N910" s="13" t="s">
        <v>30</v>
      </c>
      <c r="O910" s="15" t="s">
        <v>30</v>
      </c>
      <c r="P910" s="15" t="s">
        <v>28</v>
      </c>
      <c r="Q910" s="146" t="s">
        <v>675</v>
      </c>
      <c r="R910" s="18" t="s">
        <v>672</v>
      </c>
      <c r="S910" s="18">
        <v>45756.0</v>
      </c>
      <c r="T910" s="18">
        <v>45791.0</v>
      </c>
      <c r="U910" s="13" t="s">
        <v>32</v>
      </c>
    </row>
    <row r="911" ht="15.75" customHeight="1">
      <c r="A911" s="84"/>
      <c r="B911" s="6">
        <v>1163.0</v>
      </c>
      <c r="C911" s="12" t="s">
        <v>1464</v>
      </c>
      <c r="D911" s="102" t="s">
        <v>1221</v>
      </c>
      <c r="E911" s="102"/>
      <c r="F911" s="102"/>
      <c r="G911" s="102"/>
      <c r="H911" s="15" t="s">
        <v>28</v>
      </c>
      <c r="I911" s="16"/>
      <c r="J911" s="16"/>
      <c r="K911" s="16"/>
      <c r="L911" s="16"/>
      <c r="M911" s="16"/>
      <c r="N911" s="13" t="s">
        <v>30</v>
      </c>
      <c r="O911" s="15" t="s">
        <v>30</v>
      </c>
      <c r="P911" s="15" t="s">
        <v>28</v>
      </c>
      <c r="Q911" s="146" t="s">
        <v>675</v>
      </c>
      <c r="R911" s="18" t="s">
        <v>672</v>
      </c>
      <c r="S911" s="18">
        <v>45756.0</v>
      </c>
      <c r="T911" s="18">
        <v>45791.0</v>
      </c>
      <c r="U911" s="13" t="s">
        <v>32</v>
      </c>
    </row>
    <row r="912" ht="15.75" customHeight="1">
      <c r="A912" s="84"/>
      <c r="B912" s="6">
        <v>1164.0</v>
      </c>
      <c r="C912" s="12" t="s">
        <v>1466</v>
      </c>
      <c r="D912" s="102" t="s">
        <v>1221</v>
      </c>
      <c r="E912" s="102"/>
      <c r="F912" s="102"/>
      <c r="G912" s="102"/>
      <c r="H912" s="15" t="s">
        <v>28</v>
      </c>
      <c r="I912" s="16"/>
      <c r="J912" s="16"/>
      <c r="K912" s="16"/>
      <c r="L912" s="16"/>
      <c r="M912" s="16"/>
      <c r="N912" s="13" t="s">
        <v>30</v>
      </c>
      <c r="O912" s="15" t="s">
        <v>30</v>
      </c>
      <c r="P912" s="15" t="s">
        <v>28</v>
      </c>
      <c r="Q912" s="146" t="s">
        <v>2099</v>
      </c>
      <c r="R912" s="18" t="s">
        <v>672</v>
      </c>
      <c r="S912" s="18">
        <v>45757.0</v>
      </c>
      <c r="T912" s="18">
        <v>45792.0</v>
      </c>
      <c r="U912" s="13" t="s">
        <v>32</v>
      </c>
    </row>
    <row r="913" ht="15.75" customHeight="1">
      <c r="A913" s="84"/>
      <c r="B913" s="6">
        <v>1165.0</v>
      </c>
      <c r="C913" s="12" t="s">
        <v>860</v>
      </c>
      <c r="D913" s="102" t="s">
        <v>1221</v>
      </c>
      <c r="E913" s="102"/>
      <c r="F913" s="102"/>
      <c r="G913" s="102"/>
      <c r="H913" s="15" t="s">
        <v>28</v>
      </c>
      <c r="I913" s="16"/>
      <c r="J913" s="16"/>
      <c r="K913" s="16"/>
      <c r="L913" s="16"/>
      <c r="M913" s="16"/>
      <c r="N913" s="13" t="s">
        <v>30</v>
      </c>
      <c r="O913" s="15" t="s">
        <v>30</v>
      </c>
      <c r="P913" s="15" t="s">
        <v>28</v>
      </c>
      <c r="Q913" s="146" t="s">
        <v>1122</v>
      </c>
      <c r="R913" s="18" t="s">
        <v>672</v>
      </c>
      <c r="S913" s="18">
        <v>45759.0</v>
      </c>
      <c r="T913" s="18">
        <v>45794.0</v>
      </c>
      <c r="U913" s="13" t="s">
        <v>32</v>
      </c>
    </row>
    <row r="914" ht="15.75" customHeight="1">
      <c r="A914" s="84"/>
      <c r="B914" s="6">
        <v>1166.0</v>
      </c>
      <c r="C914" s="12" t="s">
        <v>1470</v>
      </c>
      <c r="D914" s="102" t="s">
        <v>1221</v>
      </c>
      <c r="E914" s="102"/>
      <c r="F914" s="102"/>
      <c r="G914" s="102"/>
      <c r="H914" s="15" t="s">
        <v>28</v>
      </c>
      <c r="I914" s="16"/>
      <c r="J914" s="16"/>
      <c r="K914" s="16"/>
      <c r="L914" s="16"/>
      <c r="M914" s="16"/>
      <c r="N914" s="13" t="s">
        <v>30</v>
      </c>
      <c r="O914" s="15" t="s">
        <v>30</v>
      </c>
      <c r="P914" s="15" t="s">
        <v>28</v>
      </c>
      <c r="Q914" s="146" t="s">
        <v>675</v>
      </c>
      <c r="R914" s="18" t="s">
        <v>672</v>
      </c>
      <c r="S914" s="18">
        <v>45759.0</v>
      </c>
      <c r="T914" s="18">
        <v>45794.0</v>
      </c>
      <c r="U914" s="13" t="s">
        <v>32</v>
      </c>
    </row>
    <row r="915" ht="15.75" customHeight="1">
      <c r="A915" s="84"/>
      <c r="B915" s="6">
        <v>1167.0</v>
      </c>
      <c r="C915" s="12" t="s">
        <v>1472</v>
      </c>
      <c r="D915" s="102" t="s">
        <v>1321</v>
      </c>
      <c r="E915" s="102"/>
      <c r="F915" s="102"/>
      <c r="G915" s="102">
        <v>45779.0</v>
      </c>
      <c r="H915" s="15" t="s">
        <v>28</v>
      </c>
      <c r="I915" s="16"/>
      <c r="J915" s="16"/>
      <c r="K915" s="16"/>
      <c r="L915" s="16"/>
      <c r="M915" s="16"/>
      <c r="N915" s="13" t="s">
        <v>30</v>
      </c>
      <c r="O915" s="15" t="s">
        <v>30</v>
      </c>
      <c r="P915" s="15" t="s">
        <v>28</v>
      </c>
      <c r="Q915" s="146" t="s">
        <v>2100</v>
      </c>
      <c r="R915" s="18" t="s">
        <v>672</v>
      </c>
      <c r="S915" s="18">
        <v>45761.0</v>
      </c>
      <c r="T915" s="18">
        <v>45778.0</v>
      </c>
      <c r="U915" s="13" t="s">
        <v>32</v>
      </c>
    </row>
    <row r="916" ht="15.75" customHeight="1">
      <c r="A916" s="84"/>
      <c r="B916" s="6">
        <v>1168.0</v>
      </c>
      <c r="C916" s="12" t="s">
        <v>1125</v>
      </c>
      <c r="D916" s="102" t="s">
        <v>1314</v>
      </c>
      <c r="E916" s="102"/>
      <c r="F916" s="102"/>
      <c r="G916" s="102">
        <v>45772.0</v>
      </c>
      <c r="H916" s="15" t="s">
        <v>28</v>
      </c>
      <c r="I916" s="16"/>
      <c r="J916" s="16"/>
      <c r="K916" s="16"/>
      <c r="L916" s="16"/>
      <c r="M916" s="16"/>
      <c r="N916" s="13" t="s">
        <v>30</v>
      </c>
      <c r="O916" s="15" t="s">
        <v>30</v>
      </c>
      <c r="P916" s="15" t="s">
        <v>28</v>
      </c>
      <c r="Q916" s="146" t="s">
        <v>1455</v>
      </c>
      <c r="R916" s="18" t="s">
        <v>672</v>
      </c>
      <c r="S916" s="18">
        <v>45761.0</v>
      </c>
      <c r="T916" s="18">
        <v>45770.0</v>
      </c>
      <c r="U916" s="13" t="s">
        <v>32</v>
      </c>
    </row>
    <row r="917" ht="15.75" customHeight="1">
      <c r="A917" s="84"/>
      <c r="B917" s="6">
        <v>1169.0</v>
      </c>
      <c r="C917" s="12" t="s">
        <v>1477</v>
      </c>
      <c r="D917" s="102" t="s">
        <v>1221</v>
      </c>
      <c r="E917" s="102"/>
      <c r="F917" s="102"/>
      <c r="G917" s="102">
        <v>45777.0</v>
      </c>
      <c r="H917" s="15" t="s">
        <v>28</v>
      </c>
      <c r="I917" s="16"/>
      <c r="J917" s="16"/>
      <c r="K917" s="16"/>
      <c r="L917" s="16"/>
      <c r="M917" s="16"/>
      <c r="N917" s="13" t="s">
        <v>30</v>
      </c>
      <c r="O917" s="15" t="s">
        <v>30</v>
      </c>
      <c r="P917" s="15" t="s">
        <v>28</v>
      </c>
      <c r="Q917" s="146" t="s">
        <v>2101</v>
      </c>
      <c r="R917" s="18" t="s">
        <v>672</v>
      </c>
      <c r="S917" s="18">
        <v>45762.0</v>
      </c>
      <c r="T917" s="18">
        <v>45776.0</v>
      </c>
      <c r="U917" s="13" t="s">
        <v>32</v>
      </c>
    </row>
    <row r="918" ht="15.75" customHeight="1">
      <c r="A918" s="84"/>
      <c r="B918" s="6">
        <v>1170.0</v>
      </c>
      <c r="C918" s="12" t="s">
        <v>1478</v>
      </c>
      <c r="D918" s="102" t="s">
        <v>1321</v>
      </c>
      <c r="E918" s="102"/>
      <c r="F918" s="102"/>
      <c r="G918" s="102">
        <v>45784.0</v>
      </c>
      <c r="H918" s="15" t="s">
        <v>28</v>
      </c>
      <c r="I918" s="16"/>
      <c r="J918" s="16"/>
      <c r="K918" s="16"/>
      <c r="L918" s="16"/>
      <c r="M918" s="16"/>
      <c r="N918" s="13" t="s">
        <v>30</v>
      </c>
      <c r="O918" s="15" t="s">
        <v>30</v>
      </c>
      <c r="P918" s="15" t="s">
        <v>28</v>
      </c>
      <c r="Q918" s="146" t="s">
        <v>2102</v>
      </c>
      <c r="R918" s="18" t="s">
        <v>672</v>
      </c>
      <c r="S918" s="18">
        <v>45763.0</v>
      </c>
      <c r="T918" s="18">
        <v>45783.0</v>
      </c>
      <c r="U918" s="13" t="s">
        <v>32</v>
      </c>
    </row>
    <row r="919" ht="15.75" customHeight="1">
      <c r="A919" s="84"/>
      <c r="B919" s="6">
        <v>1171.0</v>
      </c>
      <c r="C919" s="12" t="s">
        <v>1481</v>
      </c>
      <c r="D919" s="102" t="s">
        <v>1221</v>
      </c>
      <c r="E919" s="102"/>
      <c r="F919" s="102"/>
      <c r="G919" s="102">
        <v>45789.0</v>
      </c>
      <c r="H919" s="15" t="s">
        <v>28</v>
      </c>
      <c r="I919" s="16"/>
      <c r="J919" s="16"/>
      <c r="K919" s="16"/>
      <c r="L919" s="16"/>
      <c r="M919" s="16"/>
      <c r="N919" s="13" t="s">
        <v>30</v>
      </c>
      <c r="O919" s="15" t="s">
        <v>30</v>
      </c>
      <c r="P919" s="15" t="s">
        <v>28</v>
      </c>
      <c r="Q919" s="146" t="s">
        <v>2103</v>
      </c>
      <c r="R919" s="18" t="s">
        <v>672</v>
      </c>
      <c r="S919" s="18">
        <v>45763.0</v>
      </c>
      <c r="T919" s="18">
        <v>45785.0</v>
      </c>
      <c r="U919" s="13" t="s">
        <v>32</v>
      </c>
    </row>
    <row r="920" ht="15.75" customHeight="1">
      <c r="A920" s="84"/>
      <c r="B920" s="6">
        <v>1172.0</v>
      </c>
      <c r="C920" s="12" t="s">
        <v>1482</v>
      </c>
      <c r="D920" s="102" t="s">
        <v>1221</v>
      </c>
      <c r="E920" s="102"/>
      <c r="F920" s="102"/>
      <c r="G920" s="102">
        <v>45791.0</v>
      </c>
      <c r="H920" s="15" t="s">
        <v>28</v>
      </c>
      <c r="I920" s="16"/>
      <c r="J920" s="16"/>
      <c r="K920" s="16"/>
      <c r="L920" s="16"/>
      <c r="M920" s="16"/>
      <c r="N920" s="13" t="s">
        <v>30</v>
      </c>
      <c r="O920" s="15" t="s">
        <v>30</v>
      </c>
      <c r="P920" s="15" t="s">
        <v>28</v>
      </c>
      <c r="Q920" s="146" t="s">
        <v>675</v>
      </c>
      <c r="R920" s="18" t="s">
        <v>672</v>
      </c>
      <c r="S920" s="18">
        <v>45764.0</v>
      </c>
      <c r="T920" s="18">
        <v>45790.0</v>
      </c>
      <c r="U920" s="13" t="s">
        <v>32</v>
      </c>
    </row>
    <row r="921" ht="15.75" customHeight="1">
      <c r="A921" s="84"/>
      <c r="B921" s="6">
        <v>1173.0</v>
      </c>
      <c r="C921" s="12" t="s">
        <v>1485</v>
      </c>
      <c r="D921" s="102" t="s">
        <v>1221</v>
      </c>
      <c r="E921" s="102"/>
      <c r="F921" s="102"/>
      <c r="G921" s="102">
        <v>45812.0</v>
      </c>
      <c r="H921" s="15" t="s">
        <v>28</v>
      </c>
      <c r="I921" s="16"/>
      <c r="J921" s="16"/>
      <c r="K921" s="16"/>
      <c r="L921" s="16"/>
      <c r="M921" s="16"/>
      <c r="N921" s="13" t="s">
        <v>30</v>
      </c>
      <c r="O921" s="15" t="s">
        <v>30</v>
      </c>
      <c r="P921" s="15" t="s">
        <v>28</v>
      </c>
      <c r="Q921" s="146" t="s">
        <v>2104</v>
      </c>
      <c r="R921" s="18" t="s">
        <v>672</v>
      </c>
      <c r="S921" s="18">
        <v>45764.0</v>
      </c>
      <c r="T921" s="18">
        <v>45811.0</v>
      </c>
      <c r="U921" s="13" t="s">
        <v>32</v>
      </c>
    </row>
    <row r="922" ht="15.75" customHeight="1">
      <c r="A922" s="84"/>
      <c r="B922" s="6">
        <v>1174.0</v>
      </c>
      <c r="C922" s="12" t="s">
        <v>1487</v>
      </c>
      <c r="D922" s="102" t="s">
        <v>1221</v>
      </c>
      <c r="E922" s="102"/>
      <c r="F922" s="102"/>
      <c r="G922" s="102">
        <v>45782.0</v>
      </c>
      <c r="H922" s="15" t="s">
        <v>28</v>
      </c>
      <c r="I922" s="16"/>
      <c r="J922" s="16"/>
      <c r="K922" s="16"/>
      <c r="L922" s="16"/>
      <c r="M922" s="16"/>
      <c r="N922" s="13" t="s">
        <v>30</v>
      </c>
      <c r="O922" s="15" t="s">
        <v>30</v>
      </c>
      <c r="P922" s="15" t="s">
        <v>28</v>
      </c>
      <c r="Q922" s="146" t="s">
        <v>2105</v>
      </c>
      <c r="R922" s="18" t="s">
        <v>672</v>
      </c>
      <c r="S922" s="18">
        <v>45769.0</v>
      </c>
      <c r="T922" s="18">
        <v>45778.0</v>
      </c>
      <c r="U922" s="13" t="s">
        <v>32</v>
      </c>
    </row>
    <row r="923" ht="15.75" customHeight="1">
      <c r="A923" s="84"/>
      <c r="B923" s="6">
        <v>1175.0</v>
      </c>
      <c r="C923" s="12" t="s">
        <v>1490</v>
      </c>
      <c r="D923" s="102" t="s">
        <v>1314</v>
      </c>
      <c r="E923" s="102"/>
      <c r="F923" s="102"/>
      <c r="G923" s="102">
        <v>45791.0</v>
      </c>
      <c r="H923" s="15" t="s">
        <v>28</v>
      </c>
      <c r="I923" s="16"/>
      <c r="J923" s="16"/>
      <c r="K923" s="16"/>
      <c r="L923" s="16"/>
      <c r="M923" s="16"/>
      <c r="N923" s="13" t="s">
        <v>30</v>
      </c>
      <c r="O923" s="15" t="s">
        <v>30</v>
      </c>
      <c r="P923" s="15" t="s">
        <v>28</v>
      </c>
      <c r="Q923" s="146" t="s">
        <v>675</v>
      </c>
      <c r="R923" s="18" t="s">
        <v>672</v>
      </c>
      <c r="S923" s="18">
        <v>45769.0</v>
      </c>
      <c r="T923" s="18">
        <v>45790.0</v>
      </c>
      <c r="U923" s="13" t="s">
        <v>32</v>
      </c>
    </row>
    <row r="924" ht="15.75" customHeight="1">
      <c r="A924" s="84"/>
      <c r="B924" s="6">
        <v>1176.0</v>
      </c>
      <c r="C924" s="12" t="s">
        <v>1492</v>
      </c>
      <c r="D924" s="102" t="s">
        <v>1321</v>
      </c>
      <c r="E924" s="102"/>
      <c r="F924" s="102"/>
      <c r="G924" s="102">
        <v>45782.0</v>
      </c>
      <c r="H924" s="15" t="s">
        <v>28</v>
      </c>
      <c r="I924" s="16"/>
      <c r="J924" s="16"/>
      <c r="K924" s="16"/>
      <c r="L924" s="16"/>
      <c r="M924" s="16"/>
      <c r="N924" s="13" t="s">
        <v>30</v>
      </c>
      <c r="O924" s="15" t="s">
        <v>30</v>
      </c>
      <c r="P924" s="15" t="s">
        <v>28</v>
      </c>
      <c r="Q924" s="146" t="s">
        <v>2106</v>
      </c>
      <c r="R924" s="18" t="s">
        <v>672</v>
      </c>
      <c r="S924" s="18">
        <v>45769.0</v>
      </c>
      <c r="T924" s="18">
        <v>45778.0</v>
      </c>
      <c r="U924" s="13" t="s">
        <v>32</v>
      </c>
    </row>
    <row r="925" ht="15.75" customHeight="1">
      <c r="A925" s="84"/>
      <c r="B925" s="6">
        <v>1177.0</v>
      </c>
      <c r="C925" s="16" t="s">
        <v>1494</v>
      </c>
      <c r="D925" s="102"/>
      <c r="E925" s="102"/>
      <c r="F925" s="102"/>
      <c r="G925" s="102"/>
      <c r="H925" s="15"/>
      <c r="I925" s="16"/>
      <c r="J925" s="16"/>
      <c r="K925" s="16"/>
      <c r="L925" s="16"/>
      <c r="M925" s="16"/>
      <c r="N925" s="13"/>
      <c r="O925" s="15"/>
      <c r="P925" s="15"/>
      <c r="Q925" s="18"/>
      <c r="R925" s="18"/>
      <c r="S925" s="18"/>
      <c r="T925" s="18"/>
      <c r="U925" s="13"/>
    </row>
    <row r="926" ht="15.75" customHeight="1">
      <c r="A926" s="84"/>
      <c r="B926" s="6">
        <v>1178.0</v>
      </c>
      <c r="C926" s="16" t="s">
        <v>1495</v>
      </c>
      <c r="D926" s="102"/>
      <c r="E926" s="102"/>
      <c r="F926" s="102"/>
      <c r="G926" s="102"/>
      <c r="H926" s="15"/>
      <c r="I926" s="16"/>
      <c r="J926" s="16"/>
      <c r="K926" s="16"/>
      <c r="L926" s="16"/>
      <c r="M926" s="16"/>
      <c r="N926" s="13"/>
      <c r="O926" s="15"/>
      <c r="P926" s="15"/>
      <c r="Q926" s="18"/>
      <c r="R926" s="18"/>
      <c r="S926" s="18"/>
      <c r="T926" s="18"/>
      <c r="U926" s="13"/>
    </row>
    <row r="927" ht="15.75" customHeight="1">
      <c r="A927" s="84"/>
      <c r="B927" s="6">
        <v>1179.0</v>
      </c>
      <c r="C927" s="16" t="s">
        <v>2107</v>
      </c>
      <c r="D927" s="102"/>
      <c r="E927" s="102"/>
      <c r="F927" s="102"/>
      <c r="G927" s="102"/>
      <c r="H927" s="15"/>
      <c r="I927" s="16"/>
      <c r="J927" s="16"/>
      <c r="K927" s="16"/>
      <c r="L927" s="16"/>
      <c r="M927" s="16"/>
      <c r="N927" s="13"/>
      <c r="O927" s="15"/>
      <c r="P927" s="15"/>
      <c r="Q927" s="18"/>
      <c r="R927" s="18"/>
      <c r="S927" s="18"/>
      <c r="T927" s="18"/>
      <c r="U927" s="13"/>
    </row>
    <row r="928" ht="15.75" customHeight="1">
      <c r="A928" s="84"/>
      <c r="B928" s="6">
        <v>1180.0</v>
      </c>
      <c r="C928" s="16" t="s">
        <v>2108</v>
      </c>
      <c r="D928" s="102"/>
      <c r="E928" s="102"/>
      <c r="F928" s="102"/>
      <c r="G928" s="102"/>
      <c r="H928" s="15"/>
      <c r="I928" s="16"/>
      <c r="J928" s="16"/>
      <c r="K928" s="16"/>
      <c r="L928" s="16"/>
      <c r="M928" s="16"/>
      <c r="N928" s="13"/>
      <c r="O928" s="15"/>
      <c r="P928" s="15"/>
      <c r="Q928" s="18"/>
      <c r="R928" s="18"/>
      <c r="S928" s="18"/>
      <c r="T928" s="18"/>
      <c r="U928" s="13"/>
    </row>
    <row r="929" ht="15.75" customHeight="1">
      <c r="A929" s="84"/>
      <c r="B929" s="6">
        <v>1181.0</v>
      </c>
      <c r="C929" s="16" t="s">
        <v>1498</v>
      </c>
      <c r="D929" s="102" t="s">
        <v>1314</v>
      </c>
      <c r="E929" s="102"/>
      <c r="F929" s="102"/>
      <c r="G929" s="102">
        <v>45778.0</v>
      </c>
      <c r="H929" s="13" t="s">
        <v>86</v>
      </c>
      <c r="I929" s="16"/>
      <c r="J929" s="16"/>
      <c r="K929" s="16"/>
      <c r="L929" s="16"/>
      <c r="M929" s="16"/>
      <c r="N929" s="13" t="s">
        <v>30</v>
      </c>
      <c r="O929" s="13" t="s">
        <v>86</v>
      </c>
      <c r="P929" s="15" t="s">
        <v>86</v>
      </c>
      <c r="Q929" s="18" t="s">
        <v>2109</v>
      </c>
      <c r="R929" s="18" t="s">
        <v>672</v>
      </c>
      <c r="S929" s="18">
        <v>45771.0</v>
      </c>
      <c r="T929" s="18">
        <v>45777.0</v>
      </c>
      <c r="U929" s="13"/>
    </row>
    <row r="930" ht="15.75" customHeight="1">
      <c r="A930" s="84"/>
      <c r="B930" s="6">
        <v>1182.0</v>
      </c>
      <c r="C930" s="16" t="s">
        <v>1499</v>
      </c>
      <c r="D930" s="102" t="s">
        <v>1314</v>
      </c>
      <c r="E930" s="102"/>
      <c r="F930" s="102"/>
      <c r="G930" s="102">
        <v>45777.0</v>
      </c>
      <c r="H930" s="13" t="s">
        <v>86</v>
      </c>
      <c r="I930" s="16"/>
      <c r="J930" s="16"/>
      <c r="K930" s="16"/>
      <c r="L930" s="16"/>
      <c r="M930" s="16"/>
      <c r="N930" s="13" t="s">
        <v>86</v>
      </c>
      <c r="O930" s="13" t="s">
        <v>86</v>
      </c>
      <c r="P930" s="15" t="s">
        <v>28</v>
      </c>
      <c r="Q930" s="18" t="s">
        <v>2110</v>
      </c>
      <c r="R930" s="18" t="s">
        <v>672</v>
      </c>
      <c r="S930" s="18">
        <v>45771.0</v>
      </c>
      <c r="T930" s="18">
        <v>45777.0</v>
      </c>
      <c r="U930" s="13"/>
    </row>
    <row r="931" ht="15.75" customHeight="1">
      <c r="A931" s="84"/>
      <c r="B931" s="6">
        <v>1183.0</v>
      </c>
      <c r="C931" s="16" t="s">
        <v>1500</v>
      </c>
      <c r="D931" s="102" t="s">
        <v>1321</v>
      </c>
      <c r="E931" s="102"/>
      <c r="F931" s="102"/>
      <c r="G931" s="102"/>
      <c r="H931" s="13" t="s">
        <v>86</v>
      </c>
      <c r="I931" s="16"/>
      <c r="J931" s="16"/>
      <c r="K931" s="16"/>
      <c r="L931" s="16"/>
      <c r="M931" s="16"/>
      <c r="N931" s="13" t="s">
        <v>86</v>
      </c>
      <c r="O931" s="15" t="s">
        <v>30</v>
      </c>
      <c r="P931" s="15" t="s">
        <v>86</v>
      </c>
      <c r="Q931" s="18" t="s">
        <v>2111</v>
      </c>
      <c r="R931" s="18" t="s">
        <v>672</v>
      </c>
      <c r="S931" s="18">
        <v>45771.0</v>
      </c>
      <c r="T931" s="18">
        <v>45779.0</v>
      </c>
      <c r="U931" s="13"/>
    </row>
    <row r="932" ht="15.75" customHeight="1">
      <c r="A932" s="84"/>
      <c r="B932" s="6">
        <v>1184.0</v>
      </c>
      <c r="C932" s="16" t="s">
        <v>1503</v>
      </c>
      <c r="D932" s="102" t="s">
        <v>1221</v>
      </c>
      <c r="E932" s="102"/>
      <c r="F932" s="102"/>
      <c r="G932" s="102">
        <v>45814.0</v>
      </c>
      <c r="H932" s="15" t="s">
        <v>28</v>
      </c>
      <c r="I932" s="16"/>
      <c r="J932" s="16"/>
      <c r="K932" s="16"/>
      <c r="L932" s="16"/>
      <c r="M932" s="16"/>
      <c r="N932" s="13" t="s">
        <v>30</v>
      </c>
      <c r="O932" s="15" t="s">
        <v>30</v>
      </c>
      <c r="P932" s="15" t="s">
        <v>86</v>
      </c>
      <c r="Q932" s="18" t="s">
        <v>2112</v>
      </c>
      <c r="R932" s="18" t="s">
        <v>672</v>
      </c>
      <c r="S932" s="18">
        <v>45771.0</v>
      </c>
      <c r="T932" s="18">
        <v>45813.0</v>
      </c>
      <c r="U932" s="13"/>
    </row>
    <row r="933" ht="15.75" customHeight="1">
      <c r="A933" s="84"/>
      <c r="B933" s="6">
        <v>1185.0</v>
      </c>
      <c r="C933" s="16" t="s">
        <v>2113</v>
      </c>
      <c r="D933" s="102"/>
      <c r="E933" s="102"/>
      <c r="F933" s="102"/>
      <c r="G933" s="102"/>
      <c r="H933" s="15"/>
      <c r="I933" s="16"/>
      <c r="J933" s="16"/>
      <c r="K933" s="16"/>
      <c r="L933" s="16"/>
      <c r="M933" s="16"/>
      <c r="N933" s="13"/>
      <c r="O933" s="15"/>
      <c r="P933" s="15"/>
      <c r="Q933" s="18"/>
      <c r="R933" s="18"/>
      <c r="S933" s="18"/>
      <c r="T933" s="18"/>
      <c r="U933" s="13"/>
    </row>
    <row r="934" ht="15.75" customHeight="1">
      <c r="A934" s="84"/>
      <c r="B934" s="6">
        <v>1186.0</v>
      </c>
      <c r="C934" s="16" t="s">
        <v>1504</v>
      </c>
      <c r="D934" s="102" t="s">
        <v>1221</v>
      </c>
      <c r="E934" s="102"/>
      <c r="F934" s="102"/>
      <c r="G934" s="102">
        <v>45824.0</v>
      </c>
      <c r="H934" s="15" t="s">
        <v>28</v>
      </c>
      <c r="I934" s="16"/>
      <c r="J934" s="16"/>
      <c r="K934" s="16"/>
      <c r="L934" s="16"/>
      <c r="M934" s="16"/>
      <c r="N934" s="13" t="s">
        <v>30</v>
      </c>
      <c r="O934" s="15" t="s">
        <v>30</v>
      </c>
      <c r="P934" s="15" t="s">
        <v>28</v>
      </c>
      <c r="Q934" s="18" t="s">
        <v>2114</v>
      </c>
      <c r="R934" s="18" t="s">
        <v>672</v>
      </c>
      <c r="S934" s="18"/>
      <c r="T934" s="18">
        <v>45820.0</v>
      </c>
      <c r="U934" s="13"/>
    </row>
    <row r="935" ht="15.75" customHeight="1">
      <c r="A935" s="84"/>
      <c r="B935" s="6">
        <v>1187.0</v>
      </c>
      <c r="C935" s="16" t="s">
        <v>1505</v>
      </c>
      <c r="D935" s="102" t="s">
        <v>2115</v>
      </c>
      <c r="E935" s="102"/>
      <c r="F935" s="102"/>
      <c r="G935" s="102">
        <v>45780.0</v>
      </c>
      <c r="H935" s="15" t="s">
        <v>28</v>
      </c>
      <c r="I935" s="16"/>
      <c r="J935" s="16"/>
      <c r="K935" s="16"/>
      <c r="L935" s="16"/>
      <c r="M935" s="16"/>
      <c r="N935" s="13" t="s">
        <v>86</v>
      </c>
      <c r="O935" s="13" t="s">
        <v>86</v>
      </c>
      <c r="P935" s="15" t="s">
        <v>86</v>
      </c>
      <c r="Q935" s="18" t="s">
        <v>2116</v>
      </c>
      <c r="R935" s="18" t="s">
        <v>72</v>
      </c>
      <c r="S935" s="18"/>
      <c r="T935" s="18"/>
      <c r="U935" s="13"/>
    </row>
    <row r="936" ht="15.75" customHeight="1">
      <c r="A936" s="84"/>
      <c r="B936" s="6">
        <v>1188.0</v>
      </c>
      <c r="C936" s="16" t="s">
        <v>1507</v>
      </c>
      <c r="D936" s="102" t="s">
        <v>2115</v>
      </c>
      <c r="E936" s="102"/>
      <c r="F936" s="102"/>
      <c r="G936" s="102">
        <v>45783.0</v>
      </c>
      <c r="H936" s="15" t="s">
        <v>699</v>
      </c>
      <c r="I936" s="16"/>
      <c r="J936" s="16"/>
      <c r="K936" s="16"/>
      <c r="L936" s="16"/>
      <c r="M936" s="16"/>
      <c r="N936" s="13" t="s">
        <v>86</v>
      </c>
      <c r="O936" s="13" t="s">
        <v>86</v>
      </c>
      <c r="P936" s="15" t="s">
        <v>86</v>
      </c>
      <c r="Q936" s="18"/>
      <c r="R936" s="18" t="s">
        <v>672</v>
      </c>
      <c r="S936" s="18"/>
      <c r="T936" s="18"/>
      <c r="U936" s="13"/>
    </row>
    <row r="937" ht="15.75" customHeight="1">
      <c r="A937" s="84"/>
      <c r="B937" s="6">
        <v>1189.0</v>
      </c>
      <c r="C937" s="16" t="s">
        <v>2117</v>
      </c>
      <c r="D937" s="102" t="s">
        <v>2115</v>
      </c>
      <c r="E937" s="102"/>
      <c r="F937" s="102"/>
      <c r="G937" s="102">
        <v>45801.0</v>
      </c>
      <c r="H937" s="15" t="s">
        <v>28</v>
      </c>
      <c r="I937" s="16"/>
      <c r="J937" s="16"/>
      <c r="K937" s="16"/>
      <c r="L937" s="16"/>
      <c r="M937" s="16"/>
      <c r="N937" s="13" t="s">
        <v>86</v>
      </c>
      <c r="O937" s="13" t="s">
        <v>86</v>
      </c>
      <c r="P937" s="15" t="s">
        <v>86</v>
      </c>
      <c r="Q937" s="18"/>
      <c r="R937" s="18" t="s">
        <v>672</v>
      </c>
      <c r="S937" s="18"/>
      <c r="T937" s="18"/>
      <c r="U937" s="13"/>
    </row>
    <row r="938" ht="15.75" customHeight="1">
      <c r="A938" s="84"/>
      <c r="B938" s="6">
        <v>1190.0</v>
      </c>
      <c r="C938" s="16" t="s">
        <v>1510</v>
      </c>
      <c r="D938" s="102" t="s">
        <v>1221</v>
      </c>
      <c r="E938" s="102"/>
      <c r="F938" s="102"/>
      <c r="G938" s="102">
        <v>45827.0</v>
      </c>
      <c r="H938" s="15" t="s">
        <v>28</v>
      </c>
      <c r="I938" s="16"/>
      <c r="J938" s="16"/>
      <c r="K938" s="16"/>
      <c r="L938" s="16"/>
      <c r="M938" s="16"/>
      <c r="N938" s="13" t="s">
        <v>30</v>
      </c>
      <c r="O938" s="15" t="s">
        <v>30</v>
      </c>
      <c r="P938" s="15" t="s">
        <v>28</v>
      </c>
      <c r="Q938" s="18" t="s">
        <v>2118</v>
      </c>
      <c r="R938" s="18" t="s">
        <v>672</v>
      </c>
      <c r="S938" s="18"/>
      <c r="T938" s="18"/>
      <c r="U938" s="13"/>
    </row>
    <row r="939" ht="15.75" customHeight="1">
      <c r="A939" s="84"/>
      <c r="B939" s="6">
        <v>1191.0</v>
      </c>
      <c r="C939" s="16" t="s">
        <v>1512</v>
      </c>
      <c r="D939" s="102" t="s">
        <v>1314</v>
      </c>
      <c r="E939" s="102"/>
      <c r="F939" s="102"/>
      <c r="G939" s="102">
        <v>45785.0</v>
      </c>
      <c r="H939" s="15" t="s">
        <v>28</v>
      </c>
      <c r="I939" s="16"/>
      <c r="J939" s="16"/>
      <c r="K939" s="16"/>
      <c r="L939" s="16"/>
      <c r="M939" s="16"/>
      <c r="N939" s="13" t="s">
        <v>30</v>
      </c>
      <c r="O939" s="15" t="s">
        <v>30</v>
      </c>
      <c r="P939" s="15" t="s">
        <v>28</v>
      </c>
      <c r="Q939" s="18" t="s">
        <v>620</v>
      </c>
      <c r="R939" s="18" t="s">
        <v>72</v>
      </c>
      <c r="S939" s="18"/>
      <c r="T939" s="18"/>
      <c r="U939" s="13"/>
    </row>
    <row r="940" ht="15.75" customHeight="1">
      <c r="A940" s="84"/>
      <c r="B940" s="6">
        <v>1192.0</v>
      </c>
      <c r="C940" s="16" t="s">
        <v>1514</v>
      </c>
      <c r="D940" s="102" t="s">
        <v>1314</v>
      </c>
      <c r="E940" s="102"/>
      <c r="F940" s="102"/>
      <c r="G940" s="102">
        <v>45790.0</v>
      </c>
      <c r="H940" s="15" t="s">
        <v>28</v>
      </c>
      <c r="I940" s="16"/>
      <c r="J940" s="16"/>
      <c r="K940" s="16"/>
      <c r="L940" s="16"/>
      <c r="M940" s="16"/>
      <c r="N940" s="13" t="s">
        <v>30</v>
      </c>
      <c r="O940" s="15" t="s">
        <v>30</v>
      </c>
      <c r="P940" s="15" t="s">
        <v>86</v>
      </c>
      <c r="Q940" s="18"/>
      <c r="R940" s="18" t="s">
        <v>72</v>
      </c>
      <c r="S940" s="18"/>
      <c r="T940" s="18"/>
      <c r="U940" s="13"/>
    </row>
    <row r="941" ht="15.75" customHeight="1">
      <c r="A941" s="84"/>
      <c r="B941" s="6">
        <v>1193.0</v>
      </c>
      <c r="C941" s="16" t="s">
        <v>1515</v>
      </c>
      <c r="D941" s="102" t="s">
        <v>1221</v>
      </c>
      <c r="E941" s="102"/>
      <c r="F941" s="102"/>
      <c r="G941" s="102">
        <v>45814.0</v>
      </c>
      <c r="H941" s="15" t="s">
        <v>28</v>
      </c>
      <c r="I941" s="16"/>
      <c r="J941" s="16"/>
      <c r="K941" s="16"/>
      <c r="L941" s="16"/>
      <c r="M941" s="16"/>
      <c r="N941" s="13" t="s">
        <v>30</v>
      </c>
      <c r="O941" s="15" t="s">
        <v>30</v>
      </c>
      <c r="P941" s="15" t="s">
        <v>28</v>
      </c>
      <c r="Q941" s="18" t="s">
        <v>2119</v>
      </c>
      <c r="R941" s="18" t="s">
        <v>72</v>
      </c>
      <c r="S941" s="18"/>
      <c r="T941" s="18"/>
      <c r="U941" s="13"/>
    </row>
    <row r="942" ht="15.75" customHeight="1">
      <c r="A942" s="84"/>
      <c r="B942" s="6">
        <v>1194.0</v>
      </c>
      <c r="C942" s="16" t="s">
        <v>1516</v>
      </c>
      <c r="D942" s="102" t="s">
        <v>1221</v>
      </c>
      <c r="E942" s="102"/>
      <c r="F942" s="102"/>
      <c r="G942" s="102">
        <v>45786.0</v>
      </c>
      <c r="H942" s="13" t="s">
        <v>86</v>
      </c>
      <c r="I942" s="16"/>
      <c r="J942" s="16"/>
      <c r="K942" s="16"/>
      <c r="L942" s="16"/>
      <c r="M942" s="16"/>
      <c r="N942" s="13" t="s">
        <v>86</v>
      </c>
      <c r="O942" s="13" t="s">
        <v>86</v>
      </c>
      <c r="P942" s="15" t="s">
        <v>28</v>
      </c>
      <c r="Q942" s="208" t="s">
        <v>2120</v>
      </c>
      <c r="R942" s="18" t="s">
        <v>72</v>
      </c>
      <c r="S942" s="18"/>
      <c r="T942" s="18"/>
      <c r="U942" s="13"/>
    </row>
    <row r="943" ht="15.75" customHeight="1">
      <c r="A943" s="84"/>
      <c r="B943" s="6">
        <v>1195.0</v>
      </c>
      <c r="C943" s="16" t="s">
        <v>239</v>
      </c>
      <c r="D943" s="102" t="s">
        <v>1221</v>
      </c>
      <c r="E943" s="102"/>
      <c r="F943" s="102"/>
      <c r="G943" s="102">
        <v>45820.0</v>
      </c>
      <c r="H943" s="15" t="s">
        <v>28</v>
      </c>
      <c r="I943" s="16"/>
      <c r="J943" s="16"/>
      <c r="K943" s="16"/>
      <c r="L943" s="16"/>
      <c r="M943" s="16"/>
      <c r="N943" s="13" t="s">
        <v>30</v>
      </c>
      <c r="O943" s="15" t="s">
        <v>30</v>
      </c>
      <c r="P943" s="15" t="s">
        <v>28</v>
      </c>
      <c r="Q943" s="208" t="s">
        <v>2121</v>
      </c>
      <c r="R943" s="18" t="s">
        <v>72</v>
      </c>
      <c r="S943" s="18"/>
      <c r="T943" s="18"/>
      <c r="U943" s="13"/>
    </row>
    <row r="944" ht="15.75" customHeight="1">
      <c r="A944" s="84"/>
      <c r="B944" s="6">
        <v>1196.0</v>
      </c>
      <c r="C944" s="16" t="s">
        <v>1518</v>
      </c>
      <c r="D944" s="102" t="s">
        <v>1314</v>
      </c>
      <c r="E944" s="102"/>
      <c r="F944" s="102"/>
      <c r="G944" s="102">
        <v>45792.0</v>
      </c>
      <c r="H944" s="15" t="s">
        <v>28</v>
      </c>
      <c r="I944" s="16"/>
      <c r="J944" s="16"/>
      <c r="K944" s="16"/>
      <c r="L944" s="16"/>
      <c r="M944" s="16"/>
      <c r="N944" s="13" t="s">
        <v>86</v>
      </c>
      <c r="O944" s="13" t="s">
        <v>86</v>
      </c>
      <c r="P944" s="15" t="s">
        <v>86</v>
      </c>
      <c r="Q944" s="18" t="s">
        <v>2122</v>
      </c>
      <c r="R944" s="18" t="s">
        <v>72</v>
      </c>
      <c r="S944" s="18"/>
      <c r="T944" s="18"/>
      <c r="U944" s="13"/>
    </row>
    <row r="945" ht="15.75" customHeight="1">
      <c r="A945" s="84"/>
      <c r="B945" s="6">
        <v>1197.0</v>
      </c>
      <c r="C945" s="16" t="s">
        <v>1520</v>
      </c>
      <c r="D945" s="102" t="s">
        <v>1221</v>
      </c>
      <c r="E945" s="102"/>
      <c r="F945" s="102"/>
      <c r="G945" s="102">
        <v>45814.0</v>
      </c>
      <c r="H945" s="13" t="s">
        <v>86</v>
      </c>
      <c r="I945" s="16"/>
      <c r="J945" s="16"/>
      <c r="K945" s="16"/>
      <c r="L945" s="16"/>
      <c r="M945" s="16"/>
      <c r="N945" s="13" t="s">
        <v>30</v>
      </c>
      <c r="O945" s="15" t="s">
        <v>30</v>
      </c>
      <c r="P945" s="15" t="s">
        <v>86</v>
      </c>
      <c r="Q945" s="18" t="s">
        <v>2123</v>
      </c>
      <c r="R945" s="18" t="s">
        <v>72</v>
      </c>
      <c r="S945" s="18"/>
      <c r="T945" s="18"/>
      <c r="U945" s="13"/>
    </row>
    <row r="946" ht="15.75" customHeight="1">
      <c r="A946" s="84"/>
      <c r="B946" s="6">
        <v>1198.0</v>
      </c>
      <c r="C946" s="16" t="s">
        <v>1521</v>
      </c>
      <c r="D946" s="102" t="s">
        <v>1221</v>
      </c>
      <c r="E946" s="102"/>
      <c r="F946" s="102"/>
      <c r="G946" s="102">
        <v>45794.0</v>
      </c>
      <c r="H946" s="13" t="s">
        <v>86</v>
      </c>
      <c r="I946" s="16"/>
      <c r="J946" s="16"/>
      <c r="K946" s="16"/>
      <c r="L946" s="16"/>
      <c r="M946" s="16"/>
      <c r="N946" s="13" t="s">
        <v>86</v>
      </c>
      <c r="O946" s="13" t="s">
        <v>86</v>
      </c>
      <c r="P946" s="15" t="s">
        <v>86</v>
      </c>
      <c r="Q946" s="18" t="s">
        <v>2124</v>
      </c>
      <c r="R946" s="18" t="s">
        <v>72</v>
      </c>
      <c r="S946" s="18"/>
      <c r="T946" s="18"/>
      <c r="U946" s="13"/>
    </row>
    <row r="947" ht="15.75" customHeight="1">
      <c r="A947" s="84"/>
      <c r="B947" s="6" t="s">
        <v>2125</v>
      </c>
      <c r="C947" s="12" t="s">
        <v>1340</v>
      </c>
      <c r="D947" s="102" t="s">
        <v>1221</v>
      </c>
      <c r="E947" s="102"/>
      <c r="F947" s="102"/>
      <c r="G947" s="102">
        <v>45794.0</v>
      </c>
      <c r="H947" s="15" t="s">
        <v>28</v>
      </c>
      <c r="I947" s="16"/>
      <c r="J947" s="16"/>
      <c r="K947" s="16"/>
      <c r="L947" s="16"/>
      <c r="M947" s="16"/>
      <c r="N947" s="13" t="s">
        <v>30</v>
      </c>
      <c r="O947" s="15" t="s">
        <v>30</v>
      </c>
      <c r="P947" s="15" t="s">
        <v>28</v>
      </c>
      <c r="Q947" s="146" t="s">
        <v>1987</v>
      </c>
      <c r="R947" s="18" t="s">
        <v>672</v>
      </c>
      <c r="S947" s="18">
        <v>45695.0</v>
      </c>
      <c r="T947" s="18">
        <v>45751.0</v>
      </c>
      <c r="U947" s="13" t="s">
        <v>59</v>
      </c>
    </row>
    <row r="948" ht="15.75" customHeight="1">
      <c r="A948" s="84"/>
      <c r="B948" s="6" t="s">
        <v>2038</v>
      </c>
      <c r="C948" s="12" t="s">
        <v>2126</v>
      </c>
      <c r="D948" s="102" t="s">
        <v>1221</v>
      </c>
      <c r="E948" s="102"/>
      <c r="F948" s="102"/>
      <c r="G948" s="102">
        <v>45801.0</v>
      </c>
      <c r="H948" s="15" t="s">
        <v>28</v>
      </c>
      <c r="I948" s="16"/>
      <c r="J948" s="16"/>
      <c r="K948" s="16"/>
      <c r="L948" s="16"/>
      <c r="M948" s="16"/>
      <c r="N948" s="13" t="s">
        <v>86</v>
      </c>
      <c r="O948" s="13" t="s">
        <v>86</v>
      </c>
      <c r="P948" s="15" t="s">
        <v>86</v>
      </c>
      <c r="Q948" s="146" t="s">
        <v>675</v>
      </c>
      <c r="R948" s="18" t="s">
        <v>672</v>
      </c>
      <c r="S948" s="18"/>
      <c r="T948" s="18"/>
      <c r="U948" s="13"/>
    </row>
    <row r="949" ht="15.75" customHeight="1">
      <c r="A949" s="84"/>
      <c r="B949" s="6" t="s">
        <v>2082</v>
      </c>
      <c r="C949" s="16" t="s">
        <v>2083</v>
      </c>
      <c r="D949" s="102" t="s">
        <v>1221</v>
      </c>
      <c r="E949" s="102"/>
      <c r="F949" s="102"/>
      <c r="G949" s="102">
        <v>45792.0</v>
      </c>
      <c r="H949" s="15" t="s">
        <v>28</v>
      </c>
      <c r="I949" s="16"/>
      <c r="J949" s="16"/>
      <c r="K949" s="16"/>
      <c r="L949" s="16"/>
      <c r="M949" s="16"/>
      <c r="N949" s="13" t="s">
        <v>86</v>
      </c>
      <c r="O949" s="13" t="s">
        <v>86</v>
      </c>
      <c r="P949" s="15" t="s">
        <v>86</v>
      </c>
      <c r="Q949" s="18" t="s">
        <v>2127</v>
      </c>
      <c r="R949" s="18" t="s">
        <v>72</v>
      </c>
      <c r="S949" s="18"/>
      <c r="T949" s="18"/>
      <c r="U949" s="13"/>
    </row>
    <row r="950" ht="15.75" customHeight="1">
      <c r="A950" s="84"/>
      <c r="B950" s="6" t="s">
        <v>2075</v>
      </c>
      <c r="C950" s="16" t="s">
        <v>2076</v>
      </c>
      <c r="D950" s="102" t="s">
        <v>1221</v>
      </c>
      <c r="E950" s="102"/>
      <c r="F950" s="102"/>
      <c r="G950" s="102">
        <v>45798.0</v>
      </c>
      <c r="H950" s="15" t="s">
        <v>28</v>
      </c>
      <c r="I950" s="16"/>
      <c r="J950" s="16"/>
      <c r="K950" s="16"/>
      <c r="L950" s="16"/>
      <c r="M950" s="16"/>
      <c r="N950" s="13" t="s">
        <v>86</v>
      </c>
      <c r="O950" s="13" t="s">
        <v>86</v>
      </c>
      <c r="P950" s="15" t="s">
        <v>86</v>
      </c>
      <c r="Q950" s="18" t="s">
        <v>2128</v>
      </c>
      <c r="R950" s="18" t="s">
        <v>72</v>
      </c>
      <c r="S950" s="18"/>
      <c r="T950" s="18"/>
      <c r="U950" s="13"/>
    </row>
    <row r="951" ht="15.75" customHeight="1">
      <c r="A951" s="84"/>
      <c r="B951" s="6">
        <v>1199.0</v>
      </c>
      <c r="C951" s="16" t="s">
        <v>1522</v>
      </c>
      <c r="D951" s="102" t="s">
        <v>2129</v>
      </c>
      <c r="E951" s="102"/>
      <c r="F951" s="102"/>
      <c r="G951" s="102">
        <v>45814.0</v>
      </c>
      <c r="H951" s="13" t="s">
        <v>86</v>
      </c>
      <c r="I951" s="16"/>
      <c r="J951" s="16"/>
      <c r="K951" s="16"/>
      <c r="L951" s="16"/>
      <c r="M951" s="16"/>
      <c r="N951" s="13" t="s">
        <v>86</v>
      </c>
      <c r="O951" s="13" t="s">
        <v>86</v>
      </c>
      <c r="P951" s="15" t="s">
        <v>86</v>
      </c>
      <c r="Q951" s="18" t="s">
        <v>2130</v>
      </c>
      <c r="R951" s="18" t="s">
        <v>72</v>
      </c>
      <c r="S951" s="18"/>
      <c r="T951" s="18"/>
      <c r="U951" s="13"/>
    </row>
    <row r="952" ht="15.75" customHeight="1">
      <c r="A952" s="84"/>
      <c r="B952" s="6">
        <v>1200.0</v>
      </c>
      <c r="C952" s="16" t="s">
        <v>1523</v>
      </c>
      <c r="D952" s="102" t="s">
        <v>1221</v>
      </c>
      <c r="E952" s="102"/>
      <c r="F952" s="102"/>
      <c r="G952" s="102">
        <v>45843.0</v>
      </c>
      <c r="H952" s="15" t="s">
        <v>28</v>
      </c>
      <c r="I952" s="16"/>
      <c r="J952" s="16"/>
      <c r="K952" s="16"/>
      <c r="L952" s="16"/>
      <c r="M952" s="16"/>
      <c r="N952" s="13" t="s">
        <v>30</v>
      </c>
      <c r="O952" s="15" t="s">
        <v>30</v>
      </c>
      <c r="P952" s="15" t="s">
        <v>28</v>
      </c>
      <c r="Q952" s="18" t="s">
        <v>2131</v>
      </c>
      <c r="R952" s="18" t="s">
        <v>72</v>
      </c>
      <c r="S952" s="18"/>
      <c r="T952" s="18"/>
      <c r="U952" s="13"/>
    </row>
    <row r="953" ht="15.75" customHeight="1">
      <c r="A953" s="84"/>
      <c r="B953" s="6" t="s">
        <v>2036</v>
      </c>
      <c r="C953" s="16" t="s">
        <v>2037</v>
      </c>
      <c r="D953" s="102" t="s">
        <v>354</v>
      </c>
      <c r="E953" s="102"/>
      <c r="F953" s="102"/>
      <c r="G953" s="102">
        <v>45797.0</v>
      </c>
      <c r="H953" s="15" t="s">
        <v>28</v>
      </c>
      <c r="I953" s="16"/>
      <c r="J953" s="16"/>
      <c r="K953" s="16"/>
      <c r="L953" s="16"/>
      <c r="M953" s="16"/>
      <c r="N953" s="13" t="s">
        <v>86</v>
      </c>
      <c r="O953" s="13" t="s">
        <v>86</v>
      </c>
      <c r="P953" s="15" t="s">
        <v>86</v>
      </c>
      <c r="Q953" s="18" t="s">
        <v>2095</v>
      </c>
      <c r="R953" s="18" t="s">
        <v>72</v>
      </c>
      <c r="S953" s="18"/>
      <c r="T953" s="18"/>
      <c r="U953" s="13"/>
    </row>
    <row r="954" ht="15.75" customHeight="1">
      <c r="A954" s="84"/>
      <c r="B954" s="6">
        <v>1201.0</v>
      </c>
      <c r="C954" s="16" t="s">
        <v>2132</v>
      </c>
      <c r="D954" s="102" t="s">
        <v>1321</v>
      </c>
      <c r="E954" s="102"/>
      <c r="F954" s="102"/>
      <c r="G954" s="102"/>
      <c r="H954" s="15" t="s">
        <v>28</v>
      </c>
      <c r="I954" s="16"/>
      <c r="J954" s="16"/>
      <c r="K954" s="16"/>
      <c r="L954" s="16"/>
      <c r="M954" s="16"/>
      <c r="N954" s="13" t="s">
        <v>86</v>
      </c>
      <c r="O954" s="13" t="s">
        <v>86</v>
      </c>
      <c r="P954" s="15" t="s">
        <v>86</v>
      </c>
      <c r="Q954" s="18" t="s">
        <v>2133</v>
      </c>
      <c r="R954" s="18" t="s">
        <v>72</v>
      </c>
      <c r="S954" s="18"/>
      <c r="T954" s="18"/>
      <c r="U954" s="13"/>
    </row>
    <row r="955" ht="15.75" customHeight="1">
      <c r="A955" s="84"/>
      <c r="B955" s="6">
        <v>1202.0</v>
      </c>
      <c r="C955" s="16" t="s">
        <v>1525</v>
      </c>
      <c r="D955" s="102" t="s">
        <v>1321</v>
      </c>
      <c r="E955" s="102"/>
      <c r="F955" s="102"/>
      <c r="G955" s="102">
        <v>45820.0</v>
      </c>
      <c r="H955" s="15" t="s">
        <v>28</v>
      </c>
      <c r="I955" s="16"/>
      <c r="J955" s="16"/>
      <c r="K955" s="16"/>
      <c r="L955" s="16"/>
      <c r="M955" s="16"/>
      <c r="N955" s="13" t="s">
        <v>86</v>
      </c>
      <c r="O955" s="13" t="s">
        <v>86</v>
      </c>
      <c r="P955" s="15" t="s">
        <v>86</v>
      </c>
      <c r="Q955" s="18"/>
      <c r="R955" s="18" t="s">
        <v>72</v>
      </c>
      <c r="S955" s="18"/>
      <c r="T955" s="18"/>
      <c r="U955" s="13"/>
    </row>
    <row r="956" ht="15.75" customHeight="1">
      <c r="A956" s="84"/>
      <c r="B956" s="6">
        <v>1203.0</v>
      </c>
      <c r="C956" s="16" t="s">
        <v>1526</v>
      </c>
      <c r="D956" s="102" t="s">
        <v>385</v>
      </c>
      <c r="E956" s="102"/>
      <c r="F956" s="102"/>
      <c r="G956" s="102">
        <v>45821.0</v>
      </c>
      <c r="H956" s="15" t="s">
        <v>28</v>
      </c>
      <c r="I956" s="16"/>
      <c r="J956" s="16"/>
      <c r="K956" s="16"/>
      <c r="L956" s="16"/>
      <c r="M956" s="16"/>
      <c r="N956" s="13" t="s">
        <v>30</v>
      </c>
      <c r="O956" s="15" t="s">
        <v>30</v>
      </c>
      <c r="P956" s="15" t="s">
        <v>86</v>
      </c>
      <c r="Q956" s="18" t="s">
        <v>2127</v>
      </c>
      <c r="R956" s="18" t="s">
        <v>72</v>
      </c>
      <c r="S956" s="18"/>
      <c r="T956" s="18"/>
      <c r="U956" s="13"/>
    </row>
    <row r="957" ht="15.75" customHeight="1">
      <c r="A957" s="84"/>
      <c r="B957" s="6">
        <v>1204.0</v>
      </c>
      <c r="C957" s="16" t="s">
        <v>1527</v>
      </c>
      <c r="D957" s="102" t="s">
        <v>1321</v>
      </c>
      <c r="E957" s="102"/>
      <c r="F957" s="102"/>
      <c r="G957" s="102">
        <v>45821.0</v>
      </c>
      <c r="H957" s="15" t="s">
        <v>28</v>
      </c>
      <c r="I957" s="16"/>
      <c r="J957" s="16"/>
      <c r="K957" s="16"/>
      <c r="L957" s="16"/>
      <c r="M957" s="16"/>
      <c r="N957" s="13" t="s">
        <v>86</v>
      </c>
      <c r="O957" s="13" t="s">
        <v>86</v>
      </c>
      <c r="P957" s="15" t="s">
        <v>86</v>
      </c>
      <c r="Q957" s="18"/>
      <c r="R957" s="18" t="s">
        <v>72</v>
      </c>
      <c r="S957" s="18"/>
      <c r="T957" s="18"/>
      <c r="U957" s="13"/>
    </row>
    <row r="958" ht="15.75" customHeight="1">
      <c r="A958" s="84"/>
      <c r="B958" s="6">
        <v>1205.0</v>
      </c>
      <c r="C958" s="16" t="s">
        <v>1529</v>
      </c>
      <c r="D958" s="102" t="s">
        <v>1221</v>
      </c>
      <c r="E958" s="102"/>
      <c r="F958" s="102"/>
      <c r="G958" s="102">
        <v>45808.0</v>
      </c>
      <c r="H958" s="15" t="s">
        <v>28</v>
      </c>
      <c r="I958" s="16"/>
      <c r="J958" s="16"/>
      <c r="K958" s="16"/>
      <c r="L958" s="16"/>
      <c r="M958" s="16"/>
      <c r="N958" s="13" t="s">
        <v>86</v>
      </c>
      <c r="O958" s="13" t="s">
        <v>86</v>
      </c>
      <c r="P958" s="15" t="s">
        <v>86</v>
      </c>
      <c r="Q958" s="18" t="s">
        <v>2134</v>
      </c>
      <c r="R958" s="18" t="s">
        <v>72</v>
      </c>
      <c r="S958" s="18"/>
      <c r="T958" s="18"/>
      <c r="U958" s="13"/>
    </row>
    <row r="959" ht="15.75" customHeight="1">
      <c r="A959" s="84"/>
      <c r="B959" s="6">
        <v>1206.0</v>
      </c>
      <c r="C959" s="16" t="s">
        <v>2135</v>
      </c>
      <c r="D959" s="102" t="s">
        <v>1321</v>
      </c>
      <c r="E959" s="102"/>
      <c r="F959" s="102"/>
      <c r="G959" s="102">
        <v>45828.0</v>
      </c>
      <c r="H959" s="15" t="s">
        <v>28</v>
      </c>
      <c r="I959" s="16"/>
      <c r="J959" s="16"/>
      <c r="K959" s="16"/>
      <c r="L959" s="16"/>
      <c r="M959" s="16"/>
      <c r="N959" s="13" t="s">
        <v>86</v>
      </c>
      <c r="O959" s="13" t="s">
        <v>86</v>
      </c>
      <c r="P959" s="15" t="s">
        <v>86</v>
      </c>
      <c r="Q959" s="18"/>
      <c r="R959" s="18" t="s">
        <v>72</v>
      </c>
      <c r="S959" s="18"/>
      <c r="T959" s="18"/>
      <c r="U959" s="13"/>
    </row>
    <row r="960" ht="15.75" customHeight="1">
      <c r="A960" s="84"/>
      <c r="B960" s="6">
        <v>1207.0</v>
      </c>
      <c r="C960" s="16" t="s">
        <v>1531</v>
      </c>
      <c r="D960" s="102" t="s">
        <v>1321</v>
      </c>
      <c r="E960" s="102"/>
      <c r="F960" s="102"/>
      <c r="G960" s="102">
        <v>45828.0</v>
      </c>
      <c r="H960" s="15" t="s">
        <v>28</v>
      </c>
      <c r="I960" s="16"/>
      <c r="J960" s="16"/>
      <c r="K960" s="16"/>
      <c r="L960" s="16"/>
      <c r="M960" s="16"/>
      <c r="N960" s="13" t="s">
        <v>86</v>
      </c>
      <c r="O960" s="13" t="s">
        <v>86</v>
      </c>
      <c r="P960" s="15" t="s">
        <v>86</v>
      </c>
      <c r="Q960" s="18" t="s">
        <v>2136</v>
      </c>
      <c r="R960" s="18" t="s">
        <v>72</v>
      </c>
      <c r="S960" s="18"/>
      <c r="T960" s="18"/>
      <c r="U960" s="13"/>
    </row>
    <row r="961" ht="15.75" customHeight="1">
      <c r="A961" s="84"/>
      <c r="B961" s="6">
        <v>1208.0</v>
      </c>
      <c r="C961" s="16" t="s">
        <v>1533</v>
      </c>
      <c r="D961" s="102" t="s">
        <v>1221</v>
      </c>
      <c r="E961" s="102"/>
      <c r="F961" s="102"/>
      <c r="G961" s="102">
        <v>45835.0</v>
      </c>
      <c r="H961" s="15" t="s">
        <v>28</v>
      </c>
      <c r="I961" s="16"/>
      <c r="J961" s="16"/>
      <c r="K961" s="16"/>
      <c r="L961" s="16"/>
      <c r="M961" s="16"/>
      <c r="N961" s="13" t="s">
        <v>30</v>
      </c>
      <c r="O961" s="15" t="s">
        <v>30</v>
      </c>
      <c r="P961" s="15" t="s">
        <v>28</v>
      </c>
      <c r="Q961" s="18" t="s">
        <v>2137</v>
      </c>
      <c r="R961" s="18" t="s">
        <v>72</v>
      </c>
      <c r="S961" s="18"/>
      <c r="T961" s="18"/>
      <c r="U961" s="13"/>
    </row>
    <row r="962" ht="15.75" customHeight="1">
      <c r="A962" s="84"/>
      <c r="B962" s="6">
        <v>1209.0</v>
      </c>
      <c r="C962" s="16" t="s">
        <v>1534</v>
      </c>
      <c r="D962" s="102" t="s">
        <v>1221</v>
      </c>
      <c r="E962" s="102"/>
      <c r="F962" s="102"/>
      <c r="G962" s="102">
        <v>45837.0</v>
      </c>
      <c r="H962" s="15" t="s">
        <v>28</v>
      </c>
      <c r="I962" s="16"/>
      <c r="J962" s="16"/>
      <c r="K962" s="16"/>
      <c r="L962" s="16"/>
      <c r="M962" s="16"/>
      <c r="N962" s="13" t="s">
        <v>30</v>
      </c>
      <c r="O962" s="15" t="s">
        <v>30</v>
      </c>
      <c r="P962" s="15" t="s">
        <v>86</v>
      </c>
      <c r="Q962" s="18" t="s">
        <v>2138</v>
      </c>
      <c r="R962" s="18" t="s">
        <v>72</v>
      </c>
      <c r="S962" s="18"/>
      <c r="T962" s="18"/>
      <c r="U962" s="13"/>
    </row>
    <row r="963" ht="15.75" customHeight="1">
      <c r="A963" s="84"/>
      <c r="B963" s="6">
        <v>1210.0</v>
      </c>
      <c r="C963" s="16" t="s">
        <v>1535</v>
      </c>
      <c r="D963" s="102" t="s">
        <v>1314</v>
      </c>
      <c r="E963" s="102"/>
      <c r="F963" s="102"/>
      <c r="G963" s="102">
        <v>45860.0</v>
      </c>
      <c r="H963" s="15" t="s">
        <v>28</v>
      </c>
      <c r="I963" s="16"/>
      <c r="J963" s="16"/>
      <c r="K963" s="16"/>
      <c r="L963" s="16"/>
      <c r="M963" s="16"/>
      <c r="N963" s="13" t="s">
        <v>30</v>
      </c>
      <c r="O963" s="15" t="s">
        <v>30</v>
      </c>
      <c r="P963" s="15" t="s">
        <v>28</v>
      </c>
      <c r="Q963" s="18" t="s">
        <v>2139</v>
      </c>
      <c r="R963" s="18" t="s">
        <v>72</v>
      </c>
      <c r="S963" s="18"/>
      <c r="T963" s="18"/>
      <c r="U963" s="13"/>
    </row>
    <row r="964" ht="15.75" customHeight="1">
      <c r="A964" s="84"/>
      <c r="B964" s="6">
        <v>1211.0</v>
      </c>
      <c r="C964" s="16" t="s">
        <v>1536</v>
      </c>
      <c r="D964" s="102" t="s">
        <v>1221</v>
      </c>
      <c r="E964" s="102"/>
      <c r="F964" s="102"/>
      <c r="G964" s="102">
        <v>45936.0</v>
      </c>
      <c r="H964" s="15" t="s">
        <v>28</v>
      </c>
      <c r="I964" s="16"/>
      <c r="J964" s="16"/>
      <c r="K964" s="16"/>
      <c r="L964" s="16"/>
      <c r="M964" s="16"/>
      <c r="N964" s="13" t="s">
        <v>30</v>
      </c>
      <c r="O964" s="15" t="s">
        <v>30</v>
      </c>
      <c r="P964" s="15" t="s">
        <v>28</v>
      </c>
      <c r="Q964" s="18" t="s">
        <v>2140</v>
      </c>
      <c r="R964" s="18" t="s">
        <v>72</v>
      </c>
      <c r="S964" s="18"/>
      <c r="T964" s="18"/>
      <c r="U964" s="13"/>
    </row>
    <row r="965" ht="15.75" customHeight="1">
      <c r="A965" s="84"/>
      <c r="B965" s="6">
        <v>1212.0</v>
      </c>
      <c r="C965" s="16" t="s">
        <v>1537</v>
      </c>
      <c r="D965" s="102" t="s">
        <v>1221</v>
      </c>
      <c r="E965" s="102"/>
      <c r="F965" s="102"/>
      <c r="G965" s="102">
        <v>45936.0</v>
      </c>
      <c r="H965" s="15" t="s">
        <v>28</v>
      </c>
      <c r="I965" s="16"/>
      <c r="J965" s="16"/>
      <c r="K965" s="16"/>
      <c r="L965" s="16"/>
      <c r="M965" s="16"/>
      <c r="N965" s="13" t="s">
        <v>30</v>
      </c>
      <c r="O965" s="15" t="s">
        <v>30</v>
      </c>
      <c r="P965" s="15" t="s">
        <v>28</v>
      </c>
      <c r="Q965" s="18" t="s">
        <v>2141</v>
      </c>
      <c r="R965" s="18" t="s">
        <v>72</v>
      </c>
      <c r="S965" s="18"/>
      <c r="T965" s="18"/>
      <c r="U965" s="13"/>
    </row>
    <row r="966" ht="15.75" customHeight="1">
      <c r="A966" s="84"/>
      <c r="B966" s="6">
        <v>1213.0</v>
      </c>
      <c r="C966" s="16" t="s">
        <v>1539</v>
      </c>
      <c r="D966" s="102" t="s">
        <v>1221</v>
      </c>
      <c r="E966" s="102"/>
      <c r="F966" s="102"/>
      <c r="G966" s="102"/>
      <c r="H966" s="15" t="s">
        <v>28</v>
      </c>
      <c r="I966" s="16"/>
      <c r="J966" s="16"/>
      <c r="K966" s="16"/>
      <c r="L966" s="16"/>
      <c r="M966" s="16"/>
      <c r="N966" s="13" t="s">
        <v>30</v>
      </c>
      <c r="O966" s="15" t="s">
        <v>30</v>
      </c>
      <c r="P966" s="15" t="s">
        <v>28</v>
      </c>
      <c r="Q966" s="18"/>
      <c r="R966" s="18" t="s">
        <v>72</v>
      </c>
      <c r="S966" s="18"/>
      <c r="T966" s="18"/>
      <c r="U966" s="13"/>
    </row>
    <row r="967" ht="15.75" customHeight="1">
      <c r="A967" s="84"/>
      <c r="B967" s="6">
        <v>1214.0</v>
      </c>
      <c r="C967" s="16" t="s">
        <v>1540</v>
      </c>
      <c r="D967" s="102" t="s">
        <v>1221</v>
      </c>
      <c r="E967" s="102"/>
      <c r="F967" s="102"/>
      <c r="G967" s="102">
        <v>45835.0</v>
      </c>
      <c r="H967" s="15" t="s">
        <v>28</v>
      </c>
      <c r="I967" s="16"/>
      <c r="J967" s="16"/>
      <c r="K967" s="16"/>
      <c r="L967" s="16"/>
      <c r="M967" s="16"/>
      <c r="N967" s="13" t="s">
        <v>30</v>
      </c>
      <c r="O967" s="15" t="s">
        <v>30</v>
      </c>
      <c r="P967" s="15" t="s">
        <v>28</v>
      </c>
      <c r="Q967" s="18" t="s">
        <v>2142</v>
      </c>
      <c r="R967" s="18" t="s">
        <v>72</v>
      </c>
      <c r="S967" s="18"/>
      <c r="T967" s="18"/>
      <c r="U967" s="13"/>
    </row>
    <row r="968" ht="15.75" customHeight="1">
      <c r="A968" s="84"/>
      <c r="B968" s="6" t="s">
        <v>2042</v>
      </c>
      <c r="C968" s="16" t="s">
        <v>2043</v>
      </c>
      <c r="D968" s="102" t="s">
        <v>354</v>
      </c>
      <c r="E968" s="102"/>
      <c r="F968" s="102"/>
      <c r="G968" s="102">
        <v>45798.0</v>
      </c>
      <c r="H968" s="15" t="s">
        <v>28</v>
      </c>
      <c r="I968" s="16"/>
      <c r="J968" s="16"/>
      <c r="K968" s="16"/>
      <c r="L968" s="16"/>
      <c r="M968" s="16"/>
      <c r="N968" s="13" t="s">
        <v>86</v>
      </c>
      <c r="O968" s="13" t="s">
        <v>86</v>
      </c>
      <c r="P968" s="15" t="s">
        <v>86</v>
      </c>
      <c r="Q968" s="18" t="s">
        <v>2116</v>
      </c>
      <c r="R968" s="18" t="s">
        <v>72</v>
      </c>
      <c r="S968" s="18"/>
      <c r="T968" s="18"/>
      <c r="U968" s="13"/>
    </row>
    <row r="969" ht="15.75" customHeight="1">
      <c r="A969" s="84"/>
      <c r="B969" s="6">
        <v>1215.0</v>
      </c>
      <c r="C969" s="16" t="s">
        <v>1332</v>
      </c>
      <c r="D969" s="102" t="s">
        <v>1221</v>
      </c>
      <c r="E969" s="102"/>
      <c r="F969" s="102"/>
      <c r="G969" s="102">
        <v>45832.0</v>
      </c>
      <c r="H969" s="13" t="s">
        <v>86</v>
      </c>
      <c r="I969" s="16"/>
      <c r="J969" s="16"/>
      <c r="K969" s="16"/>
      <c r="L969" s="16"/>
      <c r="M969" s="16"/>
      <c r="N969" s="13" t="s">
        <v>86</v>
      </c>
      <c r="O969" s="13" t="s">
        <v>86</v>
      </c>
      <c r="P969" s="15" t="s">
        <v>28</v>
      </c>
      <c r="Q969" s="18" t="s">
        <v>1973</v>
      </c>
      <c r="R969" s="18" t="s">
        <v>72</v>
      </c>
      <c r="S969" s="18"/>
      <c r="T969" s="18"/>
      <c r="U969" s="13"/>
    </row>
    <row r="970" ht="15.75" customHeight="1">
      <c r="A970" s="84"/>
      <c r="B970" s="6">
        <v>1216.0</v>
      </c>
      <c r="C970" s="16" t="s">
        <v>1542</v>
      </c>
      <c r="D970" s="102" t="s">
        <v>2143</v>
      </c>
      <c r="E970" s="102"/>
      <c r="F970" s="102"/>
      <c r="G970" s="102"/>
      <c r="H970" s="15" t="s">
        <v>28</v>
      </c>
      <c r="I970" s="16"/>
      <c r="J970" s="16"/>
      <c r="K970" s="16"/>
      <c r="L970" s="16"/>
      <c r="M970" s="16"/>
      <c r="N970" s="13" t="s">
        <v>30</v>
      </c>
      <c r="O970" s="15" t="s">
        <v>30</v>
      </c>
      <c r="P970" s="15" t="s">
        <v>28</v>
      </c>
      <c r="Q970" s="18" t="s">
        <v>2144</v>
      </c>
      <c r="R970" s="18" t="s">
        <v>72</v>
      </c>
      <c r="S970" s="18"/>
      <c r="T970" s="18"/>
      <c r="U970" s="13"/>
    </row>
    <row r="971" ht="15.75" customHeight="1">
      <c r="A971" s="84"/>
      <c r="B971" s="6">
        <v>1217.0</v>
      </c>
      <c r="C971" s="16" t="s">
        <v>1543</v>
      </c>
      <c r="D971" s="102" t="s">
        <v>2115</v>
      </c>
      <c r="E971" s="102"/>
      <c r="F971" s="102"/>
      <c r="G971" s="102">
        <v>45811.0</v>
      </c>
      <c r="H971" s="15" t="s">
        <v>28</v>
      </c>
      <c r="I971" s="16"/>
      <c r="J971" s="16"/>
      <c r="K971" s="16"/>
      <c r="L971" s="16"/>
      <c r="M971" s="16"/>
      <c r="N971" s="13" t="s">
        <v>86</v>
      </c>
      <c r="O971" s="13" t="s">
        <v>86</v>
      </c>
      <c r="P971" s="15" t="s">
        <v>86</v>
      </c>
      <c r="Q971" s="18" t="s">
        <v>2145</v>
      </c>
      <c r="R971" s="18" t="s">
        <v>72</v>
      </c>
      <c r="S971" s="18"/>
      <c r="T971" s="18"/>
      <c r="U971" s="13"/>
    </row>
    <row r="972" ht="15.75" customHeight="1">
      <c r="A972" s="84"/>
      <c r="B972" s="6">
        <v>1218.0</v>
      </c>
      <c r="C972" s="16" t="s">
        <v>1544</v>
      </c>
      <c r="D972" s="102" t="s">
        <v>1221</v>
      </c>
      <c r="E972" s="102"/>
      <c r="F972" s="102"/>
      <c r="G972" s="102">
        <v>45835.0</v>
      </c>
      <c r="H972" s="15" t="s">
        <v>28</v>
      </c>
      <c r="I972" s="16"/>
      <c r="J972" s="16"/>
      <c r="K972" s="16"/>
      <c r="L972" s="16"/>
      <c r="M972" s="16"/>
      <c r="N972" s="13" t="s">
        <v>30</v>
      </c>
      <c r="O972" s="15" t="s">
        <v>30</v>
      </c>
      <c r="P972" s="15" t="s">
        <v>28</v>
      </c>
      <c r="Q972" s="18" t="s">
        <v>2146</v>
      </c>
      <c r="R972" s="18" t="s">
        <v>72</v>
      </c>
      <c r="S972" s="18"/>
      <c r="T972" s="18"/>
      <c r="U972" s="13"/>
    </row>
    <row r="973" ht="15.75" customHeight="1">
      <c r="A973" s="84"/>
      <c r="B973" s="6">
        <v>1219.0</v>
      </c>
      <c r="C973" s="16" t="s">
        <v>1545</v>
      </c>
      <c r="D973" s="102" t="s">
        <v>1221</v>
      </c>
      <c r="E973" s="102"/>
      <c r="F973" s="102"/>
      <c r="G973" s="102">
        <v>45838.0</v>
      </c>
      <c r="H973" s="15" t="s">
        <v>28</v>
      </c>
      <c r="I973" s="16"/>
      <c r="J973" s="16"/>
      <c r="K973" s="16"/>
      <c r="L973" s="16"/>
      <c r="M973" s="16"/>
      <c r="N973" s="13" t="s">
        <v>30</v>
      </c>
      <c r="O973" s="15" t="s">
        <v>30</v>
      </c>
      <c r="P973" s="15" t="s">
        <v>28</v>
      </c>
      <c r="Q973" s="18" t="s">
        <v>708</v>
      </c>
      <c r="R973" s="18" t="s">
        <v>72</v>
      </c>
      <c r="S973" s="18"/>
      <c r="T973" s="18"/>
      <c r="U973" s="13"/>
    </row>
    <row r="974" ht="15.75" customHeight="1">
      <c r="A974" s="84"/>
      <c r="B974" s="6">
        <v>1220.0</v>
      </c>
      <c r="C974" s="16" t="s">
        <v>1546</v>
      </c>
      <c r="D974" s="102" t="s">
        <v>1221</v>
      </c>
      <c r="E974" s="102"/>
      <c r="F974" s="102"/>
      <c r="G974" s="102">
        <v>45849.0</v>
      </c>
      <c r="H974" s="15" t="s">
        <v>28</v>
      </c>
      <c r="I974" s="16"/>
      <c r="J974" s="16"/>
      <c r="K974" s="16"/>
      <c r="L974" s="16"/>
      <c r="M974" s="16"/>
      <c r="N974" s="13" t="s">
        <v>30</v>
      </c>
      <c r="O974" s="15" t="s">
        <v>30</v>
      </c>
      <c r="P974" s="15" t="s">
        <v>28</v>
      </c>
      <c r="Q974" s="18" t="s">
        <v>2147</v>
      </c>
      <c r="R974" s="18" t="s">
        <v>72</v>
      </c>
      <c r="S974" s="18"/>
      <c r="T974" s="18"/>
      <c r="U974" s="13"/>
    </row>
    <row r="975" ht="15.75" customHeight="1">
      <c r="A975" s="84"/>
      <c r="B975" s="6">
        <v>1221.0</v>
      </c>
      <c r="C975" s="16" t="s">
        <v>2148</v>
      </c>
      <c r="D975" s="102" t="s">
        <v>1221</v>
      </c>
      <c r="E975" s="102"/>
      <c r="F975" s="102"/>
      <c r="G975" s="102">
        <v>45826.0</v>
      </c>
      <c r="H975" s="15" t="s">
        <v>28</v>
      </c>
      <c r="I975" s="16"/>
      <c r="J975" s="16"/>
      <c r="K975" s="16"/>
      <c r="L975" s="16"/>
      <c r="M975" s="16"/>
      <c r="N975" s="13" t="s">
        <v>86</v>
      </c>
      <c r="O975" s="13" t="s">
        <v>86</v>
      </c>
      <c r="P975" s="15" t="s">
        <v>86</v>
      </c>
      <c r="Q975" s="18" t="s">
        <v>2149</v>
      </c>
      <c r="R975" s="18" t="s">
        <v>72</v>
      </c>
      <c r="S975" s="18"/>
      <c r="T975" s="18"/>
      <c r="U975" s="13"/>
    </row>
    <row r="976" ht="15.75" customHeight="1">
      <c r="A976" s="84"/>
      <c r="B976" s="6">
        <v>1222.0</v>
      </c>
      <c r="C976" s="16" t="s">
        <v>1550</v>
      </c>
      <c r="D976" s="102" t="s">
        <v>1221</v>
      </c>
      <c r="E976" s="102"/>
      <c r="F976" s="102"/>
      <c r="G976" s="102">
        <v>45845.0</v>
      </c>
      <c r="H976" s="15" t="s">
        <v>28</v>
      </c>
      <c r="I976" s="16"/>
      <c r="J976" s="16"/>
      <c r="K976" s="16"/>
      <c r="L976" s="16"/>
      <c r="M976" s="16"/>
      <c r="N976" s="13" t="s">
        <v>30</v>
      </c>
      <c r="O976" s="15" t="s">
        <v>30</v>
      </c>
      <c r="P976" s="15" t="s">
        <v>28</v>
      </c>
      <c r="Q976" s="18" t="s">
        <v>2150</v>
      </c>
      <c r="R976" s="18" t="s">
        <v>72</v>
      </c>
      <c r="S976" s="18"/>
      <c r="T976" s="18"/>
      <c r="U976" s="13"/>
    </row>
    <row r="977" ht="15.75" customHeight="1">
      <c r="A977" s="84"/>
      <c r="B977" s="6">
        <v>1223.0</v>
      </c>
      <c r="C977" s="16" t="s">
        <v>2045</v>
      </c>
      <c r="D977" s="102" t="s">
        <v>1221</v>
      </c>
      <c r="E977" s="102"/>
      <c r="F977" s="102"/>
      <c r="G977" s="102">
        <v>45818.0</v>
      </c>
      <c r="H977" s="15" t="s">
        <v>28</v>
      </c>
      <c r="I977" s="16"/>
      <c r="J977" s="16"/>
      <c r="K977" s="16"/>
      <c r="L977" s="16"/>
      <c r="M977" s="16"/>
      <c r="N977" s="13" t="s">
        <v>86</v>
      </c>
      <c r="O977" s="13" t="s">
        <v>86</v>
      </c>
      <c r="P977" s="15" t="s">
        <v>86</v>
      </c>
      <c r="Q977" s="18" t="s">
        <v>2151</v>
      </c>
      <c r="R977" s="18" t="s">
        <v>72</v>
      </c>
      <c r="S977" s="18"/>
      <c r="T977" s="18"/>
      <c r="U977" s="13"/>
    </row>
    <row r="978" ht="15.75" customHeight="1">
      <c r="A978" s="84"/>
      <c r="B978" s="6">
        <v>1224.0</v>
      </c>
      <c r="C978" s="16" t="s">
        <v>1551</v>
      </c>
      <c r="D978" s="102" t="s">
        <v>1221</v>
      </c>
      <c r="E978" s="102"/>
      <c r="F978" s="102"/>
      <c r="G978" s="102">
        <v>45835.0</v>
      </c>
      <c r="H978" s="15" t="s">
        <v>28</v>
      </c>
      <c r="I978" s="16"/>
      <c r="J978" s="16"/>
      <c r="K978" s="16"/>
      <c r="L978" s="16"/>
      <c r="M978" s="16"/>
      <c r="N978" s="13" t="s">
        <v>30</v>
      </c>
      <c r="O978" s="15" t="s">
        <v>30</v>
      </c>
      <c r="P978" s="15" t="s">
        <v>28</v>
      </c>
      <c r="Q978" s="18" t="s">
        <v>2152</v>
      </c>
      <c r="R978" s="18" t="s">
        <v>72</v>
      </c>
      <c r="S978" s="18"/>
      <c r="T978" s="18"/>
      <c r="U978" s="13"/>
    </row>
    <row r="979" ht="15.75" customHeight="1">
      <c r="A979" s="84"/>
      <c r="B979" s="6">
        <v>1225.0</v>
      </c>
      <c r="C979" s="16" t="s">
        <v>1552</v>
      </c>
      <c r="D979" s="102" t="s">
        <v>2153</v>
      </c>
      <c r="E979" s="102"/>
      <c r="F979" s="102"/>
      <c r="G979" s="102">
        <v>45826.0</v>
      </c>
      <c r="H979" s="15" t="s">
        <v>28</v>
      </c>
      <c r="I979" s="16"/>
      <c r="J979" s="16"/>
      <c r="K979" s="16"/>
      <c r="L979" s="16"/>
      <c r="M979" s="16"/>
      <c r="N979" s="13" t="s">
        <v>86</v>
      </c>
      <c r="O979" s="13" t="s">
        <v>86</v>
      </c>
      <c r="P979" s="15" t="s">
        <v>86</v>
      </c>
      <c r="Q979" s="18" t="s">
        <v>2154</v>
      </c>
      <c r="R979" s="18" t="s">
        <v>72</v>
      </c>
      <c r="S979" s="18"/>
      <c r="T979" s="18"/>
      <c r="U979" s="13"/>
    </row>
    <row r="980" ht="15.75" customHeight="1">
      <c r="A980" s="84"/>
      <c r="B980" s="6">
        <v>1226.0</v>
      </c>
      <c r="C980" s="16" t="s">
        <v>1554</v>
      </c>
      <c r="D980" s="102" t="s">
        <v>1321</v>
      </c>
      <c r="E980" s="102"/>
      <c r="F980" s="102"/>
      <c r="G980" s="102">
        <v>45845.0</v>
      </c>
      <c r="H980" s="15" t="s">
        <v>28</v>
      </c>
      <c r="I980" s="16"/>
      <c r="J980" s="16"/>
      <c r="K980" s="16"/>
      <c r="L980" s="16"/>
      <c r="M980" s="16"/>
      <c r="N980" s="13" t="s">
        <v>86</v>
      </c>
      <c r="O980" s="13" t="s">
        <v>86</v>
      </c>
      <c r="P980" s="15" t="s">
        <v>86</v>
      </c>
      <c r="Q980" s="18" t="s">
        <v>2155</v>
      </c>
      <c r="R980" s="18" t="s">
        <v>72</v>
      </c>
      <c r="S980" s="18"/>
      <c r="T980" s="18"/>
      <c r="U980" s="13"/>
    </row>
    <row r="981" ht="15.75" customHeight="1">
      <c r="A981" s="84"/>
      <c r="B981" s="6">
        <v>1227.0</v>
      </c>
      <c r="C981" s="16" t="s">
        <v>1555</v>
      </c>
      <c r="D981" s="102" t="s">
        <v>1221</v>
      </c>
      <c r="E981" s="102"/>
      <c r="F981" s="102"/>
      <c r="G981" s="102">
        <v>45845.0</v>
      </c>
      <c r="H981" s="15" t="s">
        <v>28</v>
      </c>
      <c r="I981" s="16"/>
      <c r="J981" s="16"/>
      <c r="K981" s="16"/>
      <c r="L981" s="16"/>
      <c r="M981" s="16"/>
      <c r="N981" s="13" t="s">
        <v>86</v>
      </c>
      <c r="O981" s="13" t="s">
        <v>86</v>
      </c>
      <c r="P981" s="15" t="s">
        <v>86</v>
      </c>
      <c r="Q981" s="18" t="s">
        <v>2156</v>
      </c>
      <c r="R981" s="18" t="s">
        <v>72</v>
      </c>
      <c r="S981" s="18"/>
      <c r="T981" s="18"/>
      <c r="U981" s="13"/>
    </row>
    <row r="982" ht="15.75" customHeight="1">
      <c r="A982" s="84"/>
      <c r="B982" s="6">
        <v>1228.0</v>
      </c>
      <c r="C982" s="16" t="s">
        <v>1557</v>
      </c>
      <c r="D982" s="102" t="s">
        <v>1221</v>
      </c>
      <c r="E982" s="102"/>
      <c r="F982" s="102"/>
      <c r="G982" s="102">
        <v>45847.0</v>
      </c>
      <c r="H982" s="15" t="s">
        <v>28</v>
      </c>
      <c r="I982" s="16"/>
      <c r="J982" s="16"/>
      <c r="K982" s="16"/>
      <c r="L982" s="16"/>
      <c r="M982" s="16"/>
      <c r="N982" s="13" t="s">
        <v>30</v>
      </c>
      <c r="O982" s="15" t="s">
        <v>30</v>
      </c>
      <c r="P982" s="15" t="s">
        <v>28</v>
      </c>
      <c r="Q982" s="18" t="s">
        <v>2157</v>
      </c>
      <c r="R982" s="18" t="s">
        <v>72</v>
      </c>
      <c r="S982" s="18"/>
      <c r="T982" s="18"/>
      <c r="U982" s="13"/>
    </row>
    <row r="983" ht="15.75" customHeight="1">
      <c r="A983" s="84"/>
      <c r="B983" s="6">
        <v>1229.0</v>
      </c>
      <c r="C983" s="16" t="s">
        <v>1558</v>
      </c>
      <c r="D983" s="102" t="s">
        <v>1221</v>
      </c>
      <c r="E983" s="102"/>
      <c r="F983" s="102"/>
      <c r="G983" s="102">
        <v>45849.0</v>
      </c>
      <c r="H983" s="15" t="s">
        <v>28</v>
      </c>
      <c r="I983" s="16"/>
      <c r="J983" s="16"/>
      <c r="K983" s="16"/>
      <c r="L983" s="16"/>
      <c r="M983" s="16"/>
      <c r="N983" s="13" t="s">
        <v>30</v>
      </c>
      <c r="O983" s="15" t="s">
        <v>30</v>
      </c>
      <c r="P983" s="15" t="s">
        <v>28</v>
      </c>
      <c r="Q983" s="18" t="s">
        <v>2158</v>
      </c>
      <c r="R983" s="18" t="s">
        <v>72</v>
      </c>
      <c r="S983" s="18"/>
      <c r="T983" s="18"/>
      <c r="U983" s="13"/>
    </row>
    <row r="984" ht="15.75" customHeight="1">
      <c r="A984" s="84"/>
      <c r="B984" s="6">
        <v>1230.0</v>
      </c>
      <c r="C984" s="16" t="s">
        <v>1559</v>
      </c>
      <c r="D984" s="102" t="s">
        <v>1221</v>
      </c>
      <c r="E984" s="102"/>
      <c r="F984" s="102"/>
      <c r="G984" s="102">
        <v>45857.0</v>
      </c>
      <c r="H984" s="15" t="s">
        <v>28</v>
      </c>
      <c r="I984" s="16"/>
      <c r="J984" s="16"/>
      <c r="K984" s="16"/>
      <c r="L984" s="16"/>
      <c r="M984" s="16"/>
      <c r="N984" s="13" t="s">
        <v>30</v>
      </c>
      <c r="O984" s="15" t="s">
        <v>30</v>
      </c>
      <c r="P984" s="15" t="s">
        <v>28</v>
      </c>
      <c r="Q984" s="18" t="s">
        <v>2159</v>
      </c>
      <c r="R984" s="18" t="s">
        <v>72</v>
      </c>
      <c r="S984" s="18"/>
      <c r="T984" s="18"/>
      <c r="U984" s="13"/>
    </row>
    <row r="985" ht="15.75" customHeight="1">
      <c r="A985" s="84"/>
      <c r="B985" s="6">
        <v>1231.0</v>
      </c>
      <c r="C985" s="16" t="s">
        <v>209</v>
      </c>
      <c r="D985" s="102" t="s">
        <v>1221</v>
      </c>
      <c r="E985" s="102"/>
      <c r="F985" s="102"/>
      <c r="G985" s="102">
        <v>45868.0</v>
      </c>
      <c r="H985" s="15" t="s">
        <v>28</v>
      </c>
      <c r="I985" s="16"/>
      <c r="J985" s="16"/>
      <c r="K985" s="16"/>
      <c r="L985" s="16"/>
      <c r="M985" s="16"/>
      <c r="N985" s="13" t="s">
        <v>30</v>
      </c>
      <c r="O985" s="15" t="s">
        <v>30</v>
      </c>
      <c r="P985" s="15" t="s">
        <v>28</v>
      </c>
      <c r="Q985" s="18" t="s">
        <v>2160</v>
      </c>
      <c r="R985" s="18" t="s">
        <v>72</v>
      </c>
      <c r="S985" s="18"/>
      <c r="T985" s="18"/>
      <c r="U985" s="13"/>
    </row>
    <row r="986" ht="15.75" customHeight="1">
      <c r="A986" s="84"/>
      <c r="B986" s="6">
        <v>1232.0</v>
      </c>
      <c r="C986" s="16" t="s">
        <v>1562</v>
      </c>
      <c r="D986" s="102" t="s">
        <v>1221</v>
      </c>
      <c r="E986" s="102"/>
      <c r="F986" s="102"/>
      <c r="G986" s="102"/>
      <c r="H986" s="15" t="s">
        <v>28</v>
      </c>
      <c r="I986" s="16"/>
      <c r="J986" s="16"/>
      <c r="K986" s="16"/>
      <c r="L986" s="16"/>
      <c r="M986" s="16"/>
      <c r="N986" s="13" t="s">
        <v>30</v>
      </c>
      <c r="O986" s="15" t="s">
        <v>30</v>
      </c>
      <c r="P986" s="15" t="s">
        <v>86</v>
      </c>
      <c r="Q986" s="18"/>
      <c r="R986" s="18" t="s">
        <v>72</v>
      </c>
      <c r="S986" s="18"/>
      <c r="T986" s="18"/>
      <c r="U986" s="13"/>
    </row>
    <row r="987" ht="15.75" customHeight="1">
      <c r="A987" s="84"/>
      <c r="B987" s="6">
        <v>1233.0</v>
      </c>
      <c r="C987" s="16" t="s">
        <v>1563</v>
      </c>
      <c r="D987" s="102" t="s">
        <v>1321</v>
      </c>
      <c r="E987" s="102"/>
      <c r="F987" s="102"/>
      <c r="G987" s="102"/>
      <c r="H987" s="15" t="s">
        <v>28</v>
      </c>
      <c r="I987" s="16"/>
      <c r="J987" s="16"/>
      <c r="K987" s="16"/>
      <c r="L987" s="16"/>
      <c r="M987" s="16"/>
      <c r="N987" s="13" t="s">
        <v>86</v>
      </c>
      <c r="O987" s="13" t="s">
        <v>86</v>
      </c>
      <c r="P987" s="15" t="s">
        <v>86</v>
      </c>
      <c r="Q987" s="18"/>
      <c r="R987" s="18" t="s">
        <v>72</v>
      </c>
      <c r="S987" s="18"/>
      <c r="T987" s="18"/>
      <c r="U987" s="13"/>
    </row>
    <row r="988" ht="15.75" customHeight="1">
      <c r="A988" s="84"/>
      <c r="B988" s="6">
        <v>1234.0</v>
      </c>
      <c r="C988" s="16" t="s">
        <v>1564</v>
      </c>
      <c r="D988" s="102" t="s">
        <v>1321</v>
      </c>
      <c r="E988" s="102"/>
      <c r="F988" s="102"/>
      <c r="G988" s="102"/>
      <c r="H988" s="15" t="s">
        <v>28</v>
      </c>
      <c r="I988" s="16"/>
      <c r="J988" s="16"/>
      <c r="K988" s="16"/>
      <c r="L988" s="16"/>
      <c r="M988" s="16"/>
      <c r="N988" s="13" t="s">
        <v>86</v>
      </c>
      <c r="O988" s="13" t="s">
        <v>86</v>
      </c>
      <c r="P988" s="15" t="s">
        <v>86</v>
      </c>
      <c r="Q988" s="18"/>
      <c r="R988" s="18" t="s">
        <v>72</v>
      </c>
      <c r="S988" s="18"/>
      <c r="T988" s="18"/>
      <c r="U988" s="13"/>
    </row>
    <row r="989" ht="15.75" customHeight="1">
      <c r="A989" s="84"/>
      <c r="B989" s="6">
        <v>1235.0</v>
      </c>
      <c r="C989" s="16" t="s">
        <v>1565</v>
      </c>
      <c r="D989" s="102" t="s">
        <v>1321</v>
      </c>
      <c r="E989" s="102"/>
      <c r="F989" s="102"/>
      <c r="G989" s="102"/>
      <c r="H989" s="15" t="s">
        <v>86</v>
      </c>
      <c r="I989" s="16"/>
      <c r="J989" s="16"/>
      <c r="K989" s="16"/>
      <c r="L989" s="16"/>
      <c r="M989" s="16"/>
      <c r="N989" s="13" t="s">
        <v>86</v>
      </c>
      <c r="O989" s="13" t="s">
        <v>86</v>
      </c>
      <c r="P989" s="15" t="s">
        <v>28</v>
      </c>
      <c r="Q989" s="18" t="s">
        <v>2161</v>
      </c>
      <c r="R989" s="18" t="s">
        <v>72</v>
      </c>
      <c r="S989" s="18"/>
      <c r="T989" s="18"/>
      <c r="U989" s="13"/>
    </row>
    <row r="990" ht="15.75" customHeight="1">
      <c r="A990" s="84"/>
      <c r="B990" s="6">
        <v>1236.0</v>
      </c>
      <c r="C990" s="16" t="s">
        <v>1567</v>
      </c>
      <c r="D990" s="102" t="s">
        <v>2129</v>
      </c>
      <c r="E990" s="102"/>
      <c r="F990" s="102"/>
      <c r="G990" s="102">
        <v>45828.0</v>
      </c>
      <c r="H990" s="15" t="s">
        <v>86</v>
      </c>
      <c r="I990" s="16"/>
      <c r="J990" s="16"/>
      <c r="K990" s="16"/>
      <c r="L990" s="16"/>
      <c r="M990" s="16"/>
      <c r="N990" s="13" t="s">
        <v>86</v>
      </c>
      <c r="O990" s="13" t="s">
        <v>86</v>
      </c>
      <c r="P990" s="15" t="s">
        <v>86</v>
      </c>
      <c r="Q990" s="18" t="s">
        <v>2162</v>
      </c>
      <c r="R990" s="18" t="s">
        <v>72</v>
      </c>
      <c r="S990" s="18"/>
      <c r="T990" s="18"/>
      <c r="U990" s="13"/>
    </row>
    <row r="991" ht="15.75" customHeight="1">
      <c r="A991" s="84"/>
      <c r="B991" s="6">
        <v>1237.0</v>
      </c>
      <c r="C991" s="16" t="s">
        <v>1568</v>
      </c>
      <c r="D991" s="102" t="s">
        <v>1221</v>
      </c>
      <c r="E991" s="102"/>
      <c r="F991" s="102"/>
      <c r="G991" s="102">
        <v>45838.0</v>
      </c>
      <c r="H991" s="15" t="s">
        <v>28</v>
      </c>
      <c r="I991" s="16"/>
      <c r="J991" s="16"/>
      <c r="K991" s="16"/>
      <c r="L991" s="16"/>
      <c r="M991" s="16"/>
      <c r="N991" s="13" t="s">
        <v>30</v>
      </c>
      <c r="O991" s="15" t="s">
        <v>30</v>
      </c>
      <c r="P991" s="15" t="s">
        <v>28</v>
      </c>
      <c r="Q991" s="18" t="s">
        <v>2163</v>
      </c>
      <c r="R991" s="18" t="s">
        <v>72</v>
      </c>
      <c r="S991" s="18"/>
      <c r="T991" s="18"/>
      <c r="U991" s="13"/>
    </row>
    <row r="992" ht="15.75" customHeight="1">
      <c r="A992" s="84"/>
      <c r="B992" s="6">
        <v>1238.0</v>
      </c>
      <c r="C992" s="16" t="s">
        <v>1570</v>
      </c>
      <c r="D992" s="102" t="s">
        <v>1221</v>
      </c>
      <c r="E992" s="102"/>
      <c r="F992" s="102"/>
      <c r="G992" s="102">
        <v>45915.0</v>
      </c>
      <c r="H992" s="15" t="s">
        <v>28</v>
      </c>
      <c r="I992" s="16"/>
      <c r="J992" s="16"/>
      <c r="K992" s="16"/>
      <c r="L992" s="16"/>
      <c r="M992" s="16"/>
      <c r="N992" s="13" t="s">
        <v>30</v>
      </c>
      <c r="O992" s="15" t="s">
        <v>30</v>
      </c>
      <c r="P992" s="15" t="s">
        <v>28</v>
      </c>
      <c r="Q992" s="18" t="s">
        <v>2164</v>
      </c>
      <c r="R992" s="18" t="s">
        <v>72</v>
      </c>
      <c r="S992" s="18"/>
      <c r="T992" s="18"/>
      <c r="U992" s="13"/>
    </row>
    <row r="993" ht="15.75" customHeight="1">
      <c r="A993" s="84"/>
      <c r="B993" s="6">
        <v>1239.0</v>
      </c>
      <c r="C993" s="16" t="s">
        <v>1571</v>
      </c>
      <c r="D993" s="102" t="s">
        <v>1221</v>
      </c>
      <c r="E993" s="102"/>
      <c r="F993" s="102"/>
      <c r="G993" s="102">
        <v>45826.0</v>
      </c>
      <c r="H993" s="15" t="s">
        <v>28</v>
      </c>
      <c r="I993" s="16"/>
      <c r="J993" s="16"/>
      <c r="K993" s="16"/>
      <c r="L993" s="16"/>
      <c r="M993" s="16"/>
      <c r="N993" s="13" t="s">
        <v>30</v>
      </c>
      <c r="O993" s="15" t="s">
        <v>30</v>
      </c>
      <c r="P993" s="15" t="s">
        <v>86</v>
      </c>
      <c r="Q993" s="18" t="s">
        <v>2165</v>
      </c>
      <c r="R993" s="18" t="s">
        <v>72</v>
      </c>
      <c r="S993" s="18"/>
      <c r="T993" s="18"/>
      <c r="U993" s="13"/>
    </row>
    <row r="994" ht="15.75" customHeight="1">
      <c r="A994" s="84"/>
      <c r="B994" s="6">
        <v>1240.0</v>
      </c>
      <c r="C994" s="16" t="s">
        <v>1572</v>
      </c>
      <c r="D994" s="102" t="s">
        <v>2129</v>
      </c>
      <c r="E994" s="102"/>
      <c r="F994" s="102"/>
      <c r="G994" s="102">
        <v>45831.0</v>
      </c>
      <c r="H994" s="15" t="s">
        <v>86</v>
      </c>
      <c r="I994" s="16"/>
      <c r="J994" s="16"/>
      <c r="K994" s="16"/>
      <c r="L994" s="16"/>
      <c r="M994" s="16"/>
      <c r="N994" s="13" t="s">
        <v>86</v>
      </c>
      <c r="O994" s="13" t="s">
        <v>86</v>
      </c>
      <c r="P994" s="15" t="s">
        <v>86</v>
      </c>
      <c r="Q994" s="18" t="s">
        <v>2166</v>
      </c>
      <c r="R994" s="18" t="s">
        <v>72</v>
      </c>
      <c r="S994" s="18"/>
      <c r="T994" s="18"/>
      <c r="U994" s="13"/>
    </row>
    <row r="995" ht="15.75" customHeight="1">
      <c r="A995" s="84"/>
      <c r="B995" s="6">
        <v>1241.0</v>
      </c>
      <c r="C995" s="16" t="s">
        <v>1573</v>
      </c>
      <c r="D995" s="102" t="s">
        <v>2129</v>
      </c>
      <c r="E995" s="102"/>
      <c r="F995" s="102"/>
      <c r="G995" s="102"/>
      <c r="H995" s="15" t="s">
        <v>86</v>
      </c>
      <c r="I995" s="16"/>
      <c r="J995" s="16"/>
      <c r="K995" s="16"/>
      <c r="L995" s="16"/>
      <c r="M995" s="16"/>
      <c r="N995" s="13" t="s">
        <v>86</v>
      </c>
      <c r="O995" s="13" t="s">
        <v>86</v>
      </c>
      <c r="P995" s="15" t="s">
        <v>86</v>
      </c>
      <c r="Q995" s="18"/>
      <c r="R995" s="18" t="s">
        <v>72</v>
      </c>
      <c r="S995" s="18"/>
      <c r="T995" s="18"/>
      <c r="U995" s="13"/>
    </row>
    <row r="996" ht="15.75" customHeight="1">
      <c r="A996" s="84"/>
      <c r="B996" s="6">
        <v>1242.0</v>
      </c>
      <c r="C996" s="16" t="s">
        <v>1574</v>
      </c>
      <c r="D996" s="102" t="s">
        <v>1321</v>
      </c>
      <c r="E996" s="102"/>
      <c r="F996" s="102"/>
      <c r="G996" s="102">
        <v>45834.0</v>
      </c>
      <c r="H996" s="15" t="s">
        <v>28</v>
      </c>
      <c r="I996" s="16"/>
      <c r="J996" s="16"/>
      <c r="K996" s="16"/>
      <c r="L996" s="16"/>
      <c r="M996" s="16"/>
      <c r="N996" s="13" t="s">
        <v>86</v>
      </c>
      <c r="O996" s="13" t="s">
        <v>86</v>
      </c>
      <c r="P996" s="15" t="s">
        <v>86</v>
      </c>
      <c r="Q996" s="18" t="s">
        <v>2167</v>
      </c>
      <c r="R996" s="18" t="s">
        <v>72</v>
      </c>
      <c r="S996" s="18"/>
      <c r="T996" s="18"/>
      <c r="U996" s="13"/>
    </row>
    <row r="997" ht="15.75" customHeight="1">
      <c r="A997" s="84"/>
      <c r="B997" s="6" t="s">
        <v>2031</v>
      </c>
      <c r="C997" s="12" t="s">
        <v>1316</v>
      </c>
      <c r="D997" s="102" t="s">
        <v>2168</v>
      </c>
      <c r="E997" s="102"/>
      <c r="F997" s="102"/>
      <c r="G997" s="102">
        <v>45831.0</v>
      </c>
      <c r="H997" s="15" t="s">
        <v>28</v>
      </c>
      <c r="I997" s="16"/>
      <c r="J997" s="16"/>
      <c r="K997" s="16"/>
      <c r="L997" s="16"/>
      <c r="M997" s="16"/>
      <c r="N997" s="13" t="s">
        <v>86</v>
      </c>
      <c r="O997" s="13" t="s">
        <v>86</v>
      </c>
      <c r="P997" s="15" t="s">
        <v>86</v>
      </c>
      <c r="Q997" s="146" t="s">
        <v>2169</v>
      </c>
      <c r="R997" s="18" t="s">
        <v>672</v>
      </c>
      <c r="S997" s="18"/>
      <c r="T997" s="18"/>
      <c r="U997" s="13"/>
    </row>
    <row r="998" ht="15.75" customHeight="1">
      <c r="A998" s="84"/>
      <c r="B998" s="6">
        <v>1243.0</v>
      </c>
      <c r="C998" s="16" t="s">
        <v>1576</v>
      </c>
      <c r="D998" s="102" t="s">
        <v>2153</v>
      </c>
      <c r="E998" s="102"/>
      <c r="F998" s="102"/>
      <c r="G998" s="102">
        <v>45839.0</v>
      </c>
      <c r="H998" s="15" t="s">
        <v>28</v>
      </c>
      <c r="I998" s="16"/>
      <c r="J998" s="16"/>
      <c r="K998" s="16"/>
      <c r="L998" s="16"/>
      <c r="M998" s="16"/>
      <c r="N998" s="13" t="s">
        <v>30</v>
      </c>
      <c r="O998" s="15" t="s">
        <v>30</v>
      </c>
      <c r="P998" s="15" t="s">
        <v>28</v>
      </c>
      <c r="Q998" s="18" t="s">
        <v>2154</v>
      </c>
      <c r="R998" s="18" t="s">
        <v>672</v>
      </c>
      <c r="S998" s="18"/>
      <c r="T998" s="18"/>
      <c r="U998" s="13"/>
    </row>
    <row r="999" ht="15.75" customHeight="1">
      <c r="A999" s="84"/>
      <c r="B999" s="6" t="s">
        <v>2047</v>
      </c>
      <c r="C999" s="209" t="s">
        <v>2048</v>
      </c>
      <c r="D999" s="102" t="s">
        <v>2170</v>
      </c>
      <c r="E999" s="102"/>
      <c r="F999" s="102"/>
      <c r="G999" s="102">
        <v>45868.0</v>
      </c>
      <c r="H999" s="15" t="s">
        <v>28</v>
      </c>
      <c r="I999" s="209"/>
      <c r="J999" s="209"/>
      <c r="K999" s="209"/>
      <c r="L999" s="209"/>
      <c r="M999" s="209"/>
      <c r="N999" s="13" t="s">
        <v>30</v>
      </c>
      <c r="O999" s="15" t="s">
        <v>30</v>
      </c>
      <c r="P999" s="15" t="s">
        <v>28</v>
      </c>
      <c r="Q999" s="18"/>
      <c r="R999" s="18" t="s">
        <v>672</v>
      </c>
      <c r="S999" s="18"/>
      <c r="T999" s="18"/>
      <c r="U999" s="13"/>
    </row>
    <row r="1000" ht="15.75" customHeight="1">
      <c r="A1000" s="84"/>
      <c r="B1000" s="6">
        <v>1245.0</v>
      </c>
      <c r="C1000" s="16" t="s">
        <v>1522</v>
      </c>
      <c r="D1000" s="102" t="s">
        <v>1221</v>
      </c>
      <c r="E1000" s="102"/>
      <c r="F1000" s="102"/>
      <c r="G1000" s="102">
        <v>45834.0</v>
      </c>
      <c r="H1000" s="15" t="s">
        <v>28</v>
      </c>
      <c r="I1000" s="16"/>
      <c r="J1000" s="16"/>
      <c r="K1000" s="16"/>
      <c r="L1000" s="16"/>
      <c r="M1000" s="16"/>
      <c r="N1000" s="13" t="s">
        <v>30</v>
      </c>
      <c r="O1000" s="15" t="s">
        <v>30</v>
      </c>
      <c r="P1000" s="15" t="s">
        <v>28</v>
      </c>
      <c r="Q1000" s="18" t="s">
        <v>2130</v>
      </c>
      <c r="R1000" s="18" t="s">
        <v>72</v>
      </c>
      <c r="S1000" s="18"/>
      <c r="T1000" s="18"/>
      <c r="U1000" s="13"/>
    </row>
    <row r="1001" ht="15.75" customHeight="1">
      <c r="A1001" s="84"/>
      <c r="B1001" s="6">
        <v>1246.0</v>
      </c>
      <c r="C1001" s="16" t="s">
        <v>2171</v>
      </c>
      <c r="D1001" s="102" t="s">
        <v>1221</v>
      </c>
      <c r="E1001" s="102"/>
      <c r="F1001" s="102"/>
      <c r="G1001" s="102">
        <v>45873.0</v>
      </c>
      <c r="H1001" s="15" t="s">
        <v>86</v>
      </c>
      <c r="I1001" s="16"/>
      <c r="J1001" s="16"/>
      <c r="K1001" s="16"/>
      <c r="L1001" s="16"/>
      <c r="M1001" s="16"/>
      <c r="N1001" s="13" t="s">
        <v>30</v>
      </c>
      <c r="O1001" s="15" t="s">
        <v>30</v>
      </c>
      <c r="P1001" s="15" t="s">
        <v>28</v>
      </c>
      <c r="Q1001" s="18" t="s">
        <v>2172</v>
      </c>
      <c r="R1001" s="18" t="s">
        <v>72</v>
      </c>
      <c r="S1001" s="18"/>
      <c r="T1001" s="18"/>
      <c r="U1001" s="13"/>
    </row>
    <row r="1002" ht="15.75" customHeight="1">
      <c r="A1002" s="84"/>
      <c r="B1002" s="6">
        <v>1247.0</v>
      </c>
      <c r="C1002" s="16" t="s">
        <v>1579</v>
      </c>
      <c r="D1002" s="102" t="s">
        <v>1221</v>
      </c>
      <c r="E1002" s="102"/>
      <c r="F1002" s="102"/>
      <c r="G1002" s="102">
        <v>45866.0</v>
      </c>
      <c r="H1002" s="15" t="s">
        <v>86</v>
      </c>
      <c r="I1002" s="16"/>
      <c r="J1002" s="16"/>
      <c r="K1002" s="16"/>
      <c r="L1002" s="16"/>
      <c r="M1002" s="16"/>
      <c r="N1002" s="13" t="s">
        <v>30</v>
      </c>
      <c r="O1002" s="15" t="s">
        <v>30</v>
      </c>
      <c r="P1002" s="15" t="s">
        <v>28</v>
      </c>
      <c r="Q1002" s="18"/>
      <c r="R1002" s="18" t="s">
        <v>72</v>
      </c>
      <c r="S1002" s="18"/>
      <c r="T1002" s="18"/>
      <c r="U1002" s="13"/>
    </row>
    <row r="1003" ht="15.75" customHeight="1">
      <c r="A1003" s="84"/>
      <c r="B1003" s="6">
        <v>1248.0</v>
      </c>
      <c r="C1003" s="16" t="s">
        <v>1580</v>
      </c>
      <c r="D1003" s="102" t="s">
        <v>1221</v>
      </c>
      <c r="E1003" s="102"/>
      <c r="F1003" s="102"/>
      <c r="G1003" s="102">
        <v>45848.0</v>
      </c>
      <c r="H1003" s="15" t="s">
        <v>28</v>
      </c>
      <c r="I1003" s="16"/>
      <c r="J1003" s="16"/>
      <c r="K1003" s="16"/>
      <c r="L1003" s="16"/>
      <c r="M1003" s="16"/>
      <c r="N1003" s="13" t="s">
        <v>86</v>
      </c>
      <c r="O1003" s="13" t="s">
        <v>86</v>
      </c>
      <c r="P1003" s="15" t="s">
        <v>86</v>
      </c>
      <c r="Q1003" s="18" t="s">
        <v>2173</v>
      </c>
      <c r="R1003" s="18" t="s">
        <v>72</v>
      </c>
      <c r="S1003" s="18"/>
      <c r="T1003" s="18"/>
      <c r="U1003" s="13"/>
    </row>
    <row r="1004" ht="15.75" customHeight="1">
      <c r="A1004" s="84"/>
      <c r="B1004" s="6">
        <v>1249.0</v>
      </c>
      <c r="C1004" s="16" t="s">
        <v>1581</v>
      </c>
      <c r="D1004" s="102" t="s">
        <v>2170</v>
      </c>
      <c r="E1004" s="102"/>
      <c r="F1004" s="102"/>
      <c r="G1004" s="102"/>
      <c r="H1004" s="15" t="s">
        <v>28</v>
      </c>
      <c r="I1004" s="16"/>
      <c r="J1004" s="16"/>
      <c r="K1004" s="16"/>
      <c r="L1004" s="16"/>
      <c r="M1004" s="16"/>
      <c r="N1004" s="13" t="s">
        <v>30</v>
      </c>
      <c r="O1004" s="15" t="s">
        <v>30</v>
      </c>
      <c r="P1004" s="15" t="s">
        <v>28</v>
      </c>
      <c r="Q1004" s="18" t="s">
        <v>620</v>
      </c>
      <c r="R1004" s="18" t="s">
        <v>72</v>
      </c>
      <c r="S1004" s="18"/>
      <c r="T1004" s="18"/>
      <c r="U1004" s="13"/>
    </row>
    <row r="1005" ht="15.75" customHeight="1">
      <c r="A1005" s="84"/>
      <c r="B1005" s="6">
        <v>1250.0</v>
      </c>
      <c r="C1005" s="16" t="s">
        <v>1582</v>
      </c>
      <c r="D1005" s="102" t="s">
        <v>1221</v>
      </c>
      <c r="E1005" s="102"/>
      <c r="F1005" s="102"/>
      <c r="G1005" s="102"/>
      <c r="H1005" s="15" t="s">
        <v>28</v>
      </c>
      <c r="I1005" s="16"/>
      <c r="J1005" s="16"/>
      <c r="K1005" s="16"/>
      <c r="L1005" s="16"/>
      <c r="M1005" s="16"/>
      <c r="N1005" s="13" t="s">
        <v>30</v>
      </c>
      <c r="O1005" s="15" t="s">
        <v>30</v>
      </c>
      <c r="P1005" s="15" t="s">
        <v>86</v>
      </c>
      <c r="Q1005" s="18" t="s">
        <v>2174</v>
      </c>
      <c r="R1005" s="18" t="s">
        <v>72</v>
      </c>
      <c r="S1005" s="18"/>
      <c r="T1005" s="18"/>
      <c r="U1005" s="13"/>
    </row>
    <row r="1006" ht="15.75" customHeight="1">
      <c r="A1006" s="84"/>
      <c r="B1006" s="6">
        <v>1251.0</v>
      </c>
      <c r="C1006" s="16" t="s">
        <v>1583</v>
      </c>
      <c r="D1006" s="102" t="s">
        <v>2170</v>
      </c>
      <c r="E1006" s="102"/>
      <c r="F1006" s="102"/>
      <c r="G1006" s="102"/>
      <c r="H1006" s="15" t="s">
        <v>28</v>
      </c>
      <c r="I1006" s="16"/>
      <c r="J1006" s="16"/>
      <c r="K1006" s="16"/>
      <c r="L1006" s="16"/>
      <c r="M1006" s="16"/>
      <c r="N1006" s="13" t="s">
        <v>86</v>
      </c>
      <c r="O1006" s="13" t="s">
        <v>86</v>
      </c>
      <c r="P1006" s="15" t="s">
        <v>86</v>
      </c>
      <c r="Q1006" s="18" t="s">
        <v>620</v>
      </c>
      <c r="R1006" s="18" t="s">
        <v>72</v>
      </c>
      <c r="S1006" s="18"/>
      <c r="T1006" s="18"/>
      <c r="U1006" s="13"/>
    </row>
    <row r="1007" ht="15.75" customHeight="1">
      <c r="A1007" s="84"/>
      <c r="B1007" s="6">
        <v>1252.0</v>
      </c>
      <c r="C1007" s="16" t="s">
        <v>1584</v>
      </c>
      <c r="D1007" s="102" t="s">
        <v>1221</v>
      </c>
      <c r="E1007" s="102"/>
      <c r="F1007" s="102"/>
      <c r="G1007" s="102"/>
      <c r="H1007" s="15" t="s">
        <v>28</v>
      </c>
      <c r="I1007" s="16"/>
      <c r="J1007" s="16"/>
      <c r="K1007" s="16"/>
      <c r="L1007" s="16"/>
      <c r="M1007" s="16"/>
      <c r="N1007" s="13" t="s">
        <v>30</v>
      </c>
      <c r="O1007" s="15" t="s">
        <v>30</v>
      </c>
      <c r="P1007" s="15" t="s">
        <v>28</v>
      </c>
      <c r="Q1007" s="18" t="s">
        <v>2166</v>
      </c>
      <c r="R1007" s="18" t="s">
        <v>72</v>
      </c>
      <c r="S1007" s="18"/>
      <c r="T1007" s="18"/>
      <c r="U1007" s="13"/>
    </row>
    <row r="1008" ht="15.75" customHeight="1">
      <c r="A1008" s="84"/>
      <c r="B1008" s="6" t="s">
        <v>2040</v>
      </c>
      <c r="C1008" s="12" t="s">
        <v>1450</v>
      </c>
      <c r="D1008" s="102" t="s">
        <v>354</v>
      </c>
      <c r="E1008" s="102"/>
      <c r="F1008" s="102"/>
      <c r="G1008" s="102">
        <v>45840.0</v>
      </c>
      <c r="H1008" s="15" t="s">
        <v>28</v>
      </c>
      <c r="I1008" s="16"/>
      <c r="J1008" s="16"/>
      <c r="K1008" s="16"/>
      <c r="L1008" s="16"/>
      <c r="M1008" s="16"/>
      <c r="N1008" s="13" t="s">
        <v>30</v>
      </c>
      <c r="O1008" s="15" t="s">
        <v>30</v>
      </c>
      <c r="P1008" s="15" t="s">
        <v>28</v>
      </c>
      <c r="Q1008" s="84" t="s">
        <v>2175</v>
      </c>
      <c r="R1008" s="18" t="s">
        <v>72</v>
      </c>
      <c r="S1008" s="18"/>
      <c r="T1008" s="18"/>
      <c r="U1008" s="13"/>
    </row>
    <row r="1009" ht="15.75" customHeight="1">
      <c r="A1009" s="84"/>
      <c r="B1009" s="6">
        <v>1253.0</v>
      </c>
      <c r="C1009" s="16" t="s">
        <v>1585</v>
      </c>
      <c r="D1009" s="102" t="s">
        <v>1221</v>
      </c>
      <c r="E1009" s="102"/>
      <c r="F1009" s="102"/>
      <c r="G1009" s="102">
        <v>45901.0</v>
      </c>
      <c r="H1009" s="15" t="s">
        <v>28</v>
      </c>
      <c r="I1009" s="16"/>
      <c r="J1009" s="16"/>
      <c r="K1009" s="16"/>
      <c r="L1009" s="16"/>
      <c r="M1009" s="16"/>
      <c r="N1009" s="13" t="s">
        <v>30</v>
      </c>
      <c r="O1009" s="15" t="s">
        <v>30</v>
      </c>
      <c r="P1009" s="15" t="s">
        <v>28</v>
      </c>
      <c r="Q1009" s="18" t="s">
        <v>2176</v>
      </c>
      <c r="R1009" s="18" t="s">
        <v>72</v>
      </c>
      <c r="S1009" s="18"/>
      <c r="T1009" s="18"/>
      <c r="U1009" s="13"/>
    </row>
    <row r="1010" ht="15.75" customHeight="1">
      <c r="A1010" s="84"/>
      <c r="B1010" s="6">
        <v>1254.0</v>
      </c>
      <c r="C1010" s="16" t="s">
        <v>1586</v>
      </c>
      <c r="D1010" s="102" t="s">
        <v>2170</v>
      </c>
      <c r="E1010" s="102"/>
      <c r="F1010" s="102"/>
      <c r="G1010" s="102">
        <v>45841.0</v>
      </c>
      <c r="H1010" s="15" t="s">
        <v>28</v>
      </c>
      <c r="I1010" s="16"/>
      <c r="J1010" s="16"/>
      <c r="K1010" s="16"/>
      <c r="L1010" s="16"/>
      <c r="M1010" s="16"/>
      <c r="N1010" s="13" t="s">
        <v>30</v>
      </c>
      <c r="O1010" s="15" t="s">
        <v>30</v>
      </c>
      <c r="P1010" s="15" t="s">
        <v>28</v>
      </c>
      <c r="Q1010" s="18" t="s">
        <v>620</v>
      </c>
      <c r="R1010" s="18" t="s">
        <v>72</v>
      </c>
      <c r="S1010" s="18"/>
      <c r="T1010" s="18"/>
      <c r="U1010" s="13"/>
    </row>
    <row r="1011" ht="15.75" customHeight="1">
      <c r="A1011" s="84"/>
      <c r="B1011" s="6">
        <v>1255.0</v>
      </c>
      <c r="C1011" s="16" t="s">
        <v>1588</v>
      </c>
      <c r="D1011" s="102" t="s">
        <v>2177</v>
      </c>
      <c r="E1011" s="102"/>
      <c r="F1011" s="102"/>
      <c r="G1011" s="102">
        <v>45841.0</v>
      </c>
      <c r="H1011" s="15" t="s">
        <v>28</v>
      </c>
      <c r="I1011" s="16"/>
      <c r="J1011" s="16"/>
      <c r="K1011" s="16"/>
      <c r="L1011" s="16"/>
      <c r="M1011" s="16"/>
      <c r="N1011" s="13" t="s">
        <v>86</v>
      </c>
      <c r="O1011" s="13" t="s">
        <v>86</v>
      </c>
      <c r="P1011" s="15" t="s">
        <v>86</v>
      </c>
      <c r="Q1011" s="18" t="s">
        <v>2178</v>
      </c>
      <c r="R1011" s="18" t="s">
        <v>72</v>
      </c>
      <c r="S1011" s="18"/>
      <c r="T1011" s="18"/>
      <c r="U1011" s="13"/>
    </row>
    <row r="1012" ht="15.75" customHeight="1">
      <c r="A1012" s="84"/>
      <c r="B1012" s="6">
        <v>1256.0</v>
      </c>
      <c r="C1012" s="16" t="s">
        <v>1590</v>
      </c>
      <c r="D1012" s="102" t="s">
        <v>2170</v>
      </c>
      <c r="E1012" s="102"/>
      <c r="F1012" s="102"/>
      <c r="G1012" s="102">
        <v>45875.0</v>
      </c>
      <c r="H1012" s="15" t="s">
        <v>28</v>
      </c>
      <c r="I1012" s="16"/>
      <c r="J1012" s="16"/>
      <c r="K1012" s="16"/>
      <c r="L1012" s="16"/>
      <c r="M1012" s="16"/>
      <c r="N1012" s="13" t="s">
        <v>30</v>
      </c>
      <c r="O1012" s="15" t="s">
        <v>30</v>
      </c>
      <c r="P1012" s="15" t="s">
        <v>86</v>
      </c>
      <c r="Q1012" s="18" t="s">
        <v>2179</v>
      </c>
      <c r="R1012" s="18" t="s">
        <v>72</v>
      </c>
      <c r="S1012" s="18"/>
      <c r="T1012" s="18"/>
      <c r="U1012" s="13"/>
    </row>
    <row r="1013" ht="15.75" customHeight="1">
      <c r="A1013" s="84"/>
      <c r="B1013" s="6">
        <v>1257.0</v>
      </c>
      <c r="C1013" s="16" t="s">
        <v>1591</v>
      </c>
      <c r="D1013" s="102" t="s">
        <v>197</v>
      </c>
      <c r="E1013" s="102"/>
      <c r="F1013" s="102"/>
      <c r="G1013" s="102">
        <v>45877.0</v>
      </c>
      <c r="H1013" s="15" t="s">
        <v>28</v>
      </c>
      <c r="I1013" s="16"/>
      <c r="J1013" s="16"/>
      <c r="K1013" s="16"/>
      <c r="L1013" s="16"/>
      <c r="M1013" s="16"/>
      <c r="N1013" s="13" t="s">
        <v>30</v>
      </c>
      <c r="O1013" s="15" t="s">
        <v>30</v>
      </c>
      <c r="P1013" s="15" t="s">
        <v>28</v>
      </c>
      <c r="Q1013" s="18" t="s">
        <v>2180</v>
      </c>
      <c r="R1013" s="18" t="s">
        <v>72</v>
      </c>
      <c r="S1013" s="18"/>
      <c r="T1013" s="18"/>
      <c r="U1013" s="13"/>
    </row>
    <row r="1014" ht="15.75" customHeight="1">
      <c r="A1014" s="84"/>
      <c r="B1014" s="6">
        <v>1258.0</v>
      </c>
      <c r="C1014" s="16" t="s">
        <v>98</v>
      </c>
      <c r="D1014" s="102" t="s">
        <v>197</v>
      </c>
      <c r="E1014" s="102"/>
      <c r="F1014" s="102"/>
      <c r="G1014" s="102"/>
      <c r="H1014" s="15" t="s">
        <v>28</v>
      </c>
      <c r="I1014" s="16"/>
      <c r="J1014" s="16"/>
      <c r="K1014" s="16"/>
      <c r="L1014" s="16"/>
      <c r="M1014" s="16"/>
      <c r="N1014" s="13" t="s">
        <v>30</v>
      </c>
      <c r="O1014" s="15" t="s">
        <v>30</v>
      </c>
      <c r="P1014" s="15" t="s">
        <v>28</v>
      </c>
      <c r="Q1014" s="18"/>
      <c r="R1014" s="18" t="s">
        <v>72</v>
      </c>
      <c r="S1014" s="18"/>
      <c r="T1014" s="18"/>
      <c r="U1014" s="13"/>
    </row>
    <row r="1015" ht="15.75" customHeight="1">
      <c r="A1015" s="84"/>
      <c r="B1015" s="6">
        <v>1259.0</v>
      </c>
      <c r="C1015" s="16" t="s">
        <v>1593</v>
      </c>
      <c r="D1015" s="102" t="s">
        <v>2170</v>
      </c>
      <c r="E1015" s="102"/>
      <c r="F1015" s="102"/>
      <c r="G1015" s="102"/>
      <c r="H1015" s="15" t="s">
        <v>28</v>
      </c>
      <c r="I1015" s="16"/>
      <c r="J1015" s="16"/>
      <c r="K1015" s="16"/>
      <c r="L1015" s="16"/>
      <c r="M1015" s="16"/>
      <c r="N1015" s="13" t="s">
        <v>86</v>
      </c>
      <c r="O1015" s="13" t="s">
        <v>86</v>
      </c>
      <c r="P1015" s="15" t="s">
        <v>86</v>
      </c>
      <c r="Q1015" s="18"/>
      <c r="R1015" s="18" t="s">
        <v>72</v>
      </c>
      <c r="S1015" s="18"/>
      <c r="T1015" s="18"/>
      <c r="U1015" s="13"/>
    </row>
    <row r="1016" ht="15.75" customHeight="1">
      <c r="A1016" s="84"/>
      <c r="B1016" s="6">
        <v>1260.0</v>
      </c>
      <c r="C1016" s="16" t="s">
        <v>1594</v>
      </c>
      <c r="D1016" s="102" t="s">
        <v>197</v>
      </c>
      <c r="E1016" s="102"/>
      <c r="F1016" s="102"/>
      <c r="G1016" s="102">
        <v>45888.0</v>
      </c>
      <c r="H1016" s="15" t="s">
        <v>28</v>
      </c>
      <c r="I1016" s="16"/>
      <c r="J1016" s="16"/>
      <c r="K1016" s="16"/>
      <c r="L1016" s="16"/>
      <c r="M1016" s="16"/>
      <c r="N1016" s="13" t="s">
        <v>30</v>
      </c>
      <c r="O1016" s="15" t="s">
        <v>30</v>
      </c>
      <c r="P1016" s="15" t="s">
        <v>28</v>
      </c>
      <c r="Q1016" s="18" t="s">
        <v>2181</v>
      </c>
      <c r="R1016" s="18" t="s">
        <v>72</v>
      </c>
      <c r="S1016" s="18"/>
      <c r="T1016" s="18"/>
      <c r="U1016" s="13"/>
    </row>
    <row r="1017" ht="15.75" customHeight="1">
      <c r="A1017" s="84"/>
      <c r="B1017" s="6">
        <v>1261.0</v>
      </c>
      <c r="C1017" s="16" t="s">
        <v>1595</v>
      </c>
      <c r="D1017" s="102" t="s">
        <v>197</v>
      </c>
      <c r="E1017" s="102"/>
      <c r="F1017" s="102"/>
      <c r="G1017" s="102">
        <v>45874.0</v>
      </c>
      <c r="H1017" s="15" t="s">
        <v>28</v>
      </c>
      <c r="I1017" s="16"/>
      <c r="J1017" s="16"/>
      <c r="K1017" s="16"/>
      <c r="L1017" s="16"/>
      <c r="M1017" s="16"/>
      <c r="N1017" s="13" t="s">
        <v>86</v>
      </c>
      <c r="O1017" s="13" t="s">
        <v>86</v>
      </c>
      <c r="P1017" s="15" t="s">
        <v>86</v>
      </c>
      <c r="Q1017" s="18" t="s">
        <v>293</v>
      </c>
      <c r="R1017" s="18" t="s">
        <v>72</v>
      </c>
      <c r="S1017" s="18"/>
      <c r="T1017" s="18"/>
      <c r="U1017" s="13"/>
    </row>
    <row r="1018" ht="15.75" customHeight="1">
      <c r="A1018" s="84"/>
      <c r="B1018" s="6">
        <v>1262.0</v>
      </c>
      <c r="C1018" s="16" t="s">
        <v>1596</v>
      </c>
      <c r="D1018" s="102" t="s">
        <v>197</v>
      </c>
      <c r="E1018" s="102"/>
      <c r="F1018" s="102"/>
      <c r="G1018" s="102">
        <v>45874.0</v>
      </c>
      <c r="H1018" s="15" t="s">
        <v>28</v>
      </c>
      <c r="I1018" s="16"/>
      <c r="J1018" s="16"/>
      <c r="K1018" s="16"/>
      <c r="L1018" s="16"/>
      <c r="M1018" s="16"/>
      <c r="N1018" s="13" t="s">
        <v>86</v>
      </c>
      <c r="O1018" s="13" t="s">
        <v>86</v>
      </c>
      <c r="P1018" s="15" t="s">
        <v>86</v>
      </c>
      <c r="Q1018" s="18" t="s">
        <v>293</v>
      </c>
      <c r="R1018" s="18" t="s">
        <v>72</v>
      </c>
      <c r="S1018" s="18"/>
      <c r="T1018" s="18"/>
      <c r="U1018" s="13"/>
    </row>
    <row r="1019" ht="15.75" customHeight="1">
      <c r="A1019" s="84"/>
      <c r="B1019" s="6">
        <v>1263.0</v>
      </c>
      <c r="C1019" s="16" t="s">
        <v>1598</v>
      </c>
      <c r="D1019" s="102" t="s">
        <v>1321</v>
      </c>
      <c r="E1019" s="102"/>
      <c r="F1019" s="102"/>
      <c r="G1019" s="102"/>
      <c r="H1019" s="15" t="s">
        <v>28</v>
      </c>
      <c r="I1019" s="16"/>
      <c r="J1019" s="16"/>
      <c r="K1019" s="16"/>
      <c r="L1019" s="16"/>
      <c r="M1019" s="16"/>
      <c r="N1019" s="13" t="s">
        <v>86</v>
      </c>
      <c r="O1019" s="13" t="s">
        <v>86</v>
      </c>
      <c r="P1019" s="15" t="s">
        <v>86</v>
      </c>
      <c r="Q1019" s="18" t="s">
        <v>2182</v>
      </c>
      <c r="R1019" s="18" t="s">
        <v>72</v>
      </c>
      <c r="S1019" s="18"/>
      <c r="T1019" s="18"/>
      <c r="U1019" s="13"/>
    </row>
    <row r="1020" ht="15.75" customHeight="1">
      <c r="A1020" s="84"/>
      <c r="B1020" s="6" t="s">
        <v>2049</v>
      </c>
      <c r="C1020" s="209" t="s">
        <v>2183</v>
      </c>
      <c r="D1020" s="102" t="s">
        <v>2170</v>
      </c>
      <c r="E1020" s="102"/>
      <c r="F1020" s="102"/>
      <c r="G1020" s="102">
        <v>45895.0</v>
      </c>
      <c r="H1020" s="15" t="s">
        <v>28</v>
      </c>
      <c r="I1020" s="209"/>
      <c r="J1020" s="209"/>
      <c r="K1020" s="209"/>
      <c r="L1020" s="209"/>
      <c r="M1020" s="209"/>
      <c r="N1020" s="13" t="s">
        <v>30</v>
      </c>
      <c r="O1020" s="15" t="s">
        <v>30</v>
      </c>
      <c r="P1020" s="15" t="s">
        <v>28</v>
      </c>
      <c r="Q1020" s="18"/>
      <c r="R1020" s="18" t="s">
        <v>672</v>
      </c>
      <c r="S1020" s="18"/>
      <c r="T1020" s="18"/>
      <c r="U1020" s="13"/>
    </row>
    <row r="1021" ht="15.75" customHeight="1">
      <c r="A1021" s="84"/>
      <c r="B1021" s="6">
        <v>1264.0</v>
      </c>
      <c r="C1021" s="209" t="s">
        <v>1599</v>
      </c>
      <c r="D1021" s="102" t="s">
        <v>197</v>
      </c>
      <c r="E1021" s="102"/>
      <c r="F1021" s="102"/>
      <c r="G1021" s="102">
        <v>45904.0</v>
      </c>
      <c r="H1021" s="15" t="s">
        <v>28</v>
      </c>
      <c r="I1021" s="209"/>
      <c r="J1021" s="209"/>
      <c r="K1021" s="209"/>
      <c r="L1021" s="209"/>
      <c r="M1021" s="209"/>
      <c r="N1021" s="13" t="s">
        <v>30</v>
      </c>
      <c r="O1021" s="15" t="s">
        <v>30</v>
      </c>
      <c r="P1021" s="15" t="s">
        <v>28</v>
      </c>
      <c r="Q1021" s="18" t="s">
        <v>2184</v>
      </c>
      <c r="R1021" s="18" t="s">
        <v>672</v>
      </c>
      <c r="S1021" s="18"/>
      <c r="T1021" s="18"/>
      <c r="U1021" s="13"/>
    </row>
    <row r="1022" ht="15.75" customHeight="1">
      <c r="A1022" s="84"/>
      <c r="B1022" s="6">
        <v>1265.0</v>
      </c>
      <c r="C1022" s="209" t="s">
        <v>1601</v>
      </c>
      <c r="D1022" s="102" t="s">
        <v>2170</v>
      </c>
      <c r="E1022" s="102"/>
      <c r="F1022" s="102"/>
      <c r="G1022" s="102"/>
      <c r="H1022" s="15" t="s">
        <v>86</v>
      </c>
      <c r="I1022" s="209"/>
      <c r="J1022" s="209"/>
      <c r="K1022" s="209"/>
      <c r="L1022" s="209"/>
      <c r="M1022" s="209"/>
      <c r="N1022" s="13" t="s">
        <v>86</v>
      </c>
      <c r="O1022" s="13" t="s">
        <v>86</v>
      </c>
      <c r="P1022" s="15" t="s">
        <v>28</v>
      </c>
      <c r="Q1022" s="18" t="s">
        <v>620</v>
      </c>
      <c r="R1022" s="18" t="s">
        <v>672</v>
      </c>
      <c r="S1022" s="18"/>
      <c r="T1022" s="18"/>
      <c r="U1022" s="13"/>
    </row>
    <row r="1023" ht="15.75" customHeight="1">
      <c r="A1023" s="84"/>
      <c r="B1023" s="6">
        <v>1266.0</v>
      </c>
      <c r="C1023" s="209" t="s">
        <v>1602</v>
      </c>
      <c r="D1023" s="102" t="s">
        <v>197</v>
      </c>
      <c r="E1023" s="102"/>
      <c r="F1023" s="102"/>
      <c r="G1023" s="102">
        <v>45854.0</v>
      </c>
      <c r="H1023" s="15" t="s">
        <v>28</v>
      </c>
      <c r="I1023" s="209"/>
      <c r="J1023" s="209"/>
      <c r="K1023" s="209"/>
      <c r="L1023" s="209"/>
      <c r="M1023" s="209"/>
      <c r="N1023" s="13" t="s">
        <v>30</v>
      </c>
      <c r="O1023" s="15" t="s">
        <v>30</v>
      </c>
      <c r="P1023" s="15" t="s">
        <v>28</v>
      </c>
      <c r="Q1023" s="18" t="s">
        <v>2185</v>
      </c>
      <c r="R1023" s="18" t="s">
        <v>72</v>
      </c>
      <c r="S1023" s="18"/>
      <c r="T1023" s="18"/>
      <c r="U1023" s="13"/>
    </row>
    <row r="1024" ht="15.75" customHeight="1">
      <c r="A1024" s="84"/>
      <c r="B1024" s="6">
        <v>1267.0</v>
      </c>
      <c r="C1024" s="209" t="s">
        <v>1603</v>
      </c>
      <c r="D1024" s="102" t="s">
        <v>197</v>
      </c>
      <c r="E1024" s="102"/>
      <c r="F1024" s="102"/>
      <c r="G1024" s="102">
        <v>45930.0</v>
      </c>
      <c r="H1024" s="15" t="s">
        <v>28</v>
      </c>
      <c r="I1024" s="209"/>
      <c r="J1024" s="209"/>
      <c r="K1024" s="209"/>
      <c r="L1024" s="209"/>
      <c r="M1024" s="209"/>
      <c r="N1024" s="13" t="s">
        <v>30</v>
      </c>
      <c r="O1024" s="15" t="s">
        <v>30</v>
      </c>
      <c r="P1024" s="15" t="s">
        <v>28</v>
      </c>
      <c r="Q1024" s="18" t="s">
        <v>2186</v>
      </c>
      <c r="R1024" s="18" t="s">
        <v>72</v>
      </c>
      <c r="S1024" s="18"/>
      <c r="T1024" s="18"/>
      <c r="U1024" s="13"/>
    </row>
    <row r="1025" ht="15.75" customHeight="1">
      <c r="A1025" s="84"/>
      <c r="B1025" s="6">
        <v>1268.0</v>
      </c>
      <c r="C1025" s="209" t="s">
        <v>1604</v>
      </c>
      <c r="D1025" s="102" t="s">
        <v>1321</v>
      </c>
      <c r="E1025" s="102"/>
      <c r="F1025" s="102"/>
      <c r="G1025" s="102">
        <v>45869.0</v>
      </c>
      <c r="H1025" s="15" t="s">
        <v>28</v>
      </c>
      <c r="I1025" s="209"/>
      <c r="J1025" s="209"/>
      <c r="K1025" s="209"/>
      <c r="L1025" s="209"/>
      <c r="M1025" s="209"/>
      <c r="N1025" s="13" t="s">
        <v>86</v>
      </c>
      <c r="O1025" s="13" t="s">
        <v>86</v>
      </c>
      <c r="P1025" s="15" t="s">
        <v>86</v>
      </c>
      <c r="Q1025" s="18" t="s">
        <v>2187</v>
      </c>
      <c r="R1025" s="18" t="s">
        <v>72</v>
      </c>
      <c r="S1025" s="18"/>
      <c r="T1025" s="18"/>
      <c r="U1025" s="13"/>
    </row>
    <row r="1026" ht="15.75" customHeight="1">
      <c r="A1026" s="84"/>
      <c r="B1026" s="6">
        <v>1269.0</v>
      </c>
      <c r="C1026" s="209" t="s">
        <v>1606</v>
      </c>
      <c r="D1026" s="102" t="s">
        <v>2170</v>
      </c>
      <c r="E1026" s="102"/>
      <c r="F1026" s="102"/>
      <c r="G1026" s="102">
        <v>45862.0</v>
      </c>
      <c r="H1026" s="15" t="s">
        <v>28</v>
      </c>
      <c r="I1026" s="209"/>
      <c r="J1026" s="209"/>
      <c r="K1026" s="209"/>
      <c r="L1026" s="209"/>
      <c r="M1026" s="209"/>
      <c r="N1026" s="13" t="s">
        <v>30</v>
      </c>
      <c r="O1026" s="15" t="s">
        <v>30</v>
      </c>
      <c r="P1026" s="15" t="s">
        <v>86</v>
      </c>
      <c r="Q1026" s="18" t="s">
        <v>2188</v>
      </c>
      <c r="R1026" s="18" t="s">
        <v>72</v>
      </c>
      <c r="S1026" s="18"/>
      <c r="T1026" s="18"/>
      <c r="U1026" s="13"/>
    </row>
    <row r="1027" ht="15.75" customHeight="1">
      <c r="A1027" s="84"/>
      <c r="B1027" s="6">
        <v>1270.0</v>
      </c>
      <c r="C1027" s="209" t="s">
        <v>1607</v>
      </c>
      <c r="D1027" s="102" t="s">
        <v>197</v>
      </c>
      <c r="E1027" s="102"/>
      <c r="F1027" s="102"/>
      <c r="G1027" s="102">
        <v>45910.0</v>
      </c>
      <c r="H1027" s="15" t="s">
        <v>28</v>
      </c>
      <c r="I1027" s="209"/>
      <c r="J1027" s="209"/>
      <c r="K1027" s="209"/>
      <c r="L1027" s="209"/>
      <c r="M1027" s="209"/>
      <c r="N1027" s="13" t="s">
        <v>30</v>
      </c>
      <c r="O1027" s="15" t="s">
        <v>30</v>
      </c>
      <c r="P1027" s="15" t="s">
        <v>28</v>
      </c>
      <c r="Q1027" s="18" t="s">
        <v>2189</v>
      </c>
      <c r="R1027" s="18" t="s">
        <v>72</v>
      </c>
      <c r="S1027" s="18"/>
      <c r="T1027" s="18"/>
      <c r="U1027" s="13"/>
    </row>
    <row r="1028" ht="15.75" customHeight="1">
      <c r="A1028" s="84"/>
      <c r="B1028" s="6">
        <v>1271.0</v>
      </c>
      <c r="C1028" s="209" t="s">
        <v>1608</v>
      </c>
      <c r="D1028" s="102" t="s">
        <v>2190</v>
      </c>
      <c r="E1028" s="102"/>
      <c r="F1028" s="102"/>
      <c r="G1028" s="102">
        <v>45904.0</v>
      </c>
      <c r="H1028" s="15" t="s">
        <v>28</v>
      </c>
      <c r="I1028" s="209"/>
      <c r="J1028" s="209"/>
      <c r="K1028" s="209"/>
      <c r="L1028" s="209"/>
      <c r="M1028" s="209"/>
      <c r="N1028" s="13" t="s">
        <v>86</v>
      </c>
      <c r="O1028" s="13" t="s">
        <v>86</v>
      </c>
      <c r="P1028" s="15" t="s">
        <v>86</v>
      </c>
      <c r="Q1028" s="18" t="s">
        <v>2191</v>
      </c>
      <c r="R1028" s="18" t="s">
        <v>72</v>
      </c>
      <c r="S1028" s="18"/>
      <c r="T1028" s="18"/>
      <c r="U1028" s="13"/>
    </row>
    <row r="1029" ht="15.75" customHeight="1">
      <c r="A1029" s="84"/>
      <c r="B1029" s="6">
        <v>1272.0</v>
      </c>
      <c r="C1029" s="209" t="s">
        <v>1609</v>
      </c>
      <c r="D1029" s="102" t="s">
        <v>197</v>
      </c>
      <c r="E1029" s="102"/>
      <c r="F1029" s="102"/>
      <c r="G1029" s="102">
        <v>45897.0</v>
      </c>
      <c r="H1029" s="15" t="s">
        <v>28</v>
      </c>
      <c r="I1029" s="209"/>
      <c r="J1029" s="209"/>
      <c r="K1029" s="209"/>
      <c r="L1029" s="209"/>
      <c r="M1029" s="209"/>
      <c r="N1029" s="13" t="s">
        <v>30</v>
      </c>
      <c r="O1029" s="15" t="s">
        <v>30</v>
      </c>
      <c r="P1029" s="15" t="s">
        <v>28</v>
      </c>
      <c r="Q1029" s="18" t="s">
        <v>2192</v>
      </c>
      <c r="R1029" s="18" t="s">
        <v>72</v>
      </c>
      <c r="S1029" s="18"/>
      <c r="T1029" s="18"/>
      <c r="U1029" s="13"/>
    </row>
    <row r="1030" ht="15.75" customHeight="1">
      <c r="A1030" s="84"/>
      <c r="B1030" s="6">
        <v>1273.0</v>
      </c>
      <c r="C1030" s="209" t="s">
        <v>2193</v>
      </c>
      <c r="D1030" s="102" t="s">
        <v>197</v>
      </c>
      <c r="E1030" s="102"/>
      <c r="F1030" s="102"/>
      <c r="G1030" s="102">
        <v>45904.0</v>
      </c>
      <c r="H1030" s="15" t="s">
        <v>28</v>
      </c>
      <c r="I1030" s="209"/>
      <c r="J1030" s="209"/>
      <c r="K1030" s="209"/>
      <c r="L1030" s="209"/>
      <c r="M1030" s="209"/>
      <c r="N1030" s="13" t="s">
        <v>30</v>
      </c>
      <c r="O1030" s="15" t="s">
        <v>30</v>
      </c>
      <c r="P1030" s="15" t="s">
        <v>28</v>
      </c>
      <c r="Q1030" s="18" t="s">
        <v>2194</v>
      </c>
      <c r="R1030" s="18" t="s">
        <v>72</v>
      </c>
      <c r="S1030" s="18"/>
      <c r="T1030" s="18"/>
      <c r="U1030" s="13"/>
    </row>
    <row r="1031" ht="15.75" customHeight="1">
      <c r="A1031" s="84"/>
      <c r="B1031" s="6">
        <v>1274.0</v>
      </c>
      <c r="C1031" s="209" t="s">
        <v>2195</v>
      </c>
      <c r="D1031" s="102" t="s">
        <v>197</v>
      </c>
      <c r="E1031" s="102"/>
      <c r="F1031" s="102"/>
      <c r="G1031" s="102">
        <v>45890.0</v>
      </c>
      <c r="H1031" s="15" t="s">
        <v>28</v>
      </c>
      <c r="I1031" s="209"/>
      <c r="J1031" s="209"/>
      <c r="K1031" s="209"/>
      <c r="L1031" s="209"/>
      <c r="M1031" s="209"/>
      <c r="N1031" s="13" t="s">
        <v>30</v>
      </c>
      <c r="O1031" s="15" t="s">
        <v>30</v>
      </c>
      <c r="P1031" s="15" t="s">
        <v>86</v>
      </c>
      <c r="Q1031" s="18"/>
      <c r="R1031" s="18" t="s">
        <v>72</v>
      </c>
      <c r="S1031" s="18"/>
      <c r="T1031" s="18"/>
      <c r="U1031" s="13"/>
    </row>
    <row r="1032" ht="15.75" customHeight="1">
      <c r="A1032" s="84"/>
      <c r="B1032" s="6">
        <v>1275.0</v>
      </c>
      <c r="C1032" s="209" t="s">
        <v>1613</v>
      </c>
      <c r="D1032" s="102" t="s">
        <v>197</v>
      </c>
      <c r="E1032" s="102"/>
      <c r="F1032" s="102"/>
      <c r="G1032" s="102"/>
      <c r="H1032" s="15" t="s">
        <v>28</v>
      </c>
      <c r="I1032" s="209"/>
      <c r="J1032" s="209"/>
      <c r="K1032" s="209"/>
      <c r="L1032" s="209"/>
      <c r="M1032" s="209"/>
      <c r="N1032" s="13" t="s">
        <v>30</v>
      </c>
      <c r="O1032" s="15" t="s">
        <v>30</v>
      </c>
      <c r="P1032" s="15" t="s">
        <v>28</v>
      </c>
      <c r="Q1032" s="18" t="s">
        <v>2196</v>
      </c>
      <c r="R1032" s="18" t="s">
        <v>72</v>
      </c>
      <c r="S1032" s="18"/>
      <c r="T1032" s="18"/>
      <c r="U1032" s="13"/>
    </row>
    <row r="1033" ht="15.75" customHeight="1">
      <c r="A1033" s="84"/>
      <c r="B1033" s="6">
        <v>1276.0</v>
      </c>
      <c r="C1033" s="209" t="s">
        <v>1614</v>
      </c>
      <c r="D1033" s="102" t="s">
        <v>2190</v>
      </c>
      <c r="E1033" s="102"/>
      <c r="F1033" s="102"/>
      <c r="G1033" s="102">
        <v>45867.0</v>
      </c>
      <c r="H1033" s="15" t="s">
        <v>86</v>
      </c>
      <c r="I1033" s="209"/>
      <c r="J1033" s="209"/>
      <c r="K1033" s="209"/>
      <c r="L1033" s="209"/>
      <c r="M1033" s="209"/>
      <c r="N1033" s="13" t="s">
        <v>86</v>
      </c>
      <c r="O1033" s="13" t="s">
        <v>86</v>
      </c>
      <c r="P1033" s="15" t="s">
        <v>28</v>
      </c>
      <c r="Q1033" s="18"/>
      <c r="R1033" s="18" t="s">
        <v>72</v>
      </c>
      <c r="S1033" s="18"/>
      <c r="T1033" s="18"/>
      <c r="U1033" s="13"/>
    </row>
    <row r="1034" ht="15.75" customHeight="1">
      <c r="A1034" s="84"/>
      <c r="B1034" s="6">
        <v>1277.0</v>
      </c>
      <c r="C1034" s="209" t="s">
        <v>2197</v>
      </c>
      <c r="D1034" s="102" t="s">
        <v>2170</v>
      </c>
      <c r="E1034" s="102"/>
      <c r="F1034" s="102"/>
      <c r="G1034" s="102">
        <v>45862.0</v>
      </c>
      <c r="H1034" s="15" t="s">
        <v>86</v>
      </c>
      <c r="I1034" s="209"/>
      <c r="J1034" s="209"/>
      <c r="K1034" s="209"/>
      <c r="L1034" s="209"/>
      <c r="M1034" s="209"/>
      <c r="N1034" s="13" t="s">
        <v>30</v>
      </c>
      <c r="O1034" s="15" t="s">
        <v>30</v>
      </c>
      <c r="P1034" s="15" t="s">
        <v>28</v>
      </c>
      <c r="Q1034" s="18" t="s">
        <v>2188</v>
      </c>
      <c r="R1034" s="18" t="s">
        <v>72</v>
      </c>
      <c r="S1034" s="18"/>
      <c r="T1034" s="18"/>
      <c r="U1034" s="13"/>
    </row>
    <row r="1035" ht="15.75" customHeight="1">
      <c r="A1035" s="84"/>
      <c r="B1035" s="6">
        <v>1278.0</v>
      </c>
      <c r="C1035" s="209" t="s">
        <v>1617</v>
      </c>
      <c r="D1035" s="102" t="s">
        <v>1321</v>
      </c>
      <c r="E1035" s="102"/>
      <c r="F1035" s="102"/>
      <c r="G1035" s="102">
        <v>45876.0</v>
      </c>
      <c r="H1035" s="15" t="s">
        <v>28</v>
      </c>
      <c r="I1035" s="209"/>
      <c r="J1035" s="209"/>
      <c r="K1035" s="209"/>
      <c r="L1035" s="209"/>
      <c r="M1035" s="209"/>
      <c r="N1035" s="13" t="s">
        <v>86</v>
      </c>
      <c r="O1035" s="13" t="s">
        <v>86</v>
      </c>
      <c r="P1035" s="15" t="s">
        <v>86</v>
      </c>
      <c r="Q1035" s="18" t="s">
        <v>2198</v>
      </c>
      <c r="R1035" s="18" t="s">
        <v>72</v>
      </c>
      <c r="S1035" s="18"/>
      <c r="T1035" s="18"/>
      <c r="U1035" s="13"/>
    </row>
    <row r="1036" ht="15.75" customHeight="1">
      <c r="A1036" s="84"/>
      <c r="B1036" s="6">
        <v>1279.0</v>
      </c>
      <c r="C1036" s="209" t="s">
        <v>1618</v>
      </c>
      <c r="D1036" s="102" t="s">
        <v>1321</v>
      </c>
      <c r="E1036" s="102"/>
      <c r="F1036" s="102"/>
      <c r="G1036" s="102"/>
      <c r="H1036" s="15" t="s">
        <v>86</v>
      </c>
      <c r="I1036" s="209"/>
      <c r="J1036" s="209"/>
      <c r="K1036" s="209"/>
      <c r="L1036" s="209"/>
      <c r="M1036" s="209"/>
      <c r="N1036" s="13" t="s">
        <v>86</v>
      </c>
      <c r="O1036" s="13" t="s">
        <v>86</v>
      </c>
      <c r="P1036" s="15" t="s">
        <v>28</v>
      </c>
      <c r="Q1036" s="18"/>
      <c r="R1036" s="18" t="s">
        <v>72</v>
      </c>
      <c r="S1036" s="18"/>
      <c r="T1036" s="18"/>
      <c r="U1036" s="13"/>
    </row>
    <row r="1037" ht="15.75" customHeight="1">
      <c r="A1037" s="84"/>
      <c r="B1037" s="6">
        <v>1280.0</v>
      </c>
      <c r="C1037" s="209" t="s">
        <v>1619</v>
      </c>
      <c r="D1037" s="102" t="s">
        <v>1221</v>
      </c>
      <c r="E1037" s="102"/>
      <c r="F1037" s="102"/>
      <c r="G1037" s="102">
        <v>45894.0</v>
      </c>
      <c r="H1037" s="15" t="s">
        <v>86</v>
      </c>
      <c r="I1037" s="209"/>
      <c r="J1037" s="209"/>
      <c r="K1037" s="209"/>
      <c r="L1037" s="209"/>
      <c r="M1037" s="209"/>
      <c r="N1037" s="13" t="s">
        <v>30</v>
      </c>
      <c r="O1037" s="15" t="s">
        <v>30</v>
      </c>
      <c r="P1037" s="15" t="s">
        <v>28</v>
      </c>
      <c r="Q1037" s="18" t="s">
        <v>2199</v>
      </c>
      <c r="R1037" s="18" t="s">
        <v>72</v>
      </c>
      <c r="S1037" s="18"/>
      <c r="T1037" s="18"/>
      <c r="U1037" s="13"/>
    </row>
    <row r="1038" ht="15.75" customHeight="1">
      <c r="A1038" s="84"/>
      <c r="B1038" s="6">
        <v>1281.0</v>
      </c>
      <c r="C1038" s="209" t="s">
        <v>1621</v>
      </c>
      <c r="D1038" s="102" t="s">
        <v>2170</v>
      </c>
      <c r="E1038" s="102"/>
      <c r="F1038" s="102"/>
      <c r="G1038" s="102">
        <v>45930.0</v>
      </c>
      <c r="H1038" s="15" t="s">
        <v>86</v>
      </c>
      <c r="I1038" s="209"/>
      <c r="J1038" s="209"/>
      <c r="K1038" s="209"/>
      <c r="L1038" s="209"/>
      <c r="M1038" s="209"/>
      <c r="N1038" s="13" t="s">
        <v>30</v>
      </c>
      <c r="O1038" s="15" t="s">
        <v>30</v>
      </c>
      <c r="P1038" s="15" t="s">
        <v>28</v>
      </c>
      <c r="Q1038" s="18" t="s">
        <v>2200</v>
      </c>
      <c r="R1038" s="18" t="s">
        <v>72</v>
      </c>
      <c r="S1038" s="18"/>
      <c r="T1038" s="18"/>
      <c r="U1038" s="13"/>
    </row>
    <row r="1039" ht="15.75" customHeight="1">
      <c r="A1039" s="84"/>
      <c r="B1039" s="6">
        <v>1282.0</v>
      </c>
      <c r="C1039" s="209" t="s">
        <v>1622</v>
      </c>
      <c r="D1039" s="102" t="s">
        <v>1321</v>
      </c>
      <c r="E1039" s="102"/>
      <c r="F1039" s="102"/>
      <c r="G1039" s="102">
        <v>45903.0</v>
      </c>
      <c r="H1039" s="15" t="s">
        <v>28</v>
      </c>
      <c r="I1039" s="209"/>
      <c r="J1039" s="209"/>
      <c r="K1039" s="209"/>
      <c r="L1039" s="209"/>
      <c r="M1039" s="209"/>
      <c r="N1039" s="13" t="s">
        <v>86</v>
      </c>
      <c r="O1039" s="13" t="s">
        <v>86</v>
      </c>
      <c r="P1039" s="15" t="s">
        <v>86</v>
      </c>
      <c r="Q1039" s="18" t="s">
        <v>2201</v>
      </c>
      <c r="R1039" s="18" t="s">
        <v>72</v>
      </c>
      <c r="S1039" s="18"/>
      <c r="T1039" s="18"/>
      <c r="U1039" s="13"/>
    </row>
    <row r="1040" ht="15.75" customHeight="1">
      <c r="A1040" s="84"/>
      <c r="B1040" s="6">
        <v>1283.0</v>
      </c>
      <c r="C1040" s="209" t="s">
        <v>1623</v>
      </c>
      <c r="D1040" s="102" t="s">
        <v>1221</v>
      </c>
      <c r="E1040" s="102"/>
      <c r="F1040" s="102"/>
      <c r="G1040" s="102">
        <v>45908.0</v>
      </c>
      <c r="H1040" s="15" t="s">
        <v>28</v>
      </c>
      <c r="I1040" s="209"/>
      <c r="J1040" s="209"/>
      <c r="K1040" s="209"/>
      <c r="L1040" s="209"/>
      <c r="M1040" s="209"/>
      <c r="N1040" s="13" t="s">
        <v>30</v>
      </c>
      <c r="O1040" s="15" t="s">
        <v>30</v>
      </c>
      <c r="P1040" s="15" t="s">
        <v>28</v>
      </c>
      <c r="Q1040" s="18" t="s">
        <v>2202</v>
      </c>
      <c r="R1040" s="18" t="s">
        <v>72</v>
      </c>
      <c r="S1040" s="18"/>
      <c r="T1040" s="18"/>
      <c r="U1040" s="13"/>
    </row>
    <row r="1041" ht="15.75" customHeight="1">
      <c r="A1041" s="84"/>
      <c r="B1041" s="6">
        <v>1284.0</v>
      </c>
      <c r="C1041" s="209" t="s">
        <v>1624</v>
      </c>
      <c r="D1041" s="102" t="s">
        <v>1221</v>
      </c>
      <c r="E1041" s="102"/>
      <c r="F1041" s="102"/>
      <c r="G1041" s="102">
        <v>45904.0</v>
      </c>
      <c r="H1041" s="15" t="s">
        <v>86</v>
      </c>
      <c r="I1041" s="209"/>
      <c r="J1041" s="209"/>
      <c r="K1041" s="209"/>
      <c r="L1041" s="209"/>
      <c r="M1041" s="209"/>
      <c r="N1041" s="13" t="s">
        <v>30</v>
      </c>
      <c r="O1041" s="15" t="s">
        <v>30</v>
      </c>
      <c r="P1041" s="15" t="s">
        <v>28</v>
      </c>
      <c r="Q1041" s="18" t="s">
        <v>2203</v>
      </c>
      <c r="R1041" s="18" t="s">
        <v>72</v>
      </c>
      <c r="S1041" s="18"/>
      <c r="T1041" s="18"/>
      <c r="U1041" s="13"/>
    </row>
    <row r="1042" ht="15.75" customHeight="1">
      <c r="A1042" s="84"/>
      <c r="B1042" s="6">
        <v>1285.0</v>
      </c>
      <c r="C1042" s="209" t="s">
        <v>1626</v>
      </c>
      <c r="D1042" s="102" t="s">
        <v>1221</v>
      </c>
      <c r="E1042" s="102"/>
      <c r="F1042" s="102"/>
      <c r="G1042" s="102"/>
      <c r="H1042" s="15" t="s">
        <v>28</v>
      </c>
      <c r="I1042" s="209"/>
      <c r="J1042" s="209"/>
      <c r="K1042" s="209"/>
      <c r="L1042" s="209"/>
      <c r="M1042" s="209"/>
      <c r="N1042" s="13" t="s">
        <v>86</v>
      </c>
      <c r="O1042" s="13" t="s">
        <v>86</v>
      </c>
      <c r="P1042" s="15" t="s">
        <v>28</v>
      </c>
      <c r="Q1042" s="18"/>
      <c r="R1042" s="18" t="s">
        <v>72</v>
      </c>
      <c r="S1042" s="18"/>
      <c r="T1042" s="18"/>
      <c r="U1042" s="13"/>
    </row>
    <row r="1043" ht="15.75" customHeight="1">
      <c r="A1043" s="84"/>
      <c r="B1043" s="6">
        <v>1286.0</v>
      </c>
      <c r="C1043" s="209" t="s">
        <v>1627</v>
      </c>
      <c r="D1043" s="102" t="s">
        <v>2170</v>
      </c>
      <c r="E1043" s="102"/>
      <c r="F1043" s="102"/>
      <c r="G1043" s="102">
        <v>45862.0</v>
      </c>
      <c r="H1043" s="15" t="s">
        <v>86</v>
      </c>
      <c r="I1043" s="209"/>
      <c r="J1043" s="209"/>
      <c r="K1043" s="209"/>
      <c r="L1043" s="209"/>
      <c r="M1043" s="209"/>
      <c r="N1043" s="13" t="s">
        <v>30</v>
      </c>
      <c r="O1043" s="15" t="s">
        <v>30</v>
      </c>
      <c r="P1043" s="15" t="s">
        <v>86</v>
      </c>
      <c r="Q1043" s="18" t="s">
        <v>2188</v>
      </c>
      <c r="R1043" s="18" t="s">
        <v>72</v>
      </c>
      <c r="S1043" s="18"/>
      <c r="T1043" s="18"/>
      <c r="U1043" s="13"/>
    </row>
    <row r="1044" ht="15.75" customHeight="1">
      <c r="A1044" s="84"/>
      <c r="B1044" s="6">
        <v>1287.0</v>
      </c>
      <c r="C1044" s="209" t="s">
        <v>1628</v>
      </c>
      <c r="D1044" s="102" t="s">
        <v>1321</v>
      </c>
      <c r="E1044" s="102"/>
      <c r="F1044" s="102"/>
      <c r="G1044" s="102"/>
      <c r="H1044" s="15" t="s">
        <v>28</v>
      </c>
      <c r="I1044" s="209"/>
      <c r="J1044" s="209"/>
      <c r="K1044" s="209"/>
      <c r="L1044" s="209"/>
      <c r="M1044" s="209"/>
      <c r="N1044" s="13" t="s">
        <v>86</v>
      </c>
      <c r="O1044" s="13" t="s">
        <v>86</v>
      </c>
      <c r="P1044" s="15" t="s">
        <v>86</v>
      </c>
      <c r="Q1044" s="18" t="s">
        <v>2204</v>
      </c>
      <c r="R1044" s="18" t="s">
        <v>72</v>
      </c>
      <c r="S1044" s="18"/>
      <c r="T1044" s="18"/>
      <c r="U1044" s="13"/>
    </row>
    <row r="1045" ht="15.75" customHeight="1">
      <c r="A1045" s="84"/>
      <c r="B1045" s="6">
        <v>1288.0</v>
      </c>
      <c r="C1045" s="209" t="s">
        <v>1629</v>
      </c>
      <c r="D1045" s="102" t="s">
        <v>2170</v>
      </c>
      <c r="E1045" s="102"/>
      <c r="F1045" s="102"/>
      <c r="G1045" s="102"/>
      <c r="H1045" s="15" t="s">
        <v>86</v>
      </c>
      <c r="I1045" s="209"/>
      <c r="J1045" s="209"/>
      <c r="K1045" s="209"/>
      <c r="L1045" s="209"/>
      <c r="M1045" s="209"/>
      <c r="N1045" s="13" t="s">
        <v>86</v>
      </c>
      <c r="O1045" s="13" t="s">
        <v>86</v>
      </c>
      <c r="P1045" s="15" t="s">
        <v>28</v>
      </c>
      <c r="Q1045" s="18" t="s">
        <v>620</v>
      </c>
      <c r="R1045" s="18" t="s">
        <v>72</v>
      </c>
      <c r="S1045" s="18"/>
      <c r="T1045" s="18"/>
      <c r="U1045" s="13"/>
    </row>
    <row r="1046" ht="15.75" customHeight="1">
      <c r="A1046" s="84"/>
      <c r="B1046" s="6">
        <v>1289.0</v>
      </c>
      <c r="C1046" s="209" t="s">
        <v>1546</v>
      </c>
      <c r="D1046" s="102" t="s">
        <v>1221</v>
      </c>
      <c r="E1046" s="102"/>
      <c r="F1046" s="102"/>
      <c r="G1046" s="102"/>
      <c r="H1046" s="15" t="s">
        <v>86</v>
      </c>
      <c r="I1046" s="209"/>
      <c r="J1046" s="209"/>
      <c r="K1046" s="209"/>
      <c r="L1046" s="209"/>
      <c r="M1046" s="209"/>
      <c r="N1046" s="13" t="s">
        <v>30</v>
      </c>
      <c r="O1046" s="15" t="s">
        <v>30</v>
      </c>
      <c r="P1046" s="15" t="s">
        <v>28</v>
      </c>
      <c r="Q1046" s="18"/>
      <c r="R1046" s="18" t="s">
        <v>72</v>
      </c>
      <c r="S1046" s="18"/>
      <c r="T1046" s="18"/>
      <c r="U1046" s="13"/>
    </row>
    <row r="1047" ht="15.75" customHeight="1">
      <c r="A1047" s="84"/>
      <c r="B1047" s="6">
        <v>1290.0</v>
      </c>
      <c r="C1047" s="209" t="s">
        <v>1632</v>
      </c>
      <c r="D1047" s="102" t="s">
        <v>1321</v>
      </c>
      <c r="E1047" s="102"/>
      <c r="F1047" s="102"/>
      <c r="G1047" s="102"/>
      <c r="H1047" s="15" t="s">
        <v>28</v>
      </c>
      <c r="I1047" s="209"/>
      <c r="J1047" s="209"/>
      <c r="K1047" s="209"/>
      <c r="L1047" s="209"/>
      <c r="M1047" s="209"/>
      <c r="N1047" s="13" t="s">
        <v>86</v>
      </c>
      <c r="O1047" s="13" t="s">
        <v>86</v>
      </c>
      <c r="P1047" s="15" t="s">
        <v>86</v>
      </c>
      <c r="Q1047" s="18" t="s">
        <v>1837</v>
      </c>
      <c r="R1047" s="18" t="s">
        <v>72</v>
      </c>
      <c r="S1047" s="18"/>
      <c r="T1047" s="18"/>
      <c r="U1047" s="13"/>
    </row>
    <row r="1048" ht="15.75" customHeight="1">
      <c r="A1048" s="84"/>
      <c r="B1048" s="6">
        <v>1291.0</v>
      </c>
      <c r="C1048" s="209" t="s">
        <v>1633</v>
      </c>
      <c r="D1048" s="102" t="s">
        <v>1221</v>
      </c>
      <c r="E1048" s="102"/>
      <c r="F1048" s="102"/>
      <c r="G1048" s="102">
        <v>45909.0</v>
      </c>
      <c r="H1048" s="15" t="s">
        <v>28</v>
      </c>
      <c r="I1048" s="209"/>
      <c r="J1048" s="209"/>
      <c r="K1048" s="209"/>
      <c r="L1048" s="209"/>
      <c r="M1048" s="209"/>
      <c r="N1048" s="13" t="s">
        <v>30</v>
      </c>
      <c r="O1048" s="15" t="s">
        <v>30</v>
      </c>
      <c r="P1048" s="15" t="s">
        <v>28</v>
      </c>
      <c r="Q1048" s="18" t="s">
        <v>2205</v>
      </c>
      <c r="R1048" s="18" t="s">
        <v>72</v>
      </c>
      <c r="S1048" s="18"/>
      <c r="T1048" s="18"/>
      <c r="U1048" s="13"/>
    </row>
    <row r="1049" ht="15.75" customHeight="1">
      <c r="A1049" s="84"/>
      <c r="B1049" s="6">
        <v>1292.0</v>
      </c>
      <c r="C1049" s="209" t="s">
        <v>1634</v>
      </c>
      <c r="D1049" s="102" t="s">
        <v>1221</v>
      </c>
      <c r="E1049" s="102"/>
      <c r="F1049" s="102"/>
      <c r="G1049" s="102">
        <v>45912.0</v>
      </c>
      <c r="H1049" s="15" t="s">
        <v>28</v>
      </c>
      <c r="I1049" s="209"/>
      <c r="J1049" s="209"/>
      <c r="K1049" s="209"/>
      <c r="L1049" s="209"/>
      <c r="M1049" s="209"/>
      <c r="N1049" s="13" t="s">
        <v>30</v>
      </c>
      <c r="O1049" s="15" t="s">
        <v>30</v>
      </c>
      <c r="P1049" s="15" t="s">
        <v>28</v>
      </c>
      <c r="Q1049" s="18"/>
      <c r="R1049" s="18" t="s">
        <v>72</v>
      </c>
      <c r="S1049" s="18"/>
      <c r="T1049" s="18"/>
      <c r="U1049" s="13"/>
    </row>
    <row r="1050" ht="15.75" customHeight="1">
      <c r="A1050" s="84"/>
      <c r="B1050" s="6">
        <v>1293.0</v>
      </c>
      <c r="C1050" s="209" t="s">
        <v>1635</v>
      </c>
      <c r="D1050" s="102" t="s">
        <v>1321</v>
      </c>
      <c r="E1050" s="102"/>
      <c r="F1050" s="102"/>
      <c r="G1050" s="102"/>
      <c r="H1050" s="15" t="s">
        <v>28</v>
      </c>
      <c r="I1050" s="209"/>
      <c r="J1050" s="209"/>
      <c r="K1050" s="209"/>
      <c r="L1050" s="209"/>
      <c r="M1050" s="209"/>
      <c r="N1050" s="13" t="s">
        <v>86</v>
      </c>
      <c r="O1050" s="13" t="s">
        <v>86</v>
      </c>
      <c r="P1050" s="15" t="s">
        <v>86</v>
      </c>
      <c r="Q1050" s="18" t="s">
        <v>2206</v>
      </c>
      <c r="R1050" s="18" t="s">
        <v>72</v>
      </c>
      <c r="S1050" s="18"/>
      <c r="T1050" s="18"/>
      <c r="U1050" s="13"/>
    </row>
    <row r="1051" ht="15.75" customHeight="1">
      <c r="A1051" s="84"/>
      <c r="B1051" s="6">
        <v>1294.0</v>
      </c>
      <c r="C1051" s="209" t="s">
        <v>1637</v>
      </c>
      <c r="D1051" s="102" t="s">
        <v>2207</v>
      </c>
      <c r="E1051" s="102"/>
      <c r="F1051" s="102"/>
      <c r="G1051" s="102"/>
      <c r="H1051" s="15" t="s">
        <v>86</v>
      </c>
      <c r="I1051" s="209"/>
      <c r="J1051" s="209"/>
      <c r="K1051" s="209"/>
      <c r="L1051" s="209"/>
      <c r="M1051" s="209"/>
      <c r="N1051" s="13" t="s">
        <v>86</v>
      </c>
      <c r="O1051" s="13" t="s">
        <v>86</v>
      </c>
      <c r="P1051" s="15" t="s">
        <v>28</v>
      </c>
      <c r="Q1051" s="18" t="s">
        <v>2208</v>
      </c>
      <c r="R1051" s="18" t="s">
        <v>72</v>
      </c>
      <c r="S1051" s="18"/>
      <c r="T1051" s="18"/>
      <c r="U1051" s="13"/>
    </row>
    <row r="1052" ht="15.75" customHeight="1">
      <c r="A1052" s="84"/>
      <c r="B1052" s="6">
        <v>1295.0</v>
      </c>
      <c r="C1052" s="209" t="s">
        <v>1639</v>
      </c>
      <c r="D1052" s="102" t="s">
        <v>2170</v>
      </c>
      <c r="E1052" s="102"/>
      <c r="F1052" s="102"/>
      <c r="G1052" s="102"/>
      <c r="H1052" s="15" t="s">
        <v>28</v>
      </c>
      <c r="I1052" s="209"/>
      <c r="J1052" s="209"/>
      <c r="K1052" s="209"/>
      <c r="L1052" s="209"/>
      <c r="M1052" s="209"/>
      <c r="N1052" s="13" t="s">
        <v>86</v>
      </c>
      <c r="O1052" s="13" t="s">
        <v>86</v>
      </c>
      <c r="P1052" s="15" t="s">
        <v>86</v>
      </c>
      <c r="Q1052" s="18" t="s">
        <v>2209</v>
      </c>
      <c r="R1052" s="18" t="s">
        <v>72</v>
      </c>
      <c r="S1052" s="18"/>
      <c r="T1052" s="18"/>
      <c r="U1052" s="13"/>
    </row>
    <row r="1053" ht="15.75" customHeight="1">
      <c r="A1053" s="84"/>
      <c r="B1053" s="6">
        <v>1296.0</v>
      </c>
      <c r="C1053" s="209" t="s">
        <v>1640</v>
      </c>
      <c r="D1053" s="102" t="s">
        <v>2170</v>
      </c>
      <c r="E1053" s="102"/>
      <c r="F1053" s="102"/>
      <c r="G1053" s="102"/>
      <c r="H1053" s="15" t="s">
        <v>86</v>
      </c>
      <c r="I1053" s="209"/>
      <c r="J1053" s="209"/>
      <c r="K1053" s="209"/>
      <c r="L1053" s="209"/>
      <c r="M1053" s="209"/>
      <c r="N1053" s="13" t="s">
        <v>30</v>
      </c>
      <c r="O1053" s="15" t="s">
        <v>30</v>
      </c>
      <c r="P1053" s="15" t="s">
        <v>28</v>
      </c>
      <c r="Q1053" s="18"/>
      <c r="R1053" s="18" t="s">
        <v>72</v>
      </c>
      <c r="S1053" s="18"/>
      <c r="T1053" s="18"/>
      <c r="U1053" s="13"/>
    </row>
    <row r="1054" ht="15.75" customHeight="1">
      <c r="A1054" s="84"/>
      <c r="B1054" s="6">
        <v>1297.0</v>
      </c>
      <c r="C1054" s="209" t="s">
        <v>1546</v>
      </c>
      <c r="D1054" s="102" t="s">
        <v>1221</v>
      </c>
      <c r="E1054" s="102"/>
      <c r="F1054" s="102"/>
      <c r="G1054" s="102">
        <v>45930.0</v>
      </c>
      <c r="H1054" s="15" t="s">
        <v>28</v>
      </c>
      <c r="I1054" s="209"/>
      <c r="J1054" s="209"/>
      <c r="K1054" s="209"/>
      <c r="L1054" s="209"/>
      <c r="M1054" s="209"/>
      <c r="N1054" s="13" t="s">
        <v>30</v>
      </c>
      <c r="O1054" s="15" t="s">
        <v>30</v>
      </c>
      <c r="P1054" s="15" t="s">
        <v>86</v>
      </c>
      <c r="Q1054" s="18"/>
      <c r="R1054" s="18" t="s">
        <v>72</v>
      </c>
      <c r="S1054" s="18"/>
      <c r="T1054" s="18"/>
      <c r="U1054" s="13"/>
    </row>
    <row r="1055" ht="15.75" customHeight="1">
      <c r="A1055" s="84"/>
      <c r="B1055" s="6">
        <v>1298.0</v>
      </c>
      <c r="C1055" s="209" t="s">
        <v>1642</v>
      </c>
      <c r="D1055" s="102" t="s">
        <v>2129</v>
      </c>
      <c r="E1055" s="102"/>
      <c r="F1055" s="102"/>
      <c r="G1055" s="102">
        <v>45917.0</v>
      </c>
      <c r="H1055" s="15" t="s">
        <v>86</v>
      </c>
      <c r="I1055" s="209"/>
      <c r="J1055" s="209"/>
      <c r="K1055" s="209"/>
      <c r="L1055" s="209"/>
      <c r="M1055" s="209"/>
      <c r="N1055" s="13" t="s">
        <v>86</v>
      </c>
      <c r="O1055" s="13" t="s">
        <v>86</v>
      </c>
      <c r="P1055" s="15" t="s">
        <v>86</v>
      </c>
      <c r="Q1055" s="18" t="s">
        <v>2210</v>
      </c>
      <c r="R1055" s="18" t="s">
        <v>72</v>
      </c>
      <c r="S1055" s="18"/>
      <c r="T1055" s="18"/>
      <c r="U1055" s="13"/>
    </row>
    <row r="1056" ht="15.75" customHeight="1">
      <c r="A1056" s="84"/>
      <c r="B1056" s="213">
        <v>1299.0</v>
      </c>
      <c r="C1056" s="214" t="s">
        <v>1643</v>
      </c>
      <c r="D1056" s="215" t="s">
        <v>1221</v>
      </c>
      <c r="E1056" s="215"/>
      <c r="F1056" s="215"/>
      <c r="G1056" s="215">
        <v>45930.0</v>
      </c>
      <c r="H1056" s="216" t="s">
        <v>28</v>
      </c>
      <c r="I1056" s="214"/>
      <c r="J1056" s="214"/>
      <c r="K1056" s="214"/>
      <c r="L1056" s="214"/>
      <c r="M1056" s="214"/>
      <c r="N1056" s="216" t="s">
        <v>30</v>
      </c>
      <c r="O1056" s="216" t="s">
        <v>30</v>
      </c>
      <c r="P1056" s="216" t="s">
        <v>28</v>
      </c>
      <c r="Q1056" s="217" t="s">
        <v>2211</v>
      </c>
      <c r="R1056" s="217" t="s">
        <v>2212</v>
      </c>
      <c r="S1056" s="18"/>
      <c r="T1056" s="18"/>
      <c r="U1056" s="13"/>
    </row>
    <row r="1057" ht="15.75" customHeight="1">
      <c r="A1057" s="84"/>
      <c r="B1057" s="6">
        <v>1300.0</v>
      </c>
      <c r="C1057" s="209" t="s">
        <v>2213</v>
      </c>
      <c r="D1057" s="102" t="s">
        <v>2170</v>
      </c>
      <c r="E1057" s="102"/>
      <c r="F1057" s="102"/>
      <c r="G1057" s="102"/>
      <c r="H1057" s="15" t="s">
        <v>28</v>
      </c>
      <c r="I1057" s="209"/>
      <c r="J1057" s="209"/>
      <c r="K1057" s="209"/>
      <c r="L1057" s="209"/>
      <c r="M1057" s="209"/>
      <c r="N1057" s="13" t="s">
        <v>30</v>
      </c>
      <c r="O1057" s="15" t="s">
        <v>30</v>
      </c>
      <c r="P1057" s="15" t="s">
        <v>86</v>
      </c>
      <c r="Q1057" s="18" t="s">
        <v>2214</v>
      </c>
      <c r="R1057" s="18" t="s">
        <v>72</v>
      </c>
      <c r="S1057" s="18"/>
      <c r="T1057" s="18"/>
      <c r="U1057" s="13"/>
    </row>
    <row r="1058" ht="15.75" customHeight="1">
      <c r="A1058" s="84"/>
      <c r="B1058" s="6">
        <v>1301.0</v>
      </c>
      <c r="C1058" s="209" t="s">
        <v>1647</v>
      </c>
      <c r="D1058" s="102" t="s">
        <v>2215</v>
      </c>
      <c r="E1058" s="102"/>
      <c r="F1058" s="102"/>
      <c r="G1058" s="102">
        <v>45894.0</v>
      </c>
      <c r="H1058" s="15" t="s">
        <v>86</v>
      </c>
      <c r="I1058" s="209"/>
      <c r="J1058" s="209"/>
      <c r="K1058" s="209"/>
      <c r="L1058" s="209"/>
      <c r="M1058" s="209"/>
      <c r="N1058" s="13" t="s">
        <v>86</v>
      </c>
      <c r="O1058" s="15" t="s">
        <v>30</v>
      </c>
      <c r="P1058" s="15" t="s">
        <v>86</v>
      </c>
      <c r="Q1058" s="18" t="s">
        <v>2216</v>
      </c>
      <c r="R1058" s="18" t="s">
        <v>72</v>
      </c>
      <c r="S1058" s="18"/>
      <c r="T1058" s="18"/>
      <c r="U1058" s="13"/>
    </row>
    <row r="1059" ht="15.75" customHeight="1">
      <c r="A1059" s="84"/>
      <c r="B1059" s="6">
        <v>1302.0</v>
      </c>
      <c r="C1059" s="209" t="s">
        <v>1649</v>
      </c>
      <c r="D1059" s="102" t="s">
        <v>2129</v>
      </c>
      <c r="E1059" s="102"/>
      <c r="F1059" s="102"/>
      <c r="G1059" s="102">
        <v>45905.0</v>
      </c>
      <c r="H1059" s="15" t="s">
        <v>28</v>
      </c>
      <c r="I1059" s="209"/>
      <c r="J1059" s="209"/>
      <c r="K1059" s="209"/>
      <c r="L1059" s="209"/>
      <c r="M1059" s="209"/>
      <c r="N1059" s="13" t="s">
        <v>86</v>
      </c>
      <c r="O1059" s="13" t="s">
        <v>86</v>
      </c>
      <c r="P1059" s="15" t="s">
        <v>86</v>
      </c>
      <c r="Q1059" s="18" t="s">
        <v>2217</v>
      </c>
      <c r="R1059" s="18" t="s">
        <v>72</v>
      </c>
      <c r="S1059" s="18"/>
      <c r="T1059" s="18"/>
      <c r="U1059" s="13"/>
    </row>
    <row r="1060" ht="15.75" customHeight="1">
      <c r="B1060" s="6">
        <v>1303.0</v>
      </c>
      <c r="C1060" s="209" t="s">
        <v>1650</v>
      </c>
      <c r="D1060" s="102" t="s">
        <v>2170</v>
      </c>
      <c r="E1060" s="102"/>
      <c r="F1060" s="102"/>
      <c r="G1060" s="102"/>
      <c r="H1060" s="15" t="s">
        <v>28</v>
      </c>
      <c r="I1060" s="209"/>
      <c r="J1060" s="209"/>
      <c r="K1060" s="209"/>
      <c r="L1060" s="209"/>
      <c r="M1060" s="209"/>
      <c r="N1060" s="13" t="s">
        <v>86</v>
      </c>
      <c r="O1060" s="13" t="s">
        <v>86</v>
      </c>
      <c r="P1060" s="15" t="s">
        <v>86</v>
      </c>
      <c r="Q1060" s="18" t="s">
        <v>293</v>
      </c>
      <c r="R1060" s="18" t="s">
        <v>72</v>
      </c>
      <c r="S1060" s="18"/>
      <c r="T1060" s="18"/>
      <c r="U1060" s="13"/>
    </row>
    <row r="1061" ht="15.75" customHeight="1">
      <c r="B1061" s="6">
        <v>1304.0</v>
      </c>
      <c r="C1061" s="209" t="s">
        <v>1651</v>
      </c>
      <c r="D1061" s="102" t="s">
        <v>1221</v>
      </c>
      <c r="E1061" s="102"/>
      <c r="F1061" s="102"/>
      <c r="G1061" s="102">
        <v>45947.0</v>
      </c>
      <c r="H1061" s="15" t="s">
        <v>28</v>
      </c>
      <c r="I1061" s="209"/>
      <c r="J1061" s="209"/>
      <c r="K1061" s="209"/>
      <c r="L1061" s="209"/>
      <c r="M1061" s="209"/>
      <c r="N1061" s="13" t="s">
        <v>30</v>
      </c>
      <c r="O1061" s="15" t="s">
        <v>30</v>
      </c>
      <c r="P1061" s="15" t="s">
        <v>28</v>
      </c>
      <c r="Q1061" s="18" t="s">
        <v>2218</v>
      </c>
      <c r="R1061" s="18" t="s">
        <v>72</v>
      </c>
      <c r="S1061" s="18"/>
      <c r="T1061" s="18"/>
      <c r="U1061" s="13"/>
    </row>
    <row r="1062" ht="15.75" customHeight="1">
      <c r="B1062" s="6">
        <v>1305.0</v>
      </c>
      <c r="C1062" s="209" t="s">
        <v>1653</v>
      </c>
      <c r="D1062" s="102" t="s">
        <v>2219</v>
      </c>
      <c r="E1062" s="102"/>
      <c r="F1062" s="102"/>
      <c r="G1062" s="102"/>
      <c r="H1062" s="15" t="s">
        <v>28</v>
      </c>
      <c r="I1062" s="209"/>
      <c r="J1062" s="209"/>
      <c r="K1062" s="209"/>
      <c r="L1062" s="209"/>
      <c r="M1062" s="209"/>
      <c r="N1062" s="13" t="s">
        <v>86</v>
      </c>
      <c r="O1062" s="13" t="s">
        <v>86</v>
      </c>
      <c r="P1062" s="15" t="s">
        <v>86</v>
      </c>
      <c r="Q1062" s="18"/>
      <c r="R1062" s="18" t="s">
        <v>72</v>
      </c>
      <c r="S1062" s="18"/>
      <c r="T1062" s="18"/>
      <c r="U1062" s="13"/>
    </row>
    <row r="1063" ht="15.75" customHeight="1">
      <c r="B1063" s="6">
        <v>1306.0</v>
      </c>
      <c r="C1063" s="209" t="s">
        <v>1655</v>
      </c>
      <c r="D1063" s="102" t="s">
        <v>1221</v>
      </c>
      <c r="E1063" s="102"/>
      <c r="F1063" s="102"/>
      <c r="G1063" s="102">
        <v>45921.0</v>
      </c>
      <c r="H1063" s="15" t="s">
        <v>28</v>
      </c>
      <c r="I1063" s="209"/>
      <c r="J1063" s="209"/>
      <c r="K1063" s="209"/>
      <c r="L1063" s="209"/>
      <c r="M1063" s="209"/>
      <c r="N1063" s="13" t="s">
        <v>30</v>
      </c>
      <c r="O1063" s="15" t="s">
        <v>30</v>
      </c>
      <c r="P1063" s="15" t="s">
        <v>28</v>
      </c>
      <c r="Q1063" s="18" t="s">
        <v>2220</v>
      </c>
      <c r="R1063" s="18" t="s">
        <v>72</v>
      </c>
      <c r="S1063" s="18"/>
      <c r="T1063" s="18"/>
      <c r="U1063" s="13"/>
    </row>
    <row r="1064" ht="15.75" customHeight="1">
      <c r="B1064" s="6">
        <v>1307.0</v>
      </c>
      <c r="C1064" s="209" t="s">
        <v>1656</v>
      </c>
      <c r="D1064" s="102" t="s">
        <v>2190</v>
      </c>
      <c r="E1064" s="102"/>
      <c r="F1064" s="102"/>
      <c r="G1064" s="102"/>
      <c r="H1064" s="15" t="s">
        <v>28</v>
      </c>
      <c r="I1064" s="209"/>
      <c r="J1064" s="209"/>
      <c r="K1064" s="209"/>
      <c r="L1064" s="209"/>
      <c r="M1064" s="209"/>
      <c r="N1064" s="13" t="s">
        <v>86</v>
      </c>
      <c r="O1064" s="13" t="s">
        <v>86</v>
      </c>
      <c r="P1064" s="15" t="s">
        <v>86</v>
      </c>
      <c r="Q1064" s="18"/>
      <c r="R1064" s="18" t="s">
        <v>72</v>
      </c>
      <c r="S1064" s="18"/>
      <c r="T1064" s="18"/>
      <c r="U1064" s="13"/>
    </row>
    <row r="1065" ht="15.75" customHeight="1">
      <c r="B1065" s="6">
        <v>1308.0</v>
      </c>
      <c r="C1065" s="209" t="s">
        <v>1657</v>
      </c>
      <c r="D1065" s="102" t="s">
        <v>1321</v>
      </c>
      <c r="E1065" s="102"/>
      <c r="F1065" s="102"/>
      <c r="G1065" s="102"/>
      <c r="H1065" s="15" t="s">
        <v>28</v>
      </c>
      <c r="I1065" s="209"/>
      <c r="J1065" s="209"/>
      <c r="K1065" s="209"/>
      <c r="L1065" s="209"/>
      <c r="M1065" s="209"/>
      <c r="N1065" s="13" t="s">
        <v>30</v>
      </c>
      <c r="O1065" s="15" t="s">
        <v>30</v>
      </c>
      <c r="P1065" s="15" t="s">
        <v>86</v>
      </c>
      <c r="Q1065" s="18" t="s">
        <v>2221</v>
      </c>
      <c r="R1065" s="18" t="s">
        <v>72</v>
      </c>
      <c r="S1065" s="18"/>
      <c r="T1065" s="18"/>
      <c r="U1065" s="13"/>
    </row>
    <row r="1066" ht="15.75" customHeight="1">
      <c r="B1066" s="6">
        <v>1309.0</v>
      </c>
      <c r="C1066" s="209" t="s">
        <v>1659</v>
      </c>
      <c r="D1066" s="102" t="s">
        <v>1221</v>
      </c>
      <c r="E1066" s="102"/>
      <c r="F1066" s="102"/>
      <c r="G1066" s="102">
        <v>45933.0</v>
      </c>
      <c r="H1066" s="15" t="s">
        <v>28</v>
      </c>
      <c r="I1066" s="209"/>
      <c r="J1066" s="209"/>
      <c r="K1066" s="209"/>
      <c r="L1066" s="209"/>
      <c r="M1066" s="209"/>
      <c r="N1066" s="13" t="s">
        <v>30</v>
      </c>
      <c r="O1066" s="15" t="s">
        <v>30</v>
      </c>
      <c r="P1066" s="15" t="s">
        <v>28</v>
      </c>
      <c r="Q1066" s="18" t="s">
        <v>2222</v>
      </c>
      <c r="R1066" s="18" t="s">
        <v>72</v>
      </c>
      <c r="S1066" s="18"/>
      <c r="T1066" s="18"/>
      <c r="U1066" s="13"/>
    </row>
    <row r="1067" ht="15.75" customHeight="1">
      <c r="B1067" s="6">
        <v>1310.0</v>
      </c>
      <c r="C1067" s="209" t="s">
        <v>1660</v>
      </c>
      <c r="D1067" s="102" t="s">
        <v>1221</v>
      </c>
      <c r="E1067" s="102"/>
      <c r="F1067" s="102"/>
      <c r="G1067" s="102">
        <v>45940.0</v>
      </c>
      <c r="H1067" s="15" t="s">
        <v>28</v>
      </c>
      <c r="I1067" s="209"/>
      <c r="J1067" s="209"/>
      <c r="K1067" s="209"/>
      <c r="L1067" s="209"/>
      <c r="M1067" s="209"/>
      <c r="N1067" s="13" t="s">
        <v>30</v>
      </c>
      <c r="O1067" s="15" t="s">
        <v>30</v>
      </c>
      <c r="P1067" s="15" t="s">
        <v>28</v>
      </c>
      <c r="Q1067" s="18" t="s">
        <v>2223</v>
      </c>
      <c r="R1067" s="18" t="s">
        <v>72</v>
      </c>
      <c r="S1067" s="18"/>
      <c r="T1067" s="18"/>
      <c r="U1067" s="13"/>
    </row>
    <row r="1068" ht="15.75" customHeight="1">
      <c r="B1068" s="6">
        <v>1311.0</v>
      </c>
      <c r="C1068" s="209" t="s">
        <v>1661</v>
      </c>
      <c r="D1068" s="102" t="s">
        <v>2224</v>
      </c>
      <c r="E1068" s="102"/>
      <c r="F1068" s="102"/>
      <c r="G1068" s="102"/>
      <c r="H1068" s="15" t="s">
        <v>86</v>
      </c>
      <c r="I1068" s="209"/>
      <c r="J1068" s="209"/>
      <c r="K1068" s="209"/>
      <c r="L1068" s="209"/>
      <c r="M1068" s="209"/>
      <c r="N1068" s="13" t="s">
        <v>86</v>
      </c>
      <c r="O1068" s="13" t="s">
        <v>86</v>
      </c>
      <c r="P1068" s="15" t="s">
        <v>28</v>
      </c>
      <c r="Q1068" s="18" t="s">
        <v>620</v>
      </c>
      <c r="R1068" s="18" t="s">
        <v>72</v>
      </c>
      <c r="S1068" s="18"/>
      <c r="T1068" s="18"/>
      <c r="U1068" s="13"/>
    </row>
    <row r="1069" ht="15.75" customHeight="1">
      <c r="B1069" s="6">
        <v>1312.0</v>
      </c>
      <c r="C1069" s="209" t="s">
        <v>1663</v>
      </c>
      <c r="D1069" s="102" t="s">
        <v>2170</v>
      </c>
      <c r="E1069" s="102"/>
      <c r="F1069" s="102"/>
      <c r="G1069" s="102">
        <v>45909.0</v>
      </c>
      <c r="H1069" s="15" t="s">
        <v>28</v>
      </c>
      <c r="I1069" s="209"/>
      <c r="J1069" s="209"/>
      <c r="K1069" s="209"/>
      <c r="L1069" s="209"/>
      <c r="M1069" s="209"/>
      <c r="N1069" s="13" t="s">
        <v>30</v>
      </c>
      <c r="O1069" s="15" t="s">
        <v>30</v>
      </c>
      <c r="P1069" s="15" t="s">
        <v>28</v>
      </c>
      <c r="Q1069" s="18" t="s">
        <v>620</v>
      </c>
      <c r="R1069" s="18" t="s">
        <v>72</v>
      </c>
      <c r="S1069" s="18"/>
      <c r="T1069" s="18"/>
      <c r="U1069" s="13"/>
    </row>
    <row r="1070" ht="15.75" customHeight="1">
      <c r="B1070" s="6">
        <v>1313.0</v>
      </c>
      <c r="C1070" s="209" t="s">
        <v>1664</v>
      </c>
      <c r="D1070" s="102" t="s">
        <v>2170</v>
      </c>
      <c r="E1070" s="102"/>
      <c r="F1070" s="102"/>
      <c r="G1070" s="102">
        <v>45914.0</v>
      </c>
      <c r="H1070" s="15" t="s">
        <v>28</v>
      </c>
      <c r="I1070" s="209"/>
      <c r="J1070" s="209"/>
      <c r="K1070" s="209"/>
      <c r="L1070" s="209"/>
      <c r="M1070" s="209"/>
      <c r="N1070" s="13" t="s">
        <v>30</v>
      </c>
      <c r="O1070" s="15" t="s">
        <v>30</v>
      </c>
      <c r="P1070" s="15" t="s">
        <v>28</v>
      </c>
      <c r="Q1070" s="18" t="s">
        <v>620</v>
      </c>
      <c r="R1070" s="18" t="s">
        <v>72</v>
      </c>
      <c r="S1070" s="18"/>
      <c r="T1070" s="18"/>
      <c r="U1070" s="13"/>
    </row>
    <row r="1071" ht="15.75" customHeight="1">
      <c r="B1071" s="6">
        <v>1314.0</v>
      </c>
      <c r="C1071" s="209" t="s">
        <v>1665</v>
      </c>
      <c r="D1071" s="102" t="s">
        <v>1221</v>
      </c>
      <c r="E1071" s="102"/>
      <c r="F1071" s="102"/>
      <c r="G1071" s="102">
        <v>45931.0</v>
      </c>
      <c r="H1071" s="15" t="s">
        <v>28</v>
      </c>
      <c r="I1071" s="209"/>
      <c r="J1071" s="209"/>
      <c r="K1071" s="209"/>
      <c r="L1071" s="209"/>
      <c r="M1071" s="209"/>
      <c r="N1071" s="13" t="s">
        <v>30</v>
      </c>
      <c r="O1071" s="15" t="s">
        <v>30</v>
      </c>
      <c r="P1071" s="15" t="s">
        <v>28</v>
      </c>
      <c r="Q1071" s="18"/>
      <c r="R1071" s="18" t="s">
        <v>72</v>
      </c>
      <c r="S1071" s="18"/>
      <c r="T1071" s="18"/>
      <c r="U1071" s="13"/>
    </row>
    <row r="1072" ht="15.75" customHeight="1">
      <c r="B1072" s="6">
        <v>1315.0</v>
      </c>
      <c r="C1072" s="209" t="s">
        <v>1666</v>
      </c>
      <c r="D1072" s="102" t="s">
        <v>1221</v>
      </c>
      <c r="E1072" s="102"/>
      <c r="F1072" s="102"/>
      <c r="G1072" s="102">
        <v>45937.0</v>
      </c>
      <c r="H1072" s="15" t="s">
        <v>28</v>
      </c>
      <c r="I1072" s="209"/>
      <c r="J1072" s="209"/>
      <c r="K1072" s="209"/>
      <c r="L1072" s="209"/>
      <c r="M1072" s="209"/>
      <c r="N1072" s="13" t="s">
        <v>30</v>
      </c>
      <c r="O1072" s="15" t="s">
        <v>30</v>
      </c>
      <c r="P1072" s="15" t="s">
        <v>28</v>
      </c>
      <c r="Q1072" s="18" t="s">
        <v>2225</v>
      </c>
      <c r="R1072" s="18" t="s">
        <v>72</v>
      </c>
      <c r="S1072" s="18"/>
      <c r="T1072" s="18"/>
      <c r="U1072" s="13"/>
    </row>
    <row r="1073" ht="15.75" customHeight="1">
      <c r="B1073" s="6">
        <v>1316.0</v>
      </c>
      <c r="C1073" s="209" t="s">
        <v>1668</v>
      </c>
      <c r="D1073" s="102" t="s">
        <v>1221</v>
      </c>
      <c r="E1073" s="102"/>
      <c r="F1073" s="102"/>
      <c r="G1073" s="102">
        <v>45937.0</v>
      </c>
      <c r="H1073" s="15" t="s">
        <v>28</v>
      </c>
      <c r="I1073" s="209"/>
      <c r="J1073" s="209"/>
      <c r="K1073" s="209"/>
      <c r="L1073" s="209"/>
      <c r="M1073" s="209"/>
      <c r="N1073" s="13" t="s">
        <v>30</v>
      </c>
      <c r="O1073" s="15" t="s">
        <v>30</v>
      </c>
      <c r="P1073" s="15" t="s">
        <v>28</v>
      </c>
      <c r="Q1073" s="18" t="s">
        <v>2226</v>
      </c>
      <c r="R1073" s="18" t="s">
        <v>72</v>
      </c>
      <c r="S1073" s="18"/>
      <c r="T1073" s="18"/>
      <c r="U1073" s="13"/>
    </row>
    <row r="1074" ht="15.75" customHeight="1">
      <c r="B1074" s="6">
        <v>1317.0</v>
      </c>
      <c r="C1074" s="209" t="s">
        <v>1669</v>
      </c>
      <c r="D1074" s="102" t="s">
        <v>1221</v>
      </c>
      <c r="E1074" s="102"/>
      <c r="F1074" s="102"/>
      <c r="G1074" s="102">
        <v>45957.0</v>
      </c>
      <c r="H1074" s="15" t="s">
        <v>28</v>
      </c>
      <c r="I1074" s="209"/>
      <c r="J1074" s="209"/>
      <c r="K1074" s="209"/>
      <c r="L1074" s="209"/>
      <c r="M1074" s="209"/>
      <c r="N1074" s="13" t="s">
        <v>30</v>
      </c>
      <c r="O1074" s="15" t="s">
        <v>30</v>
      </c>
      <c r="P1074" s="15" t="s">
        <v>28</v>
      </c>
      <c r="Q1074" s="18" t="s">
        <v>2227</v>
      </c>
      <c r="R1074" s="18" t="s">
        <v>72</v>
      </c>
      <c r="S1074" s="18"/>
      <c r="T1074" s="18"/>
      <c r="U1074" s="13"/>
    </row>
    <row r="1075" ht="15.75" customHeight="1">
      <c r="B1075" s="6">
        <v>1318.0</v>
      </c>
      <c r="C1075" s="209" t="s">
        <v>1670</v>
      </c>
      <c r="D1075" s="102" t="s">
        <v>2170</v>
      </c>
      <c r="E1075" s="102"/>
      <c r="F1075" s="102"/>
      <c r="G1075" s="102"/>
      <c r="H1075" s="15" t="s">
        <v>86</v>
      </c>
      <c r="I1075" s="209"/>
      <c r="J1075" s="209"/>
      <c r="K1075" s="209"/>
      <c r="L1075" s="209"/>
      <c r="M1075" s="209"/>
      <c r="N1075" s="13" t="s">
        <v>30</v>
      </c>
      <c r="O1075" s="15" t="s">
        <v>30</v>
      </c>
      <c r="P1075" s="15" t="s">
        <v>86</v>
      </c>
      <c r="Q1075" s="18"/>
      <c r="R1075" s="18" t="s">
        <v>72</v>
      </c>
      <c r="S1075" s="18"/>
      <c r="T1075" s="18"/>
      <c r="U1075" s="13"/>
    </row>
    <row r="1076" ht="15.75" customHeight="1">
      <c r="B1076" s="6">
        <v>1319.0</v>
      </c>
      <c r="C1076" s="209" t="s">
        <v>1671</v>
      </c>
      <c r="D1076" s="102" t="s">
        <v>2170</v>
      </c>
      <c r="E1076" s="102"/>
      <c r="F1076" s="102"/>
      <c r="G1076" s="102">
        <v>45912.0</v>
      </c>
      <c r="H1076" s="15" t="s">
        <v>28</v>
      </c>
      <c r="I1076" s="209"/>
      <c r="J1076" s="209"/>
      <c r="K1076" s="209"/>
      <c r="L1076" s="209"/>
      <c r="M1076" s="209"/>
      <c r="N1076" s="13" t="s">
        <v>30</v>
      </c>
      <c r="O1076" s="15" t="s">
        <v>30</v>
      </c>
      <c r="P1076" s="15" t="s">
        <v>86</v>
      </c>
      <c r="Q1076" s="18" t="s">
        <v>620</v>
      </c>
      <c r="R1076" s="18" t="s">
        <v>72</v>
      </c>
      <c r="S1076" s="18"/>
      <c r="T1076" s="18"/>
      <c r="U1076" s="13"/>
    </row>
    <row r="1077" ht="15.75" customHeight="1">
      <c r="B1077" s="6">
        <v>1320.0</v>
      </c>
      <c r="C1077" s="209" t="s">
        <v>1673</v>
      </c>
      <c r="D1077" s="102" t="s">
        <v>1221</v>
      </c>
      <c r="E1077" s="102"/>
      <c r="F1077" s="102"/>
      <c r="G1077" s="102">
        <v>45937.0</v>
      </c>
      <c r="H1077" s="15" t="s">
        <v>28</v>
      </c>
      <c r="I1077" s="209"/>
      <c r="J1077" s="209"/>
      <c r="K1077" s="209"/>
      <c r="L1077" s="209"/>
      <c r="M1077" s="209"/>
      <c r="N1077" s="13" t="s">
        <v>30</v>
      </c>
      <c r="O1077" s="15" t="s">
        <v>30</v>
      </c>
      <c r="P1077" s="15" t="s">
        <v>86</v>
      </c>
      <c r="Q1077" s="18" t="s">
        <v>2228</v>
      </c>
      <c r="R1077" s="18" t="s">
        <v>72</v>
      </c>
      <c r="S1077" s="18"/>
      <c r="T1077" s="18"/>
      <c r="U1077" s="13"/>
    </row>
    <row r="1078" ht="15.75" customHeight="1">
      <c r="B1078" s="6">
        <v>1321.0</v>
      </c>
      <c r="C1078" s="209" t="s">
        <v>174</v>
      </c>
      <c r="D1078" s="102" t="s">
        <v>1321</v>
      </c>
      <c r="E1078" s="102"/>
      <c r="F1078" s="102"/>
      <c r="G1078" s="102">
        <v>45944.0</v>
      </c>
      <c r="H1078" s="15" t="s">
        <v>28</v>
      </c>
      <c r="I1078" s="209"/>
      <c r="J1078" s="209"/>
      <c r="K1078" s="209"/>
      <c r="L1078" s="209"/>
      <c r="M1078" s="209"/>
      <c r="N1078" s="13" t="s">
        <v>86</v>
      </c>
      <c r="O1078" s="13" t="s">
        <v>86</v>
      </c>
      <c r="P1078" s="15" t="s">
        <v>86</v>
      </c>
      <c r="Q1078" s="18" t="s">
        <v>999</v>
      </c>
      <c r="R1078" s="18" t="s">
        <v>72</v>
      </c>
      <c r="S1078" s="18"/>
      <c r="T1078" s="18"/>
      <c r="U1078" s="13"/>
    </row>
    <row r="1079" ht="15.75" customHeight="1">
      <c r="B1079" s="6">
        <v>1322.0</v>
      </c>
      <c r="C1079" s="209" t="s">
        <v>1674</v>
      </c>
      <c r="D1079" s="102" t="s">
        <v>1321</v>
      </c>
      <c r="E1079" s="102"/>
      <c r="F1079" s="102"/>
      <c r="G1079" s="102"/>
      <c r="H1079" s="15" t="s">
        <v>28</v>
      </c>
      <c r="I1079" s="209"/>
      <c r="J1079" s="209"/>
      <c r="K1079" s="209"/>
      <c r="L1079" s="209"/>
      <c r="M1079" s="209"/>
      <c r="N1079" s="13" t="s">
        <v>86</v>
      </c>
      <c r="O1079" s="13" t="s">
        <v>86</v>
      </c>
      <c r="P1079" s="15" t="s">
        <v>86</v>
      </c>
      <c r="Q1079" s="18" t="s">
        <v>2229</v>
      </c>
      <c r="R1079" s="18" t="s">
        <v>72</v>
      </c>
      <c r="S1079" s="18"/>
      <c r="T1079" s="18"/>
      <c r="U1079" s="13"/>
    </row>
    <row r="1080" ht="15.75" customHeight="1">
      <c r="B1080" s="6">
        <v>1323.0</v>
      </c>
      <c r="C1080" s="209" t="s">
        <v>1675</v>
      </c>
      <c r="D1080" s="102" t="s">
        <v>2170</v>
      </c>
      <c r="E1080" s="102"/>
      <c r="F1080" s="102"/>
      <c r="G1080" s="102">
        <v>45925.0</v>
      </c>
      <c r="H1080" s="15" t="s">
        <v>28</v>
      </c>
      <c r="I1080" s="209"/>
      <c r="J1080" s="209"/>
      <c r="K1080" s="209"/>
      <c r="L1080" s="209"/>
      <c r="M1080" s="209"/>
      <c r="N1080" s="13" t="s">
        <v>30</v>
      </c>
      <c r="O1080" s="15" t="s">
        <v>30</v>
      </c>
      <c r="P1080" s="15" t="s">
        <v>28</v>
      </c>
      <c r="Q1080" s="18" t="s">
        <v>2230</v>
      </c>
      <c r="R1080" s="18" t="s">
        <v>72</v>
      </c>
      <c r="S1080" s="18"/>
      <c r="T1080" s="18"/>
      <c r="U1080" s="13"/>
    </row>
    <row r="1081" ht="15.75" customHeight="1">
      <c r="B1081" s="6">
        <v>1324.0</v>
      </c>
      <c r="C1081" s="209" t="s">
        <v>1676</v>
      </c>
      <c r="D1081" s="102" t="s">
        <v>1221</v>
      </c>
      <c r="E1081" s="102"/>
      <c r="F1081" s="102"/>
      <c r="G1081" s="102">
        <v>45947.0</v>
      </c>
      <c r="H1081" s="15" t="s">
        <v>28</v>
      </c>
      <c r="I1081" s="209"/>
      <c r="J1081" s="209"/>
      <c r="K1081" s="209"/>
      <c r="L1081" s="209"/>
      <c r="M1081" s="209"/>
      <c r="N1081" s="13" t="s">
        <v>30</v>
      </c>
      <c r="O1081" s="15" t="s">
        <v>30</v>
      </c>
      <c r="P1081" s="15" t="s">
        <v>86</v>
      </c>
      <c r="Q1081" s="18" t="s">
        <v>2231</v>
      </c>
      <c r="R1081" s="18" t="s">
        <v>72</v>
      </c>
      <c r="S1081" s="18"/>
      <c r="T1081" s="18"/>
      <c r="U1081" s="13"/>
    </row>
    <row r="1082" ht="15.75" customHeight="1">
      <c r="B1082" s="6">
        <v>1325.0</v>
      </c>
      <c r="C1082" s="209" t="s">
        <v>1678</v>
      </c>
      <c r="D1082" s="102" t="s">
        <v>197</v>
      </c>
      <c r="E1082" s="102"/>
      <c r="F1082" s="102"/>
      <c r="G1082" s="102">
        <v>45926.0</v>
      </c>
      <c r="H1082" s="15" t="s">
        <v>28</v>
      </c>
      <c r="I1082" s="209"/>
      <c r="J1082" s="209"/>
      <c r="K1082" s="209"/>
      <c r="L1082" s="209"/>
      <c r="M1082" s="209"/>
      <c r="N1082" s="13" t="s">
        <v>30</v>
      </c>
      <c r="O1082" s="15" t="s">
        <v>30</v>
      </c>
      <c r="P1082" s="15" t="s">
        <v>28</v>
      </c>
      <c r="Q1082" s="18" t="s">
        <v>2192</v>
      </c>
      <c r="R1082" s="18" t="s">
        <v>72</v>
      </c>
      <c r="S1082" s="18"/>
      <c r="T1082" s="18"/>
      <c r="U1082" s="13"/>
    </row>
    <row r="1083" ht="15.75" customHeight="1">
      <c r="A1083" s="84"/>
      <c r="B1083" s="6">
        <v>1326.0</v>
      </c>
      <c r="C1083" s="16" t="s">
        <v>1522</v>
      </c>
      <c r="D1083" s="102" t="s">
        <v>1221</v>
      </c>
      <c r="E1083" s="102"/>
      <c r="F1083" s="102"/>
      <c r="G1083" s="102">
        <v>45918.0</v>
      </c>
      <c r="H1083" s="15" t="s">
        <v>86</v>
      </c>
      <c r="I1083" s="16"/>
      <c r="J1083" s="16"/>
      <c r="K1083" s="16"/>
      <c r="L1083" s="16"/>
      <c r="M1083" s="16"/>
      <c r="N1083" s="13" t="s">
        <v>30</v>
      </c>
      <c r="O1083" s="15" t="s">
        <v>30</v>
      </c>
      <c r="P1083" s="15" t="s">
        <v>28</v>
      </c>
      <c r="Q1083" s="18" t="s">
        <v>2130</v>
      </c>
      <c r="R1083" s="18" t="s">
        <v>72</v>
      </c>
      <c r="S1083" s="18"/>
      <c r="T1083" s="18"/>
      <c r="U1083" s="13"/>
    </row>
    <row r="1084" ht="15.75" customHeight="1">
      <c r="B1084" s="6">
        <v>1327.0</v>
      </c>
      <c r="C1084" s="209" t="s">
        <v>1680</v>
      </c>
      <c r="D1084" s="102" t="s">
        <v>2129</v>
      </c>
      <c r="E1084" s="102"/>
      <c r="F1084" s="102"/>
      <c r="G1084" s="102">
        <v>45922.0</v>
      </c>
      <c r="H1084" s="15" t="s">
        <v>28</v>
      </c>
      <c r="I1084" s="209"/>
      <c r="J1084" s="209"/>
      <c r="K1084" s="209"/>
      <c r="L1084" s="209"/>
      <c r="M1084" s="209"/>
      <c r="N1084" s="13" t="s">
        <v>86</v>
      </c>
      <c r="O1084" s="13" t="s">
        <v>86</v>
      </c>
      <c r="P1084" s="15" t="s">
        <v>86</v>
      </c>
      <c r="Q1084" s="18"/>
      <c r="R1084" s="18" t="s">
        <v>72</v>
      </c>
      <c r="S1084" s="18"/>
      <c r="T1084" s="18"/>
      <c r="U1084" s="13"/>
    </row>
    <row r="1085" ht="15.75" customHeight="1">
      <c r="B1085" s="6">
        <v>1328.0</v>
      </c>
      <c r="C1085" s="209" t="s">
        <v>1681</v>
      </c>
      <c r="D1085" s="102" t="s">
        <v>1221</v>
      </c>
      <c r="E1085" s="102"/>
      <c r="F1085" s="102"/>
      <c r="G1085" s="102">
        <v>45946.0</v>
      </c>
      <c r="H1085" s="15" t="s">
        <v>28</v>
      </c>
      <c r="I1085" s="209"/>
      <c r="J1085" s="209"/>
      <c r="K1085" s="209"/>
      <c r="L1085" s="209"/>
      <c r="M1085" s="209"/>
      <c r="N1085" s="13" t="s">
        <v>30</v>
      </c>
      <c r="O1085" s="15" t="s">
        <v>30</v>
      </c>
      <c r="P1085" s="15" t="s">
        <v>28</v>
      </c>
      <c r="Q1085" s="18" t="s">
        <v>2232</v>
      </c>
      <c r="R1085" s="18" t="s">
        <v>72</v>
      </c>
      <c r="S1085" s="18"/>
      <c r="T1085" s="18"/>
      <c r="U1085" s="13"/>
    </row>
    <row r="1086" ht="15.75" customHeight="1">
      <c r="B1086" s="6">
        <v>1329.0</v>
      </c>
      <c r="C1086" s="209" t="s">
        <v>1682</v>
      </c>
      <c r="D1086" s="102" t="s">
        <v>1221</v>
      </c>
      <c r="E1086" s="102"/>
      <c r="F1086" s="102"/>
      <c r="G1086" s="102">
        <v>45957.0</v>
      </c>
      <c r="H1086" s="15" t="s">
        <v>28</v>
      </c>
      <c r="I1086" s="209"/>
      <c r="J1086" s="209"/>
      <c r="K1086" s="209"/>
      <c r="L1086" s="209"/>
      <c r="M1086" s="209"/>
      <c r="N1086" s="13" t="s">
        <v>30</v>
      </c>
      <c r="O1086" s="15" t="s">
        <v>30</v>
      </c>
      <c r="P1086" s="15" t="s">
        <v>28</v>
      </c>
      <c r="Q1086" s="18" t="s">
        <v>2233</v>
      </c>
      <c r="R1086" s="18" t="s">
        <v>72</v>
      </c>
      <c r="S1086" s="18"/>
      <c r="T1086" s="18"/>
      <c r="U1086" s="13"/>
    </row>
    <row r="1087" ht="15.75" customHeight="1">
      <c r="B1087" s="6">
        <v>1330.0</v>
      </c>
      <c r="C1087" s="209" t="s">
        <v>1684</v>
      </c>
      <c r="D1087" s="102" t="s">
        <v>1221</v>
      </c>
      <c r="E1087" s="102"/>
      <c r="F1087" s="102"/>
      <c r="G1087" s="102">
        <v>45946.0</v>
      </c>
      <c r="H1087" s="15" t="s">
        <v>28</v>
      </c>
      <c r="I1087" s="209"/>
      <c r="J1087" s="209"/>
      <c r="K1087" s="209"/>
      <c r="L1087" s="209"/>
      <c r="M1087" s="209"/>
      <c r="N1087" s="13" t="s">
        <v>30</v>
      </c>
      <c r="O1087" s="15" t="s">
        <v>30</v>
      </c>
      <c r="P1087" s="15" t="s">
        <v>86</v>
      </c>
      <c r="Q1087" s="18" t="s">
        <v>2234</v>
      </c>
      <c r="R1087" s="18" t="s">
        <v>72</v>
      </c>
      <c r="S1087" s="18"/>
      <c r="T1087" s="18"/>
      <c r="U1087" s="13"/>
    </row>
    <row r="1088" ht="15.75" customHeight="1">
      <c r="B1088" s="6">
        <v>1331.0</v>
      </c>
      <c r="C1088" s="209" t="s">
        <v>1685</v>
      </c>
      <c r="D1088" s="102" t="s">
        <v>1321</v>
      </c>
      <c r="E1088" s="102"/>
      <c r="F1088" s="102"/>
      <c r="G1088" s="102"/>
      <c r="H1088" s="15" t="s">
        <v>28</v>
      </c>
      <c r="I1088" s="209"/>
      <c r="J1088" s="209"/>
      <c r="K1088" s="209"/>
      <c r="L1088" s="209"/>
      <c r="M1088" s="209"/>
      <c r="N1088" s="13" t="s">
        <v>86</v>
      </c>
      <c r="O1088" s="13" t="s">
        <v>86</v>
      </c>
      <c r="P1088" s="15" t="s">
        <v>86</v>
      </c>
      <c r="Q1088" s="18" t="s">
        <v>2236</v>
      </c>
      <c r="R1088" s="18" t="s">
        <v>72</v>
      </c>
      <c r="S1088" s="18"/>
      <c r="T1088" s="18"/>
      <c r="U1088" s="13"/>
    </row>
    <row r="1089" ht="15.75" customHeight="1">
      <c r="B1089" s="6">
        <v>1332.0</v>
      </c>
      <c r="C1089" s="209" t="s">
        <v>1686</v>
      </c>
      <c r="D1089" s="102" t="s">
        <v>1321</v>
      </c>
      <c r="E1089" s="102"/>
      <c r="F1089" s="102"/>
      <c r="G1089" s="102"/>
      <c r="H1089" s="15" t="s">
        <v>28</v>
      </c>
      <c r="I1089" s="209"/>
      <c r="J1089" s="209"/>
      <c r="K1089" s="209"/>
      <c r="L1089" s="209"/>
      <c r="M1089" s="209"/>
      <c r="N1089" s="13" t="s">
        <v>86</v>
      </c>
      <c r="O1089" s="13" t="s">
        <v>86</v>
      </c>
      <c r="P1089" s="15" t="s">
        <v>28</v>
      </c>
      <c r="Q1089" s="18" t="s">
        <v>2237</v>
      </c>
      <c r="R1089" s="18" t="s">
        <v>72</v>
      </c>
      <c r="S1089" s="18"/>
      <c r="T1089" s="18"/>
      <c r="U1089" s="13"/>
    </row>
    <row r="1090" ht="15.75" customHeight="1">
      <c r="B1090" s="6">
        <v>1333.0</v>
      </c>
      <c r="C1090" s="209" t="s">
        <v>1688</v>
      </c>
      <c r="D1090" s="102" t="s">
        <v>2170</v>
      </c>
      <c r="E1090" s="102"/>
      <c r="F1090" s="102"/>
      <c r="G1090" s="102">
        <v>45917.0</v>
      </c>
      <c r="H1090" s="15" t="s">
        <v>28</v>
      </c>
      <c r="I1090" s="209"/>
      <c r="J1090" s="209"/>
      <c r="K1090" s="209"/>
      <c r="L1090" s="209"/>
      <c r="M1090" s="209"/>
      <c r="N1090" s="13" t="s">
        <v>30</v>
      </c>
      <c r="O1090" s="15" t="s">
        <v>30</v>
      </c>
      <c r="P1090" s="15" t="s">
        <v>86</v>
      </c>
      <c r="Q1090" s="18" t="s">
        <v>2238</v>
      </c>
      <c r="R1090" s="18" t="s">
        <v>72</v>
      </c>
      <c r="S1090" s="18"/>
      <c r="T1090" s="18"/>
      <c r="U1090" s="13"/>
    </row>
    <row r="1091" ht="15.75" customHeight="1">
      <c r="B1091" s="6">
        <v>1334.0</v>
      </c>
      <c r="C1091" s="209" t="s">
        <v>1689</v>
      </c>
      <c r="D1091" s="102" t="s">
        <v>1221</v>
      </c>
      <c r="E1091" s="102"/>
      <c r="F1091" s="102"/>
      <c r="G1091" s="102">
        <v>45933.0</v>
      </c>
      <c r="H1091" s="15" t="s">
        <v>86</v>
      </c>
      <c r="I1091" s="209"/>
      <c r="J1091" s="209"/>
      <c r="K1091" s="209"/>
      <c r="L1091" s="209"/>
      <c r="M1091" s="209"/>
      <c r="N1091" s="13" t="s">
        <v>30</v>
      </c>
      <c r="O1091" s="15" t="s">
        <v>30</v>
      </c>
      <c r="P1091" s="15" t="s">
        <v>86</v>
      </c>
      <c r="Q1091" s="18" t="s">
        <v>2239</v>
      </c>
      <c r="R1091" s="18" t="s">
        <v>72</v>
      </c>
      <c r="S1091" s="18"/>
      <c r="T1091" s="18"/>
      <c r="U1091" s="13"/>
    </row>
    <row r="1092" ht="15.75" customHeight="1">
      <c r="B1092" s="6">
        <v>1335.0</v>
      </c>
      <c r="C1092" s="209" t="s">
        <v>1690</v>
      </c>
      <c r="D1092" s="102" t="s">
        <v>1321</v>
      </c>
      <c r="E1092" s="102"/>
      <c r="F1092" s="102"/>
      <c r="G1092" s="102"/>
      <c r="H1092" s="15" t="s">
        <v>28</v>
      </c>
      <c r="I1092" s="209"/>
      <c r="J1092" s="209"/>
      <c r="K1092" s="209"/>
      <c r="L1092" s="209"/>
      <c r="M1092" s="209"/>
      <c r="N1092" s="13" t="s">
        <v>86</v>
      </c>
      <c r="O1092" s="13" t="s">
        <v>86</v>
      </c>
      <c r="P1092" s="15" t="s">
        <v>86</v>
      </c>
      <c r="Q1092" s="18" t="s">
        <v>2240</v>
      </c>
      <c r="R1092" s="18" t="s">
        <v>72</v>
      </c>
      <c r="S1092" s="18"/>
      <c r="T1092" s="18"/>
      <c r="U1092" s="13"/>
    </row>
    <row r="1093" ht="15.75" customHeight="1">
      <c r="B1093" s="6">
        <v>1336.0</v>
      </c>
      <c r="C1093" s="209" t="s">
        <v>1691</v>
      </c>
      <c r="D1093" s="102" t="s">
        <v>1321</v>
      </c>
      <c r="E1093" s="102"/>
      <c r="F1093" s="102"/>
      <c r="G1093" s="102"/>
      <c r="H1093" s="15" t="s">
        <v>86</v>
      </c>
      <c r="I1093" s="209"/>
      <c r="J1093" s="209"/>
      <c r="K1093" s="209"/>
      <c r="L1093" s="209"/>
      <c r="M1093" s="209"/>
      <c r="N1093" s="13" t="s">
        <v>30</v>
      </c>
      <c r="O1093" s="15" t="s">
        <v>30</v>
      </c>
      <c r="P1093" s="15" t="s">
        <v>86</v>
      </c>
      <c r="Q1093" s="18" t="s">
        <v>2241</v>
      </c>
      <c r="R1093" s="18" t="s">
        <v>72</v>
      </c>
      <c r="S1093" s="18"/>
      <c r="T1093" s="18"/>
      <c r="U1093" s="13"/>
    </row>
    <row r="1094" ht="15.75" customHeight="1">
      <c r="B1094" s="6">
        <v>1337.0</v>
      </c>
      <c r="C1094" s="12" t="s">
        <v>1376</v>
      </c>
      <c r="D1094" s="102" t="s">
        <v>1321</v>
      </c>
      <c r="E1094" s="102"/>
      <c r="F1094" s="102"/>
      <c r="G1094" s="102">
        <v>45923.0</v>
      </c>
      <c r="H1094" s="15" t="s">
        <v>28</v>
      </c>
      <c r="I1094" s="16"/>
      <c r="J1094" s="16"/>
      <c r="K1094" s="16"/>
      <c r="L1094" s="16"/>
      <c r="M1094" s="16"/>
      <c r="N1094" s="13" t="s">
        <v>86</v>
      </c>
      <c r="O1094" s="13" t="s">
        <v>86</v>
      </c>
      <c r="P1094" s="15" t="s">
        <v>86</v>
      </c>
      <c r="Q1094" s="146" t="s">
        <v>2242</v>
      </c>
      <c r="R1094" s="18" t="s">
        <v>72</v>
      </c>
      <c r="S1094" s="18"/>
      <c r="T1094" s="18"/>
      <c r="U1094" s="13"/>
    </row>
    <row r="1095" ht="15.75" customHeight="1">
      <c r="B1095" s="6">
        <v>1338.0</v>
      </c>
      <c r="C1095" s="209" t="s">
        <v>1694</v>
      </c>
      <c r="D1095" s="102" t="s">
        <v>1321</v>
      </c>
      <c r="E1095" s="102"/>
      <c r="F1095" s="102"/>
      <c r="G1095" s="102"/>
      <c r="H1095" s="15" t="s">
        <v>86</v>
      </c>
      <c r="I1095" s="209"/>
      <c r="J1095" s="209"/>
      <c r="K1095" s="209"/>
      <c r="L1095" s="209"/>
      <c r="M1095" s="209"/>
      <c r="N1095" s="13" t="s">
        <v>30</v>
      </c>
      <c r="O1095" s="15" t="s">
        <v>30</v>
      </c>
      <c r="P1095" s="15" t="s">
        <v>28</v>
      </c>
      <c r="Q1095" s="18"/>
      <c r="R1095" s="18" t="s">
        <v>72</v>
      </c>
      <c r="S1095" s="18"/>
      <c r="T1095" s="18"/>
      <c r="U1095" s="13"/>
    </row>
    <row r="1096" ht="15.75" customHeight="1">
      <c r="B1096" s="6">
        <v>1339.0</v>
      </c>
      <c r="C1096" s="209" t="s">
        <v>1695</v>
      </c>
      <c r="D1096" s="102" t="s">
        <v>1221</v>
      </c>
      <c r="E1096" s="102"/>
      <c r="F1096" s="102"/>
      <c r="G1096" s="102"/>
      <c r="H1096" s="15" t="s">
        <v>28</v>
      </c>
      <c r="I1096" s="209"/>
      <c r="J1096" s="209"/>
      <c r="K1096" s="209"/>
      <c r="L1096" s="209"/>
      <c r="M1096" s="209"/>
      <c r="N1096" s="13" t="s">
        <v>30</v>
      </c>
      <c r="O1096" s="15" t="s">
        <v>30</v>
      </c>
      <c r="P1096" s="15" t="s">
        <v>28</v>
      </c>
      <c r="Q1096" s="18" t="s">
        <v>2243</v>
      </c>
      <c r="R1096" s="18" t="s">
        <v>72</v>
      </c>
      <c r="S1096" s="18"/>
      <c r="T1096" s="18"/>
      <c r="U1096" s="13"/>
    </row>
    <row r="1097" ht="15.75" customHeight="1">
      <c r="B1097" s="6">
        <v>1340.0</v>
      </c>
      <c r="C1097" s="209" t="s">
        <v>1697</v>
      </c>
      <c r="D1097" s="102" t="s">
        <v>2170</v>
      </c>
      <c r="E1097" s="102"/>
      <c r="F1097" s="102"/>
      <c r="G1097" s="102">
        <v>45923.0</v>
      </c>
      <c r="H1097" s="15" t="s">
        <v>28</v>
      </c>
      <c r="I1097" s="209"/>
      <c r="J1097" s="209"/>
      <c r="K1097" s="209"/>
      <c r="L1097" s="209"/>
      <c r="M1097" s="209"/>
      <c r="N1097" s="13" t="s">
        <v>30</v>
      </c>
      <c r="O1097" s="15" t="s">
        <v>30</v>
      </c>
      <c r="P1097" s="15" t="s">
        <v>28</v>
      </c>
      <c r="Q1097" s="18" t="s">
        <v>620</v>
      </c>
      <c r="R1097" s="18" t="s">
        <v>72</v>
      </c>
      <c r="S1097" s="18"/>
      <c r="T1097" s="18"/>
      <c r="U1097" s="13"/>
    </row>
    <row r="1098" ht="15.75" customHeight="1">
      <c r="B1098" s="6">
        <v>1341.0</v>
      </c>
      <c r="C1098" s="209" t="s">
        <v>1698</v>
      </c>
      <c r="D1098" s="102" t="s">
        <v>2129</v>
      </c>
      <c r="E1098" s="102"/>
      <c r="F1098" s="102"/>
      <c r="G1098" s="102">
        <v>45937.0</v>
      </c>
      <c r="H1098" s="15" t="s">
        <v>86</v>
      </c>
      <c r="I1098" s="209"/>
      <c r="J1098" s="209"/>
      <c r="K1098" s="209"/>
      <c r="L1098" s="209"/>
      <c r="M1098" s="209"/>
      <c r="N1098" s="13" t="s">
        <v>86</v>
      </c>
      <c r="O1098" s="13" t="s">
        <v>86</v>
      </c>
      <c r="P1098" s="15" t="s">
        <v>86</v>
      </c>
      <c r="Q1098" s="18" t="s">
        <v>2244</v>
      </c>
      <c r="R1098" s="18" t="s">
        <v>72</v>
      </c>
      <c r="S1098" s="18"/>
      <c r="T1098" s="18"/>
      <c r="U1098" s="13"/>
    </row>
    <row r="1099" ht="15.75" customHeight="1">
      <c r="B1099" s="6">
        <v>1342.0</v>
      </c>
      <c r="C1099" s="209" t="s">
        <v>1700</v>
      </c>
      <c r="D1099" s="102" t="s">
        <v>1221</v>
      </c>
      <c r="E1099" s="102"/>
      <c r="F1099" s="102"/>
      <c r="G1099" s="102">
        <v>45967.0</v>
      </c>
      <c r="H1099" s="15" t="s">
        <v>28</v>
      </c>
      <c r="I1099" s="209"/>
      <c r="J1099" s="209"/>
      <c r="K1099" s="209"/>
      <c r="L1099" s="209"/>
      <c r="M1099" s="209"/>
      <c r="N1099" s="13" t="s">
        <v>30</v>
      </c>
      <c r="O1099" s="15" t="s">
        <v>30</v>
      </c>
      <c r="P1099" s="15" t="s">
        <v>28</v>
      </c>
      <c r="Q1099" s="18" t="s">
        <v>2245</v>
      </c>
      <c r="R1099" s="18" t="s">
        <v>72</v>
      </c>
      <c r="S1099" s="18"/>
      <c r="T1099" s="18"/>
      <c r="U1099" s="13"/>
    </row>
    <row r="1100" ht="15.75" customHeight="1">
      <c r="B1100" s="6">
        <v>1343.0</v>
      </c>
      <c r="C1100" s="209" t="s">
        <v>1701</v>
      </c>
      <c r="D1100" s="102" t="s">
        <v>1221</v>
      </c>
      <c r="E1100" s="102"/>
      <c r="F1100" s="102"/>
      <c r="G1100" s="102"/>
      <c r="H1100" s="15" t="s">
        <v>28</v>
      </c>
      <c r="I1100" s="209"/>
      <c r="J1100" s="209"/>
      <c r="K1100" s="209"/>
      <c r="L1100" s="209"/>
      <c r="M1100" s="209"/>
      <c r="N1100" s="13" t="s">
        <v>30</v>
      </c>
      <c r="O1100" s="15" t="s">
        <v>30</v>
      </c>
      <c r="P1100" s="15" t="s">
        <v>86</v>
      </c>
      <c r="Q1100" s="18" t="s">
        <v>2246</v>
      </c>
      <c r="R1100" s="18" t="s">
        <v>72</v>
      </c>
      <c r="S1100" s="18"/>
      <c r="T1100" s="18"/>
      <c r="U1100" s="13"/>
    </row>
    <row r="1101" ht="15.75" customHeight="1">
      <c r="B1101" s="6">
        <v>1344.0</v>
      </c>
      <c r="C1101" s="209" t="s">
        <v>1703</v>
      </c>
      <c r="D1101" s="102" t="s">
        <v>1221</v>
      </c>
      <c r="E1101" s="102"/>
      <c r="F1101" s="102"/>
      <c r="G1101" s="102">
        <v>45967.0</v>
      </c>
      <c r="H1101" s="15" t="s">
        <v>28</v>
      </c>
      <c r="I1101" s="209"/>
      <c r="J1101" s="209"/>
      <c r="K1101" s="209"/>
      <c r="L1101" s="209"/>
      <c r="M1101" s="209"/>
      <c r="N1101" s="13" t="s">
        <v>30</v>
      </c>
      <c r="O1101" s="15" t="s">
        <v>30</v>
      </c>
      <c r="P1101" s="15" t="s">
        <v>86</v>
      </c>
      <c r="Q1101" s="18" t="s">
        <v>2247</v>
      </c>
      <c r="R1101" s="18" t="s">
        <v>72</v>
      </c>
      <c r="S1101" s="18"/>
      <c r="T1101" s="18"/>
      <c r="U1101" s="13"/>
    </row>
    <row r="1102" ht="15.75" customHeight="1">
      <c r="B1102" s="6">
        <v>1345.0</v>
      </c>
      <c r="C1102" s="209" t="s">
        <v>1705</v>
      </c>
      <c r="D1102" s="102" t="s">
        <v>1321</v>
      </c>
      <c r="E1102" s="102"/>
      <c r="F1102" s="102"/>
      <c r="G1102" s="102"/>
      <c r="H1102" s="15" t="s">
        <v>28</v>
      </c>
      <c r="I1102" s="209"/>
      <c r="J1102" s="209"/>
      <c r="K1102" s="209"/>
      <c r="L1102" s="209"/>
      <c r="M1102" s="209"/>
      <c r="N1102" s="13" t="s">
        <v>86</v>
      </c>
      <c r="O1102" s="13" t="s">
        <v>86</v>
      </c>
      <c r="P1102" s="15" t="s">
        <v>86</v>
      </c>
      <c r="Q1102" s="18" t="s">
        <v>2248</v>
      </c>
      <c r="R1102" s="18" t="s">
        <v>72</v>
      </c>
      <c r="S1102" s="18"/>
      <c r="T1102" s="18"/>
      <c r="U1102" s="13"/>
    </row>
    <row r="1103" ht="15.75" customHeight="1">
      <c r="B1103" s="6">
        <v>1346.0</v>
      </c>
      <c r="C1103" s="209" t="s">
        <v>1706</v>
      </c>
      <c r="D1103" s="102" t="s">
        <v>2170</v>
      </c>
      <c r="E1103" s="102"/>
      <c r="F1103" s="102"/>
      <c r="G1103" s="102"/>
      <c r="H1103" s="15" t="s">
        <v>28</v>
      </c>
      <c r="I1103" s="209"/>
      <c r="J1103" s="209"/>
      <c r="K1103" s="209"/>
      <c r="L1103" s="209"/>
      <c r="M1103" s="209"/>
      <c r="N1103" s="13" t="s">
        <v>86</v>
      </c>
      <c r="O1103" s="13" t="s">
        <v>86</v>
      </c>
      <c r="P1103" s="15" t="s">
        <v>86</v>
      </c>
      <c r="Q1103" s="18" t="s">
        <v>620</v>
      </c>
      <c r="R1103" s="18" t="s">
        <v>72</v>
      </c>
      <c r="S1103" s="18"/>
      <c r="T1103" s="18"/>
      <c r="U1103" s="13"/>
    </row>
    <row r="1104" ht="15.75" customHeight="1">
      <c r="B1104" s="6">
        <v>1347.0</v>
      </c>
      <c r="C1104" s="209" t="s">
        <v>1707</v>
      </c>
      <c r="D1104" s="102" t="s">
        <v>1321</v>
      </c>
      <c r="E1104" s="102"/>
      <c r="F1104" s="102"/>
      <c r="G1104" s="102">
        <v>45944.0</v>
      </c>
      <c r="H1104" s="15" t="s">
        <v>28</v>
      </c>
      <c r="I1104" s="209"/>
      <c r="J1104" s="209"/>
      <c r="K1104" s="209"/>
      <c r="L1104" s="209"/>
      <c r="M1104" s="209"/>
      <c r="N1104" s="13" t="s">
        <v>86</v>
      </c>
      <c r="O1104" s="13" t="s">
        <v>86</v>
      </c>
      <c r="P1104" s="15" t="s">
        <v>86</v>
      </c>
      <c r="Q1104" s="18" t="s">
        <v>2249</v>
      </c>
      <c r="R1104" s="18" t="s">
        <v>72</v>
      </c>
      <c r="S1104" s="18"/>
      <c r="T1104" s="18"/>
      <c r="U1104" s="13"/>
    </row>
    <row r="1105" ht="15.75" customHeight="1">
      <c r="B1105" s="6">
        <v>1348.0</v>
      </c>
      <c r="C1105" s="209" t="s">
        <v>1708</v>
      </c>
      <c r="D1105" s="102" t="s">
        <v>1221</v>
      </c>
      <c r="E1105" s="102"/>
      <c r="F1105" s="102"/>
      <c r="G1105" s="102">
        <v>45940.0</v>
      </c>
      <c r="H1105" s="15" t="s">
        <v>28</v>
      </c>
      <c r="I1105" s="209"/>
      <c r="J1105" s="209"/>
      <c r="K1105" s="209"/>
      <c r="L1105" s="209"/>
      <c r="M1105" s="209"/>
      <c r="N1105" s="13" t="s">
        <v>86</v>
      </c>
      <c r="O1105" s="13" t="s">
        <v>86</v>
      </c>
      <c r="P1105" s="15" t="s">
        <v>86</v>
      </c>
      <c r="Q1105" s="18" t="s">
        <v>2250</v>
      </c>
      <c r="R1105" s="18" t="s">
        <v>72</v>
      </c>
      <c r="S1105" s="18"/>
      <c r="T1105" s="18"/>
      <c r="U1105" s="13"/>
    </row>
    <row r="1106" ht="15.75" customHeight="1">
      <c r="B1106" s="6">
        <v>1349.0</v>
      </c>
      <c r="C1106" s="209" t="s">
        <v>1710</v>
      </c>
      <c r="D1106" s="102" t="s">
        <v>1221</v>
      </c>
      <c r="E1106" s="102"/>
      <c r="F1106" s="102"/>
      <c r="G1106" s="102">
        <v>45968.0</v>
      </c>
      <c r="H1106" s="15" t="s">
        <v>28</v>
      </c>
      <c r="I1106" s="209"/>
      <c r="J1106" s="209"/>
      <c r="K1106" s="209"/>
      <c r="L1106" s="209"/>
      <c r="M1106" s="209"/>
      <c r="N1106" s="13" t="s">
        <v>30</v>
      </c>
      <c r="O1106" s="15" t="s">
        <v>30</v>
      </c>
      <c r="P1106" s="15" t="s">
        <v>28</v>
      </c>
      <c r="Q1106" s="18" t="s">
        <v>2251</v>
      </c>
      <c r="R1106" s="18" t="s">
        <v>72</v>
      </c>
      <c r="S1106" s="18"/>
      <c r="T1106" s="18"/>
      <c r="U1106" s="13"/>
    </row>
    <row r="1107" ht="15.75" customHeight="1">
      <c r="B1107" s="6">
        <v>1350.0</v>
      </c>
      <c r="C1107" s="209" t="s">
        <v>1712</v>
      </c>
      <c r="D1107" s="102" t="s">
        <v>1221</v>
      </c>
      <c r="E1107" s="102"/>
      <c r="F1107" s="102"/>
      <c r="G1107" s="102">
        <v>46006.0</v>
      </c>
      <c r="H1107" s="15" t="s">
        <v>28</v>
      </c>
      <c r="I1107" s="209"/>
      <c r="J1107" s="209"/>
      <c r="K1107" s="209"/>
      <c r="L1107" s="209"/>
      <c r="M1107" s="209"/>
      <c r="N1107" s="13" t="s">
        <v>30</v>
      </c>
      <c r="O1107" s="15" t="s">
        <v>30</v>
      </c>
      <c r="P1107" s="15" t="s">
        <v>28</v>
      </c>
      <c r="Q1107" s="18" t="s">
        <v>2252</v>
      </c>
      <c r="R1107" s="18" t="s">
        <v>72</v>
      </c>
      <c r="S1107" s="18"/>
      <c r="T1107" s="18"/>
      <c r="U1107" s="13"/>
    </row>
    <row r="1108" ht="15.75" customHeight="1">
      <c r="B1108" s="6">
        <v>1351.0</v>
      </c>
      <c r="C1108" s="209" t="s">
        <v>1713</v>
      </c>
      <c r="D1108" s="102" t="s">
        <v>2170</v>
      </c>
      <c r="E1108" s="102"/>
      <c r="F1108" s="102"/>
      <c r="G1108" s="102"/>
      <c r="H1108" s="15" t="s">
        <v>28</v>
      </c>
      <c r="I1108" s="209"/>
      <c r="J1108" s="209"/>
      <c r="K1108" s="209"/>
      <c r="L1108" s="209"/>
      <c r="M1108" s="209"/>
      <c r="N1108" s="13" t="s">
        <v>30</v>
      </c>
      <c r="O1108" s="15" t="s">
        <v>30</v>
      </c>
      <c r="P1108" s="15" t="s">
        <v>28</v>
      </c>
      <c r="Q1108" s="18" t="s">
        <v>620</v>
      </c>
      <c r="R1108" s="18" t="s">
        <v>72</v>
      </c>
      <c r="S1108" s="18"/>
      <c r="T1108" s="18"/>
      <c r="U1108" s="13"/>
    </row>
    <row r="1109" ht="15.75" customHeight="1">
      <c r="B1109" s="6">
        <v>1352.0</v>
      </c>
      <c r="C1109" s="209" t="s">
        <v>1714</v>
      </c>
      <c r="D1109" s="102" t="s">
        <v>1221</v>
      </c>
      <c r="E1109" s="102"/>
      <c r="F1109" s="102"/>
      <c r="G1109" s="102">
        <v>45950.0</v>
      </c>
      <c r="H1109" s="15" t="s">
        <v>28</v>
      </c>
      <c r="I1109" s="209"/>
      <c r="J1109" s="209"/>
      <c r="K1109" s="209"/>
      <c r="L1109" s="209"/>
      <c r="M1109" s="209"/>
      <c r="N1109" s="13" t="s">
        <v>30</v>
      </c>
      <c r="O1109" s="15" t="s">
        <v>30</v>
      </c>
      <c r="P1109" s="15" t="s">
        <v>86</v>
      </c>
      <c r="Q1109" s="18" t="s">
        <v>2253</v>
      </c>
      <c r="R1109" s="18" t="s">
        <v>72</v>
      </c>
      <c r="S1109" s="18"/>
      <c r="T1109" s="18"/>
      <c r="U1109" s="13"/>
    </row>
    <row r="1110" ht="15.75" customHeight="1">
      <c r="B1110" s="6">
        <v>1353.0</v>
      </c>
      <c r="C1110" s="209" t="s">
        <v>1715</v>
      </c>
      <c r="D1110" s="102" t="s">
        <v>1321</v>
      </c>
      <c r="E1110" s="102"/>
      <c r="F1110" s="102"/>
      <c r="G1110" s="102"/>
      <c r="H1110" s="15" t="s">
        <v>28</v>
      </c>
      <c r="I1110" s="209"/>
      <c r="J1110" s="209"/>
      <c r="K1110" s="209"/>
      <c r="L1110" s="209"/>
      <c r="M1110" s="209"/>
      <c r="N1110" s="13" t="s">
        <v>86</v>
      </c>
      <c r="O1110" s="13" t="s">
        <v>86</v>
      </c>
      <c r="P1110" s="15" t="s">
        <v>86</v>
      </c>
      <c r="Q1110" s="18" t="s">
        <v>2254</v>
      </c>
      <c r="R1110" s="18" t="s">
        <v>72</v>
      </c>
      <c r="S1110" s="18"/>
      <c r="T1110" s="18"/>
      <c r="U1110" s="13"/>
    </row>
    <row r="1111" ht="15.75" customHeight="1">
      <c r="B1111" s="6">
        <v>1354.0</v>
      </c>
      <c r="C1111" s="209" t="s">
        <v>1717</v>
      </c>
      <c r="D1111" s="102" t="s">
        <v>1221</v>
      </c>
      <c r="E1111" s="102"/>
      <c r="F1111" s="102"/>
      <c r="G1111" s="102">
        <v>45975.0</v>
      </c>
      <c r="H1111" s="15" t="s">
        <v>28</v>
      </c>
      <c r="I1111" s="209"/>
      <c r="J1111" s="209"/>
      <c r="K1111" s="209"/>
      <c r="L1111" s="209"/>
      <c r="M1111" s="209"/>
      <c r="N1111" s="13" t="s">
        <v>30</v>
      </c>
      <c r="O1111" s="15" t="s">
        <v>30</v>
      </c>
      <c r="P1111" s="15" t="s">
        <v>28</v>
      </c>
      <c r="Q1111" s="18" t="s">
        <v>2255</v>
      </c>
      <c r="R1111" s="18" t="s">
        <v>72</v>
      </c>
      <c r="S1111" s="18"/>
      <c r="T1111" s="18"/>
      <c r="U1111" s="13"/>
    </row>
    <row r="1112" ht="15.75" customHeight="1">
      <c r="B1112" s="6">
        <v>1355.0</v>
      </c>
      <c r="C1112" s="209" t="s">
        <v>2256</v>
      </c>
      <c r="D1112" s="102" t="s">
        <v>2170</v>
      </c>
      <c r="E1112" s="102"/>
      <c r="F1112" s="102"/>
      <c r="G1112" s="102">
        <v>45967.0</v>
      </c>
      <c r="H1112" s="15" t="s">
        <v>28</v>
      </c>
      <c r="I1112" s="209"/>
      <c r="J1112" s="209"/>
      <c r="K1112" s="209"/>
      <c r="L1112" s="209"/>
      <c r="M1112" s="209"/>
      <c r="N1112" s="13" t="s">
        <v>30</v>
      </c>
      <c r="O1112" s="15" t="s">
        <v>30</v>
      </c>
      <c r="P1112" s="15" t="s">
        <v>86</v>
      </c>
      <c r="Q1112" s="18" t="s">
        <v>2257</v>
      </c>
      <c r="R1112" s="18" t="s">
        <v>72</v>
      </c>
      <c r="S1112" s="18"/>
      <c r="T1112" s="18"/>
      <c r="U1112" s="13"/>
    </row>
    <row r="1113" ht="15.75" customHeight="1">
      <c r="B1113" s="6">
        <v>1356.0</v>
      </c>
      <c r="C1113" s="209" t="s">
        <v>1719</v>
      </c>
      <c r="D1113" s="102" t="s">
        <v>2170</v>
      </c>
      <c r="E1113" s="102"/>
      <c r="F1113" s="102"/>
      <c r="G1113" s="102">
        <v>45939.0</v>
      </c>
      <c r="H1113" s="15" t="s">
        <v>86</v>
      </c>
      <c r="I1113" s="209"/>
      <c r="J1113" s="209"/>
      <c r="K1113" s="209"/>
      <c r="L1113" s="209"/>
      <c r="M1113" s="209"/>
      <c r="N1113" s="13" t="s">
        <v>86</v>
      </c>
      <c r="O1113" s="15" t="s">
        <v>30</v>
      </c>
      <c r="P1113" s="15" t="s">
        <v>86</v>
      </c>
      <c r="Q1113" s="18"/>
      <c r="R1113" s="18" t="s">
        <v>72</v>
      </c>
      <c r="S1113" s="18"/>
      <c r="T1113" s="18"/>
      <c r="U1113" s="13"/>
    </row>
    <row r="1114" ht="15.75" customHeight="1">
      <c r="B1114" s="6">
        <v>1357.0</v>
      </c>
      <c r="C1114" s="209" t="s">
        <v>1721</v>
      </c>
      <c r="D1114" s="102" t="s">
        <v>1321</v>
      </c>
      <c r="E1114" s="102"/>
      <c r="F1114" s="102"/>
      <c r="G1114" s="102">
        <v>45952.0</v>
      </c>
      <c r="H1114" s="15" t="s">
        <v>86</v>
      </c>
      <c r="I1114" s="209"/>
      <c r="J1114" s="209"/>
      <c r="K1114" s="209"/>
      <c r="L1114" s="209"/>
      <c r="M1114" s="209"/>
      <c r="N1114" s="13" t="s">
        <v>30</v>
      </c>
      <c r="O1114" s="15" t="s">
        <v>30</v>
      </c>
      <c r="P1114" s="15" t="s">
        <v>86</v>
      </c>
      <c r="Q1114" s="18" t="s">
        <v>2258</v>
      </c>
      <c r="R1114" s="18" t="s">
        <v>72</v>
      </c>
      <c r="S1114" s="18"/>
      <c r="T1114" s="18"/>
      <c r="U1114" s="13"/>
    </row>
    <row r="1115" ht="15.75" customHeight="1">
      <c r="B1115" s="6">
        <v>1358.0</v>
      </c>
      <c r="C1115" s="209" t="s">
        <v>1722</v>
      </c>
      <c r="D1115" s="102" t="s">
        <v>1221</v>
      </c>
      <c r="E1115" s="102"/>
      <c r="F1115" s="102"/>
      <c r="G1115" s="102">
        <v>45978.0</v>
      </c>
      <c r="H1115" s="15" t="s">
        <v>28</v>
      </c>
      <c r="I1115" s="209"/>
      <c r="J1115" s="209"/>
      <c r="K1115" s="209"/>
      <c r="L1115" s="209"/>
      <c r="M1115" s="209"/>
      <c r="N1115" s="13" t="s">
        <v>30</v>
      </c>
      <c r="O1115" s="15" t="s">
        <v>30</v>
      </c>
      <c r="P1115" s="15" t="s">
        <v>28</v>
      </c>
      <c r="Q1115" s="18" t="s">
        <v>2259</v>
      </c>
      <c r="R1115" s="18" t="s">
        <v>72</v>
      </c>
      <c r="S1115" s="18"/>
      <c r="T1115" s="18"/>
      <c r="U1115" s="220"/>
    </row>
    <row r="1116" ht="15.75" customHeight="1">
      <c r="B1116" s="6">
        <v>1359.0</v>
      </c>
      <c r="C1116" s="209" t="s">
        <v>1723</v>
      </c>
      <c r="D1116" s="102" t="s">
        <v>2170</v>
      </c>
      <c r="E1116" s="102"/>
      <c r="F1116" s="102"/>
      <c r="G1116" s="102">
        <v>45935.0</v>
      </c>
      <c r="H1116" s="15" t="s">
        <v>86</v>
      </c>
      <c r="I1116" s="209"/>
      <c r="J1116" s="209"/>
      <c r="K1116" s="209"/>
      <c r="L1116" s="209"/>
      <c r="M1116" s="209"/>
      <c r="N1116" s="13" t="s">
        <v>86</v>
      </c>
      <c r="O1116" s="13" t="s">
        <v>86</v>
      </c>
      <c r="P1116" s="15" t="s">
        <v>86</v>
      </c>
      <c r="Q1116" s="18" t="s">
        <v>2260</v>
      </c>
      <c r="R1116" s="18" t="s">
        <v>72</v>
      </c>
      <c r="S1116" s="18"/>
      <c r="T1116" s="18"/>
      <c r="U1116" s="13"/>
    </row>
    <row r="1117" ht="15.75" customHeight="1">
      <c r="B1117" s="6">
        <v>1360.0</v>
      </c>
      <c r="C1117" s="209" t="s">
        <v>1725</v>
      </c>
      <c r="D1117" s="102" t="s">
        <v>1221</v>
      </c>
      <c r="E1117" s="102"/>
      <c r="F1117" s="102"/>
      <c r="G1117" s="102">
        <v>45981.0</v>
      </c>
      <c r="H1117" s="15" t="s">
        <v>28</v>
      </c>
      <c r="I1117" s="209"/>
      <c r="J1117" s="209"/>
      <c r="K1117" s="209"/>
      <c r="L1117" s="209"/>
      <c r="M1117" s="209"/>
      <c r="N1117" s="13" t="s">
        <v>30</v>
      </c>
      <c r="O1117" s="15" t="s">
        <v>30</v>
      </c>
      <c r="P1117" s="15" t="s">
        <v>28</v>
      </c>
      <c r="Q1117" s="18" t="s">
        <v>2261</v>
      </c>
      <c r="R1117" s="18" t="s">
        <v>72</v>
      </c>
      <c r="S1117" s="18"/>
      <c r="T1117" s="18"/>
      <c r="U1117" s="13"/>
    </row>
    <row r="1118" ht="15.75" customHeight="1">
      <c r="B1118" s="6">
        <v>1361.0</v>
      </c>
      <c r="C1118" s="209" t="s">
        <v>259</v>
      </c>
      <c r="D1118" s="102" t="s">
        <v>1221</v>
      </c>
      <c r="E1118" s="102"/>
      <c r="F1118" s="102"/>
      <c r="G1118" s="102">
        <v>45996.0</v>
      </c>
      <c r="H1118" s="15" t="s">
        <v>28</v>
      </c>
      <c r="I1118" s="209"/>
      <c r="J1118" s="209"/>
      <c r="K1118" s="209"/>
      <c r="L1118" s="209"/>
      <c r="M1118" s="209"/>
      <c r="N1118" s="13" t="s">
        <v>30</v>
      </c>
      <c r="O1118" s="15" t="s">
        <v>30</v>
      </c>
      <c r="P1118" s="15" t="s">
        <v>28</v>
      </c>
      <c r="Q1118" s="18" t="s">
        <v>1071</v>
      </c>
      <c r="R1118" s="18" t="s">
        <v>72</v>
      </c>
      <c r="S1118" s="18"/>
      <c r="T1118" s="18"/>
      <c r="U1118" s="13"/>
    </row>
    <row r="1119" ht="15.75" customHeight="1">
      <c r="B1119" s="6">
        <v>1362.0</v>
      </c>
      <c r="C1119" s="209" t="s">
        <v>2262</v>
      </c>
      <c r="D1119" s="102" t="s">
        <v>1221</v>
      </c>
      <c r="E1119" s="102"/>
      <c r="F1119" s="102"/>
      <c r="G1119" s="102"/>
      <c r="H1119" s="15" t="s">
        <v>86</v>
      </c>
      <c r="I1119" s="209"/>
      <c r="J1119" s="209"/>
      <c r="K1119" s="209"/>
      <c r="L1119" s="209"/>
      <c r="M1119" s="209"/>
      <c r="N1119" s="13" t="s">
        <v>86</v>
      </c>
      <c r="O1119" s="13" t="s">
        <v>86</v>
      </c>
      <c r="P1119" s="15" t="s">
        <v>86</v>
      </c>
      <c r="Q1119" s="18"/>
      <c r="R1119" s="18" t="s">
        <v>72</v>
      </c>
      <c r="S1119" s="18"/>
      <c r="T1119" s="18"/>
      <c r="U1119" s="13"/>
    </row>
    <row r="1120" ht="15.75" customHeight="1">
      <c r="B1120" s="6">
        <v>1363.0</v>
      </c>
      <c r="C1120" s="209" t="s">
        <v>1728</v>
      </c>
      <c r="D1120" s="102" t="s">
        <v>1221</v>
      </c>
      <c r="E1120" s="102"/>
      <c r="F1120" s="102"/>
      <c r="G1120" s="102">
        <v>45981.0</v>
      </c>
      <c r="H1120" s="15" t="s">
        <v>28</v>
      </c>
      <c r="I1120" s="209"/>
      <c r="J1120" s="209"/>
      <c r="K1120" s="209"/>
      <c r="L1120" s="209"/>
      <c r="M1120" s="209"/>
      <c r="N1120" s="13" t="s">
        <v>30</v>
      </c>
      <c r="O1120" s="15" t="s">
        <v>30</v>
      </c>
      <c r="P1120" s="15" t="s">
        <v>28</v>
      </c>
      <c r="Q1120" s="18" t="s">
        <v>2263</v>
      </c>
      <c r="R1120" s="18" t="s">
        <v>72</v>
      </c>
      <c r="S1120" s="18"/>
      <c r="T1120" s="18"/>
      <c r="U1120" s="13"/>
    </row>
    <row r="1121" ht="15.75" customHeight="1">
      <c r="B1121" s="6">
        <v>1364.0</v>
      </c>
      <c r="C1121" s="209" t="s">
        <v>1729</v>
      </c>
      <c r="D1121" s="102" t="s">
        <v>1221</v>
      </c>
      <c r="E1121" s="102"/>
      <c r="F1121" s="102"/>
      <c r="G1121" s="102">
        <v>45971.0</v>
      </c>
      <c r="H1121" s="15" t="s">
        <v>86</v>
      </c>
      <c r="I1121" s="209"/>
      <c r="J1121" s="209"/>
      <c r="K1121" s="209"/>
      <c r="L1121" s="209"/>
      <c r="M1121" s="209"/>
      <c r="N1121" s="13" t="s">
        <v>30</v>
      </c>
      <c r="O1121" s="15" t="s">
        <v>30</v>
      </c>
      <c r="P1121" s="15" t="s">
        <v>28</v>
      </c>
      <c r="Q1121" s="18" t="s">
        <v>2264</v>
      </c>
      <c r="R1121" s="18" t="s">
        <v>72</v>
      </c>
      <c r="S1121" s="18"/>
      <c r="T1121" s="18"/>
      <c r="U1121" s="13"/>
    </row>
    <row r="1122" ht="15.75" customHeight="1">
      <c r="B1122" s="6">
        <v>1365.0</v>
      </c>
      <c r="C1122" s="209" t="s">
        <v>1732</v>
      </c>
      <c r="D1122" s="102" t="s">
        <v>714</v>
      </c>
      <c r="E1122" s="102"/>
      <c r="F1122" s="102"/>
      <c r="G1122" s="102"/>
      <c r="H1122" s="15" t="s">
        <v>28</v>
      </c>
      <c r="I1122" s="209"/>
      <c r="J1122" s="209"/>
      <c r="K1122" s="209"/>
      <c r="L1122" s="209"/>
      <c r="M1122" s="209"/>
      <c r="N1122" s="13" t="s">
        <v>86</v>
      </c>
      <c r="O1122" s="13" t="s">
        <v>86</v>
      </c>
      <c r="P1122" s="15" t="s">
        <v>86</v>
      </c>
      <c r="Q1122" s="18"/>
      <c r="R1122" s="18" t="s">
        <v>72</v>
      </c>
      <c r="S1122" s="18"/>
      <c r="T1122" s="18"/>
      <c r="U1122" s="13"/>
    </row>
    <row r="1123" ht="15.75" customHeight="1">
      <c r="B1123" s="6">
        <v>1366.0</v>
      </c>
      <c r="C1123" s="209" t="s">
        <v>1733</v>
      </c>
      <c r="D1123" s="102" t="s">
        <v>1221</v>
      </c>
      <c r="E1123" s="102"/>
      <c r="F1123" s="102"/>
      <c r="G1123" s="102">
        <v>45996.0</v>
      </c>
      <c r="H1123" s="15" t="s">
        <v>28</v>
      </c>
      <c r="I1123" s="209"/>
      <c r="J1123" s="209"/>
      <c r="K1123" s="209"/>
      <c r="L1123" s="209"/>
      <c r="M1123" s="209"/>
      <c r="N1123" s="13" t="s">
        <v>30</v>
      </c>
      <c r="O1123" s="15" t="s">
        <v>30</v>
      </c>
      <c r="P1123" s="15" t="s">
        <v>28</v>
      </c>
      <c r="Q1123" s="18" t="s">
        <v>2265</v>
      </c>
      <c r="R1123" s="18" t="s">
        <v>72</v>
      </c>
      <c r="S1123" s="18"/>
      <c r="T1123" s="18"/>
      <c r="U1123" s="13"/>
    </row>
    <row r="1124" ht="15.75" customHeight="1">
      <c r="B1124" s="6">
        <v>1367.0</v>
      </c>
      <c r="C1124" s="209" t="s">
        <v>1734</v>
      </c>
      <c r="D1124" s="102" t="s">
        <v>1221</v>
      </c>
      <c r="E1124" s="102"/>
      <c r="F1124" s="102"/>
      <c r="G1124" s="102">
        <v>45953.0</v>
      </c>
      <c r="H1124" s="15" t="s">
        <v>28</v>
      </c>
      <c r="I1124" s="209"/>
      <c r="J1124" s="209"/>
      <c r="K1124" s="209"/>
      <c r="L1124" s="209"/>
      <c r="M1124" s="209"/>
      <c r="N1124" s="13" t="s">
        <v>30</v>
      </c>
      <c r="O1124" s="15" t="s">
        <v>30</v>
      </c>
      <c r="P1124" s="15" t="s">
        <v>28</v>
      </c>
      <c r="Q1124" s="18" t="s">
        <v>2266</v>
      </c>
      <c r="R1124" s="18" t="s">
        <v>72</v>
      </c>
      <c r="S1124" s="18"/>
      <c r="T1124" s="18"/>
      <c r="U1124" s="13"/>
    </row>
    <row r="1125" ht="15.75" customHeight="1">
      <c r="A1125" s="84"/>
      <c r="B1125" s="6" t="s">
        <v>2032</v>
      </c>
      <c r="C1125" s="12" t="s">
        <v>2033</v>
      </c>
      <c r="D1125" s="102" t="s">
        <v>1221</v>
      </c>
      <c r="E1125" s="102"/>
      <c r="F1125" s="102"/>
      <c r="G1125" s="102">
        <v>45944.0</v>
      </c>
      <c r="H1125" s="15" t="s">
        <v>28</v>
      </c>
      <c r="I1125" s="16"/>
      <c r="J1125" s="16"/>
      <c r="K1125" s="16"/>
      <c r="L1125" s="16"/>
      <c r="M1125" s="16"/>
      <c r="N1125" s="13" t="s">
        <v>86</v>
      </c>
      <c r="O1125" s="13" t="s">
        <v>86</v>
      </c>
      <c r="P1125" s="15" t="s">
        <v>86</v>
      </c>
      <c r="Q1125" s="146" t="s">
        <v>743</v>
      </c>
      <c r="R1125" s="18" t="s">
        <v>72</v>
      </c>
      <c r="S1125" s="18"/>
      <c r="T1125" s="18"/>
      <c r="U1125" s="13"/>
    </row>
    <row r="1126" ht="15.75" customHeight="1">
      <c r="B1126" s="6">
        <v>1368.0</v>
      </c>
      <c r="C1126" s="209" t="s">
        <v>1735</v>
      </c>
      <c r="D1126" s="102" t="s">
        <v>197</v>
      </c>
      <c r="E1126" s="102"/>
      <c r="F1126" s="102"/>
      <c r="G1126" s="102">
        <v>45945.0</v>
      </c>
      <c r="H1126" s="15" t="s">
        <v>28</v>
      </c>
      <c r="I1126" s="209"/>
      <c r="J1126" s="209"/>
      <c r="K1126" s="209"/>
      <c r="L1126" s="209"/>
      <c r="M1126" s="209"/>
      <c r="N1126" s="13" t="s">
        <v>86</v>
      </c>
      <c r="O1126" s="13" t="s">
        <v>86</v>
      </c>
      <c r="P1126" s="15" t="s">
        <v>86</v>
      </c>
      <c r="Q1126" s="18" t="s">
        <v>2267</v>
      </c>
      <c r="R1126" s="18" t="s">
        <v>72</v>
      </c>
      <c r="S1126" s="18"/>
      <c r="T1126" s="18"/>
      <c r="U1126" s="13"/>
    </row>
    <row r="1127" ht="15.75" customHeight="1">
      <c r="B1127" s="6">
        <v>1369.0</v>
      </c>
      <c r="C1127" s="209" t="s">
        <v>1665</v>
      </c>
      <c r="D1127" s="102" t="s">
        <v>2268</v>
      </c>
      <c r="E1127" s="102"/>
      <c r="F1127" s="102"/>
      <c r="G1127" s="102">
        <v>45951.0</v>
      </c>
      <c r="H1127" s="15" t="s">
        <v>28</v>
      </c>
      <c r="I1127" s="209"/>
      <c r="J1127" s="209"/>
      <c r="K1127" s="209"/>
      <c r="L1127" s="209"/>
      <c r="M1127" s="209"/>
      <c r="N1127" s="13" t="s">
        <v>86</v>
      </c>
      <c r="O1127" s="13" t="s">
        <v>86</v>
      </c>
      <c r="P1127" s="15" t="s">
        <v>86</v>
      </c>
      <c r="Q1127" s="18" t="s">
        <v>2208</v>
      </c>
      <c r="R1127" s="18" t="s">
        <v>72</v>
      </c>
      <c r="S1127" s="18"/>
      <c r="T1127" s="18"/>
      <c r="U1127" s="13"/>
    </row>
    <row r="1128" ht="15.75" customHeight="1">
      <c r="B1128" s="6">
        <v>1370.0</v>
      </c>
      <c r="C1128" s="209" t="s">
        <v>1736</v>
      </c>
      <c r="D1128" s="102" t="s">
        <v>2269</v>
      </c>
      <c r="E1128" s="102"/>
      <c r="F1128" s="102"/>
      <c r="G1128" s="102">
        <v>45951.0</v>
      </c>
      <c r="H1128" s="15" t="s">
        <v>86</v>
      </c>
      <c r="I1128" s="209"/>
      <c r="J1128" s="209"/>
      <c r="K1128" s="209"/>
      <c r="L1128" s="209"/>
      <c r="M1128" s="209"/>
      <c r="N1128" s="13" t="s">
        <v>30</v>
      </c>
      <c r="O1128" s="15" t="s">
        <v>30</v>
      </c>
      <c r="P1128" s="15" t="s">
        <v>28</v>
      </c>
      <c r="Q1128" s="18" t="s">
        <v>2270</v>
      </c>
      <c r="R1128" s="18" t="s">
        <v>72</v>
      </c>
      <c r="S1128" s="18"/>
      <c r="T1128" s="18"/>
      <c r="U1128" s="13"/>
    </row>
    <row r="1129" ht="15.75" customHeight="1">
      <c r="B1129" s="6">
        <v>1371.0</v>
      </c>
      <c r="C1129" s="16" t="s">
        <v>1522</v>
      </c>
      <c r="D1129" s="102" t="s">
        <v>1221</v>
      </c>
      <c r="E1129" s="102"/>
      <c r="F1129" s="102"/>
      <c r="G1129" s="102">
        <v>45989.0</v>
      </c>
      <c r="H1129" s="15" t="s">
        <v>28</v>
      </c>
      <c r="I1129" s="16"/>
      <c r="J1129" s="16"/>
      <c r="K1129" s="16"/>
      <c r="L1129" s="16"/>
      <c r="M1129" s="16"/>
      <c r="N1129" s="13" t="s">
        <v>30</v>
      </c>
      <c r="O1129" s="15" t="s">
        <v>30</v>
      </c>
      <c r="P1129" s="15" t="s">
        <v>86</v>
      </c>
      <c r="Q1129" s="18" t="s">
        <v>2130</v>
      </c>
      <c r="R1129" s="18" t="s">
        <v>72</v>
      </c>
      <c r="S1129" s="18"/>
      <c r="T1129" s="18"/>
      <c r="U1129" s="13"/>
    </row>
    <row r="1130" ht="15.75" customHeight="1">
      <c r="B1130" s="6">
        <v>1372.0</v>
      </c>
      <c r="C1130" s="209" t="s">
        <v>1738</v>
      </c>
      <c r="D1130" s="102" t="s">
        <v>1221</v>
      </c>
      <c r="E1130" s="102"/>
      <c r="F1130" s="102"/>
      <c r="G1130" s="102">
        <v>45966.0</v>
      </c>
      <c r="H1130" s="15" t="s">
        <v>28</v>
      </c>
      <c r="I1130" s="209"/>
      <c r="J1130" s="209"/>
      <c r="K1130" s="209"/>
      <c r="L1130" s="209"/>
      <c r="M1130" s="209"/>
      <c r="N1130" s="13" t="s">
        <v>30</v>
      </c>
      <c r="O1130" s="15" t="s">
        <v>30</v>
      </c>
      <c r="P1130" s="15" t="s">
        <v>86</v>
      </c>
      <c r="Q1130" s="18" t="s">
        <v>2271</v>
      </c>
      <c r="R1130" s="18" t="s">
        <v>72</v>
      </c>
      <c r="S1130" s="18"/>
      <c r="T1130" s="18"/>
      <c r="U1130" s="13"/>
    </row>
    <row r="1131" ht="15.75" customHeight="1">
      <c r="B1131" s="6">
        <v>1373.0</v>
      </c>
      <c r="C1131" s="209" t="s">
        <v>1739</v>
      </c>
      <c r="D1131" s="102" t="s">
        <v>1321</v>
      </c>
      <c r="E1131" s="102"/>
      <c r="F1131" s="102"/>
      <c r="G1131" s="102">
        <v>45982.0</v>
      </c>
      <c r="H1131" s="15" t="s">
        <v>28</v>
      </c>
      <c r="I1131" s="209"/>
      <c r="J1131" s="209"/>
      <c r="K1131" s="209"/>
      <c r="L1131" s="209"/>
      <c r="M1131" s="209"/>
      <c r="N1131" s="13" t="s">
        <v>86</v>
      </c>
      <c r="O1131" s="13" t="s">
        <v>86</v>
      </c>
      <c r="P1131" s="15" t="s">
        <v>86</v>
      </c>
      <c r="Q1131" s="18" t="s">
        <v>2272</v>
      </c>
      <c r="R1131" s="18" t="s">
        <v>72</v>
      </c>
      <c r="S1131" s="18"/>
      <c r="T1131" s="18"/>
      <c r="U1131" s="13"/>
    </row>
    <row r="1132" ht="15.75" customHeight="1">
      <c r="B1132" s="6">
        <v>1374.0</v>
      </c>
      <c r="C1132" s="209" t="s">
        <v>1659</v>
      </c>
      <c r="D1132" s="102" t="s">
        <v>197</v>
      </c>
      <c r="E1132" s="102"/>
      <c r="F1132" s="102"/>
      <c r="G1132" s="102">
        <v>45966.0</v>
      </c>
      <c r="H1132" s="15" t="s">
        <v>28</v>
      </c>
      <c r="I1132" s="209"/>
      <c r="J1132" s="209"/>
      <c r="K1132" s="209"/>
      <c r="L1132" s="209"/>
      <c r="M1132" s="209"/>
      <c r="N1132" s="13" t="s">
        <v>30</v>
      </c>
      <c r="O1132" s="15" t="s">
        <v>30</v>
      </c>
      <c r="P1132" s="15" t="s">
        <v>28</v>
      </c>
      <c r="Q1132" s="18"/>
      <c r="R1132" s="18" t="s">
        <v>72</v>
      </c>
      <c r="S1132" s="18"/>
      <c r="T1132" s="18"/>
      <c r="U1132" s="13"/>
    </row>
    <row r="1133" ht="15.75" customHeight="1">
      <c r="B1133" s="6">
        <v>1375.0</v>
      </c>
      <c r="C1133" s="209" t="s">
        <v>1740</v>
      </c>
      <c r="D1133" s="102" t="s">
        <v>2273</v>
      </c>
      <c r="E1133" s="102"/>
      <c r="F1133" s="102"/>
      <c r="G1133" s="102">
        <v>45964.0</v>
      </c>
      <c r="H1133" s="15" t="s">
        <v>86</v>
      </c>
      <c r="I1133" s="209"/>
      <c r="J1133" s="209"/>
      <c r="K1133" s="209"/>
      <c r="L1133" s="209"/>
      <c r="M1133" s="209"/>
      <c r="N1133" s="13" t="s">
        <v>86</v>
      </c>
      <c r="O1133" s="13" t="s">
        <v>86</v>
      </c>
      <c r="P1133" s="15" t="s">
        <v>28</v>
      </c>
      <c r="Q1133" s="18" t="s">
        <v>2274</v>
      </c>
      <c r="R1133" s="18" t="s">
        <v>72</v>
      </c>
      <c r="S1133" s="18"/>
      <c r="T1133" s="18"/>
      <c r="U1133" s="13"/>
    </row>
    <row r="1134" ht="15.75" customHeight="1">
      <c r="B1134" s="6">
        <v>1376.0</v>
      </c>
      <c r="C1134" s="209" t="s">
        <v>1741</v>
      </c>
      <c r="D1134" s="102" t="s">
        <v>714</v>
      </c>
      <c r="E1134" s="102"/>
      <c r="F1134" s="102"/>
      <c r="G1134" s="102">
        <v>45989.0</v>
      </c>
      <c r="H1134" s="15" t="s">
        <v>28</v>
      </c>
      <c r="I1134" s="209"/>
      <c r="J1134" s="209"/>
      <c r="K1134" s="209"/>
      <c r="L1134" s="209"/>
      <c r="M1134" s="209"/>
      <c r="N1134" s="13" t="s">
        <v>86</v>
      </c>
      <c r="O1134" s="13" t="s">
        <v>86</v>
      </c>
      <c r="P1134" s="15" t="s">
        <v>86</v>
      </c>
      <c r="Q1134" s="18"/>
      <c r="R1134" s="18" t="s">
        <v>72</v>
      </c>
      <c r="S1134" s="18"/>
      <c r="T1134" s="18"/>
      <c r="U1134" s="13"/>
    </row>
    <row r="1135" ht="15.75" customHeight="1">
      <c r="B1135" s="6">
        <v>1377.0</v>
      </c>
      <c r="C1135" s="209" t="s">
        <v>1743</v>
      </c>
      <c r="D1135" s="102" t="s">
        <v>1221</v>
      </c>
      <c r="E1135" s="102"/>
      <c r="F1135" s="102"/>
      <c r="G1135" s="102">
        <v>45996.0</v>
      </c>
      <c r="H1135" s="15" t="s">
        <v>28</v>
      </c>
      <c r="I1135" s="209"/>
      <c r="J1135" s="209"/>
      <c r="K1135" s="209"/>
      <c r="L1135" s="209"/>
      <c r="M1135" s="209"/>
      <c r="N1135" s="13" t="s">
        <v>30</v>
      </c>
      <c r="O1135" s="15" t="s">
        <v>30</v>
      </c>
      <c r="P1135" s="15" t="s">
        <v>28</v>
      </c>
      <c r="Q1135" s="18" t="s">
        <v>2275</v>
      </c>
      <c r="R1135" s="18" t="s">
        <v>72</v>
      </c>
      <c r="S1135" s="18"/>
      <c r="T1135" s="18"/>
      <c r="U1135" s="13"/>
    </row>
    <row r="1136" ht="15.75" customHeight="1">
      <c r="B1136" s="6">
        <v>1378.0</v>
      </c>
      <c r="C1136" s="209" t="s">
        <v>1744</v>
      </c>
      <c r="D1136" s="102" t="s">
        <v>1221</v>
      </c>
      <c r="E1136" s="102"/>
      <c r="F1136" s="102"/>
      <c r="G1136" s="102"/>
      <c r="H1136" s="15" t="s">
        <v>28</v>
      </c>
      <c r="I1136" s="209"/>
      <c r="J1136" s="209"/>
      <c r="K1136" s="209"/>
      <c r="L1136" s="209"/>
      <c r="M1136" s="209"/>
      <c r="N1136" s="13" t="s">
        <v>30</v>
      </c>
      <c r="O1136" s="15" t="s">
        <v>30</v>
      </c>
      <c r="P1136" s="15" t="s">
        <v>28</v>
      </c>
      <c r="Q1136" s="18"/>
      <c r="R1136" s="18" t="s">
        <v>72</v>
      </c>
      <c r="S1136" s="18"/>
      <c r="T1136" s="18"/>
      <c r="U1136" s="13"/>
    </row>
    <row r="1137" ht="15.75" customHeight="1">
      <c r="B1137" s="6">
        <v>1379.0</v>
      </c>
      <c r="C1137" s="209" t="s">
        <v>1745</v>
      </c>
      <c r="D1137" s="102" t="s">
        <v>354</v>
      </c>
      <c r="E1137" s="102"/>
      <c r="F1137" s="102"/>
      <c r="G1137" s="102"/>
      <c r="H1137" s="15" t="s">
        <v>86</v>
      </c>
      <c r="I1137" s="209"/>
      <c r="J1137" s="209"/>
      <c r="K1137" s="209"/>
      <c r="L1137" s="209"/>
      <c r="M1137" s="209"/>
      <c r="N1137" s="13" t="s">
        <v>86</v>
      </c>
      <c r="O1137" s="13" t="s">
        <v>86</v>
      </c>
      <c r="P1137" s="15" t="s">
        <v>86</v>
      </c>
      <c r="Q1137" s="18" t="s">
        <v>2276</v>
      </c>
      <c r="R1137" s="18" t="s">
        <v>72</v>
      </c>
      <c r="S1137" s="18"/>
      <c r="T1137" s="18"/>
      <c r="U1137" s="13"/>
    </row>
    <row r="1138" ht="15.75" customHeight="1">
      <c r="B1138" s="6">
        <v>1380.0</v>
      </c>
      <c r="C1138" s="209" t="s">
        <v>265</v>
      </c>
      <c r="D1138" s="102" t="s">
        <v>1221</v>
      </c>
      <c r="E1138" s="102"/>
      <c r="F1138" s="102"/>
      <c r="G1138" s="102">
        <v>45987.0</v>
      </c>
      <c r="H1138" s="15" t="s">
        <v>28</v>
      </c>
      <c r="I1138" s="209"/>
      <c r="J1138" s="209"/>
      <c r="K1138" s="209"/>
      <c r="L1138" s="209"/>
      <c r="M1138" s="209"/>
      <c r="N1138" s="13" t="s">
        <v>30</v>
      </c>
      <c r="O1138" s="15" t="s">
        <v>30</v>
      </c>
      <c r="P1138" s="15" t="s">
        <v>28</v>
      </c>
      <c r="Q1138" s="18" t="s">
        <v>2277</v>
      </c>
      <c r="R1138" s="18" t="s">
        <v>72</v>
      </c>
      <c r="S1138" s="18"/>
      <c r="T1138" s="18"/>
      <c r="U1138" s="13"/>
    </row>
    <row r="1139" ht="15.75" customHeight="1">
      <c r="B1139" s="6">
        <v>1381.0</v>
      </c>
      <c r="C1139" s="209" t="s">
        <v>1746</v>
      </c>
      <c r="D1139" s="102" t="s">
        <v>2170</v>
      </c>
      <c r="E1139" s="102"/>
      <c r="F1139" s="102"/>
      <c r="G1139" s="102">
        <v>45964.0</v>
      </c>
      <c r="H1139" s="15" t="s">
        <v>28</v>
      </c>
      <c r="I1139" s="209"/>
      <c r="J1139" s="209"/>
      <c r="K1139" s="209"/>
      <c r="L1139" s="209"/>
      <c r="M1139" s="209"/>
      <c r="N1139" s="13" t="s">
        <v>30</v>
      </c>
      <c r="O1139" s="15" t="s">
        <v>30</v>
      </c>
      <c r="P1139" s="15" t="s">
        <v>28</v>
      </c>
      <c r="Q1139" s="18" t="s">
        <v>620</v>
      </c>
      <c r="R1139" s="18" t="s">
        <v>72</v>
      </c>
      <c r="S1139" s="18"/>
      <c r="T1139" s="18"/>
      <c r="U1139" s="13"/>
    </row>
    <row r="1140" ht="15.75" customHeight="1">
      <c r="B1140" s="6">
        <v>1382.0</v>
      </c>
      <c r="C1140" s="209" t="s">
        <v>1747</v>
      </c>
      <c r="D1140" s="102" t="s">
        <v>2278</v>
      </c>
      <c r="E1140" s="102"/>
      <c r="F1140" s="102"/>
      <c r="G1140" s="102"/>
      <c r="H1140" s="15" t="s">
        <v>86</v>
      </c>
      <c r="I1140" s="209"/>
      <c r="J1140" s="209"/>
      <c r="K1140" s="209"/>
      <c r="L1140" s="209"/>
      <c r="M1140" s="209"/>
      <c r="N1140" s="13" t="s">
        <v>30</v>
      </c>
      <c r="O1140" s="15" t="s">
        <v>30</v>
      </c>
      <c r="P1140" s="15" t="s">
        <v>86</v>
      </c>
      <c r="Q1140" s="18" t="s">
        <v>2279</v>
      </c>
      <c r="R1140" s="18" t="s">
        <v>72</v>
      </c>
      <c r="S1140" s="18"/>
      <c r="T1140" s="18"/>
      <c r="U1140" s="13"/>
    </row>
    <row r="1141" ht="15.75" customHeight="1">
      <c r="B1141" s="6">
        <v>1383.0</v>
      </c>
      <c r="C1141" s="209" t="s">
        <v>1748</v>
      </c>
      <c r="D1141" s="102" t="s">
        <v>1221</v>
      </c>
      <c r="E1141" s="102"/>
      <c r="F1141" s="102"/>
      <c r="G1141" s="102">
        <v>46003.0</v>
      </c>
      <c r="H1141" s="15" t="s">
        <v>28</v>
      </c>
      <c r="I1141" s="209"/>
      <c r="J1141" s="209"/>
      <c r="K1141" s="209"/>
      <c r="L1141" s="209"/>
      <c r="M1141" s="209"/>
      <c r="N1141" s="13" t="s">
        <v>30</v>
      </c>
      <c r="O1141" s="15" t="s">
        <v>30</v>
      </c>
      <c r="P1141" s="15" t="s">
        <v>28</v>
      </c>
      <c r="Q1141" s="18" t="s">
        <v>2280</v>
      </c>
      <c r="R1141" s="18" t="s">
        <v>72</v>
      </c>
      <c r="S1141" s="18"/>
      <c r="T1141" s="18"/>
      <c r="U1141" s="13"/>
    </row>
    <row r="1142" ht="15.75" customHeight="1">
      <c r="B1142" s="6">
        <v>1384.0</v>
      </c>
      <c r="C1142" s="209" t="s">
        <v>1749</v>
      </c>
      <c r="D1142" s="102" t="s">
        <v>1221</v>
      </c>
      <c r="E1142" s="102"/>
      <c r="F1142" s="102"/>
      <c r="G1142" s="102">
        <v>46006.0</v>
      </c>
      <c r="H1142" s="15" t="s">
        <v>28</v>
      </c>
      <c r="I1142" s="209"/>
      <c r="J1142" s="209"/>
      <c r="K1142" s="209"/>
      <c r="L1142" s="209"/>
      <c r="M1142" s="209"/>
      <c r="N1142" s="13" t="s">
        <v>30</v>
      </c>
      <c r="O1142" s="15" t="s">
        <v>30</v>
      </c>
      <c r="P1142" s="15" t="s">
        <v>28</v>
      </c>
      <c r="Q1142" s="18" t="s">
        <v>2281</v>
      </c>
      <c r="R1142" s="18" t="s">
        <v>72</v>
      </c>
      <c r="S1142" s="18"/>
      <c r="T1142" s="18"/>
      <c r="U1142" s="13"/>
    </row>
    <row r="1143" ht="15.75" customHeight="1">
      <c r="B1143" s="6">
        <v>1385.0</v>
      </c>
      <c r="C1143" s="209" t="s">
        <v>1750</v>
      </c>
      <c r="D1143" s="102" t="s">
        <v>1221</v>
      </c>
      <c r="E1143" s="102"/>
      <c r="F1143" s="102"/>
      <c r="G1143" s="102">
        <v>46008.0</v>
      </c>
      <c r="H1143" s="15" t="s">
        <v>28</v>
      </c>
      <c r="I1143" s="209"/>
      <c r="J1143" s="209"/>
      <c r="K1143" s="209"/>
      <c r="L1143" s="209"/>
      <c r="M1143" s="209"/>
      <c r="N1143" s="13" t="s">
        <v>30</v>
      </c>
      <c r="O1143" s="15" t="s">
        <v>30</v>
      </c>
      <c r="P1143" s="15" t="s">
        <v>28</v>
      </c>
      <c r="Q1143" s="18" t="s">
        <v>2282</v>
      </c>
      <c r="R1143" s="18" t="s">
        <v>72</v>
      </c>
      <c r="S1143" s="18"/>
      <c r="T1143" s="18"/>
      <c r="U1143" s="13"/>
    </row>
    <row r="1144" ht="15.75" customHeight="1">
      <c r="B1144" s="6">
        <v>1386.0</v>
      </c>
      <c r="C1144" s="209" t="s">
        <v>1752</v>
      </c>
      <c r="D1144" s="102" t="s">
        <v>1221</v>
      </c>
      <c r="E1144" s="102"/>
      <c r="F1144" s="102"/>
      <c r="G1144" s="102">
        <v>46009.0</v>
      </c>
      <c r="H1144" s="15" t="s">
        <v>28</v>
      </c>
      <c r="I1144" s="209"/>
      <c r="J1144" s="209"/>
      <c r="K1144" s="209"/>
      <c r="L1144" s="209"/>
      <c r="M1144" s="209"/>
      <c r="N1144" s="13" t="s">
        <v>30</v>
      </c>
      <c r="O1144" s="15" t="s">
        <v>30</v>
      </c>
      <c r="P1144" s="15" t="s">
        <v>28</v>
      </c>
      <c r="Q1144" s="18" t="s">
        <v>2283</v>
      </c>
      <c r="R1144" s="18" t="s">
        <v>72</v>
      </c>
      <c r="S1144" s="18"/>
      <c r="T1144" s="18"/>
      <c r="U1144" s="13"/>
    </row>
    <row r="1145" ht="15.75" customHeight="1">
      <c r="B1145" s="6">
        <v>1387.0</v>
      </c>
      <c r="C1145" s="209" t="s">
        <v>1753</v>
      </c>
      <c r="D1145" s="102" t="s">
        <v>1221</v>
      </c>
      <c r="E1145" s="102"/>
      <c r="F1145" s="102"/>
      <c r="G1145" s="102"/>
      <c r="H1145" s="15" t="s">
        <v>28</v>
      </c>
      <c r="I1145" s="209"/>
      <c r="J1145" s="209"/>
      <c r="K1145" s="209"/>
      <c r="L1145" s="209"/>
      <c r="M1145" s="209"/>
      <c r="N1145" s="13" t="s">
        <v>30</v>
      </c>
      <c r="O1145" s="15" t="s">
        <v>30</v>
      </c>
      <c r="P1145" s="15" t="s">
        <v>28</v>
      </c>
      <c r="Q1145" s="18" t="s">
        <v>2284</v>
      </c>
      <c r="R1145" s="18" t="s">
        <v>72</v>
      </c>
      <c r="S1145" s="18"/>
      <c r="T1145" s="18"/>
      <c r="U1145" s="13"/>
    </row>
    <row r="1146" ht="15.75" customHeight="1">
      <c r="B1146" s="6">
        <v>1388.0</v>
      </c>
      <c r="C1146" s="209" t="s">
        <v>1754</v>
      </c>
      <c r="D1146" s="102" t="s">
        <v>2219</v>
      </c>
      <c r="E1146" s="102"/>
      <c r="F1146" s="102"/>
      <c r="G1146" s="102"/>
      <c r="H1146" s="15" t="s">
        <v>28</v>
      </c>
      <c r="I1146" s="209"/>
      <c r="J1146" s="209"/>
      <c r="K1146" s="209"/>
      <c r="L1146" s="209"/>
      <c r="M1146" s="209"/>
      <c r="N1146" s="13" t="s">
        <v>86</v>
      </c>
      <c r="O1146" s="13" t="s">
        <v>86</v>
      </c>
      <c r="P1146" s="15" t="s">
        <v>86</v>
      </c>
      <c r="Q1146" s="18" t="s">
        <v>876</v>
      </c>
      <c r="R1146" s="18" t="s">
        <v>72</v>
      </c>
      <c r="S1146" s="18"/>
      <c r="T1146" s="18"/>
      <c r="U1146" s="13"/>
    </row>
    <row r="1147" ht="15.75" customHeight="1">
      <c r="B1147" s="6">
        <v>1389.0</v>
      </c>
      <c r="C1147" s="209" t="s">
        <v>1756</v>
      </c>
      <c r="D1147" s="102" t="s">
        <v>2170</v>
      </c>
      <c r="E1147" s="102"/>
      <c r="F1147" s="102"/>
      <c r="G1147" s="102">
        <v>45968.0</v>
      </c>
      <c r="H1147" s="15" t="s">
        <v>86</v>
      </c>
      <c r="I1147" s="209"/>
      <c r="J1147" s="209"/>
      <c r="K1147" s="209"/>
      <c r="L1147" s="209"/>
      <c r="M1147" s="209"/>
      <c r="N1147" s="13" t="s">
        <v>86</v>
      </c>
      <c r="O1147" s="13" t="s">
        <v>86</v>
      </c>
      <c r="P1147" s="15" t="s">
        <v>28</v>
      </c>
      <c r="Q1147" s="18" t="s">
        <v>2285</v>
      </c>
      <c r="R1147" s="18" t="s">
        <v>72</v>
      </c>
      <c r="S1147" s="18"/>
      <c r="T1147" s="18"/>
      <c r="U1147" s="13"/>
    </row>
    <row r="1148" ht="15.75" customHeight="1">
      <c r="B1148" s="6">
        <v>1390.0</v>
      </c>
      <c r="C1148" s="209" t="s">
        <v>1757</v>
      </c>
      <c r="D1148" s="102" t="s">
        <v>1221</v>
      </c>
      <c r="E1148" s="102"/>
      <c r="F1148" s="102"/>
      <c r="G1148" s="102">
        <v>45991.0</v>
      </c>
      <c r="H1148" s="15" t="s">
        <v>28</v>
      </c>
      <c r="I1148" s="209"/>
      <c r="J1148" s="209"/>
      <c r="K1148" s="209"/>
      <c r="L1148" s="209"/>
      <c r="M1148" s="209"/>
      <c r="N1148" s="13" t="s">
        <v>86</v>
      </c>
      <c r="O1148" s="13" t="s">
        <v>86</v>
      </c>
      <c r="P1148" s="15" t="s">
        <v>86</v>
      </c>
      <c r="Q1148" s="18" t="s">
        <v>2286</v>
      </c>
      <c r="R1148" s="18" t="s">
        <v>72</v>
      </c>
      <c r="S1148" s="18"/>
      <c r="T1148" s="18"/>
      <c r="U1148" s="13"/>
    </row>
    <row r="1149" ht="15.75" customHeight="1">
      <c r="B1149" s="6">
        <v>1391.0</v>
      </c>
      <c r="C1149" s="209" t="s">
        <v>1758</v>
      </c>
      <c r="D1149" s="102" t="s">
        <v>1221</v>
      </c>
      <c r="E1149" s="102"/>
      <c r="F1149" s="102"/>
      <c r="G1149" s="102">
        <v>46002.0</v>
      </c>
      <c r="H1149" s="15" t="s">
        <v>28</v>
      </c>
      <c r="I1149" s="209"/>
      <c r="J1149" s="209"/>
      <c r="K1149" s="209"/>
      <c r="L1149" s="209"/>
      <c r="M1149" s="209"/>
      <c r="N1149" s="13" t="s">
        <v>30</v>
      </c>
      <c r="O1149" s="15" t="s">
        <v>30</v>
      </c>
      <c r="P1149" s="15" t="s">
        <v>28</v>
      </c>
      <c r="Q1149" s="18" t="s">
        <v>2287</v>
      </c>
      <c r="R1149" s="18" t="s">
        <v>72</v>
      </c>
      <c r="S1149" s="18"/>
      <c r="T1149" s="18"/>
      <c r="U1149" s="13"/>
    </row>
    <row r="1150" ht="15.75" customHeight="1">
      <c r="B1150" s="6">
        <v>1392.0</v>
      </c>
      <c r="C1150" s="209" t="s">
        <v>1759</v>
      </c>
      <c r="D1150" s="102" t="s">
        <v>1221</v>
      </c>
      <c r="E1150" s="102"/>
      <c r="F1150" s="102"/>
      <c r="G1150" s="102">
        <v>46003.0</v>
      </c>
      <c r="H1150" s="15" t="s">
        <v>28</v>
      </c>
      <c r="I1150" s="209"/>
      <c r="J1150" s="209"/>
      <c r="K1150" s="209"/>
      <c r="L1150" s="209"/>
      <c r="M1150" s="209"/>
      <c r="N1150" s="13" t="s">
        <v>30</v>
      </c>
      <c r="O1150" s="15" t="s">
        <v>30</v>
      </c>
      <c r="P1150" s="15" t="s">
        <v>86</v>
      </c>
      <c r="Q1150" s="18" t="s">
        <v>2288</v>
      </c>
      <c r="R1150" s="18" t="s">
        <v>72</v>
      </c>
      <c r="S1150" s="18"/>
      <c r="T1150" s="18"/>
      <c r="U1150" s="13"/>
    </row>
    <row r="1151" ht="15.75" customHeight="1">
      <c r="B1151" s="6">
        <v>1393.0</v>
      </c>
      <c r="C1151" s="209" t="s">
        <v>1762</v>
      </c>
      <c r="D1151" s="102" t="s">
        <v>1221</v>
      </c>
      <c r="E1151" s="102"/>
      <c r="F1151" s="102"/>
      <c r="G1151" s="102">
        <v>46008.0</v>
      </c>
      <c r="H1151" s="15" t="s">
        <v>86</v>
      </c>
      <c r="I1151" s="209"/>
      <c r="J1151" s="209"/>
      <c r="K1151" s="209"/>
      <c r="L1151" s="209"/>
      <c r="M1151" s="209"/>
      <c r="N1151" s="13" t="s">
        <v>30</v>
      </c>
      <c r="O1151" s="15" t="s">
        <v>30</v>
      </c>
      <c r="P1151" s="15" t="s">
        <v>86</v>
      </c>
      <c r="Q1151" s="18" t="s">
        <v>2289</v>
      </c>
      <c r="R1151" s="18" t="s">
        <v>72</v>
      </c>
      <c r="S1151" s="18"/>
      <c r="T1151" s="18"/>
      <c r="U1151" s="13"/>
    </row>
    <row r="1152" ht="15.75" customHeight="1">
      <c r="B1152" s="6">
        <v>1394.0</v>
      </c>
      <c r="C1152" s="209" t="s">
        <v>1763</v>
      </c>
      <c r="D1152" s="102" t="s">
        <v>1221</v>
      </c>
      <c r="E1152" s="102"/>
      <c r="F1152" s="102"/>
      <c r="G1152" s="102">
        <v>46009.0</v>
      </c>
      <c r="H1152" s="15" t="s">
        <v>28</v>
      </c>
      <c r="I1152" s="209"/>
      <c r="J1152" s="209"/>
      <c r="K1152" s="209"/>
      <c r="L1152" s="209"/>
      <c r="M1152" s="209"/>
      <c r="N1152" s="13" t="s">
        <v>30</v>
      </c>
      <c r="O1152" s="15" t="s">
        <v>30</v>
      </c>
      <c r="P1152" s="15" t="s">
        <v>28</v>
      </c>
      <c r="Q1152" s="18" t="s">
        <v>2290</v>
      </c>
      <c r="R1152" s="18" t="s">
        <v>72</v>
      </c>
      <c r="S1152" s="18"/>
      <c r="T1152" s="18"/>
      <c r="U1152" s="13"/>
    </row>
    <row r="1153" ht="15.75" customHeight="1">
      <c r="B1153" s="6">
        <v>1395.0</v>
      </c>
      <c r="C1153" s="209" t="s">
        <v>1764</v>
      </c>
      <c r="D1153" s="102" t="s">
        <v>333</v>
      </c>
      <c r="E1153" s="102"/>
      <c r="F1153" s="102"/>
      <c r="G1153" s="102">
        <v>45999.0</v>
      </c>
      <c r="H1153" s="15" t="s">
        <v>28</v>
      </c>
      <c r="I1153" s="209"/>
      <c r="J1153" s="209"/>
      <c r="K1153" s="209"/>
      <c r="L1153" s="209"/>
      <c r="M1153" s="209"/>
      <c r="N1153" s="13" t="s">
        <v>86</v>
      </c>
      <c r="O1153" s="13" t="s">
        <v>86</v>
      </c>
      <c r="P1153" s="15" t="s">
        <v>86</v>
      </c>
      <c r="Q1153" s="18" t="s">
        <v>2291</v>
      </c>
      <c r="R1153" s="18" t="s">
        <v>72</v>
      </c>
      <c r="S1153" s="18"/>
      <c r="T1153" s="18"/>
      <c r="U1153" s="13"/>
    </row>
    <row r="1154" ht="15.75" customHeight="1">
      <c r="B1154" s="6">
        <v>1396.0</v>
      </c>
      <c r="C1154" s="209" t="s">
        <v>1765</v>
      </c>
      <c r="D1154" s="102" t="s">
        <v>333</v>
      </c>
      <c r="E1154" s="102"/>
      <c r="F1154" s="102"/>
      <c r="G1154" s="102">
        <v>46013.0</v>
      </c>
      <c r="H1154" s="15" t="s">
        <v>28</v>
      </c>
      <c r="I1154" s="209"/>
      <c r="J1154" s="209"/>
      <c r="K1154" s="209"/>
      <c r="L1154" s="209"/>
      <c r="M1154" s="209"/>
      <c r="N1154" s="13" t="s">
        <v>86</v>
      </c>
      <c r="O1154" s="13" t="s">
        <v>86</v>
      </c>
      <c r="P1154" s="15" t="s">
        <v>86</v>
      </c>
      <c r="Q1154" s="18" t="s">
        <v>2292</v>
      </c>
      <c r="R1154" s="18" t="s">
        <v>72</v>
      </c>
      <c r="S1154" s="18"/>
      <c r="T1154" s="18"/>
      <c r="U1154" s="13"/>
    </row>
    <row r="1155" ht="15.75" customHeight="1">
      <c r="B1155" s="6">
        <v>1397.0</v>
      </c>
      <c r="C1155" s="209" t="s">
        <v>1619</v>
      </c>
      <c r="D1155" s="102" t="s">
        <v>1221</v>
      </c>
      <c r="E1155" s="102"/>
      <c r="F1155" s="102"/>
      <c r="G1155" s="102">
        <v>46003.0</v>
      </c>
      <c r="H1155" s="15" t="s">
        <v>28</v>
      </c>
      <c r="I1155" s="209"/>
      <c r="J1155" s="209"/>
      <c r="K1155" s="209"/>
      <c r="L1155" s="209"/>
      <c r="M1155" s="209"/>
      <c r="N1155" s="13" t="s">
        <v>30</v>
      </c>
      <c r="O1155" s="15" t="s">
        <v>30</v>
      </c>
      <c r="P1155" s="15" t="s">
        <v>28</v>
      </c>
      <c r="Q1155" s="18" t="s">
        <v>2293</v>
      </c>
      <c r="R1155" s="18" t="s">
        <v>72</v>
      </c>
      <c r="S1155" s="18"/>
      <c r="T1155" s="18"/>
      <c r="U1155" s="13"/>
    </row>
    <row r="1156" ht="15.75" customHeight="1">
      <c r="B1156" s="6">
        <v>1398.0</v>
      </c>
      <c r="C1156" s="209" t="s">
        <v>1767</v>
      </c>
      <c r="D1156" s="102" t="s">
        <v>1221</v>
      </c>
      <c r="E1156" s="102"/>
      <c r="F1156" s="102"/>
      <c r="G1156" s="102"/>
      <c r="H1156" s="15" t="s">
        <v>28</v>
      </c>
      <c r="I1156" s="209"/>
      <c r="J1156" s="209"/>
      <c r="K1156" s="209"/>
      <c r="L1156" s="209"/>
      <c r="M1156" s="209"/>
      <c r="N1156" s="13" t="s">
        <v>86</v>
      </c>
      <c r="O1156" s="13" t="s">
        <v>86</v>
      </c>
      <c r="P1156" s="15" t="s">
        <v>86</v>
      </c>
      <c r="Q1156" s="18" t="s">
        <v>2294</v>
      </c>
      <c r="R1156" s="18" t="s">
        <v>72</v>
      </c>
      <c r="S1156" s="18"/>
      <c r="T1156" s="18"/>
      <c r="U1156" s="13"/>
    </row>
    <row r="1157" ht="15.75" customHeight="1">
      <c r="B1157" s="6">
        <v>1399.0</v>
      </c>
      <c r="C1157" s="209" t="s">
        <v>1768</v>
      </c>
      <c r="D1157" s="102" t="s">
        <v>1221</v>
      </c>
      <c r="E1157" s="102"/>
      <c r="F1157" s="102"/>
      <c r="G1157" s="102">
        <v>46010.0</v>
      </c>
      <c r="H1157" s="15" t="s">
        <v>28</v>
      </c>
      <c r="I1157" s="209"/>
      <c r="J1157" s="209"/>
      <c r="K1157" s="209"/>
      <c r="L1157" s="209"/>
      <c r="M1157" s="209"/>
      <c r="N1157" s="13" t="s">
        <v>30</v>
      </c>
      <c r="O1157" s="15" t="s">
        <v>30</v>
      </c>
      <c r="P1157" s="15" t="s">
        <v>28</v>
      </c>
      <c r="Q1157" s="18" t="s">
        <v>2295</v>
      </c>
      <c r="R1157" s="18" t="s">
        <v>72</v>
      </c>
      <c r="S1157" s="18"/>
      <c r="T1157" s="18"/>
      <c r="U1157" s="13"/>
    </row>
    <row r="1158" ht="15.75" customHeight="1">
      <c r="B1158" s="6">
        <v>1400.0</v>
      </c>
      <c r="C1158" s="209" t="s">
        <v>1769</v>
      </c>
      <c r="D1158" s="102" t="s">
        <v>1221</v>
      </c>
      <c r="E1158" s="102"/>
      <c r="F1158" s="102"/>
      <c r="G1158" s="102">
        <v>46010.0</v>
      </c>
      <c r="H1158" s="15" t="s">
        <v>28</v>
      </c>
      <c r="I1158" s="209"/>
      <c r="J1158" s="209"/>
      <c r="K1158" s="209"/>
      <c r="L1158" s="209"/>
      <c r="M1158" s="209"/>
      <c r="N1158" s="13" t="s">
        <v>30</v>
      </c>
      <c r="O1158" s="15" t="s">
        <v>30</v>
      </c>
      <c r="P1158" s="15" t="s">
        <v>86</v>
      </c>
      <c r="Q1158" s="18" t="s">
        <v>2296</v>
      </c>
      <c r="R1158" s="18" t="s">
        <v>72</v>
      </c>
      <c r="S1158" s="18"/>
      <c r="T1158" s="18"/>
      <c r="U1158" s="13"/>
    </row>
    <row r="1159" ht="15.75" customHeight="1">
      <c r="B1159" s="6">
        <v>1401.0</v>
      </c>
      <c r="C1159" s="209" t="s">
        <v>1770</v>
      </c>
      <c r="D1159" s="102" t="s">
        <v>1221</v>
      </c>
      <c r="E1159" s="102"/>
      <c r="F1159" s="102"/>
      <c r="G1159" s="102">
        <v>46013.0</v>
      </c>
      <c r="H1159" s="15" t="s">
        <v>28</v>
      </c>
      <c r="I1159" s="209"/>
      <c r="J1159" s="209"/>
      <c r="K1159" s="209"/>
      <c r="L1159" s="209"/>
      <c r="M1159" s="209"/>
      <c r="N1159" s="13" t="s">
        <v>30</v>
      </c>
      <c r="O1159" s="15" t="s">
        <v>30</v>
      </c>
      <c r="P1159" s="15" t="s">
        <v>28</v>
      </c>
      <c r="Q1159" s="18"/>
      <c r="R1159" s="18" t="s">
        <v>72</v>
      </c>
      <c r="S1159" s="18"/>
      <c r="T1159" s="18"/>
      <c r="U1159" s="13"/>
    </row>
    <row r="1160" ht="15.75" customHeight="1">
      <c r="B1160" s="6">
        <v>1402.0</v>
      </c>
      <c r="C1160" s="209" t="s">
        <v>1771</v>
      </c>
      <c r="D1160" s="102" t="s">
        <v>1221</v>
      </c>
      <c r="E1160" s="102"/>
      <c r="F1160" s="102"/>
      <c r="G1160" s="102">
        <v>46024.0</v>
      </c>
      <c r="H1160" s="15" t="s">
        <v>28</v>
      </c>
      <c r="I1160" s="209"/>
      <c r="J1160" s="209"/>
      <c r="K1160" s="209"/>
      <c r="L1160" s="209"/>
      <c r="M1160" s="209"/>
      <c r="N1160" s="13" t="s">
        <v>30</v>
      </c>
      <c r="O1160" s="15" t="s">
        <v>30</v>
      </c>
      <c r="P1160" s="15" t="s">
        <v>28</v>
      </c>
      <c r="Q1160" s="18" t="s">
        <v>2297</v>
      </c>
      <c r="R1160" s="18" t="s">
        <v>72</v>
      </c>
      <c r="S1160" s="18"/>
      <c r="T1160" s="18"/>
      <c r="U1160" s="13"/>
    </row>
    <row r="1161" ht="15.75" customHeight="1">
      <c r="B1161" s="6">
        <v>1403.0</v>
      </c>
      <c r="C1161" s="209" t="s">
        <v>1772</v>
      </c>
      <c r="D1161" s="102" t="s">
        <v>1221</v>
      </c>
      <c r="E1161" s="102"/>
      <c r="F1161" s="102"/>
      <c r="G1161" s="102">
        <v>46027.0</v>
      </c>
      <c r="H1161" s="15" t="s">
        <v>28</v>
      </c>
      <c r="I1161" s="209"/>
      <c r="J1161" s="209"/>
      <c r="K1161" s="209"/>
      <c r="L1161" s="209"/>
      <c r="M1161" s="209"/>
      <c r="N1161" s="13" t="s">
        <v>30</v>
      </c>
      <c r="O1161" s="15" t="s">
        <v>30</v>
      </c>
      <c r="P1161" s="15" t="s">
        <v>28</v>
      </c>
      <c r="Q1161" s="18" t="s">
        <v>2298</v>
      </c>
      <c r="R1161" s="18" t="s">
        <v>72</v>
      </c>
      <c r="S1161" s="18"/>
      <c r="T1161" s="18"/>
      <c r="U1161" s="13"/>
    </row>
    <row r="1162" ht="15.75" customHeight="1">
      <c r="B1162" s="6">
        <v>1404.0</v>
      </c>
      <c r="C1162" s="209" t="s">
        <v>273</v>
      </c>
      <c r="D1162" s="102" t="s">
        <v>1221</v>
      </c>
      <c r="E1162" s="102"/>
      <c r="F1162" s="102"/>
      <c r="G1162" s="102">
        <v>46034.0</v>
      </c>
      <c r="H1162" s="15" t="s">
        <v>28</v>
      </c>
      <c r="I1162" s="209"/>
      <c r="J1162" s="209"/>
      <c r="K1162" s="209"/>
      <c r="L1162" s="209"/>
      <c r="M1162" s="209"/>
      <c r="N1162" s="13" t="s">
        <v>30</v>
      </c>
      <c r="O1162" s="15" t="s">
        <v>30</v>
      </c>
      <c r="P1162" s="15" t="s">
        <v>28</v>
      </c>
      <c r="Q1162" s="18"/>
      <c r="R1162" s="18" t="s">
        <v>72</v>
      </c>
      <c r="S1162" s="18"/>
      <c r="T1162" s="18"/>
      <c r="U1162" s="13"/>
    </row>
    <row r="1163" ht="15.75" customHeight="1">
      <c r="B1163" s="6">
        <v>1405.0</v>
      </c>
      <c r="C1163" s="209" t="s">
        <v>1540</v>
      </c>
      <c r="D1163" s="102" t="s">
        <v>333</v>
      </c>
      <c r="E1163" s="102"/>
      <c r="F1163" s="102"/>
      <c r="G1163" s="102"/>
      <c r="H1163" s="15" t="s">
        <v>28</v>
      </c>
      <c r="I1163" s="209"/>
      <c r="J1163" s="209"/>
      <c r="K1163" s="209"/>
      <c r="L1163" s="209"/>
      <c r="M1163" s="209"/>
      <c r="N1163" s="13" t="s">
        <v>86</v>
      </c>
      <c r="O1163" s="13" t="s">
        <v>86</v>
      </c>
      <c r="P1163" s="15" t="s">
        <v>86</v>
      </c>
      <c r="Q1163" s="18" t="s">
        <v>2299</v>
      </c>
      <c r="R1163" s="18" t="s">
        <v>72</v>
      </c>
      <c r="S1163" s="18"/>
      <c r="T1163" s="18"/>
      <c r="U1163" s="13"/>
    </row>
    <row r="1164" ht="15.75" customHeight="1">
      <c r="B1164" s="6">
        <v>1406.0</v>
      </c>
      <c r="C1164" s="209" t="s">
        <v>1773</v>
      </c>
      <c r="D1164" s="102" t="s">
        <v>1221</v>
      </c>
      <c r="E1164" s="102"/>
      <c r="F1164" s="102"/>
      <c r="G1164" s="102">
        <v>45995.0</v>
      </c>
      <c r="H1164" s="15" t="s">
        <v>28</v>
      </c>
      <c r="I1164" s="209"/>
      <c r="J1164" s="209"/>
      <c r="K1164" s="209"/>
      <c r="L1164" s="209"/>
      <c r="M1164" s="209"/>
      <c r="N1164" s="13" t="s">
        <v>30</v>
      </c>
      <c r="O1164" s="15" t="s">
        <v>30</v>
      </c>
      <c r="P1164" s="15" t="s">
        <v>86</v>
      </c>
      <c r="Q1164" s="18" t="s">
        <v>2300</v>
      </c>
      <c r="R1164" s="18" t="s">
        <v>72</v>
      </c>
      <c r="S1164" s="18"/>
      <c r="T1164" s="18"/>
      <c r="U1164" s="13"/>
    </row>
    <row r="1165" ht="15.75" customHeight="1">
      <c r="B1165" s="6">
        <v>1407.0</v>
      </c>
      <c r="C1165" s="209" t="s">
        <v>1619</v>
      </c>
      <c r="D1165" s="102" t="s">
        <v>1221</v>
      </c>
      <c r="E1165" s="102"/>
      <c r="F1165" s="102"/>
      <c r="G1165" s="102">
        <v>46003.0</v>
      </c>
      <c r="H1165" s="15" t="s">
        <v>66</v>
      </c>
      <c r="I1165" s="209"/>
      <c r="J1165" s="209"/>
      <c r="K1165" s="209"/>
      <c r="L1165" s="209"/>
      <c r="M1165" s="209"/>
      <c r="N1165" s="13" t="s">
        <v>30</v>
      </c>
      <c r="O1165" s="15" t="s">
        <v>30</v>
      </c>
      <c r="P1165" s="15" t="s">
        <v>86</v>
      </c>
      <c r="Q1165" s="18" t="s">
        <v>2293</v>
      </c>
      <c r="R1165" s="18" t="s">
        <v>72</v>
      </c>
      <c r="S1165" s="18"/>
      <c r="T1165" s="18"/>
      <c r="U1165" s="13"/>
    </row>
    <row r="1166" ht="15.75" customHeight="1">
      <c r="B1166" s="6">
        <v>1408.0</v>
      </c>
      <c r="C1166" s="209" t="s">
        <v>1774</v>
      </c>
      <c r="D1166" s="102" t="s">
        <v>1221</v>
      </c>
      <c r="E1166" s="102"/>
      <c r="F1166" s="102"/>
      <c r="G1166" s="102"/>
      <c r="H1166" s="15" t="s">
        <v>66</v>
      </c>
      <c r="I1166" s="209"/>
      <c r="J1166" s="209"/>
      <c r="K1166" s="209"/>
      <c r="L1166" s="209"/>
      <c r="M1166" s="209"/>
      <c r="N1166" s="13" t="s">
        <v>86</v>
      </c>
      <c r="O1166" s="13" t="s">
        <v>86</v>
      </c>
      <c r="P1166" s="15" t="s">
        <v>82</v>
      </c>
      <c r="Q1166" s="18"/>
      <c r="R1166" s="18" t="s">
        <v>72</v>
      </c>
      <c r="S1166" s="18"/>
      <c r="T1166" s="18"/>
      <c r="U1166" s="13"/>
    </row>
    <row r="1167" ht="15.75" customHeight="1">
      <c r="B1167" s="6">
        <v>1409.0</v>
      </c>
      <c r="C1167" s="209" t="s">
        <v>1775</v>
      </c>
      <c r="D1167" s="102" t="s">
        <v>1221</v>
      </c>
      <c r="E1167" s="102"/>
      <c r="F1167" s="102"/>
      <c r="G1167" s="102">
        <v>45982.0</v>
      </c>
      <c r="H1167" s="15" t="s">
        <v>66</v>
      </c>
      <c r="I1167" s="209"/>
      <c r="J1167" s="209"/>
      <c r="K1167" s="209"/>
      <c r="L1167" s="209"/>
      <c r="M1167" s="209"/>
      <c r="N1167" s="13" t="s">
        <v>86</v>
      </c>
      <c r="O1167" s="13" t="s">
        <v>86</v>
      </c>
      <c r="P1167" s="15" t="s">
        <v>82</v>
      </c>
      <c r="Q1167" s="18" t="s">
        <v>2300</v>
      </c>
      <c r="R1167" s="18" t="s">
        <v>72</v>
      </c>
      <c r="S1167" s="18"/>
      <c r="T1167" s="18"/>
      <c r="U1167" s="13"/>
    </row>
    <row r="1168" ht="15.75" customHeight="1">
      <c r="B1168" s="6">
        <v>1410.0</v>
      </c>
      <c r="C1168" s="209" t="s">
        <v>1776</v>
      </c>
      <c r="D1168" s="102" t="s">
        <v>1221</v>
      </c>
      <c r="E1168" s="102"/>
      <c r="F1168" s="102"/>
      <c r="G1168" s="102">
        <v>46021.0</v>
      </c>
      <c r="H1168" s="15" t="s">
        <v>28</v>
      </c>
      <c r="I1168" s="209"/>
      <c r="J1168" s="209"/>
      <c r="K1168" s="209"/>
      <c r="L1168" s="209"/>
      <c r="M1168" s="209"/>
      <c r="N1168" s="13" t="s">
        <v>30</v>
      </c>
      <c r="O1168" s="15" t="s">
        <v>30</v>
      </c>
      <c r="P1168" s="15" t="s">
        <v>28</v>
      </c>
      <c r="Q1168" s="18" t="s">
        <v>2301</v>
      </c>
      <c r="R1168" s="18" t="s">
        <v>72</v>
      </c>
      <c r="S1168" s="18"/>
      <c r="T1168" s="18"/>
      <c r="U1168" s="13"/>
    </row>
    <row r="1169" ht="15.75" customHeight="1">
      <c r="B1169" s="6">
        <v>1411.0</v>
      </c>
      <c r="C1169" s="209" t="s">
        <v>1777</v>
      </c>
      <c r="D1169" s="102" t="s">
        <v>1221</v>
      </c>
      <c r="E1169" s="102"/>
      <c r="F1169" s="102"/>
      <c r="G1169" s="102">
        <v>46030.0</v>
      </c>
      <c r="H1169" s="15" t="s">
        <v>66</v>
      </c>
      <c r="I1169" s="209"/>
      <c r="J1169" s="209"/>
      <c r="K1169" s="209"/>
      <c r="L1169" s="209"/>
      <c r="M1169" s="209"/>
      <c r="N1169" s="13" t="s">
        <v>30</v>
      </c>
      <c r="O1169" s="15" t="s">
        <v>30</v>
      </c>
      <c r="P1169" s="15" t="s">
        <v>28</v>
      </c>
      <c r="Q1169" s="18" t="s">
        <v>2302</v>
      </c>
      <c r="R1169" s="18" t="s">
        <v>72</v>
      </c>
      <c r="S1169" s="18"/>
      <c r="T1169" s="18"/>
      <c r="U1169" s="13"/>
    </row>
    <row r="1170" ht="15.75" customHeight="1">
      <c r="B1170" s="6">
        <v>1412.0</v>
      </c>
      <c r="C1170" s="209" t="s">
        <v>1778</v>
      </c>
      <c r="D1170" s="102" t="s">
        <v>1221</v>
      </c>
      <c r="E1170" s="102"/>
      <c r="F1170" s="102"/>
      <c r="G1170" s="102">
        <v>46029.0</v>
      </c>
      <c r="H1170" s="15" t="s">
        <v>28</v>
      </c>
      <c r="I1170" s="209"/>
      <c r="J1170" s="209"/>
      <c r="K1170" s="209"/>
      <c r="L1170" s="209"/>
      <c r="M1170" s="209"/>
      <c r="N1170" s="13" t="s">
        <v>30</v>
      </c>
      <c r="O1170" s="15" t="s">
        <v>30</v>
      </c>
      <c r="P1170" s="15" t="s">
        <v>28</v>
      </c>
      <c r="Q1170" s="18" t="s">
        <v>2303</v>
      </c>
      <c r="R1170" s="18" t="s">
        <v>72</v>
      </c>
      <c r="S1170" s="18"/>
      <c r="T1170" s="18"/>
      <c r="U1170" s="13"/>
    </row>
    <row r="1171" ht="15.75" customHeight="1">
      <c r="B1171" s="6">
        <v>1413.0</v>
      </c>
      <c r="C1171" s="209" t="s">
        <v>1779</v>
      </c>
      <c r="D1171" s="102" t="s">
        <v>333</v>
      </c>
      <c r="E1171" s="102"/>
      <c r="F1171" s="102"/>
      <c r="G1171" s="102">
        <v>45987.0</v>
      </c>
      <c r="H1171" s="15" t="s">
        <v>28</v>
      </c>
      <c r="I1171" s="209"/>
      <c r="J1171" s="209"/>
      <c r="K1171" s="209"/>
      <c r="L1171" s="209"/>
      <c r="M1171" s="209"/>
      <c r="N1171" s="13" t="s">
        <v>86</v>
      </c>
      <c r="O1171" s="13" t="s">
        <v>86</v>
      </c>
      <c r="P1171" s="15" t="s">
        <v>86</v>
      </c>
      <c r="Q1171" s="18" t="s">
        <v>2304</v>
      </c>
      <c r="R1171" s="18" t="s">
        <v>72</v>
      </c>
      <c r="S1171" s="18"/>
      <c r="T1171" s="18"/>
      <c r="U1171" s="13"/>
    </row>
    <row r="1172" ht="15.75" customHeight="1">
      <c r="B1172" s="6">
        <v>1414.0</v>
      </c>
      <c r="C1172" s="209" t="s">
        <v>1781</v>
      </c>
      <c r="D1172" s="102" t="s">
        <v>1221</v>
      </c>
      <c r="E1172" s="102"/>
      <c r="F1172" s="102"/>
      <c r="G1172" s="102">
        <v>46003.0</v>
      </c>
      <c r="H1172" s="15" t="s">
        <v>28</v>
      </c>
      <c r="I1172" s="209"/>
      <c r="J1172" s="209"/>
      <c r="K1172" s="209"/>
      <c r="L1172" s="209"/>
      <c r="M1172" s="209"/>
      <c r="N1172" s="13" t="s">
        <v>30</v>
      </c>
      <c r="O1172" s="15" t="s">
        <v>30</v>
      </c>
      <c r="P1172" s="15" t="s">
        <v>28</v>
      </c>
      <c r="Q1172" s="18" t="s">
        <v>2305</v>
      </c>
      <c r="R1172" s="18" t="s">
        <v>72</v>
      </c>
      <c r="S1172" s="18"/>
      <c r="T1172" s="18"/>
      <c r="U1172" s="13"/>
    </row>
    <row r="1173" ht="15.75" customHeight="1">
      <c r="B1173" s="6">
        <v>1415.0</v>
      </c>
      <c r="C1173" s="209" t="s">
        <v>1632</v>
      </c>
      <c r="D1173" s="102" t="s">
        <v>714</v>
      </c>
      <c r="E1173" s="102"/>
      <c r="F1173" s="102"/>
      <c r="G1173" s="102">
        <v>45994.0</v>
      </c>
      <c r="H1173" s="15" t="s">
        <v>28</v>
      </c>
      <c r="I1173" s="209"/>
      <c r="J1173" s="209"/>
      <c r="K1173" s="209"/>
      <c r="L1173" s="209"/>
      <c r="M1173" s="209"/>
      <c r="N1173" s="13" t="s">
        <v>86</v>
      </c>
      <c r="O1173" s="13" t="s">
        <v>86</v>
      </c>
      <c r="P1173" s="15" t="s">
        <v>86</v>
      </c>
      <c r="Q1173" s="18" t="s">
        <v>2306</v>
      </c>
      <c r="R1173" s="18" t="s">
        <v>72</v>
      </c>
      <c r="S1173" s="18"/>
      <c r="T1173" s="18"/>
      <c r="U1173" s="13"/>
    </row>
    <row r="1174" ht="15.75" customHeight="1">
      <c r="B1174" s="6">
        <v>1416.0</v>
      </c>
      <c r="C1174" s="209" t="s">
        <v>1782</v>
      </c>
      <c r="D1174" s="102" t="s">
        <v>333</v>
      </c>
      <c r="E1174" s="102"/>
      <c r="F1174" s="102"/>
      <c r="G1174" s="102"/>
      <c r="H1174" s="15" t="s">
        <v>28</v>
      </c>
      <c r="I1174" s="209"/>
      <c r="J1174" s="209"/>
      <c r="K1174" s="209"/>
      <c r="L1174" s="209"/>
      <c r="M1174" s="209"/>
      <c r="N1174" s="13" t="s">
        <v>86</v>
      </c>
      <c r="O1174" s="13" t="s">
        <v>86</v>
      </c>
      <c r="P1174" s="15" t="s">
        <v>86</v>
      </c>
      <c r="Q1174" s="18" t="s">
        <v>2307</v>
      </c>
      <c r="R1174" s="18" t="s">
        <v>72</v>
      </c>
      <c r="S1174" s="18"/>
      <c r="T1174" s="18"/>
      <c r="U1174" s="13"/>
    </row>
    <row r="1175" ht="15.75" customHeight="1">
      <c r="B1175" s="6">
        <v>1417.0</v>
      </c>
      <c r="C1175" s="209" t="s">
        <v>174</v>
      </c>
      <c r="D1175" s="102" t="s">
        <v>333</v>
      </c>
      <c r="E1175" s="102"/>
      <c r="F1175" s="102"/>
      <c r="G1175" s="102"/>
      <c r="H1175" s="15" t="s">
        <v>28</v>
      </c>
      <c r="I1175" s="209"/>
      <c r="J1175" s="209"/>
      <c r="K1175" s="209"/>
      <c r="L1175" s="209"/>
      <c r="M1175" s="209"/>
      <c r="N1175" s="13" t="s">
        <v>86</v>
      </c>
      <c r="O1175" s="13" t="s">
        <v>86</v>
      </c>
      <c r="P1175" s="15" t="s">
        <v>86</v>
      </c>
      <c r="Q1175" s="18" t="s">
        <v>999</v>
      </c>
      <c r="R1175" s="18" t="s">
        <v>72</v>
      </c>
      <c r="S1175" s="18"/>
      <c r="T1175" s="18"/>
      <c r="U1175" s="13"/>
    </row>
    <row r="1176" ht="15.75" customHeight="1">
      <c r="B1176" s="6">
        <v>1418.0</v>
      </c>
      <c r="C1176" s="209" t="s">
        <v>1783</v>
      </c>
      <c r="D1176" s="102" t="s">
        <v>1221</v>
      </c>
      <c r="E1176" s="102"/>
      <c r="F1176" s="102"/>
      <c r="G1176" s="102">
        <v>45994.0</v>
      </c>
      <c r="H1176" s="15" t="s">
        <v>28</v>
      </c>
      <c r="I1176" s="209"/>
      <c r="J1176" s="209"/>
      <c r="K1176" s="209"/>
      <c r="L1176" s="209"/>
      <c r="M1176" s="209"/>
      <c r="N1176" s="13" t="s">
        <v>30</v>
      </c>
      <c r="O1176" s="15" t="s">
        <v>30</v>
      </c>
      <c r="P1176" s="15" t="s">
        <v>28</v>
      </c>
      <c r="Q1176" s="18" t="s">
        <v>2308</v>
      </c>
      <c r="R1176" s="18" t="s">
        <v>72</v>
      </c>
      <c r="S1176" s="18"/>
      <c r="T1176" s="18"/>
      <c r="U1176" s="13"/>
    </row>
    <row r="1177" ht="15.75" customHeight="1">
      <c r="B1177" s="6">
        <v>1419.0</v>
      </c>
      <c r="C1177" s="209" t="s">
        <v>1785</v>
      </c>
      <c r="D1177" s="102" t="s">
        <v>1221</v>
      </c>
      <c r="E1177" s="102"/>
      <c r="F1177" s="102"/>
      <c r="G1177" s="102">
        <v>46035.0</v>
      </c>
      <c r="H1177" s="15" t="s">
        <v>28</v>
      </c>
      <c r="I1177" s="209"/>
      <c r="J1177" s="209"/>
      <c r="K1177" s="209"/>
      <c r="L1177" s="209"/>
      <c r="M1177" s="209"/>
      <c r="N1177" s="13" t="s">
        <v>30</v>
      </c>
      <c r="O1177" s="15" t="s">
        <v>30</v>
      </c>
      <c r="P1177" s="15" t="s">
        <v>86</v>
      </c>
      <c r="Q1177" s="18" t="s">
        <v>2309</v>
      </c>
      <c r="R1177" s="18" t="s">
        <v>72</v>
      </c>
      <c r="S1177" s="18"/>
      <c r="T1177" s="18"/>
      <c r="U1177" s="13"/>
    </row>
    <row r="1178" ht="15.75" customHeight="1">
      <c r="B1178" s="6">
        <v>1420.0</v>
      </c>
      <c r="C1178" s="209" t="s">
        <v>1786</v>
      </c>
      <c r="D1178" s="102" t="s">
        <v>1221</v>
      </c>
      <c r="E1178" s="102"/>
      <c r="F1178" s="102"/>
      <c r="G1178" s="102">
        <v>46026.0</v>
      </c>
      <c r="H1178" s="15" t="s">
        <v>28</v>
      </c>
      <c r="I1178" s="209"/>
      <c r="J1178" s="209"/>
      <c r="K1178" s="209"/>
      <c r="L1178" s="209"/>
      <c r="M1178" s="209"/>
      <c r="N1178" s="13" t="s">
        <v>86</v>
      </c>
      <c r="O1178" s="13" t="s">
        <v>86</v>
      </c>
      <c r="P1178" s="15" t="s">
        <v>86</v>
      </c>
      <c r="Q1178" s="18" t="s">
        <v>461</v>
      </c>
      <c r="R1178" s="18" t="s">
        <v>72</v>
      </c>
      <c r="S1178" s="18"/>
      <c r="T1178" s="18"/>
      <c r="U1178" s="13"/>
    </row>
    <row r="1179" ht="15.75" customHeight="1">
      <c r="B1179" s="6">
        <v>1421.0</v>
      </c>
      <c r="C1179" s="209" t="s">
        <v>1787</v>
      </c>
      <c r="D1179" s="102" t="s">
        <v>2310</v>
      </c>
      <c r="E1179" s="102"/>
      <c r="F1179" s="102"/>
      <c r="G1179" s="102">
        <v>46036.0</v>
      </c>
      <c r="H1179" s="15" t="s">
        <v>28</v>
      </c>
      <c r="I1179" s="209"/>
      <c r="J1179" s="209"/>
      <c r="K1179" s="209"/>
      <c r="L1179" s="209"/>
      <c r="M1179" s="209"/>
      <c r="N1179" s="13" t="s">
        <v>30</v>
      </c>
      <c r="O1179" s="15" t="s">
        <v>30</v>
      </c>
      <c r="P1179" s="15" t="s">
        <v>28</v>
      </c>
      <c r="Q1179" s="18" t="s">
        <v>2311</v>
      </c>
      <c r="R1179" s="18" t="s">
        <v>72</v>
      </c>
      <c r="S1179" s="18"/>
      <c r="T1179" s="18"/>
      <c r="U1179" s="13"/>
    </row>
    <row r="1180" ht="15.75" customHeight="1">
      <c r="B1180" s="6">
        <v>1422.0</v>
      </c>
      <c r="C1180" s="209" t="s">
        <v>1788</v>
      </c>
      <c r="D1180" s="102" t="s">
        <v>1221</v>
      </c>
      <c r="E1180" s="102"/>
      <c r="F1180" s="102"/>
      <c r="G1180" s="102">
        <v>46051.0</v>
      </c>
      <c r="H1180" s="15" t="s">
        <v>28</v>
      </c>
      <c r="I1180" s="209"/>
      <c r="J1180" s="209"/>
      <c r="K1180" s="209"/>
      <c r="L1180" s="209"/>
      <c r="M1180" s="209"/>
      <c r="N1180" s="13" t="s">
        <v>30</v>
      </c>
      <c r="O1180" s="15" t="s">
        <v>30</v>
      </c>
      <c r="P1180" s="15" t="s">
        <v>86</v>
      </c>
      <c r="Q1180" s="18" t="s">
        <v>2300</v>
      </c>
      <c r="R1180" s="18" t="s">
        <v>72</v>
      </c>
      <c r="S1180" s="18"/>
      <c r="T1180" s="18"/>
      <c r="U1180" s="13"/>
    </row>
    <row r="1181" ht="15.75" customHeight="1">
      <c r="B1181" s="6">
        <v>1423.0</v>
      </c>
      <c r="C1181" s="209" t="s">
        <v>1787</v>
      </c>
      <c r="D1181" s="102" t="s">
        <v>333</v>
      </c>
      <c r="E1181" s="102"/>
      <c r="F1181" s="102"/>
      <c r="G1181" s="102">
        <v>46143.0</v>
      </c>
      <c r="H1181" s="15" t="s">
        <v>28</v>
      </c>
      <c r="I1181" s="209"/>
      <c r="J1181" s="209"/>
      <c r="K1181" s="209"/>
      <c r="L1181" s="209"/>
      <c r="M1181" s="209"/>
      <c r="N1181" s="13" t="s">
        <v>30</v>
      </c>
      <c r="O1181" s="15" t="s">
        <v>30</v>
      </c>
      <c r="P1181" s="15" t="s">
        <v>28</v>
      </c>
      <c r="Q1181" s="18" t="s">
        <v>2311</v>
      </c>
      <c r="R1181" s="18" t="s">
        <v>72</v>
      </c>
      <c r="S1181" s="18"/>
      <c r="T1181" s="18"/>
      <c r="U1181" s="13"/>
    </row>
    <row r="1182" ht="15.75" customHeight="1">
      <c r="B1182" s="6">
        <v>1424.0</v>
      </c>
      <c r="C1182" s="209" t="s">
        <v>1790</v>
      </c>
      <c r="D1182" s="102" t="s">
        <v>1221</v>
      </c>
      <c r="E1182" s="102"/>
      <c r="F1182" s="102"/>
      <c r="G1182" s="102">
        <v>46036.0</v>
      </c>
      <c r="H1182" s="15" t="s">
        <v>28</v>
      </c>
      <c r="I1182" s="209"/>
      <c r="J1182" s="209"/>
      <c r="K1182" s="209"/>
      <c r="L1182" s="209"/>
      <c r="M1182" s="209"/>
      <c r="N1182" s="13" t="s">
        <v>30</v>
      </c>
      <c r="O1182" s="15" t="s">
        <v>30</v>
      </c>
      <c r="P1182" s="15" t="s">
        <v>28</v>
      </c>
      <c r="Q1182" s="18" t="s">
        <v>2312</v>
      </c>
      <c r="R1182" s="18" t="s">
        <v>72</v>
      </c>
      <c r="S1182" s="18"/>
      <c r="T1182" s="18"/>
      <c r="U1182" s="13"/>
    </row>
    <row r="1183" ht="15.75" customHeight="1">
      <c r="B1183" s="6">
        <v>1425.0</v>
      </c>
      <c r="C1183" s="209" t="s">
        <v>2313</v>
      </c>
      <c r="D1183" s="102" t="s">
        <v>1221</v>
      </c>
      <c r="E1183" s="102"/>
      <c r="F1183" s="102"/>
      <c r="G1183" s="102">
        <v>46041.0</v>
      </c>
      <c r="H1183" s="15" t="s">
        <v>28</v>
      </c>
      <c r="I1183" s="209"/>
      <c r="J1183" s="209"/>
      <c r="K1183" s="209"/>
      <c r="L1183" s="209"/>
      <c r="M1183" s="209"/>
      <c r="N1183" s="13" t="s">
        <v>30</v>
      </c>
      <c r="O1183" s="15" t="s">
        <v>30</v>
      </c>
      <c r="P1183" s="15" t="s">
        <v>28</v>
      </c>
      <c r="Q1183" s="18" t="s">
        <v>2314</v>
      </c>
      <c r="R1183" s="18" t="s">
        <v>72</v>
      </c>
      <c r="S1183" s="18"/>
      <c r="T1183" s="18"/>
      <c r="U1183" s="13"/>
    </row>
    <row r="1184" ht="15.75" customHeight="1">
      <c r="B1184" s="6">
        <v>1426.0</v>
      </c>
      <c r="C1184" s="209" t="s">
        <v>1793</v>
      </c>
      <c r="D1184" s="102" t="s">
        <v>872</v>
      </c>
      <c r="E1184" s="102"/>
      <c r="F1184" s="102"/>
      <c r="G1184" s="102">
        <v>46013.0</v>
      </c>
      <c r="H1184" s="15" t="s">
        <v>28</v>
      </c>
      <c r="I1184" s="209"/>
      <c r="J1184" s="209"/>
      <c r="K1184" s="209"/>
      <c r="L1184" s="209"/>
      <c r="M1184" s="209"/>
      <c r="N1184" s="13" t="s">
        <v>86</v>
      </c>
      <c r="O1184" s="13" t="s">
        <v>86</v>
      </c>
      <c r="P1184" s="15" t="s">
        <v>86</v>
      </c>
      <c r="Q1184" s="18" t="s">
        <v>2294</v>
      </c>
      <c r="R1184" s="18" t="s">
        <v>72</v>
      </c>
      <c r="S1184" s="18"/>
      <c r="T1184" s="18"/>
      <c r="U1184" s="13"/>
    </row>
    <row r="1185" ht="15.75" customHeight="1">
      <c r="B1185" s="6">
        <v>1427.0</v>
      </c>
      <c r="C1185" s="209" t="s">
        <v>1794</v>
      </c>
      <c r="D1185" s="102" t="s">
        <v>333</v>
      </c>
      <c r="E1185" s="102"/>
      <c r="F1185" s="102"/>
      <c r="G1185" s="102"/>
      <c r="H1185" s="15" t="s">
        <v>28</v>
      </c>
      <c r="I1185" s="209"/>
      <c r="J1185" s="209"/>
      <c r="K1185" s="209"/>
      <c r="L1185" s="209"/>
      <c r="M1185" s="209"/>
      <c r="N1185" s="13" t="s">
        <v>86</v>
      </c>
      <c r="O1185" s="13" t="s">
        <v>86</v>
      </c>
      <c r="P1185" s="15" t="s">
        <v>86</v>
      </c>
      <c r="Q1185" s="18" t="s">
        <v>475</v>
      </c>
      <c r="R1185" s="18" t="s">
        <v>72</v>
      </c>
      <c r="S1185" s="18"/>
      <c r="T1185" s="18"/>
      <c r="U1185" s="13"/>
    </row>
    <row r="1186" ht="15.75" customHeight="1">
      <c r="B1186" s="6">
        <v>1428.0</v>
      </c>
      <c r="C1186" s="209" t="s">
        <v>2315</v>
      </c>
      <c r="D1186" s="102" t="s">
        <v>2170</v>
      </c>
      <c r="E1186" s="102"/>
      <c r="F1186" s="102"/>
      <c r="G1186" s="102">
        <v>46003.0</v>
      </c>
      <c r="H1186" s="15" t="s">
        <v>28</v>
      </c>
      <c r="I1186" s="209"/>
      <c r="J1186" s="209"/>
      <c r="K1186" s="209"/>
      <c r="L1186" s="209"/>
      <c r="M1186" s="209"/>
      <c r="N1186" s="13" t="s">
        <v>30</v>
      </c>
      <c r="O1186" s="15" t="s">
        <v>30</v>
      </c>
      <c r="P1186" s="15" t="s">
        <v>28</v>
      </c>
      <c r="Q1186" s="18" t="s">
        <v>2316</v>
      </c>
      <c r="R1186" s="18" t="s">
        <v>72</v>
      </c>
      <c r="S1186" s="18"/>
      <c r="T1186" s="18"/>
      <c r="U1186" s="13"/>
    </row>
    <row r="1187" ht="15.75" customHeight="1">
      <c r="B1187" s="6">
        <v>1429.0</v>
      </c>
      <c r="C1187" s="209" t="s">
        <v>1797</v>
      </c>
      <c r="D1187" s="102" t="s">
        <v>2170</v>
      </c>
      <c r="E1187" s="102"/>
      <c r="F1187" s="102"/>
      <c r="G1187" s="102">
        <v>46006.0</v>
      </c>
      <c r="H1187" s="15" t="s">
        <v>28</v>
      </c>
      <c r="I1187" s="209"/>
      <c r="J1187" s="209"/>
      <c r="K1187" s="209"/>
      <c r="L1187" s="209"/>
      <c r="M1187" s="209"/>
      <c r="N1187" s="13" t="s">
        <v>30</v>
      </c>
      <c r="O1187" s="15" t="s">
        <v>30</v>
      </c>
      <c r="P1187" s="15" t="s">
        <v>28</v>
      </c>
      <c r="Q1187" s="18" t="s">
        <v>2317</v>
      </c>
      <c r="R1187" s="18" t="s">
        <v>72</v>
      </c>
      <c r="S1187" s="18"/>
      <c r="T1187" s="18"/>
      <c r="U1187" s="13"/>
    </row>
    <row r="1188" ht="15.75" customHeight="1">
      <c r="B1188" s="6">
        <v>1430.0</v>
      </c>
      <c r="C1188" s="209" t="s">
        <v>1798</v>
      </c>
      <c r="D1188" s="102" t="s">
        <v>1221</v>
      </c>
      <c r="E1188" s="102"/>
      <c r="F1188" s="102"/>
      <c r="G1188" s="102"/>
      <c r="H1188" s="15" t="s">
        <v>28</v>
      </c>
      <c r="I1188" s="209"/>
      <c r="J1188" s="209"/>
      <c r="K1188" s="209"/>
      <c r="L1188" s="209"/>
      <c r="M1188" s="209"/>
      <c r="N1188" s="13" t="s">
        <v>86</v>
      </c>
      <c r="O1188" s="13" t="s">
        <v>86</v>
      </c>
      <c r="P1188" s="15" t="s">
        <v>86</v>
      </c>
      <c r="Q1188" s="18" t="s">
        <v>2294</v>
      </c>
      <c r="R1188" s="18" t="s">
        <v>72</v>
      </c>
      <c r="S1188" s="18"/>
      <c r="T1188" s="18"/>
      <c r="U1188" s="13"/>
    </row>
    <row r="1189" ht="15.75" customHeight="1">
      <c r="B1189" s="6">
        <v>1431.0</v>
      </c>
      <c r="C1189" s="209" t="s">
        <v>1799</v>
      </c>
      <c r="D1189" s="102" t="s">
        <v>1221</v>
      </c>
      <c r="E1189" s="102"/>
      <c r="F1189" s="102"/>
      <c r="G1189" s="102"/>
      <c r="H1189" s="15" t="s">
        <v>66</v>
      </c>
      <c r="I1189" s="209"/>
      <c r="J1189" s="209"/>
      <c r="K1189" s="209"/>
      <c r="L1189" s="209"/>
      <c r="M1189" s="209"/>
      <c r="N1189" s="13" t="s">
        <v>30</v>
      </c>
      <c r="O1189" s="15" t="s">
        <v>30</v>
      </c>
      <c r="P1189" s="15" t="s">
        <v>28</v>
      </c>
      <c r="Q1189" s="18" t="s">
        <v>2293</v>
      </c>
      <c r="R1189" s="18" t="s">
        <v>72</v>
      </c>
      <c r="S1189" s="18"/>
      <c r="T1189" s="18"/>
      <c r="U1189" s="13"/>
    </row>
    <row r="1190" ht="15.75" customHeight="1">
      <c r="B1190" s="6">
        <v>1432.0</v>
      </c>
      <c r="C1190" s="209" t="s">
        <v>1800</v>
      </c>
      <c r="D1190" s="102" t="s">
        <v>1221</v>
      </c>
      <c r="E1190" s="102"/>
      <c r="F1190" s="102"/>
      <c r="G1190" s="102">
        <v>46044.0</v>
      </c>
      <c r="H1190" s="15" t="s">
        <v>28</v>
      </c>
      <c r="I1190" s="209"/>
      <c r="J1190" s="209"/>
      <c r="K1190" s="209"/>
      <c r="L1190" s="209"/>
      <c r="M1190" s="209"/>
      <c r="N1190" s="13" t="s">
        <v>30</v>
      </c>
      <c r="O1190" s="15" t="s">
        <v>30</v>
      </c>
      <c r="P1190" s="15" t="s">
        <v>28</v>
      </c>
      <c r="Q1190" s="18" t="s">
        <v>2318</v>
      </c>
      <c r="R1190" s="18" t="s">
        <v>72</v>
      </c>
      <c r="S1190" s="18"/>
      <c r="T1190" s="18"/>
      <c r="U1190" s="13"/>
    </row>
    <row r="1191" ht="15.75" customHeight="1">
      <c r="B1191" s="6">
        <v>1433.0</v>
      </c>
      <c r="C1191" s="209" t="s">
        <v>2319</v>
      </c>
      <c r="D1191" s="102" t="s">
        <v>1221</v>
      </c>
      <c r="E1191" s="102"/>
      <c r="F1191" s="102"/>
      <c r="G1191" s="102">
        <v>46052.0</v>
      </c>
      <c r="H1191" s="15" t="s">
        <v>28</v>
      </c>
      <c r="I1191" s="209"/>
      <c r="J1191" s="209"/>
      <c r="K1191" s="209"/>
      <c r="L1191" s="209"/>
      <c r="M1191" s="209"/>
      <c r="N1191" s="13" t="s">
        <v>30</v>
      </c>
      <c r="O1191" s="15" t="s">
        <v>30</v>
      </c>
      <c r="P1191" s="15" t="s">
        <v>28</v>
      </c>
      <c r="Q1191" s="18" t="s">
        <v>2320</v>
      </c>
      <c r="R1191" s="18" t="s">
        <v>72</v>
      </c>
      <c r="S1191" s="18"/>
      <c r="T1191" s="18"/>
      <c r="U1191" s="13"/>
    </row>
    <row r="1192" ht="15.75" customHeight="1">
      <c r="B1192" s="6">
        <v>1434.0</v>
      </c>
      <c r="C1192" s="209" t="s">
        <v>65</v>
      </c>
      <c r="D1192" s="102" t="s">
        <v>1221</v>
      </c>
      <c r="E1192" s="102"/>
      <c r="F1192" s="102"/>
      <c r="G1192" s="102">
        <v>46073.0</v>
      </c>
      <c r="H1192" s="15" t="s">
        <v>28</v>
      </c>
      <c r="I1192" s="209"/>
      <c r="J1192" s="209"/>
      <c r="K1192" s="209"/>
      <c r="L1192" s="209"/>
      <c r="M1192" s="209"/>
      <c r="N1192" s="13" t="s">
        <v>30</v>
      </c>
      <c r="O1192" s="15" t="s">
        <v>30</v>
      </c>
      <c r="P1192" s="15" t="s">
        <v>28</v>
      </c>
      <c r="Q1192" s="18" t="s">
        <v>2321</v>
      </c>
      <c r="R1192" s="18" t="s">
        <v>72</v>
      </c>
      <c r="S1192" s="18"/>
      <c r="T1192" s="18"/>
      <c r="U1192" s="13"/>
    </row>
    <row r="1193" ht="15.75" customHeight="1">
      <c r="B1193" s="6">
        <v>1435.0</v>
      </c>
      <c r="C1193" s="209" t="s">
        <v>1803</v>
      </c>
      <c r="D1193" s="102" t="s">
        <v>1221</v>
      </c>
      <c r="E1193" s="102"/>
      <c r="F1193" s="102"/>
      <c r="G1193" s="102">
        <v>46045.0</v>
      </c>
      <c r="H1193" s="15" t="s">
        <v>28</v>
      </c>
      <c r="I1193" s="209"/>
      <c r="J1193" s="209"/>
      <c r="K1193" s="209"/>
      <c r="L1193" s="209"/>
      <c r="M1193" s="209"/>
      <c r="N1193" s="13" t="s">
        <v>30</v>
      </c>
      <c r="O1193" s="15" t="s">
        <v>30</v>
      </c>
      <c r="P1193" s="15" t="s">
        <v>28</v>
      </c>
      <c r="Q1193" s="18" t="s">
        <v>2322</v>
      </c>
      <c r="R1193" s="18" t="s">
        <v>72</v>
      </c>
      <c r="S1193" s="18"/>
      <c r="T1193" s="18"/>
      <c r="U1193" s="13"/>
    </row>
    <row r="1194" ht="15.75" customHeight="1">
      <c r="B1194" s="6">
        <v>1436.0</v>
      </c>
      <c r="C1194" s="209" t="s">
        <v>1804</v>
      </c>
      <c r="D1194" s="102" t="s">
        <v>1221</v>
      </c>
      <c r="E1194" s="102"/>
      <c r="F1194" s="102"/>
      <c r="G1194" s="102">
        <v>46050.0</v>
      </c>
      <c r="H1194" s="15" t="s">
        <v>28</v>
      </c>
      <c r="I1194" s="209"/>
      <c r="J1194" s="209"/>
      <c r="K1194" s="209"/>
      <c r="L1194" s="209"/>
      <c r="M1194" s="209"/>
      <c r="N1194" s="13" t="s">
        <v>30</v>
      </c>
      <c r="O1194" s="15" t="s">
        <v>30</v>
      </c>
      <c r="P1194" s="15" t="s">
        <v>28</v>
      </c>
      <c r="Q1194" s="18" t="s">
        <v>2323</v>
      </c>
      <c r="R1194" s="18" t="s">
        <v>72</v>
      </c>
      <c r="S1194" s="18"/>
      <c r="T1194" s="18"/>
      <c r="U1194" s="13"/>
    </row>
    <row r="1195" ht="15.75" customHeight="1">
      <c r="B1195" s="6">
        <v>1437.0</v>
      </c>
      <c r="C1195" s="209" t="s">
        <v>1805</v>
      </c>
      <c r="D1195" s="102" t="s">
        <v>1221</v>
      </c>
      <c r="E1195" s="102"/>
      <c r="F1195" s="102"/>
      <c r="G1195" s="102">
        <v>46057.0</v>
      </c>
      <c r="H1195" s="15" t="s">
        <v>28</v>
      </c>
      <c r="I1195" s="209"/>
      <c r="J1195" s="209"/>
      <c r="K1195" s="209"/>
      <c r="L1195" s="209"/>
      <c r="M1195" s="209"/>
      <c r="N1195" s="13" t="s">
        <v>30</v>
      </c>
      <c r="O1195" s="15" t="s">
        <v>30</v>
      </c>
      <c r="P1195" s="15" t="s">
        <v>28</v>
      </c>
      <c r="Q1195" s="18" t="s">
        <v>2324</v>
      </c>
      <c r="R1195" s="18" t="s">
        <v>72</v>
      </c>
      <c r="S1195" s="18"/>
      <c r="T1195" s="18"/>
      <c r="U1195" s="13"/>
    </row>
    <row r="1196" ht="15.75" customHeight="1">
      <c r="B1196" s="6">
        <v>1438.0</v>
      </c>
      <c r="C1196" s="209" t="s">
        <v>1807</v>
      </c>
      <c r="D1196" s="102" t="s">
        <v>1221</v>
      </c>
      <c r="E1196" s="102"/>
      <c r="F1196" s="102"/>
      <c r="G1196" s="102">
        <v>46051.0</v>
      </c>
      <c r="H1196" s="15" t="s">
        <v>66</v>
      </c>
      <c r="I1196" s="209"/>
      <c r="J1196" s="209"/>
      <c r="K1196" s="209"/>
      <c r="L1196" s="209"/>
      <c r="M1196" s="209"/>
      <c r="N1196" s="13" t="s">
        <v>30</v>
      </c>
      <c r="O1196" s="15" t="s">
        <v>30</v>
      </c>
      <c r="P1196" s="15" t="s">
        <v>28</v>
      </c>
      <c r="Q1196" s="18" t="s">
        <v>2325</v>
      </c>
      <c r="R1196" s="18" t="s">
        <v>72</v>
      </c>
      <c r="S1196" s="18"/>
      <c r="T1196" s="18"/>
      <c r="U1196" s="13"/>
    </row>
    <row r="1197" ht="15.75" customHeight="1">
      <c r="B1197" s="6">
        <v>1439.0</v>
      </c>
      <c r="C1197" s="209" t="s">
        <v>185</v>
      </c>
      <c r="D1197" s="102" t="s">
        <v>333</v>
      </c>
      <c r="E1197" s="102"/>
      <c r="F1197" s="102"/>
      <c r="G1197" s="102">
        <v>46045.0</v>
      </c>
      <c r="H1197" s="15" t="s">
        <v>28</v>
      </c>
      <c r="I1197" s="209"/>
      <c r="J1197" s="209"/>
      <c r="K1197" s="209"/>
      <c r="L1197" s="209"/>
      <c r="M1197" s="209"/>
      <c r="N1197" s="13" t="s">
        <v>86</v>
      </c>
      <c r="O1197" s="13" t="s">
        <v>86</v>
      </c>
      <c r="P1197" s="15" t="s">
        <v>86</v>
      </c>
      <c r="Q1197" s="18" t="s">
        <v>2326</v>
      </c>
      <c r="R1197" s="18" t="s">
        <v>72</v>
      </c>
      <c r="S1197" s="18"/>
      <c r="T1197" s="18"/>
      <c r="U1197" s="13"/>
    </row>
    <row r="1198" ht="15.75" customHeight="1">
      <c r="B1198" s="6">
        <v>1440.0</v>
      </c>
      <c r="C1198" s="209" t="s">
        <v>1808</v>
      </c>
      <c r="D1198" s="102" t="s">
        <v>2327</v>
      </c>
      <c r="E1198" s="102"/>
      <c r="F1198" s="102"/>
      <c r="G1198" s="102">
        <v>46037.0</v>
      </c>
      <c r="H1198" s="15" t="s">
        <v>28</v>
      </c>
      <c r="I1198" s="209"/>
      <c r="J1198" s="209"/>
      <c r="K1198" s="209"/>
      <c r="L1198" s="209"/>
      <c r="M1198" s="209"/>
      <c r="N1198" s="13" t="s">
        <v>30</v>
      </c>
      <c r="O1198" s="15" t="s">
        <v>30</v>
      </c>
      <c r="P1198" s="15" t="s">
        <v>28</v>
      </c>
      <c r="Q1198" s="18" t="s">
        <v>2328</v>
      </c>
      <c r="R1198" s="18" t="s">
        <v>72</v>
      </c>
      <c r="S1198" s="18"/>
      <c r="T1198" s="18"/>
      <c r="U1198" s="13"/>
    </row>
    <row r="1199" ht="15.75" customHeight="1">
      <c r="B1199" s="6">
        <v>1441.0</v>
      </c>
      <c r="C1199" s="209" t="s">
        <v>1810</v>
      </c>
      <c r="D1199" s="102" t="s">
        <v>1221</v>
      </c>
      <c r="E1199" s="102"/>
      <c r="F1199" s="102"/>
      <c r="G1199" s="102">
        <v>46051.0</v>
      </c>
      <c r="H1199" s="15" t="s">
        <v>28</v>
      </c>
      <c r="I1199" s="209"/>
      <c r="J1199" s="209"/>
      <c r="K1199" s="209"/>
      <c r="L1199" s="209"/>
      <c r="M1199" s="209"/>
      <c r="N1199" s="13" t="s">
        <v>30</v>
      </c>
      <c r="O1199" s="15" t="s">
        <v>30</v>
      </c>
      <c r="P1199" s="15" t="s">
        <v>28</v>
      </c>
      <c r="Q1199" s="18" t="s">
        <v>2329</v>
      </c>
      <c r="R1199" s="18" t="s">
        <v>72</v>
      </c>
      <c r="S1199" s="18"/>
      <c r="T1199" s="18"/>
      <c r="U1199" s="13"/>
    </row>
    <row r="1200" ht="15.75" customHeight="1">
      <c r="B1200" s="6">
        <v>1442.0</v>
      </c>
      <c r="C1200" s="209" t="s">
        <v>1770</v>
      </c>
      <c r="D1200" s="102" t="s">
        <v>333</v>
      </c>
      <c r="E1200" s="102"/>
      <c r="F1200" s="102"/>
      <c r="G1200" s="102">
        <v>46035.0</v>
      </c>
      <c r="H1200" s="15" t="s">
        <v>28</v>
      </c>
      <c r="I1200" s="209"/>
      <c r="J1200" s="209"/>
      <c r="K1200" s="209"/>
      <c r="L1200" s="209"/>
      <c r="M1200" s="209"/>
      <c r="N1200" s="13" t="s">
        <v>86</v>
      </c>
      <c r="O1200" s="13" t="s">
        <v>86</v>
      </c>
      <c r="P1200" s="15" t="s">
        <v>86</v>
      </c>
      <c r="Q1200" s="18" t="s">
        <v>2330</v>
      </c>
      <c r="R1200" s="18" t="s">
        <v>72</v>
      </c>
      <c r="S1200" s="18"/>
      <c r="T1200" s="18"/>
      <c r="U1200" s="13"/>
    </row>
    <row r="1201" ht="15.75" customHeight="1">
      <c r="B1201" s="6">
        <v>1443.0</v>
      </c>
      <c r="C1201" s="209" t="s">
        <v>1813</v>
      </c>
      <c r="D1201" s="102" t="s">
        <v>333</v>
      </c>
      <c r="E1201" s="102"/>
      <c r="F1201" s="102"/>
      <c r="G1201" s="102">
        <v>46078.0</v>
      </c>
      <c r="H1201" s="15" t="s">
        <v>28</v>
      </c>
      <c r="I1201" s="209"/>
      <c r="J1201" s="209"/>
      <c r="K1201" s="209"/>
      <c r="L1201" s="209"/>
      <c r="M1201" s="209"/>
      <c r="N1201" s="13" t="s">
        <v>86</v>
      </c>
      <c r="O1201" s="13" t="s">
        <v>86</v>
      </c>
      <c r="P1201" s="15" t="s">
        <v>86</v>
      </c>
      <c r="Q1201" s="18" t="s">
        <v>2331</v>
      </c>
      <c r="R1201" s="18" t="s">
        <v>72</v>
      </c>
      <c r="S1201" s="18"/>
      <c r="T1201" s="18"/>
      <c r="U1201" s="13"/>
    </row>
    <row r="1202" ht="15.75" customHeight="1">
      <c r="B1202" s="6">
        <v>1444.0</v>
      </c>
      <c r="C1202" s="209" t="s">
        <v>1814</v>
      </c>
      <c r="D1202" s="102" t="s">
        <v>2170</v>
      </c>
      <c r="E1202" s="102"/>
      <c r="F1202" s="102"/>
      <c r="G1202" s="102">
        <v>46101.0</v>
      </c>
      <c r="H1202" s="15" t="s">
        <v>28</v>
      </c>
      <c r="I1202" s="209"/>
      <c r="J1202" s="209"/>
      <c r="K1202" s="209"/>
      <c r="L1202" s="209"/>
      <c r="M1202" s="209"/>
      <c r="N1202" s="13" t="s">
        <v>30</v>
      </c>
      <c r="O1202" s="15" t="s">
        <v>30</v>
      </c>
      <c r="P1202" s="15" t="s">
        <v>28</v>
      </c>
      <c r="Q1202" s="18" t="s">
        <v>2332</v>
      </c>
      <c r="R1202" s="18" t="s">
        <v>72</v>
      </c>
      <c r="S1202" s="18"/>
      <c r="T1202" s="18"/>
      <c r="U1202" s="13"/>
    </row>
    <row r="1203" ht="15.75" customHeight="1">
      <c r="B1203" s="6">
        <v>1445.0</v>
      </c>
      <c r="C1203" s="209" t="s">
        <v>1815</v>
      </c>
      <c r="D1203" s="102" t="s">
        <v>333</v>
      </c>
      <c r="E1203" s="102"/>
      <c r="F1203" s="102"/>
      <c r="G1203" s="102"/>
      <c r="H1203" s="15" t="s">
        <v>28</v>
      </c>
      <c r="I1203" s="209"/>
      <c r="J1203" s="209"/>
      <c r="K1203" s="209"/>
      <c r="L1203" s="209"/>
      <c r="M1203" s="209"/>
      <c r="N1203" s="13" t="s">
        <v>86</v>
      </c>
      <c r="O1203" s="13" t="s">
        <v>86</v>
      </c>
      <c r="P1203" s="15" t="s">
        <v>86</v>
      </c>
      <c r="Q1203" s="18" t="s">
        <v>2333</v>
      </c>
      <c r="R1203" s="18" t="s">
        <v>72</v>
      </c>
      <c r="S1203" s="18"/>
      <c r="T1203" s="18"/>
      <c r="U1203" s="13"/>
    </row>
    <row r="1204" ht="15.75" customHeight="1">
      <c r="B1204" s="6">
        <v>1446.0</v>
      </c>
      <c r="C1204" s="209" t="s">
        <v>1770</v>
      </c>
      <c r="D1204" s="102" t="s">
        <v>1221</v>
      </c>
      <c r="E1204" s="102"/>
      <c r="F1204" s="102"/>
      <c r="G1204" s="102">
        <v>46052.0</v>
      </c>
      <c r="H1204" s="15" t="s">
        <v>28</v>
      </c>
      <c r="I1204" s="209"/>
      <c r="J1204" s="209"/>
      <c r="K1204" s="209"/>
      <c r="L1204" s="209"/>
      <c r="M1204" s="209"/>
      <c r="N1204" s="13" t="s">
        <v>86</v>
      </c>
      <c r="O1204" s="13" t="s">
        <v>86</v>
      </c>
      <c r="P1204" s="15" t="s">
        <v>86</v>
      </c>
      <c r="Q1204" s="18" t="s">
        <v>2334</v>
      </c>
      <c r="R1204" s="18" t="s">
        <v>72</v>
      </c>
      <c r="S1204" s="18"/>
      <c r="T1204" s="18"/>
      <c r="U1204" s="13"/>
    </row>
    <row r="1205" ht="15.75" customHeight="1">
      <c r="B1205" s="6">
        <v>1447.0</v>
      </c>
      <c r="C1205" s="209" t="s">
        <v>1816</v>
      </c>
      <c r="D1205" s="102" t="s">
        <v>1221</v>
      </c>
      <c r="E1205" s="102"/>
      <c r="F1205" s="102"/>
      <c r="G1205" s="102">
        <v>46059.0</v>
      </c>
      <c r="H1205" s="15" t="s">
        <v>28</v>
      </c>
      <c r="I1205" s="209"/>
      <c r="J1205" s="209"/>
      <c r="K1205" s="209"/>
      <c r="L1205" s="209"/>
      <c r="M1205" s="209"/>
      <c r="N1205" s="13" t="s">
        <v>30</v>
      </c>
      <c r="O1205" s="15" t="s">
        <v>30</v>
      </c>
      <c r="P1205" s="15" t="s">
        <v>28</v>
      </c>
      <c r="Q1205" s="18" t="s">
        <v>2335</v>
      </c>
      <c r="R1205" s="18" t="s">
        <v>72</v>
      </c>
      <c r="S1205" s="18"/>
      <c r="T1205" s="18"/>
      <c r="U1205" s="13"/>
    </row>
    <row r="1206" ht="15.75" customHeight="1">
      <c r="B1206" s="6">
        <v>1448.0</v>
      </c>
      <c r="C1206" s="209" t="s">
        <v>1818</v>
      </c>
      <c r="D1206" s="102" t="s">
        <v>333</v>
      </c>
      <c r="E1206" s="102"/>
      <c r="F1206" s="102"/>
      <c r="G1206" s="102">
        <v>46059.0</v>
      </c>
      <c r="H1206" s="15" t="s">
        <v>28</v>
      </c>
      <c r="I1206" s="209"/>
      <c r="J1206" s="209"/>
      <c r="K1206" s="209"/>
      <c r="L1206" s="209"/>
      <c r="M1206" s="209"/>
      <c r="N1206" s="13" t="s">
        <v>86</v>
      </c>
      <c r="O1206" s="13" t="s">
        <v>86</v>
      </c>
      <c r="P1206" s="15" t="s">
        <v>86</v>
      </c>
      <c r="Q1206" s="18" t="s">
        <v>2336</v>
      </c>
      <c r="R1206" s="18" t="s">
        <v>72</v>
      </c>
      <c r="S1206" s="18"/>
      <c r="T1206" s="18"/>
      <c r="U1206" s="13"/>
    </row>
    <row r="1207" ht="15.75" customHeight="1">
      <c r="B1207" s="6">
        <v>1449.0</v>
      </c>
      <c r="C1207" s="209" t="s">
        <v>1819</v>
      </c>
      <c r="D1207" s="102" t="s">
        <v>1221</v>
      </c>
      <c r="E1207" s="102"/>
      <c r="F1207" s="102"/>
      <c r="G1207" s="102">
        <v>46062.0</v>
      </c>
      <c r="H1207" s="15" t="s">
        <v>28</v>
      </c>
      <c r="I1207" s="209"/>
      <c r="J1207" s="209"/>
      <c r="K1207" s="209"/>
      <c r="L1207" s="209"/>
      <c r="M1207" s="209"/>
      <c r="N1207" s="13" t="s">
        <v>86</v>
      </c>
      <c r="O1207" s="13" t="s">
        <v>86</v>
      </c>
      <c r="P1207" s="15" t="s">
        <v>86</v>
      </c>
      <c r="Q1207" s="18" t="s">
        <v>2337</v>
      </c>
      <c r="R1207" s="18" t="s">
        <v>72</v>
      </c>
      <c r="S1207" s="18"/>
      <c r="T1207" s="18"/>
      <c r="U1207" s="13"/>
    </row>
    <row r="1208" ht="15.75" customHeight="1">
      <c r="B1208" s="6">
        <v>1450.0</v>
      </c>
      <c r="C1208" s="209" t="s">
        <v>1820</v>
      </c>
      <c r="D1208" s="102" t="s">
        <v>1221</v>
      </c>
      <c r="E1208" s="102"/>
      <c r="F1208" s="102"/>
      <c r="G1208" s="102">
        <v>46063.0</v>
      </c>
      <c r="H1208" s="15" t="s">
        <v>28</v>
      </c>
      <c r="I1208" s="209"/>
      <c r="J1208" s="209"/>
      <c r="K1208" s="209"/>
      <c r="L1208" s="209"/>
      <c r="M1208" s="209"/>
      <c r="N1208" s="13" t="s">
        <v>30</v>
      </c>
      <c r="O1208" s="15" t="s">
        <v>30</v>
      </c>
      <c r="P1208" s="15" t="s">
        <v>28</v>
      </c>
      <c r="Q1208" s="18" t="s">
        <v>2338</v>
      </c>
      <c r="R1208" s="18" t="s">
        <v>72</v>
      </c>
      <c r="S1208" s="18"/>
      <c r="T1208" s="18"/>
      <c r="U1208" s="13"/>
    </row>
    <row r="1209" ht="15.75" customHeight="1">
      <c r="B1209" s="6">
        <v>1451.0</v>
      </c>
      <c r="C1209" s="209" t="s">
        <v>1821</v>
      </c>
      <c r="D1209" s="102" t="s">
        <v>1221</v>
      </c>
      <c r="E1209" s="102"/>
      <c r="F1209" s="102"/>
      <c r="G1209" s="102">
        <v>46062.0</v>
      </c>
      <c r="H1209" s="15" t="s">
        <v>66</v>
      </c>
      <c r="I1209" s="209"/>
      <c r="J1209" s="209"/>
      <c r="K1209" s="209"/>
      <c r="L1209" s="209"/>
      <c r="M1209" s="209"/>
      <c r="N1209" s="13" t="s">
        <v>30</v>
      </c>
      <c r="O1209" s="15" t="s">
        <v>30</v>
      </c>
      <c r="P1209" s="15" t="s">
        <v>28</v>
      </c>
      <c r="Q1209" s="18" t="s">
        <v>2339</v>
      </c>
      <c r="R1209" s="18" t="s">
        <v>72</v>
      </c>
      <c r="S1209" s="18"/>
      <c r="T1209" s="18"/>
      <c r="U1209" s="13"/>
    </row>
    <row r="1210" ht="15.75" customHeight="1">
      <c r="B1210" s="6">
        <v>1452.0</v>
      </c>
      <c r="C1210" s="209" t="s">
        <v>1823</v>
      </c>
      <c r="D1210" s="102" t="s">
        <v>1221</v>
      </c>
      <c r="E1210" s="102"/>
      <c r="F1210" s="102"/>
      <c r="G1210" s="102">
        <v>46069.0</v>
      </c>
      <c r="H1210" s="15" t="s">
        <v>28</v>
      </c>
      <c r="I1210" s="209"/>
      <c r="J1210" s="209"/>
      <c r="K1210" s="209"/>
      <c r="L1210" s="209"/>
      <c r="M1210" s="209"/>
      <c r="N1210" s="13" t="s">
        <v>30</v>
      </c>
      <c r="O1210" s="15" t="s">
        <v>30</v>
      </c>
      <c r="P1210" s="15" t="s">
        <v>28</v>
      </c>
      <c r="Q1210" s="18" t="s">
        <v>2340</v>
      </c>
      <c r="R1210" s="18" t="s">
        <v>72</v>
      </c>
      <c r="S1210" s="18"/>
      <c r="T1210" s="18"/>
      <c r="U1210" s="13"/>
    </row>
    <row r="1211" ht="15.75" customHeight="1">
      <c r="B1211" s="6">
        <v>1453.0</v>
      </c>
      <c r="C1211" s="209" t="s">
        <v>1825</v>
      </c>
      <c r="D1211" s="102" t="s">
        <v>1221</v>
      </c>
      <c r="E1211" s="102"/>
      <c r="F1211" s="102"/>
      <c r="G1211" s="102">
        <v>46072.0</v>
      </c>
      <c r="H1211" s="15" t="s">
        <v>28</v>
      </c>
      <c r="I1211" s="209"/>
      <c r="J1211" s="209"/>
      <c r="K1211" s="209"/>
      <c r="L1211" s="209"/>
      <c r="M1211" s="209"/>
      <c r="N1211" s="13" t="s">
        <v>30</v>
      </c>
      <c r="O1211" s="15" t="s">
        <v>30</v>
      </c>
      <c r="P1211" s="15" t="s">
        <v>28</v>
      </c>
      <c r="Q1211" s="18" t="s">
        <v>2341</v>
      </c>
      <c r="R1211" s="18" t="s">
        <v>72</v>
      </c>
      <c r="S1211" s="18"/>
      <c r="T1211" s="18"/>
      <c r="U1211" s="13"/>
    </row>
    <row r="1212" ht="15.75" customHeight="1">
      <c r="B1212" s="6">
        <v>1454.0</v>
      </c>
      <c r="C1212" s="209" t="s">
        <v>1826</v>
      </c>
      <c r="D1212" s="102" t="s">
        <v>2342</v>
      </c>
      <c r="E1212" s="102"/>
      <c r="F1212" s="102"/>
      <c r="G1212" s="102">
        <v>46048.0</v>
      </c>
      <c r="H1212" s="15" t="s">
        <v>28</v>
      </c>
      <c r="I1212" s="209"/>
      <c r="J1212" s="209"/>
      <c r="K1212" s="209"/>
      <c r="L1212" s="209"/>
      <c r="M1212" s="209"/>
      <c r="N1212" s="13" t="s">
        <v>30</v>
      </c>
      <c r="O1212" s="15" t="s">
        <v>30</v>
      </c>
      <c r="P1212" s="15" t="s">
        <v>28</v>
      </c>
      <c r="Q1212" s="18" t="s">
        <v>2343</v>
      </c>
      <c r="R1212" s="18" t="s">
        <v>72</v>
      </c>
      <c r="S1212" s="18"/>
      <c r="T1212" s="18"/>
      <c r="U1212" s="13"/>
    </row>
    <row r="1213" ht="15.75" customHeight="1">
      <c r="B1213" s="6">
        <v>1455.0</v>
      </c>
      <c r="C1213" s="209" t="s">
        <v>1827</v>
      </c>
      <c r="D1213" s="102" t="s">
        <v>1221</v>
      </c>
      <c r="E1213" s="102"/>
      <c r="F1213" s="102"/>
      <c r="G1213" s="102">
        <v>46061.0</v>
      </c>
      <c r="H1213" s="15" t="s">
        <v>28</v>
      </c>
      <c r="I1213" s="209"/>
      <c r="J1213" s="209"/>
      <c r="K1213" s="209"/>
      <c r="L1213" s="209"/>
      <c r="M1213" s="209"/>
      <c r="N1213" s="13" t="s">
        <v>30</v>
      </c>
      <c r="O1213" s="15" t="s">
        <v>30</v>
      </c>
      <c r="P1213" s="15" t="s">
        <v>28</v>
      </c>
      <c r="Q1213" s="18" t="s">
        <v>2344</v>
      </c>
      <c r="R1213" s="18" t="s">
        <v>72</v>
      </c>
      <c r="S1213" s="18"/>
      <c r="T1213" s="18"/>
      <c r="U1213" s="13"/>
    </row>
    <row r="1214" ht="15.75" customHeight="1">
      <c r="B1214" s="6">
        <v>1456.0</v>
      </c>
      <c r="C1214" s="209" t="s">
        <v>1828</v>
      </c>
      <c r="D1214" s="102" t="s">
        <v>333</v>
      </c>
      <c r="E1214" s="102"/>
      <c r="F1214" s="102"/>
      <c r="G1214" s="102">
        <v>46062.0</v>
      </c>
      <c r="H1214" s="15" t="s">
        <v>28</v>
      </c>
      <c r="I1214" s="209"/>
      <c r="J1214" s="209"/>
      <c r="K1214" s="209"/>
      <c r="L1214" s="209"/>
      <c r="M1214" s="209"/>
      <c r="N1214" s="13" t="s">
        <v>86</v>
      </c>
      <c r="O1214" s="13" t="s">
        <v>86</v>
      </c>
      <c r="P1214" s="15" t="s">
        <v>86</v>
      </c>
      <c r="Q1214" s="18"/>
      <c r="R1214" s="18" t="s">
        <v>72</v>
      </c>
      <c r="S1214" s="18"/>
      <c r="T1214" s="18"/>
      <c r="U1214" s="13"/>
    </row>
    <row r="1215" ht="15.75" customHeight="1">
      <c r="B1215" s="6">
        <v>1457.0</v>
      </c>
      <c r="C1215" s="209" t="s">
        <v>1830</v>
      </c>
      <c r="D1215" s="102" t="s">
        <v>1221</v>
      </c>
      <c r="E1215" s="102"/>
      <c r="F1215" s="102"/>
      <c r="G1215" s="102">
        <v>46086.0</v>
      </c>
      <c r="H1215" s="15" t="s">
        <v>28</v>
      </c>
      <c r="I1215" s="209"/>
      <c r="J1215" s="209"/>
      <c r="K1215" s="209"/>
      <c r="L1215" s="209"/>
      <c r="M1215" s="209"/>
      <c r="N1215" s="13" t="s">
        <v>30</v>
      </c>
      <c r="O1215" s="15" t="s">
        <v>30</v>
      </c>
      <c r="P1215" s="15" t="s">
        <v>86</v>
      </c>
      <c r="Q1215" s="18" t="s">
        <v>2345</v>
      </c>
      <c r="R1215" s="18" t="s">
        <v>72</v>
      </c>
      <c r="S1215" s="18"/>
      <c r="T1215" s="18"/>
      <c r="U1215" s="13"/>
    </row>
    <row r="1216" ht="15.75" customHeight="1">
      <c r="B1216" s="6">
        <v>1458.0</v>
      </c>
      <c r="C1216" s="209" t="s">
        <v>1831</v>
      </c>
      <c r="D1216" s="102" t="s">
        <v>1221</v>
      </c>
      <c r="E1216" s="102"/>
      <c r="F1216" s="102"/>
      <c r="G1216" s="102">
        <v>46062.0</v>
      </c>
      <c r="H1216" s="15" t="s">
        <v>28</v>
      </c>
      <c r="I1216" s="209"/>
      <c r="J1216" s="209"/>
      <c r="K1216" s="209"/>
      <c r="L1216" s="209"/>
      <c r="M1216" s="209"/>
      <c r="N1216" s="13" t="s">
        <v>30</v>
      </c>
      <c r="O1216" s="15" t="s">
        <v>30</v>
      </c>
      <c r="P1216" s="15" t="s">
        <v>28</v>
      </c>
      <c r="Q1216" s="18" t="s">
        <v>2346</v>
      </c>
      <c r="R1216" s="18" t="s">
        <v>72</v>
      </c>
      <c r="S1216" s="18"/>
      <c r="T1216" s="18"/>
      <c r="U1216" s="13"/>
    </row>
    <row r="1217" ht="15.75" customHeight="1">
      <c r="B1217" s="6">
        <v>1459.0</v>
      </c>
      <c r="C1217" s="209" t="s">
        <v>1832</v>
      </c>
      <c r="D1217" s="102" t="s">
        <v>1221</v>
      </c>
      <c r="E1217" s="102"/>
      <c r="F1217" s="102"/>
      <c r="G1217" s="102">
        <v>46073.0</v>
      </c>
      <c r="H1217" s="15" t="s">
        <v>28</v>
      </c>
      <c r="I1217" s="209"/>
      <c r="J1217" s="209"/>
      <c r="K1217" s="209"/>
      <c r="L1217" s="209"/>
      <c r="M1217" s="209"/>
      <c r="N1217" s="13" t="s">
        <v>30</v>
      </c>
      <c r="O1217" s="15" t="s">
        <v>30</v>
      </c>
      <c r="P1217" s="15" t="s">
        <v>28</v>
      </c>
      <c r="Q1217" s="18" t="s">
        <v>2347</v>
      </c>
      <c r="R1217" s="18" t="s">
        <v>72</v>
      </c>
      <c r="S1217" s="18"/>
      <c r="T1217" s="18"/>
      <c r="U1217" s="13"/>
    </row>
    <row r="1218" ht="15.75" customHeight="1">
      <c r="B1218" s="6">
        <v>1460.0</v>
      </c>
      <c r="C1218" s="209" t="s">
        <v>1833</v>
      </c>
      <c r="D1218" s="102" t="s">
        <v>1221</v>
      </c>
      <c r="E1218" s="102"/>
      <c r="F1218" s="102"/>
      <c r="G1218" s="102">
        <v>46085.0</v>
      </c>
      <c r="H1218" s="15" t="s">
        <v>28</v>
      </c>
      <c r="I1218" s="209"/>
      <c r="J1218" s="209"/>
      <c r="K1218" s="209"/>
      <c r="L1218" s="209"/>
      <c r="M1218" s="209"/>
      <c r="N1218" s="13" t="s">
        <v>30</v>
      </c>
      <c r="O1218" s="15" t="s">
        <v>30</v>
      </c>
      <c r="P1218" s="15" t="s">
        <v>28</v>
      </c>
      <c r="Q1218" s="18" t="s">
        <v>2348</v>
      </c>
      <c r="R1218" s="18" t="s">
        <v>72</v>
      </c>
      <c r="S1218" s="18"/>
      <c r="T1218" s="18"/>
      <c r="U1218" s="13"/>
    </row>
    <row r="1219" ht="15.75" customHeight="1">
      <c r="B1219" s="6">
        <v>1461.0</v>
      </c>
      <c r="C1219" s="209" t="s">
        <v>1835</v>
      </c>
      <c r="D1219" s="102" t="s">
        <v>333</v>
      </c>
      <c r="E1219" s="102"/>
      <c r="F1219" s="102"/>
      <c r="G1219" s="102">
        <v>46081.0</v>
      </c>
      <c r="H1219" s="15" t="s">
        <v>28</v>
      </c>
      <c r="I1219" s="209"/>
      <c r="J1219" s="209"/>
      <c r="K1219" s="209"/>
      <c r="L1219" s="209"/>
      <c r="M1219" s="209"/>
      <c r="N1219" s="13" t="s">
        <v>86</v>
      </c>
      <c r="O1219" s="13" t="s">
        <v>86</v>
      </c>
      <c r="P1219" s="15" t="s">
        <v>86</v>
      </c>
      <c r="Q1219" s="18" t="s">
        <v>2349</v>
      </c>
      <c r="R1219" s="18" t="s">
        <v>72</v>
      </c>
      <c r="S1219" s="18"/>
      <c r="T1219" s="18"/>
      <c r="U1219" s="13"/>
    </row>
    <row r="1220" ht="15.75" customHeight="1">
      <c r="B1220" s="6">
        <v>1462.0</v>
      </c>
      <c r="C1220" s="209" t="s">
        <v>1836</v>
      </c>
      <c r="D1220" s="102" t="s">
        <v>1221</v>
      </c>
      <c r="E1220" s="102"/>
      <c r="F1220" s="102"/>
      <c r="G1220" s="102">
        <v>46049.0</v>
      </c>
      <c r="H1220" s="15" t="s">
        <v>28</v>
      </c>
      <c r="I1220" s="209"/>
      <c r="J1220" s="209"/>
      <c r="K1220" s="209"/>
      <c r="L1220" s="209"/>
      <c r="M1220" s="209"/>
      <c r="N1220" s="13" t="s">
        <v>30</v>
      </c>
      <c r="O1220" s="15" t="s">
        <v>30</v>
      </c>
      <c r="P1220" s="15" t="s">
        <v>28</v>
      </c>
      <c r="Q1220" s="18" t="s">
        <v>2350</v>
      </c>
      <c r="R1220" s="18" t="s">
        <v>72</v>
      </c>
      <c r="S1220" s="18"/>
      <c r="T1220" s="18"/>
      <c r="U1220" s="13"/>
    </row>
    <row r="1221" ht="15.75" customHeight="1">
      <c r="B1221" s="6">
        <v>1463.0</v>
      </c>
      <c r="C1221" s="209" t="s">
        <v>1838</v>
      </c>
      <c r="D1221" s="102" t="s">
        <v>333</v>
      </c>
      <c r="E1221" s="102"/>
      <c r="F1221" s="102"/>
      <c r="G1221" s="102">
        <v>46077.0</v>
      </c>
      <c r="H1221" s="15" t="s">
        <v>28</v>
      </c>
      <c r="I1221" s="209"/>
      <c r="J1221" s="209"/>
      <c r="K1221" s="209"/>
      <c r="L1221" s="209"/>
      <c r="M1221" s="209"/>
      <c r="N1221" s="13" t="s">
        <v>86</v>
      </c>
      <c r="O1221" s="13" t="s">
        <v>86</v>
      </c>
      <c r="P1221" s="15" t="s">
        <v>86</v>
      </c>
      <c r="Q1221" s="18" t="s">
        <v>2351</v>
      </c>
      <c r="R1221" s="18" t="s">
        <v>72</v>
      </c>
      <c r="S1221" s="18"/>
      <c r="T1221" s="18"/>
      <c r="U1221" s="13"/>
    </row>
    <row r="1222" ht="15.75" customHeight="1">
      <c r="B1222" s="6">
        <v>1464.0</v>
      </c>
      <c r="C1222" s="209" t="s">
        <v>1839</v>
      </c>
      <c r="D1222" s="102" t="s">
        <v>1221</v>
      </c>
      <c r="E1222" s="102"/>
      <c r="F1222" s="102"/>
      <c r="G1222" s="102">
        <v>46090.0</v>
      </c>
      <c r="H1222" s="15" t="s">
        <v>28</v>
      </c>
      <c r="I1222" s="209"/>
      <c r="J1222" s="209"/>
      <c r="K1222" s="209"/>
      <c r="L1222" s="209"/>
      <c r="M1222" s="209"/>
      <c r="N1222" s="13" t="s">
        <v>30</v>
      </c>
      <c r="O1222" s="15" t="s">
        <v>30</v>
      </c>
      <c r="P1222" s="15" t="s">
        <v>28</v>
      </c>
      <c r="Q1222" s="18" t="s">
        <v>2352</v>
      </c>
      <c r="R1222" s="18" t="s">
        <v>72</v>
      </c>
      <c r="S1222" s="18"/>
      <c r="T1222" s="18"/>
      <c r="U1222" s="13"/>
    </row>
    <row r="1223" ht="15.75" customHeight="1">
      <c r="B1223" s="6">
        <v>1465.0</v>
      </c>
      <c r="C1223" s="209" t="s">
        <v>1840</v>
      </c>
      <c r="D1223" s="102" t="s">
        <v>1221</v>
      </c>
      <c r="E1223" s="102"/>
      <c r="F1223" s="102"/>
      <c r="G1223" s="102"/>
      <c r="H1223" s="15" t="s">
        <v>28</v>
      </c>
      <c r="I1223" s="209"/>
      <c r="J1223" s="209"/>
      <c r="K1223" s="209"/>
      <c r="L1223" s="209"/>
      <c r="M1223" s="209"/>
      <c r="N1223" s="13" t="s">
        <v>30</v>
      </c>
      <c r="O1223" s="15" t="s">
        <v>30</v>
      </c>
      <c r="P1223" s="15" t="s">
        <v>28</v>
      </c>
      <c r="Q1223" s="18" t="s">
        <v>2318</v>
      </c>
      <c r="R1223" s="18" t="s">
        <v>72</v>
      </c>
      <c r="S1223" s="18"/>
      <c r="T1223" s="18"/>
      <c r="U1223" s="13"/>
    </row>
    <row r="1224" ht="15.75" customHeight="1">
      <c r="B1224" s="6">
        <v>1466.0</v>
      </c>
      <c r="C1224" s="209" t="s">
        <v>1841</v>
      </c>
      <c r="D1224" s="102" t="s">
        <v>1221</v>
      </c>
      <c r="E1224" s="102"/>
      <c r="F1224" s="102"/>
      <c r="G1224" s="102">
        <v>46072.0</v>
      </c>
      <c r="H1224" s="15" t="s">
        <v>28</v>
      </c>
      <c r="I1224" s="209"/>
      <c r="J1224" s="209"/>
      <c r="K1224" s="209"/>
      <c r="L1224" s="209"/>
      <c r="M1224" s="209"/>
      <c r="N1224" s="13" t="s">
        <v>30</v>
      </c>
      <c r="O1224" s="15" t="s">
        <v>30</v>
      </c>
      <c r="P1224" s="15" t="s">
        <v>28</v>
      </c>
      <c r="Q1224" s="18" t="s">
        <v>2353</v>
      </c>
      <c r="R1224" s="18" t="s">
        <v>72</v>
      </c>
      <c r="S1224" s="18"/>
      <c r="T1224" s="18"/>
      <c r="U1224" s="13"/>
    </row>
    <row r="1225" ht="15.75" customHeight="1">
      <c r="B1225" s="6">
        <v>1467.0</v>
      </c>
      <c r="C1225" s="209" t="s">
        <v>1842</v>
      </c>
      <c r="D1225" s="102" t="s">
        <v>1221</v>
      </c>
      <c r="E1225" s="102"/>
      <c r="F1225" s="102"/>
      <c r="G1225" s="102">
        <v>46093.0</v>
      </c>
      <c r="H1225" s="15" t="s">
        <v>28</v>
      </c>
      <c r="I1225" s="209"/>
      <c r="J1225" s="209"/>
      <c r="K1225" s="209"/>
      <c r="L1225" s="209"/>
      <c r="M1225" s="209"/>
      <c r="N1225" s="13" t="s">
        <v>30</v>
      </c>
      <c r="O1225" s="15" t="s">
        <v>30</v>
      </c>
      <c r="P1225" s="15" t="s">
        <v>28</v>
      </c>
      <c r="Q1225" s="18" t="s">
        <v>2354</v>
      </c>
      <c r="R1225" s="18" t="s">
        <v>72</v>
      </c>
      <c r="S1225" s="18"/>
      <c r="T1225" s="18"/>
      <c r="U1225" s="13"/>
    </row>
    <row r="1226" ht="15.75" customHeight="1">
      <c r="B1226" s="6">
        <v>1468.0</v>
      </c>
      <c r="C1226" s="209" t="s">
        <v>1844</v>
      </c>
      <c r="D1226" s="102" t="s">
        <v>1221</v>
      </c>
      <c r="E1226" s="102"/>
      <c r="F1226" s="102"/>
      <c r="G1226" s="102">
        <v>46093.0</v>
      </c>
      <c r="H1226" s="15" t="s">
        <v>28</v>
      </c>
      <c r="I1226" s="209"/>
      <c r="J1226" s="209"/>
      <c r="K1226" s="209"/>
      <c r="L1226" s="209"/>
      <c r="M1226" s="209"/>
      <c r="N1226" s="13" t="s">
        <v>30</v>
      </c>
      <c r="O1226" s="15" t="s">
        <v>30</v>
      </c>
      <c r="P1226" s="15" t="s">
        <v>28</v>
      </c>
      <c r="Q1226" s="18" t="s">
        <v>2355</v>
      </c>
      <c r="R1226" s="18" t="s">
        <v>72</v>
      </c>
      <c r="S1226" s="18"/>
      <c r="T1226" s="18"/>
      <c r="U1226" s="13"/>
    </row>
    <row r="1227" ht="15.75" customHeight="1">
      <c r="B1227" s="6">
        <v>1469.0</v>
      </c>
      <c r="C1227" s="209" t="s">
        <v>1845</v>
      </c>
      <c r="D1227" s="102" t="s">
        <v>1221</v>
      </c>
      <c r="E1227" s="102"/>
      <c r="F1227" s="102"/>
      <c r="G1227" s="102">
        <v>46094.0</v>
      </c>
      <c r="H1227" s="15" t="s">
        <v>28</v>
      </c>
      <c r="I1227" s="209"/>
      <c r="J1227" s="209"/>
      <c r="K1227" s="209"/>
      <c r="L1227" s="209"/>
      <c r="M1227" s="209"/>
      <c r="N1227" s="13" t="s">
        <v>30</v>
      </c>
      <c r="O1227" s="15" t="s">
        <v>30</v>
      </c>
      <c r="P1227" s="15" t="s">
        <v>28</v>
      </c>
      <c r="Q1227" s="18" t="s">
        <v>2356</v>
      </c>
      <c r="R1227" s="18" t="s">
        <v>72</v>
      </c>
      <c r="S1227" s="18"/>
      <c r="T1227" s="18"/>
      <c r="U1227" s="13"/>
    </row>
    <row r="1228" ht="15.75" customHeight="1">
      <c r="B1228" s="6">
        <v>1470.0</v>
      </c>
      <c r="C1228" s="209" t="s">
        <v>1846</v>
      </c>
      <c r="D1228" s="102" t="s">
        <v>1221</v>
      </c>
      <c r="E1228" s="102"/>
      <c r="F1228" s="102"/>
      <c r="G1228" s="102">
        <v>46094.0</v>
      </c>
      <c r="H1228" s="15" t="s">
        <v>28</v>
      </c>
      <c r="I1228" s="209"/>
      <c r="J1228" s="209"/>
      <c r="K1228" s="209"/>
      <c r="L1228" s="209"/>
      <c r="M1228" s="209"/>
      <c r="N1228" s="13" t="s">
        <v>30</v>
      </c>
      <c r="O1228" s="15" t="s">
        <v>30</v>
      </c>
      <c r="P1228" s="15" t="s">
        <v>28</v>
      </c>
      <c r="Q1228" s="18" t="s">
        <v>2357</v>
      </c>
      <c r="R1228" s="18" t="s">
        <v>72</v>
      </c>
      <c r="S1228" s="18"/>
      <c r="T1228" s="18"/>
      <c r="U1228" s="13"/>
    </row>
    <row r="1229" ht="15.75" customHeight="1">
      <c r="B1229" s="6">
        <v>1471.0</v>
      </c>
      <c r="C1229" s="209" t="s">
        <v>1847</v>
      </c>
      <c r="D1229" s="102" t="s">
        <v>1221</v>
      </c>
      <c r="E1229" s="102"/>
      <c r="F1229" s="102"/>
      <c r="G1229" s="102">
        <v>46174.0</v>
      </c>
      <c r="H1229" s="15" t="s">
        <v>28</v>
      </c>
      <c r="I1229" s="209"/>
      <c r="J1229" s="209"/>
      <c r="K1229" s="209"/>
      <c r="L1229" s="209"/>
      <c r="M1229" s="209"/>
      <c r="N1229" s="13" t="s">
        <v>30</v>
      </c>
      <c r="O1229" s="15" t="s">
        <v>30</v>
      </c>
      <c r="P1229" s="15" t="s">
        <v>28</v>
      </c>
      <c r="Q1229" s="18" t="s">
        <v>2358</v>
      </c>
      <c r="R1229" s="18" t="s">
        <v>72</v>
      </c>
      <c r="S1229" s="18"/>
      <c r="T1229" s="18"/>
      <c r="U1229" s="13"/>
    </row>
    <row r="1230" ht="15.75" customHeight="1">
      <c r="B1230" s="6">
        <v>1472.0</v>
      </c>
      <c r="C1230" s="209" t="s">
        <v>1848</v>
      </c>
      <c r="D1230" s="102" t="s">
        <v>333</v>
      </c>
      <c r="E1230" s="102"/>
      <c r="F1230" s="102"/>
      <c r="G1230" s="102">
        <v>46080.0</v>
      </c>
      <c r="H1230" s="15" t="s">
        <v>28</v>
      </c>
      <c r="I1230" s="209"/>
      <c r="J1230" s="209"/>
      <c r="K1230" s="209"/>
      <c r="L1230" s="209"/>
      <c r="M1230" s="209"/>
      <c r="N1230" s="13" t="s">
        <v>86</v>
      </c>
      <c r="O1230" s="13" t="s">
        <v>86</v>
      </c>
      <c r="P1230" s="15" t="s">
        <v>86</v>
      </c>
      <c r="Q1230" s="18" t="s">
        <v>2359</v>
      </c>
      <c r="R1230" s="18" t="s">
        <v>72</v>
      </c>
      <c r="S1230" s="18"/>
      <c r="T1230" s="18"/>
      <c r="U1230" s="13"/>
    </row>
    <row r="1231" ht="15.75" customHeight="1">
      <c r="B1231" s="6">
        <v>1473.0</v>
      </c>
      <c r="C1231" s="209" t="s">
        <v>1849</v>
      </c>
      <c r="D1231" s="102" t="s">
        <v>1221</v>
      </c>
      <c r="E1231" s="102"/>
      <c r="F1231" s="102"/>
      <c r="G1231" s="102">
        <v>46094.0</v>
      </c>
      <c r="H1231" s="15" t="s">
        <v>66</v>
      </c>
      <c r="I1231" s="209"/>
      <c r="J1231" s="209"/>
      <c r="K1231" s="209"/>
      <c r="L1231" s="209"/>
      <c r="M1231" s="209"/>
      <c r="N1231" s="13" t="s">
        <v>86</v>
      </c>
      <c r="O1231" s="13" t="s">
        <v>86</v>
      </c>
      <c r="P1231" s="15" t="s">
        <v>86</v>
      </c>
      <c r="Q1231" s="18" t="s">
        <v>2360</v>
      </c>
      <c r="R1231" s="18" t="s">
        <v>72</v>
      </c>
      <c r="S1231" s="18"/>
      <c r="T1231" s="18"/>
      <c r="U1231" s="13"/>
    </row>
    <row r="1232" ht="15.75" customHeight="1">
      <c r="B1232" s="6">
        <v>1474.0</v>
      </c>
      <c r="C1232" s="209" t="s">
        <v>1851</v>
      </c>
      <c r="D1232" s="102" t="s">
        <v>197</v>
      </c>
      <c r="E1232" s="102"/>
      <c r="F1232" s="102"/>
      <c r="G1232" s="102">
        <v>46071.0</v>
      </c>
      <c r="H1232" s="15" t="s">
        <v>66</v>
      </c>
      <c r="I1232" s="209"/>
      <c r="J1232" s="209"/>
      <c r="K1232" s="209"/>
      <c r="L1232" s="209"/>
      <c r="M1232" s="209"/>
      <c r="N1232" s="13" t="s">
        <v>86</v>
      </c>
      <c r="O1232" s="13" t="s">
        <v>86</v>
      </c>
      <c r="P1232" s="15" t="s">
        <v>28</v>
      </c>
      <c r="Q1232" s="18" t="s">
        <v>2276</v>
      </c>
      <c r="R1232" s="18" t="s">
        <v>72</v>
      </c>
      <c r="S1232" s="18"/>
      <c r="T1232" s="18"/>
      <c r="U1232" s="13"/>
    </row>
    <row r="1233" ht="15.75" customHeight="1">
      <c r="B1233" s="6">
        <v>1475.0</v>
      </c>
      <c r="C1233" s="209" t="s">
        <v>1852</v>
      </c>
      <c r="D1233" s="102" t="s">
        <v>197</v>
      </c>
      <c r="E1233" s="102"/>
      <c r="F1233" s="102"/>
      <c r="G1233" s="102">
        <v>46087.0</v>
      </c>
      <c r="H1233" s="15" t="s">
        <v>28</v>
      </c>
      <c r="I1233" s="209"/>
      <c r="J1233" s="209"/>
      <c r="K1233" s="209"/>
      <c r="L1233" s="209"/>
      <c r="M1233" s="209"/>
      <c r="N1233" s="13" t="s">
        <v>86</v>
      </c>
      <c r="O1233" s="13" t="s">
        <v>86</v>
      </c>
      <c r="P1233" s="15" t="s">
        <v>86</v>
      </c>
      <c r="Q1233" s="18" t="s">
        <v>2361</v>
      </c>
      <c r="R1233" s="18" t="s">
        <v>72</v>
      </c>
      <c r="S1233" s="18"/>
      <c r="T1233" s="18"/>
      <c r="U1233" s="13"/>
    </row>
    <row r="1234" ht="15.75" customHeight="1">
      <c r="B1234" s="6">
        <v>1476.0</v>
      </c>
      <c r="C1234" s="209" t="s">
        <v>75</v>
      </c>
      <c r="D1234" s="102" t="s">
        <v>197</v>
      </c>
      <c r="E1234" s="102"/>
      <c r="F1234" s="102"/>
      <c r="G1234" s="102">
        <v>46093.0</v>
      </c>
      <c r="H1234" s="15" t="s">
        <v>28</v>
      </c>
      <c r="I1234" s="209"/>
      <c r="J1234" s="209"/>
      <c r="K1234" s="209"/>
      <c r="L1234" s="209"/>
      <c r="M1234" s="209"/>
      <c r="N1234" s="13" t="s">
        <v>30</v>
      </c>
      <c r="O1234" s="15" t="s">
        <v>30</v>
      </c>
      <c r="P1234" s="15" t="s">
        <v>86</v>
      </c>
      <c r="Q1234" s="18"/>
      <c r="R1234" s="18" t="s">
        <v>72</v>
      </c>
      <c r="S1234" s="18"/>
      <c r="T1234" s="18"/>
      <c r="U1234" s="13"/>
    </row>
    <row r="1235" ht="15.75" customHeight="1">
      <c r="B1235" s="6">
        <v>1477.0</v>
      </c>
      <c r="C1235" s="209" t="s">
        <v>1854</v>
      </c>
      <c r="D1235" s="102" t="s">
        <v>197</v>
      </c>
      <c r="E1235" s="102"/>
      <c r="F1235" s="102"/>
      <c r="G1235" s="102">
        <v>46106.0</v>
      </c>
      <c r="H1235" s="15" t="s">
        <v>28</v>
      </c>
      <c r="I1235" s="209"/>
      <c r="J1235" s="209"/>
      <c r="K1235" s="209"/>
      <c r="L1235" s="209"/>
      <c r="M1235" s="209"/>
      <c r="N1235" s="13" t="s">
        <v>30</v>
      </c>
      <c r="O1235" s="15" t="s">
        <v>30</v>
      </c>
      <c r="P1235" s="15" t="s">
        <v>28</v>
      </c>
      <c r="Q1235" s="18" t="s">
        <v>2362</v>
      </c>
      <c r="R1235" s="18" t="s">
        <v>72</v>
      </c>
      <c r="S1235" s="18"/>
      <c r="T1235" s="18"/>
      <c r="U1235" s="13"/>
    </row>
    <row r="1236" ht="15.75" customHeight="1">
      <c r="B1236" s="6">
        <v>1478.0</v>
      </c>
      <c r="C1236" s="209" t="s">
        <v>1735</v>
      </c>
      <c r="D1236" s="102" t="s">
        <v>197</v>
      </c>
      <c r="E1236" s="102"/>
      <c r="F1236" s="102"/>
      <c r="G1236" s="102">
        <v>46072.0</v>
      </c>
      <c r="H1236" s="15" t="s">
        <v>28</v>
      </c>
      <c r="I1236" s="209"/>
      <c r="J1236" s="209"/>
      <c r="K1236" s="209"/>
      <c r="L1236" s="209"/>
      <c r="M1236" s="209"/>
      <c r="N1236" s="13" t="s">
        <v>30</v>
      </c>
      <c r="O1236" s="15" t="s">
        <v>30</v>
      </c>
      <c r="P1236" s="15" t="s">
        <v>86</v>
      </c>
      <c r="Q1236" s="18" t="s">
        <v>2127</v>
      </c>
      <c r="R1236" s="18" t="s">
        <v>72</v>
      </c>
      <c r="S1236" s="18"/>
      <c r="T1236" s="18"/>
      <c r="U1236" s="13"/>
    </row>
    <row r="1237" ht="15.75" customHeight="1">
      <c r="B1237" s="6">
        <v>1479.0</v>
      </c>
      <c r="C1237" s="209" t="s">
        <v>2363</v>
      </c>
      <c r="D1237" s="102" t="s">
        <v>2342</v>
      </c>
      <c r="E1237" s="102"/>
      <c r="F1237" s="102"/>
      <c r="G1237" s="102">
        <v>46073.0</v>
      </c>
      <c r="H1237" s="15" t="s">
        <v>28</v>
      </c>
      <c r="I1237" s="209"/>
      <c r="J1237" s="209"/>
      <c r="K1237" s="209"/>
      <c r="L1237" s="209"/>
      <c r="M1237" s="209"/>
      <c r="N1237" s="13" t="s">
        <v>86</v>
      </c>
      <c r="O1237" s="13" t="s">
        <v>86</v>
      </c>
      <c r="P1237" s="15" t="s">
        <v>86</v>
      </c>
      <c r="Q1237" s="18" t="s">
        <v>2364</v>
      </c>
      <c r="R1237" s="18" t="s">
        <v>72</v>
      </c>
      <c r="S1237" s="18"/>
      <c r="T1237" s="18"/>
      <c r="U1237" s="13"/>
    </row>
    <row r="1238" ht="15.75" customHeight="1">
      <c r="B1238" s="6">
        <v>1480.0</v>
      </c>
      <c r="C1238" s="209" t="s">
        <v>1857</v>
      </c>
      <c r="D1238" s="102" t="s">
        <v>1221</v>
      </c>
      <c r="E1238" s="102"/>
      <c r="F1238" s="102"/>
      <c r="G1238" s="102">
        <v>46091.0</v>
      </c>
      <c r="H1238" s="15" t="s">
        <v>28</v>
      </c>
      <c r="I1238" s="209"/>
      <c r="J1238" s="209"/>
      <c r="K1238" s="209"/>
      <c r="L1238" s="209"/>
      <c r="M1238" s="209"/>
      <c r="N1238" s="13" t="s">
        <v>30</v>
      </c>
      <c r="O1238" s="15" t="s">
        <v>30</v>
      </c>
      <c r="P1238" s="15" t="s">
        <v>28</v>
      </c>
      <c r="Q1238" s="18" t="s">
        <v>2365</v>
      </c>
      <c r="R1238" s="18" t="s">
        <v>72</v>
      </c>
      <c r="S1238" s="18"/>
      <c r="T1238" s="18"/>
      <c r="U1238" s="13"/>
    </row>
    <row r="1239" ht="15.75" customHeight="1">
      <c r="B1239" s="6">
        <v>1481.0</v>
      </c>
      <c r="C1239" s="209" t="s">
        <v>1858</v>
      </c>
      <c r="D1239" s="102" t="s">
        <v>1221</v>
      </c>
      <c r="E1239" s="102"/>
      <c r="F1239" s="102"/>
      <c r="G1239" s="102">
        <v>46105.0</v>
      </c>
      <c r="H1239" s="15" t="s">
        <v>28</v>
      </c>
      <c r="I1239" s="209"/>
      <c r="J1239" s="209"/>
      <c r="K1239" s="209"/>
      <c r="L1239" s="209"/>
      <c r="M1239" s="209"/>
      <c r="N1239" s="13" t="s">
        <v>30</v>
      </c>
      <c r="O1239" s="15" t="s">
        <v>30</v>
      </c>
      <c r="P1239" s="15" t="s">
        <v>28</v>
      </c>
      <c r="Q1239" s="18" t="s">
        <v>2366</v>
      </c>
      <c r="R1239" s="18" t="s">
        <v>72</v>
      </c>
      <c r="S1239" s="18"/>
      <c r="T1239" s="18"/>
      <c r="U1239" s="13"/>
    </row>
    <row r="1240" ht="15.75" customHeight="1">
      <c r="B1240" s="6">
        <v>1482.0</v>
      </c>
      <c r="C1240" s="209" t="s">
        <v>1860</v>
      </c>
      <c r="D1240" s="102" t="s">
        <v>1221</v>
      </c>
      <c r="E1240" s="102"/>
      <c r="F1240" s="102"/>
      <c r="G1240" s="102">
        <v>46112.0</v>
      </c>
      <c r="H1240" s="15" t="s">
        <v>28</v>
      </c>
      <c r="I1240" s="209"/>
      <c r="J1240" s="209"/>
      <c r="K1240" s="209"/>
      <c r="L1240" s="209"/>
      <c r="M1240" s="209"/>
      <c r="N1240" s="13" t="s">
        <v>30</v>
      </c>
      <c r="O1240" s="15" t="s">
        <v>30</v>
      </c>
      <c r="P1240" s="15" t="s">
        <v>28</v>
      </c>
      <c r="Q1240" s="18" t="s">
        <v>2367</v>
      </c>
      <c r="R1240" s="18" t="s">
        <v>72</v>
      </c>
      <c r="S1240" s="18"/>
      <c r="T1240" s="18"/>
      <c r="U1240" s="13"/>
    </row>
    <row r="1241" ht="15.75" customHeight="1">
      <c r="B1241" s="6">
        <v>1483.0</v>
      </c>
      <c r="C1241" s="209" t="s">
        <v>1861</v>
      </c>
      <c r="D1241" s="102" t="s">
        <v>1221</v>
      </c>
      <c r="E1241" s="102"/>
      <c r="F1241" s="102"/>
      <c r="G1241" s="102">
        <v>46097.0</v>
      </c>
      <c r="H1241" s="15" t="s">
        <v>28</v>
      </c>
      <c r="I1241" s="209"/>
      <c r="J1241" s="209"/>
      <c r="K1241" s="209"/>
      <c r="L1241" s="209"/>
      <c r="M1241" s="209"/>
      <c r="N1241" s="13" t="s">
        <v>30</v>
      </c>
      <c r="O1241" s="15" t="s">
        <v>30</v>
      </c>
      <c r="P1241" s="15" t="s">
        <v>28</v>
      </c>
      <c r="Q1241" s="18" t="s">
        <v>2368</v>
      </c>
      <c r="R1241" s="18" t="s">
        <v>72</v>
      </c>
      <c r="S1241" s="18"/>
      <c r="T1241" s="18"/>
      <c r="U1241" s="13"/>
    </row>
    <row r="1242" ht="15.75" customHeight="1">
      <c r="B1242" s="6">
        <v>1484.0</v>
      </c>
      <c r="C1242" s="209" t="s">
        <v>99</v>
      </c>
      <c r="D1242" s="102" t="s">
        <v>714</v>
      </c>
      <c r="E1242" s="102"/>
      <c r="F1242" s="102"/>
      <c r="G1242" s="102">
        <v>46087.0</v>
      </c>
      <c r="H1242" s="15" t="s">
        <v>28</v>
      </c>
      <c r="I1242" s="209"/>
      <c r="J1242" s="209"/>
      <c r="K1242" s="209"/>
      <c r="L1242" s="209"/>
      <c r="M1242" s="209"/>
      <c r="N1242" s="13" t="s">
        <v>86</v>
      </c>
      <c r="O1242" s="13" t="s">
        <v>86</v>
      </c>
      <c r="P1242" s="15" t="s">
        <v>86</v>
      </c>
      <c r="Q1242" s="18" t="s">
        <v>2369</v>
      </c>
      <c r="R1242" s="18" t="s">
        <v>72</v>
      </c>
      <c r="S1242" s="18"/>
      <c r="T1242" s="18"/>
      <c r="U1242" s="13"/>
    </row>
    <row r="1243" ht="15.75" customHeight="1">
      <c r="B1243" s="6">
        <v>1485.0</v>
      </c>
      <c r="C1243" s="209" t="s">
        <v>1865</v>
      </c>
      <c r="D1243" s="102" t="s">
        <v>611</v>
      </c>
      <c r="E1243" s="102"/>
      <c r="F1243" s="102"/>
      <c r="G1243" s="102"/>
      <c r="H1243" s="15" t="s">
        <v>28</v>
      </c>
      <c r="I1243" s="209"/>
      <c r="J1243" s="209"/>
      <c r="K1243" s="209"/>
      <c r="L1243" s="209"/>
      <c r="M1243" s="209"/>
      <c r="N1243" s="13" t="s">
        <v>86</v>
      </c>
      <c r="O1243" s="13" t="s">
        <v>86</v>
      </c>
      <c r="P1243" s="15" t="s">
        <v>86</v>
      </c>
      <c r="Q1243" s="18" t="s">
        <v>2370</v>
      </c>
      <c r="R1243" s="18" t="s">
        <v>72</v>
      </c>
      <c r="S1243" s="18"/>
      <c r="T1243" s="18"/>
      <c r="U1243" s="13"/>
    </row>
    <row r="1244" ht="15.75" customHeight="1">
      <c r="B1244" s="6">
        <v>1486.0</v>
      </c>
      <c r="C1244" s="209" t="s">
        <v>1867</v>
      </c>
      <c r="D1244" s="102" t="s">
        <v>1221</v>
      </c>
      <c r="E1244" s="102"/>
      <c r="F1244" s="102"/>
      <c r="G1244" s="102">
        <v>46083.0</v>
      </c>
      <c r="H1244" s="15" t="s">
        <v>66</v>
      </c>
      <c r="I1244" s="209"/>
      <c r="J1244" s="209"/>
      <c r="K1244" s="209"/>
      <c r="L1244" s="209"/>
      <c r="M1244" s="209"/>
      <c r="N1244" s="13" t="s">
        <v>30</v>
      </c>
      <c r="O1244" s="15" t="s">
        <v>30</v>
      </c>
      <c r="P1244" s="15" t="s">
        <v>86</v>
      </c>
      <c r="Q1244" s="18" t="s">
        <v>2371</v>
      </c>
      <c r="R1244" s="18" t="s">
        <v>72</v>
      </c>
      <c r="S1244" s="18"/>
      <c r="T1244" s="18"/>
      <c r="U1244" s="13"/>
    </row>
    <row r="1245" ht="15.75" customHeight="1">
      <c r="B1245" s="6" t="s">
        <v>2057</v>
      </c>
      <c r="C1245" s="209" t="s">
        <v>1659</v>
      </c>
      <c r="D1245" s="102" t="s">
        <v>2190</v>
      </c>
      <c r="E1245" s="102"/>
      <c r="F1245" s="102"/>
      <c r="G1245" s="102">
        <v>46077.0</v>
      </c>
      <c r="H1245" s="15" t="s">
        <v>28</v>
      </c>
      <c r="I1245" s="209"/>
      <c r="J1245" s="209"/>
      <c r="K1245" s="209"/>
      <c r="L1245" s="209"/>
      <c r="M1245" s="209"/>
      <c r="N1245" s="13" t="s">
        <v>86</v>
      </c>
      <c r="O1245" s="13" t="s">
        <v>86</v>
      </c>
      <c r="P1245" s="15" t="s">
        <v>86</v>
      </c>
      <c r="Q1245" s="18" t="s">
        <v>2372</v>
      </c>
      <c r="R1245" s="18" t="s">
        <v>72</v>
      </c>
      <c r="S1245" s="18"/>
      <c r="T1245" s="18"/>
      <c r="U1245" s="13"/>
    </row>
    <row r="1246" ht="15.75" customHeight="1">
      <c r="B1246" s="6">
        <v>1487.0</v>
      </c>
      <c r="C1246" s="209" t="s">
        <v>1868</v>
      </c>
      <c r="D1246" s="102" t="s">
        <v>333</v>
      </c>
      <c r="E1246" s="102"/>
      <c r="F1246" s="102"/>
      <c r="G1246" s="102"/>
      <c r="H1246" s="15" t="s">
        <v>66</v>
      </c>
      <c r="I1246" s="209"/>
      <c r="J1246" s="209"/>
      <c r="K1246" s="209"/>
      <c r="L1246" s="209"/>
      <c r="M1246" s="209"/>
      <c r="N1246" s="13" t="s">
        <v>86</v>
      </c>
      <c r="O1246" s="15" t="s">
        <v>30</v>
      </c>
      <c r="P1246" s="15" t="s">
        <v>86</v>
      </c>
      <c r="Q1246" s="18" t="s">
        <v>2373</v>
      </c>
      <c r="R1246" s="18" t="s">
        <v>72</v>
      </c>
      <c r="S1246" s="18"/>
      <c r="T1246" s="18"/>
      <c r="U1246" s="13"/>
    </row>
    <row r="1247" ht="15.75" customHeight="1">
      <c r="B1247" s="6">
        <v>1488.0</v>
      </c>
      <c r="C1247" s="209" t="s">
        <v>1869</v>
      </c>
      <c r="D1247" s="102" t="s">
        <v>333</v>
      </c>
      <c r="E1247" s="102"/>
      <c r="F1247" s="102"/>
      <c r="G1247" s="102"/>
      <c r="H1247" s="15" t="s">
        <v>66</v>
      </c>
      <c r="I1247" s="209"/>
      <c r="J1247" s="209"/>
      <c r="K1247" s="209"/>
      <c r="L1247" s="209"/>
      <c r="M1247" s="209"/>
      <c r="N1247" s="13" t="s">
        <v>86</v>
      </c>
      <c r="O1247" s="15" t="s">
        <v>30</v>
      </c>
      <c r="P1247" s="15" t="s">
        <v>86</v>
      </c>
      <c r="Q1247" s="18" t="s">
        <v>2374</v>
      </c>
      <c r="R1247" s="18" t="s">
        <v>72</v>
      </c>
      <c r="S1247" s="18"/>
      <c r="T1247" s="18"/>
      <c r="U1247" s="13"/>
    </row>
    <row r="1248" ht="15.75" customHeight="1">
      <c r="B1248" s="6">
        <v>1489.0</v>
      </c>
      <c r="C1248" s="209" t="s">
        <v>1870</v>
      </c>
      <c r="D1248" s="102" t="s">
        <v>333</v>
      </c>
      <c r="E1248" s="102"/>
      <c r="F1248" s="102"/>
      <c r="G1248" s="102"/>
      <c r="H1248" s="15" t="s">
        <v>66</v>
      </c>
      <c r="I1248" s="209"/>
      <c r="J1248" s="209"/>
      <c r="K1248" s="209"/>
      <c r="L1248" s="209"/>
      <c r="M1248" s="209"/>
      <c r="N1248" s="13" t="s">
        <v>30</v>
      </c>
      <c r="O1248" s="15" t="s">
        <v>30</v>
      </c>
      <c r="P1248" s="15" t="s">
        <v>86</v>
      </c>
      <c r="Q1248" s="18" t="s">
        <v>2375</v>
      </c>
      <c r="R1248" s="18" t="s">
        <v>72</v>
      </c>
      <c r="S1248" s="18"/>
      <c r="T1248" s="18"/>
      <c r="U1248" s="13"/>
    </row>
    <row r="1249" ht="15.75" customHeight="1">
      <c r="B1249" s="6">
        <v>1490.0</v>
      </c>
      <c r="C1249" s="209" t="s">
        <v>1871</v>
      </c>
      <c r="D1249" s="102" t="s">
        <v>1221</v>
      </c>
      <c r="E1249" s="102"/>
      <c r="F1249" s="102"/>
      <c r="G1249" s="102">
        <v>46107.0</v>
      </c>
      <c r="H1249" s="15" t="s">
        <v>28</v>
      </c>
      <c r="I1249" s="209"/>
      <c r="J1249" s="209"/>
      <c r="K1249" s="209"/>
      <c r="L1249" s="209"/>
      <c r="M1249" s="209"/>
      <c r="N1249" s="13" t="s">
        <v>30</v>
      </c>
      <c r="O1249" s="15" t="s">
        <v>30</v>
      </c>
      <c r="P1249" s="15" t="s">
        <v>2377</v>
      </c>
      <c r="Q1249" s="18" t="s">
        <v>2378</v>
      </c>
      <c r="R1249" s="18" t="s">
        <v>72</v>
      </c>
      <c r="S1249" s="18"/>
      <c r="T1249" s="18"/>
      <c r="U1249" s="13"/>
    </row>
    <row r="1250" ht="15.75" customHeight="1">
      <c r="B1250" s="6">
        <v>1491.0</v>
      </c>
      <c r="C1250" s="209" t="s">
        <v>81</v>
      </c>
      <c r="D1250" s="102" t="s">
        <v>2170</v>
      </c>
      <c r="E1250" s="102"/>
      <c r="F1250" s="102"/>
      <c r="G1250" s="102">
        <v>46094.0</v>
      </c>
      <c r="H1250" s="15" t="s">
        <v>28</v>
      </c>
      <c r="I1250" s="209"/>
      <c r="J1250" s="209"/>
      <c r="K1250" s="209"/>
      <c r="L1250" s="209"/>
      <c r="M1250" s="209"/>
      <c r="N1250" s="13" t="s">
        <v>86</v>
      </c>
      <c r="O1250" s="13" t="s">
        <v>86</v>
      </c>
      <c r="P1250" s="15" t="s">
        <v>86</v>
      </c>
      <c r="Q1250" s="18" t="s">
        <v>461</v>
      </c>
      <c r="R1250" s="18" t="s">
        <v>72</v>
      </c>
      <c r="S1250" s="18"/>
      <c r="T1250" s="18"/>
      <c r="U1250" s="13"/>
    </row>
    <row r="1251" ht="15.75" customHeight="1">
      <c r="B1251" s="6">
        <v>1492.0</v>
      </c>
      <c r="C1251" s="209" t="s">
        <v>1872</v>
      </c>
      <c r="D1251" s="102" t="s">
        <v>1221</v>
      </c>
      <c r="E1251" s="102"/>
      <c r="F1251" s="102"/>
      <c r="G1251" s="102">
        <v>46091.0</v>
      </c>
      <c r="H1251" s="15" t="s">
        <v>66</v>
      </c>
      <c r="I1251" s="209"/>
      <c r="J1251" s="209"/>
      <c r="K1251" s="209"/>
      <c r="L1251" s="209"/>
      <c r="M1251" s="209"/>
      <c r="N1251" s="13" t="s">
        <v>30</v>
      </c>
      <c r="O1251" s="15" t="s">
        <v>30</v>
      </c>
      <c r="P1251" s="15" t="s">
        <v>28</v>
      </c>
      <c r="Q1251" s="18"/>
      <c r="R1251" s="18" t="s">
        <v>72</v>
      </c>
      <c r="S1251" s="18"/>
      <c r="T1251" s="18"/>
      <c r="U1251" s="13"/>
    </row>
    <row r="1252" ht="15.75" customHeight="1">
      <c r="B1252" s="6">
        <v>1493.0</v>
      </c>
      <c r="C1252" s="209" t="s">
        <v>1874</v>
      </c>
      <c r="D1252" s="102" t="s">
        <v>2129</v>
      </c>
      <c r="E1252" s="102"/>
      <c r="F1252" s="102"/>
      <c r="G1252" s="102">
        <v>46090.0</v>
      </c>
      <c r="H1252" s="15" t="s">
        <v>28</v>
      </c>
      <c r="I1252" s="209"/>
      <c r="J1252" s="209"/>
      <c r="K1252" s="209"/>
      <c r="L1252" s="209"/>
      <c r="M1252" s="209"/>
      <c r="N1252" s="13" t="s">
        <v>86</v>
      </c>
      <c r="O1252" s="13" t="s">
        <v>86</v>
      </c>
      <c r="P1252" s="15" t="s">
        <v>86</v>
      </c>
      <c r="Q1252" s="18" t="s">
        <v>2379</v>
      </c>
      <c r="R1252" s="18" t="s">
        <v>72</v>
      </c>
      <c r="S1252" s="18"/>
      <c r="T1252" s="18"/>
      <c r="U1252" s="13"/>
    </row>
    <row r="1253" ht="15.75" customHeight="1">
      <c r="B1253" s="6">
        <v>1494.0</v>
      </c>
      <c r="C1253" s="209" t="s">
        <v>1875</v>
      </c>
      <c r="D1253" s="102" t="s">
        <v>1221</v>
      </c>
      <c r="E1253" s="102"/>
      <c r="F1253" s="102"/>
      <c r="G1253" s="102">
        <v>46113.0</v>
      </c>
      <c r="H1253" s="15" t="s">
        <v>28</v>
      </c>
      <c r="I1253" s="209"/>
      <c r="J1253" s="209"/>
      <c r="K1253" s="209"/>
      <c r="L1253" s="209"/>
      <c r="M1253" s="209"/>
      <c r="N1253" s="13" t="s">
        <v>30</v>
      </c>
      <c r="O1253" s="15" t="s">
        <v>30</v>
      </c>
      <c r="P1253" s="15" t="s">
        <v>28</v>
      </c>
      <c r="Q1253" s="18" t="s">
        <v>2380</v>
      </c>
      <c r="R1253" s="18" t="s">
        <v>72</v>
      </c>
      <c r="S1253" s="18"/>
      <c r="T1253" s="18"/>
      <c r="U1253" s="13"/>
    </row>
    <row r="1254" ht="15.75" customHeight="1">
      <c r="B1254" s="6">
        <v>1495.0</v>
      </c>
      <c r="C1254" s="209" t="s">
        <v>1877</v>
      </c>
      <c r="D1254" s="102" t="s">
        <v>1221</v>
      </c>
      <c r="E1254" s="102"/>
      <c r="F1254" s="102"/>
      <c r="G1254" s="102">
        <v>46122.0</v>
      </c>
      <c r="H1254" s="15" t="s">
        <v>28</v>
      </c>
      <c r="I1254" s="209"/>
      <c r="J1254" s="209"/>
      <c r="K1254" s="209"/>
      <c r="L1254" s="209"/>
      <c r="M1254" s="209"/>
      <c r="N1254" s="13" t="s">
        <v>30</v>
      </c>
      <c r="O1254" s="15" t="s">
        <v>30</v>
      </c>
      <c r="P1254" s="15" t="s">
        <v>28</v>
      </c>
      <c r="Q1254" s="18" t="s">
        <v>2381</v>
      </c>
      <c r="R1254" s="18" t="s">
        <v>72</v>
      </c>
      <c r="S1254" s="18"/>
      <c r="T1254" s="18"/>
      <c r="U1254" s="13"/>
    </row>
    <row r="1255" ht="15.75" customHeight="1">
      <c r="B1255" s="6">
        <v>1496.0</v>
      </c>
      <c r="C1255" s="209" t="s">
        <v>1655</v>
      </c>
      <c r="D1255" s="102" t="s">
        <v>1221</v>
      </c>
      <c r="E1255" s="102"/>
      <c r="F1255" s="102"/>
      <c r="G1255" s="102">
        <v>46115.0</v>
      </c>
      <c r="H1255" s="15" t="s">
        <v>28</v>
      </c>
      <c r="I1255" s="209"/>
      <c r="J1255" s="209"/>
      <c r="K1255" s="209"/>
      <c r="L1255" s="209"/>
      <c r="M1255" s="209"/>
      <c r="N1255" s="13" t="s">
        <v>30</v>
      </c>
      <c r="O1255" s="15" t="s">
        <v>30</v>
      </c>
      <c r="P1255" s="15" t="s">
        <v>28</v>
      </c>
      <c r="Q1255" s="18"/>
      <c r="R1255" s="18" t="s">
        <v>72</v>
      </c>
      <c r="S1255" s="18"/>
      <c r="T1255" s="18"/>
      <c r="U1255" s="13"/>
    </row>
    <row r="1256" ht="15.75" customHeight="1">
      <c r="B1256" s="6">
        <v>1497.0</v>
      </c>
      <c r="C1256" s="209" t="s">
        <v>1879</v>
      </c>
      <c r="D1256" s="102" t="s">
        <v>1221</v>
      </c>
      <c r="E1256" s="102"/>
      <c r="F1256" s="102"/>
      <c r="G1256" s="102"/>
      <c r="H1256" s="15" t="s">
        <v>28</v>
      </c>
      <c r="I1256" s="209"/>
      <c r="J1256" s="209"/>
      <c r="K1256" s="209"/>
      <c r="L1256" s="209"/>
      <c r="M1256" s="209"/>
      <c r="N1256" s="13" t="s">
        <v>30</v>
      </c>
      <c r="O1256" s="15" t="s">
        <v>30</v>
      </c>
      <c r="P1256" s="15" t="s">
        <v>28</v>
      </c>
      <c r="Q1256" s="18" t="s">
        <v>2382</v>
      </c>
      <c r="R1256" s="18" t="s">
        <v>72</v>
      </c>
      <c r="S1256" s="18"/>
      <c r="T1256" s="18"/>
      <c r="U1256" s="13"/>
    </row>
    <row r="1257" ht="15.75" customHeight="1">
      <c r="B1257" s="6">
        <v>1498.0</v>
      </c>
      <c r="C1257" s="209" t="s">
        <v>1880</v>
      </c>
      <c r="D1257" s="102" t="s">
        <v>1221</v>
      </c>
      <c r="E1257" s="102"/>
      <c r="F1257" s="102"/>
      <c r="G1257" s="102">
        <v>46112.0</v>
      </c>
      <c r="H1257" s="15" t="s">
        <v>28</v>
      </c>
      <c r="I1257" s="209"/>
      <c r="J1257" s="209"/>
      <c r="K1257" s="209"/>
      <c r="L1257" s="209"/>
      <c r="M1257" s="209"/>
      <c r="N1257" s="13" t="s">
        <v>30</v>
      </c>
      <c r="O1257" s="15" t="s">
        <v>30</v>
      </c>
      <c r="P1257" s="15" t="s">
        <v>28</v>
      </c>
      <c r="Q1257" s="18" t="s">
        <v>2383</v>
      </c>
      <c r="R1257" s="18" t="s">
        <v>72</v>
      </c>
      <c r="S1257" s="18"/>
      <c r="T1257" s="18"/>
      <c r="U1257" s="13"/>
    </row>
    <row r="1258" ht="15.75" customHeight="1">
      <c r="B1258" s="6">
        <v>1499.0</v>
      </c>
      <c r="C1258" s="209" t="s">
        <v>1883</v>
      </c>
      <c r="D1258" s="102" t="s">
        <v>2170</v>
      </c>
      <c r="E1258" s="102"/>
      <c r="F1258" s="102"/>
      <c r="G1258" s="102">
        <v>46098.0</v>
      </c>
      <c r="H1258" s="15" t="s">
        <v>28</v>
      </c>
      <c r="I1258" s="209"/>
      <c r="J1258" s="209"/>
      <c r="K1258" s="209"/>
      <c r="L1258" s="209"/>
      <c r="M1258" s="209"/>
      <c r="N1258" s="13" t="s">
        <v>30</v>
      </c>
      <c r="O1258" s="15" t="s">
        <v>30</v>
      </c>
      <c r="P1258" s="15" t="s">
        <v>28</v>
      </c>
      <c r="Q1258" s="18"/>
      <c r="R1258" s="18" t="s">
        <v>72</v>
      </c>
      <c r="S1258" s="18"/>
      <c r="T1258" s="18"/>
      <c r="U1258" s="13"/>
    </row>
    <row r="1259" ht="15.75" customHeight="1">
      <c r="B1259" s="6">
        <v>1500.0</v>
      </c>
      <c r="C1259" s="209" t="s">
        <v>1884</v>
      </c>
      <c r="D1259" s="102" t="s">
        <v>2170</v>
      </c>
      <c r="E1259" s="102"/>
      <c r="F1259" s="102"/>
      <c r="G1259" s="102">
        <v>46086.0</v>
      </c>
      <c r="H1259" s="15" t="s">
        <v>28</v>
      </c>
      <c r="I1259" s="209"/>
      <c r="J1259" s="209"/>
      <c r="K1259" s="209"/>
      <c r="L1259" s="209"/>
      <c r="M1259" s="209"/>
      <c r="N1259" s="13" t="s">
        <v>30</v>
      </c>
      <c r="O1259" s="15" t="s">
        <v>30</v>
      </c>
      <c r="P1259" s="15" t="s">
        <v>86</v>
      </c>
      <c r="Q1259" s="18"/>
      <c r="R1259" s="18" t="s">
        <v>72</v>
      </c>
      <c r="S1259" s="18"/>
      <c r="T1259" s="18"/>
      <c r="U1259" s="13"/>
    </row>
    <row r="1260" ht="15.75" customHeight="1">
      <c r="B1260" s="6">
        <v>1501.0</v>
      </c>
      <c r="C1260" s="209" t="s">
        <v>206</v>
      </c>
      <c r="D1260" s="102" t="s">
        <v>2170</v>
      </c>
      <c r="E1260" s="102"/>
      <c r="F1260" s="102"/>
      <c r="G1260" s="102">
        <v>46091.0</v>
      </c>
      <c r="H1260" s="15" t="s">
        <v>28</v>
      </c>
      <c r="I1260" s="209"/>
      <c r="J1260" s="209"/>
      <c r="K1260" s="209"/>
      <c r="L1260" s="209"/>
      <c r="M1260" s="209"/>
      <c r="N1260" s="13" t="s">
        <v>30</v>
      </c>
      <c r="O1260" s="15" t="s">
        <v>30</v>
      </c>
      <c r="P1260" s="15" t="s">
        <v>28</v>
      </c>
      <c r="Q1260" s="18"/>
      <c r="R1260" s="18" t="s">
        <v>72</v>
      </c>
      <c r="S1260" s="18"/>
      <c r="T1260" s="18"/>
      <c r="U1260" s="13"/>
    </row>
    <row r="1261" ht="15.75" customHeight="1">
      <c r="B1261" s="6">
        <v>1502.0</v>
      </c>
      <c r="C1261" s="209" t="s">
        <v>103</v>
      </c>
      <c r="D1261" s="102" t="s">
        <v>1221</v>
      </c>
      <c r="E1261" s="102"/>
      <c r="F1261" s="102"/>
      <c r="G1261" s="102">
        <v>46150.0</v>
      </c>
      <c r="H1261" s="15" t="s">
        <v>28</v>
      </c>
      <c r="I1261" s="209"/>
      <c r="J1261" s="209"/>
      <c r="K1261" s="209"/>
      <c r="L1261" s="209"/>
      <c r="M1261" s="209"/>
      <c r="N1261" s="13" t="s">
        <v>30</v>
      </c>
      <c r="O1261" s="15" t="s">
        <v>30</v>
      </c>
      <c r="P1261" s="15" t="s">
        <v>28</v>
      </c>
      <c r="Q1261" s="18"/>
      <c r="R1261" s="18" t="s">
        <v>72</v>
      </c>
      <c r="S1261" s="18"/>
      <c r="T1261" s="18"/>
      <c r="U1261" s="13"/>
    </row>
    <row r="1262" ht="15.75" customHeight="1">
      <c r="B1262" s="6">
        <v>1503.0</v>
      </c>
      <c r="C1262" s="209" t="s">
        <v>1635</v>
      </c>
      <c r="D1262" s="102" t="s">
        <v>2190</v>
      </c>
      <c r="E1262" s="102"/>
      <c r="F1262" s="102"/>
      <c r="G1262" s="102">
        <v>46101.0</v>
      </c>
      <c r="H1262" s="15" t="s">
        <v>28</v>
      </c>
      <c r="I1262" s="209"/>
      <c r="J1262" s="209"/>
      <c r="K1262" s="209"/>
      <c r="L1262" s="209"/>
      <c r="M1262" s="209"/>
      <c r="N1262" s="13" t="s">
        <v>86</v>
      </c>
      <c r="O1262" s="13" t="s">
        <v>86</v>
      </c>
      <c r="P1262" s="15" t="s">
        <v>86</v>
      </c>
      <c r="Q1262" s="18" t="s">
        <v>2384</v>
      </c>
      <c r="R1262" s="18" t="s">
        <v>72</v>
      </c>
      <c r="S1262" s="18"/>
      <c r="T1262" s="18"/>
      <c r="U1262" s="13"/>
    </row>
    <row r="1263" ht="15.75" customHeight="1">
      <c r="B1263" s="6">
        <v>1504.0</v>
      </c>
      <c r="C1263" s="209" t="s">
        <v>1886</v>
      </c>
      <c r="D1263" s="102" t="s">
        <v>1221</v>
      </c>
      <c r="E1263" s="102"/>
      <c r="F1263" s="102"/>
      <c r="G1263" s="102">
        <v>46132.0</v>
      </c>
      <c r="H1263" s="15" t="s">
        <v>28</v>
      </c>
      <c r="I1263" s="209"/>
      <c r="J1263" s="209"/>
      <c r="K1263" s="209"/>
      <c r="L1263" s="209"/>
      <c r="M1263" s="209"/>
      <c r="N1263" s="13" t="s">
        <v>30</v>
      </c>
      <c r="O1263" s="15" t="s">
        <v>30</v>
      </c>
      <c r="P1263" s="15" t="s">
        <v>28</v>
      </c>
      <c r="Q1263" s="18" t="s">
        <v>2385</v>
      </c>
      <c r="R1263" s="18" t="s">
        <v>72</v>
      </c>
      <c r="S1263" s="18"/>
      <c r="T1263" s="18"/>
      <c r="U1263" s="13"/>
    </row>
    <row r="1264" ht="15.75" customHeight="1">
      <c r="B1264" s="6">
        <v>1505.0</v>
      </c>
      <c r="C1264" s="209" t="s">
        <v>252</v>
      </c>
      <c r="D1264" s="102" t="s">
        <v>1221</v>
      </c>
      <c r="E1264" s="102"/>
      <c r="F1264" s="102"/>
      <c r="G1264" s="102">
        <v>46178.0</v>
      </c>
      <c r="H1264" s="15" t="s">
        <v>28</v>
      </c>
      <c r="I1264" s="209"/>
      <c r="J1264" s="209"/>
      <c r="K1264" s="209"/>
      <c r="L1264" s="209"/>
      <c r="M1264" s="209"/>
      <c r="N1264" s="13" t="s">
        <v>30</v>
      </c>
      <c r="O1264" s="15" t="s">
        <v>30</v>
      </c>
      <c r="P1264" s="15" t="s">
        <v>28</v>
      </c>
      <c r="Q1264" s="18" t="s">
        <v>1064</v>
      </c>
      <c r="R1264" s="18" t="s">
        <v>72</v>
      </c>
      <c r="S1264" s="18"/>
      <c r="T1264" s="18"/>
      <c r="U1264" s="13"/>
    </row>
    <row r="1265" ht="15.75" customHeight="1">
      <c r="B1265" s="6">
        <v>1506.0</v>
      </c>
      <c r="C1265" s="209" t="s">
        <v>1888</v>
      </c>
      <c r="D1265" s="102" t="s">
        <v>1221</v>
      </c>
      <c r="E1265" s="102"/>
      <c r="F1265" s="102"/>
      <c r="G1265" s="102">
        <v>46132.0</v>
      </c>
      <c r="H1265" s="15" t="s">
        <v>28</v>
      </c>
      <c r="I1265" s="209"/>
      <c r="J1265" s="209"/>
      <c r="K1265" s="209"/>
      <c r="L1265" s="209"/>
      <c r="M1265" s="209"/>
      <c r="N1265" s="13" t="s">
        <v>30</v>
      </c>
      <c r="O1265" s="15" t="s">
        <v>30</v>
      </c>
      <c r="P1265" s="15" t="s">
        <v>28</v>
      </c>
      <c r="Q1265" s="18" t="s">
        <v>2386</v>
      </c>
      <c r="R1265" s="18" t="s">
        <v>72</v>
      </c>
      <c r="S1265" s="18"/>
      <c r="T1265" s="18"/>
      <c r="U1265" s="13"/>
    </row>
    <row r="1266" ht="15.75" customHeight="1">
      <c r="B1266" s="6">
        <v>1507.0</v>
      </c>
      <c r="C1266" s="209" t="s">
        <v>1890</v>
      </c>
      <c r="D1266" s="102" t="s">
        <v>1221</v>
      </c>
      <c r="E1266" s="102"/>
      <c r="F1266" s="102"/>
      <c r="G1266" s="102">
        <v>46141.0</v>
      </c>
      <c r="H1266" s="15" t="s">
        <v>28</v>
      </c>
      <c r="I1266" s="209"/>
      <c r="J1266" s="209"/>
      <c r="K1266" s="209"/>
      <c r="L1266" s="209"/>
      <c r="M1266" s="209"/>
      <c r="N1266" s="13" t="s">
        <v>30</v>
      </c>
      <c r="O1266" s="15" t="s">
        <v>30</v>
      </c>
      <c r="P1266" s="15" t="s">
        <v>86</v>
      </c>
      <c r="Q1266" s="18" t="s">
        <v>2387</v>
      </c>
      <c r="R1266" s="18" t="s">
        <v>72</v>
      </c>
      <c r="S1266" s="18"/>
      <c r="T1266" s="18"/>
      <c r="U1266" s="13"/>
    </row>
    <row r="1267" ht="15.75" customHeight="1">
      <c r="B1267" s="6">
        <v>1508.0</v>
      </c>
      <c r="C1267" s="209" t="s">
        <v>1891</v>
      </c>
      <c r="D1267" s="102" t="s">
        <v>1221</v>
      </c>
      <c r="E1267" s="102"/>
      <c r="F1267" s="102"/>
      <c r="G1267" s="102">
        <v>46117.0</v>
      </c>
      <c r="H1267" s="15" t="s">
        <v>28</v>
      </c>
      <c r="I1267" s="209"/>
      <c r="J1267" s="209"/>
      <c r="K1267" s="209"/>
      <c r="L1267" s="209"/>
      <c r="M1267" s="209"/>
      <c r="N1267" s="13" t="s">
        <v>30</v>
      </c>
      <c r="O1267" s="15" t="s">
        <v>30</v>
      </c>
      <c r="P1267" s="15" t="s">
        <v>28</v>
      </c>
      <c r="Q1267" s="18" t="s">
        <v>2388</v>
      </c>
      <c r="R1267" s="18" t="s">
        <v>72</v>
      </c>
      <c r="S1267" s="18"/>
      <c r="T1267" s="18"/>
      <c r="U1267" s="13"/>
    </row>
    <row r="1268" ht="15.75" customHeight="1">
      <c r="B1268" s="6">
        <v>1509.0</v>
      </c>
      <c r="C1268" s="209" t="s">
        <v>1893</v>
      </c>
      <c r="D1268" s="102" t="s">
        <v>1221</v>
      </c>
      <c r="E1268" s="102"/>
      <c r="F1268" s="102"/>
      <c r="G1268" s="102"/>
      <c r="H1268" s="15" t="s">
        <v>66</v>
      </c>
      <c r="I1268" s="209"/>
      <c r="J1268" s="209"/>
      <c r="K1268" s="209"/>
      <c r="L1268" s="209"/>
      <c r="M1268" s="209"/>
      <c r="N1268" s="13" t="s">
        <v>30</v>
      </c>
      <c r="O1268" s="15" t="s">
        <v>30</v>
      </c>
      <c r="P1268" s="15" t="s">
        <v>28</v>
      </c>
      <c r="Q1268" s="18"/>
      <c r="R1268" s="18" t="s">
        <v>72</v>
      </c>
      <c r="S1268" s="18"/>
      <c r="T1268" s="18"/>
      <c r="U1268" s="13"/>
    </row>
    <row r="1269" ht="15.75" customHeight="1">
      <c r="B1269" s="6">
        <v>1510.0</v>
      </c>
      <c r="C1269" s="209" t="s">
        <v>1894</v>
      </c>
      <c r="D1269" s="102" t="s">
        <v>1221</v>
      </c>
      <c r="E1269" s="102"/>
      <c r="F1269" s="102"/>
      <c r="G1269" s="102">
        <v>46114.0</v>
      </c>
      <c r="H1269" s="15" t="s">
        <v>28</v>
      </c>
      <c r="I1269" s="209"/>
      <c r="J1269" s="209"/>
      <c r="K1269" s="209"/>
      <c r="L1269" s="209"/>
      <c r="M1269" s="209"/>
      <c r="N1269" s="13" t="s">
        <v>30</v>
      </c>
      <c r="O1269" s="15" t="s">
        <v>30</v>
      </c>
      <c r="P1269" s="15" t="s">
        <v>28</v>
      </c>
      <c r="Q1269" s="18" t="s">
        <v>2389</v>
      </c>
      <c r="R1269" s="18" t="s">
        <v>72</v>
      </c>
      <c r="S1269" s="18"/>
      <c r="T1269" s="18"/>
      <c r="U1269" s="13"/>
    </row>
    <row r="1270" ht="15.75" customHeight="1">
      <c r="B1270" s="6">
        <v>1511.0</v>
      </c>
      <c r="C1270" s="209" t="s">
        <v>1895</v>
      </c>
      <c r="D1270" s="102" t="s">
        <v>333</v>
      </c>
      <c r="E1270" s="102"/>
      <c r="F1270" s="102"/>
      <c r="G1270" s="102"/>
      <c r="H1270" s="15" t="s">
        <v>66</v>
      </c>
      <c r="I1270" s="209"/>
      <c r="J1270" s="209"/>
      <c r="K1270" s="209"/>
      <c r="L1270" s="209"/>
      <c r="M1270" s="209"/>
      <c r="N1270" s="13" t="s">
        <v>30</v>
      </c>
      <c r="O1270" s="15" t="s">
        <v>30</v>
      </c>
      <c r="P1270" s="15" t="s">
        <v>86</v>
      </c>
      <c r="Q1270" s="18" t="s">
        <v>2390</v>
      </c>
      <c r="R1270" s="18" t="s">
        <v>72</v>
      </c>
      <c r="S1270" s="18"/>
      <c r="T1270" s="18"/>
      <c r="U1270" s="13"/>
    </row>
    <row r="1271" ht="15.75" customHeight="1">
      <c r="B1271" s="6">
        <v>1512.0</v>
      </c>
      <c r="C1271" s="209" t="s">
        <v>1896</v>
      </c>
      <c r="D1271" s="102" t="s">
        <v>333</v>
      </c>
      <c r="E1271" s="102"/>
      <c r="F1271" s="102"/>
      <c r="G1271" s="102"/>
      <c r="H1271" s="15" t="s">
        <v>28</v>
      </c>
      <c r="I1271" s="209"/>
      <c r="J1271" s="209"/>
      <c r="K1271" s="209"/>
      <c r="L1271" s="209"/>
      <c r="M1271" s="209"/>
      <c r="N1271" s="13" t="s">
        <v>86</v>
      </c>
      <c r="O1271" s="13" t="s">
        <v>86</v>
      </c>
      <c r="P1271" s="15" t="s">
        <v>28</v>
      </c>
      <c r="Q1271" s="18"/>
      <c r="R1271" s="18" t="s">
        <v>72</v>
      </c>
      <c r="S1271" s="18"/>
      <c r="T1271" s="18"/>
      <c r="U1271" s="13"/>
    </row>
    <row r="1272" ht="15.75" customHeight="1">
      <c r="B1272" s="6">
        <v>1513.0</v>
      </c>
      <c r="C1272" s="209" t="s">
        <v>1897</v>
      </c>
      <c r="D1272" s="102" t="s">
        <v>333</v>
      </c>
      <c r="E1272" s="102"/>
      <c r="F1272" s="102"/>
      <c r="G1272" s="102"/>
      <c r="H1272" s="15" t="s">
        <v>66</v>
      </c>
      <c r="I1272" s="209"/>
      <c r="J1272" s="209"/>
      <c r="K1272" s="209"/>
      <c r="L1272" s="209"/>
      <c r="M1272" s="209"/>
      <c r="N1272" s="13" t="s">
        <v>86</v>
      </c>
      <c r="O1272" s="13" t="s">
        <v>86</v>
      </c>
      <c r="P1272" s="15" t="s">
        <v>28</v>
      </c>
      <c r="Q1272" s="18" t="s">
        <v>2391</v>
      </c>
      <c r="R1272" s="18" t="s">
        <v>72</v>
      </c>
      <c r="S1272" s="18"/>
      <c r="T1272" s="18"/>
      <c r="U1272" s="13"/>
    </row>
    <row r="1273" ht="15.75" customHeight="1">
      <c r="B1273" s="6">
        <v>1514.0</v>
      </c>
      <c r="C1273" s="209" t="s">
        <v>1898</v>
      </c>
      <c r="D1273" s="102" t="s">
        <v>1221</v>
      </c>
      <c r="E1273" s="102"/>
      <c r="F1273" s="102"/>
      <c r="G1273" s="102"/>
      <c r="H1273" s="15" t="s">
        <v>66</v>
      </c>
      <c r="I1273" s="209"/>
      <c r="J1273" s="209"/>
      <c r="K1273" s="209"/>
      <c r="L1273" s="209"/>
      <c r="M1273" s="209"/>
      <c r="N1273" s="13" t="s">
        <v>86</v>
      </c>
      <c r="O1273" s="13" t="s">
        <v>86</v>
      </c>
      <c r="P1273" s="15" t="s">
        <v>28</v>
      </c>
      <c r="Q1273" s="18"/>
      <c r="R1273" s="18" t="s">
        <v>72</v>
      </c>
      <c r="S1273" s="18"/>
      <c r="T1273" s="18"/>
      <c r="U1273" s="13"/>
    </row>
    <row r="1274" ht="15.75" customHeight="1">
      <c r="B1274" s="6">
        <v>1515.0</v>
      </c>
      <c r="C1274" s="209" t="s">
        <v>1899</v>
      </c>
      <c r="D1274" s="102" t="s">
        <v>1221</v>
      </c>
      <c r="E1274" s="102"/>
      <c r="F1274" s="102"/>
      <c r="G1274" s="102"/>
      <c r="H1274" s="15"/>
      <c r="I1274" s="209"/>
      <c r="J1274" s="209"/>
      <c r="K1274" s="209"/>
      <c r="L1274" s="209"/>
      <c r="M1274" s="209"/>
      <c r="N1274" s="13"/>
      <c r="O1274" s="13"/>
      <c r="P1274" s="15"/>
      <c r="Q1274" s="18"/>
      <c r="R1274" s="18" t="s">
        <v>72</v>
      </c>
      <c r="S1274" s="18"/>
      <c r="T1274" s="18"/>
      <c r="U1274" s="13"/>
    </row>
    <row r="1275" ht="15.75" customHeight="1">
      <c r="B1275" s="6">
        <v>1516.0</v>
      </c>
      <c r="C1275" s="209" t="s">
        <v>1901</v>
      </c>
      <c r="D1275" s="102" t="s">
        <v>1221</v>
      </c>
      <c r="E1275" s="102"/>
      <c r="F1275" s="102"/>
      <c r="G1275" s="102">
        <v>46134.0</v>
      </c>
      <c r="H1275" s="15" t="s">
        <v>28</v>
      </c>
      <c r="I1275" s="209"/>
      <c r="J1275" s="209"/>
      <c r="K1275" s="209"/>
      <c r="L1275" s="209"/>
      <c r="M1275" s="209"/>
      <c r="N1275" s="13" t="s">
        <v>86</v>
      </c>
      <c r="O1275" s="13" t="s">
        <v>86</v>
      </c>
      <c r="P1275" s="15" t="s">
        <v>28</v>
      </c>
      <c r="Q1275" s="18" t="s">
        <v>2392</v>
      </c>
      <c r="R1275" s="18" t="s">
        <v>72</v>
      </c>
      <c r="S1275" s="18"/>
      <c r="T1275" s="18"/>
      <c r="U1275" s="13"/>
    </row>
    <row r="1276" ht="15.75" customHeight="1">
      <c r="B1276" s="6" t="s">
        <v>2059</v>
      </c>
      <c r="C1276" s="209" t="s">
        <v>1798</v>
      </c>
      <c r="D1276" s="102" t="s">
        <v>1221</v>
      </c>
      <c r="E1276" s="102"/>
      <c r="F1276" s="102"/>
      <c r="G1276" s="102">
        <v>46092.0</v>
      </c>
      <c r="H1276" s="15" t="s">
        <v>28</v>
      </c>
      <c r="I1276" s="209"/>
      <c r="J1276" s="209"/>
      <c r="K1276" s="209"/>
      <c r="L1276" s="209"/>
      <c r="M1276" s="209"/>
      <c r="N1276" s="13" t="s">
        <v>86</v>
      </c>
      <c r="O1276" s="13" t="s">
        <v>86</v>
      </c>
      <c r="P1276" s="15" t="s">
        <v>86</v>
      </c>
      <c r="Q1276" s="18" t="s">
        <v>2294</v>
      </c>
      <c r="R1276" s="18" t="s">
        <v>72</v>
      </c>
      <c r="S1276" s="18"/>
      <c r="T1276" s="18"/>
      <c r="U1276" s="13"/>
    </row>
    <row r="1277" ht="15.75" customHeight="1">
      <c r="B1277" s="6">
        <v>1517.0</v>
      </c>
      <c r="C1277" s="209" t="s">
        <v>1902</v>
      </c>
      <c r="D1277" s="102" t="s">
        <v>2190</v>
      </c>
      <c r="E1277" s="102"/>
      <c r="F1277" s="102"/>
      <c r="G1277" s="102">
        <v>46094.0</v>
      </c>
      <c r="H1277" s="15" t="s">
        <v>28</v>
      </c>
      <c r="I1277" s="209"/>
      <c r="J1277" s="209"/>
      <c r="K1277" s="209"/>
      <c r="L1277" s="209"/>
      <c r="M1277" s="209"/>
      <c r="N1277" s="13" t="s">
        <v>86</v>
      </c>
      <c r="O1277" s="13" t="s">
        <v>86</v>
      </c>
      <c r="P1277" s="15" t="s">
        <v>86</v>
      </c>
      <c r="Q1277" s="18" t="s">
        <v>2394</v>
      </c>
      <c r="R1277" s="18" t="s">
        <v>72</v>
      </c>
      <c r="S1277" s="18"/>
      <c r="T1277" s="18"/>
      <c r="U1277" s="13"/>
    </row>
    <row r="1278" ht="15.75" customHeight="1">
      <c r="B1278" s="6">
        <v>1518.0</v>
      </c>
      <c r="C1278" s="209" t="s">
        <v>1903</v>
      </c>
      <c r="D1278" s="102" t="s">
        <v>2395</v>
      </c>
      <c r="E1278" s="102"/>
      <c r="F1278" s="102"/>
      <c r="G1278" s="102">
        <v>46094.0</v>
      </c>
      <c r="H1278" s="15" t="s">
        <v>28</v>
      </c>
      <c r="I1278" s="209"/>
      <c r="J1278" s="209"/>
      <c r="K1278" s="209"/>
      <c r="L1278" s="209"/>
      <c r="M1278" s="209"/>
      <c r="N1278" s="13" t="s">
        <v>86</v>
      </c>
      <c r="O1278" s="13" t="s">
        <v>86</v>
      </c>
      <c r="P1278" s="15" t="s">
        <v>86</v>
      </c>
      <c r="Q1278" s="18" t="s">
        <v>2394</v>
      </c>
      <c r="R1278" s="18" t="s">
        <v>72</v>
      </c>
      <c r="S1278" s="18"/>
      <c r="T1278" s="18"/>
      <c r="U1278" s="13"/>
    </row>
    <row r="1279" ht="15.75" customHeight="1">
      <c r="B1279" s="6" t="s">
        <v>2061</v>
      </c>
      <c r="C1279" s="209" t="s">
        <v>1830</v>
      </c>
      <c r="D1279" s="102" t="s">
        <v>2396</v>
      </c>
      <c r="E1279" s="102"/>
      <c r="F1279" s="102"/>
      <c r="G1279" s="102">
        <v>46098.0</v>
      </c>
      <c r="H1279" s="15" t="s">
        <v>28</v>
      </c>
      <c r="I1279" s="209"/>
      <c r="J1279" s="209"/>
      <c r="K1279" s="209"/>
      <c r="L1279" s="209"/>
      <c r="M1279" s="209"/>
      <c r="N1279" s="13" t="s">
        <v>30</v>
      </c>
      <c r="O1279" s="15" t="s">
        <v>30</v>
      </c>
      <c r="P1279" s="15" t="s">
        <v>86</v>
      </c>
      <c r="Q1279" s="18" t="s">
        <v>2345</v>
      </c>
      <c r="R1279" s="18" t="s">
        <v>72</v>
      </c>
      <c r="S1279" s="18"/>
      <c r="T1279" s="18"/>
      <c r="U1279" s="13"/>
    </row>
    <row r="1280" ht="15.75" customHeight="1">
      <c r="B1280" s="6" t="s">
        <v>2058</v>
      </c>
      <c r="C1280" s="209" t="s">
        <v>1770</v>
      </c>
      <c r="D1280" s="102" t="s">
        <v>1221</v>
      </c>
      <c r="E1280" s="102"/>
      <c r="F1280" s="102"/>
      <c r="G1280" s="102">
        <v>46093.0</v>
      </c>
      <c r="H1280" s="15" t="s">
        <v>28</v>
      </c>
      <c r="I1280" s="209"/>
      <c r="J1280" s="209"/>
      <c r="K1280" s="209"/>
      <c r="L1280" s="209"/>
      <c r="M1280" s="209"/>
      <c r="N1280" s="13" t="s">
        <v>86</v>
      </c>
      <c r="O1280" s="13" t="s">
        <v>86</v>
      </c>
      <c r="P1280" s="15" t="s">
        <v>86</v>
      </c>
      <c r="Q1280" s="18" t="s">
        <v>2397</v>
      </c>
      <c r="R1280" s="18" t="s">
        <v>72</v>
      </c>
      <c r="S1280" s="18"/>
      <c r="T1280" s="18"/>
      <c r="U1280" s="13"/>
    </row>
    <row r="1281" ht="15.75" customHeight="1">
      <c r="B1281" s="6">
        <v>1519.0</v>
      </c>
      <c r="C1281" s="209" t="s">
        <v>1904</v>
      </c>
      <c r="D1281" s="102"/>
      <c r="E1281" s="102"/>
      <c r="F1281" s="102"/>
      <c r="G1281" s="102">
        <v>46127.0</v>
      </c>
      <c r="H1281" s="15" t="s">
        <v>28</v>
      </c>
      <c r="I1281" s="209"/>
      <c r="J1281" s="209"/>
      <c r="K1281" s="209"/>
      <c r="L1281" s="209"/>
      <c r="M1281" s="209"/>
      <c r="N1281" s="13" t="s">
        <v>30</v>
      </c>
      <c r="O1281" s="15" t="s">
        <v>30</v>
      </c>
      <c r="P1281" s="15" t="s">
        <v>28</v>
      </c>
      <c r="Q1281" s="18" t="s">
        <v>2398</v>
      </c>
      <c r="R1281" s="18" t="s">
        <v>72</v>
      </c>
      <c r="S1281" s="18"/>
      <c r="T1281" s="18"/>
      <c r="U1281" s="13"/>
    </row>
    <row r="1282" ht="15.75" customHeight="1">
      <c r="B1282" s="6">
        <v>1520.0</v>
      </c>
      <c r="C1282" s="209" t="s">
        <v>1906</v>
      </c>
      <c r="D1282" s="102"/>
      <c r="E1282" s="102"/>
      <c r="F1282" s="102"/>
      <c r="G1282" s="102">
        <v>46139.0</v>
      </c>
      <c r="H1282" s="15" t="s">
        <v>28</v>
      </c>
      <c r="I1282" s="209"/>
      <c r="J1282" s="209"/>
      <c r="K1282" s="209"/>
      <c r="L1282" s="209"/>
      <c r="M1282" s="209"/>
      <c r="N1282" s="13" t="s">
        <v>30</v>
      </c>
      <c r="O1282" s="15" t="s">
        <v>30</v>
      </c>
      <c r="P1282" s="15" t="s">
        <v>28</v>
      </c>
      <c r="Q1282" s="18" t="s">
        <v>2399</v>
      </c>
      <c r="R1282" s="18" t="s">
        <v>72</v>
      </c>
      <c r="S1282" s="18"/>
      <c r="T1282" s="18"/>
      <c r="U1282" s="13"/>
    </row>
    <row r="1283" ht="15.75" customHeight="1">
      <c r="B1283" s="6">
        <v>1521.0</v>
      </c>
      <c r="C1283" s="209" t="s">
        <v>102</v>
      </c>
      <c r="D1283" s="102" t="s">
        <v>611</v>
      </c>
      <c r="E1283" s="102"/>
      <c r="F1283" s="102"/>
      <c r="G1283" s="102"/>
      <c r="H1283" s="15" t="s">
        <v>28</v>
      </c>
      <c r="I1283" s="209"/>
      <c r="J1283" s="209"/>
      <c r="K1283" s="209"/>
      <c r="L1283" s="209"/>
      <c r="M1283" s="209"/>
      <c r="N1283" s="13" t="s">
        <v>86</v>
      </c>
      <c r="O1283" s="13" t="s">
        <v>86</v>
      </c>
      <c r="P1283" s="15" t="s">
        <v>86</v>
      </c>
      <c r="Q1283" s="18" t="s">
        <v>620</v>
      </c>
      <c r="R1283" s="18" t="s">
        <v>72</v>
      </c>
      <c r="S1283" s="18"/>
      <c r="T1283" s="18"/>
      <c r="U1283" s="13"/>
    </row>
    <row r="1284" ht="15.75" customHeight="1">
      <c r="B1284" s="6">
        <v>1522.0</v>
      </c>
      <c r="C1284" s="209" t="s">
        <v>1908</v>
      </c>
      <c r="D1284" s="102" t="s">
        <v>333</v>
      </c>
      <c r="E1284" s="102"/>
      <c r="F1284" s="102"/>
      <c r="G1284" s="102">
        <v>46100.0</v>
      </c>
      <c r="H1284" s="15" t="s">
        <v>66</v>
      </c>
      <c r="I1284" s="209"/>
      <c r="J1284" s="209"/>
      <c r="K1284" s="209"/>
      <c r="L1284" s="209"/>
      <c r="M1284" s="209"/>
      <c r="N1284" s="13" t="s">
        <v>86</v>
      </c>
      <c r="O1284" s="13" t="s">
        <v>86</v>
      </c>
      <c r="P1284" s="15" t="s">
        <v>28</v>
      </c>
      <c r="Q1284" s="18" t="s">
        <v>2400</v>
      </c>
      <c r="R1284" s="18" t="s">
        <v>72</v>
      </c>
      <c r="S1284" s="18"/>
      <c r="T1284" s="18"/>
      <c r="U1284" s="13"/>
    </row>
    <row r="1285" ht="15.75" customHeight="1">
      <c r="B1285" s="6">
        <v>1523.0</v>
      </c>
      <c r="C1285" s="209" t="s">
        <v>2401</v>
      </c>
      <c r="D1285" s="102" t="s">
        <v>2190</v>
      </c>
      <c r="E1285" s="102"/>
      <c r="F1285" s="102"/>
      <c r="G1285" s="102">
        <v>46100.0</v>
      </c>
      <c r="H1285" s="15" t="s">
        <v>28</v>
      </c>
      <c r="I1285" s="209"/>
      <c r="J1285" s="209"/>
      <c r="K1285" s="209"/>
      <c r="L1285" s="209"/>
      <c r="M1285" s="209"/>
      <c r="N1285" s="13" t="s">
        <v>86</v>
      </c>
      <c r="O1285" s="13" t="s">
        <v>86</v>
      </c>
      <c r="P1285" s="15" t="s">
        <v>86</v>
      </c>
      <c r="Q1285" s="18" t="s">
        <v>2127</v>
      </c>
      <c r="R1285" s="18" t="s">
        <v>72</v>
      </c>
      <c r="S1285" s="18"/>
      <c r="T1285" s="18"/>
      <c r="U1285" s="13"/>
    </row>
    <row r="1286" ht="15.75" customHeight="1">
      <c r="B1286" s="6">
        <v>1524.0</v>
      </c>
      <c r="C1286" s="209" t="s">
        <v>1909</v>
      </c>
      <c r="D1286" s="102" t="s">
        <v>1221</v>
      </c>
      <c r="E1286" s="102"/>
      <c r="F1286" s="102"/>
      <c r="G1286" s="102">
        <v>46143.0</v>
      </c>
      <c r="H1286" s="15" t="s">
        <v>78</v>
      </c>
      <c r="I1286" s="209"/>
      <c r="J1286" s="209"/>
      <c r="K1286" s="209"/>
      <c r="L1286" s="209"/>
      <c r="M1286" s="209"/>
      <c r="N1286" s="13" t="s">
        <v>30</v>
      </c>
      <c r="O1286" s="15" t="s">
        <v>30</v>
      </c>
      <c r="P1286" s="15" t="s">
        <v>28</v>
      </c>
      <c r="Q1286" s="18" t="s">
        <v>2402</v>
      </c>
      <c r="R1286" s="18" t="s">
        <v>72</v>
      </c>
      <c r="S1286" s="18"/>
      <c r="T1286" s="18"/>
      <c r="U1286" s="13"/>
    </row>
    <row r="1287" ht="15.75" customHeight="1">
      <c r="B1287" s="6">
        <v>1525.0</v>
      </c>
      <c r="C1287" s="209" t="s">
        <v>1910</v>
      </c>
      <c r="D1287" s="102" t="s">
        <v>1221</v>
      </c>
      <c r="E1287" s="102"/>
      <c r="F1287" s="102"/>
      <c r="G1287" s="102">
        <v>46146.0</v>
      </c>
      <c r="H1287" s="15" t="s">
        <v>28</v>
      </c>
      <c r="I1287" s="209"/>
      <c r="J1287" s="209"/>
      <c r="K1287" s="209"/>
      <c r="L1287" s="209"/>
      <c r="M1287" s="209"/>
      <c r="N1287" s="13" t="s">
        <v>30</v>
      </c>
      <c r="O1287" s="15" t="s">
        <v>30</v>
      </c>
      <c r="P1287" s="15" t="s">
        <v>28</v>
      </c>
      <c r="Q1287" s="18" t="s">
        <v>2403</v>
      </c>
      <c r="R1287" s="18" t="s">
        <v>72</v>
      </c>
      <c r="S1287" s="18"/>
      <c r="T1287" s="18"/>
      <c r="U1287" s="13"/>
    </row>
    <row r="1288" ht="15.75" customHeight="1">
      <c r="B1288" s="6">
        <v>1526.0</v>
      </c>
      <c r="C1288" s="209" t="s">
        <v>1911</v>
      </c>
      <c r="D1288" s="102" t="s">
        <v>1221</v>
      </c>
      <c r="E1288" s="102"/>
      <c r="F1288" s="102"/>
      <c r="G1288" s="102">
        <v>46143.0</v>
      </c>
      <c r="H1288" s="15" t="s">
        <v>28</v>
      </c>
      <c r="I1288" s="209"/>
      <c r="J1288" s="209"/>
      <c r="K1288" s="209"/>
      <c r="L1288" s="209"/>
      <c r="M1288" s="209"/>
      <c r="N1288" s="13" t="s">
        <v>30</v>
      </c>
      <c r="O1288" s="15" t="s">
        <v>30</v>
      </c>
      <c r="P1288" s="15" t="s">
        <v>28</v>
      </c>
      <c r="Q1288" s="18" t="s">
        <v>2405</v>
      </c>
      <c r="R1288" s="18" t="s">
        <v>72</v>
      </c>
      <c r="S1288" s="18"/>
      <c r="T1288" s="18"/>
      <c r="U1288" s="13"/>
    </row>
    <row r="1289" ht="15.75" customHeight="1">
      <c r="B1289" s="6">
        <v>1527.0</v>
      </c>
      <c r="C1289" s="209" t="s">
        <v>1912</v>
      </c>
      <c r="D1289" s="102" t="s">
        <v>333</v>
      </c>
      <c r="E1289" s="102"/>
      <c r="F1289" s="102"/>
      <c r="G1289" s="102"/>
      <c r="H1289" s="15" t="s">
        <v>28</v>
      </c>
      <c r="I1289" s="209"/>
      <c r="J1289" s="209"/>
      <c r="K1289" s="209"/>
      <c r="L1289" s="209"/>
      <c r="M1289" s="209"/>
      <c r="N1289" s="13" t="s">
        <v>86</v>
      </c>
      <c r="O1289" s="13" t="s">
        <v>86</v>
      </c>
      <c r="P1289" s="15" t="s">
        <v>28</v>
      </c>
      <c r="Q1289" s="18"/>
      <c r="R1289" s="18" t="s">
        <v>72</v>
      </c>
      <c r="S1289" s="18"/>
      <c r="T1289" s="18"/>
      <c r="U1289" s="13"/>
    </row>
    <row r="1290" ht="15.75" customHeight="1">
      <c r="B1290" s="6">
        <v>1528.0</v>
      </c>
      <c r="C1290" s="209" t="s">
        <v>1857</v>
      </c>
      <c r="D1290" s="102" t="s">
        <v>1221</v>
      </c>
      <c r="E1290" s="102"/>
      <c r="F1290" s="102"/>
      <c r="G1290" s="102">
        <v>46107.0</v>
      </c>
      <c r="H1290" s="15" t="s">
        <v>28</v>
      </c>
      <c r="I1290" s="209"/>
      <c r="J1290" s="209"/>
      <c r="K1290" s="209"/>
      <c r="L1290" s="209"/>
      <c r="M1290" s="209"/>
      <c r="N1290" s="13" t="s">
        <v>86</v>
      </c>
      <c r="O1290" s="13" t="s">
        <v>86</v>
      </c>
      <c r="P1290" s="15" t="s">
        <v>86</v>
      </c>
      <c r="Q1290" s="18" t="s">
        <v>2406</v>
      </c>
      <c r="R1290" s="18" t="s">
        <v>72</v>
      </c>
      <c r="S1290" s="18"/>
      <c r="T1290" s="18"/>
      <c r="U1290" s="13"/>
    </row>
    <row r="1291" ht="15.75" customHeight="1">
      <c r="B1291" s="6">
        <v>1529.0</v>
      </c>
      <c r="C1291" s="209" t="s">
        <v>1913</v>
      </c>
      <c r="D1291" s="102" t="s">
        <v>1221</v>
      </c>
      <c r="E1291" s="102"/>
      <c r="F1291" s="102"/>
      <c r="G1291" s="102">
        <v>46143.0</v>
      </c>
      <c r="H1291" s="15" t="s">
        <v>28</v>
      </c>
      <c r="I1291" s="209"/>
      <c r="J1291" s="209"/>
      <c r="K1291" s="209"/>
      <c r="L1291" s="209"/>
      <c r="M1291" s="209"/>
      <c r="N1291" s="13" t="s">
        <v>30</v>
      </c>
      <c r="O1291" s="15" t="s">
        <v>30</v>
      </c>
      <c r="P1291" s="15" t="s">
        <v>28</v>
      </c>
      <c r="Q1291" s="18" t="s">
        <v>2407</v>
      </c>
      <c r="R1291" s="18" t="s">
        <v>72</v>
      </c>
      <c r="S1291" s="18"/>
      <c r="T1291" s="18"/>
      <c r="U1291" s="13"/>
    </row>
    <row r="1292" ht="15.75" customHeight="1">
      <c r="B1292" s="6">
        <v>1530.0</v>
      </c>
      <c r="C1292" s="209" t="s">
        <v>1914</v>
      </c>
      <c r="D1292" s="102" t="s">
        <v>1221</v>
      </c>
      <c r="E1292" s="102"/>
      <c r="F1292" s="102"/>
      <c r="G1292" s="102">
        <v>46140.0</v>
      </c>
      <c r="H1292" s="15" t="s">
        <v>28</v>
      </c>
      <c r="I1292" s="209"/>
      <c r="J1292" s="209"/>
      <c r="K1292" s="209"/>
      <c r="L1292" s="209"/>
      <c r="M1292" s="209"/>
      <c r="N1292" s="13" t="s">
        <v>30</v>
      </c>
      <c r="O1292" s="15" t="s">
        <v>30</v>
      </c>
      <c r="P1292" s="15" t="s">
        <v>28</v>
      </c>
      <c r="Q1292" s="18" t="s">
        <v>2408</v>
      </c>
      <c r="R1292" s="18" t="s">
        <v>72</v>
      </c>
      <c r="S1292" s="18"/>
      <c r="T1292" s="18"/>
      <c r="U1292" s="13"/>
    </row>
    <row r="1293" ht="15.75" customHeight="1">
      <c r="B1293" s="6">
        <v>1531.0</v>
      </c>
      <c r="C1293" s="209" t="s">
        <v>1915</v>
      </c>
      <c r="D1293" s="102" t="s">
        <v>1221</v>
      </c>
      <c r="E1293" s="102"/>
      <c r="F1293" s="102"/>
      <c r="G1293" s="102">
        <v>46149.0</v>
      </c>
      <c r="H1293" s="15" t="s">
        <v>28</v>
      </c>
      <c r="I1293" s="209"/>
      <c r="J1293" s="209"/>
      <c r="K1293" s="209"/>
      <c r="L1293" s="209"/>
      <c r="M1293" s="209"/>
      <c r="N1293" s="13" t="s">
        <v>30</v>
      </c>
      <c r="O1293" s="15" t="s">
        <v>30</v>
      </c>
      <c r="P1293" s="15" t="s">
        <v>28</v>
      </c>
      <c r="Q1293" s="18" t="s">
        <v>2409</v>
      </c>
      <c r="R1293" s="18" t="s">
        <v>72</v>
      </c>
      <c r="S1293" s="18"/>
      <c r="T1293" s="18"/>
      <c r="U1293" s="13"/>
    </row>
    <row r="1294" ht="15.75" customHeight="1">
      <c r="B1294" s="6">
        <v>1532.0</v>
      </c>
      <c r="C1294" s="209" t="s">
        <v>1917</v>
      </c>
      <c r="D1294" s="102" t="s">
        <v>1221</v>
      </c>
      <c r="E1294" s="102"/>
      <c r="F1294" s="102"/>
      <c r="G1294" s="102">
        <v>46135.0</v>
      </c>
      <c r="H1294" s="15" t="s">
        <v>28</v>
      </c>
      <c r="I1294" s="209"/>
      <c r="J1294" s="209"/>
      <c r="K1294" s="209"/>
      <c r="L1294" s="209"/>
      <c r="M1294" s="209"/>
      <c r="N1294" s="13" t="s">
        <v>30</v>
      </c>
      <c r="O1294" s="15" t="s">
        <v>30</v>
      </c>
      <c r="P1294" s="15" t="s">
        <v>28</v>
      </c>
      <c r="Q1294" s="18" t="s">
        <v>2410</v>
      </c>
      <c r="R1294" s="18" t="s">
        <v>72</v>
      </c>
      <c r="S1294" s="18"/>
      <c r="T1294" s="18"/>
      <c r="U1294" s="13"/>
    </row>
    <row r="1295" ht="15.75" customHeight="1">
      <c r="B1295" s="6">
        <v>1533.0</v>
      </c>
      <c r="C1295" s="209" t="s">
        <v>1918</v>
      </c>
      <c r="D1295" s="102" t="s">
        <v>1221</v>
      </c>
      <c r="E1295" s="102"/>
      <c r="F1295" s="102"/>
      <c r="G1295" s="102">
        <v>46142.0</v>
      </c>
      <c r="H1295" s="15" t="s">
        <v>28</v>
      </c>
      <c r="I1295" s="209"/>
      <c r="J1295" s="209"/>
      <c r="K1295" s="209"/>
      <c r="L1295" s="209"/>
      <c r="M1295" s="209"/>
      <c r="N1295" s="13" t="s">
        <v>30</v>
      </c>
      <c r="O1295" s="15" t="s">
        <v>30</v>
      </c>
      <c r="P1295" s="15" t="s">
        <v>28</v>
      </c>
      <c r="Q1295" s="18"/>
      <c r="R1295" s="18" t="s">
        <v>72</v>
      </c>
      <c r="S1295" s="18"/>
      <c r="T1295" s="18"/>
      <c r="U1295" s="13"/>
    </row>
    <row r="1296" ht="15.75" customHeight="1">
      <c r="B1296" s="6">
        <v>1534.0</v>
      </c>
      <c r="C1296" s="209" t="s">
        <v>2411</v>
      </c>
      <c r="D1296" s="102" t="s">
        <v>333</v>
      </c>
      <c r="E1296" s="102"/>
      <c r="F1296" s="102"/>
      <c r="G1296" s="102">
        <v>46149.0</v>
      </c>
      <c r="H1296" s="15" t="s">
        <v>28</v>
      </c>
      <c r="I1296" s="209"/>
      <c r="J1296" s="209"/>
      <c r="K1296" s="209"/>
      <c r="L1296" s="209"/>
      <c r="M1296" s="209"/>
      <c r="N1296" s="13" t="s">
        <v>86</v>
      </c>
      <c r="O1296" s="13" t="s">
        <v>86</v>
      </c>
      <c r="P1296" s="15" t="s">
        <v>86</v>
      </c>
      <c r="Q1296" s="18" t="s">
        <v>2412</v>
      </c>
      <c r="R1296" s="18" t="s">
        <v>72</v>
      </c>
      <c r="S1296" s="18"/>
      <c r="T1296" s="18"/>
      <c r="U1296" s="13"/>
    </row>
    <row r="1297" ht="15.75" customHeight="1">
      <c r="B1297" s="6">
        <v>1535.0</v>
      </c>
      <c r="C1297" s="209" t="s">
        <v>1920</v>
      </c>
      <c r="D1297" s="102" t="s">
        <v>2190</v>
      </c>
      <c r="E1297" s="102"/>
      <c r="F1297" s="102"/>
      <c r="G1297" s="102" t="s">
        <v>2413</v>
      </c>
      <c r="H1297" s="15" t="s">
        <v>28</v>
      </c>
      <c r="I1297" s="209"/>
      <c r="J1297" s="209"/>
      <c r="K1297" s="209"/>
      <c r="L1297" s="209"/>
      <c r="M1297" s="209"/>
      <c r="N1297" s="13" t="s">
        <v>30</v>
      </c>
      <c r="O1297" s="15" t="s">
        <v>30</v>
      </c>
      <c r="P1297" s="15" t="s">
        <v>86</v>
      </c>
      <c r="Q1297" s="18" t="s">
        <v>1548</v>
      </c>
      <c r="R1297" s="18" t="s">
        <v>72</v>
      </c>
      <c r="S1297" s="18"/>
      <c r="T1297" s="18"/>
      <c r="U1297" s="13"/>
    </row>
    <row r="1298" ht="15.75" customHeight="1">
      <c r="B1298" s="6">
        <v>1536.0</v>
      </c>
      <c r="C1298" s="209" t="s">
        <v>1921</v>
      </c>
      <c r="D1298" s="102" t="s">
        <v>1221</v>
      </c>
      <c r="E1298" s="102"/>
      <c r="F1298" s="102"/>
      <c r="G1298" s="102">
        <v>46149.0</v>
      </c>
      <c r="H1298" s="15" t="s">
        <v>28</v>
      </c>
      <c r="I1298" s="209"/>
      <c r="J1298" s="209"/>
      <c r="K1298" s="209"/>
      <c r="L1298" s="209"/>
      <c r="M1298" s="209"/>
      <c r="N1298" s="13" t="s">
        <v>30</v>
      </c>
      <c r="O1298" s="15" t="s">
        <v>30</v>
      </c>
      <c r="P1298" s="15" t="s">
        <v>86</v>
      </c>
      <c r="Q1298" s="18" t="s">
        <v>2414</v>
      </c>
      <c r="R1298" s="18" t="s">
        <v>72</v>
      </c>
      <c r="S1298" s="18"/>
      <c r="T1298" s="18"/>
      <c r="U1298" s="13"/>
    </row>
    <row r="1299" ht="15.75" customHeight="1">
      <c r="B1299" s="6">
        <v>1537.0</v>
      </c>
      <c r="C1299" s="209" t="s">
        <v>1923</v>
      </c>
      <c r="D1299" s="102" t="s">
        <v>1221</v>
      </c>
      <c r="E1299" s="102"/>
      <c r="F1299" s="102"/>
      <c r="G1299" s="102">
        <v>46167.0</v>
      </c>
      <c r="H1299" s="15" t="s">
        <v>28</v>
      </c>
      <c r="I1299" s="209"/>
      <c r="J1299" s="209"/>
      <c r="K1299" s="209"/>
      <c r="L1299" s="209"/>
      <c r="M1299" s="209"/>
      <c r="N1299" s="13" t="s">
        <v>30</v>
      </c>
      <c r="O1299" s="15" t="s">
        <v>30</v>
      </c>
      <c r="P1299" s="15" t="s">
        <v>86</v>
      </c>
      <c r="Q1299" s="18" t="s">
        <v>2415</v>
      </c>
      <c r="R1299" s="18" t="s">
        <v>72</v>
      </c>
      <c r="S1299" s="18"/>
      <c r="T1299" s="18"/>
      <c r="U1299" s="13"/>
    </row>
    <row r="1300" ht="15.75" customHeight="1">
      <c r="B1300" s="6">
        <v>1538.0</v>
      </c>
      <c r="C1300" s="209" t="s">
        <v>1924</v>
      </c>
      <c r="D1300" s="102" t="s">
        <v>1221</v>
      </c>
      <c r="E1300" s="102"/>
      <c r="F1300" s="102"/>
      <c r="G1300" s="102">
        <v>46167.0</v>
      </c>
      <c r="H1300" s="15" t="s">
        <v>28</v>
      </c>
      <c r="I1300" s="209"/>
      <c r="J1300" s="209"/>
      <c r="K1300" s="209"/>
      <c r="L1300" s="209"/>
      <c r="M1300" s="209"/>
      <c r="N1300" s="13" t="s">
        <v>30</v>
      </c>
      <c r="O1300" s="15" t="s">
        <v>30</v>
      </c>
      <c r="P1300" s="15" t="s">
        <v>86</v>
      </c>
      <c r="Q1300" s="18" t="s">
        <v>2416</v>
      </c>
      <c r="R1300" s="18" t="s">
        <v>72</v>
      </c>
      <c r="S1300" s="18"/>
      <c r="T1300" s="18"/>
      <c r="U1300" s="13"/>
    </row>
    <row r="1301" ht="15.75" customHeight="1">
      <c r="B1301" s="6">
        <v>1539.0</v>
      </c>
      <c r="C1301" s="209" t="s">
        <v>1925</v>
      </c>
      <c r="D1301" s="102" t="s">
        <v>1221</v>
      </c>
      <c r="E1301" s="102"/>
      <c r="F1301" s="102"/>
      <c r="G1301" s="102">
        <v>46164.0</v>
      </c>
      <c r="H1301" s="15" t="s">
        <v>28</v>
      </c>
      <c r="I1301" s="209"/>
      <c r="J1301" s="209"/>
      <c r="K1301" s="209"/>
      <c r="L1301" s="209"/>
      <c r="M1301" s="209"/>
      <c r="N1301" s="13" t="s">
        <v>30</v>
      </c>
      <c r="O1301" s="15" t="s">
        <v>30</v>
      </c>
      <c r="P1301" s="15" t="s">
        <v>86</v>
      </c>
      <c r="Q1301" s="18" t="s">
        <v>2417</v>
      </c>
      <c r="R1301" s="18" t="s">
        <v>72</v>
      </c>
      <c r="S1301" s="18"/>
      <c r="T1301" s="18"/>
      <c r="U1301" s="13"/>
    </row>
    <row r="1302" ht="15.75" customHeight="1">
      <c r="B1302" s="6">
        <v>1540.0</v>
      </c>
      <c r="C1302" s="209" t="s">
        <v>1926</v>
      </c>
      <c r="D1302" s="102" t="s">
        <v>1221</v>
      </c>
      <c r="E1302" s="102"/>
      <c r="F1302" s="102"/>
      <c r="G1302" s="102"/>
      <c r="H1302" s="15" t="s">
        <v>66</v>
      </c>
      <c r="I1302" s="209"/>
      <c r="J1302" s="209"/>
      <c r="K1302" s="209"/>
      <c r="L1302" s="209"/>
      <c r="M1302" s="209"/>
      <c r="N1302" s="13" t="s">
        <v>30</v>
      </c>
      <c r="O1302" s="15" t="s">
        <v>30</v>
      </c>
      <c r="P1302" s="15" t="s">
        <v>86</v>
      </c>
      <c r="Q1302" s="18" t="s">
        <v>2418</v>
      </c>
      <c r="R1302" s="18" t="s">
        <v>72</v>
      </c>
      <c r="S1302" s="18"/>
      <c r="T1302" s="18"/>
      <c r="U1302" s="13"/>
    </row>
    <row r="1303" ht="15.75" customHeight="1">
      <c r="B1303" s="6">
        <v>1541.0</v>
      </c>
      <c r="C1303" s="209" t="s">
        <v>1927</v>
      </c>
      <c r="D1303" s="102" t="s">
        <v>1221</v>
      </c>
      <c r="E1303" s="102"/>
      <c r="F1303" s="102"/>
      <c r="G1303" s="102">
        <v>46155.0</v>
      </c>
      <c r="H1303" s="15" t="s">
        <v>28</v>
      </c>
      <c r="I1303" s="209"/>
      <c r="J1303" s="209"/>
      <c r="K1303" s="209"/>
      <c r="L1303" s="209"/>
      <c r="M1303" s="209"/>
      <c r="N1303" s="13" t="s">
        <v>86</v>
      </c>
      <c r="O1303" s="13" t="s">
        <v>86</v>
      </c>
      <c r="P1303" s="15" t="s">
        <v>86</v>
      </c>
      <c r="Q1303" s="18" t="s">
        <v>2419</v>
      </c>
      <c r="R1303" s="18" t="s">
        <v>72</v>
      </c>
      <c r="S1303" s="18"/>
      <c r="T1303" s="18"/>
      <c r="U1303" s="13"/>
    </row>
    <row r="1304" ht="15.75" customHeight="1">
      <c r="B1304" s="6">
        <v>1542.0</v>
      </c>
      <c r="C1304" s="209" t="s">
        <v>1928</v>
      </c>
      <c r="D1304" s="102" t="s">
        <v>1221</v>
      </c>
      <c r="E1304" s="102"/>
      <c r="F1304" s="102"/>
      <c r="G1304" s="102">
        <v>46169.0</v>
      </c>
      <c r="H1304" s="15" t="s">
        <v>28</v>
      </c>
      <c r="I1304" s="209"/>
      <c r="J1304" s="209"/>
      <c r="K1304" s="209"/>
      <c r="L1304" s="209"/>
      <c r="M1304" s="209"/>
      <c r="N1304" s="13" t="s">
        <v>30</v>
      </c>
      <c r="O1304" s="15" t="s">
        <v>30</v>
      </c>
      <c r="P1304" s="15" t="s">
        <v>28</v>
      </c>
      <c r="Q1304" s="18" t="s">
        <v>2420</v>
      </c>
      <c r="R1304" s="18" t="s">
        <v>72</v>
      </c>
      <c r="S1304" s="18"/>
      <c r="T1304" s="18"/>
      <c r="U1304" s="13"/>
    </row>
    <row r="1305" ht="15.75" customHeight="1">
      <c r="B1305" s="6">
        <v>1543.0</v>
      </c>
      <c r="C1305" s="209" t="s">
        <v>1930</v>
      </c>
      <c r="D1305" s="102" t="s">
        <v>1221</v>
      </c>
      <c r="E1305" s="102"/>
      <c r="F1305" s="102"/>
      <c r="G1305" s="102">
        <v>46158.0</v>
      </c>
      <c r="H1305" s="15" t="s">
        <v>28</v>
      </c>
      <c r="I1305" s="209"/>
      <c r="J1305" s="209"/>
      <c r="K1305" s="209"/>
      <c r="L1305" s="209"/>
      <c r="M1305" s="209"/>
      <c r="N1305" s="13" t="s">
        <v>30</v>
      </c>
      <c r="O1305" s="15" t="s">
        <v>30</v>
      </c>
      <c r="P1305" s="15" t="s">
        <v>28</v>
      </c>
      <c r="Q1305" s="18" t="s">
        <v>2421</v>
      </c>
      <c r="R1305" s="18" t="s">
        <v>72</v>
      </c>
      <c r="S1305" s="18"/>
      <c r="T1305" s="18"/>
      <c r="U1305" s="13"/>
    </row>
    <row r="1306" ht="15.75" customHeight="1">
      <c r="B1306" s="6">
        <v>1544.0</v>
      </c>
      <c r="C1306" s="209" t="s">
        <v>122</v>
      </c>
      <c r="D1306" s="102" t="s">
        <v>1221</v>
      </c>
      <c r="E1306" s="102"/>
      <c r="F1306" s="102"/>
      <c r="G1306" s="102">
        <v>46147.0</v>
      </c>
      <c r="H1306" s="15" t="s">
        <v>28</v>
      </c>
      <c r="I1306" s="209"/>
      <c r="J1306" s="209"/>
      <c r="K1306" s="209"/>
      <c r="L1306" s="209"/>
      <c r="M1306" s="209"/>
      <c r="N1306" s="13" t="s">
        <v>30</v>
      </c>
      <c r="O1306" s="15" t="s">
        <v>30</v>
      </c>
      <c r="P1306" s="15" t="s">
        <v>28</v>
      </c>
      <c r="Q1306" s="18" t="s">
        <v>795</v>
      </c>
      <c r="R1306" s="18" t="s">
        <v>72</v>
      </c>
      <c r="S1306" s="18"/>
      <c r="T1306" s="18"/>
      <c r="U1306" s="13"/>
    </row>
    <row r="1307" ht="15.75" customHeight="1">
      <c r="B1307" s="6">
        <v>1545.0</v>
      </c>
      <c r="C1307" s="209" t="s">
        <v>1753</v>
      </c>
      <c r="D1307" s="102" t="s">
        <v>1221</v>
      </c>
      <c r="E1307" s="102"/>
      <c r="F1307" s="102"/>
      <c r="G1307" s="102">
        <v>46139.0</v>
      </c>
      <c r="H1307" s="15" t="s">
        <v>28</v>
      </c>
      <c r="I1307" s="209"/>
      <c r="J1307" s="209"/>
      <c r="K1307" s="209"/>
      <c r="L1307" s="209"/>
      <c r="M1307" s="209"/>
      <c r="N1307" s="13" t="s">
        <v>30</v>
      </c>
      <c r="O1307" s="15" t="s">
        <v>30</v>
      </c>
      <c r="P1307" s="15" t="s">
        <v>28</v>
      </c>
      <c r="Q1307" s="18" t="s">
        <v>2284</v>
      </c>
      <c r="R1307" s="18" t="s">
        <v>72</v>
      </c>
      <c r="S1307" s="18"/>
      <c r="T1307" s="18"/>
      <c r="U1307" s="13"/>
    </row>
    <row r="1308" ht="15.75" customHeight="1">
      <c r="B1308" s="6">
        <v>1546.0</v>
      </c>
      <c r="C1308" s="209" t="s">
        <v>137</v>
      </c>
      <c r="D1308" s="102" t="s">
        <v>1221</v>
      </c>
      <c r="E1308" s="102"/>
      <c r="F1308" s="102"/>
      <c r="G1308" s="102">
        <v>46162.0</v>
      </c>
      <c r="H1308" s="15" t="s">
        <v>28</v>
      </c>
      <c r="I1308" s="209"/>
      <c r="J1308" s="209"/>
      <c r="K1308" s="209"/>
      <c r="L1308" s="209"/>
      <c r="M1308" s="209"/>
      <c r="N1308" s="13" t="s">
        <v>30</v>
      </c>
      <c r="O1308" s="15" t="s">
        <v>30</v>
      </c>
      <c r="P1308" s="15" t="s">
        <v>28</v>
      </c>
      <c r="Q1308" s="18" t="s">
        <v>954</v>
      </c>
      <c r="R1308" s="18" t="s">
        <v>72</v>
      </c>
      <c r="S1308" s="18"/>
      <c r="T1308" s="18"/>
      <c r="U1308" s="13"/>
    </row>
    <row r="1309" ht="15.75" customHeight="1">
      <c r="B1309" s="6">
        <v>1547.0</v>
      </c>
      <c r="C1309" s="209" t="s">
        <v>1931</v>
      </c>
      <c r="D1309" s="102" t="s">
        <v>2170</v>
      </c>
      <c r="E1309" s="102"/>
      <c r="F1309" s="102"/>
      <c r="G1309" s="102">
        <v>46123.0</v>
      </c>
      <c r="H1309" s="15" t="s">
        <v>66</v>
      </c>
      <c r="I1309" s="209"/>
      <c r="J1309" s="209"/>
      <c r="K1309" s="209"/>
      <c r="L1309" s="209"/>
      <c r="M1309" s="209"/>
      <c r="N1309" s="13" t="s">
        <v>86</v>
      </c>
      <c r="O1309" s="13" t="s">
        <v>86</v>
      </c>
      <c r="P1309" s="15" t="s">
        <v>86</v>
      </c>
      <c r="Q1309" s="18" t="s">
        <v>2422</v>
      </c>
      <c r="R1309" s="18" t="s">
        <v>72</v>
      </c>
      <c r="S1309" s="18"/>
      <c r="T1309" s="18"/>
      <c r="U1309" s="13"/>
    </row>
    <row r="1310" ht="15.75" customHeight="1">
      <c r="B1310" s="6">
        <v>1548.0</v>
      </c>
      <c r="C1310" s="209" t="s">
        <v>222</v>
      </c>
      <c r="D1310" s="102" t="s">
        <v>1221</v>
      </c>
      <c r="E1310" s="102"/>
      <c r="F1310" s="102"/>
      <c r="G1310" s="102">
        <v>46183.0</v>
      </c>
      <c r="H1310" s="15" t="s">
        <v>28</v>
      </c>
      <c r="I1310" s="209"/>
      <c r="J1310" s="209"/>
      <c r="K1310" s="209"/>
      <c r="L1310" s="209"/>
      <c r="M1310" s="209"/>
      <c r="N1310" s="13" t="s">
        <v>30</v>
      </c>
      <c r="O1310" s="15" t="s">
        <v>30</v>
      </c>
      <c r="P1310" s="15" t="s">
        <v>28</v>
      </c>
      <c r="Q1310" s="18" t="s">
        <v>1032</v>
      </c>
      <c r="R1310" s="18" t="s">
        <v>72</v>
      </c>
      <c r="S1310" s="18"/>
      <c r="T1310" s="18"/>
      <c r="U1310" s="13"/>
    </row>
    <row r="1311" ht="15.75" customHeight="1">
      <c r="B1311" s="6">
        <v>1549.0</v>
      </c>
      <c r="C1311" s="209" t="s">
        <v>1933</v>
      </c>
      <c r="D1311" s="102" t="s">
        <v>1221</v>
      </c>
      <c r="E1311" s="102"/>
      <c r="F1311" s="102"/>
      <c r="G1311" s="102">
        <v>46132.0</v>
      </c>
      <c r="H1311" s="15" t="s">
        <v>28</v>
      </c>
      <c r="I1311" s="209"/>
      <c r="J1311" s="209"/>
      <c r="K1311" s="209"/>
      <c r="L1311" s="209"/>
      <c r="M1311" s="209"/>
      <c r="N1311" s="13" t="s">
        <v>86</v>
      </c>
      <c r="O1311" s="13" t="s">
        <v>86</v>
      </c>
      <c r="P1311" s="15" t="s">
        <v>86</v>
      </c>
      <c r="Q1311" s="18" t="s">
        <v>2423</v>
      </c>
      <c r="R1311" s="18" t="s">
        <v>72</v>
      </c>
      <c r="S1311" s="18"/>
      <c r="T1311" s="18"/>
      <c r="U1311" s="13"/>
    </row>
    <row r="1312" ht="15.75" customHeight="1">
      <c r="B1312" s="6">
        <v>1550.0</v>
      </c>
      <c r="C1312" s="209" t="s">
        <v>1934</v>
      </c>
      <c r="D1312" s="102" t="s">
        <v>333</v>
      </c>
      <c r="E1312" s="102"/>
      <c r="F1312" s="102"/>
      <c r="G1312" s="102">
        <v>46149.0</v>
      </c>
      <c r="H1312" s="15" t="s">
        <v>66</v>
      </c>
      <c r="I1312" s="209"/>
      <c r="J1312" s="209"/>
      <c r="K1312" s="209"/>
      <c r="L1312" s="209"/>
      <c r="M1312" s="209"/>
      <c r="N1312" s="13" t="s">
        <v>30</v>
      </c>
      <c r="O1312" s="15" t="s">
        <v>30</v>
      </c>
      <c r="P1312" s="15" t="s">
        <v>86</v>
      </c>
      <c r="Q1312" s="18" t="s">
        <v>2424</v>
      </c>
      <c r="R1312" s="18" t="s">
        <v>72</v>
      </c>
      <c r="S1312" s="18"/>
      <c r="T1312" s="18"/>
      <c r="U1312" s="13"/>
    </row>
    <row r="1313" ht="15.75" customHeight="1">
      <c r="B1313" s="6">
        <v>1551.0</v>
      </c>
      <c r="C1313" s="209" t="s">
        <v>1935</v>
      </c>
      <c r="D1313" s="102" t="s">
        <v>714</v>
      </c>
      <c r="E1313" s="102"/>
      <c r="F1313" s="102"/>
      <c r="G1313" s="102">
        <v>46148.0</v>
      </c>
      <c r="H1313" s="15" t="s">
        <v>66</v>
      </c>
      <c r="I1313" s="209"/>
      <c r="J1313" s="209"/>
      <c r="K1313" s="209"/>
      <c r="L1313" s="209"/>
      <c r="M1313" s="209"/>
      <c r="N1313" s="13" t="s">
        <v>86</v>
      </c>
      <c r="O1313" s="13" t="s">
        <v>86</v>
      </c>
      <c r="P1313" s="15" t="s">
        <v>28</v>
      </c>
      <c r="Q1313" s="18" t="s">
        <v>2425</v>
      </c>
      <c r="R1313" s="18" t="s">
        <v>72</v>
      </c>
      <c r="S1313" s="18"/>
      <c r="T1313" s="18"/>
      <c r="U1313" s="13"/>
    </row>
    <row r="1314" ht="15.75" customHeight="1">
      <c r="B1314" s="6">
        <v>1552.0</v>
      </c>
      <c r="C1314" s="209" t="s">
        <v>1936</v>
      </c>
      <c r="D1314" s="102" t="s">
        <v>1221</v>
      </c>
      <c r="E1314" s="102"/>
      <c r="F1314" s="102"/>
      <c r="G1314" s="102">
        <v>46148.0</v>
      </c>
      <c r="H1314" s="15" t="s">
        <v>28</v>
      </c>
      <c r="I1314" s="209"/>
      <c r="J1314" s="209"/>
      <c r="K1314" s="209"/>
      <c r="L1314" s="209"/>
      <c r="M1314" s="209"/>
      <c r="N1314" s="13" t="s">
        <v>30</v>
      </c>
      <c r="O1314" s="15" t="s">
        <v>30</v>
      </c>
      <c r="P1314" s="15" t="s">
        <v>86</v>
      </c>
      <c r="Q1314" s="18" t="s">
        <v>2426</v>
      </c>
      <c r="R1314" s="18" t="s">
        <v>72</v>
      </c>
      <c r="S1314" s="18"/>
      <c r="T1314" s="18"/>
      <c r="U1314" s="13"/>
    </row>
    <row r="1315" ht="15.75" customHeight="1">
      <c r="B1315" s="6">
        <v>1553.0</v>
      </c>
      <c r="C1315" s="209" t="s">
        <v>1937</v>
      </c>
      <c r="D1315" s="102" t="s">
        <v>2170</v>
      </c>
      <c r="E1315" s="102"/>
      <c r="F1315" s="102"/>
      <c r="G1315" s="102">
        <v>46153.0</v>
      </c>
      <c r="H1315" s="15" t="s">
        <v>28</v>
      </c>
      <c r="I1315" s="209"/>
      <c r="J1315" s="209"/>
      <c r="K1315" s="209"/>
      <c r="L1315" s="209"/>
      <c r="M1315" s="209"/>
      <c r="N1315" s="13" t="s">
        <v>30</v>
      </c>
      <c r="O1315" s="15" t="s">
        <v>30</v>
      </c>
      <c r="P1315" s="15" t="s">
        <v>28</v>
      </c>
      <c r="Q1315" s="18" t="s">
        <v>2427</v>
      </c>
      <c r="R1315" s="18" t="s">
        <v>72</v>
      </c>
      <c r="S1315" s="18"/>
      <c r="T1315" s="18"/>
      <c r="U1315" s="13"/>
    </row>
    <row r="1316" ht="15.75" customHeight="1">
      <c r="B1316" s="6">
        <v>1554.0</v>
      </c>
      <c r="C1316" s="209" t="s">
        <v>1939</v>
      </c>
      <c r="D1316" s="102" t="s">
        <v>1221</v>
      </c>
      <c r="E1316" s="102"/>
      <c r="F1316" s="102"/>
      <c r="G1316" s="102">
        <v>46157.0</v>
      </c>
      <c r="H1316" s="15" t="s">
        <v>28</v>
      </c>
      <c r="I1316" s="209"/>
      <c r="J1316" s="209"/>
      <c r="K1316" s="209"/>
      <c r="L1316" s="209"/>
      <c r="M1316" s="209"/>
      <c r="N1316" s="13" t="s">
        <v>30</v>
      </c>
      <c r="O1316" s="15" t="s">
        <v>30</v>
      </c>
      <c r="P1316" s="15" t="s">
        <v>28</v>
      </c>
      <c r="Q1316" s="18" t="s">
        <v>2428</v>
      </c>
      <c r="R1316" s="18" t="s">
        <v>72</v>
      </c>
      <c r="S1316" s="18"/>
      <c r="T1316" s="18"/>
      <c r="U1316" s="13"/>
    </row>
    <row r="1317" ht="15.75" customHeight="1">
      <c r="B1317" s="6">
        <v>1555.0</v>
      </c>
      <c r="C1317" s="209" t="s">
        <v>1940</v>
      </c>
      <c r="D1317" s="102" t="s">
        <v>2170</v>
      </c>
      <c r="E1317" s="102"/>
      <c r="F1317" s="102"/>
      <c r="G1317" s="102">
        <v>46160.0</v>
      </c>
      <c r="H1317" s="15" t="s">
        <v>66</v>
      </c>
      <c r="I1317" s="209"/>
      <c r="J1317" s="209"/>
      <c r="K1317" s="209"/>
      <c r="L1317" s="209"/>
      <c r="M1317" s="209"/>
      <c r="N1317" s="13" t="s">
        <v>30</v>
      </c>
      <c r="O1317" s="15" t="s">
        <v>30</v>
      </c>
      <c r="P1317" s="15" t="s">
        <v>28</v>
      </c>
      <c r="Q1317" s="18" t="s">
        <v>2429</v>
      </c>
      <c r="R1317" s="18" t="s">
        <v>72</v>
      </c>
      <c r="S1317" s="18"/>
      <c r="T1317" s="18"/>
      <c r="U1317" s="13"/>
    </row>
    <row r="1318" ht="15.75" customHeight="1">
      <c r="B1318" s="6">
        <v>1556.0</v>
      </c>
      <c r="C1318" s="209" t="s">
        <v>1941</v>
      </c>
      <c r="D1318" s="102" t="s">
        <v>1221</v>
      </c>
      <c r="E1318" s="102"/>
      <c r="F1318" s="102"/>
      <c r="G1318" s="102">
        <v>46162.0</v>
      </c>
      <c r="H1318" s="15" t="s">
        <v>28</v>
      </c>
      <c r="I1318" s="209"/>
      <c r="J1318" s="209"/>
      <c r="K1318" s="209"/>
      <c r="L1318" s="209"/>
      <c r="M1318" s="209"/>
      <c r="N1318" s="13" t="s">
        <v>30</v>
      </c>
      <c r="O1318" s="15" t="s">
        <v>30</v>
      </c>
      <c r="P1318" s="15" t="s">
        <v>28</v>
      </c>
      <c r="Q1318" s="18" t="s">
        <v>2430</v>
      </c>
      <c r="R1318" s="18" t="s">
        <v>72</v>
      </c>
      <c r="S1318" s="18"/>
      <c r="T1318" s="18"/>
      <c r="U1318" s="13"/>
    </row>
    <row r="1319" ht="15.75" customHeight="1">
      <c r="B1319" s="6">
        <v>1557.0</v>
      </c>
      <c r="C1319" s="209" t="s">
        <v>1943</v>
      </c>
      <c r="D1319" s="102" t="s">
        <v>1221</v>
      </c>
      <c r="E1319" s="102"/>
      <c r="F1319" s="102"/>
      <c r="G1319" s="102">
        <v>46170.0</v>
      </c>
      <c r="H1319" s="15" t="s">
        <v>28</v>
      </c>
      <c r="I1319" s="209"/>
      <c r="J1319" s="209"/>
      <c r="K1319" s="209"/>
      <c r="L1319" s="209"/>
      <c r="M1319" s="209"/>
      <c r="N1319" s="13" t="s">
        <v>30</v>
      </c>
      <c r="O1319" s="15" t="s">
        <v>30</v>
      </c>
      <c r="P1319" s="15" t="s">
        <v>28</v>
      </c>
      <c r="Q1319" s="18" t="s">
        <v>2431</v>
      </c>
      <c r="R1319" s="18" t="s">
        <v>72</v>
      </c>
      <c r="S1319" s="18"/>
      <c r="T1319" s="18"/>
      <c r="U1319" s="13"/>
    </row>
    <row r="1320" ht="15.75" customHeight="1">
      <c r="B1320" s="6">
        <v>1558.0</v>
      </c>
      <c r="C1320" s="209" t="s">
        <v>1944</v>
      </c>
      <c r="D1320" s="102" t="s">
        <v>1221</v>
      </c>
      <c r="E1320" s="102"/>
      <c r="F1320" s="102"/>
      <c r="G1320" s="102">
        <v>46172.0</v>
      </c>
      <c r="H1320" s="15" t="s">
        <v>28</v>
      </c>
      <c r="I1320" s="209"/>
      <c r="J1320" s="209"/>
      <c r="K1320" s="209"/>
      <c r="L1320" s="209"/>
      <c r="M1320" s="209"/>
      <c r="N1320" s="13" t="s">
        <v>30</v>
      </c>
      <c r="O1320" s="15" t="s">
        <v>30</v>
      </c>
      <c r="P1320" s="15" t="s">
        <v>28</v>
      </c>
      <c r="Q1320" s="18" t="s">
        <v>2298</v>
      </c>
      <c r="R1320" s="18" t="s">
        <v>72</v>
      </c>
      <c r="S1320" s="18"/>
      <c r="T1320" s="18"/>
      <c r="U1320" s="13"/>
    </row>
    <row r="1321" ht="15.75" customHeight="1">
      <c r="B1321" s="6">
        <v>1559.0</v>
      </c>
      <c r="C1321" s="209" t="s">
        <v>244</v>
      </c>
      <c r="D1321" s="102" t="s">
        <v>1221</v>
      </c>
      <c r="E1321" s="102"/>
      <c r="F1321" s="102"/>
      <c r="G1321" s="102">
        <v>46280.0</v>
      </c>
      <c r="H1321" s="15" t="s">
        <v>28</v>
      </c>
      <c r="I1321" s="209"/>
      <c r="J1321" s="209"/>
      <c r="K1321" s="209"/>
      <c r="L1321" s="209"/>
      <c r="M1321" s="209"/>
      <c r="N1321" s="13" t="s">
        <v>30</v>
      </c>
      <c r="O1321" s="15" t="s">
        <v>30</v>
      </c>
      <c r="P1321" s="15" t="s">
        <v>28</v>
      </c>
      <c r="Q1321" s="18" t="s">
        <v>1057</v>
      </c>
      <c r="R1321" s="18" t="s">
        <v>72</v>
      </c>
      <c r="S1321" s="18"/>
      <c r="T1321" s="18"/>
      <c r="U1321" s="13"/>
    </row>
    <row r="1322" ht="15.75" customHeight="1">
      <c r="B1322" s="6">
        <v>1560.0</v>
      </c>
      <c r="C1322" s="209" t="s">
        <v>1946</v>
      </c>
      <c r="D1322" s="102" t="s">
        <v>333</v>
      </c>
      <c r="E1322" s="102"/>
      <c r="F1322" s="102"/>
      <c r="G1322" s="102">
        <v>46133.0</v>
      </c>
      <c r="H1322" s="15" t="s">
        <v>66</v>
      </c>
      <c r="I1322" s="209"/>
      <c r="J1322" s="209"/>
      <c r="K1322" s="209"/>
      <c r="L1322" s="209"/>
      <c r="M1322" s="209"/>
      <c r="N1322" s="13" t="s">
        <v>86</v>
      </c>
      <c r="O1322" s="13" t="s">
        <v>86</v>
      </c>
      <c r="P1322" s="15" t="s">
        <v>28</v>
      </c>
      <c r="Q1322" s="18" t="s">
        <v>2423</v>
      </c>
      <c r="R1322" s="18" t="s">
        <v>72</v>
      </c>
      <c r="S1322" s="18"/>
      <c r="T1322" s="18"/>
      <c r="U1322" s="13"/>
    </row>
    <row r="1323" ht="15.75" customHeight="1">
      <c r="B1323" s="6">
        <v>1561.0</v>
      </c>
      <c r="C1323" s="209" t="s">
        <v>1947</v>
      </c>
      <c r="D1323" s="102" t="s">
        <v>2170</v>
      </c>
      <c r="E1323" s="102"/>
      <c r="F1323" s="102"/>
      <c r="G1323" s="102">
        <v>46135.0</v>
      </c>
      <c r="H1323" s="15" t="s">
        <v>66</v>
      </c>
      <c r="I1323" s="209"/>
      <c r="J1323" s="209"/>
      <c r="K1323" s="209"/>
      <c r="L1323" s="209"/>
      <c r="M1323" s="209"/>
      <c r="N1323" s="13" t="s">
        <v>30</v>
      </c>
      <c r="O1323" s="15" t="s">
        <v>30</v>
      </c>
      <c r="P1323" s="15" t="s">
        <v>86</v>
      </c>
      <c r="Q1323" s="18"/>
      <c r="R1323" s="18" t="s">
        <v>72</v>
      </c>
      <c r="S1323" s="18"/>
      <c r="T1323" s="18"/>
      <c r="U1323" s="13"/>
    </row>
    <row r="1324" ht="15.75" customHeight="1">
      <c r="B1324" s="6">
        <v>1562.0</v>
      </c>
      <c r="C1324" s="209" t="s">
        <v>1948</v>
      </c>
      <c r="D1324" s="102" t="s">
        <v>2170</v>
      </c>
      <c r="E1324" s="102"/>
      <c r="F1324" s="102"/>
      <c r="G1324" s="102">
        <v>46142.0</v>
      </c>
      <c r="H1324" s="15" t="s">
        <v>28</v>
      </c>
      <c r="I1324" s="209"/>
      <c r="J1324" s="209"/>
      <c r="K1324" s="209"/>
      <c r="L1324" s="209"/>
      <c r="M1324" s="209"/>
      <c r="N1324" s="13" t="s">
        <v>30</v>
      </c>
      <c r="O1324" s="15" t="s">
        <v>30</v>
      </c>
      <c r="P1324" s="15" t="s">
        <v>86</v>
      </c>
      <c r="Q1324" s="18" t="s">
        <v>2432</v>
      </c>
      <c r="R1324" s="18" t="s">
        <v>72</v>
      </c>
      <c r="S1324" s="18"/>
      <c r="T1324" s="18"/>
      <c r="U1324" s="13"/>
    </row>
    <row r="1325" ht="15.75" customHeight="1">
      <c r="B1325" s="6">
        <v>1563.0</v>
      </c>
      <c r="C1325" s="209" t="s">
        <v>1949</v>
      </c>
      <c r="D1325" s="102" t="s">
        <v>1221</v>
      </c>
      <c r="E1325" s="102"/>
      <c r="F1325" s="102"/>
      <c r="G1325" s="102">
        <v>46157.0</v>
      </c>
      <c r="H1325" s="15" t="s">
        <v>66</v>
      </c>
      <c r="I1325" s="209"/>
      <c r="J1325" s="209"/>
      <c r="K1325" s="209"/>
      <c r="L1325" s="209"/>
      <c r="M1325" s="209"/>
      <c r="N1325" s="13" t="s">
        <v>30</v>
      </c>
      <c r="O1325" s="15" t="s">
        <v>30</v>
      </c>
      <c r="P1325" s="15" t="s">
        <v>28</v>
      </c>
      <c r="Q1325" s="18" t="s">
        <v>2433</v>
      </c>
      <c r="R1325" s="18" t="s">
        <v>72</v>
      </c>
      <c r="S1325" s="18"/>
      <c r="T1325" s="18"/>
      <c r="U1325" s="13"/>
    </row>
    <row r="1326" ht="15.75" customHeight="1">
      <c r="B1326" s="6">
        <v>1564.0</v>
      </c>
      <c r="C1326" s="209" t="s">
        <v>1950</v>
      </c>
      <c r="D1326" s="102" t="s">
        <v>1221</v>
      </c>
      <c r="E1326" s="102"/>
      <c r="F1326" s="102"/>
      <c r="G1326" s="102">
        <v>46162.0</v>
      </c>
      <c r="H1326" s="15" t="s">
        <v>28</v>
      </c>
      <c r="I1326" s="209"/>
      <c r="J1326" s="209"/>
      <c r="K1326" s="209"/>
      <c r="L1326" s="209"/>
      <c r="M1326" s="209"/>
      <c r="N1326" s="13" t="s">
        <v>30</v>
      </c>
      <c r="O1326" s="15" t="s">
        <v>30</v>
      </c>
      <c r="P1326" s="15" t="s">
        <v>28</v>
      </c>
      <c r="Q1326" s="18" t="s">
        <v>2434</v>
      </c>
      <c r="R1326" s="18" t="s">
        <v>72</v>
      </c>
      <c r="S1326" s="18"/>
      <c r="T1326" s="18"/>
      <c r="U1326" s="13"/>
    </row>
    <row r="1327" ht="15.75" customHeight="1">
      <c r="B1327" s="6">
        <v>1565.0</v>
      </c>
      <c r="C1327" s="209" t="s">
        <v>1951</v>
      </c>
      <c r="D1327" s="102" t="s">
        <v>1221</v>
      </c>
      <c r="E1327" s="102"/>
      <c r="F1327" s="102"/>
      <c r="G1327" s="102">
        <v>46171.0</v>
      </c>
      <c r="H1327" s="15" t="s">
        <v>28</v>
      </c>
      <c r="I1327" s="209"/>
      <c r="J1327" s="209"/>
      <c r="K1327" s="209"/>
      <c r="L1327" s="209"/>
      <c r="M1327" s="209"/>
      <c r="N1327" s="13" t="s">
        <v>30</v>
      </c>
      <c r="O1327" s="15" t="s">
        <v>30</v>
      </c>
      <c r="P1327" s="15" t="s">
        <v>28</v>
      </c>
      <c r="Q1327" s="18" t="s">
        <v>2435</v>
      </c>
      <c r="R1327" s="18" t="s">
        <v>72</v>
      </c>
      <c r="S1327" s="18"/>
      <c r="T1327" s="18"/>
      <c r="U1327" s="13"/>
    </row>
    <row r="1328" ht="15.75" customHeight="1">
      <c r="B1328" s="6">
        <v>1566.0</v>
      </c>
      <c r="C1328" s="209" t="s">
        <v>1952</v>
      </c>
      <c r="D1328" s="102" t="s">
        <v>1221</v>
      </c>
      <c r="E1328" s="102"/>
      <c r="F1328" s="102"/>
      <c r="G1328" s="102">
        <v>46174.0</v>
      </c>
      <c r="H1328" s="15" t="s">
        <v>28</v>
      </c>
      <c r="I1328" s="209"/>
      <c r="J1328" s="209"/>
      <c r="K1328" s="209"/>
      <c r="L1328" s="209"/>
      <c r="M1328" s="209"/>
      <c r="N1328" s="13" t="s">
        <v>30</v>
      </c>
      <c r="O1328" s="15" t="s">
        <v>30</v>
      </c>
      <c r="P1328" s="15" t="s">
        <v>28</v>
      </c>
      <c r="Q1328" s="18" t="s">
        <v>2436</v>
      </c>
      <c r="R1328" s="18" t="s">
        <v>72</v>
      </c>
      <c r="S1328" s="18"/>
      <c r="T1328" s="18"/>
      <c r="U1328" s="13"/>
    </row>
    <row r="1329" ht="15.75" customHeight="1">
      <c r="B1329" s="6">
        <v>1567.0</v>
      </c>
      <c r="C1329" s="209" t="s">
        <v>1954</v>
      </c>
      <c r="D1329" s="102" t="s">
        <v>1221</v>
      </c>
      <c r="E1329" s="102"/>
      <c r="F1329" s="102"/>
      <c r="G1329" s="102">
        <v>46181.0</v>
      </c>
      <c r="H1329" s="15" t="s">
        <v>28</v>
      </c>
      <c r="I1329" s="209"/>
      <c r="J1329" s="209"/>
      <c r="K1329" s="209"/>
      <c r="L1329" s="209"/>
      <c r="M1329" s="209"/>
      <c r="N1329" s="13" t="s">
        <v>30</v>
      </c>
      <c r="O1329" s="15" t="s">
        <v>30</v>
      </c>
      <c r="P1329" s="15" t="s">
        <v>28</v>
      </c>
      <c r="Q1329" s="18" t="s">
        <v>2437</v>
      </c>
      <c r="R1329" s="18" t="s">
        <v>72</v>
      </c>
      <c r="S1329" s="18"/>
      <c r="T1329" s="18"/>
      <c r="U1329" s="13"/>
    </row>
    <row r="1330" ht="15.75" customHeight="1">
      <c r="B1330" s="6">
        <v>1568.0</v>
      </c>
      <c r="C1330" s="209" t="s">
        <v>1955</v>
      </c>
      <c r="D1330" s="102" t="s">
        <v>1221</v>
      </c>
      <c r="E1330" s="102"/>
      <c r="F1330" s="102"/>
      <c r="G1330" s="102">
        <v>46174.0</v>
      </c>
      <c r="H1330" s="15" t="s">
        <v>28</v>
      </c>
      <c r="I1330" s="209"/>
      <c r="J1330" s="209"/>
      <c r="K1330" s="209"/>
      <c r="L1330" s="209"/>
      <c r="M1330" s="209"/>
      <c r="N1330" s="13" t="s">
        <v>30</v>
      </c>
      <c r="O1330" s="15" t="s">
        <v>30</v>
      </c>
      <c r="P1330" s="15" t="s">
        <v>86</v>
      </c>
      <c r="Q1330" s="18" t="s">
        <v>2438</v>
      </c>
      <c r="R1330" s="18" t="s">
        <v>72</v>
      </c>
      <c r="S1330" s="18"/>
      <c r="T1330" s="18"/>
      <c r="U1330" s="13"/>
    </row>
    <row r="1331" ht="15.75" customHeight="1">
      <c r="B1331" s="6">
        <v>1569.0</v>
      </c>
      <c r="C1331" s="209" t="s">
        <v>1956</v>
      </c>
      <c r="D1331" s="102" t="s">
        <v>1221</v>
      </c>
      <c r="E1331" s="102"/>
      <c r="F1331" s="102"/>
      <c r="G1331" s="102">
        <v>46200.0</v>
      </c>
      <c r="H1331" s="15" t="s">
        <v>28</v>
      </c>
      <c r="I1331" s="209"/>
      <c r="J1331" s="209"/>
      <c r="K1331" s="209"/>
      <c r="L1331" s="209"/>
      <c r="M1331" s="209"/>
      <c r="N1331" s="13" t="s">
        <v>30</v>
      </c>
      <c r="O1331" s="15" t="s">
        <v>30</v>
      </c>
      <c r="P1331" s="15" t="s">
        <v>28</v>
      </c>
      <c r="Q1331" s="18" t="s">
        <v>2439</v>
      </c>
      <c r="R1331" s="18" t="s">
        <v>72</v>
      </c>
      <c r="S1331" s="18"/>
      <c r="T1331" s="18"/>
      <c r="U1331" s="13"/>
    </row>
    <row r="1332" ht="15.75" customHeight="1">
      <c r="B1332" s="6">
        <v>1570.0</v>
      </c>
      <c r="C1332" s="209" t="s">
        <v>1957</v>
      </c>
      <c r="D1332" s="102" t="s">
        <v>1221</v>
      </c>
      <c r="E1332" s="102"/>
      <c r="F1332" s="102"/>
      <c r="G1332" s="102">
        <v>46185.0</v>
      </c>
      <c r="H1332" s="15" t="s">
        <v>28</v>
      </c>
      <c r="I1332" s="209"/>
      <c r="J1332" s="209"/>
      <c r="K1332" s="209"/>
      <c r="L1332" s="209"/>
      <c r="M1332" s="209"/>
      <c r="N1332" s="13" t="s">
        <v>30</v>
      </c>
      <c r="O1332" s="15" t="s">
        <v>30</v>
      </c>
      <c r="P1332" s="15" t="s">
        <v>28</v>
      </c>
      <c r="Q1332" s="18" t="s">
        <v>2440</v>
      </c>
      <c r="R1332" s="18" t="s">
        <v>72</v>
      </c>
      <c r="S1332" s="18"/>
      <c r="T1332" s="18"/>
      <c r="U1332" s="13"/>
    </row>
    <row r="1333" ht="15.75" customHeight="1">
      <c r="B1333" s="6">
        <v>1571.0</v>
      </c>
      <c r="C1333" s="209" t="s">
        <v>1959</v>
      </c>
      <c r="D1333" s="102" t="s">
        <v>333</v>
      </c>
      <c r="E1333" s="102"/>
      <c r="F1333" s="102"/>
      <c r="G1333" s="102">
        <v>46169.0</v>
      </c>
      <c r="H1333" s="15" t="s">
        <v>28</v>
      </c>
      <c r="I1333" s="209"/>
      <c r="J1333" s="209"/>
      <c r="K1333" s="209"/>
      <c r="L1333" s="209"/>
      <c r="M1333" s="209"/>
      <c r="N1333" s="13" t="s">
        <v>86</v>
      </c>
      <c r="O1333" s="13" t="s">
        <v>86</v>
      </c>
      <c r="P1333" s="15" t="s">
        <v>86</v>
      </c>
      <c r="Q1333" s="18" t="s">
        <v>2441</v>
      </c>
      <c r="R1333" s="18" t="s">
        <v>72</v>
      </c>
      <c r="S1333" s="18"/>
      <c r="T1333" s="18"/>
      <c r="U1333" s="13"/>
    </row>
    <row r="1334" ht="15.75" customHeight="1">
      <c r="B1334" s="6">
        <v>1572.0</v>
      </c>
      <c r="C1334" s="209" t="s">
        <v>55</v>
      </c>
      <c r="D1334" s="102" t="s">
        <v>1221</v>
      </c>
      <c r="E1334" s="102"/>
      <c r="F1334" s="102"/>
      <c r="G1334" s="102">
        <v>46188.0</v>
      </c>
      <c r="H1334" s="15" t="s">
        <v>28</v>
      </c>
      <c r="I1334" s="209"/>
      <c r="J1334" s="209"/>
      <c r="K1334" s="209"/>
      <c r="L1334" s="209"/>
      <c r="M1334" s="209"/>
      <c r="N1334" s="13" t="s">
        <v>30</v>
      </c>
      <c r="O1334" s="15" t="s">
        <v>30</v>
      </c>
      <c r="P1334" s="15" t="s">
        <v>28</v>
      </c>
      <c r="Q1334" s="18" t="s">
        <v>251</v>
      </c>
      <c r="R1334" s="18" t="s">
        <v>72</v>
      </c>
      <c r="S1334" s="18"/>
      <c r="T1334" s="18"/>
      <c r="U1334" s="13"/>
    </row>
    <row r="1335" ht="15.75" customHeight="1">
      <c r="B1335" s="6">
        <v>1573.0</v>
      </c>
      <c r="C1335" s="209" t="s">
        <v>108</v>
      </c>
      <c r="D1335" s="102" t="s">
        <v>644</v>
      </c>
      <c r="E1335" s="102"/>
      <c r="F1335" s="102"/>
      <c r="G1335" s="102"/>
      <c r="H1335" s="15" t="s">
        <v>28</v>
      </c>
      <c r="I1335" s="209"/>
      <c r="J1335" s="209"/>
      <c r="K1335" s="209"/>
      <c r="L1335" s="209"/>
      <c r="M1335" s="209"/>
      <c r="N1335" s="13" t="s">
        <v>30</v>
      </c>
      <c r="O1335" s="15" t="s">
        <v>30</v>
      </c>
      <c r="P1335" s="15" t="s">
        <v>86</v>
      </c>
      <c r="Q1335" s="18"/>
      <c r="R1335" s="18" t="s">
        <v>72</v>
      </c>
      <c r="S1335" s="18"/>
      <c r="T1335" s="18"/>
      <c r="U1335" s="13"/>
    </row>
    <row r="1336" ht="15.75" customHeight="1">
      <c r="B1336" s="6">
        <v>1574.0</v>
      </c>
      <c r="C1336" s="209" t="s">
        <v>233</v>
      </c>
      <c r="D1336" s="102" t="s">
        <v>197</v>
      </c>
      <c r="E1336" s="102"/>
      <c r="F1336" s="102"/>
      <c r="G1336" s="102">
        <v>46178.0</v>
      </c>
      <c r="H1336" s="15" t="s">
        <v>28</v>
      </c>
      <c r="I1336" s="209"/>
      <c r="J1336" s="209"/>
      <c r="K1336" s="209"/>
      <c r="L1336" s="209"/>
      <c r="M1336" s="209"/>
      <c r="N1336" s="13" t="s">
        <v>30</v>
      </c>
      <c r="O1336" s="15" t="s">
        <v>30</v>
      </c>
      <c r="P1336" s="15" t="s">
        <v>28</v>
      </c>
      <c r="Q1336" s="18" t="s">
        <v>2442</v>
      </c>
      <c r="R1336" s="18" t="s">
        <v>72</v>
      </c>
      <c r="S1336" s="18"/>
      <c r="T1336" s="18"/>
      <c r="U1336" s="13"/>
    </row>
    <row r="1337" ht="15.75" customHeight="1">
      <c r="B1337" s="6">
        <v>1575.0</v>
      </c>
      <c r="C1337" s="209" t="s">
        <v>1960</v>
      </c>
      <c r="D1337" s="102" t="s">
        <v>197</v>
      </c>
      <c r="E1337" s="102"/>
      <c r="F1337" s="102"/>
      <c r="G1337" s="102">
        <v>46191.0</v>
      </c>
      <c r="H1337" s="15" t="s">
        <v>28</v>
      </c>
      <c r="I1337" s="209"/>
      <c r="J1337" s="209"/>
      <c r="K1337" s="209"/>
      <c r="L1337" s="209"/>
      <c r="M1337" s="209"/>
      <c r="N1337" s="13" t="s">
        <v>30</v>
      </c>
      <c r="O1337" s="15" t="s">
        <v>30</v>
      </c>
      <c r="P1337" s="15" t="s">
        <v>28</v>
      </c>
      <c r="Q1337" s="18" t="s">
        <v>2443</v>
      </c>
      <c r="R1337" s="18" t="s">
        <v>72</v>
      </c>
      <c r="S1337" s="18"/>
      <c r="T1337" s="18"/>
      <c r="U1337" s="13"/>
    </row>
    <row r="1338" ht="15.75" customHeight="1">
      <c r="B1338" s="6">
        <v>1576.0</v>
      </c>
      <c r="C1338" s="209" t="s">
        <v>111</v>
      </c>
      <c r="D1338" s="102" t="s">
        <v>197</v>
      </c>
      <c r="E1338" s="102"/>
      <c r="F1338" s="102"/>
      <c r="G1338" s="102">
        <v>46178.0</v>
      </c>
      <c r="H1338" s="15" t="s">
        <v>28</v>
      </c>
      <c r="I1338" s="209"/>
      <c r="J1338" s="209"/>
      <c r="K1338" s="209"/>
      <c r="L1338" s="209"/>
      <c r="M1338" s="209"/>
      <c r="N1338" s="13" t="s">
        <v>30</v>
      </c>
      <c r="O1338" s="15" t="s">
        <v>30</v>
      </c>
      <c r="P1338" s="15" t="s">
        <v>28</v>
      </c>
      <c r="Q1338" s="18" t="s">
        <v>680</v>
      </c>
      <c r="R1338" s="18" t="s">
        <v>72</v>
      </c>
      <c r="S1338" s="18"/>
      <c r="T1338" s="18"/>
      <c r="U1338" s="13"/>
    </row>
    <row r="1339" ht="15.75" customHeight="1">
      <c r="B1339" s="6">
        <v>1577.0</v>
      </c>
      <c r="C1339" s="209" t="s">
        <v>1533</v>
      </c>
      <c r="D1339" s="102" t="s">
        <v>197</v>
      </c>
      <c r="E1339" s="102"/>
      <c r="F1339" s="102"/>
      <c r="G1339" s="102">
        <v>46142.0</v>
      </c>
      <c r="H1339" s="15" t="s">
        <v>28</v>
      </c>
      <c r="I1339" s="209"/>
      <c r="J1339" s="209"/>
      <c r="K1339" s="209"/>
      <c r="L1339" s="209"/>
      <c r="M1339" s="209"/>
      <c r="N1339" s="13" t="s">
        <v>30</v>
      </c>
      <c r="O1339" s="15" t="s">
        <v>30</v>
      </c>
      <c r="P1339" s="15" t="s">
        <v>86</v>
      </c>
      <c r="Q1339" s="18"/>
      <c r="R1339" s="18" t="s">
        <v>72</v>
      </c>
      <c r="S1339" s="18"/>
      <c r="T1339" s="18"/>
      <c r="U1339" s="13"/>
    </row>
    <row r="1340" ht="15.75" customHeight="1">
      <c r="B1340" s="6">
        <v>1578.0</v>
      </c>
      <c r="C1340" s="209" t="s">
        <v>202</v>
      </c>
      <c r="D1340" s="102" t="s">
        <v>1221</v>
      </c>
      <c r="E1340" s="102"/>
      <c r="F1340" s="102"/>
      <c r="G1340" s="102">
        <v>46167.0</v>
      </c>
      <c r="H1340" s="15" t="s">
        <v>28</v>
      </c>
      <c r="I1340" s="209"/>
      <c r="J1340" s="209"/>
      <c r="K1340" s="209"/>
      <c r="L1340" s="209"/>
      <c r="M1340" s="209"/>
      <c r="N1340" s="13" t="s">
        <v>30</v>
      </c>
      <c r="O1340" s="15" t="s">
        <v>30</v>
      </c>
      <c r="P1340" s="15" t="s">
        <v>86</v>
      </c>
      <c r="Q1340" s="18" t="s">
        <v>2444</v>
      </c>
      <c r="R1340" s="18" t="s">
        <v>72</v>
      </c>
      <c r="S1340" s="18"/>
      <c r="T1340" s="18"/>
      <c r="U1340" s="13"/>
    </row>
    <row r="1341" ht="15.75" customHeight="1">
      <c r="B1341" s="6">
        <v>1579.0</v>
      </c>
      <c r="C1341" s="209" t="s">
        <v>1857</v>
      </c>
      <c r="D1341" s="102" t="s">
        <v>1221</v>
      </c>
      <c r="E1341" s="102"/>
      <c r="F1341" s="102"/>
      <c r="G1341" s="102">
        <v>46142.0</v>
      </c>
      <c r="H1341" s="15" t="s">
        <v>28</v>
      </c>
      <c r="I1341" s="209"/>
      <c r="J1341" s="209"/>
      <c r="K1341" s="209"/>
      <c r="L1341" s="209"/>
      <c r="M1341" s="209"/>
      <c r="N1341" s="13" t="s">
        <v>86</v>
      </c>
      <c r="O1341" s="13" t="s">
        <v>86</v>
      </c>
      <c r="P1341" s="15" t="s">
        <v>86</v>
      </c>
      <c r="Q1341" s="18" t="s">
        <v>2365</v>
      </c>
      <c r="R1341" s="18" t="s">
        <v>72</v>
      </c>
      <c r="S1341" s="18"/>
      <c r="T1341" s="18"/>
      <c r="U1341" s="13"/>
    </row>
    <row r="1342" ht="15.75" customHeight="1">
      <c r="B1342" s="6">
        <v>1580.0</v>
      </c>
      <c r="C1342" s="209" t="s">
        <v>1962</v>
      </c>
      <c r="D1342" s="102" t="s">
        <v>644</v>
      </c>
      <c r="E1342" s="102"/>
      <c r="F1342" s="102"/>
      <c r="G1342" s="102">
        <v>46149.0</v>
      </c>
      <c r="H1342" s="15" t="s">
        <v>28</v>
      </c>
      <c r="I1342" s="209"/>
      <c r="J1342" s="209"/>
      <c r="K1342" s="209"/>
      <c r="L1342" s="209"/>
      <c r="M1342" s="209"/>
      <c r="N1342" s="13" t="s">
        <v>30</v>
      </c>
      <c r="O1342" s="15" t="s">
        <v>30</v>
      </c>
      <c r="P1342" s="15" t="s">
        <v>86</v>
      </c>
      <c r="Q1342" s="18" t="s">
        <v>620</v>
      </c>
      <c r="R1342" s="18" t="s">
        <v>72</v>
      </c>
      <c r="S1342" s="18"/>
      <c r="T1342" s="18"/>
      <c r="U1342" s="13"/>
    </row>
    <row r="1343" ht="15.75" customHeight="1">
      <c r="B1343" s="6">
        <v>1581.0</v>
      </c>
      <c r="C1343" s="209" t="s">
        <v>1963</v>
      </c>
      <c r="D1343" s="102" t="s">
        <v>644</v>
      </c>
      <c r="E1343" s="102"/>
      <c r="F1343" s="102"/>
      <c r="G1343" s="102">
        <v>46147.0</v>
      </c>
      <c r="H1343" s="15" t="s">
        <v>28</v>
      </c>
      <c r="I1343" s="209"/>
      <c r="J1343" s="209"/>
      <c r="K1343" s="209"/>
      <c r="L1343" s="209"/>
      <c r="M1343" s="209"/>
      <c r="N1343" s="13" t="s">
        <v>86</v>
      </c>
      <c r="O1343" s="13" t="s">
        <v>86</v>
      </c>
      <c r="P1343" s="15" t="s">
        <v>86</v>
      </c>
      <c r="Q1343" s="18" t="s">
        <v>2445</v>
      </c>
      <c r="R1343" s="18" t="s">
        <v>72</v>
      </c>
      <c r="S1343" s="18"/>
      <c r="T1343" s="18"/>
      <c r="U1343" s="13"/>
    </row>
    <row r="1344" ht="15.75" customHeight="1">
      <c r="B1344" s="6">
        <v>1582.0</v>
      </c>
      <c r="C1344" s="209" t="s">
        <v>1910</v>
      </c>
      <c r="D1344" s="102" t="s">
        <v>1221</v>
      </c>
      <c r="E1344" s="102"/>
      <c r="F1344" s="102"/>
      <c r="G1344" s="102">
        <v>46197.0</v>
      </c>
      <c r="H1344" s="15" t="s">
        <v>66</v>
      </c>
      <c r="I1344" s="209"/>
      <c r="J1344" s="209"/>
      <c r="K1344" s="209"/>
      <c r="L1344" s="209"/>
      <c r="M1344" s="209"/>
      <c r="N1344" s="13" t="s">
        <v>30</v>
      </c>
      <c r="O1344" s="15" t="s">
        <v>30</v>
      </c>
      <c r="P1344" s="15" t="s">
        <v>28</v>
      </c>
      <c r="Q1344" s="18" t="s">
        <v>2403</v>
      </c>
      <c r="R1344" s="18" t="s">
        <v>72</v>
      </c>
      <c r="S1344" s="18"/>
      <c r="T1344" s="18"/>
      <c r="U1344" s="13"/>
    </row>
    <row r="1345" ht="15.75" customHeight="1">
      <c r="B1345" s="6">
        <v>1583.0</v>
      </c>
      <c r="C1345" s="209" t="s">
        <v>169</v>
      </c>
      <c r="D1345" s="102" t="s">
        <v>333</v>
      </c>
      <c r="E1345" s="102"/>
      <c r="F1345" s="102"/>
      <c r="G1345" s="102">
        <v>46203.0</v>
      </c>
      <c r="H1345" s="15" t="s">
        <v>28</v>
      </c>
      <c r="I1345" s="209"/>
      <c r="J1345" s="209"/>
      <c r="K1345" s="209"/>
      <c r="L1345" s="209"/>
      <c r="M1345" s="209"/>
      <c r="N1345" s="13" t="s">
        <v>86</v>
      </c>
      <c r="O1345" s="13" t="s">
        <v>86</v>
      </c>
      <c r="P1345" s="15" t="s">
        <v>86</v>
      </c>
      <c r="Q1345" s="18" t="s">
        <v>993</v>
      </c>
      <c r="R1345" s="18" t="s">
        <v>72</v>
      </c>
      <c r="S1345" s="18"/>
      <c r="T1345" s="18"/>
      <c r="U1345" s="13"/>
    </row>
    <row r="1346" ht="15.75" customHeight="1">
      <c r="B1346" s="6">
        <v>1583.0</v>
      </c>
      <c r="C1346" s="209" t="s">
        <v>171</v>
      </c>
      <c r="D1346" s="102" t="s">
        <v>1221</v>
      </c>
      <c r="E1346" s="102"/>
      <c r="F1346" s="102"/>
      <c r="G1346" s="102">
        <v>46203.0</v>
      </c>
      <c r="H1346" s="15" t="s">
        <v>28</v>
      </c>
      <c r="I1346" s="209"/>
      <c r="J1346" s="209"/>
      <c r="K1346" s="209"/>
      <c r="L1346" s="209"/>
      <c r="M1346" s="209"/>
      <c r="N1346" s="13" t="s">
        <v>30</v>
      </c>
      <c r="O1346" s="15" t="s">
        <v>30</v>
      </c>
      <c r="P1346" s="15" t="s">
        <v>28</v>
      </c>
      <c r="Q1346" s="18" t="s">
        <v>993</v>
      </c>
      <c r="R1346" s="18" t="s">
        <v>72</v>
      </c>
      <c r="S1346" s="18"/>
      <c r="T1346" s="18"/>
      <c r="U1346" s="13"/>
    </row>
    <row r="1347" ht="15.75" customHeight="1">
      <c r="B1347" s="6">
        <v>1584.0</v>
      </c>
      <c r="C1347" s="209" t="s">
        <v>1964</v>
      </c>
      <c r="D1347" s="102" t="s">
        <v>1221</v>
      </c>
      <c r="E1347" s="102"/>
      <c r="F1347" s="102"/>
      <c r="G1347" s="102">
        <v>46203.0</v>
      </c>
      <c r="H1347" s="15" t="s">
        <v>28</v>
      </c>
      <c r="I1347" s="209"/>
      <c r="J1347" s="209"/>
      <c r="K1347" s="209"/>
      <c r="L1347" s="209"/>
      <c r="M1347" s="209"/>
      <c r="N1347" s="13" t="s">
        <v>30</v>
      </c>
      <c r="O1347" s="15" t="s">
        <v>30</v>
      </c>
      <c r="P1347" s="15" t="s">
        <v>28</v>
      </c>
      <c r="Q1347" s="18" t="s">
        <v>2446</v>
      </c>
      <c r="R1347" s="18" t="s">
        <v>72</v>
      </c>
      <c r="S1347" s="18"/>
      <c r="T1347" s="18"/>
      <c r="U1347" s="13"/>
    </row>
    <row r="1348" ht="15.75" customHeight="1">
      <c r="B1348" s="6">
        <v>1585.0</v>
      </c>
      <c r="C1348" s="209" t="s">
        <v>1965</v>
      </c>
      <c r="D1348" s="102" t="s">
        <v>1221</v>
      </c>
      <c r="E1348" s="102"/>
      <c r="F1348" s="102"/>
      <c r="G1348" s="102">
        <v>46184.0</v>
      </c>
      <c r="H1348" s="15" t="s">
        <v>28</v>
      </c>
      <c r="I1348" s="209"/>
      <c r="J1348" s="209"/>
      <c r="K1348" s="209"/>
      <c r="L1348" s="209"/>
      <c r="M1348" s="209"/>
      <c r="N1348" s="13" t="s">
        <v>30</v>
      </c>
      <c r="O1348" s="15" t="s">
        <v>30</v>
      </c>
      <c r="P1348" s="15" t="s">
        <v>28</v>
      </c>
      <c r="Q1348" s="18" t="s">
        <v>293</v>
      </c>
      <c r="R1348" s="18" t="s">
        <v>72</v>
      </c>
      <c r="S1348" s="18"/>
      <c r="T1348" s="18"/>
      <c r="U1348" s="13"/>
    </row>
    <row r="1349" ht="15.75" customHeight="1">
      <c r="B1349" s="6">
        <v>1586.0</v>
      </c>
      <c r="C1349" s="209" t="s">
        <v>1966</v>
      </c>
      <c r="D1349" s="102" t="s">
        <v>1221</v>
      </c>
      <c r="E1349" s="102"/>
      <c r="F1349" s="102"/>
      <c r="G1349" s="102">
        <v>46176.0</v>
      </c>
      <c r="H1349" s="15" t="s">
        <v>28</v>
      </c>
      <c r="I1349" s="209"/>
      <c r="J1349" s="209"/>
      <c r="K1349" s="209"/>
      <c r="L1349" s="209"/>
      <c r="M1349" s="209"/>
      <c r="N1349" s="13" t="s">
        <v>30</v>
      </c>
      <c r="O1349" s="15" t="s">
        <v>30</v>
      </c>
      <c r="P1349" s="15" t="s">
        <v>28</v>
      </c>
      <c r="Q1349" s="18" t="s">
        <v>2447</v>
      </c>
      <c r="R1349" s="18" t="s">
        <v>72</v>
      </c>
      <c r="S1349" s="18"/>
      <c r="T1349" s="18"/>
      <c r="U1349" s="13"/>
    </row>
    <row r="1350" ht="15.75" customHeight="1">
      <c r="B1350" s="6">
        <v>1587.0</v>
      </c>
      <c r="C1350" s="209" t="s">
        <v>1968</v>
      </c>
      <c r="D1350" s="102" t="s">
        <v>333</v>
      </c>
      <c r="E1350" s="102"/>
      <c r="F1350" s="102"/>
      <c r="G1350" s="102">
        <v>46172.0</v>
      </c>
      <c r="H1350" s="15" t="s">
        <v>28</v>
      </c>
      <c r="I1350" s="209"/>
      <c r="J1350" s="209"/>
      <c r="K1350" s="209"/>
      <c r="L1350" s="209"/>
      <c r="M1350" s="209"/>
      <c r="N1350" s="13" t="s">
        <v>86</v>
      </c>
      <c r="O1350" s="13" t="s">
        <v>86</v>
      </c>
      <c r="P1350" s="15" t="s">
        <v>86</v>
      </c>
      <c r="Q1350" s="18" t="s">
        <v>2448</v>
      </c>
      <c r="R1350" s="18" t="s">
        <v>72</v>
      </c>
      <c r="S1350" s="18"/>
      <c r="T1350" s="18"/>
      <c r="U1350" s="13"/>
    </row>
    <row r="1351" ht="15.75" customHeight="1">
      <c r="B1351" s="6">
        <v>1588.0</v>
      </c>
      <c r="C1351" s="209" t="s">
        <v>1970</v>
      </c>
      <c r="D1351" s="102" t="s">
        <v>1221</v>
      </c>
      <c r="E1351" s="102"/>
      <c r="F1351" s="102"/>
      <c r="G1351" s="102">
        <v>46180.0</v>
      </c>
      <c r="H1351" s="15" t="s">
        <v>66</v>
      </c>
      <c r="I1351" s="209"/>
      <c r="J1351" s="209"/>
      <c r="K1351" s="209"/>
      <c r="L1351" s="209"/>
      <c r="M1351" s="209"/>
      <c r="N1351" s="13" t="s">
        <v>30</v>
      </c>
      <c r="O1351" s="15" t="s">
        <v>30</v>
      </c>
      <c r="P1351" s="15" t="s">
        <v>28</v>
      </c>
      <c r="Q1351" s="18" t="s">
        <v>2449</v>
      </c>
      <c r="R1351" s="18" t="s">
        <v>72</v>
      </c>
      <c r="S1351" s="18"/>
      <c r="T1351" s="18"/>
      <c r="U1351" s="13"/>
    </row>
    <row r="1352" ht="15.75" customHeight="1">
      <c r="B1352" s="6">
        <v>1589.0</v>
      </c>
      <c r="C1352" s="209" t="s">
        <v>1971</v>
      </c>
      <c r="D1352" s="102" t="s">
        <v>2170</v>
      </c>
      <c r="E1352" s="102"/>
      <c r="F1352" s="102"/>
      <c r="G1352" s="102">
        <v>46154.0</v>
      </c>
      <c r="H1352" s="15" t="s">
        <v>28</v>
      </c>
      <c r="I1352" s="209"/>
      <c r="J1352" s="209"/>
      <c r="K1352" s="209"/>
      <c r="L1352" s="209"/>
      <c r="M1352" s="209"/>
      <c r="N1352" s="13" t="s">
        <v>86</v>
      </c>
      <c r="O1352" s="13" t="s">
        <v>86</v>
      </c>
      <c r="P1352" s="15" t="s">
        <v>86</v>
      </c>
      <c r="Q1352" s="18" t="s">
        <v>2332</v>
      </c>
      <c r="R1352" s="18" t="s">
        <v>72</v>
      </c>
      <c r="S1352" s="18"/>
      <c r="T1352" s="18"/>
      <c r="U1352" s="13"/>
    </row>
    <row r="1353" ht="15.75" customHeight="1">
      <c r="B1353" s="6">
        <v>1590.0</v>
      </c>
      <c r="C1353" s="209" t="s">
        <v>1972</v>
      </c>
      <c r="D1353" s="102" t="s">
        <v>1221</v>
      </c>
      <c r="E1353" s="102"/>
      <c r="F1353" s="102"/>
      <c r="G1353" s="102">
        <v>46183.0</v>
      </c>
      <c r="H1353" s="15" t="s">
        <v>28</v>
      </c>
      <c r="I1353" s="209"/>
      <c r="J1353" s="209"/>
      <c r="K1353" s="209"/>
      <c r="L1353" s="209"/>
      <c r="M1353" s="209"/>
      <c r="N1353" s="13" t="s">
        <v>30</v>
      </c>
      <c r="O1353" s="15" t="s">
        <v>30</v>
      </c>
      <c r="P1353" s="15" t="s">
        <v>28</v>
      </c>
      <c r="Q1353" s="18" t="s">
        <v>2450</v>
      </c>
      <c r="R1353" s="18" t="s">
        <v>72</v>
      </c>
      <c r="S1353" s="18"/>
      <c r="T1353" s="18"/>
      <c r="U1353" s="13"/>
    </row>
    <row r="1354" ht="15.75" customHeight="1">
      <c r="B1354" s="6">
        <v>1591.0</v>
      </c>
      <c r="C1354" s="209" t="s">
        <v>60</v>
      </c>
      <c r="D1354" s="102" t="s">
        <v>1221</v>
      </c>
      <c r="E1354" s="102"/>
      <c r="F1354" s="102"/>
      <c r="G1354" s="102">
        <v>46186.0</v>
      </c>
      <c r="H1354" s="15" t="s">
        <v>28</v>
      </c>
      <c r="I1354" s="209"/>
      <c r="J1354" s="209"/>
      <c r="K1354" s="209"/>
      <c r="L1354" s="209"/>
      <c r="M1354" s="209"/>
      <c r="N1354" s="13" t="s">
        <v>30</v>
      </c>
      <c r="O1354" s="15" t="s">
        <v>30</v>
      </c>
      <c r="P1354" s="15" t="s">
        <v>28</v>
      </c>
      <c r="Q1354" s="18" t="s">
        <v>293</v>
      </c>
      <c r="R1354" s="18" t="s">
        <v>72</v>
      </c>
      <c r="S1354" s="18"/>
      <c r="T1354" s="18"/>
      <c r="U1354" s="13"/>
    </row>
    <row r="1355" ht="15.75" customHeight="1">
      <c r="B1355" s="6">
        <v>1592.0</v>
      </c>
      <c r="C1355" s="209" t="s">
        <v>1974</v>
      </c>
      <c r="D1355" s="102" t="s">
        <v>644</v>
      </c>
      <c r="E1355" s="102"/>
      <c r="F1355" s="102"/>
      <c r="G1355" s="102">
        <v>46155.0</v>
      </c>
      <c r="H1355" s="15" t="s">
        <v>66</v>
      </c>
      <c r="I1355" s="209"/>
      <c r="J1355" s="209"/>
      <c r="K1355" s="209"/>
      <c r="L1355" s="209"/>
      <c r="M1355" s="209"/>
      <c r="N1355" s="13" t="s">
        <v>86</v>
      </c>
      <c r="O1355" s="13" t="s">
        <v>86</v>
      </c>
      <c r="P1355" s="15" t="s">
        <v>28</v>
      </c>
      <c r="Q1355" s="18" t="s">
        <v>620</v>
      </c>
      <c r="R1355" s="18" t="s">
        <v>72</v>
      </c>
      <c r="S1355" s="18"/>
      <c r="T1355" s="18"/>
      <c r="U1355" s="13"/>
    </row>
    <row r="1356" ht="15.75" customHeight="1">
      <c r="B1356" s="6">
        <v>1593.0</v>
      </c>
      <c r="C1356" s="209" t="s">
        <v>62</v>
      </c>
      <c r="D1356" s="102" t="s">
        <v>1221</v>
      </c>
      <c r="E1356" s="102"/>
      <c r="F1356" s="102"/>
      <c r="G1356" s="102">
        <v>46206.0</v>
      </c>
      <c r="H1356" s="15" t="s">
        <v>28</v>
      </c>
      <c r="I1356" s="222" t="s">
        <v>220</v>
      </c>
      <c r="J1356" s="223"/>
      <c r="K1356" s="222" t="s">
        <v>2451</v>
      </c>
      <c r="L1356" s="223"/>
      <c r="M1356" s="222" t="s">
        <v>2451</v>
      </c>
      <c r="N1356" s="13" t="s">
        <v>30</v>
      </c>
      <c r="O1356" s="15" t="s">
        <v>30</v>
      </c>
      <c r="P1356" s="15" t="s">
        <v>28</v>
      </c>
      <c r="Q1356" s="18" t="s">
        <v>327</v>
      </c>
      <c r="R1356" s="18" t="s">
        <v>72</v>
      </c>
      <c r="S1356" s="18"/>
      <c r="T1356" s="18"/>
      <c r="U1356" s="13"/>
    </row>
    <row r="1357" ht="15.75" customHeight="1">
      <c r="B1357" s="6">
        <v>1594.0</v>
      </c>
      <c r="C1357" s="209" t="s">
        <v>1975</v>
      </c>
      <c r="D1357" s="102" t="s">
        <v>2170</v>
      </c>
      <c r="E1357" s="102"/>
      <c r="F1357" s="102"/>
      <c r="G1357" s="102">
        <v>46163.0</v>
      </c>
      <c r="H1357" s="15" t="s">
        <v>28</v>
      </c>
      <c r="I1357" s="223" t="s">
        <v>372</v>
      </c>
      <c r="J1357" s="223"/>
      <c r="K1357" s="223"/>
      <c r="L1357" s="223"/>
      <c r="M1357" s="223"/>
      <c r="N1357" s="13" t="s">
        <v>30</v>
      </c>
      <c r="O1357" s="15" t="s">
        <v>30</v>
      </c>
      <c r="P1357" s="15" t="s">
        <v>86</v>
      </c>
      <c r="Q1357" s="18" t="s">
        <v>2452</v>
      </c>
      <c r="R1357" s="18" t="s">
        <v>72</v>
      </c>
      <c r="S1357" s="18"/>
      <c r="T1357" s="18"/>
      <c r="U1357" s="13"/>
    </row>
    <row r="1358" ht="15.75" customHeight="1">
      <c r="B1358" s="6">
        <v>1595.0</v>
      </c>
      <c r="C1358" s="209" t="s">
        <v>279</v>
      </c>
      <c r="D1358" s="102" t="s">
        <v>1221</v>
      </c>
      <c r="E1358" s="102"/>
      <c r="F1358" s="102"/>
      <c r="G1358" s="102">
        <v>46185.0</v>
      </c>
      <c r="H1358" s="15" t="s">
        <v>28</v>
      </c>
      <c r="I1358" s="223" t="s">
        <v>372</v>
      </c>
      <c r="J1358" s="223"/>
      <c r="K1358" s="223"/>
      <c r="L1358" s="223"/>
      <c r="M1358" s="223"/>
      <c r="N1358" s="13" t="s">
        <v>30</v>
      </c>
      <c r="O1358" s="15" t="s">
        <v>30</v>
      </c>
      <c r="P1358" s="15" t="s">
        <v>86</v>
      </c>
      <c r="Q1358" s="18" t="s">
        <v>2453</v>
      </c>
      <c r="R1358" s="18" t="s">
        <v>72</v>
      </c>
      <c r="S1358" s="18"/>
      <c r="T1358" s="18"/>
      <c r="U1358" s="13"/>
    </row>
    <row r="1359" ht="15.75" customHeight="1">
      <c r="B1359" s="6">
        <v>1596.0</v>
      </c>
      <c r="C1359" s="209" t="s">
        <v>1976</v>
      </c>
      <c r="D1359" s="102" t="s">
        <v>333</v>
      </c>
      <c r="E1359" s="102"/>
      <c r="F1359" s="102"/>
      <c r="G1359" s="102">
        <v>46195.0</v>
      </c>
      <c r="H1359" s="15" t="s">
        <v>28</v>
      </c>
      <c r="I1359" s="223" t="s">
        <v>372</v>
      </c>
      <c r="J1359" s="223"/>
      <c r="K1359" s="223"/>
      <c r="L1359" s="223"/>
      <c r="M1359" s="223"/>
      <c r="N1359" s="13" t="s">
        <v>86</v>
      </c>
      <c r="O1359" s="13" t="s">
        <v>86</v>
      </c>
      <c r="P1359" s="15" t="s">
        <v>86</v>
      </c>
      <c r="Q1359" s="18" t="s">
        <v>2454</v>
      </c>
      <c r="R1359" s="18" t="s">
        <v>72</v>
      </c>
      <c r="S1359" s="18"/>
      <c r="T1359" s="18"/>
      <c r="U1359" s="13"/>
    </row>
    <row r="1360" ht="15.75" customHeight="1">
      <c r="B1360" s="6">
        <v>1597.0</v>
      </c>
      <c r="C1360" s="209" t="s">
        <v>1977</v>
      </c>
      <c r="D1360" s="102" t="s">
        <v>2455</v>
      </c>
      <c r="E1360" s="102"/>
      <c r="F1360" s="102"/>
      <c r="G1360" s="102">
        <v>46163.0</v>
      </c>
      <c r="H1360" s="15" t="s">
        <v>66</v>
      </c>
      <c r="I1360" s="223" t="s">
        <v>372</v>
      </c>
      <c r="J1360" s="223"/>
      <c r="K1360" s="223"/>
      <c r="L1360" s="223"/>
      <c r="M1360" s="223"/>
      <c r="N1360" s="13" t="s">
        <v>86</v>
      </c>
      <c r="O1360" s="13" t="s">
        <v>86</v>
      </c>
      <c r="P1360" s="15" t="s">
        <v>28</v>
      </c>
      <c r="Q1360" s="18" t="s">
        <v>2423</v>
      </c>
      <c r="R1360" s="18" t="s">
        <v>72</v>
      </c>
      <c r="S1360" s="18"/>
      <c r="T1360" s="18"/>
      <c r="U1360" s="13"/>
    </row>
    <row r="1361" ht="15.75" customHeight="1">
      <c r="B1361" s="6">
        <v>1598.0</v>
      </c>
      <c r="C1361" s="209" t="s">
        <v>63</v>
      </c>
      <c r="D1361" s="102" t="s">
        <v>333</v>
      </c>
      <c r="E1361" s="102"/>
      <c r="F1361" s="102"/>
      <c r="G1361" s="102">
        <v>46203.0</v>
      </c>
      <c r="H1361" s="15" t="s">
        <v>28</v>
      </c>
      <c r="I1361" s="223" t="s">
        <v>372</v>
      </c>
      <c r="J1361" s="223"/>
      <c r="K1361" s="223"/>
      <c r="L1361" s="223"/>
      <c r="M1361" s="223"/>
      <c r="N1361" s="13" t="s">
        <v>86</v>
      </c>
      <c r="O1361" s="13" t="s">
        <v>86</v>
      </c>
      <c r="P1361" s="15" t="s">
        <v>86</v>
      </c>
      <c r="Q1361" s="18" t="s">
        <v>344</v>
      </c>
      <c r="R1361" s="18" t="s">
        <v>72</v>
      </c>
      <c r="S1361" s="18"/>
      <c r="T1361" s="18"/>
      <c r="U1361" s="13"/>
    </row>
    <row r="1362" ht="15.75" customHeight="1">
      <c r="B1362" s="6">
        <v>1599.0</v>
      </c>
      <c r="C1362" s="209" t="s">
        <v>1978</v>
      </c>
      <c r="D1362" s="102" t="s">
        <v>354</v>
      </c>
      <c r="E1362" s="102"/>
      <c r="F1362" s="102"/>
      <c r="G1362" s="102">
        <v>46190.0</v>
      </c>
      <c r="H1362" s="15" t="s">
        <v>28</v>
      </c>
      <c r="I1362" s="223" t="s">
        <v>372</v>
      </c>
      <c r="J1362" s="223"/>
      <c r="K1362" s="223"/>
      <c r="L1362" s="223"/>
      <c r="M1362" s="223"/>
      <c r="N1362" s="13" t="s">
        <v>86</v>
      </c>
      <c r="O1362" s="13" t="s">
        <v>86</v>
      </c>
      <c r="P1362" s="15" t="s">
        <v>86</v>
      </c>
      <c r="Q1362" s="18" t="s">
        <v>2456</v>
      </c>
      <c r="R1362" s="18" t="s">
        <v>72</v>
      </c>
      <c r="S1362" s="18"/>
      <c r="T1362" s="18"/>
      <c r="U1362" s="13"/>
    </row>
    <row r="1363" ht="15.75" customHeight="1">
      <c r="B1363" s="6">
        <v>1600.0</v>
      </c>
      <c r="C1363" s="209" t="s">
        <v>1979</v>
      </c>
      <c r="D1363" s="102" t="s">
        <v>1221</v>
      </c>
      <c r="E1363" s="102"/>
      <c r="F1363" s="102"/>
      <c r="G1363" s="102">
        <v>46188.0</v>
      </c>
      <c r="H1363" s="15" t="s">
        <v>28</v>
      </c>
      <c r="I1363" s="223" t="s">
        <v>372</v>
      </c>
      <c r="J1363" s="223"/>
      <c r="K1363" s="223"/>
      <c r="L1363" s="223"/>
      <c r="M1363" s="223"/>
      <c r="N1363" s="13" t="s">
        <v>30</v>
      </c>
      <c r="O1363" s="15" t="s">
        <v>30</v>
      </c>
      <c r="P1363" s="15" t="s">
        <v>28</v>
      </c>
      <c r="Q1363" s="18" t="s">
        <v>2457</v>
      </c>
      <c r="R1363" s="18" t="s">
        <v>72</v>
      </c>
      <c r="S1363" s="18"/>
      <c r="T1363" s="18"/>
      <c r="U1363" s="13"/>
    </row>
    <row r="1364" ht="15.75" customHeight="1">
      <c r="B1364" s="6">
        <v>1601.0</v>
      </c>
      <c r="C1364" s="209" t="s">
        <v>1980</v>
      </c>
      <c r="D1364" s="102" t="s">
        <v>2458</v>
      </c>
      <c r="E1364" s="102"/>
      <c r="F1364" s="102"/>
      <c r="G1364" s="102">
        <v>46183.0</v>
      </c>
      <c r="H1364" s="15" t="s">
        <v>66</v>
      </c>
      <c r="I1364" s="223" t="s">
        <v>372</v>
      </c>
      <c r="J1364" s="223"/>
      <c r="K1364" s="223"/>
      <c r="L1364" s="223"/>
      <c r="M1364" s="223"/>
      <c r="N1364" s="13" t="s">
        <v>86</v>
      </c>
      <c r="O1364" s="13" t="s">
        <v>86</v>
      </c>
      <c r="P1364" s="15" t="s">
        <v>86</v>
      </c>
      <c r="Q1364" s="18" t="s">
        <v>2459</v>
      </c>
      <c r="R1364" s="18" t="s">
        <v>72</v>
      </c>
      <c r="S1364" s="18"/>
      <c r="T1364" s="18"/>
      <c r="U1364" s="13"/>
    </row>
    <row r="1365" ht="15.75" customHeight="1">
      <c r="B1365" s="6">
        <v>1602.0</v>
      </c>
      <c r="C1365" s="209" t="s">
        <v>1981</v>
      </c>
      <c r="D1365" s="102" t="s">
        <v>1221</v>
      </c>
      <c r="E1365" s="102"/>
      <c r="F1365" s="102"/>
      <c r="G1365" s="102">
        <v>46188.0</v>
      </c>
      <c r="H1365" s="15" t="s">
        <v>28</v>
      </c>
      <c r="I1365" s="222" t="s">
        <v>220</v>
      </c>
      <c r="J1365" s="222" t="s">
        <v>2451</v>
      </c>
      <c r="K1365" s="223"/>
      <c r="L1365" s="223"/>
      <c r="M1365" s="223"/>
      <c r="N1365" s="13" t="s">
        <v>30</v>
      </c>
      <c r="O1365" s="15" t="s">
        <v>30</v>
      </c>
      <c r="P1365" s="15" t="s">
        <v>28</v>
      </c>
      <c r="Q1365" s="18" t="s">
        <v>2460</v>
      </c>
      <c r="R1365" s="18" t="s">
        <v>72</v>
      </c>
      <c r="S1365" s="18"/>
      <c r="T1365" s="18"/>
      <c r="U1365" s="13"/>
    </row>
    <row r="1366" ht="15.75" customHeight="1">
      <c r="B1366" s="6">
        <v>1603.0</v>
      </c>
      <c r="C1366" s="209" t="s">
        <v>1983</v>
      </c>
      <c r="D1366" s="102" t="s">
        <v>1221</v>
      </c>
      <c r="E1366" s="102"/>
      <c r="F1366" s="102"/>
      <c r="G1366" s="102">
        <v>46203.0</v>
      </c>
      <c r="H1366" s="15" t="s">
        <v>66</v>
      </c>
      <c r="I1366" s="223" t="s">
        <v>372</v>
      </c>
      <c r="J1366" s="223"/>
      <c r="K1366" s="223"/>
      <c r="L1366" s="223"/>
      <c r="M1366" s="223"/>
      <c r="N1366" s="13" t="s">
        <v>30</v>
      </c>
      <c r="O1366" s="15" t="s">
        <v>30</v>
      </c>
      <c r="P1366" s="15" t="s">
        <v>28</v>
      </c>
      <c r="Q1366" s="18" t="s">
        <v>2461</v>
      </c>
      <c r="R1366" s="18" t="s">
        <v>72</v>
      </c>
      <c r="S1366" s="18"/>
      <c r="T1366" s="18"/>
      <c r="U1366" s="13"/>
    </row>
    <row r="1367" ht="15.75" customHeight="1">
      <c r="B1367" s="6">
        <v>1604.0</v>
      </c>
      <c r="C1367" s="209" t="s">
        <v>120</v>
      </c>
      <c r="D1367" s="102" t="s">
        <v>354</v>
      </c>
      <c r="E1367" s="102"/>
      <c r="F1367" s="102"/>
      <c r="G1367" s="102">
        <v>46197.0</v>
      </c>
      <c r="H1367" s="15" t="s">
        <v>66</v>
      </c>
      <c r="I1367" s="223" t="s">
        <v>372</v>
      </c>
      <c r="J1367" s="223"/>
      <c r="K1367" s="223"/>
      <c r="L1367" s="223"/>
      <c r="M1367" s="223"/>
      <c r="N1367" s="13" t="s">
        <v>30</v>
      </c>
      <c r="O1367" s="15" t="s">
        <v>30</v>
      </c>
      <c r="P1367" s="15" t="s">
        <v>86</v>
      </c>
      <c r="Q1367" s="18" t="s">
        <v>704</v>
      </c>
      <c r="R1367" s="18" t="s">
        <v>72</v>
      </c>
      <c r="S1367" s="18"/>
      <c r="T1367" s="18"/>
      <c r="U1367" s="13"/>
    </row>
    <row r="1368" ht="15.75" customHeight="1">
      <c r="B1368" s="6">
        <v>1605.0</v>
      </c>
      <c r="C1368" s="209" t="s">
        <v>99</v>
      </c>
      <c r="D1368" s="102" t="s">
        <v>2462</v>
      </c>
      <c r="E1368" s="102"/>
      <c r="F1368" s="102"/>
      <c r="G1368" s="102">
        <v>46188.0</v>
      </c>
      <c r="H1368" s="15" t="s">
        <v>28</v>
      </c>
      <c r="I1368" s="223" t="s">
        <v>372</v>
      </c>
      <c r="J1368" s="223"/>
      <c r="K1368" s="223"/>
      <c r="L1368" s="223"/>
      <c r="M1368" s="223"/>
      <c r="N1368" s="13" t="s">
        <v>86</v>
      </c>
      <c r="O1368" s="13" t="s">
        <v>86</v>
      </c>
      <c r="P1368" s="15" t="s">
        <v>86</v>
      </c>
      <c r="Q1368" s="18" t="s">
        <v>588</v>
      </c>
      <c r="R1368" s="18" t="s">
        <v>72</v>
      </c>
      <c r="S1368" s="18"/>
      <c r="T1368" s="18"/>
      <c r="U1368" s="13"/>
    </row>
    <row r="1369" ht="15.75" customHeight="1">
      <c r="B1369" s="6">
        <v>1606.0</v>
      </c>
      <c r="C1369" s="209" t="s">
        <v>159</v>
      </c>
      <c r="D1369" s="102" t="s">
        <v>354</v>
      </c>
      <c r="E1369" s="102"/>
      <c r="F1369" s="102"/>
      <c r="G1369" s="102">
        <v>46198.0</v>
      </c>
      <c r="H1369" s="15" t="s">
        <v>66</v>
      </c>
      <c r="I1369" s="223" t="s">
        <v>372</v>
      </c>
      <c r="J1369" s="223"/>
      <c r="K1369" s="223"/>
      <c r="L1369" s="223"/>
      <c r="M1369" s="223"/>
      <c r="N1369" s="13" t="s">
        <v>30</v>
      </c>
      <c r="O1369" s="15" t="s">
        <v>30</v>
      </c>
      <c r="P1369" s="15" t="s">
        <v>86</v>
      </c>
      <c r="Q1369" s="18" t="s">
        <v>981</v>
      </c>
      <c r="R1369" s="18" t="s">
        <v>72</v>
      </c>
      <c r="S1369" s="18"/>
      <c r="T1369" s="18"/>
      <c r="U1369" s="13"/>
    </row>
    <row r="1370" ht="15.75" customHeight="1">
      <c r="B1370" s="6">
        <v>1607.0</v>
      </c>
      <c r="C1370" s="209" t="s">
        <v>135</v>
      </c>
      <c r="D1370" s="102" t="s">
        <v>354</v>
      </c>
      <c r="E1370" s="102"/>
      <c r="F1370" s="102"/>
      <c r="G1370" s="102">
        <v>46184.0</v>
      </c>
      <c r="H1370" s="15" t="s">
        <v>66</v>
      </c>
      <c r="I1370" s="223" t="s">
        <v>372</v>
      </c>
      <c r="J1370" s="223"/>
      <c r="K1370" s="223"/>
      <c r="L1370" s="223"/>
      <c r="M1370" s="223"/>
      <c r="N1370" s="13" t="s">
        <v>30</v>
      </c>
      <c r="O1370" s="15" t="s">
        <v>30</v>
      </c>
      <c r="P1370" s="15" t="s">
        <v>86</v>
      </c>
      <c r="Q1370" s="18" t="s">
        <v>915</v>
      </c>
      <c r="R1370" s="18" t="s">
        <v>72</v>
      </c>
      <c r="S1370" s="18"/>
      <c r="T1370" s="18"/>
      <c r="U1370" s="13"/>
    </row>
    <row r="1371" ht="15.75" customHeight="1">
      <c r="B1371" s="6">
        <v>1608.0</v>
      </c>
      <c r="C1371" s="209" t="s">
        <v>129</v>
      </c>
      <c r="D1371" s="102" t="s">
        <v>354</v>
      </c>
      <c r="E1371" s="102"/>
      <c r="F1371" s="102"/>
      <c r="G1371" s="102">
        <v>46177.0</v>
      </c>
      <c r="H1371" s="15" t="s">
        <v>66</v>
      </c>
      <c r="I1371" s="223" t="s">
        <v>372</v>
      </c>
      <c r="J1371" s="223"/>
      <c r="K1371" s="223"/>
      <c r="L1371" s="223"/>
      <c r="M1371" s="223"/>
      <c r="N1371" s="13" t="s">
        <v>30</v>
      </c>
      <c r="O1371" s="15" t="s">
        <v>30</v>
      </c>
      <c r="P1371" s="15" t="s">
        <v>86</v>
      </c>
      <c r="Q1371" s="18" t="s">
        <v>855</v>
      </c>
      <c r="R1371" s="18" t="s">
        <v>72</v>
      </c>
      <c r="S1371" s="18"/>
      <c r="T1371" s="18"/>
      <c r="U1371" s="13"/>
    </row>
    <row r="1372" ht="15.75" customHeight="1">
      <c r="B1372" s="6">
        <v>1609.0</v>
      </c>
      <c r="C1372" s="209" t="s">
        <v>1984</v>
      </c>
      <c r="D1372" s="102" t="s">
        <v>2170</v>
      </c>
      <c r="E1372" s="102"/>
      <c r="F1372" s="102"/>
      <c r="G1372" s="102">
        <v>46202.0</v>
      </c>
      <c r="H1372" s="15" t="s">
        <v>28</v>
      </c>
      <c r="I1372" s="222" t="s">
        <v>220</v>
      </c>
      <c r="J1372" s="222" t="s">
        <v>2451</v>
      </c>
      <c r="K1372" s="223"/>
      <c r="L1372" s="223"/>
      <c r="M1372" s="223"/>
      <c r="N1372" s="13" t="s">
        <v>30</v>
      </c>
      <c r="O1372" s="15" t="s">
        <v>30</v>
      </c>
      <c r="P1372" s="15" t="s">
        <v>28</v>
      </c>
      <c r="Q1372" s="18" t="s">
        <v>603</v>
      </c>
      <c r="R1372" s="18" t="s">
        <v>72</v>
      </c>
      <c r="S1372" s="18"/>
      <c r="T1372" s="18"/>
      <c r="U1372" s="13"/>
    </row>
    <row r="1373" ht="15.75" customHeight="1">
      <c r="B1373" s="6">
        <v>1610.0</v>
      </c>
      <c r="C1373" s="209" t="s">
        <v>121</v>
      </c>
      <c r="D1373" s="102" t="s">
        <v>714</v>
      </c>
      <c r="E1373" s="102"/>
      <c r="F1373" s="102"/>
      <c r="G1373" s="102">
        <v>46202.0</v>
      </c>
      <c r="H1373" s="15" t="s">
        <v>28</v>
      </c>
      <c r="I1373" s="222" t="s">
        <v>220</v>
      </c>
      <c r="J1373" s="222" t="s">
        <v>2451</v>
      </c>
      <c r="K1373" s="223"/>
      <c r="L1373" s="223"/>
      <c r="M1373" s="223"/>
      <c r="N1373" s="13" t="s">
        <v>86</v>
      </c>
      <c r="O1373" s="13" t="s">
        <v>86</v>
      </c>
      <c r="P1373" s="15" t="s">
        <v>86</v>
      </c>
      <c r="Q1373" s="18" t="s">
        <v>727</v>
      </c>
      <c r="R1373" s="18" t="s">
        <v>72</v>
      </c>
      <c r="S1373" s="18"/>
      <c r="T1373" s="18"/>
      <c r="U1373" s="13"/>
    </row>
    <row r="1374" ht="15.75" customHeight="1">
      <c r="B1374" s="6">
        <v>1611.0</v>
      </c>
      <c r="C1374" s="209" t="s">
        <v>1985</v>
      </c>
      <c r="D1374" s="102" t="s">
        <v>354</v>
      </c>
      <c r="E1374" s="102"/>
      <c r="F1374" s="102"/>
      <c r="G1374" s="102"/>
      <c r="H1374" s="15" t="s">
        <v>66</v>
      </c>
      <c r="I1374" s="222" t="s">
        <v>220</v>
      </c>
      <c r="J1374" s="222" t="s">
        <v>2451</v>
      </c>
      <c r="K1374" s="223"/>
      <c r="L1374" s="223"/>
      <c r="M1374" s="223"/>
      <c r="N1374" s="13" t="s">
        <v>86</v>
      </c>
      <c r="O1374" s="13" t="s">
        <v>86</v>
      </c>
      <c r="P1374" s="15" t="s">
        <v>86</v>
      </c>
      <c r="Q1374" s="18" t="s">
        <v>2463</v>
      </c>
      <c r="R1374" s="18" t="s">
        <v>72</v>
      </c>
      <c r="S1374" s="18"/>
      <c r="T1374" s="18"/>
      <c r="U1374" s="13"/>
    </row>
    <row r="1375" ht="15.75" customHeight="1">
      <c r="B1375" s="6">
        <v>1612.0</v>
      </c>
      <c r="C1375" s="209" t="s">
        <v>1986</v>
      </c>
      <c r="D1375" s="102" t="s">
        <v>714</v>
      </c>
      <c r="E1375" s="102"/>
      <c r="F1375" s="102"/>
      <c r="G1375" s="102"/>
      <c r="H1375" s="15" t="s">
        <v>28</v>
      </c>
      <c r="I1375" s="223" t="s">
        <v>372</v>
      </c>
      <c r="J1375" s="223"/>
      <c r="K1375" s="223"/>
      <c r="L1375" s="223"/>
      <c r="M1375" s="223"/>
      <c r="N1375" s="13" t="s">
        <v>86</v>
      </c>
      <c r="O1375" s="13" t="s">
        <v>86</v>
      </c>
      <c r="P1375" s="15" t="s">
        <v>86</v>
      </c>
      <c r="Q1375" s="18"/>
      <c r="R1375" s="18" t="s">
        <v>72</v>
      </c>
      <c r="S1375" s="18"/>
      <c r="T1375" s="18"/>
      <c r="U1375" s="13"/>
    </row>
    <row r="1376" ht="15.75" customHeight="1">
      <c r="B1376" s="6">
        <v>1613.0</v>
      </c>
      <c r="C1376" s="209" t="s">
        <v>122</v>
      </c>
      <c r="D1376" s="102" t="s">
        <v>1221</v>
      </c>
      <c r="E1376" s="102"/>
      <c r="F1376" s="102"/>
      <c r="G1376" s="102">
        <v>46209.0</v>
      </c>
      <c r="H1376" s="15" t="s">
        <v>28</v>
      </c>
      <c r="I1376" s="223" t="s">
        <v>372</v>
      </c>
      <c r="J1376" s="223"/>
      <c r="K1376" s="223"/>
      <c r="L1376" s="223"/>
      <c r="M1376" s="223"/>
      <c r="N1376" s="13" t="s">
        <v>30</v>
      </c>
      <c r="O1376" s="15" t="s">
        <v>30</v>
      </c>
      <c r="P1376" s="15" t="s">
        <v>86</v>
      </c>
      <c r="Q1376" s="18" t="s">
        <v>795</v>
      </c>
      <c r="R1376" s="18" t="s">
        <v>72</v>
      </c>
      <c r="S1376" s="18"/>
      <c r="T1376" s="18"/>
      <c r="U1376" s="13"/>
    </row>
    <row r="1377" ht="15.75" customHeight="1">
      <c r="B1377" s="6">
        <v>1614.0</v>
      </c>
      <c r="C1377" s="209" t="s">
        <v>124</v>
      </c>
      <c r="D1377" s="102" t="s">
        <v>1221</v>
      </c>
      <c r="E1377" s="102"/>
      <c r="F1377" s="102"/>
      <c r="G1377" s="102">
        <v>46209.0</v>
      </c>
      <c r="H1377" s="15" t="s">
        <v>28</v>
      </c>
      <c r="I1377" s="223" t="s">
        <v>372</v>
      </c>
      <c r="J1377" s="223"/>
      <c r="K1377" s="223"/>
      <c r="L1377" s="223"/>
      <c r="M1377" s="223"/>
      <c r="N1377" s="13" t="s">
        <v>30</v>
      </c>
      <c r="O1377" s="15" t="s">
        <v>30</v>
      </c>
      <c r="P1377" s="15" t="s">
        <v>28</v>
      </c>
      <c r="Q1377" s="18" t="s">
        <v>2464</v>
      </c>
      <c r="R1377" s="18" t="s">
        <v>72</v>
      </c>
      <c r="S1377" s="18"/>
      <c r="T1377" s="18"/>
      <c r="U1377" s="13"/>
    </row>
    <row r="1378" ht="15.75" customHeight="1">
      <c r="B1378" s="6">
        <v>1615.0</v>
      </c>
      <c r="C1378" s="209" t="s">
        <v>147</v>
      </c>
      <c r="D1378" s="102" t="s">
        <v>1221</v>
      </c>
      <c r="E1378" s="102"/>
      <c r="F1378" s="102"/>
      <c r="G1378" s="102">
        <v>46195.0</v>
      </c>
      <c r="H1378" s="15" t="s">
        <v>28</v>
      </c>
      <c r="I1378" s="222" t="s">
        <v>220</v>
      </c>
      <c r="J1378" s="222" t="s">
        <v>2451</v>
      </c>
      <c r="K1378" s="222" t="s">
        <v>2451</v>
      </c>
      <c r="L1378" s="223"/>
      <c r="M1378" s="222" t="s">
        <v>2451</v>
      </c>
      <c r="N1378" s="13" t="s">
        <v>30</v>
      </c>
      <c r="O1378" s="15" t="s">
        <v>30</v>
      </c>
      <c r="P1378" s="15" t="s">
        <v>28</v>
      </c>
      <c r="Q1378" s="18" t="s">
        <v>972</v>
      </c>
      <c r="R1378" s="18" t="s">
        <v>72</v>
      </c>
      <c r="S1378" s="18"/>
      <c r="T1378" s="18"/>
      <c r="U1378" s="13"/>
    </row>
    <row r="1379" ht="15.75" customHeight="1">
      <c r="B1379" s="6">
        <v>1616.0</v>
      </c>
      <c r="C1379" s="209" t="s">
        <v>92</v>
      </c>
      <c r="D1379" s="102" t="s">
        <v>1221</v>
      </c>
      <c r="E1379" s="102"/>
      <c r="F1379" s="102"/>
      <c r="G1379" s="102">
        <v>46228.0</v>
      </c>
      <c r="H1379" s="15" t="s">
        <v>28</v>
      </c>
      <c r="I1379" s="222" t="s">
        <v>220</v>
      </c>
      <c r="J1379" s="223"/>
      <c r="K1379" s="222" t="s">
        <v>2451</v>
      </c>
      <c r="L1379" s="222" t="s">
        <v>2451</v>
      </c>
      <c r="M1379" s="222" t="s">
        <v>2451</v>
      </c>
      <c r="N1379" s="13" t="s">
        <v>30</v>
      </c>
      <c r="O1379" s="15" t="s">
        <v>30</v>
      </c>
      <c r="P1379" s="15" t="s">
        <v>28</v>
      </c>
      <c r="Q1379" s="18" t="s">
        <v>969</v>
      </c>
      <c r="R1379" s="18" t="s">
        <v>72</v>
      </c>
      <c r="S1379" s="18"/>
      <c r="T1379" s="18"/>
      <c r="U1379" s="13"/>
    </row>
    <row r="1380" ht="15.75" customHeight="1">
      <c r="B1380" s="6">
        <v>1617.0</v>
      </c>
      <c r="C1380" s="209" t="s">
        <v>132</v>
      </c>
      <c r="D1380" s="102" t="s">
        <v>872</v>
      </c>
      <c r="E1380" s="102"/>
      <c r="F1380" s="102"/>
      <c r="G1380" s="102">
        <v>46225.0</v>
      </c>
      <c r="H1380" s="15" t="s">
        <v>28</v>
      </c>
      <c r="I1380" s="223" t="s">
        <v>372</v>
      </c>
      <c r="J1380" s="223"/>
      <c r="K1380" s="223"/>
      <c r="L1380" s="223"/>
      <c r="M1380" s="223"/>
      <c r="N1380" s="13" t="s">
        <v>86</v>
      </c>
      <c r="O1380" s="13" t="s">
        <v>86</v>
      </c>
      <c r="P1380" s="15" t="s">
        <v>86</v>
      </c>
      <c r="Q1380" s="18" t="s">
        <v>876</v>
      </c>
      <c r="R1380" s="18" t="s">
        <v>72</v>
      </c>
      <c r="S1380" s="18"/>
      <c r="T1380" s="18"/>
      <c r="U1380" s="13"/>
    </row>
    <row r="1381" ht="15.75" customHeight="1">
      <c r="B1381" s="6">
        <v>1618.0</v>
      </c>
      <c r="C1381" s="209" t="s">
        <v>93</v>
      </c>
      <c r="D1381" s="102" t="s">
        <v>1221</v>
      </c>
      <c r="E1381" s="102"/>
      <c r="F1381" s="102"/>
      <c r="G1381" s="102">
        <v>46219.0</v>
      </c>
      <c r="H1381" s="15" t="s">
        <v>28</v>
      </c>
      <c r="I1381" s="223" t="s">
        <v>372</v>
      </c>
      <c r="J1381" s="223"/>
      <c r="K1381" s="223"/>
      <c r="L1381" s="223"/>
      <c r="M1381" s="223"/>
      <c r="N1381" s="13" t="s">
        <v>30</v>
      </c>
      <c r="O1381" s="15" t="s">
        <v>30</v>
      </c>
      <c r="P1381" s="15" t="s">
        <v>28</v>
      </c>
      <c r="Q1381" s="18" t="s">
        <v>979</v>
      </c>
      <c r="R1381" s="18" t="s">
        <v>72</v>
      </c>
      <c r="S1381" s="18"/>
      <c r="T1381" s="18"/>
      <c r="U1381" s="13"/>
    </row>
    <row r="1382" ht="15.75" customHeight="1">
      <c r="B1382" s="6">
        <v>1619.0</v>
      </c>
      <c r="C1382" s="209" t="s">
        <v>95</v>
      </c>
      <c r="D1382" s="102" t="s">
        <v>1221</v>
      </c>
      <c r="E1382" s="102"/>
      <c r="F1382" s="102"/>
      <c r="G1382" s="102">
        <v>46223.0</v>
      </c>
      <c r="H1382" s="15" t="s">
        <v>28</v>
      </c>
      <c r="I1382" s="223" t="s">
        <v>372</v>
      </c>
      <c r="J1382" s="223"/>
      <c r="K1382" s="223"/>
      <c r="L1382" s="223"/>
      <c r="M1382" s="223"/>
      <c r="N1382" s="13" t="s">
        <v>30</v>
      </c>
      <c r="O1382" s="15" t="s">
        <v>30</v>
      </c>
      <c r="P1382" s="15" t="s">
        <v>86</v>
      </c>
      <c r="Q1382" s="18" t="s">
        <v>982</v>
      </c>
      <c r="R1382" s="18" t="s">
        <v>72</v>
      </c>
      <c r="S1382" s="18"/>
      <c r="T1382" s="18"/>
      <c r="U1382" s="13"/>
    </row>
    <row r="1383" ht="15.75" customHeight="1">
      <c r="B1383" s="6">
        <v>1620.0</v>
      </c>
      <c r="C1383" s="209" t="s">
        <v>154</v>
      </c>
      <c r="D1383" s="102" t="s">
        <v>2465</v>
      </c>
      <c r="E1383" s="102"/>
      <c r="F1383" s="102"/>
      <c r="G1383" s="102">
        <v>46227.0</v>
      </c>
      <c r="H1383" s="15" t="s">
        <v>28</v>
      </c>
      <c r="I1383" s="222" t="s">
        <v>220</v>
      </c>
      <c r="J1383" s="224" t="s">
        <v>2451</v>
      </c>
      <c r="K1383" s="223"/>
      <c r="L1383" s="223"/>
      <c r="M1383" s="223"/>
      <c r="N1383" s="13" t="s">
        <v>30</v>
      </c>
      <c r="O1383" s="15" t="s">
        <v>30</v>
      </c>
      <c r="P1383" s="15" t="s">
        <v>86</v>
      </c>
      <c r="Q1383" s="18" t="s">
        <v>978</v>
      </c>
      <c r="R1383" s="18" t="s">
        <v>72</v>
      </c>
      <c r="S1383" s="18"/>
      <c r="T1383" s="18"/>
      <c r="U1383" s="13"/>
    </row>
    <row r="1384" ht="15.75" customHeight="1">
      <c r="B1384" s="6">
        <v>1621.0</v>
      </c>
      <c r="C1384" s="209" t="s">
        <v>239</v>
      </c>
      <c r="D1384" s="102" t="s">
        <v>333</v>
      </c>
      <c r="E1384" s="102"/>
      <c r="F1384" s="102"/>
      <c r="G1384" s="102">
        <v>46226.0</v>
      </c>
      <c r="H1384" s="15" t="s">
        <v>28</v>
      </c>
      <c r="I1384" s="223" t="s">
        <v>372</v>
      </c>
      <c r="J1384" s="223"/>
      <c r="K1384" s="223"/>
      <c r="L1384" s="223"/>
      <c r="M1384" s="223"/>
      <c r="N1384" s="13" t="s">
        <v>86</v>
      </c>
      <c r="O1384" s="13" t="s">
        <v>86</v>
      </c>
      <c r="P1384" s="15" t="s">
        <v>86</v>
      </c>
      <c r="Q1384" s="18" t="s">
        <v>1052</v>
      </c>
      <c r="R1384" s="18" t="s">
        <v>72</v>
      </c>
      <c r="S1384" s="18"/>
      <c r="T1384" s="18"/>
      <c r="U1384" s="13"/>
    </row>
    <row r="1385" ht="15.75" customHeight="1">
      <c r="B1385" s="6">
        <v>1622.0</v>
      </c>
      <c r="C1385" s="209" t="s">
        <v>65</v>
      </c>
      <c r="D1385" s="102" t="s">
        <v>1221</v>
      </c>
      <c r="E1385" s="102"/>
      <c r="F1385" s="102"/>
      <c r="G1385" s="102"/>
      <c r="H1385" s="15" t="s">
        <v>28</v>
      </c>
      <c r="I1385" s="223" t="s">
        <v>372</v>
      </c>
      <c r="J1385" s="223"/>
      <c r="K1385" s="223"/>
      <c r="L1385" s="223"/>
      <c r="M1385" s="223"/>
      <c r="N1385" s="13" t="s">
        <v>86</v>
      </c>
      <c r="O1385" s="13" t="s">
        <v>86</v>
      </c>
      <c r="P1385" s="15" t="s">
        <v>86</v>
      </c>
      <c r="Q1385" s="18"/>
      <c r="R1385" s="18" t="s">
        <v>72</v>
      </c>
      <c r="S1385" s="18"/>
      <c r="T1385" s="18"/>
      <c r="U1385" s="13"/>
    </row>
    <row r="1386" ht="15.75" customHeight="1">
      <c r="B1386" s="6">
        <v>1623.0</v>
      </c>
      <c r="C1386" s="209" t="s">
        <v>142</v>
      </c>
      <c r="D1386" s="102" t="s">
        <v>1221</v>
      </c>
      <c r="E1386" s="102"/>
      <c r="F1386" s="102"/>
      <c r="G1386" s="102">
        <v>46204.0</v>
      </c>
      <c r="H1386" s="15" t="s">
        <v>28</v>
      </c>
      <c r="I1386" s="222" t="s">
        <v>220</v>
      </c>
      <c r="J1386" s="222" t="s">
        <v>2451</v>
      </c>
      <c r="K1386" s="223"/>
      <c r="L1386" s="223"/>
      <c r="M1386" s="224" t="s">
        <v>2451</v>
      </c>
      <c r="N1386" s="13" t="s">
        <v>30</v>
      </c>
      <c r="O1386" s="15" t="s">
        <v>30</v>
      </c>
      <c r="P1386" s="15" t="s">
        <v>28</v>
      </c>
      <c r="Q1386" s="18" t="s">
        <v>965</v>
      </c>
      <c r="R1386" s="18" t="s">
        <v>72</v>
      </c>
      <c r="S1386" s="18"/>
      <c r="T1386" s="18"/>
      <c r="U1386" s="13"/>
    </row>
    <row r="1387" ht="15.75" customHeight="1">
      <c r="B1387" s="6">
        <v>1624.0</v>
      </c>
      <c r="C1387" s="209" t="s">
        <v>122</v>
      </c>
      <c r="D1387" s="102" t="s">
        <v>1221</v>
      </c>
      <c r="E1387" s="102"/>
      <c r="F1387" s="102"/>
      <c r="G1387" s="102">
        <v>46209.0</v>
      </c>
      <c r="H1387" s="15" t="s">
        <v>66</v>
      </c>
      <c r="I1387" s="223" t="s">
        <v>372</v>
      </c>
      <c r="J1387" s="223"/>
      <c r="K1387" s="223"/>
      <c r="L1387" s="223"/>
      <c r="M1387" s="223"/>
      <c r="N1387" s="13" t="s">
        <v>30</v>
      </c>
      <c r="O1387" s="15" t="s">
        <v>30</v>
      </c>
      <c r="P1387" s="15" t="s">
        <v>86</v>
      </c>
      <c r="Q1387" s="18" t="s">
        <v>795</v>
      </c>
      <c r="R1387" s="18" t="s">
        <v>72</v>
      </c>
      <c r="S1387" s="18"/>
      <c r="T1387" s="18"/>
      <c r="U1387" s="13"/>
    </row>
    <row r="1388" ht="15.75" customHeight="1">
      <c r="B1388" s="213">
        <v>1625.0</v>
      </c>
      <c r="C1388" s="214" t="s">
        <v>1988</v>
      </c>
      <c r="D1388" s="215" t="s">
        <v>1221</v>
      </c>
      <c r="E1388" s="215"/>
      <c r="F1388" s="215"/>
      <c r="G1388" s="215">
        <v>46213.0</v>
      </c>
      <c r="H1388" s="216" t="s">
        <v>28</v>
      </c>
      <c r="I1388" s="225"/>
      <c r="J1388" s="214"/>
      <c r="K1388" s="214"/>
      <c r="L1388" s="214"/>
      <c r="M1388" s="214"/>
      <c r="N1388" s="216" t="s">
        <v>30</v>
      </c>
      <c r="O1388" s="216" t="s">
        <v>30</v>
      </c>
      <c r="P1388" s="216" t="s">
        <v>28</v>
      </c>
      <c r="Q1388" s="217" t="s">
        <v>2466</v>
      </c>
      <c r="R1388" s="217" t="s">
        <v>72</v>
      </c>
      <c r="S1388" s="18"/>
      <c r="T1388" s="18"/>
      <c r="U1388" s="216" t="s">
        <v>2212</v>
      </c>
    </row>
    <row r="1389" ht="15.75" customHeight="1">
      <c r="B1389" s="6">
        <v>1626.0</v>
      </c>
      <c r="C1389" s="209" t="s">
        <v>73</v>
      </c>
      <c r="D1389" s="102" t="s">
        <v>1221</v>
      </c>
      <c r="E1389" s="102"/>
      <c r="F1389" s="102"/>
      <c r="G1389" s="102">
        <v>46241.0</v>
      </c>
      <c r="H1389" s="15" t="s">
        <v>28</v>
      </c>
      <c r="I1389" s="223" t="s">
        <v>372</v>
      </c>
      <c r="J1389" s="223"/>
      <c r="K1389" s="223"/>
      <c r="L1389" s="223"/>
      <c r="M1389" s="223"/>
      <c r="N1389" s="13" t="s">
        <v>30</v>
      </c>
      <c r="O1389" s="15" t="s">
        <v>30</v>
      </c>
      <c r="P1389" s="15" t="s">
        <v>28</v>
      </c>
      <c r="Q1389" s="18" t="s">
        <v>963</v>
      </c>
      <c r="R1389" s="18" t="s">
        <v>72</v>
      </c>
      <c r="S1389" s="18"/>
      <c r="T1389" s="18"/>
      <c r="U1389" s="13"/>
    </row>
    <row r="1390" ht="15.75" customHeight="1">
      <c r="B1390" s="6" t="s">
        <v>2063</v>
      </c>
      <c r="C1390" s="209" t="s">
        <v>2064</v>
      </c>
      <c r="D1390" s="102" t="s">
        <v>2170</v>
      </c>
      <c r="E1390" s="102"/>
      <c r="F1390" s="102"/>
      <c r="G1390" s="102">
        <v>46196.0</v>
      </c>
      <c r="H1390" s="15" t="s">
        <v>28</v>
      </c>
      <c r="I1390" s="223" t="s">
        <v>372</v>
      </c>
      <c r="J1390" s="223"/>
      <c r="K1390" s="223"/>
      <c r="L1390" s="223"/>
      <c r="M1390" s="223"/>
      <c r="N1390" s="13" t="s">
        <v>30</v>
      </c>
      <c r="O1390" s="15" t="s">
        <v>30</v>
      </c>
      <c r="P1390" s="15" t="s">
        <v>28</v>
      </c>
      <c r="Q1390" s="18" t="s">
        <v>2427</v>
      </c>
      <c r="R1390" s="18" t="s">
        <v>72</v>
      </c>
      <c r="S1390" s="18"/>
      <c r="T1390" s="18"/>
      <c r="U1390" s="13"/>
    </row>
    <row r="1391" ht="15.75" customHeight="1">
      <c r="B1391" s="6">
        <v>1627.0</v>
      </c>
      <c r="C1391" s="209" t="s">
        <v>75</v>
      </c>
      <c r="D1391" s="102" t="s">
        <v>1221</v>
      </c>
      <c r="E1391" s="102"/>
      <c r="F1391" s="102"/>
      <c r="G1391" s="102">
        <v>46226.0</v>
      </c>
      <c r="H1391" s="15" t="s">
        <v>28</v>
      </c>
      <c r="I1391" s="222" t="s">
        <v>220</v>
      </c>
      <c r="J1391" s="222" t="s">
        <v>2451</v>
      </c>
      <c r="K1391" s="223"/>
      <c r="L1391" s="223"/>
      <c r="M1391" s="223"/>
      <c r="N1391" s="13" t="s">
        <v>30</v>
      </c>
      <c r="O1391" s="15" t="s">
        <v>30</v>
      </c>
      <c r="P1391" s="15" t="s">
        <v>86</v>
      </c>
      <c r="Q1391" s="18" t="s">
        <v>2467</v>
      </c>
      <c r="R1391" s="18" t="s">
        <v>72</v>
      </c>
      <c r="S1391" s="18"/>
      <c r="T1391" s="18"/>
      <c r="U1391" s="13"/>
    </row>
    <row r="1392" ht="15.75" customHeight="1">
      <c r="B1392" s="6">
        <v>1628.0</v>
      </c>
      <c r="C1392" s="209" t="s">
        <v>146</v>
      </c>
      <c r="D1392" s="102" t="s">
        <v>1221</v>
      </c>
      <c r="E1392" s="102"/>
      <c r="F1392" s="102"/>
      <c r="G1392" s="102"/>
      <c r="H1392" s="15" t="s">
        <v>28</v>
      </c>
      <c r="I1392" s="223" t="s">
        <v>372</v>
      </c>
      <c r="J1392" s="223"/>
      <c r="K1392" s="223"/>
      <c r="L1392" s="223"/>
      <c r="M1392" s="223"/>
      <c r="N1392" s="13" t="s">
        <v>30</v>
      </c>
      <c r="O1392" s="15" t="s">
        <v>30</v>
      </c>
      <c r="P1392" s="15" t="s">
        <v>28</v>
      </c>
      <c r="Q1392" s="18" t="s">
        <v>971</v>
      </c>
      <c r="R1392" s="18" t="s">
        <v>72</v>
      </c>
      <c r="S1392" s="18"/>
      <c r="T1392" s="18"/>
      <c r="U1392" s="13"/>
    </row>
    <row r="1393" ht="15.75" customHeight="1">
      <c r="B1393" s="6">
        <v>1629.0</v>
      </c>
      <c r="C1393" s="209" t="s">
        <v>273</v>
      </c>
      <c r="D1393" s="102" t="s">
        <v>2468</v>
      </c>
      <c r="E1393" s="102"/>
      <c r="F1393" s="102"/>
      <c r="G1393" s="102"/>
      <c r="H1393" s="15" t="s">
        <v>66</v>
      </c>
      <c r="I1393" s="223" t="s">
        <v>372</v>
      </c>
      <c r="J1393" s="223"/>
      <c r="K1393" s="223"/>
      <c r="L1393" s="223"/>
      <c r="M1393" s="223"/>
      <c r="N1393" s="13" t="s">
        <v>86</v>
      </c>
      <c r="O1393" s="13" t="s">
        <v>86</v>
      </c>
      <c r="P1393" s="15" t="s">
        <v>86</v>
      </c>
      <c r="Q1393" s="18" t="s">
        <v>1090</v>
      </c>
      <c r="R1393" s="18" t="s">
        <v>72</v>
      </c>
      <c r="S1393" s="18"/>
      <c r="T1393" s="18"/>
      <c r="U1393" s="13"/>
    </row>
    <row r="1394" ht="15.75" customHeight="1">
      <c r="B1394" s="6">
        <v>1630.0</v>
      </c>
      <c r="C1394" s="209" t="s">
        <v>1993</v>
      </c>
      <c r="D1394" s="102" t="s">
        <v>2468</v>
      </c>
      <c r="E1394" s="102"/>
      <c r="F1394" s="102"/>
      <c r="G1394" s="102">
        <v>46233.0</v>
      </c>
      <c r="H1394" s="15" t="s">
        <v>66</v>
      </c>
      <c r="I1394" s="223" t="s">
        <v>372</v>
      </c>
      <c r="J1394" s="223"/>
      <c r="K1394" s="223"/>
      <c r="L1394" s="223"/>
      <c r="M1394" s="223"/>
      <c r="N1394" s="13" t="s">
        <v>86</v>
      </c>
      <c r="O1394" s="13" t="s">
        <v>86</v>
      </c>
      <c r="P1394" s="15" t="s">
        <v>86</v>
      </c>
      <c r="Q1394" s="18" t="s">
        <v>2469</v>
      </c>
      <c r="R1394" s="18" t="s">
        <v>72</v>
      </c>
      <c r="S1394" s="18"/>
      <c r="T1394" s="18"/>
      <c r="U1394" s="13"/>
    </row>
    <row r="1395" ht="15.75" customHeight="1">
      <c r="B1395" s="6">
        <v>1631.0</v>
      </c>
      <c r="C1395" s="209" t="s">
        <v>90</v>
      </c>
      <c r="D1395" s="102" t="s">
        <v>333</v>
      </c>
      <c r="E1395" s="102"/>
      <c r="F1395" s="102"/>
      <c r="G1395" s="102">
        <v>46240.0</v>
      </c>
      <c r="H1395" s="15" t="s">
        <v>28</v>
      </c>
      <c r="I1395" s="223" t="s">
        <v>372</v>
      </c>
      <c r="J1395" s="223"/>
      <c r="K1395" s="223"/>
      <c r="L1395" s="223"/>
      <c r="M1395" s="223"/>
      <c r="N1395" s="13" t="s">
        <v>86</v>
      </c>
      <c r="O1395" s="13" t="s">
        <v>86</v>
      </c>
      <c r="P1395" s="15" t="s">
        <v>86</v>
      </c>
      <c r="Q1395" s="18" t="s">
        <v>497</v>
      </c>
      <c r="R1395" s="18" t="s">
        <v>72</v>
      </c>
      <c r="S1395" s="18"/>
      <c r="T1395" s="18"/>
      <c r="U1395" s="13"/>
    </row>
    <row r="1396" ht="15.75" customHeight="1">
      <c r="B1396" s="6">
        <v>1632.0</v>
      </c>
      <c r="C1396" s="209" t="s">
        <v>275</v>
      </c>
      <c r="D1396" s="102" t="s">
        <v>333</v>
      </c>
      <c r="E1396" s="102"/>
      <c r="F1396" s="102"/>
      <c r="G1396" s="102">
        <v>46223.0</v>
      </c>
      <c r="H1396" s="15" t="s">
        <v>28</v>
      </c>
      <c r="I1396" s="223" t="s">
        <v>372</v>
      </c>
      <c r="J1396" s="223"/>
      <c r="K1396" s="223"/>
      <c r="L1396" s="223"/>
      <c r="M1396" s="223"/>
      <c r="N1396" s="13" t="s">
        <v>86</v>
      </c>
      <c r="O1396" s="13" t="s">
        <v>86</v>
      </c>
      <c r="P1396" s="15" t="s">
        <v>86</v>
      </c>
      <c r="Q1396" s="18" t="s">
        <v>485</v>
      </c>
      <c r="R1396" s="18" t="s">
        <v>72</v>
      </c>
      <c r="S1396" s="18"/>
      <c r="T1396" s="18"/>
      <c r="U1396" s="13"/>
    </row>
    <row r="1397" ht="15.75" customHeight="1">
      <c r="B1397" s="6">
        <v>1633.0</v>
      </c>
      <c r="C1397" s="209" t="s">
        <v>161</v>
      </c>
      <c r="D1397" s="102" t="s">
        <v>2470</v>
      </c>
      <c r="E1397" s="102"/>
      <c r="F1397" s="102"/>
      <c r="G1397" s="102">
        <v>46231.0</v>
      </c>
      <c r="H1397" s="15" t="s">
        <v>28</v>
      </c>
      <c r="I1397" s="222" t="s">
        <v>220</v>
      </c>
      <c r="J1397" s="223"/>
      <c r="K1397" s="222" t="s">
        <v>2451</v>
      </c>
      <c r="L1397" s="223"/>
      <c r="M1397" s="223"/>
      <c r="N1397" s="13" t="s">
        <v>30</v>
      </c>
      <c r="O1397" s="15" t="s">
        <v>30</v>
      </c>
      <c r="P1397" s="15" t="s">
        <v>86</v>
      </c>
      <c r="Q1397" s="18" t="s">
        <v>983</v>
      </c>
      <c r="R1397" s="18" t="s">
        <v>72</v>
      </c>
      <c r="S1397" s="18"/>
      <c r="T1397" s="18"/>
      <c r="U1397" s="13"/>
    </row>
    <row r="1398" ht="15.75" customHeight="1">
      <c r="B1398" s="6">
        <v>1634.0</v>
      </c>
      <c r="C1398" s="209" t="s">
        <v>150</v>
      </c>
      <c r="D1398" s="102" t="s">
        <v>333</v>
      </c>
      <c r="E1398" s="102"/>
      <c r="F1398" s="102"/>
      <c r="G1398" s="102">
        <v>46240.0</v>
      </c>
      <c r="H1398" s="15" t="s">
        <v>28</v>
      </c>
      <c r="I1398" s="223" t="s">
        <v>372</v>
      </c>
      <c r="J1398" s="223"/>
      <c r="K1398" s="223"/>
      <c r="L1398" s="223"/>
      <c r="M1398" s="223"/>
      <c r="N1398" s="13" t="s">
        <v>86</v>
      </c>
      <c r="O1398" s="13" t="s">
        <v>86</v>
      </c>
      <c r="P1398" s="15" t="s">
        <v>86</v>
      </c>
      <c r="Q1398" s="18" t="s">
        <v>974</v>
      </c>
      <c r="R1398" s="18" t="s">
        <v>72</v>
      </c>
      <c r="S1398" s="18"/>
      <c r="T1398" s="18"/>
      <c r="U1398" s="13"/>
    </row>
    <row r="1399" ht="15.75" customHeight="1">
      <c r="B1399" s="6">
        <v>1635.0</v>
      </c>
      <c r="C1399" s="209" t="s">
        <v>198</v>
      </c>
      <c r="D1399" s="102" t="s">
        <v>1221</v>
      </c>
      <c r="E1399" s="102"/>
      <c r="F1399" s="102"/>
      <c r="G1399" s="102">
        <v>46230.0</v>
      </c>
      <c r="H1399" s="15" t="s">
        <v>28</v>
      </c>
      <c r="I1399" s="222" t="s">
        <v>220</v>
      </c>
      <c r="J1399" s="223"/>
      <c r="K1399" s="222" t="s">
        <v>2451</v>
      </c>
      <c r="L1399" s="223"/>
      <c r="M1399" s="223"/>
      <c r="N1399" s="226" t="s">
        <v>2471</v>
      </c>
      <c r="O1399" s="15" t="s">
        <v>30</v>
      </c>
      <c r="P1399" s="15" t="s">
        <v>86</v>
      </c>
      <c r="Q1399" s="18" t="s">
        <v>1009</v>
      </c>
      <c r="R1399" s="18" t="s">
        <v>72</v>
      </c>
      <c r="S1399" s="18"/>
      <c r="T1399" s="18"/>
      <c r="U1399" s="13"/>
    </row>
    <row r="1400" ht="15.75" customHeight="1">
      <c r="B1400" s="6">
        <v>1636.0</v>
      </c>
      <c r="C1400" s="209" t="s">
        <v>1989</v>
      </c>
      <c r="D1400" s="102" t="s">
        <v>2472</v>
      </c>
      <c r="E1400" s="102"/>
      <c r="F1400" s="102"/>
      <c r="G1400" s="102">
        <v>46233.0</v>
      </c>
      <c r="H1400" s="15" t="s">
        <v>66</v>
      </c>
      <c r="I1400" s="222" t="s">
        <v>220</v>
      </c>
      <c r="J1400" s="224" t="s">
        <v>2451</v>
      </c>
      <c r="K1400" s="223"/>
      <c r="L1400" s="223"/>
      <c r="M1400" s="223"/>
      <c r="N1400" s="13" t="s">
        <v>86</v>
      </c>
      <c r="O1400" s="13" t="s">
        <v>86</v>
      </c>
      <c r="P1400" s="15" t="s">
        <v>86</v>
      </c>
      <c r="Q1400" s="18" t="s">
        <v>2473</v>
      </c>
      <c r="R1400" s="18" t="s">
        <v>72</v>
      </c>
      <c r="S1400" s="18"/>
      <c r="T1400" s="18"/>
      <c r="U1400" s="13"/>
    </row>
    <row r="1401" ht="15.75" customHeight="1">
      <c r="B1401" s="6" t="s">
        <v>204</v>
      </c>
      <c r="C1401" s="209" t="s">
        <v>202</v>
      </c>
      <c r="D1401" s="102" t="s">
        <v>354</v>
      </c>
      <c r="E1401" s="102"/>
      <c r="F1401" s="102"/>
      <c r="G1401" s="102">
        <v>46205.0</v>
      </c>
      <c r="H1401" s="15" t="s">
        <v>66</v>
      </c>
      <c r="I1401" s="209"/>
      <c r="J1401" s="209"/>
      <c r="K1401" s="209"/>
      <c r="L1401" s="209"/>
      <c r="M1401" s="209"/>
      <c r="N1401" s="13" t="s">
        <v>86</v>
      </c>
      <c r="O1401" s="13" t="s">
        <v>86</v>
      </c>
      <c r="P1401" s="15" t="s">
        <v>28</v>
      </c>
      <c r="Q1401" s="18" t="s">
        <v>1014</v>
      </c>
      <c r="R1401" s="18" t="s">
        <v>72</v>
      </c>
      <c r="S1401" s="18"/>
      <c r="T1401" s="18"/>
      <c r="U1401" s="13"/>
    </row>
    <row r="1402" ht="15.75" customHeight="1">
      <c r="B1402" s="6">
        <v>1637.0</v>
      </c>
      <c r="C1402" s="209" t="s">
        <v>165</v>
      </c>
      <c r="D1402" s="102" t="s">
        <v>1221</v>
      </c>
      <c r="E1402" s="102"/>
      <c r="F1402" s="102"/>
      <c r="G1402" s="102">
        <v>46232.0</v>
      </c>
      <c r="H1402" s="15" t="s">
        <v>28</v>
      </c>
      <c r="I1402" s="223" t="s">
        <v>372</v>
      </c>
      <c r="J1402" s="223"/>
      <c r="K1402" s="223"/>
      <c r="L1402" s="223"/>
      <c r="M1402" s="223"/>
      <c r="N1402" s="13" t="s">
        <v>86</v>
      </c>
      <c r="O1402" s="13" t="s">
        <v>86</v>
      </c>
      <c r="P1402" s="15" t="s">
        <v>28</v>
      </c>
      <c r="Q1402" s="18"/>
      <c r="R1402" s="18" t="s">
        <v>72</v>
      </c>
      <c r="S1402" s="18"/>
      <c r="T1402" s="18"/>
      <c r="U1402" s="13"/>
    </row>
    <row r="1403" ht="15.75" customHeight="1">
      <c r="B1403" s="6">
        <v>1638.0</v>
      </c>
      <c r="C1403" s="209" t="s">
        <v>98</v>
      </c>
      <c r="D1403" s="102" t="s">
        <v>354</v>
      </c>
      <c r="E1403" s="102"/>
      <c r="F1403" s="102"/>
      <c r="G1403" s="102"/>
      <c r="H1403" s="15" t="s">
        <v>66</v>
      </c>
      <c r="I1403" s="223" t="s">
        <v>372</v>
      </c>
      <c r="J1403" s="223"/>
      <c r="K1403" s="223"/>
      <c r="L1403" s="223"/>
      <c r="M1403" s="223"/>
      <c r="N1403" s="13" t="s">
        <v>86</v>
      </c>
      <c r="O1403" s="13" t="s">
        <v>86</v>
      </c>
      <c r="P1403" s="15" t="s">
        <v>82</v>
      </c>
      <c r="Q1403" s="18" t="s">
        <v>568</v>
      </c>
      <c r="R1403" s="18" t="s">
        <v>72</v>
      </c>
      <c r="S1403" s="18"/>
      <c r="T1403" s="18"/>
      <c r="U1403" s="13"/>
    </row>
    <row r="1404" ht="15.75" customHeight="1">
      <c r="B1404" s="6">
        <v>1639.0</v>
      </c>
      <c r="C1404" s="209" t="s">
        <v>2474</v>
      </c>
      <c r="D1404" s="102" t="s">
        <v>354</v>
      </c>
      <c r="E1404" s="102"/>
      <c r="F1404" s="102"/>
      <c r="G1404" s="102"/>
      <c r="H1404" s="15" t="s">
        <v>82</v>
      </c>
      <c r="I1404" s="223" t="s">
        <v>372</v>
      </c>
      <c r="J1404" s="223"/>
      <c r="K1404" s="223"/>
      <c r="L1404" s="223"/>
      <c r="M1404" s="223"/>
      <c r="N1404" s="13" t="s">
        <v>82</v>
      </c>
      <c r="O1404" s="13" t="s">
        <v>82</v>
      </c>
      <c r="P1404" s="15" t="s">
        <v>82</v>
      </c>
      <c r="Q1404" s="18" t="s">
        <v>380</v>
      </c>
      <c r="R1404" s="18" t="s">
        <v>72</v>
      </c>
      <c r="S1404" s="18"/>
      <c r="T1404" s="18"/>
      <c r="U1404" s="13"/>
    </row>
    <row r="1405" ht="15.75" customHeight="1">
      <c r="B1405" s="6">
        <v>1640.0</v>
      </c>
      <c r="C1405" s="209" t="s">
        <v>1990</v>
      </c>
      <c r="D1405" s="102" t="s">
        <v>1221</v>
      </c>
      <c r="E1405" s="102"/>
      <c r="F1405" s="102"/>
      <c r="G1405" s="102"/>
      <c r="H1405" s="15" t="s">
        <v>66</v>
      </c>
      <c r="I1405" s="222" t="s">
        <v>220</v>
      </c>
      <c r="J1405" s="222" t="s">
        <v>2451</v>
      </c>
      <c r="K1405" s="223"/>
      <c r="L1405" s="223"/>
      <c r="M1405" s="223"/>
      <c r="N1405" s="13" t="s">
        <v>86</v>
      </c>
      <c r="O1405" s="13" t="s">
        <v>86</v>
      </c>
      <c r="P1405" s="15" t="s">
        <v>86</v>
      </c>
      <c r="Q1405" s="18" t="s">
        <v>568</v>
      </c>
      <c r="R1405" s="18" t="s">
        <v>72</v>
      </c>
      <c r="S1405" s="18"/>
      <c r="T1405" s="18"/>
      <c r="U1405" s="13"/>
    </row>
    <row r="1406" ht="15.75" customHeight="1">
      <c r="B1406" s="6">
        <v>1641.0</v>
      </c>
      <c r="C1406" s="209" t="s">
        <v>189</v>
      </c>
      <c r="D1406" s="102" t="s">
        <v>1221</v>
      </c>
      <c r="E1406" s="102"/>
      <c r="F1406" s="102"/>
      <c r="G1406" s="227">
        <v>46233.0</v>
      </c>
      <c r="H1406" s="15" t="s">
        <v>82</v>
      </c>
      <c r="I1406" s="223" t="s">
        <v>372</v>
      </c>
      <c r="J1406" s="223"/>
      <c r="K1406" s="223"/>
      <c r="L1406" s="223"/>
      <c r="M1406" s="223"/>
      <c r="N1406" s="13" t="s">
        <v>30</v>
      </c>
      <c r="O1406" s="15" t="s">
        <v>30</v>
      </c>
      <c r="P1406" s="15" t="s">
        <v>28</v>
      </c>
      <c r="Q1406" s="228" t="s">
        <v>1006</v>
      </c>
      <c r="R1406" s="18" t="s">
        <v>72</v>
      </c>
      <c r="S1406" s="228"/>
      <c r="T1406" s="228"/>
      <c r="U1406" s="229"/>
    </row>
    <row r="1407" ht="15.75" customHeight="1">
      <c r="B1407" s="6">
        <v>1642.0</v>
      </c>
      <c r="C1407" s="209" t="s">
        <v>172</v>
      </c>
      <c r="D1407" s="102" t="s">
        <v>1221</v>
      </c>
      <c r="E1407" s="102"/>
      <c r="F1407" s="102"/>
      <c r="G1407" s="227">
        <v>46241.0</v>
      </c>
      <c r="H1407" s="15" t="s">
        <v>28</v>
      </c>
      <c r="I1407" s="223" t="s">
        <v>372</v>
      </c>
      <c r="J1407" s="223"/>
      <c r="K1407" s="223"/>
      <c r="L1407" s="223"/>
      <c r="M1407" s="223"/>
      <c r="N1407" s="13" t="s">
        <v>30</v>
      </c>
      <c r="O1407" s="15" t="s">
        <v>30</v>
      </c>
      <c r="P1407" s="15" t="s">
        <v>86</v>
      </c>
      <c r="Q1407" s="228"/>
      <c r="R1407" s="18" t="s">
        <v>72</v>
      </c>
      <c r="S1407" s="228"/>
      <c r="T1407" s="228"/>
      <c r="U1407" s="229"/>
    </row>
    <row r="1408" ht="15.75" customHeight="1">
      <c r="B1408" s="6">
        <v>1643.0</v>
      </c>
      <c r="C1408" s="209" t="s">
        <v>100</v>
      </c>
      <c r="D1408" s="102" t="s">
        <v>1221</v>
      </c>
      <c r="E1408" s="102">
        <v>46210.0</v>
      </c>
      <c r="F1408" s="102"/>
      <c r="G1408" s="227">
        <v>46212.0</v>
      </c>
      <c r="H1408" s="15" t="s">
        <v>28</v>
      </c>
      <c r="I1408" s="223" t="s">
        <v>372</v>
      </c>
      <c r="J1408" s="223"/>
      <c r="K1408" s="223"/>
      <c r="L1408" s="223"/>
      <c r="M1408" s="223"/>
      <c r="N1408" s="13" t="s">
        <v>30</v>
      </c>
      <c r="O1408" s="15" t="s">
        <v>30</v>
      </c>
      <c r="P1408" s="15" t="s">
        <v>86</v>
      </c>
      <c r="Q1408" s="18" t="s">
        <v>603</v>
      </c>
      <c r="R1408" s="18" t="s">
        <v>72</v>
      </c>
      <c r="S1408" s="228"/>
      <c r="T1408" s="228"/>
      <c r="U1408" s="229"/>
    </row>
    <row r="1409" ht="15.75" customHeight="1">
      <c r="B1409" s="6">
        <v>1644.0</v>
      </c>
      <c r="C1409" s="209" t="s">
        <v>217</v>
      </c>
      <c r="D1409" s="102" t="s">
        <v>1221</v>
      </c>
      <c r="E1409" s="227">
        <v>46232.0</v>
      </c>
      <c r="F1409" s="227"/>
      <c r="G1409" s="227">
        <v>46239.0</v>
      </c>
      <c r="H1409" s="15" t="s">
        <v>28</v>
      </c>
      <c r="I1409" s="223" t="s">
        <v>372</v>
      </c>
      <c r="J1409" s="223"/>
      <c r="K1409" s="223"/>
      <c r="L1409" s="223"/>
      <c r="M1409" s="223"/>
      <c r="N1409" s="13" t="s">
        <v>30</v>
      </c>
      <c r="O1409" s="15" t="s">
        <v>30</v>
      </c>
      <c r="P1409" s="15" t="s">
        <v>86</v>
      </c>
      <c r="Q1409" s="228" t="s">
        <v>2475</v>
      </c>
      <c r="R1409" s="18" t="s">
        <v>72</v>
      </c>
      <c r="S1409" s="228"/>
      <c r="T1409" s="228"/>
      <c r="U1409" s="229"/>
    </row>
    <row r="1410" ht="15.75" customHeight="1">
      <c r="B1410" s="6">
        <v>1645.0</v>
      </c>
      <c r="C1410" s="209" t="s">
        <v>229</v>
      </c>
      <c r="D1410" s="102" t="s">
        <v>1221</v>
      </c>
      <c r="E1410" s="227">
        <v>46259.0</v>
      </c>
      <c r="F1410" s="227"/>
      <c r="G1410" s="227">
        <v>46265.0</v>
      </c>
      <c r="H1410" s="15" t="s">
        <v>28</v>
      </c>
      <c r="I1410" s="223" t="s">
        <v>372</v>
      </c>
      <c r="J1410" s="223"/>
      <c r="K1410" s="223"/>
      <c r="L1410" s="223"/>
      <c r="M1410" s="223"/>
      <c r="N1410" s="13" t="s">
        <v>30</v>
      </c>
      <c r="O1410" s="15" t="s">
        <v>30</v>
      </c>
      <c r="P1410" s="15" t="s">
        <v>86</v>
      </c>
      <c r="Q1410" s="228" t="s">
        <v>2476</v>
      </c>
      <c r="R1410" s="18" t="s">
        <v>72</v>
      </c>
      <c r="S1410" s="228"/>
      <c r="T1410" s="228"/>
      <c r="U1410" s="229"/>
    </row>
    <row r="1411" ht="15.75" customHeight="1">
      <c r="B1411" s="6">
        <v>1646.0</v>
      </c>
      <c r="C1411" s="209" t="s">
        <v>2477</v>
      </c>
      <c r="D1411" s="102" t="s">
        <v>1221</v>
      </c>
      <c r="E1411" s="227">
        <v>46232.0</v>
      </c>
      <c r="F1411" s="227"/>
      <c r="G1411" s="227">
        <v>46240.0</v>
      </c>
      <c r="H1411" s="15" t="s">
        <v>28</v>
      </c>
      <c r="I1411" s="223" t="s">
        <v>372</v>
      </c>
      <c r="J1411" s="223"/>
      <c r="K1411" s="223"/>
      <c r="L1411" s="223"/>
      <c r="M1411" s="223"/>
      <c r="N1411" s="13" t="s">
        <v>30</v>
      </c>
      <c r="O1411" s="15" t="s">
        <v>30</v>
      </c>
      <c r="P1411" s="15" t="s">
        <v>86</v>
      </c>
      <c r="Q1411" s="228" t="s">
        <v>2478</v>
      </c>
      <c r="R1411" s="18" t="s">
        <v>72</v>
      </c>
      <c r="S1411" s="228"/>
      <c r="T1411" s="228"/>
      <c r="U1411" s="229"/>
    </row>
    <row r="1412" ht="15.75" customHeight="1">
      <c r="B1412" s="6">
        <v>1647.0</v>
      </c>
      <c r="C1412" s="209" t="s">
        <v>2479</v>
      </c>
      <c r="D1412" s="102" t="s">
        <v>1221</v>
      </c>
      <c r="E1412" s="227">
        <v>46226.0</v>
      </c>
      <c r="F1412" s="227"/>
      <c r="G1412" s="227">
        <v>46233.0</v>
      </c>
      <c r="H1412" s="15" t="s">
        <v>28</v>
      </c>
      <c r="I1412" s="223" t="s">
        <v>372</v>
      </c>
      <c r="J1412" s="223"/>
      <c r="K1412" s="223"/>
      <c r="L1412" s="223"/>
      <c r="M1412" s="223"/>
      <c r="N1412" s="13" t="s">
        <v>30</v>
      </c>
      <c r="O1412" s="15" t="s">
        <v>30</v>
      </c>
      <c r="P1412" s="15" t="s">
        <v>86</v>
      </c>
      <c r="Q1412" s="228" t="s">
        <v>2480</v>
      </c>
      <c r="R1412" s="18" t="s">
        <v>72</v>
      </c>
      <c r="S1412" s="228"/>
      <c r="T1412" s="228"/>
      <c r="U1412" s="229"/>
    </row>
    <row r="1413" ht="15.75" customHeight="1">
      <c r="B1413" s="6">
        <v>1648.0</v>
      </c>
      <c r="C1413" s="209" t="s">
        <v>163</v>
      </c>
      <c r="D1413" s="102" t="s">
        <v>1221</v>
      </c>
      <c r="E1413" s="227">
        <v>46246.0</v>
      </c>
      <c r="F1413" s="227"/>
      <c r="G1413" s="227">
        <v>46253.0</v>
      </c>
      <c r="H1413" s="15" t="s">
        <v>28</v>
      </c>
      <c r="I1413" s="223" t="s">
        <v>372</v>
      </c>
      <c r="J1413" s="223"/>
      <c r="K1413" s="223"/>
      <c r="L1413" s="223"/>
      <c r="M1413" s="223"/>
      <c r="N1413" s="13" t="s">
        <v>30</v>
      </c>
      <c r="O1413" s="15" t="s">
        <v>30</v>
      </c>
      <c r="P1413" s="15" t="s">
        <v>86</v>
      </c>
      <c r="Q1413" s="228" t="s">
        <v>2481</v>
      </c>
      <c r="R1413" s="18" t="s">
        <v>72</v>
      </c>
      <c r="S1413" s="228"/>
      <c r="T1413" s="228"/>
      <c r="U1413" s="229"/>
    </row>
    <row r="1414" ht="15.75" customHeight="1">
      <c r="B1414" s="6">
        <v>1649.0</v>
      </c>
      <c r="C1414" s="209" t="s">
        <v>2482</v>
      </c>
      <c r="D1414" s="227" t="s">
        <v>644</v>
      </c>
      <c r="E1414" s="227">
        <v>46212.0</v>
      </c>
      <c r="F1414" s="227"/>
      <c r="G1414" s="227">
        <v>46212.0</v>
      </c>
      <c r="H1414" s="15" t="s">
        <v>28</v>
      </c>
      <c r="I1414" s="223" t="s">
        <v>372</v>
      </c>
      <c r="J1414" s="223"/>
      <c r="K1414" s="223"/>
      <c r="L1414" s="223"/>
      <c r="M1414" s="223"/>
      <c r="N1414" s="13" t="s">
        <v>30</v>
      </c>
      <c r="O1414" s="15" t="s">
        <v>30</v>
      </c>
      <c r="P1414" s="15" t="s">
        <v>86</v>
      </c>
      <c r="Q1414" s="228"/>
      <c r="R1414" s="18" t="s">
        <v>72</v>
      </c>
      <c r="S1414" s="228"/>
      <c r="T1414" s="228"/>
      <c r="U1414" s="229"/>
    </row>
    <row r="1415" ht="15.75" customHeight="1">
      <c r="B1415" s="6">
        <v>1650.0</v>
      </c>
      <c r="C1415" s="209" t="s">
        <v>2483</v>
      </c>
      <c r="D1415" s="227" t="s">
        <v>197</v>
      </c>
      <c r="E1415" s="227">
        <v>46233.0</v>
      </c>
      <c r="F1415" s="227"/>
      <c r="G1415" s="227">
        <v>46240.0</v>
      </c>
      <c r="H1415" s="15" t="s">
        <v>28</v>
      </c>
      <c r="I1415" s="223" t="s">
        <v>372</v>
      </c>
      <c r="J1415" s="223"/>
      <c r="K1415" s="223"/>
      <c r="L1415" s="223"/>
      <c r="M1415" s="223"/>
      <c r="N1415" s="13" t="s">
        <v>30</v>
      </c>
      <c r="O1415" s="15" t="s">
        <v>30</v>
      </c>
      <c r="P1415" s="15" t="s">
        <v>86</v>
      </c>
      <c r="Q1415" s="228"/>
      <c r="R1415" s="18" t="s">
        <v>72</v>
      </c>
      <c r="S1415" s="228"/>
      <c r="T1415" s="228"/>
      <c r="U1415" s="229"/>
    </row>
    <row r="1416" ht="15.75" customHeight="1">
      <c r="B1416" s="6">
        <v>1651.0</v>
      </c>
      <c r="C1416" s="209" t="s">
        <v>126</v>
      </c>
      <c r="D1416" s="227" t="s">
        <v>354</v>
      </c>
      <c r="E1416" s="227"/>
      <c r="F1416" s="227"/>
      <c r="G1416" s="227">
        <v>46218.0</v>
      </c>
      <c r="H1416" s="15" t="s">
        <v>66</v>
      </c>
      <c r="I1416" s="223" t="s">
        <v>372</v>
      </c>
      <c r="J1416" s="223"/>
      <c r="K1416" s="223"/>
      <c r="L1416" s="223"/>
      <c r="M1416" s="223"/>
      <c r="N1416" s="229"/>
      <c r="O1416" s="229"/>
      <c r="P1416" s="229"/>
      <c r="Q1416" s="228"/>
      <c r="R1416" s="18" t="s">
        <v>72</v>
      </c>
      <c r="S1416" s="228"/>
      <c r="T1416" s="228"/>
      <c r="U1416" s="229"/>
    </row>
    <row r="1417" ht="15.75" customHeight="1">
      <c r="B1417" s="6">
        <v>1652.0</v>
      </c>
      <c r="C1417" s="209" t="s">
        <v>258</v>
      </c>
      <c r="D1417" s="227" t="s">
        <v>197</v>
      </c>
      <c r="E1417" s="227">
        <v>46279.0</v>
      </c>
      <c r="F1417" s="227"/>
      <c r="G1417" s="227">
        <v>46293.0</v>
      </c>
      <c r="H1417" s="15" t="s">
        <v>28</v>
      </c>
      <c r="I1417" s="223" t="s">
        <v>372</v>
      </c>
      <c r="J1417" s="223"/>
      <c r="K1417" s="223"/>
      <c r="L1417" s="223"/>
      <c r="M1417" s="223"/>
      <c r="N1417" s="13" t="s">
        <v>30</v>
      </c>
      <c r="O1417" s="15" t="s">
        <v>30</v>
      </c>
      <c r="P1417" s="15" t="s">
        <v>86</v>
      </c>
      <c r="Q1417" s="228" t="s">
        <v>1069</v>
      </c>
      <c r="R1417" s="18" t="s">
        <v>72</v>
      </c>
      <c r="S1417" s="228"/>
      <c r="T1417" s="228"/>
      <c r="U1417" s="229"/>
    </row>
    <row r="1418" ht="15.75" customHeight="1">
      <c r="B1418" s="6">
        <v>1653.0</v>
      </c>
      <c r="C1418" s="209" t="s">
        <v>128</v>
      </c>
      <c r="D1418" s="227" t="s">
        <v>197</v>
      </c>
      <c r="E1418" s="227">
        <v>46218.0</v>
      </c>
      <c r="F1418" s="227"/>
      <c r="G1418" s="227"/>
      <c r="H1418" s="229"/>
      <c r="I1418" s="223"/>
      <c r="J1418" s="223"/>
      <c r="K1418" s="223"/>
      <c r="L1418" s="223"/>
      <c r="M1418" s="223"/>
      <c r="N1418" s="229"/>
      <c r="O1418" s="229"/>
      <c r="P1418" s="229"/>
      <c r="Q1418" s="228"/>
      <c r="R1418" s="228"/>
      <c r="S1418" s="228"/>
      <c r="T1418" s="228"/>
      <c r="U1418" s="229"/>
    </row>
    <row r="1419" ht="15.75" customHeight="1">
      <c r="B1419" s="6">
        <v>1654.0</v>
      </c>
      <c r="C1419" s="209" t="s">
        <v>134</v>
      </c>
      <c r="D1419" s="227" t="s">
        <v>197</v>
      </c>
      <c r="E1419" s="227">
        <v>46218.0</v>
      </c>
      <c r="F1419" s="227"/>
      <c r="G1419" s="227"/>
      <c r="H1419" s="229"/>
      <c r="I1419" s="223"/>
      <c r="J1419" s="223"/>
      <c r="K1419" s="223"/>
      <c r="L1419" s="223"/>
      <c r="M1419" s="223"/>
      <c r="N1419" s="229"/>
      <c r="O1419" s="229"/>
      <c r="P1419" s="229"/>
      <c r="Q1419" s="228"/>
      <c r="R1419" s="228"/>
      <c r="S1419" s="228"/>
      <c r="T1419" s="228"/>
      <c r="U1419" s="229"/>
    </row>
    <row r="1420" ht="15.75" customHeight="1">
      <c r="B1420" s="6">
        <v>1655.0</v>
      </c>
      <c r="C1420" s="209" t="s">
        <v>144</v>
      </c>
      <c r="D1420" s="227" t="s">
        <v>453</v>
      </c>
      <c r="E1420" s="227"/>
      <c r="F1420" s="227"/>
      <c r="G1420" s="227"/>
      <c r="H1420" s="229"/>
      <c r="I1420" s="223"/>
      <c r="J1420" s="223"/>
      <c r="K1420" s="223"/>
      <c r="L1420" s="223"/>
      <c r="M1420" s="223"/>
      <c r="N1420" s="229"/>
      <c r="O1420" s="229"/>
      <c r="P1420" s="229"/>
      <c r="Q1420" s="228"/>
      <c r="R1420" s="228"/>
      <c r="S1420" s="228"/>
      <c r="T1420" s="228"/>
      <c r="U1420" s="229"/>
    </row>
    <row r="1421" ht="15.75" customHeight="1">
      <c r="B1421" s="6">
        <v>1656.0</v>
      </c>
      <c r="C1421" s="209" t="s">
        <v>151</v>
      </c>
      <c r="D1421" s="227" t="s">
        <v>197</v>
      </c>
      <c r="E1421" s="227"/>
      <c r="F1421" s="227"/>
      <c r="G1421" s="227"/>
      <c r="H1421" s="229"/>
      <c r="I1421" s="223"/>
      <c r="J1421" s="223"/>
      <c r="K1421" s="223"/>
      <c r="L1421" s="223"/>
      <c r="M1421" s="223"/>
      <c r="N1421" s="229"/>
      <c r="O1421" s="229"/>
      <c r="P1421" s="229"/>
      <c r="Q1421" s="228"/>
      <c r="R1421" s="228"/>
      <c r="S1421" s="228"/>
      <c r="T1421" s="228"/>
      <c r="U1421" s="229"/>
    </row>
    <row r="1422" ht="15.75" customHeight="1">
      <c r="B1422" s="6">
        <v>1657.0</v>
      </c>
      <c r="C1422" s="209" t="s">
        <v>185</v>
      </c>
      <c r="D1422" s="227" t="s">
        <v>197</v>
      </c>
      <c r="E1422" s="227"/>
      <c r="F1422" s="227"/>
      <c r="G1422" s="227"/>
      <c r="H1422" s="229"/>
      <c r="I1422" s="223"/>
      <c r="J1422" s="223"/>
      <c r="K1422" s="223"/>
      <c r="L1422" s="223"/>
      <c r="M1422" s="223"/>
      <c r="N1422" s="229"/>
      <c r="O1422" s="229"/>
      <c r="P1422" s="229"/>
      <c r="Q1422" s="228"/>
      <c r="R1422" s="228"/>
      <c r="S1422" s="228"/>
      <c r="T1422" s="228"/>
      <c r="U1422" s="229"/>
    </row>
    <row r="1423" ht="15.75" customHeight="1">
      <c r="B1423" s="6">
        <v>1658.0</v>
      </c>
      <c r="C1423" s="209" t="s">
        <v>2484</v>
      </c>
      <c r="D1423" s="227" t="s">
        <v>197</v>
      </c>
      <c r="E1423" s="227"/>
      <c r="F1423" s="227"/>
      <c r="G1423" s="227"/>
      <c r="H1423" s="229"/>
      <c r="I1423" s="223"/>
      <c r="J1423" s="223"/>
      <c r="K1423" s="223"/>
      <c r="L1423" s="223"/>
      <c r="M1423" s="223"/>
      <c r="N1423" s="229"/>
      <c r="O1423" s="229"/>
      <c r="P1423" s="229"/>
      <c r="Q1423" s="228"/>
      <c r="R1423" s="228"/>
      <c r="S1423" s="228"/>
      <c r="T1423" s="228"/>
      <c r="U1423" s="229"/>
    </row>
    <row r="1424" ht="15.75" customHeight="1">
      <c r="B1424" s="6">
        <v>1659.0</v>
      </c>
      <c r="C1424" s="209" t="s">
        <v>1923</v>
      </c>
      <c r="D1424" s="227" t="s">
        <v>197</v>
      </c>
      <c r="E1424" s="227"/>
      <c r="F1424" s="227"/>
      <c r="G1424" s="227"/>
      <c r="H1424" s="229"/>
      <c r="I1424" s="223"/>
      <c r="J1424" s="223"/>
      <c r="K1424" s="223"/>
      <c r="L1424" s="223"/>
      <c r="M1424" s="223"/>
      <c r="N1424" s="229"/>
      <c r="O1424" s="229"/>
      <c r="P1424" s="229"/>
      <c r="Q1424" s="228"/>
      <c r="R1424" s="228"/>
      <c r="S1424" s="228"/>
      <c r="T1424" s="228"/>
      <c r="U1424" s="229"/>
    </row>
    <row r="1425" ht="15.75" customHeight="1">
      <c r="B1425" s="6">
        <v>1660.0</v>
      </c>
      <c r="C1425" s="209" t="s">
        <v>2485</v>
      </c>
      <c r="D1425" s="227" t="s">
        <v>197</v>
      </c>
      <c r="E1425" s="227"/>
      <c r="F1425" s="227"/>
      <c r="G1425" s="227"/>
      <c r="H1425" s="229"/>
      <c r="I1425" s="223"/>
      <c r="J1425" s="223"/>
      <c r="K1425" s="223"/>
      <c r="L1425" s="223"/>
      <c r="M1425" s="223"/>
      <c r="N1425" s="229"/>
      <c r="O1425" s="229"/>
      <c r="P1425" s="229"/>
      <c r="Q1425" s="228"/>
      <c r="R1425" s="228"/>
      <c r="S1425" s="228"/>
      <c r="T1425" s="228"/>
      <c r="U1425" s="229"/>
    </row>
    <row r="1426" ht="15.75" customHeight="1">
      <c r="B1426" s="6">
        <v>1661.0</v>
      </c>
      <c r="C1426" s="209" t="s">
        <v>2486</v>
      </c>
      <c r="D1426" s="227" t="s">
        <v>333</v>
      </c>
      <c r="E1426" s="227"/>
      <c r="F1426" s="227"/>
      <c r="G1426" s="227"/>
      <c r="H1426" s="229"/>
      <c r="I1426" s="223"/>
      <c r="J1426" s="223"/>
      <c r="K1426" s="223"/>
      <c r="L1426" s="223"/>
      <c r="M1426" s="223"/>
      <c r="N1426" s="229"/>
      <c r="O1426" s="229"/>
      <c r="P1426" s="229"/>
      <c r="Q1426" s="228"/>
      <c r="R1426" s="228"/>
      <c r="S1426" s="228"/>
      <c r="T1426" s="228"/>
      <c r="U1426" s="229"/>
    </row>
    <row r="1427" ht="15.75" customHeight="1">
      <c r="B1427" s="6">
        <v>1662.0</v>
      </c>
      <c r="C1427" s="209" t="s">
        <v>85</v>
      </c>
      <c r="D1427" s="227" t="s">
        <v>333</v>
      </c>
      <c r="E1427" s="227"/>
      <c r="F1427" s="227"/>
      <c r="G1427" s="227"/>
      <c r="H1427" s="229"/>
      <c r="I1427" s="223"/>
      <c r="J1427" s="223"/>
      <c r="K1427" s="223"/>
      <c r="L1427" s="223"/>
      <c r="M1427" s="223"/>
      <c r="N1427" s="229"/>
      <c r="O1427" s="229"/>
      <c r="P1427" s="229"/>
      <c r="Q1427" s="228"/>
      <c r="R1427" s="228"/>
      <c r="S1427" s="228"/>
      <c r="T1427" s="228"/>
      <c r="U1427" s="229"/>
    </row>
    <row r="1428" ht="15.75" customHeight="1">
      <c r="B1428" s="6">
        <v>1663.0</v>
      </c>
      <c r="C1428" s="209" t="s">
        <v>88</v>
      </c>
      <c r="D1428" s="227" t="s">
        <v>2190</v>
      </c>
      <c r="E1428" s="227"/>
      <c r="F1428" s="227"/>
      <c r="G1428" s="227"/>
      <c r="H1428" s="229"/>
      <c r="I1428" s="223"/>
      <c r="J1428" s="223"/>
      <c r="K1428" s="223"/>
      <c r="L1428" s="223"/>
      <c r="M1428" s="223"/>
      <c r="N1428" s="229"/>
      <c r="O1428" s="229"/>
      <c r="P1428" s="229"/>
      <c r="Q1428" s="228"/>
      <c r="R1428" s="228"/>
      <c r="S1428" s="228"/>
      <c r="T1428" s="228"/>
      <c r="U1428" s="229"/>
    </row>
    <row r="1429" ht="15.75" customHeight="1">
      <c r="B1429" s="6">
        <v>1664.0</v>
      </c>
      <c r="C1429" s="209" t="s">
        <v>166</v>
      </c>
      <c r="D1429" s="227" t="s">
        <v>197</v>
      </c>
      <c r="E1429" s="227"/>
      <c r="F1429" s="227"/>
      <c r="G1429" s="227"/>
      <c r="H1429" s="229"/>
      <c r="I1429" s="223"/>
      <c r="J1429" s="223"/>
      <c r="K1429" s="223"/>
      <c r="L1429" s="223"/>
      <c r="M1429" s="223"/>
      <c r="N1429" s="229"/>
      <c r="O1429" s="229"/>
      <c r="P1429" s="229"/>
      <c r="Q1429" s="228"/>
      <c r="R1429" s="228"/>
      <c r="S1429" s="228"/>
      <c r="T1429" s="228"/>
      <c r="U1429" s="229"/>
    </row>
    <row r="1430" ht="15.75" customHeight="1">
      <c r="B1430" s="6">
        <v>1665.0</v>
      </c>
      <c r="C1430" s="209" t="s">
        <v>263</v>
      </c>
      <c r="D1430" s="227" t="s">
        <v>197</v>
      </c>
      <c r="E1430" s="227"/>
      <c r="F1430" s="227"/>
      <c r="G1430" s="227"/>
      <c r="H1430" s="229"/>
      <c r="I1430" s="223"/>
      <c r="J1430" s="223"/>
      <c r="K1430" s="223"/>
      <c r="L1430" s="223"/>
      <c r="M1430" s="223"/>
      <c r="N1430" s="229"/>
      <c r="O1430" s="229"/>
      <c r="P1430" s="229"/>
      <c r="Q1430" s="228"/>
      <c r="R1430" s="228"/>
      <c r="S1430" s="228"/>
      <c r="T1430" s="228"/>
      <c r="U1430" s="229"/>
    </row>
    <row r="1431" ht="15.75" customHeight="1">
      <c r="B1431" s="6">
        <v>1666.0</v>
      </c>
      <c r="C1431" s="209" t="s">
        <v>1804</v>
      </c>
      <c r="D1431" s="227" t="s">
        <v>197</v>
      </c>
      <c r="E1431" s="227">
        <v>46252.0</v>
      </c>
      <c r="F1431" s="227"/>
      <c r="G1431" s="227">
        <v>46259.0</v>
      </c>
      <c r="H1431" s="229"/>
      <c r="I1431" s="223"/>
      <c r="J1431" s="223"/>
      <c r="K1431" s="223"/>
      <c r="L1431" s="223"/>
      <c r="M1431" s="223"/>
      <c r="N1431" s="229"/>
      <c r="O1431" s="229"/>
      <c r="P1431" s="229"/>
      <c r="Q1431" s="228"/>
      <c r="R1431" s="228"/>
      <c r="S1431" s="228"/>
      <c r="T1431" s="228"/>
      <c r="U1431" s="229"/>
    </row>
    <row r="1432" ht="15.75" customHeight="1">
      <c r="B1432" s="6">
        <v>1667.0</v>
      </c>
      <c r="C1432" s="209" t="s">
        <v>225</v>
      </c>
      <c r="D1432" s="227" t="s">
        <v>197</v>
      </c>
      <c r="E1432" s="227"/>
      <c r="F1432" s="227"/>
      <c r="G1432" s="227"/>
      <c r="H1432" s="229"/>
      <c r="I1432" s="223"/>
      <c r="J1432" s="223"/>
      <c r="K1432" s="223"/>
      <c r="L1432" s="223"/>
      <c r="M1432" s="223"/>
      <c r="N1432" s="229"/>
      <c r="O1432" s="229"/>
      <c r="P1432" s="229"/>
      <c r="Q1432" s="228"/>
      <c r="R1432" s="228"/>
      <c r="S1432" s="228"/>
      <c r="T1432" s="228"/>
      <c r="U1432" s="229"/>
    </row>
    <row r="1433" ht="15.75" customHeight="1">
      <c r="B1433" s="6">
        <v>1668.0</v>
      </c>
      <c r="C1433" s="209" t="s">
        <v>200</v>
      </c>
      <c r="D1433" s="227" t="s">
        <v>197</v>
      </c>
      <c r="E1433" s="230"/>
      <c r="F1433" s="227"/>
      <c r="G1433" s="227"/>
      <c r="H1433" s="229"/>
      <c r="I1433" s="223"/>
      <c r="J1433" s="223"/>
      <c r="K1433" s="223"/>
      <c r="L1433" s="223"/>
      <c r="M1433" s="223"/>
      <c r="N1433" s="229"/>
      <c r="O1433" s="229"/>
      <c r="P1433" s="229"/>
      <c r="Q1433" s="228"/>
      <c r="R1433" s="228"/>
      <c r="S1433" s="228"/>
      <c r="T1433" s="228"/>
      <c r="U1433" s="229"/>
    </row>
    <row r="1434" ht="15.75" customHeight="1">
      <c r="B1434" s="6">
        <v>1669.0</v>
      </c>
      <c r="C1434" s="209" t="s">
        <v>2487</v>
      </c>
      <c r="D1434" s="227" t="s">
        <v>453</v>
      </c>
      <c r="E1434" s="227"/>
      <c r="F1434" s="227"/>
      <c r="G1434" s="227"/>
      <c r="H1434" s="229"/>
      <c r="I1434" s="223"/>
      <c r="J1434" s="223"/>
      <c r="K1434" s="223"/>
      <c r="L1434" s="223"/>
      <c r="M1434" s="223"/>
      <c r="N1434" s="229"/>
      <c r="O1434" s="229"/>
      <c r="P1434" s="229"/>
      <c r="Q1434" s="228"/>
      <c r="R1434" s="228"/>
      <c r="S1434" s="228"/>
      <c r="T1434" s="228"/>
      <c r="U1434" s="229"/>
    </row>
    <row r="1435" ht="15.75" customHeight="1">
      <c r="B1435" s="6">
        <v>1670.0</v>
      </c>
      <c r="C1435" s="209" t="s">
        <v>145</v>
      </c>
      <c r="D1435" s="227" t="s">
        <v>197</v>
      </c>
      <c r="E1435" s="227"/>
      <c r="F1435" s="227"/>
      <c r="G1435" s="227"/>
      <c r="H1435" s="229"/>
      <c r="I1435" s="223"/>
      <c r="J1435" s="223"/>
      <c r="K1435" s="223"/>
      <c r="L1435" s="223"/>
      <c r="M1435" s="223"/>
      <c r="N1435" s="229"/>
      <c r="O1435" s="229"/>
      <c r="P1435" s="229"/>
      <c r="Q1435" s="228"/>
      <c r="R1435" s="228"/>
      <c r="S1435" s="228"/>
      <c r="T1435" s="228"/>
      <c r="U1435" s="229"/>
    </row>
    <row r="1436" ht="15.75" customHeight="1">
      <c r="B1436" s="6">
        <v>1671.0</v>
      </c>
      <c r="C1436" s="209" t="s">
        <v>2488</v>
      </c>
      <c r="D1436" s="227" t="s">
        <v>197</v>
      </c>
      <c r="E1436" s="227"/>
      <c r="F1436" s="227"/>
      <c r="G1436" s="227"/>
      <c r="H1436" s="229"/>
      <c r="I1436" s="223"/>
      <c r="J1436" s="223"/>
      <c r="K1436" s="223"/>
      <c r="L1436" s="223"/>
      <c r="M1436" s="223"/>
      <c r="N1436" s="229"/>
      <c r="O1436" s="229"/>
      <c r="P1436" s="229"/>
      <c r="Q1436" s="228"/>
      <c r="R1436" s="228"/>
      <c r="S1436" s="228"/>
      <c r="T1436" s="228"/>
      <c r="U1436" s="229"/>
    </row>
    <row r="1437" ht="15.75" customHeight="1">
      <c r="B1437" s="6">
        <v>1672.0</v>
      </c>
      <c r="C1437" s="209" t="s">
        <v>2489</v>
      </c>
      <c r="D1437" s="227" t="s">
        <v>197</v>
      </c>
      <c r="E1437" s="227">
        <v>46226.0</v>
      </c>
      <c r="F1437" s="227"/>
      <c r="G1437" s="227"/>
      <c r="H1437" s="229"/>
      <c r="I1437" s="223"/>
      <c r="J1437" s="223"/>
      <c r="K1437" s="223"/>
      <c r="L1437" s="223"/>
      <c r="M1437" s="223"/>
      <c r="N1437" s="229"/>
      <c r="O1437" s="229"/>
      <c r="P1437" s="229"/>
      <c r="Q1437" s="228" t="s">
        <v>2490</v>
      </c>
      <c r="R1437" s="228"/>
      <c r="S1437" s="228"/>
      <c r="T1437" s="228"/>
      <c r="U1437" s="229"/>
    </row>
    <row r="1438" ht="15.75" customHeight="1">
      <c r="B1438" s="6">
        <v>1673.0</v>
      </c>
      <c r="C1438" s="209" t="s">
        <v>208</v>
      </c>
      <c r="D1438" s="227" t="s">
        <v>197</v>
      </c>
      <c r="E1438" s="227">
        <v>46254.0</v>
      </c>
      <c r="F1438" s="227"/>
      <c r="G1438" s="227">
        <v>46261.0</v>
      </c>
      <c r="H1438" s="229"/>
      <c r="I1438" s="223"/>
      <c r="J1438" s="223"/>
      <c r="K1438" s="223"/>
      <c r="L1438" s="223"/>
      <c r="M1438" s="223"/>
      <c r="N1438" s="229"/>
      <c r="O1438" s="229"/>
      <c r="P1438" s="229"/>
      <c r="Q1438" s="228"/>
      <c r="R1438" s="228"/>
      <c r="S1438" s="228"/>
      <c r="T1438" s="228"/>
      <c r="U1438" s="229"/>
    </row>
    <row r="1439" ht="15.75" customHeight="1">
      <c r="B1439" s="231">
        <v>1674.0</v>
      </c>
      <c r="C1439" s="209" t="s">
        <v>2491</v>
      </c>
      <c r="D1439" s="227" t="s">
        <v>453</v>
      </c>
      <c r="E1439" s="227"/>
      <c r="F1439" s="227"/>
      <c r="G1439" s="227"/>
      <c r="H1439" s="229"/>
      <c r="I1439" s="223"/>
      <c r="J1439" s="223"/>
      <c r="K1439" s="223"/>
      <c r="L1439" s="223"/>
      <c r="M1439" s="223"/>
      <c r="N1439" s="229"/>
      <c r="O1439" s="229"/>
      <c r="P1439" s="229"/>
      <c r="Q1439" s="228"/>
      <c r="R1439" s="228"/>
      <c r="S1439" s="228"/>
      <c r="T1439" s="228"/>
      <c r="U1439" s="229"/>
    </row>
    <row r="1440" ht="15.75" customHeight="1">
      <c r="B1440" s="231">
        <v>1675.0</v>
      </c>
      <c r="C1440" s="209" t="s">
        <v>270</v>
      </c>
      <c r="D1440" s="227" t="s">
        <v>197</v>
      </c>
      <c r="E1440" s="227"/>
      <c r="F1440" s="227"/>
      <c r="G1440" s="227"/>
      <c r="H1440" s="229"/>
      <c r="I1440" s="223"/>
      <c r="J1440" s="223"/>
      <c r="K1440" s="223"/>
      <c r="L1440" s="223"/>
      <c r="M1440" s="223"/>
      <c r="N1440" s="229"/>
      <c r="O1440" s="229"/>
      <c r="P1440" s="229"/>
      <c r="Q1440" s="228"/>
      <c r="R1440" s="228"/>
      <c r="S1440" s="228"/>
      <c r="T1440" s="228"/>
      <c r="U1440" s="229"/>
    </row>
    <row r="1441" ht="15.75" customHeight="1">
      <c r="B1441" s="231">
        <v>1676.0</v>
      </c>
      <c r="C1441" s="209" t="s">
        <v>277</v>
      </c>
      <c r="D1441" s="227" t="s">
        <v>197</v>
      </c>
      <c r="E1441" s="227"/>
      <c r="F1441" s="227"/>
      <c r="G1441" s="227"/>
      <c r="H1441" s="229"/>
      <c r="I1441" s="223"/>
      <c r="J1441" s="223"/>
      <c r="K1441" s="223"/>
      <c r="L1441" s="223"/>
      <c r="M1441" s="223"/>
      <c r="N1441" s="229"/>
      <c r="O1441" s="229"/>
      <c r="P1441" s="229"/>
      <c r="Q1441" s="228"/>
      <c r="R1441" s="228"/>
      <c r="S1441" s="228"/>
      <c r="T1441" s="228"/>
      <c r="U1441" s="229"/>
    </row>
    <row r="1442" ht="15.75" customHeight="1">
      <c r="B1442" s="231">
        <v>1677.0</v>
      </c>
      <c r="C1442" s="209" t="s">
        <v>71</v>
      </c>
      <c r="D1442" s="227" t="s">
        <v>197</v>
      </c>
      <c r="E1442" s="227"/>
      <c r="F1442" s="227"/>
      <c r="G1442" s="227"/>
      <c r="H1442" s="229"/>
      <c r="I1442" s="223"/>
      <c r="J1442" s="223"/>
      <c r="K1442" s="223"/>
      <c r="L1442" s="223"/>
      <c r="M1442" s="223"/>
      <c r="N1442" s="229"/>
      <c r="O1442" s="229"/>
      <c r="P1442" s="229"/>
      <c r="Q1442" s="228"/>
      <c r="R1442" s="228"/>
      <c r="S1442" s="228"/>
      <c r="T1442" s="228"/>
      <c r="U1442" s="229"/>
    </row>
    <row r="1443" ht="15.75" customHeight="1">
      <c r="B1443" s="232">
        <v>1678.0</v>
      </c>
      <c r="C1443" s="233" t="s">
        <v>279</v>
      </c>
      <c r="D1443" s="234" t="s">
        <v>197</v>
      </c>
      <c r="E1443" s="227"/>
      <c r="F1443" s="227"/>
      <c r="G1443" s="227"/>
      <c r="H1443" s="229"/>
      <c r="I1443" s="223"/>
      <c r="J1443" s="235" t="s">
        <v>398</v>
      </c>
      <c r="K1443" s="223"/>
      <c r="L1443" s="223"/>
      <c r="M1443" s="223"/>
      <c r="N1443" s="229"/>
      <c r="O1443" s="229"/>
      <c r="P1443" s="229"/>
      <c r="Q1443" s="228"/>
      <c r="R1443" s="228"/>
      <c r="S1443" s="228"/>
      <c r="T1443" s="228"/>
      <c r="U1443" s="229"/>
    </row>
    <row r="1444" ht="15.75" customHeight="1">
      <c r="B1444" s="232">
        <v>1679.0</v>
      </c>
      <c r="C1444" s="233" t="s">
        <v>2492</v>
      </c>
      <c r="D1444" s="234" t="s">
        <v>354</v>
      </c>
      <c r="E1444" s="227"/>
      <c r="F1444" s="227"/>
      <c r="G1444" s="227"/>
      <c r="H1444" s="229"/>
      <c r="I1444" s="223"/>
      <c r="J1444" s="235"/>
      <c r="K1444" s="223"/>
      <c r="L1444" s="223"/>
      <c r="M1444" s="223"/>
      <c r="N1444" s="229"/>
      <c r="O1444" s="229"/>
      <c r="P1444" s="229"/>
      <c r="Q1444" s="228"/>
      <c r="R1444" s="228"/>
      <c r="S1444" s="228"/>
      <c r="T1444" s="228"/>
      <c r="U1444" s="229"/>
    </row>
    <row r="1445" ht="15.75" customHeight="1">
      <c r="B1445" s="232">
        <v>1680.0</v>
      </c>
      <c r="C1445" s="233" t="s">
        <v>213</v>
      </c>
      <c r="D1445" s="234" t="s">
        <v>197</v>
      </c>
      <c r="E1445" s="227"/>
      <c r="F1445" s="227"/>
      <c r="G1445" s="227"/>
      <c r="H1445" s="229"/>
      <c r="I1445" s="223"/>
      <c r="J1445" s="235"/>
      <c r="K1445" s="223"/>
      <c r="L1445" s="223"/>
      <c r="M1445" s="223"/>
      <c r="N1445" s="229"/>
      <c r="O1445" s="229"/>
      <c r="P1445" s="229"/>
      <c r="Q1445" s="228"/>
      <c r="R1445" s="228"/>
      <c r="S1445" s="228"/>
      <c r="T1445" s="228"/>
      <c r="U1445" s="229"/>
    </row>
    <row r="1446" ht="15.75" customHeight="1">
      <c r="B1446" s="232">
        <v>1681.0</v>
      </c>
      <c r="C1446" s="233" t="s">
        <v>218</v>
      </c>
      <c r="D1446" s="234" t="s">
        <v>197</v>
      </c>
      <c r="E1446" s="227"/>
      <c r="F1446" s="227"/>
      <c r="G1446" s="227"/>
      <c r="H1446" s="229"/>
      <c r="I1446" s="223"/>
      <c r="J1446" s="235"/>
      <c r="K1446" s="223"/>
      <c r="L1446" s="223"/>
      <c r="M1446" s="223"/>
      <c r="N1446" s="229"/>
      <c r="O1446" s="229"/>
      <c r="P1446" s="229"/>
      <c r="Q1446" s="228"/>
      <c r="R1446" s="228"/>
      <c r="S1446" s="228"/>
      <c r="T1446" s="228"/>
      <c r="U1446" s="229"/>
    </row>
    <row r="1447" ht="15.75" customHeight="1">
      <c r="B1447" s="232">
        <v>1682.0</v>
      </c>
      <c r="C1447" s="233" t="s">
        <v>209</v>
      </c>
      <c r="D1447" s="234" t="s">
        <v>197</v>
      </c>
      <c r="E1447" s="227"/>
      <c r="F1447" s="227"/>
      <c r="G1447" s="227"/>
      <c r="H1447" s="229"/>
      <c r="I1447" s="223"/>
      <c r="J1447" s="235"/>
      <c r="K1447" s="223"/>
      <c r="L1447" s="223"/>
      <c r="M1447" s="223"/>
      <c r="N1447" s="229"/>
      <c r="O1447" s="229"/>
      <c r="P1447" s="229"/>
      <c r="Q1447" s="228"/>
      <c r="R1447" s="228"/>
      <c r="S1447" s="228"/>
      <c r="T1447" s="228"/>
      <c r="U1447" s="229"/>
    </row>
    <row r="1448" ht="15.75" customHeight="1">
      <c r="B1448" s="232">
        <v>1683.0</v>
      </c>
      <c r="C1448" s="233" t="s">
        <v>2493</v>
      </c>
      <c r="D1448" s="234" t="s">
        <v>2494</v>
      </c>
      <c r="E1448" s="227"/>
      <c r="F1448" s="227"/>
      <c r="G1448" s="227"/>
      <c r="H1448" s="229"/>
      <c r="I1448" s="223"/>
      <c r="J1448" s="235"/>
      <c r="K1448" s="223"/>
      <c r="L1448" s="223"/>
      <c r="M1448" s="223"/>
      <c r="N1448" s="229"/>
      <c r="O1448" s="229"/>
      <c r="P1448" s="229"/>
      <c r="Q1448" s="228"/>
      <c r="R1448" s="228"/>
      <c r="S1448" s="228"/>
      <c r="T1448" s="228"/>
      <c r="U1448" s="229"/>
    </row>
    <row r="1449" ht="15.75" customHeight="1">
      <c r="B1449" s="232">
        <v>1684.0</v>
      </c>
      <c r="C1449" s="233" t="s">
        <v>2495</v>
      </c>
      <c r="D1449" s="234" t="s">
        <v>354</v>
      </c>
      <c r="E1449" s="227"/>
      <c r="F1449" s="227"/>
      <c r="G1449" s="227"/>
      <c r="H1449" s="229"/>
      <c r="I1449" s="223"/>
      <c r="J1449" s="235"/>
      <c r="K1449" s="223"/>
      <c r="L1449" s="223"/>
      <c r="M1449" s="223"/>
      <c r="N1449" s="229"/>
      <c r="O1449" s="229"/>
      <c r="P1449" s="229"/>
      <c r="Q1449" s="228"/>
      <c r="R1449" s="228"/>
      <c r="S1449" s="228"/>
      <c r="T1449" s="228"/>
      <c r="U1449" s="229"/>
    </row>
    <row r="1450" ht="15.75" customHeight="1">
      <c r="B1450" s="232">
        <v>1685.0</v>
      </c>
      <c r="C1450" s="233" t="s">
        <v>2497</v>
      </c>
      <c r="D1450" s="234" t="s">
        <v>354</v>
      </c>
      <c r="E1450" s="227"/>
      <c r="F1450" s="227"/>
      <c r="G1450" s="227"/>
      <c r="H1450" s="229"/>
      <c r="I1450" s="223"/>
      <c r="J1450" s="235"/>
      <c r="K1450" s="223"/>
      <c r="L1450" s="223"/>
      <c r="M1450" s="223"/>
      <c r="N1450" s="229"/>
      <c r="O1450" s="229"/>
      <c r="P1450" s="229"/>
      <c r="Q1450" s="228"/>
      <c r="R1450" s="228"/>
      <c r="S1450" s="228"/>
      <c r="T1450" s="228"/>
      <c r="U1450" s="229"/>
    </row>
    <row r="1451" ht="15.75" customHeight="1">
      <c r="B1451" s="232">
        <v>1686.0</v>
      </c>
      <c r="C1451" s="233" t="s">
        <v>240</v>
      </c>
      <c r="D1451" s="234" t="s">
        <v>354</v>
      </c>
      <c r="E1451" s="227"/>
      <c r="F1451" s="227"/>
      <c r="G1451" s="227"/>
      <c r="H1451" s="229"/>
      <c r="I1451" s="223"/>
      <c r="J1451" s="235"/>
      <c r="K1451" s="223"/>
      <c r="L1451" s="223"/>
      <c r="M1451" s="223"/>
      <c r="N1451" s="229"/>
      <c r="O1451" s="229"/>
      <c r="P1451" s="229"/>
      <c r="Q1451" s="228"/>
      <c r="R1451" s="228"/>
      <c r="S1451" s="228"/>
      <c r="T1451" s="228"/>
      <c r="U1451" s="229"/>
    </row>
    <row r="1452" ht="15.75" customHeight="1">
      <c r="B1452" s="232">
        <v>1687.0</v>
      </c>
      <c r="C1452" s="233" t="s">
        <v>90</v>
      </c>
      <c r="D1452" s="234" t="s">
        <v>354</v>
      </c>
      <c r="E1452" s="227"/>
      <c r="F1452" s="227"/>
      <c r="G1452" s="227">
        <v>46240.0</v>
      </c>
      <c r="H1452" s="229" t="s">
        <v>28</v>
      </c>
      <c r="I1452" s="223" t="s">
        <v>372</v>
      </c>
      <c r="J1452" s="235"/>
      <c r="K1452" s="223"/>
      <c r="L1452" s="223"/>
      <c r="M1452" s="223"/>
      <c r="N1452" s="229" t="s">
        <v>86</v>
      </c>
      <c r="O1452" s="229" t="s">
        <v>86</v>
      </c>
      <c r="P1452" s="229" t="s">
        <v>86</v>
      </c>
      <c r="Q1452" s="228" t="s">
        <v>497</v>
      </c>
      <c r="R1452" s="228" t="s">
        <v>72</v>
      </c>
      <c r="S1452" s="228"/>
      <c r="T1452" s="228"/>
      <c r="U1452" s="229"/>
    </row>
    <row r="1453" ht="15.75" customHeight="1">
      <c r="B1453" s="232">
        <v>1688.0</v>
      </c>
      <c r="C1453" s="233" t="s">
        <v>2498</v>
      </c>
      <c r="D1453" s="234" t="s">
        <v>398</v>
      </c>
      <c r="E1453" s="227"/>
      <c r="F1453" s="227"/>
      <c r="G1453" s="227"/>
      <c r="H1453" s="229"/>
      <c r="I1453" s="223" t="s">
        <v>220</v>
      </c>
      <c r="J1453" s="235" t="s">
        <v>398</v>
      </c>
      <c r="K1453" s="223"/>
      <c r="L1453" s="223"/>
      <c r="M1453" s="223"/>
      <c r="N1453" s="229"/>
      <c r="O1453" s="229"/>
      <c r="P1453" s="229"/>
      <c r="Q1453" s="228"/>
      <c r="R1453" s="228"/>
      <c r="S1453" s="228"/>
      <c r="T1453" s="228"/>
      <c r="U1453" s="229"/>
    </row>
    <row r="1454" ht="15.75" customHeight="1">
      <c r="B1454" s="232">
        <v>1689.0</v>
      </c>
      <c r="C1454" s="233" t="s">
        <v>161</v>
      </c>
      <c r="D1454" s="234" t="s">
        <v>354</v>
      </c>
      <c r="E1454" s="227"/>
      <c r="F1454" s="227"/>
      <c r="G1454" s="227"/>
      <c r="H1454" s="229"/>
      <c r="I1454" s="223" t="s">
        <v>220</v>
      </c>
      <c r="J1454" s="235" t="s">
        <v>398</v>
      </c>
      <c r="K1454" s="223"/>
      <c r="L1454" s="223"/>
      <c r="M1454" s="223"/>
      <c r="N1454" s="229"/>
      <c r="O1454" s="229"/>
      <c r="P1454" s="229"/>
      <c r="Q1454" s="228" t="s">
        <v>983</v>
      </c>
      <c r="R1454" s="228"/>
      <c r="S1454" s="228"/>
      <c r="T1454" s="228"/>
      <c r="U1454" s="229"/>
    </row>
    <row r="1455" ht="15.75" customHeight="1">
      <c r="B1455" s="232">
        <v>1690.0</v>
      </c>
      <c r="C1455" s="233" t="s">
        <v>201</v>
      </c>
      <c r="D1455" s="234" t="s">
        <v>453</v>
      </c>
      <c r="E1455" s="227"/>
      <c r="F1455" s="227"/>
      <c r="G1455" s="227"/>
      <c r="H1455" s="229"/>
      <c r="I1455" s="223"/>
      <c r="J1455" s="235"/>
      <c r="K1455" s="223"/>
      <c r="L1455" s="223"/>
      <c r="M1455" s="223"/>
      <c r="N1455" s="229"/>
      <c r="O1455" s="229"/>
      <c r="P1455" s="229"/>
      <c r="Q1455" s="228"/>
      <c r="R1455" s="228"/>
      <c r="S1455" s="228"/>
      <c r="T1455" s="228"/>
      <c r="U1455" s="229"/>
    </row>
    <row r="1456" ht="15.75" customHeight="1">
      <c r="B1456" s="232">
        <v>1691.0</v>
      </c>
      <c r="C1456" s="233" t="s">
        <v>253</v>
      </c>
      <c r="D1456" s="234" t="s">
        <v>453</v>
      </c>
      <c r="E1456" s="227"/>
      <c r="F1456" s="227"/>
      <c r="G1456" s="227"/>
      <c r="H1456" s="229"/>
      <c r="I1456" s="223"/>
      <c r="J1456" s="235"/>
      <c r="K1456" s="223"/>
      <c r="L1456" s="223"/>
      <c r="M1456" s="223"/>
      <c r="N1456" s="229"/>
      <c r="O1456" s="229"/>
      <c r="P1456" s="229"/>
      <c r="Q1456" s="228"/>
      <c r="R1456" s="228"/>
      <c r="S1456" s="228"/>
      <c r="T1456" s="228"/>
      <c r="U1456" s="229"/>
    </row>
    <row r="1457" ht="15.75" customHeight="1">
      <c r="B1457" s="232">
        <v>1692.0</v>
      </c>
      <c r="C1457" s="233" t="s">
        <v>234</v>
      </c>
      <c r="D1457" s="234" t="s">
        <v>197</v>
      </c>
      <c r="E1457" s="227"/>
      <c r="F1457" s="227"/>
      <c r="G1457" s="227"/>
      <c r="H1457" s="229"/>
      <c r="I1457" s="223"/>
      <c r="J1457" s="235"/>
      <c r="K1457" s="223"/>
      <c r="L1457" s="223"/>
      <c r="M1457" s="223"/>
      <c r="N1457" s="229"/>
      <c r="O1457" s="229"/>
      <c r="P1457" s="229"/>
      <c r="Q1457" s="228"/>
      <c r="R1457" s="228"/>
      <c r="S1457" s="228"/>
      <c r="T1457" s="228"/>
      <c r="U1457" s="229"/>
    </row>
    <row r="1458" ht="15.75" customHeight="1">
      <c r="B1458" s="232">
        <v>1693.0</v>
      </c>
      <c r="C1458" s="233" t="s">
        <v>202</v>
      </c>
      <c r="D1458" s="234" t="s">
        <v>197</v>
      </c>
      <c r="E1458" s="227"/>
      <c r="F1458" s="227"/>
      <c r="G1458" s="227"/>
      <c r="H1458" s="229"/>
      <c r="I1458" s="223"/>
      <c r="J1458" s="235"/>
      <c r="K1458" s="223"/>
      <c r="L1458" s="223"/>
      <c r="M1458" s="223"/>
      <c r="N1458" s="229"/>
      <c r="O1458" s="229"/>
      <c r="P1458" s="229"/>
      <c r="Q1458" s="228"/>
      <c r="R1458" s="228"/>
      <c r="S1458" s="228"/>
      <c r="T1458" s="228"/>
      <c r="U1458" s="229"/>
    </row>
    <row r="1459" ht="15.75" customHeight="1">
      <c r="B1459" s="232">
        <v>1694.0</v>
      </c>
      <c r="C1459" s="233" t="s">
        <v>215</v>
      </c>
      <c r="D1459" s="234" t="s">
        <v>197</v>
      </c>
      <c r="E1459" s="227"/>
      <c r="F1459" s="227"/>
      <c r="G1459" s="227"/>
      <c r="H1459" s="229"/>
      <c r="I1459" s="223"/>
      <c r="J1459" s="235"/>
      <c r="K1459" s="223"/>
      <c r="L1459" s="223"/>
      <c r="M1459" s="223"/>
      <c r="N1459" s="229"/>
      <c r="O1459" s="229"/>
      <c r="P1459" s="229"/>
      <c r="Q1459" s="228"/>
      <c r="R1459" s="228"/>
      <c r="S1459" s="228"/>
      <c r="T1459" s="228"/>
      <c r="U1459" s="229"/>
    </row>
    <row r="1460" ht="15.75" customHeight="1">
      <c r="B1460" s="232">
        <v>1695.0</v>
      </c>
      <c r="C1460" s="233" t="s">
        <v>230</v>
      </c>
      <c r="D1460" s="234" t="s">
        <v>197</v>
      </c>
      <c r="E1460" s="227"/>
      <c r="F1460" s="227"/>
      <c r="G1460" s="227"/>
      <c r="H1460" s="229"/>
      <c r="I1460" s="223"/>
      <c r="J1460" s="235"/>
      <c r="K1460" s="223"/>
      <c r="L1460" s="223"/>
      <c r="M1460" s="223"/>
      <c r="N1460" s="229"/>
      <c r="O1460" s="229"/>
      <c r="P1460" s="229"/>
      <c r="Q1460" s="228"/>
      <c r="R1460" s="228"/>
      <c r="S1460" s="228"/>
      <c r="T1460" s="228"/>
      <c r="U1460" s="229"/>
    </row>
    <row r="1461" ht="15.75" customHeight="1">
      <c r="B1461" s="232">
        <v>1696.0</v>
      </c>
      <c r="C1461" s="233" t="s">
        <v>95</v>
      </c>
      <c r="D1461" s="234" t="s">
        <v>354</v>
      </c>
      <c r="E1461" s="227"/>
      <c r="F1461" s="227"/>
      <c r="G1461" s="227"/>
      <c r="H1461" s="229"/>
      <c r="I1461" s="223"/>
      <c r="J1461" s="235"/>
      <c r="K1461" s="223"/>
      <c r="L1461" s="223"/>
      <c r="M1461" s="223"/>
      <c r="N1461" s="229"/>
      <c r="O1461" s="229"/>
      <c r="P1461" s="229"/>
      <c r="Q1461" s="228"/>
      <c r="R1461" s="228"/>
      <c r="S1461" s="228"/>
      <c r="T1461" s="228"/>
      <c r="U1461" s="229"/>
    </row>
    <row r="1462" ht="15.75" customHeight="1">
      <c r="B1462" s="232">
        <v>1697.0</v>
      </c>
      <c r="C1462" s="233" t="s">
        <v>247</v>
      </c>
      <c r="D1462" s="234" t="s">
        <v>354</v>
      </c>
      <c r="E1462" s="227"/>
      <c r="F1462" s="227"/>
      <c r="G1462" s="227"/>
      <c r="H1462" s="229"/>
      <c r="I1462" s="223"/>
      <c r="J1462" s="235"/>
      <c r="K1462" s="223"/>
      <c r="L1462" s="223"/>
      <c r="M1462" s="223"/>
      <c r="N1462" s="229"/>
      <c r="O1462" s="229"/>
      <c r="P1462" s="229"/>
      <c r="Q1462" s="228"/>
      <c r="R1462" s="228"/>
      <c r="S1462" s="228"/>
      <c r="T1462" s="228"/>
      <c r="U1462" s="229"/>
    </row>
    <row r="1463" ht="15.75" customHeight="1">
      <c r="B1463" s="232">
        <v>1698.0</v>
      </c>
      <c r="C1463" s="233" t="s">
        <v>2499</v>
      </c>
      <c r="D1463" s="234" t="s">
        <v>453</v>
      </c>
      <c r="E1463" s="227"/>
      <c r="F1463" s="227"/>
      <c r="G1463" s="227"/>
      <c r="H1463" s="229"/>
      <c r="I1463" s="223"/>
      <c r="J1463" s="235"/>
      <c r="K1463" s="223"/>
      <c r="L1463" s="223"/>
      <c r="M1463" s="223"/>
      <c r="N1463" s="229"/>
      <c r="O1463" s="229"/>
      <c r="P1463" s="229"/>
      <c r="Q1463" s="228"/>
      <c r="R1463" s="228"/>
      <c r="S1463" s="228"/>
      <c r="T1463" s="228"/>
      <c r="U1463" s="229"/>
    </row>
    <row r="1464" ht="15.75" customHeight="1">
      <c r="B1464" s="232">
        <v>1699.0</v>
      </c>
      <c r="C1464" s="233" t="s">
        <v>236</v>
      </c>
      <c r="D1464" s="234" t="s">
        <v>354</v>
      </c>
      <c r="E1464" s="227"/>
      <c r="F1464" s="227"/>
      <c r="G1464" s="227"/>
      <c r="H1464" s="229"/>
      <c r="I1464" s="223"/>
      <c r="J1464" s="235"/>
      <c r="K1464" s="223"/>
      <c r="L1464" s="223"/>
      <c r="M1464" s="223"/>
      <c r="N1464" s="229"/>
      <c r="O1464" s="229"/>
      <c r="P1464" s="229"/>
      <c r="Q1464" s="228"/>
      <c r="R1464" s="228"/>
      <c r="S1464" s="228"/>
      <c r="T1464" s="228"/>
      <c r="U1464" s="229"/>
    </row>
    <row r="1465" ht="15.75" customHeight="1">
      <c r="B1465" s="232">
        <v>1700.0</v>
      </c>
      <c r="C1465" s="233" t="s">
        <v>231</v>
      </c>
      <c r="D1465" s="234" t="s">
        <v>197</v>
      </c>
      <c r="E1465" s="227"/>
      <c r="F1465" s="227"/>
      <c r="G1465" s="227"/>
      <c r="H1465" s="229"/>
      <c r="I1465" s="223"/>
      <c r="J1465" s="235"/>
      <c r="K1465" s="223"/>
      <c r="L1465" s="223"/>
      <c r="M1465" s="223"/>
      <c r="N1465" s="229"/>
      <c r="O1465" s="229"/>
      <c r="P1465" s="229"/>
      <c r="Q1465" s="228"/>
      <c r="R1465" s="228"/>
      <c r="S1465" s="228"/>
      <c r="T1465" s="228"/>
      <c r="U1465" s="229"/>
    </row>
    <row r="1466" ht="15.75" customHeight="1">
      <c r="B1466" s="232">
        <v>1701.0</v>
      </c>
      <c r="C1466" s="233" t="s">
        <v>65</v>
      </c>
      <c r="D1466" s="234" t="s">
        <v>197</v>
      </c>
      <c r="E1466" s="227"/>
      <c r="F1466" s="227"/>
      <c r="G1466" s="227"/>
      <c r="H1466" s="229"/>
      <c r="I1466" s="223"/>
      <c r="J1466" s="235"/>
      <c r="K1466" s="223"/>
      <c r="L1466" s="223"/>
      <c r="M1466" s="223"/>
      <c r="N1466" s="229"/>
      <c r="O1466" s="229"/>
      <c r="P1466" s="229"/>
      <c r="Q1466" s="228"/>
      <c r="R1466" s="228"/>
      <c r="S1466" s="228"/>
      <c r="T1466" s="228"/>
      <c r="U1466" s="229"/>
    </row>
    <row r="1467" ht="15.75" customHeight="1">
      <c r="B1467" s="232">
        <v>1702.0</v>
      </c>
      <c r="C1467" s="233" t="s">
        <v>92</v>
      </c>
      <c r="D1467" s="234" t="s">
        <v>197</v>
      </c>
      <c r="E1467" s="227"/>
      <c r="F1467" s="227"/>
      <c r="G1467" s="227"/>
      <c r="H1467" s="229"/>
      <c r="I1467" s="223"/>
      <c r="J1467" s="235"/>
      <c r="K1467" s="223"/>
      <c r="L1467" s="223"/>
      <c r="M1467" s="223"/>
      <c r="N1467" s="229"/>
      <c r="O1467" s="229"/>
      <c r="P1467" s="229"/>
      <c r="Q1467" s="228"/>
      <c r="R1467" s="228"/>
      <c r="S1467" s="228"/>
      <c r="T1467" s="228"/>
      <c r="U1467" s="229"/>
    </row>
    <row r="1468" ht="15.75" customHeight="1">
      <c r="B1468" s="232">
        <v>1703.0</v>
      </c>
      <c r="C1468" s="233" t="s">
        <v>93</v>
      </c>
      <c r="D1468" s="234" t="s">
        <v>354</v>
      </c>
      <c r="E1468" s="227"/>
      <c r="F1468" s="227"/>
      <c r="G1468" s="227"/>
      <c r="H1468" s="229"/>
      <c r="I1468" s="223"/>
      <c r="J1468" s="235"/>
      <c r="K1468" s="223"/>
      <c r="L1468" s="223"/>
      <c r="M1468" s="223"/>
      <c r="N1468" s="229"/>
      <c r="O1468" s="229"/>
      <c r="P1468" s="229"/>
      <c r="Q1468" s="228"/>
      <c r="R1468" s="228"/>
      <c r="S1468" s="228"/>
      <c r="T1468" s="228"/>
      <c r="U1468" s="229"/>
    </row>
    <row r="1469" ht="15.75" customHeight="1">
      <c r="B1469" s="232">
        <v>1704.0</v>
      </c>
      <c r="C1469" s="233" t="s">
        <v>2479</v>
      </c>
      <c r="D1469" s="234" t="s">
        <v>197</v>
      </c>
      <c r="E1469" s="227"/>
      <c r="F1469" s="227"/>
      <c r="G1469" s="227"/>
      <c r="H1469" s="229"/>
      <c r="I1469" s="223"/>
      <c r="J1469" s="235"/>
      <c r="K1469" s="223"/>
      <c r="L1469" s="223"/>
      <c r="M1469" s="223"/>
      <c r="N1469" s="229"/>
      <c r="O1469" s="229"/>
      <c r="P1469" s="229"/>
      <c r="Q1469" s="228"/>
      <c r="R1469" s="228"/>
      <c r="S1469" s="228"/>
      <c r="T1469" s="228"/>
      <c r="U1469" s="229"/>
    </row>
    <row r="1470" ht="15.75" customHeight="1">
      <c r="B1470" s="232">
        <v>1705.0</v>
      </c>
      <c r="C1470" s="233" t="s">
        <v>177</v>
      </c>
      <c r="D1470" s="234" t="s">
        <v>197</v>
      </c>
      <c r="E1470" s="227"/>
      <c r="F1470" s="227"/>
      <c r="G1470" s="227"/>
      <c r="H1470" s="229"/>
      <c r="I1470" s="223"/>
      <c r="J1470" s="235"/>
      <c r="K1470" s="223"/>
      <c r="L1470" s="223"/>
      <c r="M1470" s="223"/>
      <c r="N1470" s="229"/>
      <c r="O1470" s="229"/>
      <c r="P1470" s="229"/>
      <c r="Q1470" s="228"/>
      <c r="R1470" s="228"/>
      <c r="S1470" s="228"/>
      <c r="T1470" s="228"/>
      <c r="U1470" s="229"/>
    </row>
    <row r="1471" ht="15.75" customHeight="1">
      <c r="B1471" s="232">
        <v>1706.0</v>
      </c>
      <c r="C1471" s="233" t="s">
        <v>254</v>
      </c>
      <c r="D1471" s="234" t="s">
        <v>197</v>
      </c>
      <c r="E1471" s="227"/>
      <c r="F1471" s="227"/>
      <c r="G1471" s="227"/>
      <c r="H1471" s="229"/>
      <c r="I1471" s="223"/>
      <c r="J1471" s="235"/>
      <c r="K1471" s="223"/>
      <c r="L1471" s="223"/>
      <c r="M1471" s="223"/>
      <c r="N1471" s="229"/>
      <c r="O1471" s="229"/>
      <c r="P1471" s="229"/>
      <c r="Q1471" s="228"/>
      <c r="R1471" s="228"/>
      <c r="S1471" s="228"/>
      <c r="T1471" s="228"/>
      <c r="U1471" s="229"/>
    </row>
    <row r="1472" ht="15.75" customHeight="1">
      <c r="B1472" s="232">
        <v>1707.0</v>
      </c>
      <c r="C1472" s="233" t="s">
        <v>206</v>
      </c>
      <c r="D1472" s="234" t="s">
        <v>453</v>
      </c>
      <c r="E1472" s="227"/>
      <c r="F1472" s="227"/>
      <c r="G1472" s="227"/>
      <c r="H1472" s="229"/>
      <c r="I1472" s="223"/>
      <c r="J1472" s="235"/>
      <c r="K1472" s="223"/>
      <c r="L1472" s="223"/>
      <c r="M1472" s="223"/>
      <c r="N1472" s="229"/>
      <c r="O1472" s="229"/>
      <c r="P1472" s="229"/>
      <c r="Q1472" s="228"/>
      <c r="R1472" s="228"/>
      <c r="S1472" s="228"/>
      <c r="T1472" s="228"/>
      <c r="U1472" s="229"/>
    </row>
    <row r="1473" ht="15.75" customHeight="1">
      <c r="B1473" s="232">
        <v>1708.0</v>
      </c>
      <c r="C1473" s="233" t="s">
        <v>2500</v>
      </c>
      <c r="D1473" s="234" t="s">
        <v>197</v>
      </c>
      <c r="E1473" s="227"/>
      <c r="F1473" s="227"/>
      <c r="G1473" s="227"/>
      <c r="H1473" s="229"/>
      <c r="I1473" s="223"/>
      <c r="J1473" s="235"/>
      <c r="K1473" s="223"/>
      <c r="L1473" s="223"/>
      <c r="M1473" s="223"/>
      <c r="N1473" s="229"/>
      <c r="O1473" s="229"/>
      <c r="P1473" s="229"/>
      <c r="Q1473" s="228"/>
      <c r="R1473" s="228"/>
      <c r="S1473" s="228"/>
      <c r="T1473" s="228"/>
      <c r="U1473" s="229"/>
    </row>
    <row r="1474" ht="15.75" customHeight="1">
      <c r="B1474" s="232">
        <v>1709.0</v>
      </c>
      <c r="C1474" s="233" t="s">
        <v>250</v>
      </c>
      <c r="D1474" s="234" t="s">
        <v>197</v>
      </c>
      <c r="E1474" s="227"/>
      <c r="F1474" s="227"/>
      <c r="G1474" s="227"/>
      <c r="H1474" s="229"/>
      <c r="I1474" s="223"/>
      <c r="J1474" s="235"/>
      <c r="K1474" s="223"/>
      <c r="L1474" s="223"/>
      <c r="M1474" s="223"/>
      <c r="N1474" s="229"/>
      <c r="O1474" s="229"/>
      <c r="P1474" s="229"/>
      <c r="Q1474" s="228"/>
      <c r="R1474" s="228"/>
      <c r="S1474" s="228"/>
      <c r="T1474" s="228"/>
      <c r="U1474" s="229"/>
    </row>
    <row r="1475" ht="15.75" customHeight="1">
      <c r="B1475" s="232">
        <v>1710.0</v>
      </c>
      <c r="C1475" s="233" t="s">
        <v>232</v>
      </c>
      <c r="D1475" s="234" t="s">
        <v>354</v>
      </c>
      <c r="E1475" s="227"/>
      <c r="F1475" s="227"/>
      <c r="G1475" s="227"/>
      <c r="H1475" s="229"/>
      <c r="I1475" s="223"/>
      <c r="J1475" s="235"/>
      <c r="K1475" s="223"/>
      <c r="L1475" s="223"/>
      <c r="M1475" s="223"/>
      <c r="N1475" s="229"/>
      <c r="O1475" s="229"/>
      <c r="P1475" s="229"/>
      <c r="Q1475" s="228"/>
      <c r="R1475" s="228"/>
      <c r="S1475" s="228"/>
      <c r="T1475" s="228"/>
      <c r="U1475" s="229"/>
    </row>
    <row r="1476" ht="15.75" customHeight="1">
      <c r="B1476" s="232">
        <v>1711.0</v>
      </c>
      <c r="C1476" s="233" t="s">
        <v>267</v>
      </c>
      <c r="D1476" s="234" t="s">
        <v>197</v>
      </c>
      <c r="E1476" s="227"/>
      <c r="F1476" s="227"/>
      <c r="G1476" s="227"/>
      <c r="H1476" s="229"/>
      <c r="I1476" s="223"/>
      <c r="J1476" s="235"/>
      <c r="K1476" s="223"/>
      <c r="L1476" s="223"/>
      <c r="M1476" s="223"/>
      <c r="N1476" s="229"/>
      <c r="O1476" s="229"/>
      <c r="P1476" s="229"/>
      <c r="Q1476" s="228"/>
      <c r="R1476" s="228"/>
      <c r="S1476" s="228"/>
      <c r="T1476" s="228"/>
      <c r="U1476" s="229"/>
    </row>
    <row r="1477" ht="15.75" customHeight="1">
      <c r="B1477" s="232">
        <v>1712.0</v>
      </c>
      <c r="C1477" s="233" t="s">
        <v>271</v>
      </c>
      <c r="D1477" s="234" t="s">
        <v>197</v>
      </c>
      <c r="E1477" s="227"/>
      <c r="F1477" s="227"/>
      <c r="G1477" s="227"/>
      <c r="H1477" s="229"/>
      <c r="I1477" s="223"/>
      <c r="J1477" s="235"/>
      <c r="K1477" s="223"/>
      <c r="L1477" s="223"/>
      <c r="M1477" s="223"/>
      <c r="N1477" s="229"/>
      <c r="O1477" s="229"/>
      <c r="P1477" s="229"/>
      <c r="Q1477" s="228"/>
      <c r="R1477" s="228"/>
      <c r="S1477" s="228"/>
      <c r="T1477" s="228"/>
      <c r="U1477" s="229"/>
    </row>
    <row r="1478" ht="15.75" customHeight="1">
      <c r="B1478" s="232">
        <v>1713.0</v>
      </c>
      <c r="C1478" s="233" t="s">
        <v>180</v>
      </c>
      <c r="D1478" s="234" t="s">
        <v>453</v>
      </c>
      <c r="E1478" s="227"/>
      <c r="F1478" s="227"/>
      <c r="G1478" s="227"/>
      <c r="H1478" s="229"/>
      <c r="I1478" s="223"/>
      <c r="J1478" s="235"/>
      <c r="K1478" s="223"/>
      <c r="L1478" s="223"/>
      <c r="M1478" s="223"/>
      <c r="N1478" s="229"/>
      <c r="O1478" s="229"/>
      <c r="P1478" s="229"/>
      <c r="Q1478" s="228"/>
      <c r="R1478" s="228"/>
      <c r="S1478" s="228"/>
      <c r="T1478" s="228"/>
      <c r="U1478" s="229"/>
    </row>
    <row r="1479" ht="15.75" customHeight="1">
      <c r="B1479" s="232">
        <v>1714.0</v>
      </c>
      <c r="C1479" s="233" t="s">
        <v>195</v>
      </c>
      <c r="D1479" s="234" t="s">
        <v>2501</v>
      </c>
      <c r="E1479" s="227"/>
      <c r="F1479" s="227"/>
      <c r="G1479" s="227"/>
      <c r="H1479" s="229"/>
      <c r="I1479" s="223"/>
      <c r="J1479" s="235"/>
      <c r="K1479" s="223"/>
      <c r="L1479" s="223"/>
      <c r="M1479" s="223"/>
      <c r="N1479" s="229"/>
      <c r="O1479" s="229"/>
      <c r="P1479" s="229"/>
      <c r="Q1479" s="228"/>
      <c r="R1479" s="228"/>
      <c r="S1479" s="228"/>
      <c r="T1479" s="228"/>
      <c r="U1479" s="229"/>
    </row>
    <row r="1480" ht="15.75" customHeight="1">
      <c r="B1480" s="232">
        <v>1715.0</v>
      </c>
      <c r="C1480" s="233" t="s">
        <v>74</v>
      </c>
      <c r="D1480" s="234" t="s">
        <v>354</v>
      </c>
      <c r="E1480" s="227"/>
      <c r="F1480" s="227"/>
      <c r="G1480" s="227"/>
      <c r="H1480" s="229"/>
      <c r="I1480" s="223"/>
      <c r="J1480" s="235"/>
      <c r="K1480" s="223"/>
      <c r="L1480" s="223"/>
      <c r="M1480" s="223"/>
      <c r="N1480" s="229"/>
      <c r="O1480" s="229"/>
      <c r="P1480" s="229"/>
      <c r="Q1480" s="228"/>
      <c r="R1480" s="228"/>
      <c r="S1480" s="228"/>
      <c r="T1480" s="228"/>
      <c r="U1480" s="229"/>
    </row>
    <row r="1481" ht="15.75" customHeight="1">
      <c r="B1481" s="232">
        <v>1716.0</v>
      </c>
      <c r="C1481" s="233" t="s">
        <v>154</v>
      </c>
      <c r="D1481" s="234" t="s">
        <v>197</v>
      </c>
      <c r="E1481" s="227"/>
      <c r="F1481" s="227"/>
      <c r="G1481" s="227"/>
      <c r="H1481" s="229"/>
      <c r="I1481" s="223"/>
      <c r="J1481" s="235"/>
      <c r="K1481" s="223"/>
      <c r="L1481" s="223"/>
      <c r="M1481" s="223"/>
      <c r="N1481" s="229"/>
      <c r="O1481" s="229"/>
      <c r="P1481" s="229"/>
      <c r="Q1481" s="228"/>
      <c r="R1481" s="228"/>
      <c r="S1481" s="228"/>
      <c r="T1481" s="228"/>
      <c r="U1481" s="229"/>
    </row>
    <row r="1482" ht="15.75" customHeight="1">
      <c r="B1482" s="232">
        <v>1717.0</v>
      </c>
      <c r="C1482" s="233" t="s">
        <v>257</v>
      </c>
      <c r="D1482" s="234" t="s">
        <v>197</v>
      </c>
      <c r="E1482" s="227"/>
      <c r="F1482" s="227"/>
      <c r="G1482" s="227"/>
      <c r="H1482" s="229"/>
      <c r="I1482" s="223"/>
      <c r="J1482" s="235"/>
      <c r="K1482" s="223"/>
      <c r="L1482" s="223"/>
      <c r="M1482" s="223"/>
      <c r="N1482" s="229"/>
      <c r="O1482" s="229"/>
      <c r="P1482" s="229"/>
      <c r="Q1482" s="228"/>
      <c r="R1482" s="228"/>
      <c r="S1482" s="228"/>
      <c r="T1482" s="228"/>
      <c r="U1482" s="229"/>
    </row>
    <row r="1483" ht="15.75" customHeight="1">
      <c r="B1483" s="232">
        <v>1718.0</v>
      </c>
      <c r="C1483" s="233" t="s">
        <v>248</v>
      </c>
      <c r="D1483" s="234" t="s">
        <v>453</v>
      </c>
      <c r="E1483" s="227"/>
      <c r="F1483" s="227"/>
      <c r="G1483" s="227"/>
      <c r="H1483" s="229"/>
      <c r="I1483" s="223"/>
      <c r="J1483" s="235"/>
      <c r="K1483" s="223"/>
      <c r="L1483" s="223"/>
      <c r="M1483" s="223"/>
      <c r="N1483" s="229"/>
      <c r="O1483" s="229"/>
      <c r="P1483" s="229"/>
      <c r="Q1483" s="228"/>
      <c r="R1483" s="228"/>
      <c r="S1483" s="228"/>
      <c r="T1483" s="228"/>
      <c r="U1483" s="229"/>
    </row>
    <row r="1484" ht="15.75" customHeight="1">
      <c r="B1484" s="232">
        <v>1719.0</v>
      </c>
      <c r="C1484" s="233" t="s">
        <v>260</v>
      </c>
      <c r="D1484" s="234" t="s">
        <v>197</v>
      </c>
      <c r="E1484" s="227"/>
      <c r="F1484" s="227"/>
      <c r="G1484" s="227"/>
      <c r="H1484" s="229"/>
      <c r="I1484" s="223"/>
      <c r="J1484" s="235"/>
      <c r="K1484" s="223"/>
      <c r="L1484" s="223"/>
      <c r="M1484" s="223"/>
      <c r="N1484" s="229"/>
      <c r="O1484" s="229"/>
      <c r="P1484" s="229"/>
      <c r="Q1484" s="228"/>
      <c r="R1484" s="228"/>
      <c r="S1484" s="228"/>
      <c r="T1484" s="228"/>
      <c r="U1484" s="229"/>
    </row>
    <row r="1485" ht="15.75" customHeight="1">
      <c r="B1485" s="232">
        <v>1720.0</v>
      </c>
      <c r="C1485" s="233" t="s">
        <v>268</v>
      </c>
      <c r="D1485" s="234" t="s">
        <v>197</v>
      </c>
      <c r="E1485" s="227"/>
      <c r="F1485" s="227"/>
      <c r="G1485" s="227"/>
      <c r="H1485" s="229"/>
      <c r="I1485" s="223"/>
      <c r="J1485" s="235"/>
      <c r="K1485" s="223"/>
      <c r="L1485" s="223"/>
      <c r="M1485" s="223"/>
      <c r="N1485" s="229"/>
      <c r="O1485" s="229"/>
      <c r="P1485" s="229"/>
      <c r="Q1485" s="228"/>
      <c r="R1485" s="228"/>
      <c r="S1485" s="228"/>
      <c r="T1485" s="228"/>
      <c r="U1485" s="229"/>
    </row>
    <row r="1486" ht="15.75" customHeight="1">
      <c r="B1486" s="232">
        <v>1721.0</v>
      </c>
      <c r="C1486" s="233" t="s">
        <v>262</v>
      </c>
      <c r="D1486" s="234" t="s">
        <v>197</v>
      </c>
      <c r="E1486" s="227"/>
      <c r="F1486" s="227"/>
      <c r="G1486" s="227"/>
      <c r="H1486" s="229"/>
      <c r="I1486" s="223"/>
      <c r="J1486" s="235"/>
      <c r="K1486" s="223"/>
      <c r="L1486" s="223"/>
      <c r="M1486" s="223"/>
      <c r="N1486" s="229"/>
      <c r="O1486" s="229"/>
      <c r="P1486" s="229"/>
      <c r="Q1486" s="228"/>
      <c r="R1486" s="228"/>
      <c r="S1486" s="228"/>
      <c r="T1486" s="228"/>
      <c r="U1486" s="229"/>
    </row>
    <row r="1487" ht="15.75" customHeight="1">
      <c r="B1487" s="232">
        <v>1722.0</v>
      </c>
      <c r="C1487" s="233" t="s">
        <v>238</v>
      </c>
      <c r="D1487" s="234" t="s">
        <v>197</v>
      </c>
      <c r="E1487" s="227"/>
      <c r="F1487" s="227"/>
      <c r="G1487" s="227"/>
      <c r="H1487" s="229"/>
      <c r="I1487" s="223"/>
      <c r="J1487" s="235"/>
      <c r="K1487" s="223"/>
      <c r="L1487" s="223"/>
      <c r="M1487" s="223"/>
      <c r="N1487" s="229"/>
      <c r="O1487" s="229"/>
      <c r="P1487" s="229"/>
      <c r="Q1487" s="228"/>
      <c r="R1487" s="228"/>
      <c r="S1487" s="228"/>
      <c r="T1487" s="228"/>
      <c r="U1487" s="229"/>
    </row>
    <row r="1488" ht="15.75" customHeight="1">
      <c r="B1488" s="232">
        <v>1723.0</v>
      </c>
      <c r="C1488" s="233" t="s">
        <v>226</v>
      </c>
      <c r="D1488" s="234" t="s">
        <v>197</v>
      </c>
      <c r="E1488" s="227"/>
      <c r="F1488" s="227"/>
      <c r="G1488" s="227"/>
      <c r="H1488" s="229"/>
      <c r="I1488" s="223"/>
      <c r="J1488" s="235"/>
      <c r="K1488" s="223"/>
      <c r="L1488" s="223"/>
      <c r="M1488" s="223"/>
      <c r="N1488" s="229"/>
      <c r="O1488" s="229"/>
      <c r="P1488" s="229"/>
      <c r="Q1488" s="228"/>
      <c r="R1488" s="228"/>
      <c r="S1488" s="228"/>
      <c r="T1488" s="228"/>
      <c r="U1488" s="229"/>
    </row>
    <row r="1489" ht="15.75" customHeight="1">
      <c r="B1489" s="232">
        <v>1724.0</v>
      </c>
      <c r="C1489" s="233" t="s">
        <v>242</v>
      </c>
      <c r="D1489" s="234" t="s">
        <v>197</v>
      </c>
      <c r="E1489" s="227"/>
      <c r="F1489" s="227"/>
      <c r="G1489" s="227"/>
      <c r="H1489" s="229"/>
      <c r="I1489" s="223"/>
      <c r="J1489" s="235"/>
      <c r="K1489" s="223"/>
      <c r="L1489" s="223"/>
      <c r="M1489" s="223"/>
      <c r="N1489" s="229"/>
      <c r="O1489" s="229"/>
      <c r="P1489" s="229"/>
      <c r="Q1489" s="228"/>
      <c r="R1489" s="228"/>
      <c r="S1489" s="228"/>
      <c r="T1489" s="228"/>
      <c r="U1489" s="229"/>
    </row>
    <row r="1490" ht="15.75" customHeight="1">
      <c r="B1490" s="232">
        <v>1725.0</v>
      </c>
      <c r="C1490" s="233" t="s">
        <v>233</v>
      </c>
      <c r="D1490" s="234" t="s">
        <v>197</v>
      </c>
      <c r="E1490" s="227"/>
      <c r="F1490" s="227"/>
      <c r="G1490" s="227"/>
      <c r="H1490" s="229"/>
      <c r="I1490" s="223"/>
      <c r="J1490" s="235"/>
      <c r="K1490" s="223"/>
      <c r="L1490" s="223"/>
      <c r="M1490" s="223"/>
      <c r="N1490" s="229"/>
      <c r="O1490" s="229"/>
      <c r="P1490" s="229"/>
      <c r="Q1490" s="228"/>
      <c r="R1490" s="228"/>
      <c r="S1490" s="228"/>
      <c r="T1490" s="228"/>
      <c r="U1490" s="229"/>
    </row>
    <row r="1491" ht="15.75" customHeight="1">
      <c r="B1491" s="232">
        <v>1726.0</v>
      </c>
      <c r="C1491" s="233" t="s">
        <v>2502</v>
      </c>
      <c r="D1491" s="234" t="s">
        <v>354</v>
      </c>
      <c r="E1491" s="227"/>
      <c r="F1491" s="227"/>
      <c r="G1491" s="227"/>
      <c r="H1491" s="229"/>
      <c r="I1491" s="223"/>
      <c r="J1491" s="235"/>
      <c r="K1491" s="223"/>
      <c r="L1491" s="223"/>
      <c r="M1491" s="223"/>
      <c r="N1491" s="229"/>
      <c r="O1491" s="229"/>
      <c r="P1491" s="229"/>
      <c r="Q1491" s="228"/>
      <c r="R1491" s="228"/>
      <c r="S1491" s="228"/>
      <c r="T1491" s="228"/>
      <c r="U1491" s="229"/>
    </row>
    <row r="1492" ht="15.75" customHeight="1">
      <c r="B1492" s="232">
        <v>1727.0</v>
      </c>
      <c r="C1492" s="233" t="s">
        <v>265</v>
      </c>
      <c r="D1492" s="234" t="s">
        <v>333</v>
      </c>
      <c r="E1492" s="227"/>
      <c r="F1492" s="227"/>
      <c r="G1492" s="227"/>
      <c r="H1492" s="229"/>
      <c r="I1492" s="223"/>
      <c r="J1492" s="235"/>
      <c r="K1492" s="223"/>
      <c r="L1492" s="223"/>
      <c r="M1492" s="223"/>
      <c r="N1492" s="229"/>
      <c r="O1492" s="229"/>
      <c r="P1492" s="229"/>
      <c r="Q1492" s="228"/>
      <c r="R1492" s="228"/>
      <c r="S1492" s="228"/>
      <c r="T1492" s="228"/>
      <c r="U1492" s="229"/>
    </row>
    <row r="1493" ht="15.75" customHeight="1">
      <c r="B1493" s="232">
        <v>1728.0</v>
      </c>
      <c r="C1493" s="233" t="s">
        <v>278</v>
      </c>
      <c r="D1493" s="234" t="s">
        <v>197</v>
      </c>
      <c r="E1493" s="227"/>
      <c r="F1493" s="227"/>
      <c r="G1493" s="227"/>
      <c r="H1493" s="229"/>
      <c r="I1493" s="223"/>
      <c r="J1493" s="235"/>
      <c r="K1493" s="223"/>
      <c r="L1493" s="223"/>
      <c r="M1493" s="223"/>
      <c r="N1493" s="229"/>
      <c r="O1493" s="229"/>
      <c r="P1493" s="229"/>
      <c r="Q1493" s="228"/>
      <c r="R1493" s="228"/>
      <c r="S1493" s="228"/>
      <c r="T1493" s="228"/>
      <c r="U1493" s="229"/>
    </row>
    <row r="1494" ht="15.75" customHeight="1">
      <c r="B1494" s="232"/>
      <c r="C1494" s="233"/>
      <c r="D1494" s="234"/>
      <c r="E1494" s="227"/>
      <c r="F1494" s="227"/>
      <c r="G1494" s="227"/>
      <c r="H1494" s="229"/>
      <c r="I1494" s="223"/>
      <c r="J1494" s="235"/>
      <c r="K1494" s="223"/>
      <c r="L1494" s="223"/>
      <c r="M1494" s="223"/>
      <c r="N1494" s="229"/>
      <c r="O1494" s="229"/>
      <c r="P1494" s="229"/>
      <c r="Q1494" s="228"/>
      <c r="R1494" s="228"/>
      <c r="S1494" s="228"/>
      <c r="T1494" s="228"/>
      <c r="U1494" s="229"/>
    </row>
    <row r="1495" ht="15.75" customHeight="1">
      <c r="B1495" s="232"/>
      <c r="C1495" s="233"/>
      <c r="D1495" s="234"/>
      <c r="E1495" s="227"/>
      <c r="F1495" s="227"/>
      <c r="G1495" s="227"/>
      <c r="H1495" s="229"/>
      <c r="I1495" s="223"/>
      <c r="J1495" s="235"/>
      <c r="K1495" s="223"/>
      <c r="L1495" s="223"/>
      <c r="M1495" s="223"/>
      <c r="N1495" s="229"/>
      <c r="O1495" s="229"/>
      <c r="P1495" s="229"/>
      <c r="Q1495" s="228"/>
      <c r="R1495" s="228"/>
      <c r="S1495" s="228"/>
      <c r="T1495" s="228"/>
      <c r="U1495" s="229"/>
    </row>
    <row r="1496" ht="15.75" customHeight="1">
      <c r="B1496" s="232"/>
      <c r="C1496" s="233"/>
      <c r="D1496" s="234"/>
      <c r="E1496" s="227"/>
      <c r="F1496" s="227"/>
      <c r="G1496" s="227"/>
      <c r="H1496" s="229"/>
      <c r="I1496" s="223"/>
      <c r="J1496" s="235"/>
      <c r="K1496" s="223"/>
      <c r="L1496" s="223"/>
      <c r="M1496" s="223"/>
      <c r="N1496" s="229"/>
      <c r="O1496" s="229"/>
      <c r="P1496" s="229"/>
      <c r="Q1496" s="228"/>
      <c r="R1496" s="228"/>
      <c r="S1496" s="228"/>
      <c r="T1496" s="228"/>
      <c r="U1496" s="229"/>
    </row>
    <row r="1497" ht="15.75" customHeight="1">
      <c r="B1497" s="232"/>
      <c r="C1497" s="233"/>
      <c r="D1497" s="234"/>
      <c r="E1497" s="227"/>
      <c r="F1497" s="227"/>
      <c r="G1497" s="227"/>
      <c r="H1497" s="229"/>
      <c r="I1497" s="223"/>
      <c r="J1497" s="235"/>
      <c r="K1497" s="223"/>
      <c r="L1497" s="223"/>
      <c r="M1497" s="223"/>
      <c r="N1497" s="229"/>
      <c r="O1497" s="229"/>
      <c r="P1497" s="229"/>
      <c r="Q1497" s="228"/>
      <c r="R1497" s="228"/>
      <c r="S1497" s="228"/>
      <c r="T1497" s="228"/>
      <c r="U1497" s="229"/>
    </row>
    <row r="1498" ht="15.75" customHeight="1">
      <c r="B1498" s="237"/>
      <c r="C1498" s="238"/>
      <c r="D1498" s="239"/>
      <c r="E1498" s="240"/>
      <c r="F1498" s="240"/>
      <c r="G1498" s="240"/>
      <c r="H1498" s="241"/>
      <c r="I1498" s="242"/>
      <c r="J1498" s="242"/>
      <c r="K1498" s="242"/>
      <c r="L1498" s="242"/>
      <c r="M1498" s="242"/>
      <c r="N1498" s="241"/>
      <c r="O1498" s="241"/>
      <c r="P1498" s="241"/>
      <c r="Q1498" s="243"/>
      <c r="R1498" s="243"/>
      <c r="S1498" s="243"/>
      <c r="T1498" s="243"/>
      <c r="U1498" s="241"/>
    </row>
    <row r="1499" ht="15.75" customHeight="1">
      <c r="B1499" s="237"/>
      <c r="C1499" s="238"/>
      <c r="D1499" s="239"/>
      <c r="E1499" s="240"/>
      <c r="F1499" s="240"/>
      <c r="G1499" s="240"/>
      <c r="H1499" s="241"/>
      <c r="I1499" s="242"/>
      <c r="J1499" s="242"/>
      <c r="K1499" s="242"/>
      <c r="L1499" s="242"/>
      <c r="M1499" s="242"/>
      <c r="N1499" s="241"/>
      <c r="O1499" s="241"/>
      <c r="P1499" s="241"/>
      <c r="Q1499" s="243"/>
      <c r="R1499" s="243"/>
      <c r="S1499" s="243"/>
      <c r="T1499" s="243"/>
      <c r="U1499" s="241"/>
    </row>
    <row r="1500" ht="15.75" customHeight="1">
      <c r="B1500" s="237"/>
      <c r="C1500" s="238"/>
      <c r="D1500" s="239"/>
      <c r="E1500" s="240"/>
      <c r="F1500" s="240"/>
      <c r="G1500" s="240"/>
      <c r="H1500" s="241"/>
      <c r="I1500" s="242"/>
      <c r="J1500" s="242"/>
      <c r="K1500" s="242"/>
      <c r="L1500" s="242"/>
      <c r="M1500" s="242"/>
      <c r="N1500" s="241"/>
      <c r="O1500" s="241"/>
      <c r="P1500" s="241"/>
      <c r="Q1500" s="243"/>
      <c r="R1500" s="243"/>
      <c r="S1500" s="243"/>
      <c r="T1500" s="243"/>
      <c r="U1500" s="241"/>
    </row>
    <row r="1501" ht="15.75" customHeight="1">
      <c r="B1501" s="237"/>
      <c r="C1501" s="238"/>
      <c r="D1501" s="239"/>
      <c r="E1501" s="240"/>
      <c r="F1501" s="240"/>
      <c r="G1501" s="240"/>
      <c r="H1501" s="241"/>
      <c r="I1501" s="242"/>
      <c r="J1501" s="242"/>
      <c r="K1501" s="242"/>
      <c r="L1501" s="242"/>
      <c r="M1501" s="242"/>
      <c r="N1501" s="241"/>
      <c r="O1501" s="241"/>
      <c r="P1501" s="241"/>
      <c r="Q1501" s="243"/>
      <c r="R1501" s="243"/>
      <c r="S1501" s="243"/>
      <c r="T1501" s="243"/>
      <c r="U1501" s="241"/>
    </row>
    <row r="1502" ht="15.75" customHeight="1">
      <c r="B1502" s="237"/>
      <c r="C1502" s="238"/>
      <c r="D1502" s="239"/>
      <c r="E1502" s="240"/>
      <c r="F1502" s="240"/>
      <c r="G1502" s="240"/>
      <c r="H1502" s="241"/>
      <c r="I1502" s="242"/>
      <c r="J1502" s="242"/>
      <c r="K1502" s="242"/>
      <c r="L1502" s="242"/>
      <c r="M1502" s="242"/>
      <c r="N1502" s="241"/>
      <c r="O1502" s="241"/>
      <c r="P1502" s="241"/>
      <c r="Q1502" s="243"/>
      <c r="R1502" s="243"/>
      <c r="S1502" s="243"/>
      <c r="T1502" s="243"/>
      <c r="U1502" s="241"/>
    </row>
    <row r="1503" ht="15.75" customHeight="1">
      <c r="B1503" s="237"/>
      <c r="C1503" s="238"/>
      <c r="D1503" s="239"/>
      <c r="E1503" s="240"/>
      <c r="F1503" s="240"/>
      <c r="G1503" s="240"/>
      <c r="H1503" s="241"/>
      <c r="I1503" s="242"/>
      <c r="J1503" s="242"/>
      <c r="K1503" s="242"/>
      <c r="L1503" s="242"/>
      <c r="M1503" s="242"/>
      <c r="N1503" s="241"/>
      <c r="O1503" s="241"/>
      <c r="P1503" s="241"/>
      <c r="Q1503" s="243"/>
      <c r="R1503" s="243"/>
      <c r="S1503" s="243"/>
      <c r="T1503" s="243"/>
      <c r="U1503" s="241"/>
    </row>
    <row r="1504" ht="15.75" customHeight="1">
      <c r="B1504" s="237"/>
      <c r="C1504" s="238"/>
      <c r="D1504" s="239"/>
      <c r="E1504" s="240"/>
      <c r="F1504" s="240"/>
      <c r="G1504" s="240"/>
      <c r="H1504" s="241"/>
      <c r="I1504" s="242"/>
      <c r="J1504" s="242"/>
      <c r="K1504" s="242"/>
      <c r="L1504" s="242"/>
      <c r="M1504" s="242"/>
      <c r="N1504" s="241"/>
      <c r="O1504" s="241"/>
      <c r="P1504" s="241"/>
      <c r="Q1504" s="243"/>
      <c r="R1504" s="243"/>
      <c r="S1504" s="243"/>
      <c r="T1504" s="243"/>
      <c r="U1504" s="241"/>
    </row>
    <row r="1505" ht="15.75" customHeight="1">
      <c r="B1505" s="237"/>
      <c r="C1505" s="238"/>
      <c r="D1505" s="239"/>
      <c r="E1505" s="240"/>
      <c r="F1505" s="240"/>
      <c r="G1505" s="240"/>
      <c r="H1505" s="241"/>
      <c r="I1505" s="242"/>
      <c r="J1505" s="242"/>
      <c r="K1505" s="242"/>
      <c r="L1505" s="242"/>
      <c r="M1505" s="242"/>
      <c r="N1505" s="241"/>
      <c r="O1505" s="241"/>
      <c r="P1505" s="241"/>
      <c r="Q1505" s="243"/>
      <c r="R1505" s="243"/>
      <c r="S1505" s="243"/>
      <c r="T1505" s="243"/>
      <c r="U1505" s="241"/>
    </row>
    <row r="1506" ht="15.75" customHeight="1">
      <c r="B1506" s="237"/>
      <c r="C1506" s="238"/>
      <c r="D1506" s="239"/>
      <c r="E1506" s="240"/>
      <c r="F1506" s="240"/>
      <c r="G1506" s="240"/>
      <c r="H1506" s="241"/>
      <c r="I1506" s="242"/>
      <c r="J1506" s="242"/>
      <c r="K1506" s="242"/>
      <c r="L1506" s="242"/>
      <c r="M1506" s="242"/>
      <c r="N1506" s="241"/>
      <c r="O1506" s="241"/>
      <c r="P1506" s="241"/>
      <c r="Q1506" s="243"/>
      <c r="R1506" s="243"/>
      <c r="S1506" s="243"/>
      <c r="T1506" s="243"/>
      <c r="U1506" s="241"/>
    </row>
    <row r="1507" ht="15.75" customHeight="1">
      <c r="B1507" s="237"/>
      <c r="C1507" s="238"/>
      <c r="D1507" s="239"/>
      <c r="E1507" s="240"/>
      <c r="F1507" s="240"/>
      <c r="G1507" s="240"/>
      <c r="H1507" s="241"/>
      <c r="I1507" s="242"/>
      <c r="J1507" s="242"/>
      <c r="K1507" s="242"/>
      <c r="L1507" s="242"/>
      <c r="M1507" s="242"/>
      <c r="N1507" s="241"/>
      <c r="O1507" s="241"/>
      <c r="P1507" s="241"/>
      <c r="Q1507" s="243"/>
      <c r="R1507" s="243"/>
      <c r="S1507" s="243"/>
      <c r="T1507" s="243"/>
      <c r="U1507" s="241"/>
    </row>
    <row r="1508" ht="15.75" customHeight="1">
      <c r="B1508" s="237"/>
      <c r="C1508" s="238"/>
      <c r="D1508" s="239"/>
      <c r="E1508" s="240"/>
      <c r="F1508" s="240"/>
      <c r="G1508" s="240"/>
      <c r="H1508" s="241"/>
      <c r="I1508" s="242"/>
      <c r="J1508" s="242"/>
      <c r="K1508" s="242"/>
      <c r="L1508" s="242"/>
      <c r="M1508" s="242"/>
      <c r="N1508" s="241"/>
      <c r="O1508" s="241"/>
      <c r="P1508" s="241"/>
      <c r="Q1508" s="243"/>
      <c r="R1508" s="243"/>
      <c r="S1508" s="243"/>
      <c r="T1508" s="243"/>
      <c r="U1508" s="241"/>
    </row>
    <row r="1509" ht="15.75" customHeight="1">
      <c r="B1509" s="237"/>
      <c r="C1509" s="238"/>
      <c r="D1509" s="239"/>
      <c r="E1509" s="240"/>
      <c r="F1509" s="240"/>
      <c r="G1509" s="240"/>
      <c r="H1509" s="241"/>
      <c r="I1509" s="242"/>
      <c r="J1509" s="242"/>
      <c r="K1509" s="242"/>
      <c r="L1509" s="242"/>
      <c r="M1509" s="242"/>
      <c r="N1509" s="241"/>
      <c r="O1509" s="241"/>
      <c r="P1509" s="241"/>
      <c r="Q1509" s="243"/>
      <c r="R1509" s="243"/>
      <c r="S1509" s="243"/>
      <c r="T1509" s="243"/>
      <c r="U1509" s="241"/>
    </row>
    <row r="1510" ht="15.75" customHeight="1">
      <c r="B1510" s="237"/>
      <c r="C1510" s="238"/>
      <c r="D1510" s="239"/>
      <c r="E1510" s="240"/>
      <c r="F1510" s="240"/>
      <c r="G1510" s="240"/>
      <c r="H1510" s="241"/>
      <c r="I1510" s="242"/>
      <c r="J1510" s="242"/>
      <c r="K1510" s="242"/>
      <c r="L1510" s="242"/>
      <c r="M1510" s="242"/>
      <c r="N1510" s="241"/>
      <c r="O1510" s="241"/>
      <c r="P1510" s="241"/>
      <c r="Q1510" s="243"/>
      <c r="R1510" s="243"/>
      <c r="S1510" s="243"/>
      <c r="T1510" s="243"/>
      <c r="U1510" s="241"/>
    </row>
    <row r="1511" ht="15.75" customHeight="1">
      <c r="B1511" s="237"/>
      <c r="C1511" s="238"/>
      <c r="D1511" s="239"/>
      <c r="E1511" s="240"/>
      <c r="F1511" s="240"/>
      <c r="G1511" s="240"/>
      <c r="H1511" s="241"/>
      <c r="I1511" s="242"/>
      <c r="J1511" s="242"/>
      <c r="K1511" s="242"/>
      <c r="L1511" s="242"/>
      <c r="M1511" s="242"/>
      <c r="N1511" s="241"/>
      <c r="O1511" s="241"/>
      <c r="P1511" s="241"/>
      <c r="Q1511" s="243"/>
      <c r="R1511" s="243"/>
      <c r="S1511" s="243"/>
      <c r="T1511" s="243"/>
      <c r="U1511" s="241"/>
    </row>
    <row r="1512" ht="15.75" customHeight="1">
      <c r="B1512" s="237"/>
      <c r="C1512" s="238"/>
      <c r="D1512" s="239"/>
      <c r="E1512" s="240"/>
      <c r="F1512" s="240"/>
      <c r="G1512" s="240"/>
      <c r="H1512" s="241"/>
      <c r="I1512" s="242"/>
      <c r="J1512" s="242"/>
      <c r="K1512" s="242"/>
      <c r="L1512" s="242"/>
      <c r="M1512" s="242"/>
      <c r="N1512" s="241"/>
      <c r="O1512" s="241"/>
      <c r="P1512" s="241"/>
      <c r="Q1512" s="243"/>
      <c r="R1512" s="243"/>
      <c r="S1512" s="243"/>
      <c r="T1512" s="243"/>
      <c r="U1512" s="241"/>
    </row>
    <row r="1513" ht="15.75" customHeight="1">
      <c r="B1513" s="237"/>
      <c r="C1513" s="238"/>
      <c r="D1513" s="239"/>
      <c r="E1513" s="240"/>
      <c r="F1513" s="240"/>
      <c r="G1513" s="240"/>
      <c r="H1513" s="241"/>
      <c r="I1513" s="242"/>
      <c r="J1513" s="242"/>
      <c r="K1513" s="242"/>
      <c r="L1513" s="242"/>
      <c r="M1513" s="242"/>
      <c r="N1513" s="241"/>
      <c r="O1513" s="241"/>
      <c r="P1513" s="241"/>
      <c r="Q1513" s="243"/>
      <c r="R1513" s="243"/>
      <c r="S1513" s="243"/>
      <c r="T1513" s="243"/>
      <c r="U1513" s="241"/>
    </row>
    <row r="1514" ht="15.75" customHeight="1">
      <c r="B1514" s="237"/>
      <c r="C1514" s="238"/>
      <c r="D1514" s="239"/>
      <c r="E1514" s="240"/>
      <c r="F1514" s="240"/>
      <c r="G1514" s="240"/>
      <c r="H1514" s="241"/>
      <c r="I1514" s="242"/>
      <c r="J1514" s="242"/>
      <c r="K1514" s="242"/>
      <c r="L1514" s="242"/>
      <c r="M1514" s="242"/>
      <c r="N1514" s="241"/>
      <c r="O1514" s="241"/>
      <c r="P1514" s="241"/>
      <c r="Q1514" s="243"/>
      <c r="R1514" s="243"/>
      <c r="S1514" s="243"/>
      <c r="T1514" s="243"/>
      <c r="U1514" s="241"/>
    </row>
    <row r="1515" ht="15.75" customHeight="1">
      <c r="B1515" s="237"/>
      <c r="C1515" s="238"/>
      <c r="D1515" s="239"/>
      <c r="E1515" s="240"/>
      <c r="F1515" s="240"/>
      <c r="G1515" s="240"/>
      <c r="H1515" s="241"/>
      <c r="I1515" s="242"/>
      <c r="J1515" s="242"/>
      <c r="K1515" s="242"/>
      <c r="L1515" s="242"/>
      <c r="M1515" s="242"/>
      <c r="N1515" s="241"/>
      <c r="O1515" s="241"/>
      <c r="P1515" s="241"/>
      <c r="Q1515" s="243"/>
      <c r="R1515" s="243"/>
      <c r="S1515" s="243"/>
      <c r="T1515" s="243"/>
      <c r="U1515" s="241"/>
    </row>
    <row r="1516" ht="15.75" customHeight="1">
      <c r="B1516" s="237"/>
      <c r="C1516" s="238"/>
      <c r="D1516" s="239"/>
      <c r="E1516" s="240"/>
      <c r="F1516" s="240"/>
      <c r="G1516" s="240"/>
      <c r="H1516" s="241"/>
      <c r="I1516" s="242"/>
      <c r="J1516" s="242"/>
      <c r="K1516" s="242"/>
      <c r="L1516" s="242"/>
      <c r="M1516" s="242"/>
      <c r="N1516" s="241"/>
      <c r="O1516" s="241"/>
      <c r="P1516" s="241"/>
      <c r="Q1516" s="243"/>
      <c r="R1516" s="243"/>
      <c r="S1516" s="243"/>
      <c r="T1516" s="243"/>
      <c r="U1516" s="241"/>
    </row>
    <row r="1517" ht="15.75" customHeight="1">
      <c r="B1517" s="237"/>
      <c r="C1517" s="238"/>
      <c r="D1517" s="239"/>
      <c r="E1517" s="240"/>
      <c r="F1517" s="240"/>
      <c r="G1517" s="240"/>
      <c r="H1517" s="241"/>
      <c r="I1517" s="242"/>
      <c r="J1517" s="242"/>
      <c r="K1517" s="242"/>
      <c r="L1517" s="242"/>
      <c r="M1517" s="242"/>
      <c r="N1517" s="241"/>
      <c r="O1517" s="241"/>
      <c r="P1517" s="241"/>
      <c r="Q1517" s="243"/>
      <c r="R1517" s="243"/>
      <c r="S1517" s="243"/>
      <c r="T1517" s="243"/>
      <c r="U1517" s="241"/>
    </row>
    <row r="1518" ht="15.75" customHeight="1">
      <c r="B1518" s="237"/>
      <c r="C1518" s="238"/>
      <c r="D1518" s="239"/>
      <c r="E1518" s="240"/>
      <c r="F1518" s="240"/>
      <c r="G1518" s="240"/>
      <c r="H1518" s="241"/>
      <c r="I1518" s="242"/>
      <c r="J1518" s="242"/>
      <c r="K1518" s="242"/>
      <c r="L1518" s="242"/>
      <c r="M1518" s="242"/>
      <c r="N1518" s="241"/>
      <c r="O1518" s="241"/>
      <c r="P1518" s="241"/>
      <c r="Q1518" s="243"/>
      <c r="R1518" s="243"/>
      <c r="S1518" s="243"/>
      <c r="T1518" s="243"/>
      <c r="U1518" s="241"/>
    </row>
    <row r="1519" ht="15.75" customHeight="1">
      <c r="B1519" s="237"/>
      <c r="C1519" s="238"/>
      <c r="D1519" s="239"/>
      <c r="E1519" s="240"/>
      <c r="F1519" s="240"/>
      <c r="G1519" s="240"/>
      <c r="H1519" s="241"/>
      <c r="I1519" s="242"/>
      <c r="J1519" s="242"/>
      <c r="K1519" s="242"/>
      <c r="L1519" s="242"/>
      <c r="M1519" s="242"/>
      <c r="N1519" s="241"/>
      <c r="O1519" s="241"/>
      <c r="P1519" s="241"/>
      <c r="Q1519" s="243"/>
      <c r="R1519" s="243"/>
      <c r="S1519" s="243"/>
      <c r="T1519" s="243"/>
      <c r="U1519" s="241"/>
    </row>
    <row r="1520" ht="15.75" customHeight="1">
      <c r="B1520" s="237"/>
      <c r="C1520" s="238"/>
      <c r="D1520" s="239"/>
      <c r="E1520" s="240"/>
      <c r="F1520" s="240"/>
      <c r="G1520" s="240"/>
      <c r="H1520" s="241"/>
      <c r="I1520" s="242"/>
      <c r="J1520" s="242"/>
      <c r="K1520" s="242"/>
      <c r="L1520" s="242"/>
      <c r="M1520" s="242"/>
      <c r="N1520" s="241"/>
      <c r="O1520" s="241"/>
      <c r="P1520" s="241"/>
      <c r="Q1520" s="243"/>
      <c r="R1520" s="243"/>
      <c r="S1520" s="243"/>
      <c r="T1520" s="243"/>
      <c r="U1520" s="241"/>
    </row>
    <row r="1521" ht="15.75" customHeight="1">
      <c r="B1521" s="237"/>
      <c r="C1521" s="238"/>
      <c r="D1521" s="239"/>
      <c r="E1521" s="240"/>
      <c r="F1521" s="240"/>
      <c r="G1521" s="240"/>
      <c r="H1521" s="241"/>
      <c r="I1521" s="242"/>
      <c r="J1521" s="242"/>
      <c r="K1521" s="242"/>
      <c r="L1521" s="242"/>
      <c r="M1521" s="242"/>
      <c r="N1521" s="241"/>
      <c r="O1521" s="241"/>
      <c r="P1521" s="241"/>
      <c r="Q1521" s="243"/>
      <c r="R1521" s="243"/>
      <c r="S1521" s="243"/>
      <c r="T1521" s="243"/>
      <c r="U1521" s="241"/>
    </row>
    <row r="1522" ht="15.75" customHeight="1">
      <c r="B1522" s="237"/>
      <c r="C1522" s="238"/>
      <c r="D1522" s="239"/>
      <c r="E1522" s="240"/>
      <c r="F1522" s="240"/>
      <c r="G1522" s="240"/>
      <c r="H1522" s="241"/>
      <c r="I1522" s="242"/>
      <c r="J1522" s="242"/>
      <c r="K1522" s="242"/>
      <c r="L1522" s="242"/>
      <c r="M1522" s="242"/>
      <c r="N1522" s="241"/>
      <c r="O1522" s="241"/>
      <c r="P1522" s="241"/>
      <c r="Q1522" s="243"/>
      <c r="R1522" s="243"/>
      <c r="S1522" s="243"/>
      <c r="T1522" s="243"/>
      <c r="U1522" s="241"/>
    </row>
    <row r="1523" ht="15.75" customHeight="1">
      <c r="B1523" s="237"/>
      <c r="C1523" s="238"/>
      <c r="D1523" s="239"/>
      <c r="E1523" s="240"/>
      <c r="F1523" s="240"/>
      <c r="G1523" s="240"/>
      <c r="H1523" s="241"/>
      <c r="I1523" s="242"/>
      <c r="J1523" s="242"/>
      <c r="K1523" s="242"/>
      <c r="L1523" s="242"/>
      <c r="M1523" s="242"/>
      <c r="N1523" s="241"/>
      <c r="O1523" s="241"/>
      <c r="P1523" s="241"/>
      <c r="Q1523" s="243"/>
      <c r="R1523" s="243"/>
      <c r="S1523" s="243"/>
      <c r="T1523" s="243"/>
      <c r="U1523" s="241"/>
    </row>
    <row r="1524" ht="15.75" customHeight="1">
      <c r="B1524" s="237"/>
      <c r="C1524" s="238"/>
      <c r="D1524" s="239"/>
      <c r="E1524" s="240"/>
      <c r="F1524" s="240"/>
      <c r="G1524" s="240"/>
      <c r="H1524" s="241"/>
      <c r="I1524" s="242"/>
      <c r="J1524" s="242"/>
      <c r="K1524" s="242"/>
      <c r="L1524" s="242"/>
      <c r="M1524" s="242"/>
      <c r="N1524" s="241"/>
      <c r="O1524" s="241"/>
      <c r="P1524" s="241"/>
      <c r="Q1524" s="243"/>
      <c r="R1524" s="243"/>
      <c r="S1524" s="243"/>
      <c r="T1524" s="243"/>
      <c r="U1524" s="241"/>
    </row>
    <row r="1525" ht="15.75" customHeight="1">
      <c r="B1525" s="237"/>
      <c r="C1525" s="238"/>
      <c r="D1525" s="239"/>
      <c r="E1525" s="240"/>
      <c r="F1525" s="240"/>
      <c r="G1525" s="240"/>
      <c r="H1525" s="241"/>
      <c r="I1525" s="242"/>
      <c r="J1525" s="242"/>
      <c r="K1525" s="242"/>
      <c r="L1525" s="242"/>
      <c r="M1525" s="242"/>
      <c r="N1525" s="241"/>
      <c r="O1525" s="241"/>
      <c r="P1525" s="241"/>
      <c r="Q1525" s="243"/>
      <c r="R1525" s="243"/>
      <c r="S1525" s="243"/>
      <c r="T1525" s="243"/>
      <c r="U1525" s="241"/>
    </row>
    <row r="1526" ht="15.75" customHeight="1">
      <c r="B1526" s="237"/>
      <c r="C1526" s="238"/>
      <c r="D1526" s="239"/>
      <c r="E1526" s="240"/>
      <c r="F1526" s="240"/>
      <c r="G1526" s="240"/>
      <c r="H1526" s="241"/>
      <c r="I1526" s="242"/>
      <c r="J1526" s="242"/>
      <c r="K1526" s="242"/>
      <c r="L1526" s="242"/>
      <c r="M1526" s="242"/>
      <c r="N1526" s="241"/>
      <c r="O1526" s="241"/>
      <c r="P1526" s="241"/>
      <c r="Q1526" s="243"/>
      <c r="R1526" s="243"/>
      <c r="S1526" s="243"/>
      <c r="T1526" s="243"/>
      <c r="U1526" s="241"/>
    </row>
    <row r="1527" ht="15.75" customHeight="1">
      <c r="B1527" s="237"/>
      <c r="C1527" s="238"/>
      <c r="D1527" s="239"/>
      <c r="E1527" s="240"/>
      <c r="F1527" s="240"/>
      <c r="G1527" s="240"/>
      <c r="H1527" s="241"/>
      <c r="I1527" s="242"/>
      <c r="J1527" s="242"/>
      <c r="K1527" s="242"/>
      <c r="L1527" s="242"/>
      <c r="M1527" s="242"/>
      <c r="N1527" s="241"/>
      <c r="O1527" s="241"/>
      <c r="P1527" s="241"/>
      <c r="Q1527" s="243"/>
      <c r="R1527" s="243"/>
      <c r="S1527" s="243"/>
      <c r="T1527" s="243"/>
      <c r="U1527" s="241"/>
    </row>
    <row r="1528" ht="15.75" customHeight="1">
      <c r="B1528" s="237"/>
      <c r="C1528" s="238"/>
      <c r="D1528" s="239"/>
      <c r="E1528" s="240"/>
      <c r="F1528" s="240"/>
      <c r="G1528" s="240"/>
      <c r="H1528" s="241"/>
      <c r="I1528" s="242"/>
      <c r="J1528" s="242"/>
      <c r="K1528" s="242"/>
      <c r="L1528" s="242"/>
      <c r="M1528" s="242"/>
      <c r="N1528" s="241"/>
      <c r="O1528" s="241"/>
      <c r="P1528" s="241"/>
      <c r="Q1528" s="243"/>
      <c r="R1528" s="243"/>
      <c r="S1528" s="243"/>
      <c r="T1528" s="243"/>
      <c r="U1528" s="241"/>
    </row>
    <row r="1529" ht="15.75" customHeight="1">
      <c r="B1529" s="237"/>
      <c r="C1529" s="238"/>
      <c r="D1529" s="239"/>
      <c r="E1529" s="240"/>
      <c r="F1529" s="240"/>
      <c r="G1529" s="240"/>
      <c r="H1529" s="241"/>
      <c r="I1529" s="242"/>
      <c r="J1529" s="242"/>
      <c r="K1529" s="242"/>
      <c r="L1529" s="242"/>
      <c r="M1529" s="242"/>
      <c r="N1529" s="241"/>
      <c r="O1529" s="241"/>
      <c r="P1529" s="241"/>
      <c r="Q1529" s="243"/>
      <c r="R1529" s="243"/>
      <c r="S1529" s="243"/>
      <c r="T1529" s="243"/>
      <c r="U1529" s="241"/>
    </row>
    <row r="1530" ht="15.75" customHeight="1">
      <c r="B1530" s="237"/>
      <c r="C1530" s="238"/>
      <c r="D1530" s="239"/>
      <c r="E1530" s="240"/>
      <c r="F1530" s="240"/>
      <c r="G1530" s="240"/>
      <c r="H1530" s="241"/>
      <c r="I1530" s="242"/>
      <c r="J1530" s="242"/>
      <c r="K1530" s="242"/>
      <c r="L1530" s="242"/>
      <c r="M1530" s="242"/>
      <c r="N1530" s="241"/>
      <c r="O1530" s="241"/>
      <c r="P1530" s="241"/>
      <c r="Q1530" s="243"/>
      <c r="R1530" s="243"/>
      <c r="S1530" s="243"/>
      <c r="T1530" s="243"/>
      <c r="U1530" s="241"/>
    </row>
    <row r="1531" ht="15.75" customHeight="1">
      <c r="B1531" s="237"/>
      <c r="C1531" s="238"/>
      <c r="D1531" s="239"/>
      <c r="E1531" s="240"/>
      <c r="F1531" s="240"/>
      <c r="G1531" s="240"/>
      <c r="H1531" s="241"/>
      <c r="I1531" s="242"/>
      <c r="J1531" s="242"/>
      <c r="K1531" s="242"/>
      <c r="L1531" s="242"/>
      <c r="M1531" s="242"/>
      <c r="N1531" s="241"/>
      <c r="O1531" s="241"/>
      <c r="P1531" s="241"/>
      <c r="Q1531" s="243"/>
      <c r="R1531" s="243"/>
      <c r="S1531" s="243"/>
      <c r="T1531" s="243"/>
      <c r="U1531" s="241"/>
    </row>
    <row r="1532" ht="15.75" customHeight="1">
      <c r="B1532" s="237"/>
      <c r="C1532" s="238"/>
      <c r="D1532" s="239"/>
      <c r="E1532" s="240"/>
      <c r="F1532" s="240"/>
      <c r="G1532" s="240"/>
      <c r="H1532" s="241"/>
      <c r="I1532" s="242"/>
      <c r="J1532" s="242"/>
      <c r="K1532" s="242"/>
      <c r="L1532" s="242"/>
      <c r="M1532" s="242"/>
      <c r="N1532" s="241"/>
      <c r="O1532" s="241"/>
      <c r="P1532" s="241"/>
      <c r="Q1532" s="243"/>
      <c r="R1532" s="243"/>
      <c r="S1532" s="243"/>
      <c r="T1532" s="243"/>
      <c r="U1532" s="241"/>
    </row>
    <row r="1533" ht="15.75" customHeight="1">
      <c r="B1533" s="237"/>
      <c r="C1533" s="238"/>
      <c r="D1533" s="239"/>
      <c r="E1533" s="240"/>
      <c r="F1533" s="240"/>
      <c r="G1533" s="240"/>
      <c r="H1533" s="241"/>
      <c r="I1533" s="242"/>
      <c r="J1533" s="242"/>
      <c r="K1533" s="242"/>
      <c r="L1533" s="242"/>
      <c r="M1533" s="242"/>
      <c r="N1533" s="241"/>
      <c r="O1533" s="241"/>
      <c r="P1533" s="241"/>
      <c r="Q1533" s="243"/>
      <c r="R1533" s="243"/>
      <c r="S1533" s="243"/>
      <c r="T1533" s="243"/>
      <c r="U1533" s="241"/>
    </row>
    <row r="1534" ht="15.75" customHeight="1">
      <c r="B1534" s="237"/>
      <c r="C1534" s="238"/>
      <c r="D1534" s="239"/>
      <c r="E1534" s="240"/>
      <c r="F1534" s="240"/>
      <c r="G1534" s="240"/>
      <c r="H1534" s="241"/>
      <c r="I1534" s="242"/>
      <c r="J1534" s="242"/>
      <c r="K1534" s="242"/>
      <c r="L1534" s="242"/>
      <c r="M1534" s="242"/>
      <c r="N1534" s="241"/>
      <c r="O1534" s="241"/>
      <c r="P1534" s="241"/>
      <c r="Q1534" s="243"/>
      <c r="R1534" s="243"/>
      <c r="S1534" s="243"/>
      <c r="T1534" s="243"/>
      <c r="U1534" s="241"/>
    </row>
    <row r="1535" ht="15.75" customHeight="1">
      <c r="B1535" s="237"/>
      <c r="C1535" s="238"/>
      <c r="D1535" s="239"/>
      <c r="E1535" s="240"/>
      <c r="F1535" s="240"/>
      <c r="G1535" s="240"/>
      <c r="H1535" s="241"/>
      <c r="I1535" s="242"/>
      <c r="J1535" s="242"/>
      <c r="K1535" s="242"/>
      <c r="L1535" s="242"/>
      <c r="M1535" s="242"/>
      <c r="N1535" s="241"/>
      <c r="O1535" s="241"/>
      <c r="P1535" s="241"/>
      <c r="Q1535" s="243"/>
      <c r="R1535" s="243"/>
      <c r="S1535" s="243"/>
      <c r="T1535" s="243"/>
      <c r="U1535" s="241"/>
    </row>
    <row r="1536" ht="15.75" customHeight="1">
      <c r="B1536" s="237"/>
      <c r="C1536" s="238"/>
      <c r="D1536" s="239"/>
      <c r="E1536" s="240"/>
      <c r="F1536" s="240"/>
      <c r="G1536" s="240"/>
      <c r="H1536" s="241"/>
      <c r="I1536" s="242"/>
      <c r="J1536" s="242"/>
      <c r="K1536" s="242"/>
      <c r="L1536" s="242"/>
      <c r="M1536" s="242"/>
      <c r="N1536" s="241"/>
      <c r="O1536" s="241"/>
      <c r="P1536" s="241"/>
      <c r="Q1536" s="243"/>
      <c r="R1536" s="243"/>
      <c r="S1536" s="243"/>
      <c r="T1536" s="243"/>
      <c r="U1536" s="241"/>
    </row>
    <row r="1537" ht="15.75" customHeight="1">
      <c r="B1537" s="237"/>
      <c r="C1537" s="238"/>
      <c r="D1537" s="239"/>
      <c r="E1537" s="240"/>
      <c r="F1537" s="240"/>
      <c r="G1537" s="240"/>
      <c r="H1537" s="241"/>
      <c r="I1537" s="242"/>
      <c r="J1537" s="242"/>
      <c r="K1537" s="242"/>
      <c r="L1537" s="242"/>
      <c r="M1537" s="242"/>
      <c r="N1537" s="241"/>
      <c r="O1537" s="241"/>
      <c r="P1537" s="241"/>
      <c r="Q1537" s="243"/>
      <c r="R1537" s="243"/>
      <c r="S1537" s="243"/>
      <c r="T1537" s="243"/>
      <c r="U1537" s="241"/>
    </row>
    <row r="1538" ht="15.75" customHeight="1">
      <c r="B1538" s="237"/>
      <c r="C1538" s="238"/>
      <c r="D1538" s="239"/>
      <c r="E1538" s="240"/>
      <c r="F1538" s="240"/>
      <c r="G1538" s="240"/>
      <c r="H1538" s="241"/>
      <c r="I1538" s="242"/>
      <c r="J1538" s="242"/>
      <c r="K1538" s="242"/>
      <c r="L1538" s="242"/>
      <c r="M1538" s="242"/>
      <c r="N1538" s="241"/>
      <c r="O1538" s="241"/>
      <c r="P1538" s="241"/>
      <c r="Q1538" s="243"/>
      <c r="R1538" s="243"/>
      <c r="S1538" s="243"/>
      <c r="T1538" s="243"/>
      <c r="U1538" s="241"/>
    </row>
    <row r="1539" ht="15.75" customHeight="1">
      <c r="B1539" s="237"/>
      <c r="C1539" s="238"/>
      <c r="D1539" s="239"/>
      <c r="E1539" s="240"/>
      <c r="F1539" s="240"/>
      <c r="G1539" s="240"/>
      <c r="H1539" s="241"/>
      <c r="I1539" s="242"/>
      <c r="J1539" s="242"/>
      <c r="K1539" s="242"/>
      <c r="L1539" s="242"/>
      <c r="M1539" s="242"/>
      <c r="N1539" s="241"/>
      <c r="O1539" s="241"/>
      <c r="P1539" s="241"/>
      <c r="Q1539" s="243"/>
      <c r="R1539" s="243"/>
      <c r="S1539" s="243"/>
      <c r="T1539" s="243"/>
      <c r="U1539" s="241"/>
    </row>
    <row r="1540" ht="15.75" customHeight="1">
      <c r="B1540" s="237"/>
      <c r="C1540" s="238"/>
      <c r="D1540" s="239"/>
      <c r="E1540" s="240"/>
      <c r="F1540" s="240"/>
      <c r="G1540" s="240"/>
      <c r="H1540" s="241"/>
      <c r="I1540" s="242"/>
      <c r="J1540" s="242"/>
      <c r="K1540" s="242"/>
      <c r="L1540" s="242"/>
      <c r="M1540" s="242"/>
      <c r="N1540" s="241"/>
      <c r="O1540" s="241"/>
      <c r="P1540" s="241"/>
      <c r="Q1540" s="243"/>
      <c r="R1540" s="243"/>
      <c r="S1540" s="243"/>
      <c r="T1540" s="243"/>
      <c r="U1540" s="241"/>
    </row>
    <row r="1541" ht="15.75" customHeight="1">
      <c r="B1541" s="237"/>
      <c r="C1541" s="238"/>
      <c r="D1541" s="239"/>
      <c r="E1541" s="240"/>
      <c r="F1541" s="240"/>
      <c r="G1541" s="240"/>
      <c r="H1541" s="241"/>
      <c r="I1541" s="242"/>
      <c r="J1541" s="242"/>
      <c r="K1541" s="242"/>
      <c r="L1541" s="242"/>
      <c r="M1541" s="242"/>
      <c r="N1541" s="241"/>
      <c r="O1541" s="241"/>
      <c r="P1541" s="241"/>
      <c r="Q1541" s="243"/>
      <c r="R1541" s="243"/>
      <c r="S1541" s="243"/>
      <c r="T1541" s="243"/>
      <c r="U1541" s="241"/>
    </row>
    <row r="1542" ht="15.75" customHeight="1">
      <c r="B1542" s="237"/>
      <c r="C1542" s="238"/>
      <c r="D1542" s="239"/>
      <c r="E1542" s="240"/>
      <c r="F1542" s="240"/>
      <c r="G1542" s="240"/>
      <c r="H1542" s="241"/>
      <c r="I1542" s="242"/>
      <c r="J1542" s="242"/>
      <c r="K1542" s="242"/>
      <c r="L1542" s="242"/>
      <c r="M1542" s="242"/>
      <c r="N1542" s="241"/>
      <c r="O1542" s="241"/>
      <c r="P1542" s="241"/>
      <c r="Q1542" s="243"/>
      <c r="R1542" s="243"/>
      <c r="S1542" s="243"/>
      <c r="T1542" s="243"/>
      <c r="U1542" s="241"/>
    </row>
    <row r="1543" ht="15.75" customHeight="1">
      <c r="B1543" s="237"/>
      <c r="C1543" s="238"/>
      <c r="D1543" s="239"/>
      <c r="E1543" s="240"/>
      <c r="F1543" s="240"/>
      <c r="G1543" s="240"/>
      <c r="H1543" s="241"/>
      <c r="I1543" s="242"/>
      <c r="J1543" s="242"/>
      <c r="K1543" s="242"/>
      <c r="L1543" s="242"/>
      <c r="M1543" s="242"/>
      <c r="N1543" s="241"/>
      <c r="O1543" s="241"/>
      <c r="P1543" s="241"/>
      <c r="Q1543" s="243"/>
      <c r="R1543" s="243"/>
      <c r="S1543" s="243"/>
      <c r="T1543" s="243"/>
      <c r="U1543" s="241"/>
    </row>
    <row r="1544" ht="15.75" customHeight="1">
      <c r="B1544" s="237"/>
      <c r="C1544" s="238"/>
      <c r="D1544" s="239"/>
      <c r="E1544" s="240"/>
      <c r="F1544" s="240"/>
      <c r="G1544" s="240"/>
      <c r="H1544" s="241"/>
      <c r="I1544" s="242"/>
      <c r="J1544" s="242"/>
      <c r="K1544" s="242"/>
      <c r="L1544" s="242"/>
      <c r="M1544" s="242"/>
      <c r="N1544" s="241"/>
      <c r="O1544" s="241"/>
      <c r="P1544" s="241"/>
      <c r="Q1544" s="243"/>
      <c r="R1544" s="243"/>
      <c r="S1544" s="243"/>
      <c r="T1544" s="243"/>
      <c r="U1544" s="241"/>
    </row>
    <row r="1545" ht="15.75" customHeight="1">
      <c r="B1545" s="237"/>
      <c r="C1545" s="238"/>
      <c r="D1545" s="239"/>
      <c r="E1545" s="240"/>
      <c r="F1545" s="240"/>
      <c r="G1545" s="240"/>
      <c r="H1545" s="241"/>
      <c r="I1545" s="242"/>
      <c r="J1545" s="242"/>
      <c r="K1545" s="242"/>
      <c r="L1545" s="242"/>
      <c r="M1545" s="242"/>
      <c r="N1545" s="241"/>
      <c r="O1545" s="241"/>
      <c r="P1545" s="241"/>
      <c r="Q1545" s="243"/>
      <c r="R1545" s="243"/>
      <c r="S1545" s="243"/>
      <c r="T1545" s="243"/>
      <c r="U1545" s="241"/>
    </row>
    <row r="1546" ht="15.75" customHeight="1">
      <c r="B1546" s="237"/>
      <c r="C1546" s="238"/>
      <c r="D1546" s="239"/>
      <c r="E1546" s="240"/>
      <c r="F1546" s="240"/>
      <c r="G1546" s="240"/>
      <c r="H1546" s="241"/>
      <c r="I1546" s="242"/>
      <c r="J1546" s="242"/>
      <c r="K1546" s="242"/>
      <c r="L1546" s="242"/>
      <c r="M1546" s="242"/>
      <c r="N1546" s="241"/>
      <c r="O1546" s="241"/>
      <c r="P1546" s="241"/>
      <c r="Q1546" s="243"/>
      <c r="R1546" s="243"/>
      <c r="S1546" s="243"/>
      <c r="T1546" s="243"/>
      <c r="U1546" s="241"/>
    </row>
    <row r="1547" ht="15.75" customHeight="1">
      <c r="B1547" s="237"/>
      <c r="C1547" s="238"/>
      <c r="D1547" s="239"/>
      <c r="E1547" s="240"/>
      <c r="F1547" s="240"/>
      <c r="G1547" s="240"/>
      <c r="H1547" s="241"/>
      <c r="I1547" s="242"/>
      <c r="J1547" s="242"/>
      <c r="K1547" s="242"/>
      <c r="L1547" s="242"/>
      <c r="M1547" s="242"/>
      <c r="N1547" s="241"/>
      <c r="O1547" s="241"/>
      <c r="P1547" s="241"/>
      <c r="Q1547" s="243"/>
      <c r="R1547" s="243"/>
      <c r="S1547" s="243"/>
      <c r="T1547" s="243"/>
      <c r="U1547" s="241"/>
    </row>
    <row r="1548" ht="15.75" customHeight="1">
      <c r="B1548" s="237"/>
      <c r="C1548" s="238"/>
      <c r="D1548" s="239"/>
      <c r="E1548" s="240"/>
      <c r="F1548" s="240"/>
      <c r="G1548" s="240"/>
      <c r="H1548" s="241"/>
      <c r="I1548" s="242"/>
      <c r="J1548" s="242"/>
      <c r="K1548" s="242"/>
      <c r="L1548" s="242"/>
      <c r="M1548" s="242"/>
      <c r="N1548" s="241"/>
      <c r="O1548" s="241"/>
      <c r="P1548" s="241"/>
      <c r="Q1548" s="243"/>
      <c r="R1548" s="243"/>
      <c r="S1548" s="243"/>
      <c r="T1548" s="243"/>
      <c r="U1548" s="241"/>
    </row>
    <row r="1549" ht="15.75" customHeight="1">
      <c r="B1549" s="237"/>
      <c r="C1549" s="238"/>
      <c r="D1549" s="239"/>
      <c r="E1549" s="240"/>
      <c r="F1549" s="240"/>
      <c r="G1549" s="240"/>
      <c r="H1549" s="241"/>
      <c r="I1549" s="242"/>
      <c r="J1549" s="242"/>
      <c r="K1549" s="242"/>
      <c r="L1549" s="242"/>
      <c r="M1549" s="242"/>
      <c r="N1549" s="241"/>
      <c r="O1549" s="241"/>
      <c r="P1549" s="241"/>
      <c r="Q1549" s="243"/>
      <c r="R1549" s="243"/>
      <c r="S1549" s="243"/>
      <c r="T1549" s="243"/>
      <c r="U1549" s="241"/>
    </row>
    <row r="1550" ht="15.75" customHeight="1">
      <c r="B1550" s="237"/>
      <c r="C1550" s="238"/>
      <c r="D1550" s="239"/>
      <c r="E1550" s="240"/>
      <c r="F1550" s="240"/>
      <c r="G1550" s="240"/>
      <c r="H1550" s="241"/>
      <c r="I1550" s="242"/>
      <c r="J1550" s="242"/>
      <c r="K1550" s="242"/>
      <c r="L1550" s="242"/>
      <c r="M1550" s="242"/>
      <c r="N1550" s="241"/>
      <c r="O1550" s="241"/>
      <c r="P1550" s="241"/>
      <c r="Q1550" s="243"/>
      <c r="R1550" s="243"/>
      <c r="S1550" s="243"/>
      <c r="T1550" s="243"/>
      <c r="U1550" s="241"/>
    </row>
    <row r="1551" ht="15.75" customHeight="1">
      <c r="B1551" s="237"/>
      <c r="C1551" s="238"/>
      <c r="D1551" s="239"/>
      <c r="E1551" s="240"/>
      <c r="F1551" s="240"/>
      <c r="G1551" s="240"/>
      <c r="H1551" s="241"/>
      <c r="I1551" s="242"/>
      <c r="J1551" s="242"/>
      <c r="K1551" s="242"/>
      <c r="L1551" s="242"/>
      <c r="M1551" s="242"/>
      <c r="N1551" s="241"/>
      <c r="O1551" s="241"/>
      <c r="P1551" s="241"/>
      <c r="Q1551" s="243"/>
      <c r="R1551" s="243"/>
      <c r="S1551" s="243"/>
      <c r="T1551" s="243"/>
      <c r="U1551" s="241"/>
    </row>
    <row r="1552" ht="15.75" customHeight="1">
      <c r="B1552" s="237"/>
      <c r="C1552" s="238"/>
      <c r="D1552" s="239"/>
      <c r="E1552" s="240"/>
      <c r="F1552" s="240"/>
      <c r="G1552" s="240"/>
      <c r="H1552" s="241"/>
      <c r="I1552" s="242"/>
      <c r="J1552" s="242"/>
      <c r="K1552" s="242"/>
      <c r="L1552" s="242"/>
      <c r="M1552" s="242"/>
      <c r="N1552" s="241"/>
      <c r="O1552" s="241"/>
      <c r="P1552" s="241"/>
      <c r="Q1552" s="243"/>
      <c r="R1552" s="243"/>
      <c r="S1552" s="243"/>
      <c r="T1552" s="243"/>
      <c r="U1552" s="241"/>
    </row>
    <row r="1553" ht="15.75" customHeight="1">
      <c r="B1553" s="237"/>
      <c r="C1553" s="238"/>
      <c r="D1553" s="239"/>
      <c r="E1553" s="240"/>
      <c r="F1553" s="240"/>
      <c r="G1553" s="240"/>
      <c r="H1553" s="241"/>
      <c r="I1553" s="242"/>
      <c r="J1553" s="242"/>
      <c r="K1553" s="242"/>
      <c r="L1553" s="242"/>
      <c r="M1553" s="242"/>
      <c r="N1553" s="241"/>
      <c r="O1553" s="241"/>
      <c r="P1553" s="241"/>
      <c r="Q1553" s="243"/>
      <c r="R1553" s="243"/>
      <c r="S1553" s="243"/>
      <c r="T1553" s="243"/>
      <c r="U1553" s="241"/>
    </row>
    <row r="1554" ht="15.75" customHeight="1">
      <c r="B1554" s="237"/>
      <c r="C1554" s="238"/>
      <c r="D1554" s="239"/>
      <c r="E1554" s="240"/>
      <c r="F1554" s="240"/>
      <c r="G1554" s="240"/>
      <c r="H1554" s="241"/>
      <c r="I1554" s="242"/>
      <c r="J1554" s="242"/>
      <c r="K1554" s="242"/>
      <c r="L1554" s="242"/>
      <c r="M1554" s="242"/>
      <c r="N1554" s="241"/>
      <c r="O1554" s="241"/>
      <c r="P1554" s="241"/>
      <c r="Q1554" s="243"/>
      <c r="R1554" s="243"/>
      <c r="S1554" s="243"/>
      <c r="T1554" s="243"/>
      <c r="U1554" s="241"/>
    </row>
    <row r="1555" ht="15.75" customHeight="1">
      <c r="B1555" s="237"/>
      <c r="C1555" s="238"/>
      <c r="D1555" s="239"/>
      <c r="E1555" s="240"/>
      <c r="F1555" s="240"/>
      <c r="G1555" s="240"/>
      <c r="H1555" s="241"/>
      <c r="I1555" s="242"/>
      <c r="J1555" s="242"/>
      <c r="K1555" s="242"/>
      <c r="L1555" s="242"/>
      <c r="M1555" s="242"/>
      <c r="N1555" s="241"/>
      <c r="O1555" s="241"/>
      <c r="P1555" s="241"/>
      <c r="Q1555" s="243"/>
      <c r="R1555" s="243"/>
      <c r="S1555" s="243"/>
      <c r="T1555" s="243"/>
      <c r="U1555" s="241"/>
    </row>
    <row r="1556" ht="15.75" customHeight="1">
      <c r="B1556" s="237"/>
      <c r="C1556" s="238"/>
      <c r="D1556" s="239"/>
      <c r="E1556" s="240"/>
      <c r="F1556" s="240"/>
      <c r="G1556" s="240"/>
      <c r="H1556" s="241"/>
      <c r="I1556" s="242"/>
      <c r="J1556" s="242"/>
      <c r="K1556" s="242"/>
      <c r="L1556" s="242"/>
      <c r="M1556" s="242"/>
      <c r="N1556" s="241"/>
      <c r="O1556" s="241"/>
      <c r="P1556" s="241"/>
      <c r="Q1556" s="243"/>
      <c r="R1556" s="243"/>
      <c r="S1556" s="243"/>
      <c r="T1556" s="243"/>
      <c r="U1556" s="241"/>
    </row>
    <row r="1557" ht="15.75" customHeight="1">
      <c r="B1557" s="237"/>
      <c r="C1557" s="238"/>
      <c r="D1557" s="239"/>
      <c r="E1557" s="240"/>
      <c r="F1557" s="240"/>
      <c r="G1557" s="240"/>
      <c r="H1557" s="241"/>
      <c r="I1557" s="242"/>
      <c r="J1557" s="242"/>
      <c r="K1557" s="242"/>
      <c r="L1557" s="242"/>
      <c r="M1557" s="242"/>
      <c r="N1557" s="241"/>
      <c r="O1557" s="241"/>
      <c r="P1557" s="241"/>
      <c r="Q1557" s="243"/>
      <c r="R1557" s="243"/>
      <c r="S1557" s="243"/>
      <c r="T1557" s="243"/>
      <c r="U1557" s="241"/>
    </row>
    <row r="1558" ht="15.75" customHeight="1">
      <c r="B1558" s="237"/>
      <c r="C1558" s="238"/>
      <c r="D1558" s="239"/>
      <c r="E1558" s="240"/>
      <c r="F1558" s="240"/>
      <c r="G1558" s="240"/>
      <c r="H1558" s="241"/>
      <c r="I1558" s="242"/>
      <c r="J1558" s="242"/>
      <c r="K1558" s="242"/>
      <c r="L1558" s="242"/>
      <c r="M1558" s="242"/>
      <c r="N1558" s="241"/>
      <c r="O1558" s="241"/>
      <c r="P1558" s="241"/>
      <c r="Q1558" s="243"/>
      <c r="R1558" s="243"/>
      <c r="S1558" s="243"/>
      <c r="T1558" s="243"/>
      <c r="U1558" s="241"/>
    </row>
    <row r="1559" ht="15.75" customHeight="1">
      <c r="B1559" s="237"/>
      <c r="C1559" s="238"/>
      <c r="D1559" s="239"/>
      <c r="E1559" s="240"/>
      <c r="F1559" s="240"/>
      <c r="G1559" s="240"/>
      <c r="H1559" s="241"/>
      <c r="I1559" s="242"/>
      <c r="J1559" s="242"/>
      <c r="K1559" s="242"/>
      <c r="L1559" s="242"/>
      <c r="M1559" s="242"/>
      <c r="N1559" s="241"/>
      <c r="O1559" s="241"/>
      <c r="P1559" s="241"/>
      <c r="Q1559" s="243"/>
      <c r="R1559" s="243"/>
      <c r="S1559" s="243"/>
      <c r="T1559" s="243"/>
      <c r="U1559" s="241"/>
    </row>
    <row r="1560" ht="15.75" customHeight="1">
      <c r="B1560" s="237"/>
      <c r="C1560" s="238"/>
      <c r="D1560" s="239"/>
      <c r="E1560" s="240"/>
      <c r="F1560" s="240"/>
      <c r="G1560" s="240"/>
      <c r="H1560" s="241"/>
      <c r="I1560" s="242"/>
      <c r="J1560" s="242"/>
      <c r="K1560" s="242"/>
      <c r="L1560" s="242"/>
      <c r="M1560" s="242"/>
      <c r="N1560" s="241"/>
      <c r="O1560" s="241"/>
      <c r="P1560" s="241"/>
      <c r="Q1560" s="243"/>
      <c r="R1560" s="243"/>
      <c r="S1560" s="243"/>
      <c r="T1560" s="243"/>
      <c r="U1560" s="241"/>
    </row>
    <row r="1561" ht="15.75" customHeight="1">
      <c r="B1561" s="237"/>
      <c r="C1561" s="238"/>
      <c r="D1561" s="239"/>
      <c r="E1561" s="240"/>
      <c r="F1561" s="240"/>
      <c r="G1561" s="240"/>
      <c r="H1561" s="241"/>
      <c r="I1561" s="242"/>
      <c r="J1561" s="242"/>
      <c r="K1561" s="242"/>
      <c r="L1561" s="242"/>
      <c r="M1561" s="242"/>
      <c r="N1561" s="241"/>
      <c r="O1561" s="241"/>
      <c r="P1561" s="241"/>
      <c r="Q1561" s="243"/>
      <c r="R1561" s="243"/>
      <c r="S1561" s="243"/>
      <c r="T1561" s="243"/>
      <c r="U1561" s="241"/>
    </row>
    <row r="1562" ht="15.75" customHeight="1">
      <c r="B1562" s="237"/>
      <c r="C1562" s="238"/>
      <c r="D1562" s="239"/>
      <c r="E1562" s="240"/>
      <c r="F1562" s="240"/>
      <c r="G1562" s="240"/>
      <c r="H1562" s="241"/>
      <c r="I1562" s="242"/>
      <c r="J1562" s="242"/>
      <c r="K1562" s="242"/>
      <c r="L1562" s="242"/>
      <c r="M1562" s="242"/>
      <c r="N1562" s="241"/>
      <c r="O1562" s="241"/>
      <c r="P1562" s="241"/>
      <c r="Q1562" s="243"/>
      <c r="R1562" s="243"/>
      <c r="S1562" s="243"/>
      <c r="T1562" s="243"/>
      <c r="U1562" s="239">
        <v>172.0</v>
      </c>
    </row>
  </sheetData>
  <autoFilter ref="$B$1:$U$1433"/>
  <conditionalFormatting sqref="I1365:I1400 J1365:J1371 K1366:M1371">
    <cfRule type="cellIs" dxfId="17" priority="1" operator="equal">
      <formula>"Not collected"</formula>
    </cfRule>
  </conditionalFormatting>
  <conditionalFormatting sqref="I1365:I1400 J1365:J1371 K1366:M1371">
    <cfRule type="cellIs" dxfId="18" priority="2" operator="equal">
      <formula>"Ready to collect"</formula>
    </cfRule>
  </conditionalFormatting>
  <conditionalFormatting sqref="I1365:I1400 J1365:J1371 K1366:M1371">
    <cfRule type="cellIs" dxfId="19" priority="3" operator="equal">
      <formula>"Collected"</formula>
    </cfRule>
  </conditionalFormatting>
  <conditionalFormatting sqref="I1356:M1364">
    <cfRule type="cellIs" dxfId="17" priority="4" operator="equal">
      <formula>"Not collected"</formula>
    </cfRule>
  </conditionalFormatting>
  <conditionalFormatting sqref="I1356:M1364">
    <cfRule type="cellIs" dxfId="18" priority="5" operator="equal">
      <formula>"Ready to collect"</formula>
    </cfRule>
  </conditionalFormatting>
  <conditionalFormatting sqref="I1356:M1364">
    <cfRule type="cellIs" dxfId="19" priority="6" operator="equal">
      <formula>"Collected"</formula>
    </cfRule>
  </conditionalFormatting>
  <conditionalFormatting sqref="I1402:M1562">
    <cfRule type="cellIs" dxfId="17" priority="7" operator="equal">
      <formula>"Not collected"</formula>
    </cfRule>
  </conditionalFormatting>
  <conditionalFormatting sqref="I1402:M1562">
    <cfRule type="cellIs" dxfId="18" priority="8" operator="equal">
      <formula>"Ready to collect"</formula>
    </cfRule>
  </conditionalFormatting>
  <conditionalFormatting sqref="I1402:M1562">
    <cfRule type="cellIs" dxfId="19" priority="9" operator="equal">
      <formula>"Collected"</formula>
    </cfRule>
  </conditionalFormatting>
  <conditionalFormatting sqref="J1372:J1387">
    <cfRule type="cellIs" dxfId="17" priority="10" operator="equal">
      <formula>"Not collected"</formula>
    </cfRule>
  </conditionalFormatting>
  <conditionalFormatting sqref="J1372:J1387">
    <cfRule type="cellIs" dxfId="18" priority="11" operator="equal">
      <formula>"Ready to collect"</formula>
    </cfRule>
  </conditionalFormatting>
  <conditionalFormatting sqref="J1372:J1387">
    <cfRule type="cellIs" dxfId="19" priority="12" operator="equal">
      <formula>"Collected"</formula>
    </cfRule>
  </conditionalFormatting>
  <conditionalFormatting sqref="J1375:J1377 J1406:J1416 K1402:M1416">
    <cfRule type="cellIs" dxfId="20" priority="13" operator="equal">
      <formula>"COMPLETED"</formula>
    </cfRule>
  </conditionalFormatting>
  <conditionalFormatting sqref="J1375:J1377 J1406:J1416 K1402:M1416">
    <cfRule type="cellIs" dxfId="21" priority="14" operator="equal">
      <formula>"IN PROGRESS"</formula>
    </cfRule>
  </conditionalFormatting>
  <conditionalFormatting sqref="J1375:J1377 J1406:J1416 K1402:M1416">
    <cfRule type="cellIs" dxfId="22" priority="15" operator="equal">
      <formula>"NOT REQUIRED"</formula>
    </cfRule>
  </conditionalFormatting>
  <conditionalFormatting sqref="J1379:J1382">
    <cfRule type="cellIs" dxfId="20" priority="16" operator="equal">
      <formula>"COMPLETED"</formula>
    </cfRule>
  </conditionalFormatting>
  <conditionalFormatting sqref="J1379:J1382">
    <cfRule type="cellIs" dxfId="21" priority="17" operator="equal">
      <formula>"IN PROGRESS"</formula>
    </cfRule>
  </conditionalFormatting>
  <conditionalFormatting sqref="J1379:J1382">
    <cfRule type="cellIs" dxfId="22" priority="18" operator="equal">
      <formula>"NOT REQUIRED"</formula>
    </cfRule>
  </conditionalFormatting>
  <conditionalFormatting sqref="J1384:J1385">
    <cfRule type="cellIs" dxfId="20" priority="19" operator="equal">
      <formula>"COMPLETED"</formula>
    </cfRule>
  </conditionalFormatting>
  <conditionalFormatting sqref="J1384:J1385">
    <cfRule type="cellIs" dxfId="21" priority="20" operator="equal">
      <formula>"IN PROGRESS"</formula>
    </cfRule>
  </conditionalFormatting>
  <conditionalFormatting sqref="J1384:J1385">
    <cfRule type="cellIs" dxfId="22" priority="21" operator="equal">
      <formula>"NOT REQUIRED"</formula>
    </cfRule>
  </conditionalFormatting>
  <conditionalFormatting sqref="J1389:J1390">
    <cfRule type="cellIs" dxfId="20" priority="22" operator="equal">
      <formula>"COMPLETED"</formula>
    </cfRule>
  </conditionalFormatting>
  <conditionalFormatting sqref="J1389:J1390">
    <cfRule type="cellIs" dxfId="21" priority="23" operator="equal">
      <formula>"IN PROGRESS"</formula>
    </cfRule>
  </conditionalFormatting>
  <conditionalFormatting sqref="J1389:J1390">
    <cfRule type="cellIs" dxfId="22" priority="24" operator="equal">
      <formula>"NOT REQUIRED"</formula>
    </cfRule>
  </conditionalFormatting>
  <conditionalFormatting sqref="J1392:J1399">
    <cfRule type="cellIs" dxfId="20" priority="25" operator="equal">
      <formula>"COMPLETED"</formula>
    </cfRule>
  </conditionalFormatting>
  <conditionalFormatting sqref="J1392:J1399">
    <cfRule type="cellIs" dxfId="21" priority="26" operator="equal">
      <formula>"IN PROGRESS"</formula>
    </cfRule>
  </conditionalFormatting>
  <conditionalFormatting sqref="J1392:J1399">
    <cfRule type="cellIs" dxfId="22" priority="27" operator="equal">
      <formula>"NOT REQUIRED"</formula>
    </cfRule>
  </conditionalFormatting>
  <conditionalFormatting sqref="J1402:J1404">
    <cfRule type="cellIs" dxfId="20" priority="28" operator="equal">
      <formula>"COMPLETED"</formula>
    </cfRule>
  </conditionalFormatting>
  <conditionalFormatting sqref="J1402:J1404">
    <cfRule type="cellIs" dxfId="21" priority="29" operator="equal">
      <formula>"IN PROGRESS"</formula>
    </cfRule>
  </conditionalFormatting>
  <conditionalFormatting sqref="J1402:J1404">
    <cfRule type="cellIs" dxfId="22" priority="30" operator="equal">
      <formula>"NOT REQUIRED"</formula>
    </cfRule>
  </conditionalFormatting>
  <conditionalFormatting sqref="J1370:M1371">
    <cfRule type="cellIs" dxfId="20" priority="31" operator="equal">
      <formula>"COMPLETED"</formula>
    </cfRule>
  </conditionalFormatting>
  <conditionalFormatting sqref="J1370:M1371">
    <cfRule type="cellIs" dxfId="21" priority="32" operator="equal">
      <formula>"IN PROGRESS"</formula>
    </cfRule>
  </conditionalFormatting>
  <conditionalFormatting sqref="J1370:M1371">
    <cfRule type="cellIs" dxfId="22" priority="33" operator="equal">
      <formula>"NOT REQUIRED"</formula>
    </cfRule>
  </conditionalFormatting>
  <conditionalFormatting sqref="J1387:M1387">
    <cfRule type="cellIs" dxfId="20" priority="34" operator="equal">
      <formula>"COMPLETED"</formula>
    </cfRule>
  </conditionalFormatting>
  <conditionalFormatting sqref="J1387:M1387">
    <cfRule type="cellIs" dxfId="21" priority="35" operator="equal">
      <formula>"IN PROGRESS"</formula>
    </cfRule>
  </conditionalFormatting>
  <conditionalFormatting sqref="J1387:M1387">
    <cfRule type="cellIs" dxfId="22" priority="36" operator="equal">
      <formula>"NOT REQUIRED"</formula>
    </cfRule>
  </conditionalFormatting>
  <conditionalFormatting sqref="J1389:M1400">
    <cfRule type="cellIs" dxfId="17" priority="37" operator="equal">
      <formula>"Not collected"</formula>
    </cfRule>
  </conditionalFormatting>
  <conditionalFormatting sqref="J1389:M1400">
    <cfRule type="cellIs" dxfId="18" priority="38" operator="equal">
      <formula>"Ready to collect"</formula>
    </cfRule>
  </conditionalFormatting>
  <conditionalFormatting sqref="J1389:M1400">
    <cfRule type="cellIs" dxfId="19" priority="39" operator="equal">
      <formula>"Collected"</formula>
    </cfRule>
  </conditionalFormatting>
  <conditionalFormatting sqref="J1417:M1562">
    <cfRule type="cellIs" dxfId="20" priority="40" operator="equal">
      <formula>"COMPLETED"</formula>
    </cfRule>
  </conditionalFormatting>
  <conditionalFormatting sqref="J1417:M1562">
    <cfRule type="cellIs" dxfId="21" priority="41" operator="equal">
      <formula>"IN PROGRESS"</formula>
    </cfRule>
  </conditionalFormatting>
  <conditionalFormatting sqref="J1417:M1562">
    <cfRule type="cellIs" dxfId="22" priority="42" operator="equal">
      <formula>"NOT REQUIRED"</formula>
    </cfRule>
  </conditionalFormatting>
  <conditionalFormatting sqref="K1386:L1386">
    <cfRule type="cellIs" dxfId="20" priority="43" operator="equal">
      <formula>"COMPLETED"</formula>
    </cfRule>
  </conditionalFormatting>
  <conditionalFormatting sqref="K1386:L1386">
    <cfRule type="cellIs" dxfId="21" priority="44" operator="equal">
      <formula>"IN PROGRESS"</formula>
    </cfRule>
  </conditionalFormatting>
  <conditionalFormatting sqref="K1386:L1386">
    <cfRule type="cellIs" dxfId="22" priority="45" operator="equal">
      <formula>"NOT REQUIRED"</formula>
    </cfRule>
  </conditionalFormatting>
  <conditionalFormatting sqref="K1357:M1377">
    <cfRule type="cellIs" dxfId="20" priority="46" operator="equal">
      <formula>"COMPLETED"</formula>
    </cfRule>
  </conditionalFormatting>
  <conditionalFormatting sqref="K1357:M1377">
    <cfRule type="cellIs" dxfId="21" priority="47" operator="equal">
      <formula>"IN PROGRESS"</formula>
    </cfRule>
  </conditionalFormatting>
  <conditionalFormatting sqref="K1357:M1377">
    <cfRule type="cellIs" dxfId="22" priority="48" operator="equal">
      <formula>"NOT REQUIRED"</formula>
    </cfRule>
  </conditionalFormatting>
  <conditionalFormatting sqref="K1365:M1387">
    <cfRule type="cellIs" dxfId="17" priority="49" operator="equal">
      <formula>"Not collected"</formula>
    </cfRule>
  </conditionalFormatting>
  <conditionalFormatting sqref="K1365:M1387">
    <cfRule type="cellIs" dxfId="18" priority="50" operator="equal">
      <formula>"Ready to collect"</formula>
    </cfRule>
  </conditionalFormatting>
  <conditionalFormatting sqref="K1365:M1387">
    <cfRule type="cellIs" dxfId="19" priority="51" operator="equal">
      <formula>"Collected"</formula>
    </cfRule>
  </conditionalFormatting>
  <conditionalFormatting sqref="K1380:M1385">
    <cfRule type="cellIs" dxfId="20" priority="52" operator="equal">
      <formula>"COMPLETED"</formula>
    </cfRule>
  </conditionalFormatting>
  <conditionalFormatting sqref="K1380:M1385">
    <cfRule type="cellIs" dxfId="21" priority="53" operator="equal">
      <formula>"IN PROGRESS"</formula>
    </cfRule>
  </conditionalFormatting>
  <conditionalFormatting sqref="K1380:M1385">
    <cfRule type="cellIs" dxfId="22" priority="54" operator="equal">
      <formula>"NOT REQUIRED"</formula>
    </cfRule>
  </conditionalFormatting>
  <conditionalFormatting sqref="K1389:M1396">
    <cfRule type="cellIs" dxfId="20" priority="55" operator="equal">
      <formula>"COMPLETED"</formula>
    </cfRule>
  </conditionalFormatting>
  <conditionalFormatting sqref="K1389:M1396">
    <cfRule type="cellIs" dxfId="21" priority="56" operator="equal">
      <formula>"IN PROGRESS"</formula>
    </cfRule>
  </conditionalFormatting>
  <conditionalFormatting sqref="K1389:M1396">
    <cfRule type="cellIs" dxfId="22" priority="57" operator="equal">
      <formula>"NOT REQUIRED"</formula>
    </cfRule>
  </conditionalFormatting>
  <conditionalFormatting sqref="K1398:M1398">
    <cfRule type="cellIs" dxfId="20" priority="58" operator="equal">
      <formula>"COMPLETED"</formula>
    </cfRule>
  </conditionalFormatting>
  <conditionalFormatting sqref="K1398:M1398">
    <cfRule type="cellIs" dxfId="21" priority="59" operator="equal">
      <formula>"IN PROGRESS"</formula>
    </cfRule>
  </conditionalFormatting>
  <conditionalFormatting sqref="K1398:M1398">
    <cfRule type="cellIs" dxfId="22" priority="60" operator="equal">
      <formula>"NOT REQUIRED"</formula>
    </cfRule>
  </conditionalFormatting>
  <conditionalFormatting sqref="K1400:M1400">
    <cfRule type="cellIs" dxfId="20" priority="61" operator="equal">
      <formula>"COMPLETED"</formula>
    </cfRule>
  </conditionalFormatting>
  <conditionalFormatting sqref="K1400:M1400">
    <cfRule type="cellIs" dxfId="21" priority="62" operator="equal">
      <formula>"IN PROGRESS"</formula>
    </cfRule>
  </conditionalFormatting>
  <conditionalFormatting sqref="K1400:M1400">
    <cfRule type="cellIs" dxfId="22" priority="63" operator="equal">
      <formula>"NOT REQUIRED"</formula>
    </cfRule>
  </conditionalFormatting>
  <conditionalFormatting sqref="L1356">
    <cfRule type="cellIs" dxfId="20" priority="64" operator="equal">
      <formula>"COMPLETED"</formula>
    </cfRule>
  </conditionalFormatting>
  <conditionalFormatting sqref="L1356">
    <cfRule type="cellIs" dxfId="21" priority="65" operator="equal">
      <formula>"IN PROGRESS"</formula>
    </cfRule>
  </conditionalFormatting>
  <conditionalFormatting sqref="L1356">
    <cfRule type="cellIs" dxfId="22" priority="66" operator="equal">
      <formula>"NOT REQUIRED"</formula>
    </cfRule>
  </conditionalFormatting>
  <conditionalFormatting sqref="L1378">
    <cfRule type="cellIs" dxfId="20" priority="67" operator="equal">
      <formula>"COMPLETED"</formula>
    </cfRule>
  </conditionalFormatting>
  <conditionalFormatting sqref="L1378">
    <cfRule type="cellIs" dxfId="21" priority="68" operator="equal">
      <formula>"IN PROGRESS"</formula>
    </cfRule>
  </conditionalFormatting>
  <conditionalFormatting sqref="L1378">
    <cfRule type="cellIs" dxfId="22" priority="69" operator="equal">
      <formula>"NOT REQUIRED"</formula>
    </cfRule>
  </conditionalFormatting>
  <conditionalFormatting sqref="L1397:M1397">
    <cfRule type="cellIs" dxfId="20" priority="70" operator="equal">
      <formula>"COMPLETED"</formula>
    </cfRule>
  </conditionalFormatting>
  <conditionalFormatting sqref="L1397:M1397">
    <cfRule type="cellIs" dxfId="21" priority="71" operator="equal">
      <formula>"IN PROGRESS"</formula>
    </cfRule>
  </conditionalFormatting>
  <conditionalFormatting sqref="L1397:M1397">
    <cfRule type="cellIs" dxfId="22" priority="72" operator="equal">
      <formula>"NOT REQUIRED"</formula>
    </cfRule>
  </conditionalFormatting>
  <conditionalFormatting sqref="L1399:M1399">
    <cfRule type="cellIs" dxfId="20" priority="73" operator="equal">
      <formula>"COMPLETED"</formula>
    </cfRule>
  </conditionalFormatting>
  <conditionalFormatting sqref="L1399:M1399">
    <cfRule type="cellIs" dxfId="21" priority="74" operator="equal">
      <formula>"IN PROGRESS"</formula>
    </cfRule>
  </conditionalFormatting>
  <conditionalFormatting sqref="L1399:M1399">
    <cfRule type="cellIs" dxfId="22" priority="75" operator="equal">
      <formula>"NOT REQUIRED"</formula>
    </cfRule>
  </conditionalFormatting>
  <hyperlinks>
    <hyperlink r:id="rId4" ref="C2"/>
    <hyperlink r:id="rId5" ref="C3"/>
    <hyperlink r:id="rId6" ref="C4"/>
    <hyperlink r:id="rId7" ref="C5"/>
    <hyperlink r:id="rId8" ref="C6"/>
    <hyperlink r:id="rId9" ref="C7"/>
    <hyperlink r:id="rId10" ref="C8"/>
    <hyperlink r:id="rId11" ref="C9"/>
    <hyperlink r:id="rId12" ref="C10"/>
    <hyperlink r:id="rId13" ref="C11"/>
    <hyperlink r:id="rId14" ref="C12"/>
    <hyperlink r:id="rId15" ref="C13"/>
    <hyperlink r:id="rId16" ref="C14"/>
    <hyperlink r:id="rId17" ref="C15"/>
    <hyperlink r:id="rId18" ref="C16"/>
    <hyperlink r:id="rId19" ref="C17"/>
    <hyperlink r:id="rId20" ref="C18"/>
    <hyperlink r:id="rId21" ref="C19"/>
    <hyperlink r:id="rId22" ref="C20"/>
    <hyperlink r:id="rId23" ref="C21"/>
    <hyperlink r:id="rId24" ref="C22"/>
    <hyperlink r:id="rId25" ref="C23"/>
    <hyperlink r:id="rId26" ref="C24"/>
    <hyperlink r:id="rId27" ref="C25"/>
    <hyperlink r:id="rId28" ref="C26"/>
    <hyperlink r:id="rId29" ref="C27"/>
    <hyperlink r:id="rId30" ref="C28"/>
    <hyperlink r:id="rId31" ref="C29"/>
    <hyperlink r:id="rId32" ref="C30"/>
    <hyperlink r:id="rId33" ref="C31"/>
    <hyperlink r:id="rId34" ref="C32"/>
    <hyperlink r:id="rId35" ref="C33"/>
    <hyperlink r:id="rId36" ref="C34"/>
    <hyperlink r:id="rId37" ref="C35"/>
    <hyperlink r:id="rId38" ref="C36"/>
    <hyperlink r:id="rId39" ref="C37"/>
    <hyperlink r:id="rId40" ref="C38"/>
    <hyperlink r:id="rId41" ref="C39"/>
    <hyperlink r:id="rId42" ref="C40"/>
    <hyperlink r:id="rId43" ref="C41"/>
    <hyperlink r:id="rId44" ref="C42"/>
    <hyperlink r:id="rId45" ref="C43"/>
    <hyperlink r:id="rId46" ref="C44"/>
    <hyperlink r:id="rId47" ref="C45"/>
    <hyperlink r:id="rId48" ref="C46"/>
    <hyperlink r:id="rId49" ref="C47"/>
    <hyperlink r:id="rId50" ref="C48"/>
    <hyperlink r:id="rId51" ref="C49"/>
    <hyperlink r:id="rId52" ref="C50"/>
    <hyperlink r:id="rId53" ref="C51"/>
    <hyperlink r:id="rId54" ref="C52"/>
    <hyperlink r:id="rId55" ref="C53"/>
    <hyperlink r:id="rId56" ref="C54"/>
    <hyperlink r:id="rId57" ref="C55"/>
    <hyperlink r:id="rId58" ref="C56"/>
    <hyperlink r:id="rId59" ref="C57"/>
    <hyperlink r:id="rId60" ref="C58"/>
    <hyperlink r:id="rId61" ref="C59"/>
    <hyperlink r:id="rId62" ref="C60"/>
    <hyperlink r:id="rId63" ref="C61"/>
    <hyperlink r:id="rId64" ref="C62"/>
    <hyperlink r:id="rId65" ref="C63"/>
    <hyperlink r:id="rId66" ref="C64"/>
    <hyperlink r:id="rId67" ref="C65"/>
    <hyperlink r:id="rId68" ref="C66"/>
    <hyperlink r:id="rId69" ref="C67"/>
    <hyperlink r:id="rId70" ref="C68"/>
    <hyperlink r:id="rId71" ref="C69"/>
    <hyperlink r:id="rId72" ref="C70"/>
    <hyperlink r:id="rId73" ref="C71"/>
    <hyperlink r:id="rId74" ref="C72"/>
    <hyperlink r:id="rId75" ref="C73"/>
    <hyperlink r:id="rId76" ref="C74"/>
    <hyperlink r:id="rId77" ref="C75"/>
    <hyperlink r:id="rId78" ref="C76"/>
    <hyperlink r:id="rId79" ref="C77"/>
    <hyperlink r:id="rId80" ref="C78"/>
    <hyperlink r:id="rId81" ref="C79"/>
    <hyperlink r:id="rId82" ref="C80"/>
    <hyperlink r:id="rId83" ref="C81"/>
    <hyperlink r:id="rId84" ref="C82"/>
    <hyperlink r:id="rId85" ref="C83"/>
    <hyperlink r:id="rId86" ref="C84"/>
    <hyperlink r:id="rId87" ref="C85"/>
    <hyperlink r:id="rId88" ref="C86"/>
    <hyperlink r:id="rId89" ref="C87"/>
    <hyperlink r:id="rId90" ref="C88"/>
    <hyperlink r:id="rId91" ref="C89"/>
    <hyperlink r:id="rId92" ref="C90"/>
    <hyperlink r:id="rId93" ref="C91"/>
    <hyperlink r:id="rId94" ref="C92"/>
    <hyperlink r:id="rId95" ref="C93"/>
    <hyperlink r:id="rId96" ref="C94"/>
    <hyperlink r:id="rId97" ref="C95"/>
    <hyperlink r:id="rId98" ref="C96"/>
    <hyperlink r:id="rId99" ref="C97"/>
    <hyperlink r:id="rId100" ref="C98"/>
    <hyperlink r:id="rId101" ref="C99"/>
    <hyperlink r:id="rId102" ref="C100"/>
    <hyperlink r:id="rId103" ref="C101"/>
    <hyperlink r:id="rId104" ref="C102"/>
    <hyperlink r:id="rId105" ref="C103"/>
    <hyperlink r:id="rId106" ref="C104"/>
    <hyperlink r:id="rId107" ref="C105"/>
    <hyperlink r:id="rId108" ref="C106"/>
    <hyperlink r:id="rId109" ref="C107"/>
    <hyperlink r:id="rId110" ref="C108"/>
    <hyperlink r:id="rId111" ref="C109"/>
    <hyperlink r:id="rId112" ref="C110"/>
    <hyperlink r:id="rId113" ref="C111"/>
    <hyperlink r:id="rId114" ref="C112"/>
    <hyperlink r:id="rId115" ref="C113"/>
    <hyperlink r:id="rId116" ref="C114"/>
    <hyperlink r:id="rId117" ref="C115"/>
    <hyperlink r:id="rId118" ref="C116"/>
    <hyperlink r:id="rId119" ref="C117"/>
    <hyperlink r:id="rId120" ref="C118"/>
    <hyperlink r:id="rId121" ref="C119"/>
    <hyperlink r:id="rId122" ref="C120"/>
    <hyperlink r:id="rId123" ref="C121"/>
    <hyperlink r:id="rId124" ref="C122"/>
    <hyperlink r:id="rId125" ref="C123"/>
    <hyperlink r:id="rId126" ref="C124"/>
    <hyperlink r:id="rId127" ref="C125"/>
    <hyperlink r:id="rId128" ref="C126"/>
    <hyperlink r:id="rId129" ref="C127"/>
    <hyperlink r:id="rId130" ref="C128"/>
    <hyperlink r:id="rId131" ref="C129"/>
    <hyperlink r:id="rId132" ref="C130"/>
    <hyperlink r:id="rId133" ref="C131"/>
    <hyperlink r:id="rId134" ref="C132"/>
    <hyperlink r:id="rId135" ref="C133"/>
    <hyperlink r:id="rId136" ref="C134"/>
    <hyperlink r:id="rId137" ref="C135"/>
    <hyperlink r:id="rId138" ref="C136"/>
    <hyperlink r:id="rId139" ref="C137"/>
    <hyperlink r:id="rId140" ref="C138"/>
    <hyperlink r:id="rId141" ref="C139"/>
    <hyperlink r:id="rId142" ref="C140"/>
    <hyperlink r:id="rId143" ref="C141"/>
    <hyperlink r:id="rId144" ref="C142"/>
    <hyperlink r:id="rId145" ref="C143"/>
    <hyperlink r:id="rId146" ref="C144"/>
    <hyperlink r:id="rId147" ref="C145"/>
    <hyperlink r:id="rId148" ref="C146"/>
    <hyperlink r:id="rId149" ref="C147"/>
    <hyperlink r:id="rId150" ref="C148"/>
    <hyperlink r:id="rId151" ref="C149"/>
    <hyperlink r:id="rId152" ref="C150"/>
    <hyperlink r:id="rId153" ref="C151"/>
    <hyperlink r:id="rId154" ref="C152"/>
    <hyperlink r:id="rId155" ref="C153"/>
    <hyperlink r:id="rId156" ref="C154"/>
    <hyperlink r:id="rId157" ref="C155"/>
    <hyperlink r:id="rId158" ref="C156"/>
    <hyperlink r:id="rId159" ref="C157"/>
    <hyperlink r:id="rId160" ref="C158"/>
    <hyperlink r:id="rId161" ref="C159"/>
    <hyperlink r:id="rId162" ref="C160"/>
    <hyperlink r:id="rId163" ref="C161"/>
    <hyperlink r:id="rId164" ref="C162"/>
    <hyperlink r:id="rId165" ref="C163"/>
    <hyperlink r:id="rId166" ref="C164"/>
    <hyperlink r:id="rId167" ref="C165"/>
    <hyperlink r:id="rId168" ref="C166"/>
    <hyperlink r:id="rId169" ref="C167"/>
    <hyperlink r:id="rId170" ref="C168"/>
    <hyperlink r:id="rId171" ref="C169"/>
    <hyperlink r:id="rId172" ref="C170"/>
    <hyperlink r:id="rId173" ref="C171"/>
    <hyperlink r:id="rId174" ref="C172"/>
    <hyperlink r:id="rId175" ref="C173"/>
    <hyperlink r:id="rId176" ref="C174"/>
    <hyperlink r:id="rId177" ref="C175"/>
    <hyperlink r:id="rId178" ref="C176"/>
    <hyperlink r:id="rId179" ref="C177"/>
    <hyperlink r:id="rId180" ref="C178"/>
    <hyperlink r:id="rId181" ref="C179"/>
    <hyperlink r:id="rId182" ref="C180"/>
    <hyperlink r:id="rId183" ref="C181"/>
    <hyperlink r:id="rId184" ref="C182"/>
    <hyperlink r:id="rId185" ref="C183"/>
    <hyperlink r:id="rId186" ref="C184"/>
    <hyperlink r:id="rId187" ref="C185"/>
    <hyperlink r:id="rId188" ref="C186"/>
    <hyperlink r:id="rId189" ref="C187"/>
    <hyperlink r:id="rId190" ref="C188"/>
    <hyperlink r:id="rId191" ref="C189"/>
    <hyperlink r:id="rId192" ref="C190"/>
    <hyperlink r:id="rId193" ref="C191"/>
    <hyperlink r:id="rId194" ref="C192"/>
    <hyperlink r:id="rId195" ref="C193"/>
    <hyperlink r:id="rId196" ref="C194"/>
    <hyperlink r:id="rId197" ref="C195"/>
    <hyperlink r:id="rId198" ref="C196"/>
    <hyperlink r:id="rId199" ref="C197"/>
    <hyperlink r:id="rId200" ref="C198"/>
    <hyperlink r:id="rId201" ref="C199"/>
    <hyperlink r:id="rId202" ref="C200"/>
    <hyperlink r:id="rId203" ref="C201"/>
    <hyperlink r:id="rId204" ref="C202"/>
    <hyperlink r:id="rId205" ref="C203"/>
    <hyperlink r:id="rId206" ref="C205"/>
    <hyperlink r:id="rId207" ref="C207"/>
    <hyperlink r:id="rId208" ref="C208"/>
    <hyperlink r:id="rId209" ref="C209"/>
    <hyperlink r:id="rId210" ref="C210"/>
    <hyperlink r:id="rId211" ref="C211"/>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 r:id="rId245" ref="C246"/>
    <hyperlink r:id="rId246" ref="C247"/>
    <hyperlink r:id="rId247" ref="C248"/>
    <hyperlink r:id="rId248" ref="C249"/>
    <hyperlink r:id="rId249" ref="C250"/>
    <hyperlink r:id="rId250" ref="C251"/>
    <hyperlink r:id="rId251" ref="C252"/>
    <hyperlink r:id="rId252" ref="C253"/>
    <hyperlink r:id="rId253" ref="C254"/>
    <hyperlink r:id="rId254" ref="C255"/>
    <hyperlink r:id="rId255" ref="C256"/>
    <hyperlink r:id="rId256" ref="C257"/>
    <hyperlink r:id="rId257" ref="C258"/>
    <hyperlink r:id="rId258" ref="C259"/>
    <hyperlink r:id="rId259" ref="C260"/>
    <hyperlink r:id="rId260" ref="C261"/>
    <hyperlink r:id="rId261" ref="C262"/>
    <hyperlink r:id="rId262" ref="C263"/>
    <hyperlink r:id="rId263" ref="C264"/>
    <hyperlink r:id="rId264" ref="C265"/>
    <hyperlink r:id="rId265" ref="C266"/>
    <hyperlink r:id="rId266" ref="C267"/>
    <hyperlink r:id="rId267" ref="C268"/>
    <hyperlink r:id="rId268" ref="C269"/>
    <hyperlink r:id="rId269" ref="C270"/>
    <hyperlink r:id="rId270" ref="C271"/>
    <hyperlink r:id="rId271" ref="C272"/>
    <hyperlink r:id="rId272" ref="C273"/>
    <hyperlink r:id="rId273" ref="C274"/>
    <hyperlink r:id="rId274" ref="C275"/>
    <hyperlink r:id="rId275" ref="C276"/>
    <hyperlink r:id="rId276" ref="C277"/>
    <hyperlink r:id="rId277" ref="C278"/>
    <hyperlink r:id="rId278" ref="C279"/>
    <hyperlink r:id="rId279" ref="C280"/>
    <hyperlink r:id="rId280" ref="C281"/>
    <hyperlink r:id="rId281" ref="C282"/>
    <hyperlink r:id="rId282" ref="C283"/>
    <hyperlink r:id="rId283" ref="C284"/>
    <hyperlink r:id="rId284" ref="C285"/>
    <hyperlink r:id="rId285" ref="C286"/>
    <hyperlink r:id="rId286" ref="C287"/>
    <hyperlink r:id="rId287" ref="C288"/>
    <hyperlink r:id="rId288" ref="C289"/>
    <hyperlink r:id="rId289" ref="C290"/>
    <hyperlink r:id="rId290" ref="C291"/>
    <hyperlink r:id="rId291" ref="C292"/>
    <hyperlink r:id="rId292" ref="C293"/>
    <hyperlink r:id="rId293" ref="C294"/>
    <hyperlink r:id="rId294" ref="C295"/>
    <hyperlink r:id="rId295" ref="C296"/>
    <hyperlink r:id="rId296" ref="C297"/>
    <hyperlink r:id="rId297" ref="C298"/>
    <hyperlink r:id="rId298" ref="C299"/>
    <hyperlink r:id="rId299" ref="C300"/>
    <hyperlink r:id="rId300" ref="C301"/>
    <hyperlink r:id="rId301" ref="C302"/>
    <hyperlink r:id="rId302" ref="C303"/>
    <hyperlink r:id="rId303" ref="C304"/>
    <hyperlink r:id="rId304" ref="C305"/>
    <hyperlink r:id="rId305" ref="C306"/>
    <hyperlink r:id="rId306" ref="C307"/>
    <hyperlink r:id="rId307" ref="C308"/>
    <hyperlink r:id="rId308" ref="C309"/>
    <hyperlink r:id="rId309" ref="C310"/>
    <hyperlink r:id="rId310" ref="C311"/>
    <hyperlink r:id="rId311" ref="C312"/>
    <hyperlink r:id="rId312" ref="C313"/>
    <hyperlink r:id="rId313" ref="C314"/>
    <hyperlink r:id="rId314" ref="Q314"/>
    <hyperlink r:id="rId315" ref="C315"/>
    <hyperlink r:id="rId316" ref="Q315"/>
    <hyperlink r:id="rId317" ref="C316"/>
    <hyperlink r:id="rId318" ref="Q316"/>
    <hyperlink r:id="rId319" ref="C317"/>
    <hyperlink r:id="rId320" ref="Q317"/>
    <hyperlink r:id="rId321" ref="C318"/>
    <hyperlink r:id="rId322" ref="Q318"/>
    <hyperlink r:id="rId323" ref="C319"/>
    <hyperlink r:id="rId324" ref="Q319"/>
    <hyperlink r:id="rId325" ref="C320"/>
    <hyperlink r:id="rId326" ref="Q320"/>
    <hyperlink r:id="rId327" ref="C321"/>
    <hyperlink r:id="rId328" ref="Q321"/>
    <hyperlink r:id="rId329" ref="C322"/>
    <hyperlink r:id="rId330" ref="Q322"/>
    <hyperlink r:id="rId331" ref="C323"/>
    <hyperlink r:id="rId332" ref="Q323"/>
    <hyperlink r:id="rId333" ref="C324"/>
    <hyperlink r:id="rId334" ref="Q324"/>
    <hyperlink r:id="rId335" ref="C325"/>
    <hyperlink r:id="rId336" ref="Q325"/>
    <hyperlink r:id="rId337" ref="C326"/>
    <hyperlink r:id="rId338" ref="Q326"/>
    <hyperlink r:id="rId339" ref="C327"/>
    <hyperlink r:id="rId340" ref="Q327"/>
    <hyperlink r:id="rId341" ref="C328"/>
    <hyperlink r:id="rId342" ref="Q328"/>
    <hyperlink r:id="rId343" ref="C329"/>
    <hyperlink r:id="rId344" ref="Q329"/>
    <hyperlink r:id="rId345" ref="C330"/>
    <hyperlink r:id="rId346" ref="Q330"/>
    <hyperlink r:id="rId347" ref="C331"/>
    <hyperlink r:id="rId348" ref="Q331"/>
    <hyperlink r:id="rId349" ref="C332"/>
    <hyperlink r:id="rId350" ref="Q332"/>
    <hyperlink r:id="rId351" ref="C333"/>
    <hyperlink r:id="rId352" ref="Q333"/>
    <hyperlink r:id="rId353" ref="C334"/>
    <hyperlink r:id="rId354" ref="Q334"/>
    <hyperlink r:id="rId355" ref="C335"/>
    <hyperlink r:id="rId356" ref="Q335"/>
    <hyperlink r:id="rId357" ref="C336"/>
    <hyperlink r:id="rId358" ref="Q336"/>
    <hyperlink r:id="rId359" ref="C337"/>
    <hyperlink r:id="rId360" ref="Q337"/>
    <hyperlink r:id="rId361" ref="C338"/>
    <hyperlink r:id="rId362" ref="Q338"/>
    <hyperlink r:id="rId363" ref="C339"/>
    <hyperlink r:id="rId364" ref="Q339"/>
    <hyperlink r:id="rId365" ref="C340"/>
    <hyperlink r:id="rId366" ref="Q340"/>
    <hyperlink r:id="rId367" ref="C341"/>
    <hyperlink r:id="rId368" ref="Q341"/>
    <hyperlink r:id="rId369" ref="C342"/>
    <hyperlink r:id="rId370" ref="Q342"/>
    <hyperlink r:id="rId371" ref="C343"/>
    <hyperlink r:id="rId372" ref="Q343"/>
    <hyperlink r:id="rId373" ref="C344"/>
    <hyperlink r:id="rId374" ref="Q344"/>
    <hyperlink r:id="rId375" ref="C345"/>
    <hyperlink r:id="rId376" ref="Q345"/>
    <hyperlink r:id="rId377" ref="C346"/>
    <hyperlink r:id="rId378" ref="Q346"/>
    <hyperlink r:id="rId379" ref="C347"/>
    <hyperlink r:id="rId380" ref="Q347"/>
    <hyperlink r:id="rId381" ref="C348"/>
    <hyperlink r:id="rId382" ref="Q348"/>
    <hyperlink r:id="rId383" ref="C349"/>
    <hyperlink r:id="rId384" ref="Q349"/>
    <hyperlink r:id="rId385" ref="C350"/>
    <hyperlink r:id="rId386" ref="Q350"/>
    <hyperlink r:id="rId387" ref="C351"/>
    <hyperlink r:id="rId388" ref="Q351"/>
    <hyperlink r:id="rId389" ref="C352"/>
    <hyperlink r:id="rId390" ref="Q352"/>
    <hyperlink r:id="rId391" ref="C353"/>
    <hyperlink r:id="rId392" ref="Q353"/>
    <hyperlink r:id="rId393" ref="C354"/>
    <hyperlink r:id="rId394" ref="Q354"/>
    <hyperlink r:id="rId395" ref="C355"/>
    <hyperlink r:id="rId396" ref="Q355"/>
    <hyperlink r:id="rId397" ref="C356"/>
    <hyperlink r:id="rId398" ref="Q356"/>
    <hyperlink r:id="rId399" ref="C357"/>
    <hyperlink r:id="rId400" ref="Q357"/>
    <hyperlink r:id="rId401" ref="C358"/>
    <hyperlink r:id="rId402" ref="Q358"/>
    <hyperlink r:id="rId403" ref="C359"/>
    <hyperlink r:id="rId404" ref="Q359"/>
    <hyperlink r:id="rId405" ref="C360"/>
    <hyperlink r:id="rId406" ref="Q360"/>
    <hyperlink r:id="rId407" ref="C361"/>
    <hyperlink r:id="rId408" ref="Q361"/>
    <hyperlink r:id="rId409" ref="C362"/>
    <hyperlink r:id="rId410" ref="Q362"/>
    <hyperlink r:id="rId411" ref="C363"/>
    <hyperlink r:id="rId412" ref="Q363"/>
    <hyperlink r:id="rId413" ref="C364"/>
    <hyperlink r:id="rId414" ref="Q364"/>
    <hyperlink r:id="rId415" ref="C365"/>
    <hyperlink r:id="rId416" ref="Q365"/>
    <hyperlink r:id="rId417" ref="C366"/>
    <hyperlink r:id="rId418" ref="Q366"/>
    <hyperlink r:id="rId419" ref="C367"/>
    <hyperlink r:id="rId420" ref="Q367"/>
    <hyperlink r:id="rId421" ref="C368"/>
    <hyperlink r:id="rId422" ref="Q368"/>
    <hyperlink r:id="rId423" ref="C369"/>
    <hyperlink r:id="rId424" ref="Q369"/>
    <hyperlink r:id="rId425" ref="C370"/>
    <hyperlink r:id="rId426" ref="Q370"/>
    <hyperlink r:id="rId427" ref="C371"/>
    <hyperlink r:id="rId428" ref="Q371"/>
    <hyperlink r:id="rId429" ref="C372"/>
    <hyperlink r:id="rId430" ref="Q372"/>
    <hyperlink r:id="rId431" ref="C373"/>
    <hyperlink r:id="rId432" ref="Q373"/>
    <hyperlink r:id="rId433" ref="C374"/>
    <hyperlink r:id="rId434" ref="Q374"/>
    <hyperlink r:id="rId435" ref="C375"/>
    <hyperlink r:id="rId436" ref="Q375"/>
    <hyperlink r:id="rId437" ref="C376"/>
    <hyperlink r:id="rId438" ref="Q376"/>
    <hyperlink r:id="rId439" ref="C377"/>
    <hyperlink r:id="rId440" ref="Q377"/>
    <hyperlink r:id="rId441" ref="C378"/>
    <hyperlink r:id="rId442" ref="Q378"/>
    <hyperlink r:id="rId443" ref="C379"/>
    <hyperlink r:id="rId444" ref="Q379"/>
    <hyperlink r:id="rId445" ref="C380"/>
    <hyperlink r:id="rId446" ref="Q380"/>
    <hyperlink r:id="rId447" ref="C381"/>
    <hyperlink r:id="rId448" ref="Q381"/>
    <hyperlink r:id="rId449" ref="C382"/>
    <hyperlink r:id="rId450" ref="Q382"/>
    <hyperlink r:id="rId451" ref="C383"/>
    <hyperlink r:id="rId452" ref="Q383"/>
    <hyperlink r:id="rId453" ref="C384"/>
    <hyperlink r:id="rId454" ref="Q384"/>
    <hyperlink r:id="rId455" ref="C385"/>
    <hyperlink r:id="rId456" ref="Q385"/>
    <hyperlink r:id="rId457" ref="C386"/>
    <hyperlink r:id="rId458" ref="Q386"/>
    <hyperlink r:id="rId459" ref="C387"/>
    <hyperlink r:id="rId460" ref="Q387"/>
    <hyperlink r:id="rId461" ref="C388"/>
    <hyperlink r:id="rId462" ref="Q388"/>
    <hyperlink r:id="rId463" ref="C389"/>
    <hyperlink r:id="rId464" ref="Q389"/>
    <hyperlink r:id="rId465" ref="C390"/>
    <hyperlink r:id="rId466" ref="Q390"/>
    <hyperlink r:id="rId467" ref="C391"/>
    <hyperlink r:id="rId468" ref="Q391"/>
    <hyperlink r:id="rId469" ref="C392"/>
    <hyperlink r:id="rId470" ref="Q392"/>
    <hyperlink r:id="rId471" ref="C393"/>
    <hyperlink r:id="rId472" ref="Q393"/>
    <hyperlink r:id="rId473" ref="C394"/>
    <hyperlink r:id="rId474" ref="Q394"/>
    <hyperlink r:id="rId475" ref="C395"/>
    <hyperlink r:id="rId476" ref="Q395"/>
    <hyperlink r:id="rId477" ref="C396"/>
    <hyperlink r:id="rId478" ref="Q396"/>
    <hyperlink r:id="rId479" ref="C397"/>
    <hyperlink r:id="rId480" ref="Q397"/>
    <hyperlink r:id="rId481" ref="C398"/>
    <hyperlink r:id="rId482" ref="Q398"/>
    <hyperlink r:id="rId483" ref="C399"/>
    <hyperlink r:id="rId484" ref="Q399"/>
    <hyperlink r:id="rId485" ref="C400"/>
    <hyperlink r:id="rId486" ref="Q400"/>
    <hyperlink r:id="rId487" ref="C401"/>
    <hyperlink r:id="rId488" ref="Q401"/>
    <hyperlink r:id="rId489" ref="C402"/>
    <hyperlink r:id="rId490" ref="Q402"/>
    <hyperlink r:id="rId491" ref="C403"/>
    <hyperlink r:id="rId492" ref="Q403"/>
    <hyperlink r:id="rId493" ref="C404"/>
    <hyperlink r:id="rId494" ref="Q404"/>
    <hyperlink r:id="rId495" ref="C405"/>
    <hyperlink r:id="rId496" ref="Q405"/>
    <hyperlink r:id="rId497" ref="C406"/>
    <hyperlink r:id="rId498" ref="Q406"/>
    <hyperlink r:id="rId499" ref="C407"/>
    <hyperlink r:id="rId500" ref="Q407"/>
    <hyperlink r:id="rId501" ref="C408"/>
    <hyperlink r:id="rId502" ref="Q408"/>
    <hyperlink r:id="rId503" ref="C409"/>
    <hyperlink r:id="rId504" ref="Q409"/>
    <hyperlink r:id="rId505" ref="C410"/>
    <hyperlink r:id="rId506" ref="Q410"/>
    <hyperlink r:id="rId507" ref="C411"/>
    <hyperlink r:id="rId508" ref="Q411"/>
    <hyperlink r:id="rId509" ref="C412"/>
    <hyperlink r:id="rId510" ref="Q412"/>
    <hyperlink r:id="rId511" ref="C413"/>
    <hyperlink r:id="rId512" ref="Q413"/>
    <hyperlink r:id="rId513" ref="C414"/>
    <hyperlink r:id="rId514" ref="Q414"/>
    <hyperlink r:id="rId515" ref="C415"/>
    <hyperlink r:id="rId516" ref="Q415"/>
    <hyperlink r:id="rId517" ref="C416"/>
    <hyperlink r:id="rId518" ref="Q416"/>
    <hyperlink r:id="rId519" ref="C417"/>
    <hyperlink r:id="rId520" ref="Q417"/>
    <hyperlink r:id="rId521" ref="C418"/>
    <hyperlink r:id="rId522" ref="Q418"/>
    <hyperlink r:id="rId523" ref="C419"/>
    <hyperlink r:id="rId524" ref="Q419"/>
    <hyperlink r:id="rId525" ref="C420"/>
    <hyperlink r:id="rId526" ref="Q420"/>
    <hyperlink r:id="rId527" ref="C421"/>
    <hyperlink r:id="rId528" ref="Q421"/>
    <hyperlink r:id="rId529" ref="C422"/>
    <hyperlink r:id="rId530" ref="Q422"/>
    <hyperlink r:id="rId531" ref="C423"/>
    <hyperlink r:id="rId532" ref="Q423"/>
    <hyperlink r:id="rId533" ref="C424"/>
    <hyperlink r:id="rId534" ref="Q424"/>
    <hyperlink r:id="rId535" ref="C425"/>
    <hyperlink r:id="rId536" ref="Q425"/>
    <hyperlink r:id="rId537" ref="C426"/>
    <hyperlink r:id="rId538" ref="Q426"/>
    <hyperlink r:id="rId539" ref="C427"/>
    <hyperlink r:id="rId540" ref="Q427"/>
    <hyperlink r:id="rId541" ref="C428"/>
    <hyperlink r:id="rId542" ref="Q428"/>
    <hyperlink r:id="rId543" ref="C429"/>
    <hyperlink r:id="rId544" ref="Q429"/>
    <hyperlink r:id="rId545" ref="C430"/>
    <hyperlink r:id="rId546" ref="Q430"/>
    <hyperlink r:id="rId547" ref="C431"/>
    <hyperlink r:id="rId548" ref="Q431"/>
    <hyperlink r:id="rId549" ref="C432"/>
    <hyperlink r:id="rId550" ref="Q432"/>
    <hyperlink r:id="rId551" ref="C433"/>
    <hyperlink r:id="rId552" ref="Q433"/>
    <hyperlink r:id="rId553" ref="C434"/>
    <hyperlink r:id="rId554" ref="Q434"/>
    <hyperlink r:id="rId555" ref="C435"/>
    <hyperlink r:id="rId556" ref="Q435"/>
    <hyperlink r:id="rId557" ref="C436"/>
    <hyperlink r:id="rId558" ref="Q436"/>
    <hyperlink r:id="rId559" ref="C437"/>
    <hyperlink r:id="rId560" ref="Q437"/>
    <hyperlink r:id="rId561" ref="C438"/>
    <hyperlink r:id="rId562" ref="Q438"/>
    <hyperlink r:id="rId563" ref="C439"/>
    <hyperlink r:id="rId564" ref="Q439"/>
    <hyperlink r:id="rId565" ref="C440"/>
    <hyperlink r:id="rId566" ref="Q440"/>
    <hyperlink r:id="rId567" ref="C441"/>
    <hyperlink r:id="rId568" ref="Q441"/>
    <hyperlink r:id="rId569" ref="C442"/>
    <hyperlink r:id="rId570" ref="Q442"/>
    <hyperlink r:id="rId571" ref="C443"/>
    <hyperlink r:id="rId572" ref="Q443"/>
    <hyperlink r:id="rId573" ref="C444"/>
    <hyperlink r:id="rId574" ref="Q444"/>
    <hyperlink r:id="rId575" ref="C445"/>
    <hyperlink r:id="rId576" ref="Q445"/>
    <hyperlink r:id="rId577" ref="C446"/>
    <hyperlink r:id="rId578" ref="Q446"/>
    <hyperlink r:id="rId579" ref="C447"/>
    <hyperlink r:id="rId580" ref="Q447"/>
    <hyperlink r:id="rId581" ref="C448"/>
    <hyperlink r:id="rId582" ref="Q448"/>
    <hyperlink r:id="rId583" ref="C449"/>
    <hyperlink r:id="rId584" ref="Q449"/>
    <hyperlink r:id="rId585" ref="C450"/>
    <hyperlink r:id="rId586" ref="Q450"/>
    <hyperlink r:id="rId587" ref="C451"/>
    <hyperlink r:id="rId588" ref="Q451"/>
    <hyperlink r:id="rId589" ref="C452"/>
    <hyperlink r:id="rId590" ref="Q452"/>
    <hyperlink r:id="rId591" ref="C453"/>
    <hyperlink r:id="rId592" ref="Q453"/>
    <hyperlink r:id="rId593" ref="C454"/>
    <hyperlink r:id="rId594" ref="Q454"/>
    <hyperlink r:id="rId595" ref="C455"/>
    <hyperlink r:id="rId596" ref="Q455"/>
    <hyperlink r:id="rId597" ref="C456"/>
    <hyperlink r:id="rId598" ref="Q456"/>
    <hyperlink r:id="rId599" ref="C457"/>
    <hyperlink r:id="rId600" ref="Q457"/>
    <hyperlink r:id="rId601" ref="C458"/>
    <hyperlink r:id="rId602" ref="Q458"/>
    <hyperlink r:id="rId603" ref="C459"/>
    <hyperlink r:id="rId604" ref="Q459"/>
    <hyperlink r:id="rId605" ref="C460"/>
    <hyperlink r:id="rId606" ref="Q460"/>
    <hyperlink r:id="rId607" ref="C461"/>
    <hyperlink r:id="rId608" ref="Q461"/>
    <hyperlink r:id="rId609" ref="C462"/>
    <hyperlink r:id="rId610" ref="Q462"/>
    <hyperlink r:id="rId611" ref="C463"/>
    <hyperlink r:id="rId612" ref="Q463"/>
    <hyperlink r:id="rId613" ref="C464"/>
    <hyperlink r:id="rId614" ref="Q464"/>
    <hyperlink r:id="rId615" ref="C465"/>
    <hyperlink r:id="rId616" ref="Q465"/>
    <hyperlink r:id="rId617" ref="C466"/>
    <hyperlink r:id="rId618" ref="Q466"/>
    <hyperlink r:id="rId619" ref="C467"/>
    <hyperlink r:id="rId620" ref="Q467"/>
    <hyperlink r:id="rId621" ref="C468"/>
    <hyperlink r:id="rId622" ref="Q468"/>
    <hyperlink r:id="rId623" ref="C469"/>
    <hyperlink r:id="rId624" ref="Q469"/>
    <hyperlink r:id="rId625" ref="C470"/>
    <hyperlink r:id="rId626" ref="Q470"/>
    <hyperlink r:id="rId627" ref="C471"/>
    <hyperlink r:id="rId628" ref="Q471"/>
    <hyperlink r:id="rId629" ref="C472"/>
    <hyperlink r:id="rId630" ref="Q472"/>
    <hyperlink r:id="rId631" ref="C473"/>
    <hyperlink r:id="rId632" ref="Q473"/>
    <hyperlink r:id="rId633" ref="C474"/>
    <hyperlink r:id="rId634" ref="Q474"/>
    <hyperlink r:id="rId635" ref="C475"/>
    <hyperlink r:id="rId636" ref="Q475"/>
    <hyperlink r:id="rId637" ref="C476"/>
    <hyperlink r:id="rId638" ref="Q476"/>
    <hyperlink r:id="rId639" ref="C477"/>
    <hyperlink r:id="rId640" ref="Q477"/>
    <hyperlink r:id="rId641" ref="C478"/>
    <hyperlink r:id="rId642" ref="Q478"/>
    <hyperlink r:id="rId643" ref="C479"/>
    <hyperlink r:id="rId644" ref="Q479"/>
    <hyperlink r:id="rId645" ref="C480"/>
    <hyperlink r:id="rId646" ref="Q480"/>
    <hyperlink r:id="rId647" ref="C481"/>
    <hyperlink r:id="rId648" ref="Q481"/>
    <hyperlink r:id="rId649" ref="C482"/>
    <hyperlink r:id="rId650" ref="Q482"/>
    <hyperlink r:id="rId651" ref="C483"/>
    <hyperlink r:id="rId652" ref="Q483"/>
    <hyperlink r:id="rId653" ref="C484"/>
    <hyperlink r:id="rId654" ref="Q484"/>
    <hyperlink r:id="rId655" ref="C485"/>
    <hyperlink r:id="rId656" ref="Q485"/>
    <hyperlink r:id="rId657" ref="C486"/>
    <hyperlink r:id="rId658" ref="Q486"/>
    <hyperlink r:id="rId659" ref="C487"/>
    <hyperlink r:id="rId660" ref="Q487"/>
    <hyperlink r:id="rId661" ref="C488"/>
    <hyperlink r:id="rId662" ref="Q488"/>
    <hyperlink r:id="rId663" ref="C489"/>
    <hyperlink r:id="rId664" ref="Q489"/>
    <hyperlink r:id="rId665" ref="C490"/>
    <hyperlink r:id="rId666" ref="Q490"/>
    <hyperlink r:id="rId667" ref="C491"/>
    <hyperlink r:id="rId668" ref="Q491"/>
    <hyperlink r:id="rId669" ref="C492"/>
    <hyperlink r:id="rId670" ref="Q492"/>
    <hyperlink r:id="rId671" ref="C493"/>
    <hyperlink r:id="rId672" ref="Q493"/>
    <hyperlink r:id="rId673" ref="C494"/>
    <hyperlink r:id="rId674" ref="Q494"/>
    <hyperlink r:id="rId675" ref="C495"/>
    <hyperlink r:id="rId676" ref="Q495"/>
    <hyperlink r:id="rId677" ref="C496"/>
    <hyperlink r:id="rId678" ref="Q496"/>
    <hyperlink r:id="rId679" ref="C497"/>
    <hyperlink r:id="rId680" ref="Q497"/>
    <hyperlink r:id="rId681" ref="C498"/>
    <hyperlink r:id="rId682" ref="Q498"/>
    <hyperlink r:id="rId683" ref="C499"/>
    <hyperlink r:id="rId684" ref="Q499"/>
    <hyperlink r:id="rId685" ref="C500"/>
    <hyperlink r:id="rId686" ref="Q500"/>
    <hyperlink r:id="rId687" ref="C501"/>
    <hyperlink r:id="rId688" ref="Q501"/>
    <hyperlink r:id="rId689" ref="C502"/>
    <hyperlink r:id="rId690" ref="Q502"/>
    <hyperlink r:id="rId691" ref="C503"/>
    <hyperlink r:id="rId692" ref="Q503"/>
    <hyperlink r:id="rId693" ref="C504"/>
    <hyperlink r:id="rId694" ref="Q504"/>
    <hyperlink r:id="rId695" ref="C505"/>
    <hyperlink r:id="rId696" ref="Q505"/>
    <hyperlink r:id="rId697" ref="C506"/>
    <hyperlink r:id="rId698" ref="Q506"/>
    <hyperlink r:id="rId699" ref="C507"/>
    <hyperlink r:id="rId700" ref="Q507"/>
    <hyperlink r:id="rId701" ref="C508"/>
    <hyperlink r:id="rId702" ref="Q508"/>
    <hyperlink r:id="rId703" ref="C509"/>
    <hyperlink r:id="rId704" ref="Q509"/>
    <hyperlink r:id="rId705" ref="C510"/>
    <hyperlink r:id="rId706" ref="Q510"/>
    <hyperlink r:id="rId707" ref="C511"/>
    <hyperlink r:id="rId708" ref="Q511"/>
    <hyperlink r:id="rId709" ref="C512"/>
    <hyperlink r:id="rId710" ref="Q512"/>
    <hyperlink r:id="rId711" ref="C513"/>
    <hyperlink r:id="rId712" ref="Q513"/>
    <hyperlink r:id="rId713" ref="C514"/>
    <hyperlink r:id="rId714" ref="Q514"/>
    <hyperlink r:id="rId715" ref="C515"/>
    <hyperlink r:id="rId716" ref="Q515"/>
    <hyperlink r:id="rId717" ref="C516"/>
    <hyperlink r:id="rId718" ref="Q516"/>
    <hyperlink r:id="rId719" ref="C517"/>
    <hyperlink r:id="rId720" ref="Q517"/>
    <hyperlink r:id="rId721" ref="C518"/>
    <hyperlink r:id="rId722" ref="Q518"/>
    <hyperlink r:id="rId723" ref="C520"/>
    <hyperlink r:id="rId724" ref="Q520"/>
    <hyperlink r:id="rId725" ref="C521"/>
    <hyperlink r:id="rId726" ref="Q521"/>
    <hyperlink r:id="rId727" ref="C522"/>
    <hyperlink r:id="rId728" ref="Q522"/>
    <hyperlink r:id="rId729" ref="C523"/>
    <hyperlink r:id="rId730" ref="Q523"/>
    <hyperlink r:id="rId731" ref="C524"/>
    <hyperlink r:id="rId732" ref="Q524"/>
    <hyperlink r:id="rId733" ref="C525"/>
    <hyperlink r:id="rId734" ref="Q525"/>
    <hyperlink r:id="rId735" ref="C526"/>
    <hyperlink r:id="rId736" ref="Q526"/>
    <hyperlink r:id="rId737" ref="C527"/>
    <hyperlink r:id="rId738" ref="Q527"/>
    <hyperlink r:id="rId739" ref="C528"/>
    <hyperlink r:id="rId740" ref="Q528"/>
    <hyperlink r:id="rId741" ref="C529"/>
    <hyperlink r:id="rId742" ref="Q529"/>
    <hyperlink r:id="rId743" ref="C530"/>
    <hyperlink r:id="rId744" ref="Q530"/>
    <hyperlink r:id="rId745" ref="C531"/>
    <hyperlink r:id="rId746" ref="Q531"/>
    <hyperlink r:id="rId747" ref="C532"/>
    <hyperlink r:id="rId748" ref="Q532"/>
    <hyperlink r:id="rId749" ref="C533"/>
    <hyperlink r:id="rId750" ref="Q533"/>
    <hyperlink r:id="rId751" ref="C534"/>
    <hyperlink r:id="rId752" ref="Q534"/>
    <hyperlink r:id="rId753" ref="C535"/>
    <hyperlink r:id="rId754" ref="Q535"/>
    <hyperlink r:id="rId755" ref="C536"/>
    <hyperlink r:id="rId756" ref="Q536"/>
    <hyperlink r:id="rId757" ref="C537"/>
    <hyperlink r:id="rId758" ref="Q537"/>
    <hyperlink r:id="rId759" ref="C538"/>
    <hyperlink r:id="rId760" ref="Q538"/>
    <hyperlink r:id="rId761" ref="C539"/>
    <hyperlink r:id="rId762" ref="Q539"/>
    <hyperlink r:id="rId763" ref="C540"/>
    <hyperlink r:id="rId764" ref="Q540"/>
    <hyperlink r:id="rId765" ref="C541"/>
    <hyperlink r:id="rId766" ref="Q541"/>
    <hyperlink r:id="rId767" ref="C542"/>
    <hyperlink r:id="rId768" ref="Q542"/>
    <hyperlink r:id="rId769" ref="C543"/>
    <hyperlink r:id="rId770" ref="Q543"/>
    <hyperlink r:id="rId771" ref="C544"/>
    <hyperlink r:id="rId772" ref="Q544"/>
    <hyperlink r:id="rId773" ref="C545"/>
    <hyperlink r:id="rId774" ref="Q545"/>
    <hyperlink r:id="rId775" ref="C546"/>
    <hyperlink r:id="rId776" ref="Q546"/>
    <hyperlink r:id="rId777" ref="C547"/>
    <hyperlink r:id="rId778" ref="Q547"/>
    <hyperlink r:id="rId779" ref="C548"/>
    <hyperlink r:id="rId780" ref="Q548"/>
    <hyperlink r:id="rId781" ref="C549"/>
    <hyperlink r:id="rId782" ref="Q549"/>
    <hyperlink r:id="rId783" ref="C550"/>
    <hyperlink r:id="rId784" ref="Q550"/>
    <hyperlink r:id="rId785" ref="C551"/>
    <hyperlink r:id="rId786" ref="Q551"/>
    <hyperlink r:id="rId787" ref="C552"/>
    <hyperlink r:id="rId788" ref="Q552"/>
    <hyperlink r:id="rId789" ref="C553"/>
    <hyperlink r:id="rId790" ref="Q553"/>
    <hyperlink r:id="rId791" ref="C554"/>
    <hyperlink r:id="rId792" ref="Q554"/>
    <hyperlink r:id="rId793" ref="C555"/>
    <hyperlink r:id="rId794" ref="Q555"/>
    <hyperlink r:id="rId795" ref="C556"/>
    <hyperlink r:id="rId796" ref="Q556"/>
    <hyperlink r:id="rId797" ref="C557"/>
    <hyperlink r:id="rId798" ref="Q557"/>
    <hyperlink r:id="rId799" ref="C558"/>
    <hyperlink r:id="rId800" ref="Q558"/>
    <hyperlink r:id="rId801" ref="C559"/>
    <hyperlink r:id="rId802" ref="Q559"/>
    <hyperlink r:id="rId803" ref="C560"/>
    <hyperlink r:id="rId804" ref="Q560"/>
    <hyperlink r:id="rId805" ref="C561"/>
    <hyperlink r:id="rId806" ref="Q561"/>
    <hyperlink r:id="rId807" ref="C562"/>
    <hyperlink r:id="rId808" ref="Q562"/>
    <hyperlink r:id="rId809" ref="C563"/>
    <hyperlink r:id="rId810" ref="Q563"/>
    <hyperlink r:id="rId811" ref="C564"/>
    <hyperlink r:id="rId812" ref="Q564"/>
    <hyperlink r:id="rId813" ref="C565"/>
    <hyperlink r:id="rId814" ref="Q565"/>
    <hyperlink r:id="rId815" ref="C566"/>
    <hyperlink r:id="rId816" ref="Q566"/>
    <hyperlink r:id="rId817" ref="C567"/>
    <hyperlink r:id="rId818" ref="Q567"/>
    <hyperlink r:id="rId819" ref="C568"/>
    <hyperlink r:id="rId820" ref="Q568"/>
    <hyperlink r:id="rId821" ref="C569"/>
    <hyperlink r:id="rId822" ref="Q569"/>
    <hyperlink r:id="rId823" ref="C570"/>
    <hyperlink r:id="rId824" ref="Q570"/>
    <hyperlink r:id="rId825" ref="C571"/>
    <hyperlink r:id="rId826" ref="Q571"/>
    <hyperlink r:id="rId827" ref="C572"/>
    <hyperlink r:id="rId828" ref="Q572"/>
    <hyperlink r:id="rId829" ref="C573"/>
    <hyperlink r:id="rId830" ref="Q573"/>
    <hyperlink r:id="rId831" ref="C574"/>
    <hyperlink r:id="rId832" ref="Q574"/>
    <hyperlink r:id="rId833" ref="C575"/>
    <hyperlink r:id="rId834" ref="Q575"/>
    <hyperlink r:id="rId835" ref="C576"/>
    <hyperlink r:id="rId836" ref="Q576"/>
    <hyperlink r:id="rId837" ref="C577"/>
    <hyperlink r:id="rId838" ref="Q577"/>
    <hyperlink r:id="rId839" ref="C578"/>
    <hyperlink r:id="rId840" ref="C579"/>
    <hyperlink r:id="rId841" ref="Q579"/>
    <hyperlink r:id="rId842" ref="C580"/>
    <hyperlink r:id="rId843" ref="Q580"/>
    <hyperlink r:id="rId844" ref="C581"/>
    <hyperlink r:id="rId845" ref="Q581"/>
    <hyperlink r:id="rId846" ref="C582"/>
    <hyperlink r:id="rId847" ref="Q582"/>
    <hyperlink r:id="rId848" ref="C583"/>
    <hyperlink r:id="rId849" ref="Q583"/>
    <hyperlink r:id="rId850" ref="C584"/>
    <hyperlink r:id="rId851" ref="Q584"/>
    <hyperlink r:id="rId852" ref="C585"/>
    <hyperlink r:id="rId853" ref="Q585"/>
    <hyperlink r:id="rId854" ref="C586"/>
    <hyperlink r:id="rId855" ref="Q586"/>
    <hyperlink r:id="rId856" ref="C587"/>
    <hyperlink r:id="rId857" ref="Q587"/>
    <hyperlink r:id="rId858" ref="C588"/>
    <hyperlink r:id="rId859" ref="Q588"/>
    <hyperlink r:id="rId860" ref="C589"/>
    <hyperlink r:id="rId861" ref="Q589"/>
    <hyperlink r:id="rId862" ref="C590"/>
    <hyperlink r:id="rId863" ref="Q590"/>
    <hyperlink r:id="rId864" ref="C591"/>
    <hyperlink r:id="rId865" ref="Q591"/>
    <hyperlink r:id="rId866" ref="C592"/>
    <hyperlink r:id="rId867" ref="Q592"/>
    <hyperlink r:id="rId868" ref="C593"/>
    <hyperlink r:id="rId869" ref="Q593"/>
    <hyperlink r:id="rId870" ref="C594"/>
    <hyperlink r:id="rId871" ref="Q594"/>
    <hyperlink r:id="rId872" ref="C595"/>
    <hyperlink r:id="rId873" ref="Q595"/>
    <hyperlink r:id="rId874" ref="C596"/>
    <hyperlink r:id="rId875" ref="Q596"/>
    <hyperlink r:id="rId876" ref="C597"/>
    <hyperlink r:id="rId877" ref="Q597"/>
    <hyperlink r:id="rId878" ref="C598"/>
    <hyperlink r:id="rId879" ref="Q598"/>
    <hyperlink r:id="rId880" ref="C599"/>
    <hyperlink r:id="rId881" ref="Q599"/>
    <hyperlink r:id="rId882" ref="C600"/>
    <hyperlink r:id="rId883" ref="Q600"/>
    <hyperlink r:id="rId884" ref="C601"/>
    <hyperlink r:id="rId885" ref="Q601"/>
    <hyperlink r:id="rId886" ref="C602"/>
    <hyperlink r:id="rId887" ref="Q602"/>
    <hyperlink r:id="rId888" ref="C603"/>
    <hyperlink r:id="rId889" ref="Q603"/>
    <hyperlink r:id="rId890" ref="C604"/>
    <hyperlink r:id="rId891" ref="Q604"/>
    <hyperlink r:id="rId892" ref="C605"/>
    <hyperlink r:id="rId893" ref="Q605"/>
    <hyperlink r:id="rId894" ref="C606"/>
    <hyperlink r:id="rId895" ref="C607"/>
    <hyperlink r:id="rId896" ref="Q607"/>
    <hyperlink r:id="rId897" ref="C608"/>
    <hyperlink r:id="rId898" ref="Q608"/>
    <hyperlink r:id="rId899" ref="C609"/>
    <hyperlink r:id="rId900" ref="Q609"/>
    <hyperlink r:id="rId901" ref="C610"/>
    <hyperlink r:id="rId902" ref="Q610"/>
    <hyperlink r:id="rId903" ref="C611"/>
    <hyperlink r:id="rId904" ref="Q611"/>
    <hyperlink r:id="rId905" ref="C612"/>
    <hyperlink r:id="rId906" ref="Q612"/>
    <hyperlink r:id="rId907" ref="C613"/>
    <hyperlink r:id="rId908" ref="Q613"/>
    <hyperlink r:id="rId909" ref="C614"/>
    <hyperlink r:id="rId910" ref="Q614"/>
    <hyperlink r:id="rId911" ref="C615"/>
    <hyperlink r:id="rId912" ref="Q615"/>
    <hyperlink r:id="rId913" ref="C616"/>
    <hyperlink r:id="rId914" ref="Q616"/>
    <hyperlink r:id="rId915" ref="C617"/>
    <hyperlink r:id="rId916" ref="Q617"/>
    <hyperlink r:id="rId917" ref="C618"/>
    <hyperlink r:id="rId918" ref="Q618"/>
    <hyperlink r:id="rId919" ref="C619"/>
    <hyperlink r:id="rId920" ref="C620"/>
    <hyperlink r:id="rId921" ref="Q620"/>
    <hyperlink r:id="rId922" ref="C621"/>
    <hyperlink r:id="rId923" ref="Q621"/>
    <hyperlink r:id="rId924" ref="C622"/>
    <hyperlink r:id="rId925" ref="Q622"/>
    <hyperlink r:id="rId926" ref="C623"/>
    <hyperlink r:id="rId927" ref="Q623"/>
    <hyperlink r:id="rId928" ref="C624"/>
    <hyperlink r:id="rId929" ref="Q624"/>
    <hyperlink r:id="rId930" ref="C625"/>
    <hyperlink r:id="rId931" ref="Q625"/>
    <hyperlink r:id="rId932" ref="C626"/>
    <hyperlink r:id="rId933" ref="Q626"/>
    <hyperlink r:id="rId934" ref="C627"/>
    <hyperlink r:id="rId935" ref="Q627"/>
    <hyperlink r:id="rId936" ref="C628"/>
    <hyperlink r:id="rId937" ref="Q628"/>
    <hyperlink r:id="rId938" ref="C629"/>
    <hyperlink r:id="rId939" ref="Q629"/>
    <hyperlink r:id="rId940" ref="C630"/>
    <hyperlink r:id="rId941" ref="Q630"/>
    <hyperlink r:id="rId942" ref="C631"/>
    <hyperlink r:id="rId943" ref="Q631"/>
    <hyperlink r:id="rId944" ref="C632"/>
    <hyperlink r:id="rId945" ref="Q632"/>
    <hyperlink r:id="rId946" ref="C633"/>
    <hyperlink r:id="rId947" ref="Q633"/>
    <hyperlink r:id="rId948" ref="C634"/>
    <hyperlink r:id="rId949" ref="Q634"/>
    <hyperlink r:id="rId950" ref="C635"/>
    <hyperlink r:id="rId951" ref="Q635"/>
    <hyperlink r:id="rId952" ref="C636"/>
    <hyperlink r:id="rId953" ref="Q636"/>
    <hyperlink r:id="rId954" ref="C637"/>
    <hyperlink r:id="rId955" ref="Q637"/>
    <hyperlink r:id="rId956" ref="C638"/>
    <hyperlink r:id="rId957" ref="Q638"/>
    <hyperlink r:id="rId958" ref="C639"/>
    <hyperlink r:id="rId959" ref="Q639"/>
    <hyperlink r:id="rId960" ref="C640"/>
    <hyperlink r:id="rId961" ref="Q640"/>
    <hyperlink r:id="rId962" ref="C641"/>
    <hyperlink r:id="rId963" ref="Q641"/>
    <hyperlink r:id="rId964" ref="C642"/>
    <hyperlink r:id="rId965" ref="Q642"/>
    <hyperlink r:id="rId966" ref="C643"/>
    <hyperlink r:id="rId967" ref="Q643"/>
    <hyperlink r:id="rId968" ref="C644"/>
    <hyperlink r:id="rId969" ref="Q644"/>
    <hyperlink r:id="rId970" ref="C645"/>
    <hyperlink r:id="rId971" ref="Q645"/>
    <hyperlink r:id="rId972" ref="C646"/>
    <hyperlink r:id="rId973" ref="Q646"/>
    <hyperlink r:id="rId974" ref="C647"/>
    <hyperlink r:id="rId975" ref="Q647"/>
    <hyperlink r:id="rId976" ref="C648"/>
    <hyperlink r:id="rId977" ref="Q648"/>
    <hyperlink r:id="rId978" ref="C649"/>
    <hyperlink r:id="rId979" ref="Q649"/>
    <hyperlink r:id="rId980" ref="C650"/>
    <hyperlink r:id="rId981" ref="Q650"/>
    <hyperlink r:id="rId982" ref="C651"/>
    <hyperlink r:id="rId983" ref="Q651"/>
    <hyperlink r:id="rId984" ref="C652"/>
    <hyperlink r:id="rId985" ref="Q652"/>
    <hyperlink r:id="rId986" ref="C653"/>
    <hyperlink r:id="rId987" ref="Q653"/>
    <hyperlink r:id="rId988" ref="C654"/>
    <hyperlink r:id="rId989" ref="Q654"/>
    <hyperlink r:id="rId990" ref="C655"/>
    <hyperlink r:id="rId991" ref="Q655"/>
    <hyperlink r:id="rId992" ref="C656"/>
    <hyperlink r:id="rId993" ref="Q656"/>
    <hyperlink r:id="rId994" ref="C657"/>
    <hyperlink r:id="rId995" ref="Q657"/>
    <hyperlink r:id="rId996" ref="C658"/>
    <hyperlink r:id="rId997" ref="Q658"/>
    <hyperlink r:id="rId998" ref="C659"/>
    <hyperlink r:id="rId999" ref="Q659"/>
    <hyperlink r:id="rId1000" ref="C660"/>
    <hyperlink r:id="rId1001" ref="Q660"/>
    <hyperlink r:id="rId1002" ref="C661"/>
    <hyperlink r:id="rId1003" ref="Q661"/>
    <hyperlink r:id="rId1004" ref="C662"/>
    <hyperlink r:id="rId1005" ref="Q662"/>
    <hyperlink r:id="rId1006" ref="C663"/>
    <hyperlink r:id="rId1007" ref="Q663"/>
    <hyperlink r:id="rId1008" ref="C664"/>
    <hyperlink r:id="rId1009" ref="Q664"/>
    <hyperlink r:id="rId1010" ref="C665"/>
    <hyperlink r:id="rId1011" ref="Q665"/>
    <hyperlink r:id="rId1012" ref="C666"/>
    <hyperlink r:id="rId1013" ref="Q666"/>
    <hyperlink r:id="rId1014" ref="C667"/>
    <hyperlink r:id="rId1015" ref="Q667"/>
    <hyperlink r:id="rId1016" ref="C668"/>
    <hyperlink r:id="rId1017" ref="Q668"/>
    <hyperlink r:id="rId1018" ref="C669"/>
    <hyperlink r:id="rId1019" ref="Q669"/>
    <hyperlink r:id="rId1020" ref="C670"/>
    <hyperlink r:id="rId1021" ref="Q670"/>
    <hyperlink r:id="rId1022" ref="C671"/>
    <hyperlink r:id="rId1023" ref="Q671"/>
    <hyperlink r:id="rId1024" ref="C672"/>
    <hyperlink r:id="rId1025" ref="Q672"/>
    <hyperlink r:id="rId1026" ref="C673"/>
    <hyperlink r:id="rId1027" ref="Q673"/>
    <hyperlink r:id="rId1028" ref="C674"/>
    <hyperlink r:id="rId1029" ref="Q674"/>
    <hyperlink r:id="rId1030" ref="C675"/>
    <hyperlink r:id="rId1031" ref="Q675"/>
    <hyperlink r:id="rId1032" ref="C676"/>
    <hyperlink r:id="rId1033" ref="Q676"/>
    <hyperlink r:id="rId1034" ref="C677"/>
    <hyperlink r:id="rId1035" ref="Q677"/>
    <hyperlink r:id="rId1036" ref="C678"/>
    <hyperlink r:id="rId1037" ref="Q678"/>
    <hyperlink r:id="rId1038" ref="C679"/>
    <hyperlink r:id="rId1039" ref="Q679"/>
    <hyperlink r:id="rId1040" ref="C680"/>
    <hyperlink r:id="rId1041" ref="Q680"/>
    <hyperlink r:id="rId1042" ref="C681"/>
    <hyperlink r:id="rId1043" ref="Q681"/>
    <hyperlink r:id="rId1044" ref="C682"/>
    <hyperlink r:id="rId1045" ref="Q682"/>
    <hyperlink r:id="rId1046" ref="C683"/>
    <hyperlink r:id="rId1047" ref="Q683"/>
    <hyperlink r:id="rId1048" ref="C684"/>
    <hyperlink r:id="rId1049" ref="Q684"/>
    <hyperlink r:id="rId1050" ref="C685"/>
    <hyperlink r:id="rId1051" ref="Q685"/>
    <hyperlink r:id="rId1052" ref="C686"/>
    <hyperlink r:id="rId1053" ref="Q686"/>
    <hyperlink r:id="rId1054" ref="C687"/>
    <hyperlink r:id="rId1055" ref="Q687"/>
    <hyperlink r:id="rId1056" ref="C688"/>
    <hyperlink r:id="rId1057" ref="Q688"/>
    <hyperlink r:id="rId1058" ref="C689"/>
    <hyperlink r:id="rId1059" ref="Q689"/>
    <hyperlink r:id="rId1060" ref="C690"/>
    <hyperlink r:id="rId1061" ref="Q690"/>
    <hyperlink r:id="rId1062" ref="C691"/>
    <hyperlink r:id="rId1063" ref="Q691"/>
    <hyperlink r:id="rId1064" ref="C692"/>
    <hyperlink r:id="rId1065" ref="Q692"/>
    <hyperlink r:id="rId1066" ref="C693"/>
    <hyperlink r:id="rId1067" ref="Q693"/>
    <hyperlink r:id="rId1068" ref="C694"/>
    <hyperlink r:id="rId1069" ref="Q694"/>
    <hyperlink r:id="rId1070" ref="C695"/>
    <hyperlink r:id="rId1071" ref="Q695"/>
    <hyperlink r:id="rId1072" ref="C696"/>
    <hyperlink r:id="rId1073" ref="Q696"/>
    <hyperlink r:id="rId1074" ref="C697"/>
    <hyperlink r:id="rId1075" ref="Q697"/>
    <hyperlink r:id="rId1076" ref="C698"/>
    <hyperlink r:id="rId1077" ref="Q698"/>
    <hyperlink r:id="rId1078" ref="C699"/>
    <hyperlink r:id="rId1079" ref="Q699"/>
    <hyperlink r:id="rId1080" ref="C700"/>
    <hyperlink r:id="rId1081" ref="Q700"/>
    <hyperlink r:id="rId1082" ref="C701"/>
    <hyperlink r:id="rId1083" ref="Q701"/>
    <hyperlink r:id="rId1084" ref="C702"/>
    <hyperlink r:id="rId1085" ref="Q702"/>
    <hyperlink r:id="rId1086" ref="C703"/>
    <hyperlink r:id="rId1087" ref="Q703"/>
    <hyperlink r:id="rId1088" ref="C704"/>
    <hyperlink r:id="rId1089" ref="Q704"/>
    <hyperlink r:id="rId1090" ref="C705"/>
    <hyperlink r:id="rId1091" ref="Q705"/>
    <hyperlink r:id="rId1092" ref="C706"/>
    <hyperlink r:id="rId1093" ref="Q706"/>
    <hyperlink r:id="rId1094" ref="C707"/>
    <hyperlink r:id="rId1095" ref="Q707"/>
    <hyperlink r:id="rId1096" ref="C708"/>
    <hyperlink r:id="rId1097" ref="Q708"/>
    <hyperlink r:id="rId1098" ref="C709"/>
    <hyperlink r:id="rId1099" ref="Q709"/>
    <hyperlink r:id="rId1100" ref="C710"/>
    <hyperlink r:id="rId1101" ref="Q710"/>
    <hyperlink r:id="rId1102" ref="C711"/>
    <hyperlink r:id="rId1103" ref="Q711"/>
    <hyperlink r:id="rId1104" ref="C712"/>
    <hyperlink r:id="rId1105" ref="C713"/>
    <hyperlink r:id="rId1106" ref="Q713"/>
    <hyperlink r:id="rId1107" ref="C714"/>
    <hyperlink r:id="rId1108" ref="Q714"/>
    <hyperlink r:id="rId1109" ref="C715"/>
    <hyperlink r:id="rId1110" ref="Q715"/>
    <hyperlink r:id="rId1111" ref="C716"/>
    <hyperlink r:id="rId1112" ref="Q716"/>
    <hyperlink r:id="rId1113" ref="C717"/>
    <hyperlink r:id="rId1114" ref="Q717"/>
    <hyperlink r:id="rId1115" ref="C718"/>
    <hyperlink r:id="rId1116" ref="Q718"/>
    <hyperlink r:id="rId1117" ref="C719"/>
    <hyperlink r:id="rId1118" ref="Q719"/>
    <hyperlink r:id="rId1119" ref="C720"/>
    <hyperlink r:id="rId1120" ref="Q720"/>
    <hyperlink r:id="rId1121" ref="C721"/>
    <hyperlink r:id="rId1122" ref="Q721"/>
    <hyperlink r:id="rId1123" ref="C722"/>
    <hyperlink r:id="rId1124" ref="Q722"/>
    <hyperlink r:id="rId1125" ref="C723"/>
    <hyperlink r:id="rId1126" ref="Q723"/>
    <hyperlink r:id="rId1127" ref="C724"/>
    <hyperlink r:id="rId1128" ref="Q724"/>
    <hyperlink r:id="rId1129" ref="C725"/>
    <hyperlink r:id="rId1130" ref="Q725"/>
    <hyperlink r:id="rId1131" ref="C726"/>
    <hyperlink r:id="rId1132" ref="Q726"/>
    <hyperlink r:id="rId1133" ref="C727"/>
    <hyperlink r:id="rId1134" ref="Q727"/>
    <hyperlink r:id="rId1135" ref="C728"/>
    <hyperlink r:id="rId1136" ref="Q728"/>
    <hyperlink r:id="rId1137" ref="C729"/>
    <hyperlink r:id="rId1138" ref="Q729"/>
    <hyperlink r:id="rId1139" ref="C730"/>
    <hyperlink r:id="rId1140" ref="Q730"/>
    <hyperlink r:id="rId1141" ref="C731"/>
    <hyperlink r:id="rId1142" ref="Q731"/>
    <hyperlink r:id="rId1143" ref="C732"/>
    <hyperlink r:id="rId1144" ref="Q732"/>
    <hyperlink r:id="rId1145" ref="C733"/>
    <hyperlink r:id="rId1146" ref="Q733"/>
    <hyperlink r:id="rId1147" ref="C734"/>
    <hyperlink r:id="rId1148" ref="Q734"/>
    <hyperlink r:id="rId1149" ref="C735"/>
    <hyperlink r:id="rId1150" ref="Q735"/>
    <hyperlink r:id="rId1151" ref="C736"/>
    <hyperlink r:id="rId1152" ref="Q736"/>
    <hyperlink r:id="rId1153" ref="C737"/>
    <hyperlink r:id="rId1154" ref="Q737"/>
    <hyperlink r:id="rId1155" ref="C738"/>
    <hyperlink r:id="rId1156" ref="Q738"/>
    <hyperlink r:id="rId1157" ref="C739"/>
    <hyperlink r:id="rId1158" ref="Q739"/>
    <hyperlink r:id="rId1159" ref="C740"/>
    <hyperlink r:id="rId1160" ref="Q740"/>
    <hyperlink r:id="rId1161" ref="C741"/>
    <hyperlink r:id="rId1162" ref="Q741"/>
    <hyperlink r:id="rId1163" ref="C742"/>
    <hyperlink r:id="rId1164" ref="Q742"/>
    <hyperlink r:id="rId1165" ref="C743"/>
    <hyperlink r:id="rId1166" ref="Q743"/>
    <hyperlink r:id="rId1167" ref="C744"/>
    <hyperlink r:id="rId1168" ref="Q744"/>
    <hyperlink r:id="rId1169" ref="C745"/>
    <hyperlink r:id="rId1170" ref="Q745"/>
    <hyperlink r:id="rId1171" ref="C746"/>
    <hyperlink r:id="rId1172" ref="Q746"/>
    <hyperlink r:id="rId1173" ref="C747"/>
    <hyperlink r:id="rId1174" ref="Q747"/>
    <hyperlink r:id="rId1175" ref="C748"/>
    <hyperlink r:id="rId1176" ref="Q748"/>
    <hyperlink r:id="rId1177" ref="C749"/>
    <hyperlink r:id="rId1178" ref="Q749"/>
    <hyperlink r:id="rId1179" ref="C750"/>
    <hyperlink r:id="rId1180" ref="Q750"/>
    <hyperlink r:id="rId1181" ref="C751"/>
    <hyperlink r:id="rId1182" ref="Q751"/>
    <hyperlink r:id="rId1183" ref="C752"/>
    <hyperlink r:id="rId1184" ref="Q752"/>
    <hyperlink r:id="rId1185" ref="C753"/>
    <hyperlink r:id="rId1186" ref="Q753"/>
    <hyperlink r:id="rId1187" ref="C754"/>
    <hyperlink r:id="rId1188" ref="Q754"/>
    <hyperlink r:id="rId1189" ref="C755"/>
    <hyperlink r:id="rId1190" ref="Q755"/>
    <hyperlink r:id="rId1191" ref="C756"/>
    <hyperlink r:id="rId1192" ref="Q756"/>
    <hyperlink r:id="rId1193" ref="C757"/>
    <hyperlink r:id="rId1194" ref="Q757"/>
    <hyperlink r:id="rId1195" ref="C758"/>
    <hyperlink r:id="rId1196" ref="Q758"/>
    <hyperlink r:id="rId1197" ref="C759"/>
    <hyperlink r:id="rId1198" ref="Q759"/>
    <hyperlink r:id="rId1199" ref="C760"/>
    <hyperlink r:id="rId1200" ref="Q760"/>
    <hyperlink r:id="rId1201" ref="C761"/>
    <hyperlink r:id="rId1202" ref="Q761"/>
    <hyperlink r:id="rId1203" ref="C762"/>
    <hyperlink r:id="rId1204" ref="Q762"/>
    <hyperlink r:id="rId1205" ref="C763"/>
    <hyperlink r:id="rId1206" ref="Q763"/>
    <hyperlink r:id="rId1207" ref="C764"/>
    <hyperlink r:id="rId1208" ref="Q764"/>
    <hyperlink r:id="rId1209" ref="C765"/>
    <hyperlink r:id="rId1210" ref="Q765"/>
    <hyperlink r:id="rId1211" ref="C766"/>
    <hyperlink r:id="rId1212" ref="Q766"/>
    <hyperlink r:id="rId1213" ref="C767"/>
    <hyperlink r:id="rId1214" ref="Q767"/>
    <hyperlink r:id="rId1215" ref="C768"/>
    <hyperlink r:id="rId1216" ref="Q768"/>
    <hyperlink r:id="rId1217" ref="C769"/>
    <hyperlink r:id="rId1218" ref="Q769"/>
    <hyperlink r:id="rId1219" ref="C770"/>
    <hyperlink r:id="rId1220" ref="Q770"/>
    <hyperlink r:id="rId1221" ref="C771"/>
    <hyperlink r:id="rId1222" ref="Q771"/>
    <hyperlink r:id="rId1223" ref="C772"/>
    <hyperlink r:id="rId1224" ref="Q772"/>
    <hyperlink r:id="rId1225" ref="C773"/>
    <hyperlink r:id="rId1226" ref="Q773"/>
    <hyperlink r:id="rId1227" ref="C774"/>
    <hyperlink r:id="rId1228" ref="Q774"/>
    <hyperlink r:id="rId1229" ref="C775"/>
    <hyperlink r:id="rId1230" ref="Q775"/>
    <hyperlink r:id="rId1231" ref="C776"/>
    <hyperlink r:id="rId1232" ref="Q776"/>
    <hyperlink r:id="rId1233" ref="C777"/>
    <hyperlink r:id="rId1234" ref="Q777"/>
    <hyperlink r:id="rId1235" ref="C778"/>
    <hyperlink r:id="rId1236" ref="Q778"/>
    <hyperlink r:id="rId1237" ref="C779"/>
    <hyperlink r:id="rId1238" ref="Q779"/>
    <hyperlink r:id="rId1239" ref="C780"/>
    <hyperlink r:id="rId1240" ref="Q780"/>
    <hyperlink r:id="rId1241" ref="C781"/>
    <hyperlink r:id="rId1242" ref="Q781"/>
    <hyperlink r:id="rId1243" ref="C782"/>
    <hyperlink r:id="rId1244" ref="Q782"/>
    <hyperlink r:id="rId1245" ref="C783"/>
    <hyperlink r:id="rId1246" ref="Q783"/>
    <hyperlink r:id="rId1247" ref="C784"/>
    <hyperlink r:id="rId1248" ref="Q784"/>
    <hyperlink r:id="rId1249" ref="C785"/>
    <hyperlink r:id="rId1250" ref="Q785"/>
    <hyperlink r:id="rId1251" ref="C786"/>
    <hyperlink r:id="rId1252" ref="Q786"/>
    <hyperlink r:id="rId1253" ref="C787"/>
    <hyperlink r:id="rId1254" ref="Q787"/>
    <hyperlink r:id="rId1255" ref="C788"/>
    <hyperlink r:id="rId1256" ref="Q788"/>
    <hyperlink r:id="rId1257" ref="C789"/>
    <hyperlink r:id="rId1258" ref="Q789"/>
    <hyperlink r:id="rId1259" ref="C790"/>
    <hyperlink r:id="rId1260" ref="Q790"/>
    <hyperlink r:id="rId1261" ref="C791"/>
    <hyperlink r:id="rId1262" ref="Q791"/>
    <hyperlink r:id="rId1263" ref="C792"/>
    <hyperlink r:id="rId1264" ref="Q792"/>
    <hyperlink r:id="rId1265" ref="C793"/>
    <hyperlink r:id="rId1266" ref="Q793"/>
    <hyperlink r:id="rId1267" ref="C794"/>
    <hyperlink r:id="rId1268" ref="Q794"/>
    <hyperlink r:id="rId1269" ref="C795"/>
    <hyperlink r:id="rId1270" ref="Q795"/>
    <hyperlink r:id="rId1271" ref="C796"/>
    <hyperlink r:id="rId1272" ref="Q796"/>
    <hyperlink r:id="rId1273" ref="C797"/>
    <hyperlink r:id="rId1274" ref="Q797"/>
    <hyperlink r:id="rId1275" ref="C798"/>
    <hyperlink r:id="rId1276" ref="Q798"/>
    <hyperlink r:id="rId1277" ref="C799"/>
    <hyperlink r:id="rId1278" ref="Q799"/>
    <hyperlink r:id="rId1279" ref="C800"/>
    <hyperlink r:id="rId1280" ref="Q800"/>
    <hyperlink r:id="rId1281" ref="C801"/>
    <hyperlink r:id="rId1282" ref="Q801"/>
    <hyperlink r:id="rId1283" ref="C802"/>
    <hyperlink r:id="rId1284" ref="Q802"/>
    <hyperlink r:id="rId1285" ref="C803"/>
    <hyperlink r:id="rId1286" ref="Q803"/>
    <hyperlink r:id="rId1287" ref="C804"/>
    <hyperlink r:id="rId1288" ref="Q804"/>
    <hyperlink r:id="rId1289" ref="C805"/>
    <hyperlink r:id="rId1290" ref="Q805"/>
    <hyperlink r:id="rId1291" ref="C806"/>
    <hyperlink r:id="rId1292" ref="Q806"/>
    <hyperlink r:id="rId1293" ref="C807"/>
    <hyperlink r:id="rId1294" ref="Q807"/>
    <hyperlink r:id="rId1295" ref="C808"/>
    <hyperlink r:id="rId1296" ref="Q808"/>
    <hyperlink r:id="rId1297" ref="C809"/>
    <hyperlink r:id="rId1298" ref="Q809"/>
    <hyperlink r:id="rId1299" ref="C810"/>
    <hyperlink r:id="rId1300" ref="Q810"/>
    <hyperlink r:id="rId1301" ref="C811"/>
    <hyperlink r:id="rId1302" ref="Q811"/>
    <hyperlink r:id="rId1303" ref="C812"/>
    <hyperlink r:id="rId1304" ref="Q812"/>
    <hyperlink r:id="rId1305" ref="C813"/>
    <hyperlink r:id="rId1306" ref="Q813"/>
    <hyperlink r:id="rId1307" ref="C814"/>
    <hyperlink r:id="rId1308" ref="Q814"/>
    <hyperlink r:id="rId1309" ref="C815"/>
    <hyperlink r:id="rId1310" ref="Q815"/>
    <hyperlink r:id="rId1311" ref="C816"/>
    <hyperlink r:id="rId1312" ref="Q816"/>
    <hyperlink r:id="rId1313" ref="C817"/>
    <hyperlink r:id="rId1314" ref="Q817"/>
    <hyperlink r:id="rId1315" ref="C818"/>
    <hyperlink r:id="rId1316" ref="Q818"/>
    <hyperlink r:id="rId1317" ref="C819"/>
    <hyperlink r:id="rId1318" ref="Q819"/>
    <hyperlink r:id="rId1319" ref="C820"/>
    <hyperlink r:id="rId1320" ref="Q820"/>
    <hyperlink r:id="rId1321" ref="C821"/>
    <hyperlink r:id="rId1322" ref="Q821"/>
    <hyperlink r:id="rId1323" ref="C822"/>
    <hyperlink r:id="rId1324" ref="Q822"/>
    <hyperlink r:id="rId1325" ref="C823"/>
    <hyperlink r:id="rId1326" ref="Q823"/>
    <hyperlink r:id="rId1327" ref="C824"/>
    <hyperlink r:id="rId1328" ref="Q824"/>
    <hyperlink r:id="rId1329" ref="C825"/>
    <hyperlink r:id="rId1330" ref="Q825"/>
    <hyperlink r:id="rId1331" ref="C826"/>
    <hyperlink r:id="rId1332" ref="Q826"/>
    <hyperlink r:id="rId1333" ref="C827"/>
    <hyperlink r:id="rId1334" ref="Q827"/>
    <hyperlink r:id="rId1335" ref="C828"/>
    <hyperlink r:id="rId1336" ref="Q828"/>
    <hyperlink r:id="rId1337" ref="C829"/>
    <hyperlink r:id="rId1338" ref="Q829"/>
    <hyperlink r:id="rId1339" ref="C830"/>
    <hyperlink r:id="rId1340" ref="Q830"/>
    <hyperlink r:id="rId1341" ref="C831"/>
    <hyperlink r:id="rId1342" ref="Q831"/>
    <hyperlink r:id="rId1343" ref="C832"/>
    <hyperlink r:id="rId1344" ref="Q832"/>
    <hyperlink r:id="rId1345" ref="C833"/>
    <hyperlink r:id="rId1346" ref="Q833"/>
    <hyperlink r:id="rId1347" ref="C834"/>
    <hyperlink r:id="rId1348" ref="Q834"/>
    <hyperlink r:id="rId1349" ref="C835"/>
    <hyperlink r:id="rId1350" ref="Q835"/>
    <hyperlink r:id="rId1351" ref="C836"/>
    <hyperlink r:id="rId1352" ref="Q836"/>
    <hyperlink r:id="rId1353" ref="C837"/>
    <hyperlink r:id="rId1354" ref="Q837"/>
    <hyperlink r:id="rId1355" ref="C838"/>
    <hyperlink r:id="rId1356" ref="Q838"/>
    <hyperlink r:id="rId1357" ref="C839"/>
    <hyperlink r:id="rId1358" ref="Q839"/>
    <hyperlink r:id="rId1359" ref="C840"/>
    <hyperlink r:id="rId1360" ref="Q840"/>
    <hyperlink r:id="rId1361" ref="C841"/>
    <hyperlink r:id="rId1362" ref="Q841"/>
    <hyperlink r:id="rId1363" ref="C842"/>
    <hyperlink r:id="rId1364" ref="Q842"/>
    <hyperlink r:id="rId1365" ref="C843"/>
    <hyperlink r:id="rId1366" ref="Q843"/>
    <hyperlink r:id="rId1367" ref="C844"/>
    <hyperlink r:id="rId1368" ref="Q844"/>
    <hyperlink r:id="rId1369" ref="C845"/>
    <hyperlink r:id="rId1370" ref="Q845"/>
    <hyperlink r:id="rId1371" ref="C846"/>
    <hyperlink r:id="rId1372" ref="Q846"/>
    <hyperlink r:id="rId1373" ref="C847"/>
    <hyperlink r:id="rId1374" ref="Q847"/>
    <hyperlink r:id="rId1375" ref="C848"/>
    <hyperlink r:id="rId1376" ref="Q848"/>
    <hyperlink r:id="rId1377" ref="C849"/>
    <hyperlink r:id="rId1378" ref="Q849"/>
    <hyperlink r:id="rId1379" ref="C850"/>
    <hyperlink r:id="rId1380" ref="Q850"/>
    <hyperlink r:id="rId1381" ref="C851"/>
    <hyperlink r:id="rId1382" ref="Q851"/>
    <hyperlink r:id="rId1383" ref="C852"/>
    <hyperlink r:id="rId1384" ref="Q852"/>
    <hyperlink r:id="rId1385" ref="C853"/>
    <hyperlink r:id="rId1386" ref="Q853"/>
    <hyperlink r:id="rId1387" ref="C854"/>
    <hyperlink r:id="rId1388" ref="Q854"/>
    <hyperlink r:id="rId1389" ref="C855"/>
    <hyperlink r:id="rId1390" ref="Q855"/>
    <hyperlink r:id="rId1391" ref="C856"/>
    <hyperlink r:id="rId1392" ref="Q856"/>
    <hyperlink r:id="rId1393" ref="C857"/>
    <hyperlink r:id="rId1394" ref="Q857"/>
    <hyperlink r:id="rId1395" ref="C858"/>
    <hyperlink r:id="rId1396" ref="Q858"/>
    <hyperlink r:id="rId1397" ref="C859"/>
    <hyperlink r:id="rId1398" ref="Q859"/>
    <hyperlink r:id="rId1399" ref="C860"/>
    <hyperlink r:id="rId1400" ref="Q860"/>
    <hyperlink r:id="rId1401" ref="C861"/>
    <hyperlink r:id="rId1402" ref="Q861"/>
    <hyperlink r:id="rId1403" ref="C862"/>
    <hyperlink r:id="rId1404" ref="Q862"/>
    <hyperlink r:id="rId1405" ref="C863"/>
    <hyperlink r:id="rId1406" ref="Q863"/>
    <hyperlink r:id="rId1407" ref="C864"/>
    <hyperlink r:id="rId1408" ref="Q864"/>
    <hyperlink r:id="rId1409" ref="C865"/>
    <hyperlink r:id="rId1410" ref="Q865"/>
    <hyperlink r:id="rId1411" ref="C866"/>
    <hyperlink r:id="rId1412" ref="Q866"/>
    <hyperlink r:id="rId1413" ref="C867"/>
    <hyperlink r:id="rId1414" ref="Q867"/>
    <hyperlink r:id="rId1415" ref="C868"/>
    <hyperlink r:id="rId1416" ref="Q868"/>
    <hyperlink r:id="rId1417" ref="C869"/>
    <hyperlink r:id="rId1418" ref="Q869"/>
    <hyperlink r:id="rId1419" ref="C870"/>
    <hyperlink r:id="rId1420" ref="Q870"/>
    <hyperlink r:id="rId1421" ref="C871"/>
    <hyperlink r:id="rId1422" ref="Q871"/>
    <hyperlink r:id="rId1423" ref="C872"/>
    <hyperlink r:id="rId1424" ref="Q872"/>
    <hyperlink r:id="rId1425" ref="C873"/>
    <hyperlink r:id="rId1426" ref="Q873"/>
    <hyperlink r:id="rId1427" ref="C874"/>
    <hyperlink r:id="rId1428" ref="Q874"/>
    <hyperlink r:id="rId1429" ref="C875"/>
    <hyperlink r:id="rId1430" ref="Q875"/>
    <hyperlink r:id="rId1431" ref="C876"/>
    <hyperlink r:id="rId1432" ref="Q876"/>
    <hyperlink r:id="rId1433" ref="C877"/>
    <hyperlink r:id="rId1434" ref="Q877"/>
    <hyperlink r:id="rId1435" ref="C878"/>
    <hyperlink r:id="rId1436" ref="Q878"/>
    <hyperlink r:id="rId1437" ref="C879"/>
    <hyperlink r:id="rId1438" ref="Q879"/>
    <hyperlink r:id="rId1439" ref="C880"/>
    <hyperlink r:id="rId1440" ref="Q880"/>
    <hyperlink r:id="rId1441" ref="C881"/>
    <hyperlink r:id="rId1442" ref="Q881"/>
    <hyperlink r:id="rId1443" ref="C882"/>
    <hyperlink r:id="rId1444" ref="Q882"/>
    <hyperlink r:id="rId1445" ref="C883"/>
    <hyperlink r:id="rId1446" ref="Q883"/>
    <hyperlink r:id="rId1447" ref="C884"/>
    <hyperlink r:id="rId1448" ref="Q884"/>
    <hyperlink r:id="rId1449" ref="C885"/>
    <hyperlink r:id="rId1450" ref="Q885"/>
    <hyperlink r:id="rId1451" ref="C886"/>
    <hyperlink r:id="rId1452" ref="Q886"/>
    <hyperlink r:id="rId1453" ref="C887"/>
    <hyperlink r:id="rId1454" ref="Q887"/>
    <hyperlink r:id="rId1455" ref="C888"/>
    <hyperlink r:id="rId1456" ref="Q888"/>
    <hyperlink r:id="rId1457" ref="C889"/>
    <hyperlink r:id="rId1458" ref="Q889"/>
    <hyperlink r:id="rId1459" ref="C890"/>
    <hyperlink r:id="rId1460" ref="Q890"/>
    <hyperlink r:id="rId1461" ref="C891"/>
    <hyperlink r:id="rId1462" ref="Q891"/>
    <hyperlink r:id="rId1463" ref="C892"/>
    <hyperlink r:id="rId1464" ref="Q892"/>
    <hyperlink r:id="rId1465" ref="C893"/>
    <hyperlink r:id="rId1466" ref="Q893"/>
    <hyperlink r:id="rId1467" ref="C894"/>
    <hyperlink r:id="rId1468" ref="Q894"/>
    <hyperlink r:id="rId1469" ref="C895"/>
    <hyperlink r:id="rId1470" ref="Q895"/>
    <hyperlink r:id="rId1471" ref="C896"/>
    <hyperlink r:id="rId1472" ref="Q896"/>
    <hyperlink r:id="rId1473" ref="C897"/>
    <hyperlink r:id="rId1474" ref="Q897"/>
    <hyperlink r:id="rId1475" ref="C898"/>
    <hyperlink r:id="rId1476" ref="Q898"/>
    <hyperlink r:id="rId1477" ref="C899"/>
    <hyperlink r:id="rId1478" ref="Q899"/>
    <hyperlink r:id="rId1479" ref="C900"/>
    <hyperlink r:id="rId1480" ref="Q900"/>
    <hyperlink r:id="rId1481" ref="C901"/>
    <hyperlink r:id="rId1482" ref="Q901"/>
    <hyperlink r:id="rId1483" ref="C902"/>
    <hyperlink r:id="rId1484" ref="Q902"/>
    <hyperlink r:id="rId1485" ref="C903"/>
    <hyperlink r:id="rId1486" ref="Q903"/>
    <hyperlink r:id="rId1487" ref="C904"/>
    <hyperlink r:id="rId1488" ref="Q904"/>
    <hyperlink r:id="rId1489" ref="C905"/>
    <hyperlink r:id="rId1490" ref="Q905"/>
    <hyperlink r:id="rId1491" ref="C906"/>
    <hyperlink r:id="rId1492" ref="Q906"/>
    <hyperlink r:id="rId1493" ref="C907"/>
    <hyperlink r:id="rId1494" ref="Q907"/>
    <hyperlink r:id="rId1495" ref="C908"/>
    <hyperlink r:id="rId1496" ref="Q908"/>
    <hyperlink r:id="rId1497" ref="C909"/>
    <hyperlink r:id="rId1498" ref="Q909"/>
    <hyperlink r:id="rId1499" ref="C910"/>
    <hyperlink r:id="rId1500" ref="Q910"/>
    <hyperlink r:id="rId1501" ref="C911"/>
    <hyperlink r:id="rId1502" ref="Q911"/>
    <hyperlink r:id="rId1503" ref="C912"/>
    <hyperlink r:id="rId1504" ref="Q912"/>
    <hyperlink r:id="rId1505" ref="C913"/>
    <hyperlink r:id="rId1506" ref="Q913"/>
    <hyperlink r:id="rId1507" ref="C914"/>
    <hyperlink r:id="rId1508" ref="Q914"/>
    <hyperlink r:id="rId1509" ref="C915"/>
    <hyperlink r:id="rId1510" ref="Q915"/>
    <hyperlink r:id="rId1511" ref="C916"/>
    <hyperlink r:id="rId1512" ref="Q916"/>
    <hyperlink r:id="rId1513" ref="C917"/>
    <hyperlink r:id="rId1514" ref="Q917"/>
    <hyperlink r:id="rId1515" ref="C918"/>
    <hyperlink r:id="rId1516" ref="Q918"/>
    <hyperlink r:id="rId1517" ref="C919"/>
    <hyperlink r:id="rId1518" ref="Q919"/>
    <hyperlink r:id="rId1519" ref="C920"/>
    <hyperlink r:id="rId1520" ref="Q920"/>
    <hyperlink r:id="rId1521" ref="C921"/>
    <hyperlink r:id="rId1522" ref="Q921"/>
    <hyperlink r:id="rId1523" ref="C922"/>
    <hyperlink r:id="rId1524" ref="Q922"/>
    <hyperlink r:id="rId1525" ref="C923"/>
    <hyperlink r:id="rId1526" ref="Q923"/>
    <hyperlink r:id="rId1527" ref="C924"/>
    <hyperlink r:id="rId1528" ref="Q924"/>
    <hyperlink r:id="rId1529" ref="C947"/>
    <hyperlink r:id="rId1530" ref="Q947"/>
    <hyperlink r:id="rId1531" ref="C948"/>
    <hyperlink r:id="rId1532" ref="Q948"/>
    <hyperlink r:id="rId1533" ref="C997"/>
    <hyperlink r:id="rId1534" ref="Q997"/>
    <hyperlink r:id="rId1535" ref="C1008"/>
    <hyperlink r:id="rId1536" ref="C1094"/>
    <hyperlink r:id="rId1537" ref="Q1094"/>
    <hyperlink r:id="rId1538" ref="C1125"/>
    <hyperlink r:id="rId1539" ref="Q1125"/>
  </hyperlinks>
  <printOptions/>
  <pageMargins bottom="0.75" footer="0.0" header="0.0" left="0.7" right="0.7" top="0.75"/>
  <pageSetup orientation="portrait"/>
  <drawing r:id="rId1540"/>
  <legacyDrawing r:id="rId154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1.0"/>
    <col customWidth="1" min="2" max="2" width="33.43"/>
    <col customWidth="1" min="3" max="3" width="27.71"/>
    <col customWidth="1" min="4" max="4" width="12.0"/>
    <col customWidth="1" min="5" max="5" width="23.71"/>
    <col customWidth="1" min="6" max="10" width="9.0"/>
    <col customWidth="1" min="11" max="11" width="14.14"/>
    <col customWidth="1" min="12" max="12" width="9.0"/>
    <col customWidth="1" min="13" max="13" width="11.0"/>
    <col customWidth="1" min="14" max="14" width="10.0"/>
    <col customWidth="1" min="15" max="15" width="8.71"/>
    <col customWidth="1" min="16" max="18" width="7.0"/>
    <col customWidth="1" min="19" max="26" width="8.71"/>
  </cols>
  <sheetData>
    <row r="1">
      <c r="A1" s="1" t="s">
        <v>0</v>
      </c>
      <c r="P1" s="3"/>
      <c r="Q1" s="3"/>
      <c r="R1" s="3"/>
    </row>
    <row r="2">
      <c r="A2" s="5" t="s">
        <v>5</v>
      </c>
      <c r="P2" s="3"/>
      <c r="Q2" s="3"/>
      <c r="R2" s="3"/>
    </row>
    <row r="3">
      <c r="A3" s="3"/>
      <c r="B3" s="3"/>
      <c r="C3" s="3"/>
      <c r="D3" s="3"/>
      <c r="E3" s="3"/>
      <c r="F3" s="3"/>
      <c r="G3" s="3"/>
      <c r="H3" s="3"/>
      <c r="I3" s="3"/>
      <c r="J3" s="3"/>
      <c r="K3" s="3"/>
      <c r="L3" s="3"/>
      <c r="M3" s="3"/>
      <c r="N3" s="3"/>
      <c r="P3" s="3"/>
      <c r="Q3" s="3"/>
      <c r="R3" s="3"/>
    </row>
    <row r="4">
      <c r="A4" s="7" t="s">
        <v>23</v>
      </c>
      <c r="C4" s="3"/>
      <c r="D4" s="3"/>
      <c r="E4" s="3"/>
      <c r="F4" s="3"/>
      <c r="G4" s="3"/>
      <c r="H4" s="3"/>
      <c r="I4" s="3"/>
      <c r="J4" s="3"/>
      <c r="K4" s="3"/>
      <c r="L4" s="3"/>
      <c r="M4" s="3"/>
      <c r="N4" s="3"/>
      <c r="P4" s="3"/>
      <c r="Q4" s="3"/>
      <c r="R4" s="3"/>
    </row>
    <row r="5">
      <c r="A5" s="8" t="s">
        <v>24</v>
      </c>
      <c r="B5" s="9">
        <v>49.0</v>
      </c>
      <c r="C5" s="10" t="s">
        <v>25</v>
      </c>
      <c r="D5" s="3"/>
      <c r="E5" s="3"/>
      <c r="F5" s="3"/>
      <c r="G5" s="3"/>
      <c r="H5" s="3"/>
      <c r="I5" s="3"/>
      <c r="J5" s="3"/>
      <c r="K5" s="3"/>
      <c r="L5" s="3"/>
      <c r="M5" s="3"/>
      <c r="N5" s="3"/>
      <c r="P5" s="3"/>
      <c r="Q5" s="3"/>
      <c r="R5" s="3"/>
    </row>
    <row r="6">
      <c r="A6" s="8" t="s">
        <v>26</v>
      </c>
      <c r="B6" s="11">
        <v>1.0</v>
      </c>
      <c r="C6" s="3"/>
      <c r="D6" s="3"/>
      <c r="E6" s="3"/>
      <c r="F6" s="3"/>
      <c r="G6" s="3"/>
      <c r="H6" s="3"/>
      <c r="I6" s="3"/>
      <c r="J6" s="3"/>
      <c r="K6" s="3"/>
      <c r="L6" s="3"/>
      <c r="M6" s="3"/>
      <c r="N6" s="3"/>
      <c r="P6" s="3"/>
      <c r="Q6" s="3"/>
      <c r="R6" s="3"/>
    </row>
    <row r="7">
      <c r="A7" s="8" t="s">
        <v>27</v>
      </c>
      <c r="B7" s="14">
        <f>TODAY()</f>
        <v>46255</v>
      </c>
      <c r="C7" s="3"/>
      <c r="D7" s="3"/>
      <c r="E7" s="3"/>
      <c r="F7" s="3"/>
      <c r="G7" s="3"/>
      <c r="H7" s="3"/>
      <c r="I7" s="3"/>
      <c r="J7" s="3"/>
      <c r="K7" s="3"/>
      <c r="L7" s="3"/>
      <c r="M7" s="3"/>
      <c r="N7" s="3"/>
      <c r="P7" s="3"/>
      <c r="Q7" s="3"/>
      <c r="R7" s="3"/>
    </row>
    <row r="8" ht="24.0" customHeight="1">
      <c r="A8" s="17" t="s">
        <v>29</v>
      </c>
      <c r="P8" s="3"/>
      <c r="Q8" s="3"/>
      <c r="R8" s="3"/>
    </row>
    <row r="9">
      <c r="A9" s="3"/>
      <c r="B9" s="3"/>
      <c r="C9" s="3"/>
      <c r="D9" s="3"/>
      <c r="E9" s="3"/>
      <c r="F9" s="3"/>
      <c r="G9" s="3"/>
      <c r="H9" s="3"/>
      <c r="I9" s="3"/>
      <c r="J9" s="3"/>
      <c r="K9" s="3"/>
      <c r="L9" s="3"/>
      <c r="M9" s="3"/>
      <c r="N9" s="3"/>
      <c r="P9" s="3"/>
      <c r="Q9" s="3"/>
      <c r="R9" s="3"/>
    </row>
    <row r="10">
      <c r="A10" s="7" t="s">
        <v>34</v>
      </c>
      <c r="P10" s="3"/>
      <c r="Q10" s="3"/>
      <c r="R10" s="3"/>
    </row>
    <row r="11">
      <c r="A11" s="21" t="s">
        <v>35</v>
      </c>
      <c r="B11" s="22"/>
      <c r="C11" s="21" t="s">
        <v>40</v>
      </c>
      <c r="D11" s="22"/>
      <c r="E11" s="21" t="s">
        <v>43</v>
      </c>
      <c r="F11" s="22"/>
      <c r="G11" s="21" t="s">
        <v>45</v>
      </c>
      <c r="H11" s="22"/>
      <c r="I11" s="21" t="s">
        <v>49</v>
      </c>
      <c r="J11" s="22"/>
      <c r="K11" s="21" t="s">
        <v>52</v>
      </c>
      <c r="L11" s="22"/>
      <c r="M11" s="3"/>
      <c r="N11" s="3"/>
      <c r="P11" s="3"/>
      <c r="Q11" s="3"/>
      <c r="R11" s="3"/>
    </row>
    <row r="12" ht="25.5" customHeight="1">
      <c r="A12" s="32">
        <f>COUNTIF(M39:M88,"BEHIND")</f>
        <v>50</v>
      </c>
      <c r="B12" s="22"/>
      <c r="C12" s="32">
        <f>B29</f>
        <v>0</v>
      </c>
      <c r="D12" s="22"/>
      <c r="E12" s="32">
        <f>B30</f>
        <v>0</v>
      </c>
      <c r="F12" s="22"/>
      <c r="G12" s="32">
        <f>B29+B30+B31</f>
        <v>0</v>
      </c>
      <c r="H12" s="22"/>
      <c r="I12" s="32">
        <f>C29+C30+C31</f>
        <v>0</v>
      </c>
      <c r="J12" s="22"/>
      <c r="K12" s="36" t="str">
        <f t="array" ref="K12">IF(MAX(J16:J18)&lt;=0,"all OK",INDEX(G16:G18,MATCH(MAX(J16:J18),J16:J18,0)))</f>
        <v>all OK</v>
      </c>
      <c r="L12" s="22"/>
      <c r="M12" s="3"/>
      <c r="N12" s="3"/>
      <c r="P12" s="3"/>
      <c r="Q12" s="3"/>
      <c r="R12" s="3"/>
    </row>
    <row r="13">
      <c r="A13" s="3"/>
      <c r="B13" s="3"/>
      <c r="C13" s="3"/>
      <c r="D13" s="3"/>
      <c r="E13" s="3"/>
      <c r="F13" s="3"/>
      <c r="G13" s="3"/>
      <c r="H13" s="3"/>
      <c r="I13" s="3"/>
      <c r="J13" s="3"/>
      <c r="K13" s="3"/>
      <c r="L13" s="3"/>
      <c r="M13" s="3"/>
      <c r="N13" s="3"/>
      <c r="P13" s="3"/>
      <c r="Q13" s="3"/>
      <c r="R13" s="3"/>
    </row>
    <row r="14">
      <c r="A14" s="7" t="s">
        <v>104</v>
      </c>
      <c r="F14" s="3"/>
      <c r="G14" s="7" t="s">
        <v>107</v>
      </c>
      <c r="L14" s="3"/>
      <c r="M14" s="3"/>
      <c r="N14" s="3"/>
      <c r="P14" s="3"/>
      <c r="Q14" s="3"/>
      <c r="R14" s="3"/>
    </row>
    <row r="15">
      <c r="A15" s="37" t="s">
        <v>110</v>
      </c>
      <c r="B15" s="37" t="s">
        <v>112</v>
      </c>
      <c r="C15" s="37" t="s">
        <v>113</v>
      </c>
      <c r="D15" s="37" t="s">
        <v>114</v>
      </c>
      <c r="E15" s="37" t="s">
        <v>115</v>
      </c>
      <c r="F15" s="3"/>
      <c r="G15" s="37" t="s">
        <v>110</v>
      </c>
      <c r="H15" s="37" t="s">
        <v>116</v>
      </c>
      <c r="I15" s="37" t="s">
        <v>117</v>
      </c>
      <c r="J15" s="37" t="s">
        <v>118</v>
      </c>
      <c r="K15" s="37" t="s">
        <v>119</v>
      </c>
      <c r="L15" s="3"/>
      <c r="M15" s="3"/>
      <c r="N15" s="3"/>
      <c r="P15" s="3"/>
      <c r="Q15" s="3"/>
      <c r="R15" s="3"/>
    </row>
    <row r="16">
      <c r="A16" s="38" t="s">
        <v>125</v>
      </c>
      <c r="B16" s="40">
        <f>(SUMIFS(NEW!$V$2:$V$1528,NEW!$B$2:$B$1528,"NEW",NEW!$M$2:$M$1528,"&lt;&gt;COMPLETED")-SUMIFS(NEW!$V$2:$V$1528,NEW!$B$2:$B$1528,"NEW",NEW!$M$2:$M$1528,"&lt;&gt;COMPLETED",NEW!$N$2:$N$1528,"COMPLETED",NEW!$O$2:$O$1528,"COMPLETED"))*24</f>
        <v>380.0333333</v>
      </c>
      <c r="C16" s="43">
        <f t="shared" ref="C16:C18" si="1">B16/$B$5</f>
        <v>7.755782313</v>
      </c>
      <c r="D16" s="45">
        <f t="shared" ref="D16:D18" si="2">$B$7+C16*7</f>
        <v>46309.29048</v>
      </c>
      <c r="E16" s="10" t="s">
        <v>158</v>
      </c>
      <c r="F16" s="3"/>
      <c r="G16" s="38" t="s">
        <v>125</v>
      </c>
      <c r="H16" s="47">
        <f>MAX(P39:P88)</f>
        <v>0</v>
      </c>
      <c r="I16" s="47">
        <f t="shared" ref="I16:I18" si="3">$B$5</f>
        <v>49</v>
      </c>
      <c r="J16" s="47">
        <f t="shared" ref="J16:J18" si="4">H16-I16</f>
        <v>-49</v>
      </c>
      <c r="K16" s="51" t="str">
        <f t="shared" ref="K16:K18" si="5">IF(J16&lt;=0,"OK — fits","SHORT "&amp;TEXT(J16,"0")&amp;" h/wk")</f>
        <v>OK — fits</v>
      </c>
      <c r="L16" s="3"/>
      <c r="M16" s="3"/>
      <c r="N16" s="3"/>
      <c r="P16" s="3"/>
      <c r="Q16" s="3"/>
      <c r="R16" s="3"/>
    </row>
    <row r="17">
      <c r="A17" s="38" t="s">
        <v>182</v>
      </c>
      <c r="B17" s="40">
        <f>SUMIFS(NEW!$W$2:$W$1528,NEW!$B$2:$B$1528,"NEW",NEW!$K$2:$K$1528,"&lt;&gt;COMPLETED")*24</f>
        <v>300.3333333</v>
      </c>
      <c r="C17" s="43">
        <f t="shared" si="1"/>
        <v>6.129251701</v>
      </c>
      <c r="D17" s="45">
        <f t="shared" si="2"/>
        <v>46297.90476</v>
      </c>
      <c r="E17" s="10" t="s">
        <v>192</v>
      </c>
      <c r="F17" s="3"/>
      <c r="G17" s="38" t="s">
        <v>182</v>
      </c>
      <c r="H17" s="47">
        <f>MAX(Q39:Q88)</f>
        <v>0</v>
      </c>
      <c r="I17" s="47">
        <f t="shared" si="3"/>
        <v>49</v>
      </c>
      <c r="J17" s="47">
        <f t="shared" si="4"/>
        <v>-49</v>
      </c>
      <c r="K17" s="51" t="str">
        <f t="shared" si="5"/>
        <v>OK — fits</v>
      </c>
      <c r="L17" s="3"/>
      <c r="M17" s="3"/>
      <c r="N17" s="3"/>
      <c r="P17" s="3"/>
      <c r="Q17" s="3"/>
      <c r="R17" s="3"/>
    </row>
    <row r="18">
      <c r="A18" s="38" t="s">
        <v>16</v>
      </c>
      <c r="B18" s="40">
        <f>SUMIFS(NEW!$X$2:$X$1528,NEW!$B$2:$B$1528,"NEW",NEW!$L$2:$L$1528,"&lt;&gt;COMPLETED")*24</f>
        <v>181</v>
      </c>
      <c r="C18" s="43">
        <f t="shared" si="1"/>
        <v>3.693877551</v>
      </c>
      <c r="D18" s="45">
        <f t="shared" si="2"/>
        <v>46280.85714</v>
      </c>
      <c r="E18" s="10" t="s">
        <v>203</v>
      </c>
      <c r="F18" s="3"/>
      <c r="G18" s="38" t="s">
        <v>16</v>
      </c>
      <c r="H18" s="47">
        <f>MAX(R39:R88)</f>
        <v>0</v>
      </c>
      <c r="I18" s="47">
        <f t="shared" si="3"/>
        <v>49</v>
      </c>
      <c r="J18" s="47">
        <f t="shared" si="4"/>
        <v>-49</v>
      </c>
      <c r="K18" s="51" t="str">
        <f t="shared" si="5"/>
        <v>OK — fits</v>
      </c>
      <c r="L18" s="3"/>
      <c r="M18" s="3"/>
      <c r="N18" s="3"/>
      <c r="P18" s="3"/>
      <c r="Q18" s="3"/>
      <c r="R18" s="3"/>
    </row>
    <row r="19" ht="25.5" customHeight="1">
      <c r="A19" s="3"/>
      <c r="B19" s="3"/>
      <c r="C19" s="3"/>
      <c r="D19" s="3"/>
      <c r="E19" s="3"/>
      <c r="F19" s="3"/>
      <c r="G19" s="17" t="s">
        <v>207</v>
      </c>
      <c r="L19" s="3"/>
      <c r="M19" s="3"/>
      <c r="N19" s="3"/>
      <c r="P19" s="3"/>
      <c r="Q19" s="3"/>
      <c r="R19" s="3"/>
    </row>
    <row r="20">
      <c r="A20" s="3"/>
      <c r="B20" s="3"/>
      <c r="C20" s="3"/>
      <c r="D20" s="3"/>
      <c r="E20" s="3"/>
      <c r="F20" s="3"/>
      <c r="G20" s="3"/>
      <c r="H20" s="3"/>
      <c r="I20" s="3"/>
      <c r="J20" s="3"/>
      <c r="K20" s="3"/>
      <c r="L20" s="3"/>
      <c r="M20" s="3"/>
      <c r="N20" s="3"/>
      <c r="P20" s="3"/>
      <c r="Q20" s="3"/>
      <c r="R20" s="3"/>
    </row>
    <row r="21" ht="15.75" customHeight="1">
      <c r="A21" s="56" t="s">
        <v>212</v>
      </c>
      <c r="P21" s="3"/>
      <c r="Q21" s="3"/>
      <c r="R21" s="3"/>
    </row>
    <row r="22" ht="15.75" customHeight="1">
      <c r="A22" s="37" t="s">
        <v>214</v>
      </c>
      <c r="B22" s="59">
        <f>$B$7+0</f>
        <v>46255</v>
      </c>
      <c r="C22" s="59">
        <f>$B$7+7</f>
        <v>46262</v>
      </c>
      <c r="D22" s="59">
        <f>$B$7+14</f>
        <v>46269</v>
      </c>
      <c r="E22" s="59">
        <f>$B$7+21</f>
        <v>46276</v>
      </c>
      <c r="F22" s="59">
        <f>$B$7+28</f>
        <v>46283</v>
      </c>
      <c r="G22" s="59">
        <f>$B$7+35</f>
        <v>46290</v>
      </c>
      <c r="H22" s="59">
        <f>$B$7+42</f>
        <v>46297</v>
      </c>
      <c r="I22" s="59">
        <f>$B$7+49</f>
        <v>46304</v>
      </c>
      <c r="J22" s="3"/>
      <c r="K22" s="3"/>
      <c r="L22" s="3"/>
      <c r="M22" s="3"/>
      <c r="N22" s="3"/>
      <c r="P22" s="3"/>
      <c r="Q22" s="3"/>
      <c r="R22" s="3"/>
    </row>
    <row r="23" ht="15.75" customHeight="1">
      <c r="A23" s="38" t="s">
        <v>125</v>
      </c>
      <c r="B23" s="66">
        <v>50.0</v>
      </c>
      <c r="C23" s="66">
        <v>50.0</v>
      </c>
      <c r="D23" s="66">
        <v>36.0</v>
      </c>
      <c r="E23" s="66">
        <v>36.0</v>
      </c>
      <c r="F23" s="66">
        <v>36.0</v>
      </c>
      <c r="G23" s="66">
        <v>36.0</v>
      </c>
      <c r="H23" s="66">
        <v>36.0</v>
      </c>
      <c r="I23" s="66">
        <v>36.0</v>
      </c>
      <c r="J23" s="3"/>
      <c r="K23" s="3"/>
      <c r="L23" s="3"/>
      <c r="M23" s="3"/>
      <c r="N23" s="3"/>
      <c r="P23" s="3"/>
      <c r="Q23" s="3"/>
      <c r="R23" s="3"/>
    </row>
    <row r="24" ht="15.75" customHeight="1">
      <c r="A24" s="38" t="s">
        <v>15</v>
      </c>
      <c r="B24" s="66">
        <v>36.0</v>
      </c>
      <c r="C24" s="66">
        <v>36.0</v>
      </c>
      <c r="D24" s="66">
        <v>36.0</v>
      </c>
      <c r="E24" s="66">
        <v>36.0</v>
      </c>
      <c r="F24" s="66">
        <v>36.0</v>
      </c>
      <c r="G24" s="66">
        <v>36.0</v>
      </c>
      <c r="H24" s="66">
        <v>36.0</v>
      </c>
      <c r="I24" s="66">
        <v>36.0</v>
      </c>
      <c r="J24" s="3"/>
      <c r="K24" s="3"/>
      <c r="L24" s="3"/>
      <c r="M24" s="3"/>
      <c r="N24" s="3"/>
      <c r="P24" s="3"/>
      <c r="Q24" s="3"/>
      <c r="R24" s="3"/>
    </row>
    <row r="25" ht="15.75" customHeight="1">
      <c r="A25" s="38" t="s">
        <v>16</v>
      </c>
      <c r="B25" s="66">
        <v>36.0</v>
      </c>
      <c r="C25" s="66">
        <v>0.0</v>
      </c>
      <c r="D25" s="66">
        <v>36.0</v>
      </c>
      <c r="E25" s="66">
        <v>36.0</v>
      </c>
      <c r="F25" s="66">
        <v>36.0</v>
      </c>
      <c r="G25" s="66">
        <v>36.0</v>
      </c>
      <c r="H25" s="66">
        <v>36.0</v>
      </c>
      <c r="I25" s="66">
        <v>36.0</v>
      </c>
      <c r="J25" s="3"/>
      <c r="K25" s="3"/>
      <c r="L25" s="3"/>
      <c r="M25" s="3"/>
      <c r="N25" s="3"/>
      <c r="P25" s="3"/>
      <c r="Q25" s="3"/>
      <c r="R25" s="3"/>
    </row>
    <row r="26" ht="24.0" customHeight="1">
      <c r="A26" s="69" t="s">
        <v>241</v>
      </c>
      <c r="P26" s="3"/>
      <c r="Q26" s="3"/>
      <c r="R26" s="3"/>
    </row>
    <row r="27" ht="15.75" customHeight="1">
      <c r="A27" s="56" t="s">
        <v>245</v>
      </c>
      <c r="P27" s="3"/>
      <c r="Q27" s="3"/>
      <c r="R27" s="3"/>
    </row>
    <row r="28" ht="15.75" customHeight="1">
      <c r="A28" s="37" t="s">
        <v>246</v>
      </c>
      <c r="B28" s="59">
        <f t="shared" ref="B28:I28" si="6">B22</f>
        <v>46255</v>
      </c>
      <c r="C28" s="59">
        <f t="shared" si="6"/>
        <v>46262</v>
      </c>
      <c r="D28" s="59">
        <f t="shared" si="6"/>
        <v>46269</v>
      </c>
      <c r="E28" s="59">
        <f t="shared" si="6"/>
        <v>46276</v>
      </c>
      <c r="F28" s="59">
        <f t="shared" si="6"/>
        <v>46283</v>
      </c>
      <c r="G28" s="59">
        <f t="shared" si="6"/>
        <v>46290</v>
      </c>
      <c r="H28" s="59">
        <f t="shared" si="6"/>
        <v>46297</v>
      </c>
      <c r="I28" s="59">
        <f t="shared" si="6"/>
        <v>46304</v>
      </c>
      <c r="J28" s="3"/>
      <c r="K28" s="3"/>
      <c r="L28" s="3"/>
      <c r="M28" s="3"/>
      <c r="N28" s="3"/>
      <c r="P28" s="3"/>
      <c r="Q28" s="3"/>
      <c r="R28" s="3"/>
    </row>
    <row r="29" ht="15.75" customHeight="1">
      <c r="A29" s="71" t="s">
        <v>255</v>
      </c>
      <c r="B29" s="72">
        <f>SUMIFS($E$39:$E$88,$D$39:$D$88,"&lt;"&amp;(B$28+7))</f>
        <v>0</v>
      </c>
      <c r="C29" s="72">
        <f t="shared" ref="C29:I29" si="7">SUMIFS($E$39:$E$88,$D$39:$D$88,"&gt;="&amp;C$28,$D$39:$D$88,"&lt;"&amp;(C$28+7))</f>
        <v>0</v>
      </c>
      <c r="D29" s="72">
        <f t="shared" si="7"/>
        <v>0</v>
      </c>
      <c r="E29" s="72">
        <f t="shared" si="7"/>
        <v>0</v>
      </c>
      <c r="F29" s="72">
        <f t="shared" si="7"/>
        <v>0</v>
      </c>
      <c r="G29" s="72">
        <f t="shared" si="7"/>
        <v>0</v>
      </c>
      <c r="H29" s="72">
        <f t="shared" si="7"/>
        <v>0</v>
      </c>
      <c r="I29" s="72">
        <f t="shared" si="7"/>
        <v>0</v>
      </c>
      <c r="J29" s="3"/>
      <c r="K29" s="3"/>
      <c r="L29" s="3"/>
      <c r="M29" s="3"/>
      <c r="N29" s="3"/>
      <c r="P29" s="3"/>
      <c r="Q29" s="3"/>
      <c r="R29" s="3"/>
    </row>
    <row r="30" ht="15.75" customHeight="1">
      <c r="A30" s="71" t="s">
        <v>269</v>
      </c>
      <c r="B30" s="72">
        <f>SUMIFS($F$39:$F$88,$D$39:$D$88,"&lt;"&amp;(B$28+7))</f>
        <v>0</v>
      </c>
      <c r="C30" s="72">
        <f t="shared" ref="C30:I30" si="8">SUMIFS($F$39:$F$88,$D$39:$D$88,"&gt;="&amp;C$28,$D$39:$D$88,"&lt;"&amp;(C$28+7))</f>
        <v>0</v>
      </c>
      <c r="D30" s="72">
        <f t="shared" si="8"/>
        <v>0</v>
      </c>
      <c r="E30" s="72">
        <f t="shared" si="8"/>
        <v>0</v>
      </c>
      <c r="F30" s="72">
        <f t="shared" si="8"/>
        <v>0</v>
      </c>
      <c r="G30" s="72">
        <f t="shared" si="8"/>
        <v>0</v>
      </c>
      <c r="H30" s="72">
        <f t="shared" si="8"/>
        <v>0</v>
      </c>
      <c r="I30" s="72">
        <f t="shared" si="8"/>
        <v>0</v>
      </c>
      <c r="J30" s="3"/>
      <c r="K30" s="3"/>
      <c r="L30" s="3"/>
      <c r="M30" s="3"/>
      <c r="N30" s="3"/>
      <c r="P30" s="3"/>
      <c r="Q30" s="3"/>
      <c r="R30" s="3"/>
    </row>
    <row r="31" ht="15.75" customHeight="1">
      <c r="A31" s="71" t="s">
        <v>281</v>
      </c>
      <c r="B31" s="72">
        <f>SUMIFS($G$39:$G$88,$D$39:$D$88,"&lt;"&amp;(B$28+7))</f>
        <v>0</v>
      </c>
      <c r="C31" s="72">
        <f t="shared" ref="C31:I31" si="9">SUMIFS($G$39:$G$88,$D$39:$D$88,"&gt;="&amp;C$28,$D$39:$D$88,"&lt;"&amp;(C$28+7))</f>
        <v>0</v>
      </c>
      <c r="D31" s="72">
        <f t="shared" si="9"/>
        <v>0</v>
      </c>
      <c r="E31" s="72">
        <f t="shared" si="9"/>
        <v>0</v>
      </c>
      <c r="F31" s="72">
        <f t="shared" si="9"/>
        <v>0</v>
      </c>
      <c r="G31" s="72">
        <f t="shared" si="9"/>
        <v>0</v>
      </c>
      <c r="H31" s="72">
        <f t="shared" si="9"/>
        <v>0</v>
      </c>
      <c r="I31" s="72">
        <f t="shared" si="9"/>
        <v>0</v>
      </c>
      <c r="J31" s="3"/>
      <c r="K31" s="3"/>
      <c r="L31" s="3"/>
      <c r="M31" s="3"/>
      <c r="N31" s="3"/>
      <c r="P31" s="3"/>
      <c r="Q31" s="3"/>
      <c r="R31" s="3"/>
    </row>
    <row r="32" ht="15.75" customHeight="1">
      <c r="A32" s="77" t="s">
        <v>286</v>
      </c>
      <c r="B32" s="80">
        <f t="shared" ref="B32:I32" si="10">MAX(0,SUM($B$29:B$29)-SUM($B$23:B$23))</f>
        <v>0</v>
      </c>
      <c r="C32" s="80">
        <f t="shared" si="10"/>
        <v>0</v>
      </c>
      <c r="D32" s="80">
        <f t="shared" si="10"/>
        <v>0</v>
      </c>
      <c r="E32" s="80">
        <f t="shared" si="10"/>
        <v>0</v>
      </c>
      <c r="F32" s="80">
        <f t="shared" si="10"/>
        <v>0</v>
      </c>
      <c r="G32" s="80">
        <f t="shared" si="10"/>
        <v>0</v>
      </c>
      <c r="H32" s="80">
        <f t="shared" si="10"/>
        <v>0</v>
      </c>
      <c r="I32" s="80">
        <f t="shared" si="10"/>
        <v>0</v>
      </c>
      <c r="J32" s="3"/>
      <c r="K32" s="3"/>
      <c r="L32" s="3"/>
      <c r="M32" s="3"/>
      <c r="N32" s="3"/>
      <c r="P32" s="3"/>
      <c r="Q32" s="3"/>
      <c r="R32" s="3"/>
    </row>
    <row r="33" ht="15.75" customHeight="1">
      <c r="A33" s="77" t="s">
        <v>289</v>
      </c>
      <c r="B33" s="80">
        <f t="shared" ref="B33:I33" si="11">MAX(0,SUM($B$30:B$30)-SUM($B$24:B$24))</f>
        <v>0</v>
      </c>
      <c r="C33" s="80">
        <f t="shared" si="11"/>
        <v>0</v>
      </c>
      <c r="D33" s="80">
        <f t="shared" si="11"/>
        <v>0</v>
      </c>
      <c r="E33" s="80">
        <f t="shared" si="11"/>
        <v>0</v>
      </c>
      <c r="F33" s="80">
        <f t="shared" si="11"/>
        <v>0</v>
      </c>
      <c r="G33" s="80">
        <f t="shared" si="11"/>
        <v>0</v>
      </c>
      <c r="H33" s="80">
        <f t="shared" si="11"/>
        <v>0</v>
      </c>
      <c r="I33" s="80">
        <f t="shared" si="11"/>
        <v>0</v>
      </c>
      <c r="J33" s="3"/>
      <c r="K33" s="3"/>
      <c r="L33" s="3"/>
      <c r="M33" s="3"/>
      <c r="N33" s="3"/>
      <c r="P33" s="3"/>
      <c r="Q33" s="3"/>
      <c r="R33" s="3"/>
    </row>
    <row r="34" ht="15.75" customHeight="1">
      <c r="A34" s="77" t="s">
        <v>291</v>
      </c>
      <c r="B34" s="80">
        <f t="shared" ref="B34:I34" si="12">MAX(0,SUM($B$31:B$31)-SUM($B$25:B$25))</f>
        <v>0</v>
      </c>
      <c r="C34" s="80">
        <f t="shared" si="12"/>
        <v>0</v>
      </c>
      <c r="D34" s="80">
        <f t="shared" si="12"/>
        <v>0</v>
      </c>
      <c r="E34" s="80">
        <f t="shared" si="12"/>
        <v>0</v>
      </c>
      <c r="F34" s="80">
        <f t="shared" si="12"/>
        <v>0</v>
      </c>
      <c r="G34" s="80">
        <f t="shared" si="12"/>
        <v>0</v>
      </c>
      <c r="H34" s="80">
        <f t="shared" si="12"/>
        <v>0</v>
      </c>
      <c r="I34" s="80">
        <f t="shared" si="12"/>
        <v>0</v>
      </c>
      <c r="J34" s="3"/>
      <c r="K34" s="3"/>
      <c r="L34" s="3"/>
      <c r="M34" s="3"/>
      <c r="N34" s="3"/>
      <c r="P34" s="3"/>
      <c r="Q34" s="3"/>
      <c r="R34" s="3"/>
    </row>
    <row r="35" ht="24.0" customHeight="1">
      <c r="A35" s="17" t="s">
        <v>294</v>
      </c>
      <c r="P35" s="3"/>
      <c r="Q35" s="3"/>
      <c r="R35" s="3"/>
    </row>
    <row r="36" ht="15.75" customHeight="1">
      <c r="A36" s="56" t="s">
        <v>297</v>
      </c>
      <c r="P36" s="3"/>
      <c r="Q36" s="3"/>
      <c r="R36" s="3"/>
    </row>
    <row r="37" ht="15.75" customHeight="1">
      <c r="A37" s="56"/>
      <c r="B37" s="3"/>
      <c r="C37" s="3"/>
      <c r="D37" s="3"/>
      <c r="E37" s="3"/>
      <c r="F37" s="3"/>
      <c r="G37" s="3"/>
      <c r="H37" s="3"/>
      <c r="I37" s="3"/>
      <c r="J37" s="3"/>
      <c r="K37" s="3"/>
      <c r="L37" s="3"/>
      <c r="M37" s="3"/>
      <c r="N37" s="3"/>
      <c r="P37" s="3"/>
      <c r="Q37" s="3"/>
      <c r="R37" s="3"/>
    </row>
    <row r="38" ht="15.75" customHeight="1">
      <c r="A38" s="37" t="s">
        <v>298</v>
      </c>
      <c r="B38" s="37" t="s">
        <v>299</v>
      </c>
      <c r="C38" s="37" t="s">
        <v>300</v>
      </c>
      <c r="D38" s="37" t="s">
        <v>301</v>
      </c>
      <c r="E38" s="37" t="s">
        <v>302</v>
      </c>
      <c r="F38" s="37" t="s">
        <v>303</v>
      </c>
      <c r="G38" s="37" t="s">
        <v>304</v>
      </c>
      <c r="H38" s="37" t="s">
        <v>305</v>
      </c>
      <c r="I38" s="37" t="s">
        <v>306</v>
      </c>
      <c r="J38" s="37" t="s">
        <v>307</v>
      </c>
      <c r="K38" s="37" t="s">
        <v>308</v>
      </c>
      <c r="L38" s="37" t="s">
        <v>309</v>
      </c>
      <c r="M38" s="37" t="s">
        <v>310</v>
      </c>
      <c r="N38" s="37" t="s">
        <v>311</v>
      </c>
      <c r="P38" s="81" t="s">
        <v>313</v>
      </c>
      <c r="Q38" s="81" t="s">
        <v>314</v>
      </c>
      <c r="R38" s="81" t="s">
        <v>315</v>
      </c>
    </row>
    <row r="39" ht="15.75" customHeight="1">
      <c r="A39" s="71">
        <f>NEW!A1235</f>
        <v>1376</v>
      </c>
      <c r="B39" s="71" t="str">
        <f>NEW!C1235</f>
        <v>ROXANN FREDERICK</v>
      </c>
      <c r="C39" s="82">
        <f>NEW!G1235</f>
        <v>45986</v>
      </c>
      <c r="D39" s="82">
        <f t="shared" ref="D39:D88" si="14">IF(ISNUMBER(C39),C39-$B$6,"")</f>
        <v>45985</v>
      </c>
      <c r="E39" s="83">
        <f>IF(OR(NEW!M1235="COMPLETED",AND(NEW!N1235="COMPLETED",NEW!O1235="COMPLETED")),0,NEW!V1235*24)</f>
        <v>0</v>
      </c>
      <c r="F39" s="83">
        <f>IF(NEW!K1235="COMPLETED",0,NEW!W1235*24)</f>
        <v>0</v>
      </c>
      <c r="G39" s="83">
        <f>IF(NEW!L1235="COMPLETED",0,NEW!X1235*24)</f>
        <v>0</v>
      </c>
      <c r="H39" s="83">
        <f t="shared" ref="H39:J39" si="13">SUM(E$39:E39)</f>
        <v>0</v>
      </c>
      <c r="I39" s="83">
        <f t="shared" si="13"/>
        <v>0</v>
      </c>
      <c r="J39" s="83">
        <f t="shared" si="13"/>
        <v>0</v>
      </c>
      <c r="K39" s="82">
        <f t="shared" ref="K39:K88" si="16">$B$7+MAX(H39,I39,J39)/$B$5*7</f>
        <v>46255</v>
      </c>
      <c r="L39" s="85">
        <f t="shared" ref="L39:L88" si="17">IF(ISNUMBER(D39),D39-K39,"")</f>
        <v>-270</v>
      </c>
      <c r="M39" s="86" t="str">
        <f t="shared" ref="M39:M88" si="18">IF(ISNUMBER(D39),IF(L39&lt;0,"BEHIND",IF(L39&lt;$B$6,"START NOW","ON TRACK")),"no date")</f>
        <v>BEHIND</v>
      </c>
      <c r="N39" s="86" t="str">
        <f t="shared" ref="N39:N88" si="19">IF(ISNUMBER(D39),IF(L39&lt;0,"● LATE",IF(L39&lt;7,"● TIGHT","● OK")),"")</f>
        <v>● LATE</v>
      </c>
      <c r="P39" s="87" t="str">
        <f t="shared" ref="P39:P88" si="20">IF(ISNUMBER(D39),IF((D39-$B$7)&gt;=7,H39/((D39-$B$7)/7),""),"")</f>
        <v/>
      </c>
      <c r="Q39" s="87" t="str">
        <f t="shared" ref="Q39:Q88" si="21">IF(ISNUMBER(D39),IF((D39-$B$7)&gt;=7,I39/((D39-$B$7)/7),""),"")</f>
        <v/>
      </c>
      <c r="R39" s="87" t="str">
        <f t="shared" ref="R39:R88" si="22">IF(ISNUMBER(D39),IF((D39-$B$7)&gt;=7,J39/((D39-$B$7)/7),""),"")</f>
        <v/>
      </c>
    </row>
    <row r="40" ht="15.75" customHeight="1">
      <c r="A40" s="71">
        <f>NEW!A1382</f>
        <v>1522</v>
      </c>
      <c r="B40" s="71" t="str">
        <f>NEW!C1382</f>
        <v>JOAN RASKIN-BROKEN FIRE PIT</v>
      </c>
      <c r="C40" s="82">
        <f>NEW!G1382</f>
        <v>46100</v>
      </c>
      <c r="D40" s="82">
        <f t="shared" si="14"/>
        <v>46099</v>
      </c>
      <c r="E40" s="83">
        <f>IF(OR(NEW!M1382="COMPLETED",AND(NEW!N1382="COMPLETED",NEW!O1382="COMPLETED")),0,NEW!V1382*24)</f>
        <v>0</v>
      </c>
      <c r="F40" s="83">
        <f>IF(NEW!K1382="COMPLETED",0,NEW!W1382*24)</f>
        <v>0</v>
      </c>
      <c r="G40" s="83">
        <f>IF(NEW!L1382="COMPLETED",0,NEW!X1382*24)</f>
        <v>0</v>
      </c>
      <c r="H40" s="83">
        <f t="shared" ref="H40:J40" si="15">SUM(E$39:E40)</f>
        <v>0</v>
      </c>
      <c r="I40" s="83">
        <f t="shared" si="15"/>
        <v>0</v>
      </c>
      <c r="J40" s="83">
        <f t="shared" si="15"/>
        <v>0</v>
      </c>
      <c r="K40" s="82">
        <f t="shared" si="16"/>
        <v>46255</v>
      </c>
      <c r="L40" s="85">
        <f t="shared" si="17"/>
        <v>-156</v>
      </c>
      <c r="M40" s="86" t="str">
        <f t="shared" si="18"/>
        <v>BEHIND</v>
      </c>
      <c r="N40" s="86" t="str">
        <f t="shared" si="19"/>
        <v>● LATE</v>
      </c>
      <c r="P40" s="87" t="str">
        <f t="shared" si="20"/>
        <v/>
      </c>
      <c r="Q40" s="87" t="str">
        <f t="shared" si="21"/>
        <v/>
      </c>
      <c r="R40" s="87" t="str">
        <f t="shared" si="22"/>
        <v/>
      </c>
    </row>
    <row r="41" ht="15.75" customHeight="1">
      <c r="A41" s="71">
        <f>NEW!A1388</f>
        <v>1529</v>
      </c>
      <c r="B41" s="71" t="str">
        <f>NEW!C1388</f>
        <v>GINA PIPER</v>
      </c>
      <c r="C41" s="82">
        <f>NEW!G1388</f>
        <v>46143</v>
      </c>
      <c r="D41" s="82">
        <f t="shared" si="14"/>
        <v>46142</v>
      </c>
      <c r="E41" s="83">
        <f>IF(OR(NEW!M1388="COMPLETED",AND(NEW!N1388="COMPLETED",NEW!O1388="COMPLETED")),0,NEW!V1388*24)</f>
        <v>0</v>
      </c>
      <c r="F41" s="83">
        <f>IF(NEW!K1388="COMPLETED",0,NEW!W1388*24)</f>
        <v>0</v>
      </c>
      <c r="G41" s="83">
        <f>IF(NEW!L1388="COMPLETED",0,NEW!X1388*24)</f>
        <v>0</v>
      </c>
      <c r="H41" s="83">
        <f t="shared" ref="H41:J41" si="23">SUM(E$39:E41)</f>
        <v>0</v>
      </c>
      <c r="I41" s="83">
        <f t="shared" si="23"/>
        <v>0</v>
      </c>
      <c r="J41" s="83">
        <f t="shared" si="23"/>
        <v>0</v>
      </c>
      <c r="K41" s="82">
        <f t="shared" si="16"/>
        <v>46255</v>
      </c>
      <c r="L41" s="85">
        <f t="shared" si="17"/>
        <v>-113</v>
      </c>
      <c r="M41" s="86" t="str">
        <f t="shared" si="18"/>
        <v>BEHIND</v>
      </c>
      <c r="N41" s="86" t="str">
        <f t="shared" si="19"/>
        <v>● LATE</v>
      </c>
      <c r="P41" s="87" t="str">
        <f t="shared" si="20"/>
        <v/>
      </c>
      <c r="Q41" s="87" t="str">
        <f t="shared" si="21"/>
        <v/>
      </c>
      <c r="R41" s="87" t="str">
        <f t="shared" si="22"/>
        <v/>
      </c>
    </row>
    <row r="42" ht="15.75" customHeight="1">
      <c r="A42" s="71">
        <f>NEW!A1393</f>
        <v>1534</v>
      </c>
      <c r="B42" s="71" t="str">
        <f>NEW!C1393</f>
        <v>RITA-RICHARD RUSSEL</v>
      </c>
      <c r="C42" s="82">
        <f>NEW!G1393</f>
        <v>46154</v>
      </c>
      <c r="D42" s="82">
        <f t="shared" si="14"/>
        <v>46153</v>
      </c>
      <c r="E42" s="83">
        <f>IF(OR(NEW!M1393="COMPLETED",AND(NEW!N1393="COMPLETED",NEW!O1393="COMPLETED")),0,NEW!V1393*24)</f>
        <v>0</v>
      </c>
      <c r="F42" s="83">
        <f>IF(NEW!K1393="COMPLETED",0,NEW!W1393*24)</f>
        <v>0</v>
      </c>
      <c r="G42" s="83">
        <f>IF(NEW!L1393="COMPLETED",0,NEW!X1393*24)</f>
        <v>0</v>
      </c>
      <c r="H42" s="83">
        <f t="shared" ref="H42:J42" si="24">SUM(E$39:E42)</f>
        <v>0</v>
      </c>
      <c r="I42" s="83">
        <f t="shared" si="24"/>
        <v>0</v>
      </c>
      <c r="J42" s="83">
        <f t="shared" si="24"/>
        <v>0</v>
      </c>
      <c r="K42" s="82">
        <f t="shared" si="16"/>
        <v>46255</v>
      </c>
      <c r="L42" s="85">
        <f t="shared" si="17"/>
        <v>-102</v>
      </c>
      <c r="M42" s="86" t="str">
        <f t="shared" si="18"/>
        <v>BEHIND</v>
      </c>
      <c r="N42" s="86" t="str">
        <f t="shared" si="19"/>
        <v>● LATE</v>
      </c>
      <c r="P42" s="87" t="str">
        <f t="shared" si="20"/>
        <v/>
      </c>
      <c r="Q42" s="87" t="str">
        <f t="shared" si="21"/>
        <v/>
      </c>
      <c r="R42" s="87" t="str">
        <f t="shared" si="22"/>
        <v/>
      </c>
    </row>
    <row r="43" ht="15.75" customHeight="1">
      <c r="A43" s="71">
        <f>NEW!A1394</f>
        <v>1535</v>
      </c>
      <c r="B43" s="71" t="str">
        <f>NEW!C1394</f>
        <v>BAHAMAS-CHRIS PRICE</v>
      </c>
      <c r="C43" s="82">
        <f>NEW!G1394</f>
        <v>46181</v>
      </c>
      <c r="D43" s="82">
        <f t="shared" si="14"/>
        <v>46180</v>
      </c>
      <c r="E43" s="83">
        <f>IF(OR(NEW!M1394="COMPLETED",AND(NEW!N1394="COMPLETED",NEW!O1394="COMPLETED")),0,NEW!V1394*24)</f>
        <v>0</v>
      </c>
      <c r="F43" s="83">
        <f>IF(NEW!K1394="COMPLETED",0,NEW!W1394*24)</f>
        <v>0</v>
      </c>
      <c r="G43" s="83">
        <f>IF(NEW!L1394="COMPLETED",0,NEW!X1394*24)</f>
        <v>0</v>
      </c>
      <c r="H43" s="83">
        <f t="shared" ref="H43:J43" si="25">SUM(E$39:E43)</f>
        <v>0</v>
      </c>
      <c r="I43" s="83">
        <f t="shared" si="25"/>
        <v>0</v>
      </c>
      <c r="J43" s="83">
        <f t="shared" si="25"/>
        <v>0</v>
      </c>
      <c r="K43" s="82">
        <f t="shared" si="16"/>
        <v>46255</v>
      </c>
      <c r="L43" s="85">
        <f t="shared" si="17"/>
        <v>-75</v>
      </c>
      <c r="M43" s="86" t="str">
        <f t="shared" si="18"/>
        <v>BEHIND</v>
      </c>
      <c r="N43" s="86" t="str">
        <f t="shared" si="19"/>
        <v>● LATE</v>
      </c>
      <c r="P43" s="87" t="str">
        <f t="shared" si="20"/>
        <v/>
      </c>
      <c r="Q43" s="87" t="str">
        <f t="shared" si="21"/>
        <v/>
      </c>
      <c r="R43" s="87" t="str">
        <f t="shared" si="22"/>
        <v/>
      </c>
    </row>
    <row r="44" ht="15.75" customHeight="1">
      <c r="A44" s="71">
        <f>NEW!A1395</f>
        <v>1536</v>
      </c>
      <c r="B44" s="71" t="str">
        <f>NEW!C1395</f>
        <v>BRUCE SUSAN HALL</v>
      </c>
      <c r="C44" s="82">
        <f>NEW!G1395</f>
        <v>46149</v>
      </c>
      <c r="D44" s="82">
        <f t="shared" si="14"/>
        <v>46148</v>
      </c>
      <c r="E44" s="83">
        <f>IF(OR(NEW!M1395="COMPLETED",AND(NEW!N1395="COMPLETED",NEW!O1395="COMPLETED")),0,NEW!V1395*24)</f>
        <v>0</v>
      </c>
      <c r="F44" s="83">
        <f>IF(NEW!K1395="COMPLETED",0,NEW!W1395*24)</f>
        <v>0</v>
      </c>
      <c r="G44" s="83">
        <f>IF(NEW!L1395="COMPLETED",0,NEW!X1395*24)</f>
        <v>0</v>
      </c>
      <c r="H44" s="83">
        <f t="shared" ref="H44:J44" si="26">SUM(E$39:E44)</f>
        <v>0</v>
      </c>
      <c r="I44" s="83">
        <f t="shared" si="26"/>
        <v>0</v>
      </c>
      <c r="J44" s="83">
        <f t="shared" si="26"/>
        <v>0</v>
      </c>
      <c r="K44" s="82">
        <f t="shared" si="16"/>
        <v>46255</v>
      </c>
      <c r="L44" s="85">
        <f t="shared" si="17"/>
        <v>-107</v>
      </c>
      <c r="M44" s="86" t="str">
        <f t="shared" si="18"/>
        <v>BEHIND</v>
      </c>
      <c r="N44" s="86" t="str">
        <f t="shared" si="19"/>
        <v>● LATE</v>
      </c>
      <c r="P44" s="87" t="str">
        <f t="shared" si="20"/>
        <v/>
      </c>
      <c r="Q44" s="87" t="str">
        <f t="shared" si="21"/>
        <v/>
      </c>
      <c r="R44" s="87" t="str">
        <f t="shared" si="22"/>
        <v/>
      </c>
    </row>
    <row r="45" ht="15.75" customHeight="1">
      <c r="A45" s="71">
        <f>NEW!A1398</f>
        <v>1539</v>
      </c>
      <c r="B45" s="71" t="str">
        <f>NEW!C1398</f>
        <v>PATTI MIKE KLAYKO</v>
      </c>
      <c r="C45" s="82">
        <f>NEW!G1398</f>
        <v>46142</v>
      </c>
      <c r="D45" s="82">
        <f t="shared" si="14"/>
        <v>46141</v>
      </c>
      <c r="E45" s="83">
        <f>IF(OR(NEW!M1398="COMPLETED",AND(NEW!N1398="COMPLETED",NEW!O1398="COMPLETED")),0,NEW!V1398*24)</f>
        <v>0</v>
      </c>
      <c r="F45" s="83">
        <f>IF(NEW!K1398="COMPLETED",0,NEW!W1398*24)</f>
        <v>0</v>
      </c>
      <c r="G45" s="83">
        <f>IF(NEW!L1398="COMPLETED",0,NEW!X1398*24)</f>
        <v>0</v>
      </c>
      <c r="H45" s="83">
        <f t="shared" ref="H45:J45" si="27">SUM(E$39:E45)</f>
        <v>0</v>
      </c>
      <c r="I45" s="83">
        <f t="shared" si="27"/>
        <v>0</v>
      </c>
      <c r="J45" s="83">
        <f t="shared" si="27"/>
        <v>0</v>
      </c>
      <c r="K45" s="82">
        <f t="shared" si="16"/>
        <v>46255</v>
      </c>
      <c r="L45" s="85">
        <f t="shared" si="17"/>
        <v>-114</v>
      </c>
      <c r="M45" s="86" t="str">
        <f t="shared" si="18"/>
        <v>BEHIND</v>
      </c>
      <c r="N45" s="86" t="str">
        <f t="shared" si="19"/>
        <v>● LATE</v>
      </c>
      <c r="P45" s="87" t="str">
        <f t="shared" si="20"/>
        <v/>
      </c>
      <c r="Q45" s="87" t="str">
        <f t="shared" si="21"/>
        <v/>
      </c>
      <c r="R45" s="87" t="str">
        <f t="shared" si="22"/>
        <v/>
      </c>
    </row>
    <row r="46" ht="15.75" customHeight="1">
      <c r="A46" s="71">
        <f>NEW!A1402</f>
        <v>1543</v>
      </c>
      <c r="B46" s="71" t="str">
        <f>NEW!C1402</f>
        <v>MARK PATRICK ROACH</v>
      </c>
      <c r="C46" s="82">
        <f>NEW!G1402</f>
        <v>46162</v>
      </c>
      <c r="D46" s="82">
        <f t="shared" si="14"/>
        <v>46161</v>
      </c>
      <c r="E46" s="83">
        <f>IF(OR(NEW!M1402="COMPLETED",AND(NEW!N1402="COMPLETED",NEW!O1402="COMPLETED")),0,NEW!V1402*24)</f>
        <v>0</v>
      </c>
      <c r="F46" s="83">
        <f>IF(NEW!K1402="COMPLETED",0,NEW!W1402*24)</f>
        <v>0</v>
      </c>
      <c r="G46" s="83">
        <f>IF(NEW!L1402="COMPLETED",0,NEW!X1402*24)</f>
        <v>0</v>
      </c>
      <c r="H46" s="83">
        <f t="shared" ref="H46:J46" si="28">SUM(E$39:E46)</f>
        <v>0</v>
      </c>
      <c r="I46" s="83">
        <f t="shared" si="28"/>
        <v>0</v>
      </c>
      <c r="J46" s="83">
        <f t="shared" si="28"/>
        <v>0</v>
      </c>
      <c r="K46" s="82">
        <f t="shared" si="16"/>
        <v>46255</v>
      </c>
      <c r="L46" s="85">
        <f t="shared" si="17"/>
        <v>-94</v>
      </c>
      <c r="M46" s="86" t="str">
        <f t="shared" si="18"/>
        <v>BEHIND</v>
      </c>
      <c r="N46" s="86" t="str">
        <f t="shared" si="19"/>
        <v>● LATE</v>
      </c>
      <c r="P46" s="87" t="str">
        <f t="shared" si="20"/>
        <v/>
      </c>
      <c r="Q46" s="87" t="str">
        <f t="shared" si="21"/>
        <v/>
      </c>
      <c r="R46" s="87" t="str">
        <f t="shared" si="22"/>
        <v/>
      </c>
    </row>
    <row r="47" ht="15.75" customHeight="1">
      <c r="A47" s="71">
        <f>NEW!A1408</f>
        <v>1551</v>
      </c>
      <c r="B47" s="71" t="str">
        <f>NEW!C1408</f>
        <v>JEN BAWNER DEKTON</v>
      </c>
      <c r="C47" s="82">
        <f>NEW!G1408</f>
        <v>46139</v>
      </c>
      <c r="D47" s="82">
        <f t="shared" si="14"/>
        <v>46138</v>
      </c>
      <c r="E47" s="83">
        <f>IF(OR(NEW!M1408="COMPLETED",AND(NEW!N1408="COMPLETED",NEW!O1408="COMPLETED")),0,NEW!V1408*24)</f>
        <v>0</v>
      </c>
      <c r="F47" s="83">
        <f>IF(NEW!K1408="COMPLETED",0,NEW!W1408*24)</f>
        <v>0</v>
      </c>
      <c r="G47" s="83">
        <f>IF(NEW!L1408="COMPLETED",0,NEW!X1408*24)</f>
        <v>0</v>
      </c>
      <c r="H47" s="83">
        <f t="shared" ref="H47:J47" si="29">SUM(E$39:E47)</f>
        <v>0</v>
      </c>
      <c r="I47" s="83">
        <f t="shared" si="29"/>
        <v>0</v>
      </c>
      <c r="J47" s="83">
        <f t="shared" si="29"/>
        <v>0</v>
      </c>
      <c r="K47" s="82">
        <f t="shared" si="16"/>
        <v>46255</v>
      </c>
      <c r="L47" s="85">
        <f t="shared" si="17"/>
        <v>-117</v>
      </c>
      <c r="M47" s="86" t="str">
        <f t="shared" si="18"/>
        <v>BEHIND</v>
      </c>
      <c r="N47" s="86" t="str">
        <f t="shared" si="19"/>
        <v>● LATE</v>
      </c>
      <c r="P47" s="87" t="str">
        <f t="shared" si="20"/>
        <v/>
      </c>
      <c r="Q47" s="87" t="str">
        <f t="shared" si="21"/>
        <v/>
      </c>
      <c r="R47" s="87" t="str">
        <f t="shared" si="22"/>
        <v/>
      </c>
    </row>
    <row r="48" ht="15.75" customHeight="1">
      <c r="A48" s="71">
        <f>NEW!A1409</f>
        <v>1552</v>
      </c>
      <c r="B48" s="71" t="str">
        <f>NEW!C1409</f>
        <v>LINDA SCHOENER</v>
      </c>
      <c r="C48" s="82">
        <f>NEW!G1409</f>
        <v>46168</v>
      </c>
      <c r="D48" s="82">
        <f t="shared" si="14"/>
        <v>46167</v>
      </c>
      <c r="E48" s="83">
        <f>IF(OR(NEW!M1409="COMPLETED",AND(NEW!N1409="COMPLETED",NEW!O1409="COMPLETED")),0,NEW!V1409*24)</f>
        <v>0</v>
      </c>
      <c r="F48" s="83">
        <f>IF(NEW!K1409="COMPLETED",0,NEW!W1409*24)</f>
        <v>0</v>
      </c>
      <c r="G48" s="83">
        <f>IF(NEW!L1409="COMPLETED",0,NEW!X1409*24)</f>
        <v>0</v>
      </c>
      <c r="H48" s="83">
        <f t="shared" ref="H48:J48" si="30">SUM(E$39:E48)</f>
        <v>0</v>
      </c>
      <c r="I48" s="83">
        <f t="shared" si="30"/>
        <v>0</v>
      </c>
      <c r="J48" s="83">
        <f t="shared" si="30"/>
        <v>0</v>
      </c>
      <c r="K48" s="82">
        <f t="shared" si="16"/>
        <v>46255</v>
      </c>
      <c r="L48" s="85">
        <f t="shared" si="17"/>
        <v>-88</v>
      </c>
      <c r="M48" s="86" t="str">
        <f t="shared" si="18"/>
        <v>BEHIND</v>
      </c>
      <c r="N48" s="86" t="str">
        <f t="shared" si="19"/>
        <v>● LATE</v>
      </c>
      <c r="P48" s="87" t="str">
        <f t="shared" si="20"/>
        <v/>
      </c>
      <c r="Q48" s="87" t="str">
        <f t="shared" si="21"/>
        <v/>
      </c>
      <c r="R48" s="87" t="str">
        <f t="shared" si="22"/>
        <v/>
      </c>
    </row>
    <row r="49" ht="15.75" customHeight="1">
      <c r="A49" s="71">
        <f>NEW!A1411</f>
        <v>1553</v>
      </c>
      <c r="B49" s="71" t="str">
        <f>NEW!C1411</f>
        <v>OPTIMA SIGNATURE CHICAGO</v>
      </c>
      <c r="C49" s="82">
        <f>NEW!G1411</f>
        <v>46153</v>
      </c>
      <c r="D49" s="82">
        <f t="shared" si="14"/>
        <v>46152</v>
      </c>
      <c r="E49" s="83">
        <f>IF(OR(NEW!M1411="COMPLETED",AND(NEW!N1411="COMPLETED",NEW!O1411="COMPLETED")),0,NEW!V1411*24)</f>
        <v>0</v>
      </c>
      <c r="F49" s="83">
        <f>IF(NEW!K1411="COMPLETED",0,NEW!W1411*24)</f>
        <v>0</v>
      </c>
      <c r="G49" s="83">
        <f>IF(NEW!L1411="COMPLETED",0,NEW!X1411*24)</f>
        <v>0</v>
      </c>
      <c r="H49" s="83">
        <f t="shared" ref="H49:J49" si="31">SUM(E$39:E49)</f>
        <v>0</v>
      </c>
      <c r="I49" s="83">
        <f t="shared" si="31"/>
        <v>0</v>
      </c>
      <c r="J49" s="83">
        <f t="shared" si="31"/>
        <v>0</v>
      </c>
      <c r="K49" s="82">
        <f t="shared" si="16"/>
        <v>46255</v>
      </c>
      <c r="L49" s="85">
        <f t="shared" si="17"/>
        <v>-103</v>
      </c>
      <c r="M49" s="86" t="str">
        <f t="shared" si="18"/>
        <v>BEHIND</v>
      </c>
      <c r="N49" s="86" t="str">
        <f t="shared" si="19"/>
        <v>● LATE</v>
      </c>
      <c r="P49" s="87" t="str">
        <f t="shared" si="20"/>
        <v/>
      </c>
      <c r="Q49" s="87" t="str">
        <f t="shared" si="21"/>
        <v/>
      </c>
      <c r="R49" s="87" t="str">
        <f t="shared" si="22"/>
        <v/>
      </c>
    </row>
    <row r="50" ht="15.75" customHeight="1">
      <c r="A50" s="71">
        <f>NEW!A1410</f>
        <v>1552</v>
      </c>
      <c r="B50" s="71" t="str">
        <f>NEW!C1410</f>
        <v>LINDA SCHOENER</v>
      </c>
      <c r="C50" s="82">
        <f>NEW!G1410</f>
        <v>46148</v>
      </c>
      <c r="D50" s="82">
        <f t="shared" si="14"/>
        <v>46147</v>
      </c>
      <c r="E50" s="83">
        <f>IF(OR(NEW!M1410="COMPLETED",AND(NEW!N1410="COMPLETED",NEW!O1410="COMPLETED")),0,NEW!V1410*24)</f>
        <v>0</v>
      </c>
      <c r="F50" s="83">
        <f>IF(NEW!K1410="COMPLETED",0,NEW!W1410*24)</f>
        <v>0</v>
      </c>
      <c r="G50" s="83">
        <f>IF(NEW!L1410="COMPLETED",0,NEW!X1410*24)</f>
        <v>0</v>
      </c>
      <c r="H50" s="83">
        <f t="shared" ref="H50:J50" si="32">SUM(E$39:E50)</f>
        <v>0</v>
      </c>
      <c r="I50" s="83">
        <f t="shared" si="32"/>
        <v>0</v>
      </c>
      <c r="J50" s="83">
        <f t="shared" si="32"/>
        <v>0</v>
      </c>
      <c r="K50" s="82">
        <f t="shared" si="16"/>
        <v>46255</v>
      </c>
      <c r="L50" s="85">
        <f t="shared" si="17"/>
        <v>-108</v>
      </c>
      <c r="M50" s="86" t="str">
        <f t="shared" si="18"/>
        <v>BEHIND</v>
      </c>
      <c r="N50" s="86" t="str">
        <f t="shared" si="19"/>
        <v>● LATE</v>
      </c>
      <c r="P50" s="87" t="str">
        <f t="shared" si="20"/>
        <v/>
      </c>
      <c r="Q50" s="87" t="str">
        <f t="shared" si="21"/>
        <v/>
      </c>
      <c r="R50" s="87" t="str">
        <f t="shared" si="22"/>
        <v/>
      </c>
    </row>
    <row r="51" ht="15.75" customHeight="1">
      <c r="A51" s="71">
        <f>NEW!A1414</f>
        <v>1554</v>
      </c>
      <c r="B51" s="71" t="str">
        <f>NEW!C1414</f>
        <v>NIVINE-DANY BAHDOUCH</v>
      </c>
      <c r="C51" s="82">
        <f>NEW!G1414</f>
        <v>46155</v>
      </c>
      <c r="D51" s="82">
        <f t="shared" si="14"/>
        <v>46154</v>
      </c>
      <c r="E51" s="83">
        <f>IF(OR(NEW!M1414="COMPLETED",AND(NEW!N1414="COMPLETED",NEW!O1414="COMPLETED")),0,NEW!V1414*24)</f>
        <v>0</v>
      </c>
      <c r="F51" s="83">
        <f>IF(NEW!K1414="COMPLETED",0,NEW!W1414*24)</f>
        <v>0</v>
      </c>
      <c r="G51" s="83">
        <f>IF(NEW!L1414="COMPLETED",0,NEW!X1414*24)</f>
        <v>0</v>
      </c>
      <c r="H51" s="83">
        <f t="shared" ref="H51:J51" si="33">SUM(E$39:E51)</f>
        <v>0</v>
      </c>
      <c r="I51" s="83">
        <f t="shared" si="33"/>
        <v>0</v>
      </c>
      <c r="J51" s="83">
        <f t="shared" si="33"/>
        <v>0</v>
      </c>
      <c r="K51" s="82">
        <f t="shared" si="16"/>
        <v>46255</v>
      </c>
      <c r="L51" s="85">
        <f t="shared" si="17"/>
        <v>-101</v>
      </c>
      <c r="M51" s="86" t="str">
        <f t="shared" si="18"/>
        <v>BEHIND</v>
      </c>
      <c r="N51" s="86" t="str">
        <f t="shared" si="19"/>
        <v>● LATE</v>
      </c>
      <c r="P51" s="87" t="str">
        <f t="shared" si="20"/>
        <v/>
      </c>
      <c r="Q51" s="87" t="str">
        <f t="shared" si="21"/>
        <v/>
      </c>
      <c r="R51" s="87" t="str">
        <f t="shared" si="22"/>
        <v/>
      </c>
    </row>
    <row r="52" ht="15.75" customHeight="1">
      <c r="A52" s="71">
        <f>NEW!A1415</f>
        <v>1555</v>
      </c>
      <c r="B52" s="71" t="str">
        <f>NEW!C1415</f>
        <v>DESIGN ONE</v>
      </c>
      <c r="C52" s="82">
        <f>NEW!G1415</f>
        <v>46160</v>
      </c>
      <c r="D52" s="82">
        <f t="shared" si="14"/>
        <v>46159</v>
      </c>
      <c r="E52" s="83">
        <f>IF(OR(NEW!M1415="COMPLETED",AND(NEW!N1415="COMPLETED",NEW!O1415="COMPLETED")),0,NEW!V1415*24)</f>
        <v>0</v>
      </c>
      <c r="F52" s="83">
        <f>IF(NEW!K1415="COMPLETED",0,NEW!W1415*24)</f>
        <v>0</v>
      </c>
      <c r="G52" s="83">
        <f>IF(NEW!L1415="COMPLETED",0,NEW!X1415*24)</f>
        <v>0</v>
      </c>
      <c r="H52" s="83">
        <f t="shared" ref="H52:J52" si="34">SUM(E$39:E52)</f>
        <v>0</v>
      </c>
      <c r="I52" s="83">
        <f t="shared" si="34"/>
        <v>0</v>
      </c>
      <c r="J52" s="83">
        <f t="shared" si="34"/>
        <v>0</v>
      </c>
      <c r="K52" s="82">
        <f t="shared" si="16"/>
        <v>46255</v>
      </c>
      <c r="L52" s="85">
        <f t="shared" si="17"/>
        <v>-96</v>
      </c>
      <c r="M52" s="86" t="str">
        <f t="shared" si="18"/>
        <v>BEHIND</v>
      </c>
      <c r="N52" s="86" t="str">
        <f t="shared" si="19"/>
        <v>● LATE</v>
      </c>
      <c r="P52" s="87" t="str">
        <f t="shared" si="20"/>
        <v/>
      </c>
      <c r="Q52" s="87" t="str">
        <f t="shared" si="21"/>
        <v/>
      </c>
      <c r="R52" s="87" t="str">
        <f t="shared" si="22"/>
        <v/>
      </c>
    </row>
    <row r="53" ht="15.75" customHeight="1">
      <c r="A53" s="71">
        <f>NEW!A1416</f>
        <v>1555</v>
      </c>
      <c r="B53" s="71" t="str">
        <f>NEW!C1416</f>
        <v>DESIGN ONE</v>
      </c>
      <c r="C53" s="82">
        <f>NEW!G1416</f>
        <v>46160</v>
      </c>
      <c r="D53" s="82">
        <f t="shared" si="14"/>
        <v>46159</v>
      </c>
      <c r="E53" s="83">
        <f>IF(OR(NEW!M1416="COMPLETED",AND(NEW!N1416="COMPLETED",NEW!O1416="COMPLETED")),0,NEW!V1416*24)</f>
        <v>0</v>
      </c>
      <c r="F53" s="83">
        <f>IF(NEW!K1416="COMPLETED",0,NEW!W1416*24)</f>
        <v>0</v>
      </c>
      <c r="G53" s="83">
        <f>IF(NEW!L1416="COMPLETED",0,NEW!X1416*24)</f>
        <v>0</v>
      </c>
      <c r="H53" s="83">
        <f t="shared" ref="H53:J53" si="35">SUM(E$39:E53)</f>
        <v>0</v>
      </c>
      <c r="I53" s="83">
        <f t="shared" si="35"/>
        <v>0</v>
      </c>
      <c r="J53" s="83">
        <f t="shared" si="35"/>
        <v>0</v>
      </c>
      <c r="K53" s="82">
        <f t="shared" si="16"/>
        <v>46255</v>
      </c>
      <c r="L53" s="85">
        <f t="shared" si="17"/>
        <v>-96</v>
      </c>
      <c r="M53" s="86" t="str">
        <f t="shared" si="18"/>
        <v>BEHIND</v>
      </c>
      <c r="N53" s="86" t="str">
        <f t="shared" si="19"/>
        <v>● LATE</v>
      </c>
      <c r="P53" s="87" t="str">
        <f t="shared" si="20"/>
        <v/>
      </c>
      <c r="Q53" s="87" t="str">
        <f t="shared" si="21"/>
        <v/>
      </c>
      <c r="R53" s="87" t="str">
        <f t="shared" si="22"/>
        <v/>
      </c>
    </row>
    <row r="54" ht="15.75" customHeight="1">
      <c r="A54" s="71">
        <f>NEW!A1420</f>
        <v>1557</v>
      </c>
      <c r="B54" s="71" t="str">
        <f>NEW!C1420</f>
        <v>JESSA CURTIS</v>
      </c>
      <c r="C54" s="82">
        <f>NEW!G1420</f>
        <v>46177</v>
      </c>
      <c r="D54" s="82">
        <f t="shared" si="14"/>
        <v>46176</v>
      </c>
      <c r="E54" s="83">
        <f>IF(OR(NEW!M1420="COMPLETED",AND(NEW!N1420="COMPLETED",NEW!O1420="COMPLETED")),0,NEW!V1420*24)</f>
        <v>0</v>
      </c>
      <c r="F54" s="83">
        <f>IF(NEW!K1420="COMPLETED",0,NEW!W1420*24)</f>
        <v>0</v>
      </c>
      <c r="G54" s="83">
        <f>IF(NEW!L1420="COMPLETED",0,NEW!X1420*24)</f>
        <v>0</v>
      </c>
      <c r="H54" s="83">
        <f t="shared" ref="H54:J54" si="36">SUM(E$39:E54)</f>
        <v>0</v>
      </c>
      <c r="I54" s="83">
        <f t="shared" si="36"/>
        <v>0</v>
      </c>
      <c r="J54" s="83">
        <f t="shared" si="36"/>
        <v>0</v>
      </c>
      <c r="K54" s="82">
        <f t="shared" si="16"/>
        <v>46255</v>
      </c>
      <c r="L54" s="85">
        <f t="shared" si="17"/>
        <v>-79</v>
      </c>
      <c r="M54" s="86" t="str">
        <f t="shared" si="18"/>
        <v>BEHIND</v>
      </c>
      <c r="N54" s="86" t="str">
        <f t="shared" si="19"/>
        <v>● LATE</v>
      </c>
      <c r="P54" s="87" t="str">
        <f t="shared" si="20"/>
        <v/>
      </c>
      <c r="Q54" s="87" t="str">
        <f t="shared" si="21"/>
        <v/>
      </c>
      <c r="R54" s="87" t="str">
        <f t="shared" si="22"/>
        <v/>
      </c>
    </row>
    <row r="55" ht="15.75" customHeight="1">
      <c r="A55" s="71">
        <f>NEW!A1421</f>
        <v>1558</v>
      </c>
      <c r="B55" s="71" t="str">
        <f>NEW!C1421</f>
        <v>HARRY HOBBS (ADD-ON)</v>
      </c>
      <c r="C55" s="82">
        <f>NEW!G1421</f>
        <v>46172</v>
      </c>
      <c r="D55" s="82">
        <f t="shared" si="14"/>
        <v>46171</v>
      </c>
      <c r="E55" s="83">
        <f>IF(OR(NEW!M1421="COMPLETED",AND(NEW!N1421="COMPLETED",NEW!O1421="COMPLETED")),0,NEW!V1421*24)</f>
        <v>0</v>
      </c>
      <c r="F55" s="83">
        <f>IF(NEW!K1421="COMPLETED",0,NEW!W1421*24)</f>
        <v>0</v>
      </c>
      <c r="G55" s="83">
        <f>IF(NEW!L1421="COMPLETED",0,NEW!X1421*24)</f>
        <v>0</v>
      </c>
      <c r="H55" s="83">
        <f t="shared" ref="H55:J55" si="37">SUM(E$39:E55)</f>
        <v>0</v>
      </c>
      <c r="I55" s="83">
        <f t="shared" si="37"/>
        <v>0</v>
      </c>
      <c r="J55" s="83">
        <f t="shared" si="37"/>
        <v>0</v>
      </c>
      <c r="K55" s="82">
        <f t="shared" si="16"/>
        <v>46255</v>
      </c>
      <c r="L55" s="85">
        <f t="shared" si="17"/>
        <v>-84</v>
      </c>
      <c r="M55" s="86" t="str">
        <f t="shared" si="18"/>
        <v>BEHIND</v>
      </c>
      <c r="N55" s="86" t="str">
        <f t="shared" si="19"/>
        <v>● LATE</v>
      </c>
      <c r="P55" s="87" t="str">
        <f t="shared" si="20"/>
        <v/>
      </c>
      <c r="Q55" s="87" t="str">
        <f t="shared" si="21"/>
        <v/>
      </c>
      <c r="R55" s="87" t="str">
        <f t="shared" si="22"/>
        <v/>
      </c>
    </row>
    <row r="56" ht="15.75" customHeight="1">
      <c r="A56" s="71">
        <f>NEW!A1422</f>
        <v>1558</v>
      </c>
      <c r="B56" s="71" t="str">
        <f>NEW!C1422</f>
        <v>HARRY HOBBS (ADD-ON)</v>
      </c>
      <c r="C56" s="82">
        <f>NEW!G1422</f>
        <v>46163</v>
      </c>
      <c r="D56" s="82">
        <f t="shared" si="14"/>
        <v>46162</v>
      </c>
      <c r="E56" s="83">
        <f>IF(OR(NEW!M1422="COMPLETED",AND(NEW!N1422="COMPLETED",NEW!O1422="COMPLETED")),0,NEW!V1422*24)</f>
        <v>0</v>
      </c>
      <c r="F56" s="83">
        <f>IF(NEW!K1422="COMPLETED",0,NEW!W1422*24)</f>
        <v>0</v>
      </c>
      <c r="G56" s="83">
        <f>IF(NEW!L1422="COMPLETED",0,NEW!X1422*24)</f>
        <v>0</v>
      </c>
      <c r="H56" s="83">
        <f t="shared" ref="H56:J56" si="38">SUM(E$39:E56)</f>
        <v>0</v>
      </c>
      <c r="I56" s="83">
        <f t="shared" si="38"/>
        <v>0</v>
      </c>
      <c r="J56" s="83">
        <f t="shared" si="38"/>
        <v>0</v>
      </c>
      <c r="K56" s="82">
        <f t="shared" si="16"/>
        <v>46255</v>
      </c>
      <c r="L56" s="85">
        <f t="shared" si="17"/>
        <v>-93</v>
      </c>
      <c r="M56" s="86" t="str">
        <f t="shared" si="18"/>
        <v>BEHIND</v>
      </c>
      <c r="N56" s="86" t="str">
        <f t="shared" si="19"/>
        <v>● LATE</v>
      </c>
      <c r="P56" s="87" t="str">
        <f t="shared" si="20"/>
        <v/>
      </c>
      <c r="Q56" s="87" t="str">
        <f t="shared" si="21"/>
        <v/>
      </c>
      <c r="R56" s="87" t="str">
        <f t="shared" si="22"/>
        <v/>
      </c>
    </row>
    <row r="57" ht="15.75" customHeight="1">
      <c r="A57" s="71">
        <f>NEW!A1423</f>
        <v>1560</v>
      </c>
      <c r="B57" s="71" t="str">
        <f>NEW!C1423</f>
        <v>AMANDA STEVEN HOUGHTON</v>
      </c>
      <c r="C57" s="82">
        <f>NEW!G1423</f>
        <v>46133</v>
      </c>
      <c r="D57" s="82">
        <f t="shared" si="14"/>
        <v>46132</v>
      </c>
      <c r="E57" s="83">
        <f>IF(OR(NEW!M1423="COMPLETED",AND(NEW!N1423="COMPLETED",NEW!O1423="COMPLETED")),0,NEW!V1423*24)</f>
        <v>0</v>
      </c>
      <c r="F57" s="83">
        <f>IF(NEW!K1423="COMPLETED",0,NEW!W1423*24)</f>
        <v>0</v>
      </c>
      <c r="G57" s="83">
        <f>IF(NEW!L1423="COMPLETED",0,NEW!X1423*24)</f>
        <v>0</v>
      </c>
      <c r="H57" s="83">
        <f t="shared" ref="H57:J57" si="39">SUM(E$39:E57)</f>
        <v>0</v>
      </c>
      <c r="I57" s="83">
        <f t="shared" si="39"/>
        <v>0</v>
      </c>
      <c r="J57" s="83">
        <f t="shared" si="39"/>
        <v>0</v>
      </c>
      <c r="K57" s="82">
        <f t="shared" si="16"/>
        <v>46255</v>
      </c>
      <c r="L57" s="85">
        <f t="shared" si="17"/>
        <v>-123</v>
      </c>
      <c r="M57" s="86" t="str">
        <f t="shared" si="18"/>
        <v>BEHIND</v>
      </c>
      <c r="N57" s="86" t="str">
        <f t="shared" si="19"/>
        <v>● LATE</v>
      </c>
      <c r="P57" s="87" t="str">
        <f t="shared" si="20"/>
        <v/>
      </c>
      <c r="Q57" s="87" t="str">
        <f t="shared" si="21"/>
        <v/>
      </c>
      <c r="R57" s="87" t="str">
        <f t="shared" si="22"/>
        <v/>
      </c>
    </row>
    <row r="58" ht="15.75" customHeight="1">
      <c r="A58" s="71">
        <f>NEW!A1425</f>
        <v>1562</v>
      </c>
      <c r="B58" s="71" t="str">
        <f>NEW!C1425</f>
        <v>JW MARRIOT BED</v>
      </c>
      <c r="C58" s="82">
        <f>NEW!G1425</f>
        <v>46141</v>
      </c>
      <c r="D58" s="82">
        <f t="shared" si="14"/>
        <v>46140</v>
      </c>
      <c r="E58" s="83">
        <f>IF(OR(NEW!M1425="COMPLETED",AND(NEW!N1425="COMPLETED",NEW!O1425="COMPLETED")),0,NEW!V1425*24)</f>
        <v>0</v>
      </c>
      <c r="F58" s="83">
        <f>IF(NEW!K1425="COMPLETED",0,NEW!W1425*24)</f>
        <v>0</v>
      </c>
      <c r="G58" s="83">
        <f>IF(NEW!L1425="COMPLETED",0,NEW!X1425*24)</f>
        <v>0</v>
      </c>
      <c r="H58" s="83">
        <f t="shared" ref="H58:J58" si="40">SUM(E$39:E58)</f>
        <v>0</v>
      </c>
      <c r="I58" s="83">
        <f t="shared" si="40"/>
        <v>0</v>
      </c>
      <c r="J58" s="83">
        <f t="shared" si="40"/>
        <v>0</v>
      </c>
      <c r="K58" s="82">
        <f t="shared" si="16"/>
        <v>46255</v>
      </c>
      <c r="L58" s="85">
        <f t="shared" si="17"/>
        <v>-115</v>
      </c>
      <c r="M58" s="86" t="str">
        <f t="shared" si="18"/>
        <v>BEHIND</v>
      </c>
      <c r="N58" s="86" t="str">
        <f t="shared" si="19"/>
        <v>● LATE</v>
      </c>
      <c r="P58" s="87" t="str">
        <f t="shared" si="20"/>
        <v/>
      </c>
      <c r="Q58" s="87" t="str">
        <f t="shared" si="21"/>
        <v/>
      </c>
      <c r="R58" s="87" t="str">
        <f t="shared" si="22"/>
        <v/>
      </c>
    </row>
    <row r="59" ht="15.75" customHeight="1">
      <c r="A59" s="71">
        <f>NEW!A1427</f>
        <v>1564</v>
      </c>
      <c r="B59" s="71" t="str">
        <f>NEW!C1427</f>
        <v>NANCY-MARK BOWMAN</v>
      </c>
      <c r="C59" s="82">
        <f>NEW!G1427</f>
        <v>46163</v>
      </c>
      <c r="D59" s="82">
        <f t="shared" si="14"/>
        <v>46162</v>
      </c>
      <c r="E59" s="83">
        <f>IF(OR(NEW!M1427="COMPLETED",AND(NEW!N1427="COMPLETED",NEW!O1427="COMPLETED")),0,NEW!V1427*24)</f>
        <v>0</v>
      </c>
      <c r="F59" s="83">
        <f>IF(NEW!K1427="COMPLETED",0,NEW!W1427*24)</f>
        <v>0</v>
      </c>
      <c r="G59" s="83">
        <f>IF(NEW!L1427="COMPLETED",0,NEW!X1427*24)</f>
        <v>0</v>
      </c>
      <c r="H59" s="83">
        <f t="shared" ref="H59:J59" si="41">SUM(E$39:E59)</f>
        <v>0</v>
      </c>
      <c r="I59" s="83">
        <f t="shared" si="41"/>
        <v>0</v>
      </c>
      <c r="J59" s="83">
        <f t="shared" si="41"/>
        <v>0</v>
      </c>
      <c r="K59" s="82">
        <f t="shared" si="16"/>
        <v>46255</v>
      </c>
      <c r="L59" s="85">
        <f t="shared" si="17"/>
        <v>-93</v>
      </c>
      <c r="M59" s="86" t="str">
        <f t="shared" si="18"/>
        <v>BEHIND</v>
      </c>
      <c r="N59" s="86" t="str">
        <f t="shared" si="19"/>
        <v>● LATE</v>
      </c>
      <c r="P59" s="87" t="str">
        <f t="shared" si="20"/>
        <v/>
      </c>
      <c r="Q59" s="87" t="str">
        <f t="shared" si="21"/>
        <v/>
      </c>
      <c r="R59" s="87" t="str">
        <f t="shared" si="22"/>
        <v/>
      </c>
    </row>
    <row r="60" ht="15.75" customHeight="1">
      <c r="A60" s="71">
        <f>NEW!A1428</f>
        <v>1565</v>
      </c>
      <c r="B60" s="71" t="str">
        <f>NEW!C1428</f>
        <v>AMAR TAKHUR</v>
      </c>
      <c r="C60" s="82">
        <f>NEW!G1428</f>
        <v>46192</v>
      </c>
      <c r="D60" s="82">
        <f t="shared" si="14"/>
        <v>46191</v>
      </c>
      <c r="E60" s="83">
        <f>IF(OR(NEW!M1428="COMPLETED",AND(NEW!N1428="COMPLETED",NEW!O1428="COMPLETED")),0,NEW!V1428*24)</f>
        <v>0</v>
      </c>
      <c r="F60" s="83">
        <f>IF(NEW!K1428="COMPLETED",0,NEW!W1428*24)</f>
        <v>0</v>
      </c>
      <c r="G60" s="83">
        <f>IF(NEW!L1428="COMPLETED",0,NEW!X1428*24)</f>
        <v>0</v>
      </c>
      <c r="H60" s="83">
        <f t="shared" ref="H60:J60" si="42">SUM(E$39:E60)</f>
        <v>0</v>
      </c>
      <c r="I60" s="83">
        <f t="shared" si="42"/>
        <v>0</v>
      </c>
      <c r="J60" s="83">
        <f t="shared" si="42"/>
        <v>0</v>
      </c>
      <c r="K60" s="82">
        <f t="shared" si="16"/>
        <v>46255</v>
      </c>
      <c r="L60" s="85">
        <f t="shared" si="17"/>
        <v>-64</v>
      </c>
      <c r="M60" s="86" t="str">
        <f t="shared" si="18"/>
        <v>BEHIND</v>
      </c>
      <c r="N60" s="86" t="str">
        <f t="shared" si="19"/>
        <v>● LATE</v>
      </c>
      <c r="P60" s="87" t="str">
        <f t="shared" si="20"/>
        <v/>
      </c>
      <c r="Q60" s="87" t="str">
        <f t="shared" si="21"/>
        <v/>
      </c>
      <c r="R60" s="87" t="str">
        <f t="shared" si="22"/>
        <v/>
      </c>
    </row>
    <row r="61" ht="15.75" customHeight="1">
      <c r="A61" s="71">
        <f>NEW!A1429</f>
        <v>1566</v>
      </c>
      <c r="B61" s="71" t="str">
        <f>NEW!C1429</f>
        <v>CHERYSE MILLER</v>
      </c>
      <c r="C61" s="82">
        <f>NEW!G1429</f>
        <v>46174</v>
      </c>
      <c r="D61" s="82">
        <f t="shared" si="14"/>
        <v>46173</v>
      </c>
      <c r="E61" s="83">
        <f>IF(OR(NEW!M1429="COMPLETED",AND(NEW!N1429="COMPLETED",NEW!O1429="COMPLETED")),0,NEW!V1429*24)</f>
        <v>0</v>
      </c>
      <c r="F61" s="83">
        <f>IF(NEW!K1429="COMPLETED",0,NEW!W1429*24)</f>
        <v>0</v>
      </c>
      <c r="G61" s="83">
        <f>IF(NEW!L1429="COMPLETED",0,NEW!X1429*24)</f>
        <v>0</v>
      </c>
      <c r="H61" s="83">
        <f t="shared" ref="H61:J61" si="43">SUM(E$39:E61)</f>
        <v>0</v>
      </c>
      <c r="I61" s="83">
        <f t="shared" si="43"/>
        <v>0</v>
      </c>
      <c r="J61" s="83">
        <f t="shared" si="43"/>
        <v>0</v>
      </c>
      <c r="K61" s="82">
        <f t="shared" si="16"/>
        <v>46255</v>
      </c>
      <c r="L61" s="85">
        <f t="shared" si="17"/>
        <v>-82</v>
      </c>
      <c r="M61" s="86" t="str">
        <f t="shared" si="18"/>
        <v>BEHIND</v>
      </c>
      <c r="N61" s="86" t="str">
        <f t="shared" si="19"/>
        <v>● LATE</v>
      </c>
      <c r="P61" s="87" t="str">
        <f t="shared" si="20"/>
        <v/>
      </c>
      <c r="Q61" s="87" t="str">
        <f t="shared" si="21"/>
        <v/>
      </c>
      <c r="R61" s="87" t="str">
        <f t="shared" si="22"/>
        <v/>
      </c>
    </row>
    <row r="62" ht="15.75" customHeight="1">
      <c r="A62" s="71">
        <f>NEW!A1430</f>
        <v>1567</v>
      </c>
      <c r="B62" s="71" t="str">
        <f>NEW!C1430</f>
        <v>ROBYN-CHRIS PARK</v>
      </c>
      <c r="C62" s="82">
        <f>NEW!G1430</f>
        <v>46184</v>
      </c>
      <c r="D62" s="82">
        <f t="shared" si="14"/>
        <v>46183</v>
      </c>
      <c r="E62" s="83">
        <f>IF(OR(NEW!M1430="COMPLETED",AND(NEW!N1430="COMPLETED",NEW!O1430="COMPLETED")),0,NEW!V1430*24)</f>
        <v>0</v>
      </c>
      <c r="F62" s="83">
        <f>IF(NEW!K1430="COMPLETED",0,NEW!W1430*24)</f>
        <v>0</v>
      </c>
      <c r="G62" s="83">
        <f>IF(NEW!L1430="COMPLETED",0,NEW!X1430*24)</f>
        <v>0</v>
      </c>
      <c r="H62" s="83">
        <f t="shared" ref="H62:J62" si="44">SUM(E$39:E62)</f>
        <v>0</v>
      </c>
      <c r="I62" s="83">
        <f t="shared" si="44"/>
        <v>0</v>
      </c>
      <c r="J62" s="83">
        <f t="shared" si="44"/>
        <v>0</v>
      </c>
      <c r="K62" s="82">
        <f t="shared" si="16"/>
        <v>46255</v>
      </c>
      <c r="L62" s="85">
        <f t="shared" si="17"/>
        <v>-72</v>
      </c>
      <c r="M62" s="86" t="str">
        <f t="shared" si="18"/>
        <v>BEHIND</v>
      </c>
      <c r="N62" s="86" t="str">
        <f t="shared" si="19"/>
        <v>● LATE</v>
      </c>
      <c r="P62" s="87" t="str">
        <f t="shared" si="20"/>
        <v/>
      </c>
      <c r="Q62" s="87" t="str">
        <f t="shared" si="21"/>
        <v/>
      </c>
      <c r="R62" s="87" t="str">
        <f t="shared" si="22"/>
        <v/>
      </c>
    </row>
    <row r="63" ht="15.75" customHeight="1">
      <c r="A63" s="71">
        <f>NEW!A1431</f>
        <v>1568</v>
      </c>
      <c r="B63" s="71" t="str">
        <f>NEW!C1431</f>
        <v>AMANDA WOOD</v>
      </c>
      <c r="C63" s="82">
        <f>NEW!G1431</f>
        <v>46170</v>
      </c>
      <c r="D63" s="82">
        <f t="shared" si="14"/>
        <v>46169</v>
      </c>
      <c r="E63" s="83">
        <f>IF(OR(NEW!M1431="COMPLETED",AND(NEW!N1431="COMPLETED",NEW!O1431="COMPLETED")),0,NEW!V1431*24)</f>
        <v>0</v>
      </c>
      <c r="F63" s="83">
        <f>IF(NEW!K1431="COMPLETED",0,NEW!W1431*24)</f>
        <v>0</v>
      </c>
      <c r="G63" s="83">
        <f>IF(NEW!L1431="COMPLETED",0,NEW!X1431*24)</f>
        <v>0</v>
      </c>
      <c r="H63" s="83">
        <f t="shared" ref="H63:J63" si="45">SUM(E$39:E63)</f>
        <v>0</v>
      </c>
      <c r="I63" s="83">
        <f t="shared" si="45"/>
        <v>0</v>
      </c>
      <c r="J63" s="83">
        <f t="shared" si="45"/>
        <v>0</v>
      </c>
      <c r="K63" s="82">
        <f t="shared" si="16"/>
        <v>46255</v>
      </c>
      <c r="L63" s="85">
        <f t="shared" si="17"/>
        <v>-86</v>
      </c>
      <c r="M63" s="86" t="str">
        <f t="shared" si="18"/>
        <v>BEHIND</v>
      </c>
      <c r="N63" s="86" t="str">
        <f t="shared" si="19"/>
        <v>● LATE</v>
      </c>
      <c r="P63" s="87" t="str">
        <f t="shared" si="20"/>
        <v/>
      </c>
      <c r="Q63" s="87" t="str">
        <f t="shared" si="21"/>
        <v/>
      </c>
      <c r="R63" s="87" t="str">
        <f t="shared" si="22"/>
        <v/>
      </c>
    </row>
    <row r="64" ht="15.75" customHeight="1">
      <c r="A64" s="71">
        <f>NEW!A1432</f>
        <v>1569</v>
      </c>
      <c r="B64" s="71" t="str">
        <f>NEW!C1432</f>
        <v>JEFF BENCK</v>
      </c>
      <c r="C64" s="82">
        <f>NEW!G1432</f>
        <v>46181</v>
      </c>
      <c r="D64" s="82">
        <f t="shared" si="14"/>
        <v>46180</v>
      </c>
      <c r="E64" s="83">
        <f>IF(OR(NEW!M1432="COMPLETED",AND(NEW!N1432="COMPLETED",NEW!O1432="COMPLETED")),0,NEW!V1432*24)</f>
        <v>0</v>
      </c>
      <c r="F64" s="83">
        <f>IF(NEW!K1432="COMPLETED",0,NEW!W1432*24)</f>
        <v>0</v>
      </c>
      <c r="G64" s="83">
        <f>IF(NEW!L1432="COMPLETED",0,NEW!X1432*24)</f>
        <v>0</v>
      </c>
      <c r="H64" s="83">
        <f t="shared" ref="H64:J64" si="46">SUM(E$39:E64)</f>
        <v>0</v>
      </c>
      <c r="I64" s="83">
        <f t="shared" si="46"/>
        <v>0</v>
      </c>
      <c r="J64" s="83">
        <f t="shared" si="46"/>
        <v>0</v>
      </c>
      <c r="K64" s="82">
        <f t="shared" si="16"/>
        <v>46255</v>
      </c>
      <c r="L64" s="85">
        <f t="shared" si="17"/>
        <v>-75</v>
      </c>
      <c r="M64" s="86" t="str">
        <f t="shared" si="18"/>
        <v>BEHIND</v>
      </c>
      <c r="N64" s="86" t="str">
        <f t="shared" si="19"/>
        <v>● LATE</v>
      </c>
      <c r="P64" s="87" t="str">
        <f t="shared" si="20"/>
        <v/>
      </c>
      <c r="Q64" s="87" t="str">
        <f t="shared" si="21"/>
        <v/>
      </c>
      <c r="R64" s="87" t="str">
        <f t="shared" si="22"/>
        <v/>
      </c>
    </row>
    <row r="65" ht="15.75" customHeight="1">
      <c r="A65" s="71">
        <f>NEW!A1433</f>
        <v>1570</v>
      </c>
      <c r="B65" s="71" t="str">
        <f>NEW!C1433</f>
        <v>LORI KENDRICK</v>
      </c>
      <c r="C65" s="82">
        <f>NEW!G1433</f>
        <v>46183</v>
      </c>
      <c r="D65" s="82">
        <f t="shared" si="14"/>
        <v>46182</v>
      </c>
      <c r="E65" s="83">
        <f>IF(OR(NEW!M1433="COMPLETED",AND(NEW!N1433="COMPLETED",NEW!O1433="COMPLETED")),0,NEW!V1433*24)</f>
        <v>0</v>
      </c>
      <c r="F65" s="83">
        <f>IF(NEW!K1433="COMPLETED",0,NEW!W1433*24)</f>
        <v>0</v>
      </c>
      <c r="G65" s="83">
        <f>IF(NEW!L1433="COMPLETED",0,NEW!X1433*24)</f>
        <v>0</v>
      </c>
      <c r="H65" s="83">
        <f t="shared" ref="H65:J65" si="47">SUM(E$39:E65)</f>
        <v>0</v>
      </c>
      <c r="I65" s="83">
        <f t="shared" si="47"/>
        <v>0</v>
      </c>
      <c r="J65" s="83">
        <f t="shared" si="47"/>
        <v>0</v>
      </c>
      <c r="K65" s="82">
        <f t="shared" si="16"/>
        <v>46255</v>
      </c>
      <c r="L65" s="85">
        <f t="shared" si="17"/>
        <v>-73</v>
      </c>
      <c r="M65" s="86" t="str">
        <f t="shared" si="18"/>
        <v>BEHIND</v>
      </c>
      <c r="N65" s="86" t="str">
        <f t="shared" si="19"/>
        <v>● LATE</v>
      </c>
      <c r="P65" s="87" t="str">
        <f t="shared" si="20"/>
        <v/>
      </c>
      <c r="Q65" s="87" t="str">
        <f t="shared" si="21"/>
        <v/>
      </c>
      <c r="R65" s="87" t="str">
        <f t="shared" si="22"/>
        <v/>
      </c>
    </row>
    <row r="66" ht="15.75" customHeight="1">
      <c r="A66" s="71">
        <f>NEW!A1445</f>
        <v>1586</v>
      </c>
      <c r="B66" s="71" t="str">
        <f>NEW!C1445</f>
        <v>ROBIN CZAP</v>
      </c>
      <c r="C66" s="82">
        <f>NEW!G1445</f>
        <v>46176</v>
      </c>
      <c r="D66" s="82">
        <f t="shared" si="14"/>
        <v>46175</v>
      </c>
      <c r="E66" s="83">
        <f>IF(OR(NEW!M1445="COMPLETED",AND(NEW!N1445="COMPLETED",NEW!O1445="COMPLETED")),0,NEW!V1445*24)</f>
        <v>0</v>
      </c>
      <c r="F66" s="83">
        <f>IF(NEW!K1445="COMPLETED",0,NEW!W1445*24)</f>
        <v>0</v>
      </c>
      <c r="G66" s="83">
        <f>IF(NEW!L1445="COMPLETED",0,NEW!X1445*24)</f>
        <v>0</v>
      </c>
      <c r="H66" s="83">
        <f t="shared" ref="H66:J66" si="48">SUM(E$39:E66)</f>
        <v>0</v>
      </c>
      <c r="I66" s="83">
        <f t="shared" si="48"/>
        <v>0</v>
      </c>
      <c r="J66" s="83">
        <f t="shared" si="48"/>
        <v>0</v>
      </c>
      <c r="K66" s="82">
        <f t="shared" si="16"/>
        <v>46255</v>
      </c>
      <c r="L66" s="85">
        <f t="shared" si="17"/>
        <v>-80</v>
      </c>
      <c r="M66" s="86" t="str">
        <f t="shared" si="18"/>
        <v>BEHIND</v>
      </c>
      <c r="N66" s="86" t="str">
        <f t="shared" si="19"/>
        <v>● LATE</v>
      </c>
      <c r="P66" s="87" t="str">
        <f t="shared" si="20"/>
        <v/>
      </c>
      <c r="Q66" s="87" t="str">
        <f t="shared" si="21"/>
        <v/>
      </c>
      <c r="R66" s="87" t="str">
        <f t="shared" si="22"/>
        <v/>
      </c>
    </row>
    <row r="67" ht="15.75" customHeight="1">
      <c r="A67" s="71">
        <f>NEW!A1434</f>
        <v>1571</v>
      </c>
      <c r="B67" s="71" t="str">
        <f>NEW!C1434</f>
        <v>VASANTHA SUMANTH</v>
      </c>
      <c r="C67" s="82">
        <f>NEW!G1434</f>
        <v>46161</v>
      </c>
      <c r="D67" s="82">
        <f t="shared" si="14"/>
        <v>46160</v>
      </c>
      <c r="E67" s="83">
        <f>IF(OR(NEW!M1434="COMPLETED",AND(NEW!N1434="COMPLETED",NEW!O1434="COMPLETED")),0,NEW!V1434*24)</f>
        <v>0</v>
      </c>
      <c r="F67" s="83">
        <f>IF(NEW!K1434="COMPLETED",0,NEW!W1434*24)</f>
        <v>0</v>
      </c>
      <c r="G67" s="83">
        <f>IF(NEW!L1434="COMPLETED",0,NEW!X1434*24)</f>
        <v>0</v>
      </c>
      <c r="H67" s="83">
        <f t="shared" ref="H67:J67" si="49">SUM(E$39:E67)</f>
        <v>0</v>
      </c>
      <c r="I67" s="83">
        <f t="shared" si="49"/>
        <v>0</v>
      </c>
      <c r="J67" s="83">
        <f t="shared" si="49"/>
        <v>0</v>
      </c>
      <c r="K67" s="82">
        <f t="shared" si="16"/>
        <v>46255</v>
      </c>
      <c r="L67" s="85">
        <f t="shared" si="17"/>
        <v>-95</v>
      </c>
      <c r="M67" s="86" t="str">
        <f t="shared" si="18"/>
        <v>BEHIND</v>
      </c>
      <c r="N67" s="86" t="str">
        <f t="shared" si="19"/>
        <v>● LATE</v>
      </c>
      <c r="P67" s="87" t="str">
        <f t="shared" si="20"/>
        <v/>
      </c>
      <c r="Q67" s="87" t="str">
        <f t="shared" si="21"/>
        <v/>
      </c>
      <c r="R67" s="87" t="str">
        <f t="shared" si="22"/>
        <v/>
      </c>
    </row>
    <row r="68" ht="15.75" customHeight="1">
      <c r="A68" s="71">
        <f>NEW!A1436</f>
        <v>1575</v>
      </c>
      <c r="B68" s="71" t="str">
        <f>NEW!C1436</f>
        <v>ASHLEY CHAMPAGNE</v>
      </c>
      <c r="C68" s="82">
        <f>NEW!G1436</f>
        <v>46191</v>
      </c>
      <c r="D68" s="82">
        <f t="shared" si="14"/>
        <v>46190</v>
      </c>
      <c r="E68" s="83">
        <f>IF(OR(NEW!M1436="COMPLETED",AND(NEW!N1436="COMPLETED",NEW!O1436="COMPLETED")),0,NEW!V1436*24)</f>
        <v>0</v>
      </c>
      <c r="F68" s="83">
        <f>IF(NEW!K1436="COMPLETED",0,NEW!W1436*24)</f>
        <v>0</v>
      </c>
      <c r="G68" s="83">
        <f>IF(NEW!L1436="COMPLETED",0,NEW!X1436*24)</f>
        <v>0</v>
      </c>
      <c r="H68" s="83">
        <f t="shared" ref="H68:J68" si="50">SUM(E$39:E68)</f>
        <v>0</v>
      </c>
      <c r="I68" s="83">
        <f t="shared" si="50"/>
        <v>0</v>
      </c>
      <c r="J68" s="83">
        <f t="shared" si="50"/>
        <v>0</v>
      </c>
      <c r="K68" s="82">
        <f t="shared" si="16"/>
        <v>46255</v>
      </c>
      <c r="L68" s="85">
        <f t="shared" si="17"/>
        <v>-65</v>
      </c>
      <c r="M68" s="86" t="str">
        <f t="shared" si="18"/>
        <v>BEHIND</v>
      </c>
      <c r="N68" s="86" t="str">
        <f t="shared" si="19"/>
        <v>● LATE</v>
      </c>
      <c r="P68" s="87" t="str">
        <f t="shared" si="20"/>
        <v/>
      </c>
      <c r="Q68" s="87" t="str">
        <f t="shared" si="21"/>
        <v/>
      </c>
      <c r="R68" s="87" t="str">
        <f t="shared" si="22"/>
        <v/>
      </c>
    </row>
    <row r="69" ht="15.75" customHeight="1">
      <c r="A69" s="71">
        <f>NEW!A1437</f>
        <v>1577</v>
      </c>
      <c r="B69" s="71" t="str">
        <f>NEW!C1437</f>
        <v>DR MARK SIEGEL</v>
      </c>
      <c r="C69" s="82">
        <f>NEW!G1437</f>
        <v>46142</v>
      </c>
      <c r="D69" s="82">
        <f t="shared" si="14"/>
        <v>46141</v>
      </c>
      <c r="E69" s="83">
        <f>IF(OR(NEW!M1437="COMPLETED",AND(NEW!N1437="COMPLETED",NEW!O1437="COMPLETED")),0,NEW!V1437*24)</f>
        <v>0</v>
      </c>
      <c r="F69" s="83">
        <f>IF(NEW!K1437="COMPLETED",0,NEW!W1437*24)</f>
        <v>0</v>
      </c>
      <c r="G69" s="83">
        <f>IF(NEW!L1437="COMPLETED",0,NEW!X1437*24)</f>
        <v>0</v>
      </c>
      <c r="H69" s="83">
        <f t="shared" ref="H69:J69" si="51">SUM(E$39:E69)</f>
        <v>0</v>
      </c>
      <c r="I69" s="83">
        <f t="shared" si="51"/>
        <v>0</v>
      </c>
      <c r="J69" s="83">
        <f t="shared" si="51"/>
        <v>0</v>
      </c>
      <c r="K69" s="82">
        <f t="shared" si="16"/>
        <v>46255</v>
      </c>
      <c r="L69" s="85">
        <f t="shared" si="17"/>
        <v>-114</v>
      </c>
      <c r="M69" s="86" t="str">
        <f t="shared" si="18"/>
        <v>BEHIND</v>
      </c>
      <c r="N69" s="86" t="str">
        <f t="shared" si="19"/>
        <v>● LATE</v>
      </c>
      <c r="P69" s="87" t="str">
        <f t="shared" si="20"/>
        <v/>
      </c>
      <c r="Q69" s="87" t="str">
        <f t="shared" si="21"/>
        <v/>
      </c>
      <c r="R69" s="87" t="str">
        <f t="shared" si="22"/>
        <v/>
      </c>
    </row>
    <row r="70" ht="15.75" customHeight="1">
      <c r="A70" s="71">
        <f>NEW!A1438</f>
        <v>1578</v>
      </c>
      <c r="B70" s="71" t="str">
        <f>NEW!C1438</f>
        <v>DAN AMBROSE</v>
      </c>
      <c r="C70" s="82">
        <f>NEW!G1438</f>
        <v>46167</v>
      </c>
      <c r="D70" s="82">
        <f t="shared" si="14"/>
        <v>46166</v>
      </c>
      <c r="E70" s="83">
        <f>IF(OR(NEW!M1438="COMPLETED",AND(NEW!N1438="COMPLETED",NEW!O1438="COMPLETED")),0,NEW!V1438*24)</f>
        <v>0</v>
      </c>
      <c r="F70" s="83">
        <f>IF(NEW!K1438="COMPLETED",0,NEW!W1438*24)</f>
        <v>0</v>
      </c>
      <c r="G70" s="83">
        <f>IF(NEW!L1438="COMPLETED",0,NEW!X1438*24)</f>
        <v>0</v>
      </c>
      <c r="H70" s="83">
        <f t="shared" ref="H70:J70" si="52">SUM(E$39:E70)</f>
        <v>0</v>
      </c>
      <c r="I70" s="83">
        <f t="shared" si="52"/>
        <v>0</v>
      </c>
      <c r="J70" s="83">
        <f t="shared" si="52"/>
        <v>0</v>
      </c>
      <c r="K70" s="82">
        <f t="shared" si="16"/>
        <v>46255</v>
      </c>
      <c r="L70" s="85">
        <f t="shared" si="17"/>
        <v>-89</v>
      </c>
      <c r="M70" s="86" t="str">
        <f t="shared" si="18"/>
        <v>BEHIND</v>
      </c>
      <c r="N70" s="86" t="str">
        <f t="shared" si="19"/>
        <v>● LATE</v>
      </c>
      <c r="P70" s="87" t="str">
        <f t="shared" si="20"/>
        <v/>
      </c>
      <c r="Q70" s="87" t="str">
        <f t="shared" si="21"/>
        <v/>
      </c>
      <c r="R70" s="87" t="str">
        <f t="shared" si="22"/>
        <v/>
      </c>
    </row>
    <row r="71" ht="15.75" customHeight="1">
      <c r="A71" s="71">
        <f>NEW!A1441</f>
        <v>1581</v>
      </c>
      <c r="B71" s="71" t="str">
        <f>NEW!C1441</f>
        <v>32 COLOR SAMPLE RINGS</v>
      </c>
      <c r="C71" s="82">
        <f>NEW!G1441</f>
        <v>46169</v>
      </c>
      <c r="D71" s="82">
        <f t="shared" si="14"/>
        <v>46168</v>
      </c>
      <c r="E71" s="83">
        <f>IF(OR(NEW!M1441="COMPLETED",AND(NEW!N1441="COMPLETED",NEW!O1441="COMPLETED")),0,NEW!V1441*24)</f>
        <v>0</v>
      </c>
      <c r="F71" s="83">
        <f>IF(NEW!K1441="COMPLETED",0,NEW!W1441*24)</f>
        <v>0</v>
      </c>
      <c r="G71" s="83">
        <f>IF(NEW!L1441="COMPLETED",0,NEW!X1441*24)</f>
        <v>0</v>
      </c>
      <c r="H71" s="83">
        <f t="shared" ref="H71:J71" si="53">SUM(E$39:E71)</f>
        <v>0</v>
      </c>
      <c r="I71" s="83">
        <f t="shared" si="53"/>
        <v>0</v>
      </c>
      <c r="J71" s="83">
        <f t="shared" si="53"/>
        <v>0</v>
      </c>
      <c r="K71" s="82">
        <f t="shared" si="16"/>
        <v>46255</v>
      </c>
      <c r="L71" s="85">
        <f t="shared" si="17"/>
        <v>-87</v>
      </c>
      <c r="M71" s="86" t="str">
        <f t="shared" si="18"/>
        <v>BEHIND</v>
      </c>
      <c r="N71" s="86" t="str">
        <f t="shared" si="19"/>
        <v>● LATE</v>
      </c>
      <c r="P71" s="87" t="str">
        <f t="shared" si="20"/>
        <v/>
      </c>
      <c r="Q71" s="87" t="str">
        <f t="shared" si="21"/>
        <v/>
      </c>
      <c r="R71" s="87" t="str">
        <f t="shared" si="22"/>
        <v/>
      </c>
    </row>
    <row r="72" ht="15.75" customHeight="1">
      <c r="A72" s="71">
        <f>NEW!A1443</f>
        <v>1584</v>
      </c>
      <c r="B72" s="71" t="str">
        <f>NEW!C1443</f>
        <v>SHARIF MALIHE</v>
      </c>
      <c r="C72" s="82">
        <f>NEW!G1443</f>
        <v>46176</v>
      </c>
      <c r="D72" s="82">
        <f t="shared" si="14"/>
        <v>46175</v>
      </c>
      <c r="E72" s="83">
        <f>IF(OR(NEW!M1443="COMPLETED",AND(NEW!N1443="COMPLETED",NEW!O1443="COMPLETED")),0,NEW!V1443*24)</f>
        <v>0</v>
      </c>
      <c r="F72" s="83">
        <f>IF(NEW!K1443="COMPLETED",0,NEW!W1443*24)</f>
        <v>0</v>
      </c>
      <c r="G72" s="83">
        <f>IF(NEW!L1443="COMPLETED",0,NEW!X1443*24)</f>
        <v>0</v>
      </c>
      <c r="H72" s="83">
        <f t="shared" ref="H72:J72" si="54">SUM(E$39:E72)</f>
        <v>0</v>
      </c>
      <c r="I72" s="83">
        <f t="shared" si="54"/>
        <v>0</v>
      </c>
      <c r="J72" s="83">
        <f t="shared" si="54"/>
        <v>0</v>
      </c>
      <c r="K72" s="82">
        <f t="shared" si="16"/>
        <v>46255</v>
      </c>
      <c r="L72" s="85">
        <f t="shared" si="17"/>
        <v>-80</v>
      </c>
      <c r="M72" s="86" t="str">
        <f t="shared" si="18"/>
        <v>BEHIND</v>
      </c>
      <c r="N72" s="86" t="str">
        <f t="shared" si="19"/>
        <v>● LATE</v>
      </c>
      <c r="P72" s="87" t="str">
        <f t="shared" si="20"/>
        <v/>
      </c>
      <c r="Q72" s="87" t="str">
        <f t="shared" si="21"/>
        <v/>
      </c>
      <c r="R72" s="87" t="str">
        <f t="shared" si="22"/>
        <v/>
      </c>
    </row>
    <row r="73" ht="15.75" customHeight="1">
      <c r="A73" s="71">
        <f>NEW!A1444</f>
        <v>1585</v>
      </c>
      <c r="B73" s="71" t="str">
        <f>NEW!C1444</f>
        <v>JEFF BROWN</v>
      </c>
      <c r="C73" s="82">
        <f>NEW!G1444</f>
        <v>46192</v>
      </c>
      <c r="D73" s="82">
        <f t="shared" si="14"/>
        <v>46191</v>
      </c>
      <c r="E73" s="83">
        <f>IF(OR(NEW!M1444="COMPLETED",AND(NEW!N1444="COMPLETED",NEW!O1444="COMPLETED")),0,NEW!V1444*24)</f>
        <v>0</v>
      </c>
      <c r="F73" s="83">
        <f>IF(NEW!K1444="COMPLETED",0,NEW!W1444*24)</f>
        <v>0</v>
      </c>
      <c r="G73" s="83">
        <f>IF(NEW!L1444="COMPLETED",0,NEW!X1444*24)</f>
        <v>0</v>
      </c>
      <c r="H73" s="83">
        <f t="shared" ref="H73:J73" si="55">SUM(E$39:E73)</f>
        <v>0</v>
      </c>
      <c r="I73" s="83">
        <f t="shared" si="55"/>
        <v>0</v>
      </c>
      <c r="J73" s="83">
        <f t="shared" si="55"/>
        <v>0</v>
      </c>
      <c r="K73" s="82">
        <f t="shared" si="16"/>
        <v>46255</v>
      </c>
      <c r="L73" s="85">
        <f t="shared" si="17"/>
        <v>-64</v>
      </c>
      <c r="M73" s="86" t="str">
        <f t="shared" si="18"/>
        <v>BEHIND</v>
      </c>
      <c r="N73" s="86" t="str">
        <f t="shared" si="19"/>
        <v>● LATE</v>
      </c>
      <c r="P73" s="87" t="str">
        <f t="shared" si="20"/>
        <v/>
      </c>
      <c r="Q73" s="87" t="str">
        <f t="shared" si="21"/>
        <v/>
      </c>
      <c r="R73" s="87" t="str">
        <f t="shared" si="22"/>
        <v/>
      </c>
    </row>
    <row r="74" ht="15.75" customHeight="1">
      <c r="A74" s="71">
        <f>NEW!A1446</f>
        <v>1587</v>
      </c>
      <c r="B74" s="71" t="str">
        <f>NEW!C1446</f>
        <v>WARR-DAN CHINITZ</v>
      </c>
      <c r="C74" s="82">
        <f>NEW!G1446</f>
        <v>46170</v>
      </c>
      <c r="D74" s="82">
        <f t="shared" si="14"/>
        <v>46169</v>
      </c>
      <c r="E74" s="83">
        <f>IF(OR(NEW!M1446="COMPLETED",AND(NEW!N1446="COMPLETED",NEW!O1446="COMPLETED")),0,NEW!V1446*24)</f>
        <v>0</v>
      </c>
      <c r="F74" s="83">
        <f>IF(NEW!K1446="COMPLETED",0,NEW!W1446*24)</f>
        <v>0</v>
      </c>
      <c r="G74" s="83">
        <f>IF(NEW!L1446="COMPLETED",0,NEW!X1446*24)</f>
        <v>0</v>
      </c>
      <c r="H74" s="83">
        <f t="shared" ref="H74:J74" si="56">SUM(E$39:E74)</f>
        <v>0</v>
      </c>
      <c r="I74" s="83">
        <f t="shared" si="56"/>
        <v>0</v>
      </c>
      <c r="J74" s="83">
        <f t="shared" si="56"/>
        <v>0</v>
      </c>
      <c r="K74" s="82">
        <f t="shared" si="16"/>
        <v>46255</v>
      </c>
      <c r="L74" s="85">
        <f t="shared" si="17"/>
        <v>-86</v>
      </c>
      <c r="M74" s="86" t="str">
        <f t="shared" si="18"/>
        <v>BEHIND</v>
      </c>
      <c r="N74" s="86" t="str">
        <f t="shared" si="19"/>
        <v>● LATE</v>
      </c>
      <c r="P74" s="87" t="str">
        <f t="shared" si="20"/>
        <v/>
      </c>
      <c r="Q74" s="87" t="str">
        <f t="shared" si="21"/>
        <v/>
      </c>
      <c r="R74" s="87" t="str">
        <f t="shared" si="22"/>
        <v/>
      </c>
    </row>
    <row r="75" ht="15.75" customHeight="1">
      <c r="A75" s="71">
        <f>NEW!A1447</f>
        <v>1588</v>
      </c>
      <c r="B75" s="71" t="str">
        <f>NEW!C1447</f>
        <v>GREG LYON</v>
      </c>
      <c r="C75" s="82">
        <f>NEW!G1447</f>
        <v>46177</v>
      </c>
      <c r="D75" s="82">
        <f t="shared" si="14"/>
        <v>46176</v>
      </c>
      <c r="E75" s="83">
        <f>IF(OR(NEW!M1447="COMPLETED",AND(NEW!N1447="COMPLETED",NEW!O1447="COMPLETED")),0,NEW!V1447*24)</f>
        <v>0</v>
      </c>
      <c r="F75" s="83">
        <f>IF(NEW!K1447="COMPLETED",0,NEW!W1447*24)</f>
        <v>0</v>
      </c>
      <c r="G75" s="83">
        <f>IF(NEW!L1447="COMPLETED",0,NEW!X1447*24)</f>
        <v>0</v>
      </c>
      <c r="H75" s="83">
        <f t="shared" ref="H75:J75" si="57">SUM(E$39:E75)</f>
        <v>0</v>
      </c>
      <c r="I75" s="83">
        <f t="shared" si="57"/>
        <v>0</v>
      </c>
      <c r="J75" s="83">
        <f t="shared" si="57"/>
        <v>0</v>
      </c>
      <c r="K75" s="82">
        <f t="shared" si="16"/>
        <v>46255</v>
      </c>
      <c r="L75" s="85">
        <f t="shared" si="17"/>
        <v>-79</v>
      </c>
      <c r="M75" s="86" t="str">
        <f t="shared" si="18"/>
        <v>BEHIND</v>
      </c>
      <c r="N75" s="86" t="str">
        <f t="shared" si="19"/>
        <v>● LATE</v>
      </c>
      <c r="P75" s="87" t="str">
        <f t="shared" si="20"/>
        <v/>
      </c>
      <c r="Q75" s="87" t="str">
        <f t="shared" si="21"/>
        <v/>
      </c>
      <c r="R75" s="87" t="str">
        <f t="shared" si="22"/>
        <v/>
      </c>
    </row>
    <row r="76" ht="15.75" customHeight="1">
      <c r="A76" s="71">
        <f>NEW!A1448</f>
        <v>1589</v>
      </c>
      <c r="B76" s="71" t="str">
        <f>NEW!C1448</f>
        <v>RIVER RANCH TIEBACKS</v>
      </c>
      <c r="C76" s="82">
        <f>NEW!G1448</f>
        <v>46154</v>
      </c>
      <c r="D76" s="82">
        <f t="shared" si="14"/>
        <v>46153</v>
      </c>
      <c r="E76" s="83">
        <f>IF(OR(NEW!M1448="COMPLETED",AND(NEW!N1448="COMPLETED",NEW!O1448="COMPLETED")),0,NEW!V1448*24)</f>
        <v>0</v>
      </c>
      <c r="F76" s="83">
        <f>IF(NEW!K1448="COMPLETED",0,NEW!W1448*24)</f>
        <v>0</v>
      </c>
      <c r="G76" s="83">
        <f>IF(NEW!L1448="COMPLETED",0,NEW!X1448*24)</f>
        <v>0</v>
      </c>
      <c r="H76" s="83">
        <f t="shared" ref="H76:J76" si="58">SUM(E$39:E76)</f>
        <v>0</v>
      </c>
      <c r="I76" s="83">
        <f t="shared" si="58"/>
        <v>0</v>
      </c>
      <c r="J76" s="83">
        <f t="shared" si="58"/>
        <v>0</v>
      </c>
      <c r="K76" s="82">
        <f t="shared" si="16"/>
        <v>46255</v>
      </c>
      <c r="L76" s="85">
        <f t="shared" si="17"/>
        <v>-102</v>
      </c>
      <c r="M76" s="86" t="str">
        <f t="shared" si="18"/>
        <v>BEHIND</v>
      </c>
      <c r="N76" s="86" t="str">
        <f t="shared" si="19"/>
        <v>● LATE</v>
      </c>
      <c r="P76" s="87" t="str">
        <f t="shared" si="20"/>
        <v/>
      </c>
      <c r="Q76" s="87" t="str">
        <f t="shared" si="21"/>
        <v/>
      </c>
      <c r="R76" s="87" t="str">
        <f t="shared" si="22"/>
        <v/>
      </c>
    </row>
    <row r="77" ht="15.75" customHeight="1">
      <c r="A77" s="71">
        <f>NEW!A1435</f>
        <v>1574</v>
      </c>
      <c r="B77" s="71" t="str">
        <f>NEW!C1435</f>
        <v>MARTI BERTOLINO</v>
      </c>
      <c r="C77" s="82">
        <f>NEW!G1435</f>
        <v>46176</v>
      </c>
      <c r="D77" s="82">
        <f t="shared" si="14"/>
        <v>46175</v>
      </c>
      <c r="E77" s="83">
        <f>IF(OR(NEW!M1435="COMPLETED",AND(NEW!N1435="COMPLETED",NEW!O1435="COMPLETED")),0,NEW!V1435*24)</f>
        <v>0</v>
      </c>
      <c r="F77" s="83">
        <f>IF(NEW!K1435="COMPLETED",0,NEW!W1435*24)</f>
        <v>0</v>
      </c>
      <c r="G77" s="83">
        <f>IF(NEW!L1435="COMPLETED",0,NEW!X1435*24)</f>
        <v>0</v>
      </c>
      <c r="H77" s="83">
        <f t="shared" ref="H77:J77" si="59">SUM(E$39:E77)</f>
        <v>0</v>
      </c>
      <c r="I77" s="83">
        <f t="shared" si="59"/>
        <v>0</v>
      </c>
      <c r="J77" s="83">
        <f t="shared" si="59"/>
        <v>0</v>
      </c>
      <c r="K77" s="82">
        <f t="shared" si="16"/>
        <v>46255</v>
      </c>
      <c r="L77" s="85">
        <f t="shared" si="17"/>
        <v>-80</v>
      </c>
      <c r="M77" s="86" t="str">
        <f t="shared" si="18"/>
        <v>BEHIND</v>
      </c>
      <c r="N77" s="86" t="str">
        <f t="shared" si="19"/>
        <v>● LATE</v>
      </c>
      <c r="P77" s="87" t="str">
        <f t="shared" si="20"/>
        <v/>
      </c>
      <c r="Q77" s="87" t="str">
        <f t="shared" si="21"/>
        <v/>
      </c>
      <c r="R77" s="87" t="str">
        <f t="shared" si="22"/>
        <v/>
      </c>
    </row>
    <row r="78" ht="15.75" customHeight="1">
      <c r="A78" s="71">
        <f>NEW!A1449</f>
        <v>1590</v>
      </c>
      <c r="B78" s="71" t="str">
        <f>NEW!C1449</f>
        <v>MICHELLE JAO VELASQUEZ</v>
      </c>
      <c r="C78" s="82">
        <f>NEW!G1449</f>
        <v>46185</v>
      </c>
      <c r="D78" s="82">
        <f t="shared" si="14"/>
        <v>46184</v>
      </c>
      <c r="E78" s="83">
        <f>IF(OR(NEW!M1449="COMPLETED",AND(NEW!N1449="COMPLETED",NEW!O1449="COMPLETED")),0,NEW!V1449*24)</f>
        <v>0</v>
      </c>
      <c r="F78" s="83">
        <f>IF(NEW!K1449="COMPLETED",0,NEW!W1449*24)</f>
        <v>0</v>
      </c>
      <c r="G78" s="83">
        <f>IF(NEW!L1449="COMPLETED",0,NEW!X1449*24)</f>
        <v>0</v>
      </c>
      <c r="H78" s="83">
        <f t="shared" ref="H78:J78" si="60">SUM(E$39:E78)</f>
        <v>0</v>
      </c>
      <c r="I78" s="83">
        <f t="shared" si="60"/>
        <v>0</v>
      </c>
      <c r="J78" s="83">
        <f t="shared" si="60"/>
        <v>0</v>
      </c>
      <c r="K78" s="82">
        <f t="shared" si="16"/>
        <v>46255</v>
      </c>
      <c r="L78" s="85">
        <f t="shared" si="17"/>
        <v>-71</v>
      </c>
      <c r="M78" s="86" t="str">
        <f t="shared" si="18"/>
        <v>BEHIND</v>
      </c>
      <c r="N78" s="86" t="str">
        <f t="shared" si="19"/>
        <v>● LATE</v>
      </c>
      <c r="P78" s="87" t="str">
        <f t="shared" si="20"/>
        <v/>
      </c>
      <c r="Q78" s="87" t="str">
        <f t="shared" si="21"/>
        <v/>
      </c>
      <c r="R78" s="87" t="str">
        <f t="shared" si="22"/>
        <v/>
      </c>
    </row>
    <row r="79" ht="15.75" customHeight="1">
      <c r="A79" s="71" t="str">
        <f>NEW!A1499</f>
        <v>1155-S</v>
      </c>
      <c r="B79" s="71" t="str">
        <f>NEW!C1499</f>
        <v>DIDI SPINA REDOIG SEAT-DEKTON</v>
      </c>
      <c r="C79" s="82">
        <f>NEW!G1499</f>
        <v>45841</v>
      </c>
      <c r="D79" s="82">
        <f t="shared" si="14"/>
        <v>45840</v>
      </c>
      <c r="E79" s="83">
        <f>IF(OR(NEW!M1499="COMPLETED",AND(NEW!N1499="COMPLETED",NEW!O1499="COMPLETED")),0,NEW!V1499*24)</f>
        <v>0</v>
      </c>
      <c r="F79" s="83">
        <f>IF(NEW!K1499="COMPLETED",0,NEW!W1499*24)</f>
        <v>0</v>
      </c>
      <c r="G79" s="83">
        <f>IF(NEW!L1499="COMPLETED",0,NEW!X1499*24)</f>
        <v>0</v>
      </c>
      <c r="H79" s="83">
        <f t="shared" ref="H79:J79" si="61">SUM(E$39:E79)</f>
        <v>0</v>
      </c>
      <c r="I79" s="83">
        <f t="shared" si="61"/>
        <v>0</v>
      </c>
      <c r="J79" s="83">
        <f t="shared" si="61"/>
        <v>0</v>
      </c>
      <c r="K79" s="82">
        <f t="shared" si="16"/>
        <v>46255</v>
      </c>
      <c r="L79" s="85">
        <f t="shared" si="17"/>
        <v>-415</v>
      </c>
      <c r="M79" s="86" t="str">
        <f t="shared" si="18"/>
        <v>BEHIND</v>
      </c>
      <c r="N79" s="86" t="str">
        <f t="shared" si="19"/>
        <v>● LATE</v>
      </c>
      <c r="P79" s="87" t="str">
        <f t="shared" si="20"/>
        <v/>
      </c>
      <c r="Q79" s="87" t="str">
        <f t="shared" si="21"/>
        <v/>
      </c>
      <c r="R79" s="87" t="str">
        <f t="shared" si="22"/>
        <v/>
      </c>
    </row>
    <row r="80" ht="15.75" customHeight="1">
      <c r="A80" s="71" t="str">
        <f>NEW!A1500</f>
        <v>1156-S</v>
      </c>
      <c r="B80" s="125" t="str">
        <f>NEW!C1500</f>
        <v>HOLDERBY, DREW</v>
      </c>
      <c r="C80" s="82">
        <f>NEW!G1500</f>
        <v>45840</v>
      </c>
      <c r="D80" s="82">
        <f t="shared" si="14"/>
        <v>45839</v>
      </c>
      <c r="E80" s="83">
        <f>IF(OR(NEW!M1500="COMPLETED",AND(NEW!N1500="COMPLETED",NEW!O1500="COMPLETED")),0,NEW!V1500*24)</f>
        <v>0</v>
      </c>
      <c r="F80" s="83">
        <f>IF(NEW!K1500="COMPLETED",0,NEW!W1500*24)</f>
        <v>0</v>
      </c>
      <c r="G80" s="83">
        <f>IF(NEW!L1500="COMPLETED",0,NEW!X1500*24)</f>
        <v>0</v>
      </c>
      <c r="H80" s="83">
        <f t="shared" ref="H80:J80" si="62">SUM(E$39:E80)</f>
        <v>0</v>
      </c>
      <c r="I80" s="83">
        <f t="shared" si="62"/>
        <v>0</v>
      </c>
      <c r="J80" s="83">
        <f t="shared" si="62"/>
        <v>0</v>
      </c>
      <c r="K80" s="82">
        <f t="shared" si="16"/>
        <v>46255</v>
      </c>
      <c r="L80" s="85">
        <f t="shared" si="17"/>
        <v>-416</v>
      </c>
      <c r="M80" s="86" t="str">
        <f t="shared" si="18"/>
        <v>BEHIND</v>
      </c>
      <c r="N80" s="86" t="str">
        <f t="shared" si="19"/>
        <v>● LATE</v>
      </c>
      <c r="P80" s="87" t="str">
        <f t="shared" si="20"/>
        <v/>
      </c>
      <c r="Q80" s="87" t="str">
        <f t="shared" si="21"/>
        <v/>
      </c>
      <c r="R80" s="87" t="str">
        <f t="shared" si="22"/>
        <v/>
      </c>
    </row>
    <row r="81" ht="15.75" customHeight="1">
      <c r="A81" s="71" t="str">
        <f>NEW!A1501</f>
        <v>1187C70</v>
      </c>
      <c r="B81" s="71" t="str">
        <f>NEW!C1501</f>
        <v>GENCUSH-AARON HERANG</v>
      </c>
      <c r="C81" s="82">
        <f>NEW!G1501</f>
        <v>45798</v>
      </c>
      <c r="D81" s="82">
        <f t="shared" si="14"/>
        <v>45797</v>
      </c>
      <c r="E81" s="83">
        <f>IF(OR(NEW!M1501="COMPLETED",AND(NEW!N1501="COMPLETED",NEW!O1501="COMPLETED")),0,NEW!V1501*24)</f>
        <v>0</v>
      </c>
      <c r="F81" s="83">
        <f>IF(NEW!K1501="COMPLETED",0,NEW!W1501*24)</f>
        <v>0</v>
      </c>
      <c r="G81" s="83">
        <f>IF(NEW!L1501="COMPLETED",0,NEW!X1501*24)</f>
        <v>0</v>
      </c>
      <c r="H81" s="83">
        <f t="shared" ref="H81:J81" si="63">SUM(E$39:E81)</f>
        <v>0</v>
      </c>
      <c r="I81" s="83">
        <f t="shared" si="63"/>
        <v>0</v>
      </c>
      <c r="J81" s="83">
        <f t="shared" si="63"/>
        <v>0</v>
      </c>
      <c r="K81" s="82">
        <f t="shared" si="16"/>
        <v>46255</v>
      </c>
      <c r="L81" s="85">
        <f t="shared" si="17"/>
        <v>-458</v>
      </c>
      <c r="M81" s="86" t="str">
        <f t="shared" si="18"/>
        <v>BEHIND</v>
      </c>
      <c r="N81" s="86" t="str">
        <f t="shared" si="19"/>
        <v>● LATE</v>
      </c>
      <c r="P81" s="87" t="str">
        <f t="shared" si="20"/>
        <v/>
      </c>
      <c r="Q81" s="87" t="str">
        <f t="shared" si="21"/>
        <v/>
      </c>
      <c r="R81" s="87" t="str">
        <f t="shared" si="22"/>
        <v/>
      </c>
    </row>
    <row r="82" ht="15.75" customHeight="1">
      <c r="A82" s="71" t="str">
        <f>NEW!A1502</f>
        <v>1223-S</v>
      </c>
      <c r="B82" s="71" t="str">
        <f>NEW!C1502</f>
        <v>LISA POWELL RUSH ORDER</v>
      </c>
      <c r="C82" s="82">
        <f>NEW!G1502</f>
        <v>45819</v>
      </c>
      <c r="D82" s="82">
        <f t="shared" si="14"/>
        <v>45818</v>
      </c>
      <c r="E82" s="83">
        <f>IF(OR(NEW!M1502="COMPLETED",AND(NEW!N1502="COMPLETED",NEW!O1502="COMPLETED")),0,NEW!V1502*24)</f>
        <v>0</v>
      </c>
      <c r="F82" s="83">
        <f>IF(NEW!K1502="COMPLETED",0,NEW!W1502*24)</f>
        <v>0</v>
      </c>
      <c r="G82" s="83">
        <f>IF(NEW!L1502="COMPLETED",0,NEW!X1502*24)</f>
        <v>0</v>
      </c>
      <c r="H82" s="83">
        <f t="shared" ref="H82:J82" si="64">SUM(E$39:E82)</f>
        <v>0</v>
      </c>
      <c r="I82" s="83">
        <f t="shared" si="64"/>
        <v>0</v>
      </c>
      <c r="J82" s="83">
        <f t="shared" si="64"/>
        <v>0</v>
      </c>
      <c r="K82" s="82">
        <f t="shared" si="16"/>
        <v>46255</v>
      </c>
      <c r="L82" s="85">
        <f t="shared" si="17"/>
        <v>-437</v>
      </c>
      <c r="M82" s="86" t="str">
        <f t="shared" si="18"/>
        <v>BEHIND</v>
      </c>
      <c r="N82" s="86" t="str">
        <f t="shared" si="19"/>
        <v>● LATE</v>
      </c>
      <c r="P82" s="87" t="str">
        <f t="shared" si="20"/>
        <v/>
      </c>
      <c r="Q82" s="87" t="str">
        <f t="shared" si="21"/>
        <v/>
      </c>
      <c r="R82" s="87" t="str">
        <f t="shared" si="22"/>
        <v/>
      </c>
    </row>
    <row r="83" ht="15.75" customHeight="1">
      <c r="A83" s="71" t="str">
        <f>NEW!A1503</f>
        <v>1234A</v>
      </c>
      <c r="B83" s="71" t="str">
        <f>NEW!C1503</f>
        <v>MARK MOSKAL WARRANTY</v>
      </c>
      <c r="C83" s="82">
        <f>NEW!G1503</f>
        <v>45904</v>
      </c>
      <c r="D83" s="82">
        <f t="shared" si="14"/>
        <v>45903</v>
      </c>
      <c r="E83" s="83">
        <f>IF(OR(NEW!M1503="COMPLETED",AND(NEW!N1503="COMPLETED",NEW!O1503="COMPLETED")),0,NEW!V1503*24)</f>
        <v>0</v>
      </c>
      <c r="F83" s="83">
        <f>IF(NEW!K1503="COMPLETED",0,NEW!W1503*24)</f>
        <v>0</v>
      </c>
      <c r="G83" s="83">
        <f>IF(NEW!L1503="COMPLETED",0,NEW!X1503*24)</f>
        <v>0</v>
      </c>
      <c r="H83" s="83">
        <f t="shared" ref="H83:J83" si="65">SUM(E$39:E83)</f>
        <v>0</v>
      </c>
      <c r="I83" s="83">
        <f t="shared" si="65"/>
        <v>0</v>
      </c>
      <c r="J83" s="83">
        <f t="shared" si="65"/>
        <v>0</v>
      </c>
      <c r="K83" s="82">
        <f t="shared" si="16"/>
        <v>46255</v>
      </c>
      <c r="L83" s="85">
        <f t="shared" si="17"/>
        <v>-352</v>
      </c>
      <c r="M83" s="86" t="str">
        <f t="shared" si="18"/>
        <v>BEHIND</v>
      </c>
      <c r="N83" s="86" t="str">
        <f t="shared" si="19"/>
        <v>● LATE</v>
      </c>
      <c r="P83" s="87" t="str">
        <f t="shared" si="20"/>
        <v/>
      </c>
      <c r="Q83" s="87" t="str">
        <f t="shared" si="21"/>
        <v/>
      </c>
      <c r="R83" s="87" t="str">
        <f t="shared" si="22"/>
        <v/>
      </c>
    </row>
    <row r="84" ht="15.75" customHeight="1">
      <c r="A84" s="71" t="str">
        <f>NEW!A1504</f>
        <v>1244-1</v>
      </c>
      <c r="B84" s="71" t="str">
        <f>NEW!C1504</f>
        <v>OPTIMA 7220 SEC#1 TO #9</v>
      </c>
      <c r="C84" s="82">
        <f>NEW!G1504</f>
        <v>45887</v>
      </c>
      <c r="D84" s="82">
        <f t="shared" si="14"/>
        <v>45886</v>
      </c>
      <c r="E84" s="83">
        <f>IF(OR(NEW!M1504="COMPLETED",AND(NEW!N1504="COMPLETED",NEW!O1504="COMPLETED")),0,NEW!V1504*24)</f>
        <v>0</v>
      </c>
      <c r="F84" s="83">
        <f>IF(NEW!K1504="COMPLETED",0,NEW!W1504*24)</f>
        <v>0</v>
      </c>
      <c r="G84" s="83">
        <f>IF(NEW!L1504="COMPLETED",0,NEW!X1504*24)</f>
        <v>0</v>
      </c>
      <c r="H84" s="83">
        <f t="shared" ref="H84:J84" si="66">SUM(E$39:E84)</f>
        <v>0</v>
      </c>
      <c r="I84" s="83">
        <f t="shared" si="66"/>
        <v>0</v>
      </c>
      <c r="J84" s="83">
        <f t="shared" si="66"/>
        <v>0</v>
      </c>
      <c r="K84" s="82">
        <f t="shared" si="16"/>
        <v>46255</v>
      </c>
      <c r="L84" s="85">
        <f t="shared" si="17"/>
        <v>-369</v>
      </c>
      <c r="M84" s="86" t="str">
        <f t="shared" si="18"/>
        <v>BEHIND</v>
      </c>
      <c r="N84" s="86" t="str">
        <f t="shared" si="19"/>
        <v>● LATE</v>
      </c>
      <c r="P84" s="87" t="str">
        <f t="shared" si="20"/>
        <v/>
      </c>
      <c r="Q84" s="87" t="str">
        <f t="shared" si="21"/>
        <v/>
      </c>
      <c r="R84" s="87" t="str">
        <f t="shared" si="22"/>
        <v/>
      </c>
    </row>
    <row r="85" ht="15.75" customHeight="1">
      <c r="A85" s="71" t="str">
        <f>NEW!A1505</f>
        <v>1244-2</v>
      </c>
      <c r="B85" s="71" t="str">
        <f>NEW!C1505</f>
        <v>OPTIMA 7220 SEC#10 TO #12</v>
      </c>
      <c r="C85" s="82">
        <f>NEW!G1505</f>
        <v>45888</v>
      </c>
      <c r="D85" s="82">
        <f t="shared" si="14"/>
        <v>45887</v>
      </c>
      <c r="E85" s="83">
        <f>IF(OR(NEW!M1505="COMPLETED",AND(NEW!N1505="COMPLETED",NEW!O1505="COMPLETED")),0,NEW!V1505*24)</f>
        <v>0</v>
      </c>
      <c r="F85" s="83">
        <f>IF(NEW!K1505="COMPLETED",0,NEW!W1505*24)</f>
        <v>0</v>
      </c>
      <c r="G85" s="83">
        <f>IF(NEW!L1505="COMPLETED",0,NEW!X1505*24)</f>
        <v>0</v>
      </c>
      <c r="H85" s="83">
        <f t="shared" ref="H85:J85" si="67">SUM(E$39:E85)</f>
        <v>0</v>
      </c>
      <c r="I85" s="83">
        <f t="shared" si="67"/>
        <v>0</v>
      </c>
      <c r="J85" s="83">
        <f t="shared" si="67"/>
        <v>0</v>
      </c>
      <c r="K85" s="82">
        <f t="shared" si="16"/>
        <v>46255</v>
      </c>
      <c r="L85" s="85">
        <f t="shared" si="17"/>
        <v>-368</v>
      </c>
      <c r="M85" s="86" t="str">
        <f t="shared" si="18"/>
        <v>BEHIND</v>
      </c>
      <c r="N85" s="86" t="str">
        <f t="shared" si="19"/>
        <v>● LATE</v>
      </c>
      <c r="P85" s="87" t="str">
        <f t="shared" si="20"/>
        <v/>
      </c>
      <c r="Q85" s="87" t="str">
        <f t="shared" si="21"/>
        <v/>
      </c>
      <c r="R85" s="87" t="str">
        <f t="shared" si="22"/>
        <v/>
      </c>
    </row>
    <row r="86" ht="15.75" customHeight="1">
      <c r="A86" s="71" t="str">
        <f>NEW!A1506</f>
        <v>1244-3</v>
      </c>
      <c r="B86" s="71" t="str">
        <f>NEW!C1506</f>
        <v>OPTIMA 7220 SEC#13 TO #17</v>
      </c>
      <c r="C86" s="82">
        <f>NEW!G1506</f>
        <v>45888</v>
      </c>
      <c r="D86" s="82">
        <f t="shared" si="14"/>
        <v>45887</v>
      </c>
      <c r="E86" s="83">
        <f>IF(OR(NEW!M1506="COMPLETED",AND(NEW!N1506="COMPLETED",NEW!O1506="COMPLETED")),0,NEW!V1506*24)</f>
        <v>0</v>
      </c>
      <c r="F86" s="83">
        <f>IF(NEW!K1506="COMPLETED",0,NEW!W1506*24)</f>
        <v>0</v>
      </c>
      <c r="G86" s="83">
        <f>IF(NEW!L1506="COMPLETED",0,NEW!X1506*24)</f>
        <v>0</v>
      </c>
      <c r="H86" s="83">
        <f t="shared" ref="H86:J86" si="68">SUM(E$39:E86)</f>
        <v>0</v>
      </c>
      <c r="I86" s="83">
        <f t="shared" si="68"/>
        <v>0</v>
      </c>
      <c r="J86" s="83">
        <f t="shared" si="68"/>
        <v>0</v>
      </c>
      <c r="K86" s="82">
        <f t="shared" si="16"/>
        <v>46255</v>
      </c>
      <c r="L86" s="85">
        <f t="shared" si="17"/>
        <v>-368</v>
      </c>
      <c r="M86" s="86" t="str">
        <f t="shared" si="18"/>
        <v>BEHIND</v>
      </c>
      <c r="N86" s="86" t="str">
        <f t="shared" si="19"/>
        <v>● LATE</v>
      </c>
      <c r="P86" s="87" t="str">
        <f t="shared" si="20"/>
        <v/>
      </c>
      <c r="Q86" s="87" t="str">
        <f t="shared" si="21"/>
        <v/>
      </c>
      <c r="R86" s="87" t="str">
        <f t="shared" si="22"/>
        <v/>
      </c>
    </row>
    <row r="87" ht="15.75" customHeight="1">
      <c r="A87" s="71" t="str">
        <f>NEW!A1507</f>
        <v>1244-4</v>
      </c>
      <c r="B87" s="71" t="str">
        <f>NEW!C1507</f>
        <v>OPTIMA 7220 SEC#18 TO #19</v>
      </c>
      <c r="C87" s="82">
        <f>NEW!G1507</f>
        <v>45888</v>
      </c>
      <c r="D87" s="82">
        <f t="shared" si="14"/>
        <v>45887</v>
      </c>
      <c r="E87" s="83">
        <f>IF(OR(NEW!M1507="COMPLETED",AND(NEW!N1507="COMPLETED",NEW!O1507="COMPLETED")),0,NEW!V1507*24)</f>
        <v>0</v>
      </c>
      <c r="F87" s="83">
        <f>IF(NEW!K1507="COMPLETED",0,NEW!W1507*24)</f>
        <v>0</v>
      </c>
      <c r="G87" s="83">
        <f>IF(NEW!L1507="COMPLETED",0,NEW!X1507*24)</f>
        <v>0</v>
      </c>
      <c r="H87" s="83">
        <f t="shared" ref="H87:J87" si="69">SUM(E$39:E87)</f>
        <v>0</v>
      </c>
      <c r="I87" s="83">
        <f t="shared" si="69"/>
        <v>0</v>
      </c>
      <c r="J87" s="83">
        <f t="shared" si="69"/>
        <v>0</v>
      </c>
      <c r="K87" s="82">
        <f t="shared" si="16"/>
        <v>46255</v>
      </c>
      <c r="L87" s="85">
        <f t="shared" si="17"/>
        <v>-368</v>
      </c>
      <c r="M87" s="86" t="str">
        <f t="shared" si="18"/>
        <v>BEHIND</v>
      </c>
      <c r="N87" s="86" t="str">
        <f t="shared" si="19"/>
        <v>● LATE</v>
      </c>
      <c r="P87" s="87" t="str">
        <f t="shared" si="20"/>
        <v/>
      </c>
      <c r="Q87" s="87" t="str">
        <f t="shared" si="21"/>
        <v/>
      </c>
      <c r="R87" s="87" t="str">
        <f t="shared" si="22"/>
        <v/>
      </c>
    </row>
    <row r="88" ht="15.75" customHeight="1">
      <c r="A88" s="71" t="str">
        <f>NEW!A1508</f>
        <v>1244-5</v>
      </c>
      <c r="B88" s="71" t="str">
        <f>NEW!C1508</f>
        <v>OPTIMA 7220 SEC#20 TO #22</v>
      </c>
      <c r="C88" s="82">
        <f>NEW!G1508</f>
        <v>45888</v>
      </c>
      <c r="D88" s="82">
        <f t="shared" si="14"/>
        <v>45887</v>
      </c>
      <c r="E88" s="83">
        <f>IF(OR(NEW!M1508="COMPLETED",AND(NEW!N1508="COMPLETED",NEW!O1508="COMPLETED")),0,NEW!V1508*24)</f>
        <v>0</v>
      </c>
      <c r="F88" s="83">
        <f>IF(NEW!K1508="COMPLETED",0,NEW!W1508*24)</f>
        <v>0</v>
      </c>
      <c r="G88" s="83">
        <f>IF(NEW!L1508="COMPLETED",0,NEW!X1508*24)</f>
        <v>0</v>
      </c>
      <c r="H88" s="83">
        <f t="shared" ref="H88:J88" si="70">SUM(E$39:E88)</f>
        <v>0</v>
      </c>
      <c r="I88" s="83">
        <f t="shared" si="70"/>
        <v>0</v>
      </c>
      <c r="J88" s="83">
        <f t="shared" si="70"/>
        <v>0</v>
      </c>
      <c r="K88" s="82">
        <f t="shared" si="16"/>
        <v>46255</v>
      </c>
      <c r="L88" s="85">
        <f t="shared" si="17"/>
        <v>-368</v>
      </c>
      <c r="M88" s="86" t="str">
        <f t="shared" si="18"/>
        <v>BEHIND</v>
      </c>
      <c r="N88" s="86" t="str">
        <f t="shared" si="19"/>
        <v>● LATE</v>
      </c>
      <c r="P88" s="87" t="str">
        <f t="shared" si="20"/>
        <v/>
      </c>
      <c r="Q88" s="87" t="str">
        <f t="shared" si="21"/>
        <v/>
      </c>
      <c r="R88" s="87" t="str">
        <f t="shared" si="22"/>
        <v/>
      </c>
    </row>
    <row r="89" ht="15.75" customHeight="1">
      <c r="A89" s="3"/>
      <c r="B89" s="3"/>
      <c r="C89" s="3"/>
      <c r="D89" s="3"/>
      <c r="E89" s="3"/>
      <c r="F89" s="3"/>
      <c r="G89" s="3"/>
      <c r="H89" s="3"/>
      <c r="I89" s="3"/>
      <c r="J89" s="3"/>
      <c r="K89" s="3"/>
      <c r="L89" s="3"/>
      <c r="M89" s="3"/>
      <c r="N89" s="3"/>
      <c r="P89" s="3"/>
      <c r="Q89" s="3"/>
      <c r="R89" s="3"/>
    </row>
    <row r="90" ht="15.75" customHeight="1">
      <c r="A90" s="3"/>
      <c r="B90" s="3"/>
      <c r="C90" s="3"/>
      <c r="D90" s="3"/>
      <c r="E90" s="3"/>
      <c r="F90" s="3"/>
      <c r="G90" s="3"/>
      <c r="H90" s="3"/>
      <c r="I90" s="3"/>
      <c r="J90" s="3"/>
      <c r="K90" s="3"/>
      <c r="L90" s="3"/>
      <c r="M90" s="3"/>
      <c r="N90" s="3"/>
      <c r="P90" s="3"/>
      <c r="Q90" s="3"/>
      <c r="R90" s="3"/>
    </row>
    <row r="91" ht="15.75" customHeight="1">
      <c r="A91" s="3"/>
      <c r="B91" s="3"/>
      <c r="C91" s="3"/>
      <c r="D91" s="3"/>
      <c r="E91" s="3"/>
      <c r="F91" s="3"/>
      <c r="G91" s="3"/>
      <c r="H91" s="3"/>
      <c r="I91" s="3"/>
      <c r="J91" s="3"/>
      <c r="K91" s="3"/>
      <c r="L91" s="3"/>
      <c r="M91" s="3"/>
      <c r="N91" s="3"/>
      <c r="P91" s="3"/>
      <c r="Q91" s="3"/>
      <c r="R91" s="3"/>
    </row>
    <row r="92" ht="15.75" customHeight="1">
      <c r="A92" s="3"/>
      <c r="B92" s="3"/>
      <c r="C92" s="3"/>
      <c r="D92" s="3"/>
      <c r="E92" s="3"/>
      <c r="F92" s="3"/>
      <c r="G92" s="3"/>
      <c r="H92" s="3"/>
      <c r="I92" s="3"/>
      <c r="J92" s="3"/>
      <c r="K92" s="3"/>
      <c r="L92" s="3"/>
      <c r="M92" s="3"/>
      <c r="N92" s="3"/>
      <c r="P92" s="3"/>
      <c r="Q92" s="3"/>
      <c r="R92" s="3"/>
    </row>
    <row r="93" ht="15.75" customHeight="1">
      <c r="A93" s="3"/>
      <c r="B93" s="3"/>
      <c r="C93" s="3"/>
      <c r="D93" s="3"/>
      <c r="E93" s="3"/>
      <c r="F93" s="3"/>
      <c r="G93" s="3"/>
      <c r="H93" s="3"/>
      <c r="I93" s="3"/>
      <c r="J93" s="3"/>
      <c r="K93" s="3"/>
      <c r="L93" s="3"/>
      <c r="M93" s="3"/>
      <c r="N93" s="3"/>
      <c r="P93" s="3"/>
      <c r="Q93" s="3"/>
      <c r="R93" s="3"/>
    </row>
    <row r="94" ht="15.75" customHeight="1">
      <c r="A94" s="3"/>
      <c r="B94" s="3"/>
      <c r="C94" s="3"/>
      <c r="D94" s="3"/>
      <c r="E94" s="3"/>
      <c r="F94" s="3"/>
      <c r="G94" s="3"/>
      <c r="H94" s="3"/>
      <c r="I94" s="3"/>
      <c r="J94" s="3"/>
      <c r="K94" s="3"/>
      <c r="L94" s="3"/>
      <c r="M94" s="3"/>
      <c r="N94" s="3"/>
      <c r="P94" s="3"/>
      <c r="Q94" s="3"/>
      <c r="R94" s="3"/>
    </row>
    <row r="95" ht="15.75" customHeight="1">
      <c r="A95" s="3"/>
      <c r="B95" s="3"/>
      <c r="C95" s="3"/>
      <c r="D95" s="3"/>
      <c r="E95" s="3"/>
      <c r="F95" s="3"/>
      <c r="G95" s="3"/>
      <c r="H95" s="3"/>
      <c r="I95" s="3"/>
      <c r="J95" s="3"/>
      <c r="K95" s="3"/>
      <c r="L95" s="3"/>
      <c r="M95" s="3"/>
      <c r="N95" s="3"/>
      <c r="P95" s="3"/>
      <c r="Q95" s="3"/>
      <c r="R95" s="3"/>
    </row>
    <row r="96" ht="15.75" customHeight="1">
      <c r="A96" s="3"/>
      <c r="B96" s="3"/>
      <c r="C96" s="3"/>
      <c r="D96" s="3"/>
      <c r="E96" s="3"/>
      <c r="F96" s="3"/>
      <c r="G96" s="3"/>
      <c r="H96" s="3"/>
      <c r="I96" s="3"/>
      <c r="J96" s="3"/>
      <c r="K96" s="3"/>
      <c r="L96" s="3"/>
      <c r="M96" s="3"/>
      <c r="N96" s="3"/>
      <c r="P96" s="3"/>
      <c r="Q96" s="3"/>
      <c r="R96" s="3"/>
    </row>
    <row r="97" ht="15.75" customHeight="1">
      <c r="A97" s="3"/>
      <c r="B97" s="3"/>
      <c r="C97" s="3"/>
      <c r="D97" s="3"/>
      <c r="E97" s="3"/>
      <c r="F97" s="3"/>
      <c r="G97" s="3"/>
      <c r="H97" s="3"/>
      <c r="I97" s="3"/>
      <c r="J97" s="3"/>
      <c r="K97" s="3"/>
      <c r="L97" s="3"/>
      <c r="M97" s="3"/>
      <c r="N97" s="3"/>
      <c r="P97" s="3"/>
      <c r="Q97" s="3"/>
      <c r="R97" s="3"/>
    </row>
    <row r="98" ht="15.75" customHeight="1">
      <c r="A98" s="3"/>
      <c r="B98" s="3"/>
      <c r="C98" s="3"/>
      <c r="D98" s="3"/>
      <c r="E98" s="3"/>
      <c r="F98" s="3"/>
      <c r="G98" s="3"/>
      <c r="H98" s="3"/>
      <c r="I98" s="3"/>
      <c r="J98" s="3"/>
      <c r="K98" s="3"/>
      <c r="L98" s="3"/>
      <c r="M98" s="3"/>
      <c r="N98" s="3"/>
      <c r="P98" s="3"/>
      <c r="Q98" s="3"/>
      <c r="R98" s="3"/>
    </row>
    <row r="99" ht="15.75" customHeight="1">
      <c r="A99" s="3"/>
      <c r="B99" s="3"/>
      <c r="C99" s="3"/>
      <c r="D99" s="3"/>
      <c r="E99" s="3"/>
      <c r="F99" s="3"/>
      <c r="G99" s="3"/>
      <c r="H99" s="3"/>
      <c r="I99" s="3"/>
      <c r="J99" s="3"/>
      <c r="K99" s="3"/>
      <c r="L99" s="3"/>
      <c r="M99" s="3"/>
      <c r="N99" s="3"/>
      <c r="P99" s="3"/>
      <c r="Q99" s="3"/>
      <c r="R99" s="3"/>
    </row>
    <row r="100" ht="15.75" customHeight="1">
      <c r="A100" s="3"/>
      <c r="B100" s="3"/>
      <c r="C100" s="3"/>
      <c r="D100" s="3"/>
      <c r="E100" s="3"/>
      <c r="F100" s="3"/>
      <c r="G100" s="3"/>
      <c r="H100" s="3"/>
      <c r="I100" s="3"/>
      <c r="J100" s="3"/>
      <c r="K100" s="3"/>
      <c r="L100" s="3"/>
      <c r="M100" s="3"/>
      <c r="N100" s="3"/>
      <c r="P100" s="3"/>
      <c r="Q100" s="3"/>
      <c r="R100" s="3"/>
    </row>
    <row r="101" ht="15.75" customHeight="1">
      <c r="A101" s="3"/>
      <c r="B101" s="3"/>
      <c r="C101" s="3"/>
      <c r="D101" s="3"/>
      <c r="E101" s="3"/>
      <c r="F101" s="3"/>
      <c r="G101" s="3"/>
      <c r="H101" s="3"/>
      <c r="I101" s="3"/>
      <c r="J101" s="3"/>
      <c r="K101" s="3"/>
      <c r="L101" s="3"/>
      <c r="M101" s="3"/>
      <c r="N101" s="3"/>
      <c r="P101" s="3"/>
      <c r="Q101" s="3"/>
      <c r="R101" s="3"/>
    </row>
    <row r="102" ht="15.75" customHeight="1">
      <c r="A102" s="3"/>
      <c r="B102" s="3"/>
      <c r="C102" s="3"/>
      <c r="D102" s="3"/>
      <c r="E102" s="3"/>
      <c r="F102" s="3"/>
      <c r="G102" s="3"/>
      <c r="H102" s="3"/>
      <c r="I102" s="3"/>
      <c r="J102" s="3"/>
      <c r="K102" s="3"/>
      <c r="L102" s="3"/>
      <c r="M102" s="3"/>
      <c r="N102" s="3"/>
      <c r="P102" s="3"/>
      <c r="Q102" s="3"/>
      <c r="R102" s="3"/>
    </row>
    <row r="103" ht="15.75" customHeight="1">
      <c r="A103" s="3"/>
      <c r="B103" s="3"/>
      <c r="C103" s="3"/>
      <c r="D103" s="3"/>
      <c r="E103" s="3"/>
      <c r="F103" s="3"/>
      <c r="G103" s="3"/>
      <c r="H103" s="3"/>
      <c r="I103" s="3"/>
      <c r="J103" s="3"/>
      <c r="K103" s="3"/>
      <c r="L103" s="3"/>
      <c r="M103" s="3"/>
      <c r="N103" s="3"/>
      <c r="P103" s="3"/>
      <c r="Q103" s="3"/>
      <c r="R103" s="3"/>
    </row>
    <row r="104" ht="15.75" customHeight="1">
      <c r="A104" s="3"/>
      <c r="B104" s="3"/>
      <c r="C104" s="3"/>
      <c r="D104" s="3"/>
      <c r="E104" s="3"/>
      <c r="F104" s="3"/>
      <c r="G104" s="3"/>
      <c r="H104" s="3"/>
      <c r="I104" s="3"/>
      <c r="J104" s="3"/>
      <c r="K104" s="3"/>
      <c r="L104" s="3"/>
      <c r="M104" s="3"/>
      <c r="N104" s="3"/>
      <c r="P104" s="3"/>
      <c r="Q104" s="3"/>
      <c r="R104" s="3"/>
    </row>
    <row r="105" ht="15.75" customHeight="1">
      <c r="A105" s="3"/>
      <c r="B105" s="3"/>
      <c r="C105" s="3"/>
      <c r="D105" s="3"/>
      <c r="E105" s="3"/>
      <c r="F105" s="3"/>
      <c r="G105" s="3"/>
      <c r="H105" s="3"/>
      <c r="I105" s="3"/>
      <c r="J105" s="3"/>
      <c r="K105" s="3"/>
      <c r="L105" s="3"/>
      <c r="M105" s="3"/>
      <c r="N105" s="3"/>
      <c r="P105" s="3"/>
      <c r="Q105" s="3"/>
      <c r="R105" s="3"/>
    </row>
    <row r="106" ht="15.75" customHeight="1">
      <c r="A106" s="3"/>
      <c r="B106" s="3"/>
      <c r="C106" s="3"/>
      <c r="D106" s="3"/>
      <c r="E106" s="3"/>
      <c r="F106" s="3"/>
      <c r="G106" s="3"/>
      <c r="H106" s="3"/>
      <c r="I106" s="3"/>
      <c r="J106" s="3"/>
      <c r="K106" s="3"/>
      <c r="L106" s="3"/>
      <c r="M106" s="3"/>
      <c r="N106" s="3"/>
      <c r="P106" s="3"/>
      <c r="Q106" s="3"/>
      <c r="R106" s="3"/>
    </row>
    <row r="107" ht="15.75" customHeight="1">
      <c r="A107" s="3"/>
      <c r="B107" s="3"/>
      <c r="C107" s="3"/>
      <c r="D107" s="3"/>
      <c r="E107" s="3"/>
      <c r="F107" s="3"/>
      <c r="G107" s="3"/>
      <c r="H107" s="3"/>
      <c r="I107" s="3"/>
      <c r="J107" s="3"/>
      <c r="K107" s="3"/>
      <c r="L107" s="3"/>
      <c r="M107" s="3"/>
      <c r="N107" s="3"/>
      <c r="P107" s="3"/>
      <c r="Q107" s="3"/>
      <c r="R107" s="3"/>
    </row>
    <row r="108" ht="15.75" customHeight="1">
      <c r="A108" s="3"/>
      <c r="B108" s="3"/>
      <c r="C108" s="3"/>
      <c r="D108" s="3"/>
      <c r="E108" s="3"/>
      <c r="F108" s="3"/>
      <c r="G108" s="3"/>
      <c r="H108" s="3"/>
      <c r="I108" s="3"/>
      <c r="J108" s="3"/>
      <c r="K108" s="3"/>
      <c r="L108" s="3"/>
      <c r="M108" s="3"/>
      <c r="N108" s="3"/>
      <c r="P108" s="3"/>
      <c r="Q108" s="3"/>
      <c r="R108" s="3"/>
    </row>
    <row r="109" ht="15.75" customHeight="1">
      <c r="A109" s="3"/>
      <c r="B109" s="3"/>
      <c r="C109" s="3"/>
      <c r="D109" s="3"/>
      <c r="E109" s="3"/>
      <c r="F109" s="3"/>
      <c r="G109" s="3"/>
      <c r="H109" s="3"/>
      <c r="I109" s="3"/>
      <c r="J109" s="3"/>
      <c r="K109" s="3"/>
      <c r="L109" s="3"/>
      <c r="M109" s="3"/>
      <c r="N109" s="3"/>
      <c r="P109" s="3"/>
      <c r="Q109" s="3"/>
      <c r="R109" s="3"/>
    </row>
    <row r="110" ht="15.75" customHeight="1">
      <c r="A110" s="3"/>
      <c r="B110" s="3"/>
      <c r="C110" s="3"/>
      <c r="D110" s="3"/>
      <c r="E110" s="3"/>
      <c r="F110" s="3"/>
      <c r="G110" s="3"/>
      <c r="H110" s="3"/>
      <c r="I110" s="3"/>
      <c r="J110" s="3"/>
      <c r="K110" s="3"/>
      <c r="L110" s="3"/>
      <c r="M110" s="3"/>
      <c r="N110" s="3"/>
      <c r="P110" s="3"/>
      <c r="Q110" s="3"/>
      <c r="R110" s="3"/>
    </row>
    <row r="111" ht="15.75" customHeight="1">
      <c r="A111" s="3"/>
      <c r="B111" s="3"/>
      <c r="C111" s="3"/>
      <c r="D111" s="3"/>
      <c r="E111" s="3"/>
      <c r="F111" s="3"/>
      <c r="G111" s="3"/>
      <c r="H111" s="3"/>
      <c r="I111" s="3"/>
      <c r="J111" s="3"/>
      <c r="K111" s="3"/>
      <c r="L111" s="3"/>
      <c r="M111" s="3"/>
      <c r="N111" s="3"/>
      <c r="P111" s="3"/>
      <c r="Q111" s="3"/>
      <c r="R111" s="3"/>
    </row>
    <row r="112" ht="15.75" customHeight="1">
      <c r="A112" s="3"/>
      <c r="B112" s="3"/>
      <c r="C112" s="3"/>
      <c r="D112" s="3"/>
      <c r="E112" s="3"/>
      <c r="F112" s="3"/>
      <c r="G112" s="3"/>
      <c r="H112" s="3"/>
      <c r="I112" s="3"/>
      <c r="J112" s="3"/>
      <c r="K112" s="3"/>
      <c r="L112" s="3"/>
      <c r="M112" s="3"/>
      <c r="N112" s="3"/>
      <c r="P112" s="3"/>
      <c r="Q112" s="3"/>
      <c r="R112" s="3"/>
    </row>
    <row r="113" ht="15.75" customHeight="1">
      <c r="A113" s="3"/>
      <c r="B113" s="3"/>
      <c r="C113" s="3"/>
      <c r="D113" s="3"/>
      <c r="E113" s="3"/>
      <c r="F113" s="3"/>
      <c r="G113" s="3"/>
      <c r="H113" s="3"/>
      <c r="I113" s="3"/>
      <c r="J113" s="3"/>
      <c r="K113" s="3"/>
      <c r="L113" s="3"/>
      <c r="M113" s="3"/>
      <c r="N113" s="3"/>
      <c r="P113" s="3"/>
      <c r="Q113" s="3"/>
      <c r="R113" s="3"/>
    </row>
    <row r="114" ht="15.75" customHeight="1">
      <c r="A114" s="3"/>
      <c r="B114" s="3"/>
      <c r="C114" s="3"/>
      <c r="D114" s="3"/>
      <c r="E114" s="3"/>
      <c r="F114" s="3"/>
      <c r="G114" s="3"/>
      <c r="H114" s="3"/>
      <c r="I114" s="3"/>
      <c r="J114" s="3"/>
      <c r="K114" s="3"/>
      <c r="L114" s="3"/>
      <c r="M114" s="3"/>
      <c r="N114" s="3"/>
      <c r="P114" s="3"/>
      <c r="Q114" s="3"/>
      <c r="R114" s="3"/>
    </row>
    <row r="115" ht="15.75" customHeight="1">
      <c r="A115" s="3"/>
      <c r="B115" s="3"/>
      <c r="C115" s="3"/>
      <c r="D115" s="3"/>
      <c r="E115" s="3"/>
      <c r="F115" s="3"/>
      <c r="G115" s="3"/>
      <c r="H115" s="3"/>
      <c r="I115" s="3"/>
      <c r="J115" s="3"/>
      <c r="K115" s="3"/>
      <c r="L115" s="3"/>
      <c r="M115" s="3"/>
      <c r="N115" s="3"/>
      <c r="P115" s="3"/>
      <c r="Q115" s="3"/>
      <c r="R115" s="3"/>
    </row>
    <row r="116" ht="15.75" customHeight="1">
      <c r="A116" s="3"/>
      <c r="B116" s="3"/>
      <c r="C116" s="3"/>
      <c r="D116" s="3"/>
      <c r="E116" s="3"/>
      <c r="F116" s="3"/>
      <c r="G116" s="3"/>
      <c r="H116" s="3"/>
      <c r="I116" s="3"/>
      <c r="J116" s="3"/>
      <c r="K116" s="3"/>
      <c r="L116" s="3"/>
      <c r="M116" s="3"/>
      <c r="N116" s="3"/>
      <c r="P116" s="3"/>
      <c r="Q116" s="3"/>
      <c r="R116" s="3"/>
    </row>
    <row r="117" ht="15.75" customHeight="1">
      <c r="A117" s="3"/>
      <c r="B117" s="3"/>
      <c r="C117" s="3"/>
      <c r="D117" s="3"/>
      <c r="E117" s="3"/>
      <c r="F117" s="3"/>
      <c r="G117" s="3"/>
      <c r="H117" s="3"/>
      <c r="I117" s="3"/>
      <c r="J117" s="3"/>
      <c r="K117" s="3"/>
      <c r="L117" s="3"/>
      <c r="M117" s="3"/>
      <c r="N117" s="3"/>
      <c r="P117" s="3"/>
      <c r="Q117" s="3"/>
      <c r="R117" s="3"/>
    </row>
    <row r="118" ht="15.75" customHeight="1">
      <c r="A118" s="3"/>
      <c r="B118" s="3"/>
      <c r="C118" s="3"/>
      <c r="D118" s="3"/>
      <c r="E118" s="3"/>
      <c r="F118" s="3"/>
      <c r="G118" s="3"/>
      <c r="H118" s="3"/>
      <c r="I118" s="3"/>
      <c r="J118" s="3"/>
      <c r="K118" s="3"/>
      <c r="L118" s="3"/>
      <c r="M118" s="3"/>
      <c r="N118" s="3"/>
      <c r="P118" s="3"/>
      <c r="Q118" s="3"/>
      <c r="R118" s="3"/>
    </row>
    <row r="119" ht="15.75" customHeight="1">
      <c r="A119" s="3"/>
      <c r="B119" s="3"/>
      <c r="C119" s="3"/>
      <c r="D119" s="3"/>
      <c r="E119" s="3"/>
      <c r="F119" s="3"/>
      <c r="G119" s="3"/>
      <c r="H119" s="3"/>
      <c r="I119" s="3"/>
      <c r="J119" s="3"/>
      <c r="K119" s="3"/>
      <c r="L119" s="3"/>
      <c r="M119" s="3"/>
      <c r="N119" s="3"/>
      <c r="P119" s="3"/>
      <c r="Q119" s="3"/>
      <c r="R119" s="3"/>
    </row>
    <row r="120" ht="15.75" customHeight="1">
      <c r="A120" s="3"/>
      <c r="B120" s="3"/>
      <c r="C120" s="3"/>
      <c r="D120" s="3"/>
      <c r="E120" s="3"/>
      <c r="F120" s="3"/>
      <c r="G120" s="3"/>
      <c r="H120" s="3"/>
      <c r="I120" s="3"/>
      <c r="J120" s="3"/>
      <c r="K120" s="3"/>
      <c r="L120" s="3"/>
      <c r="M120" s="3"/>
      <c r="N120" s="3"/>
      <c r="P120" s="3"/>
      <c r="Q120" s="3"/>
      <c r="R120" s="3"/>
    </row>
    <row r="121" ht="15.75" customHeight="1">
      <c r="A121" s="3"/>
      <c r="B121" s="3"/>
      <c r="C121" s="3"/>
      <c r="D121" s="3"/>
      <c r="E121" s="3"/>
      <c r="F121" s="3"/>
      <c r="G121" s="3"/>
      <c r="H121" s="3"/>
      <c r="I121" s="3"/>
      <c r="J121" s="3"/>
      <c r="K121" s="3"/>
      <c r="L121" s="3"/>
      <c r="M121" s="3"/>
      <c r="N121" s="3"/>
      <c r="P121" s="3"/>
      <c r="Q121" s="3"/>
      <c r="R121" s="3"/>
    </row>
    <row r="122" ht="15.75" customHeight="1">
      <c r="A122" s="3"/>
      <c r="B122" s="3"/>
      <c r="C122" s="3"/>
      <c r="D122" s="3"/>
      <c r="E122" s="3"/>
      <c r="F122" s="3"/>
      <c r="G122" s="3"/>
      <c r="H122" s="3"/>
      <c r="I122" s="3"/>
      <c r="J122" s="3"/>
      <c r="K122" s="3"/>
      <c r="L122" s="3"/>
      <c r="M122" s="3"/>
      <c r="N122" s="3"/>
      <c r="P122" s="3"/>
      <c r="Q122" s="3"/>
      <c r="R122" s="3"/>
    </row>
    <row r="123" ht="15.75" customHeight="1">
      <c r="A123" s="3"/>
      <c r="B123" s="3"/>
      <c r="C123" s="3"/>
      <c r="D123" s="3"/>
      <c r="E123" s="3"/>
      <c r="F123" s="3"/>
      <c r="G123" s="3"/>
      <c r="H123" s="3"/>
      <c r="I123" s="3"/>
      <c r="J123" s="3"/>
      <c r="K123" s="3"/>
      <c r="L123" s="3"/>
      <c r="M123" s="3"/>
      <c r="N123" s="3"/>
      <c r="P123" s="3"/>
      <c r="Q123" s="3"/>
      <c r="R123" s="3"/>
    </row>
    <row r="124" ht="15.75" customHeight="1">
      <c r="A124" s="3"/>
      <c r="B124" s="3"/>
      <c r="C124" s="3"/>
      <c r="D124" s="3"/>
      <c r="E124" s="3"/>
      <c r="F124" s="3"/>
      <c r="G124" s="3"/>
      <c r="H124" s="3"/>
      <c r="I124" s="3"/>
      <c r="J124" s="3"/>
      <c r="K124" s="3"/>
      <c r="L124" s="3"/>
      <c r="M124" s="3"/>
      <c r="N124" s="3"/>
      <c r="P124" s="3"/>
      <c r="Q124" s="3"/>
      <c r="R124" s="3"/>
    </row>
    <row r="125" ht="15.75" customHeight="1">
      <c r="A125" s="3"/>
      <c r="B125" s="3"/>
      <c r="C125" s="3"/>
      <c r="D125" s="3"/>
      <c r="E125" s="3"/>
      <c r="F125" s="3"/>
      <c r="G125" s="3"/>
      <c r="H125" s="3"/>
      <c r="I125" s="3"/>
      <c r="J125" s="3"/>
      <c r="K125" s="3"/>
      <c r="L125" s="3"/>
      <c r="M125" s="3"/>
      <c r="N125" s="3"/>
      <c r="P125" s="3"/>
      <c r="Q125" s="3"/>
      <c r="R125" s="3"/>
    </row>
    <row r="126" ht="15.75" customHeight="1">
      <c r="A126" s="3"/>
      <c r="B126" s="3"/>
      <c r="C126" s="3"/>
      <c r="D126" s="3"/>
      <c r="E126" s="3"/>
      <c r="F126" s="3"/>
      <c r="G126" s="3"/>
      <c r="H126" s="3"/>
      <c r="I126" s="3"/>
      <c r="J126" s="3"/>
      <c r="K126" s="3"/>
      <c r="L126" s="3"/>
      <c r="M126" s="3"/>
      <c r="N126" s="3"/>
      <c r="P126" s="3"/>
      <c r="Q126" s="3"/>
      <c r="R126" s="3"/>
    </row>
    <row r="127" ht="15.75" customHeight="1">
      <c r="A127" s="3"/>
      <c r="B127" s="3"/>
      <c r="C127" s="3"/>
      <c r="D127" s="3"/>
      <c r="E127" s="3"/>
      <c r="F127" s="3"/>
      <c r="G127" s="3"/>
      <c r="H127" s="3"/>
      <c r="I127" s="3"/>
      <c r="J127" s="3"/>
      <c r="K127" s="3"/>
      <c r="L127" s="3"/>
      <c r="M127" s="3"/>
      <c r="N127" s="3"/>
      <c r="P127" s="3"/>
      <c r="Q127" s="3"/>
      <c r="R127" s="3"/>
    </row>
    <row r="128" ht="15.75" customHeight="1">
      <c r="A128" s="3"/>
      <c r="B128" s="3"/>
      <c r="C128" s="3"/>
      <c r="D128" s="3"/>
      <c r="E128" s="3"/>
      <c r="F128" s="3"/>
      <c r="G128" s="3"/>
      <c r="H128" s="3"/>
      <c r="I128" s="3"/>
      <c r="J128" s="3"/>
      <c r="K128" s="3"/>
      <c r="L128" s="3"/>
      <c r="M128" s="3"/>
      <c r="N128" s="3"/>
      <c r="P128" s="3"/>
      <c r="Q128" s="3"/>
      <c r="R128" s="3"/>
    </row>
    <row r="129" ht="15.75" customHeight="1">
      <c r="A129" s="3"/>
      <c r="B129" s="3"/>
      <c r="C129" s="3"/>
      <c r="D129" s="3"/>
      <c r="E129" s="3"/>
      <c r="F129" s="3"/>
      <c r="G129" s="3"/>
      <c r="H129" s="3"/>
      <c r="I129" s="3"/>
      <c r="J129" s="3"/>
      <c r="K129" s="3"/>
      <c r="L129" s="3"/>
      <c r="M129" s="3"/>
      <c r="N129" s="3"/>
      <c r="P129" s="3"/>
      <c r="Q129" s="3"/>
      <c r="R129" s="3"/>
    </row>
    <row r="130" ht="15.75" customHeight="1">
      <c r="A130" s="3"/>
      <c r="B130" s="3"/>
      <c r="C130" s="3"/>
      <c r="D130" s="3"/>
      <c r="E130" s="3"/>
      <c r="F130" s="3"/>
      <c r="G130" s="3"/>
      <c r="H130" s="3"/>
      <c r="I130" s="3"/>
      <c r="J130" s="3"/>
      <c r="K130" s="3"/>
      <c r="L130" s="3"/>
      <c r="M130" s="3"/>
      <c r="N130" s="3"/>
      <c r="P130" s="3"/>
      <c r="Q130" s="3"/>
      <c r="R130" s="3"/>
    </row>
    <row r="131" ht="15.75" customHeight="1">
      <c r="A131" s="3"/>
      <c r="B131" s="3"/>
      <c r="C131" s="3"/>
      <c r="D131" s="3"/>
      <c r="E131" s="3"/>
      <c r="F131" s="3"/>
      <c r="G131" s="3"/>
      <c r="H131" s="3"/>
      <c r="I131" s="3"/>
      <c r="J131" s="3"/>
      <c r="K131" s="3"/>
      <c r="L131" s="3"/>
      <c r="M131" s="3"/>
      <c r="N131" s="3"/>
      <c r="P131" s="3"/>
      <c r="Q131" s="3"/>
      <c r="R131" s="3"/>
    </row>
    <row r="132" ht="15.75" customHeight="1">
      <c r="A132" s="3"/>
      <c r="B132" s="3"/>
      <c r="C132" s="3"/>
      <c r="D132" s="3"/>
      <c r="E132" s="3"/>
      <c r="F132" s="3"/>
      <c r="G132" s="3"/>
      <c r="H132" s="3"/>
      <c r="I132" s="3"/>
      <c r="J132" s="3"/>
      <c r="K132" s="3"/>
      <c r="L132" s="3"/>
      <c r="M132" s="3"/>
      <c r="N132" s="3"/>
      <c r="P132" s="3"/>
      <c r="Q132" s="3"/>
      <c r="R132" s="3"/>
    </row>
    <row r="133" ht="15.75" customHeight="1">
      <c r="A133" s="3"/>
      <c r="B133" s="3"/>
      <c r="C133" s="3"/>
      <c r="D133" s="3"/>
      <c r="E133" s="3"/>
      <c r="F133" s="3"/>
      <c r="G133" s="3"/>
      <c r="H133" s="3"/>
      <c r="I133" s="3"/>
      <c r="J133" s="3"/>
      <c r="K133" s="3"/>
      <c r="L133" s="3"/>
      <c r="M133" s="3"/>
      <c r="N133" s="3"/>
      <c r="P133" s="3"/>
      <c r="Q133" s="3"/>
      <c r="R133" s="3"/>
    </row>
    <row r="134" ht="15.75" customHeight="1">
      <c r="A134" s="3"/>
      <c r="B134" s="3"/>
      <c r="C134" s="3"/>
      <c r="D134" s="3"/>
      <c r="E134" s="3"/>
      <c r="F134" s="3"/>
      <c r="G134" s="3"/>
      <c r="H134" s="3"/>
      <c r="I134" s="3"/>
      <c r="J134" s="3"/>
      <c r="K134" s="3"/>
      <c r="L134" s="3"/>
      <c r="M134" s="3"/>
      <c r="N134" s="3"/>
      <c r="P134" s="3"/>
      <c r="Q134" s="3"/>
      <c r="R134" s="3"/>
    </row>
    <row r="135" ht="15.75" customHeight="1">
      <c r="A135" s="3"/>
      <c r="B135" s="3"/>
      <c r="C135" s="3"/>
      <c r="D135" s="3"/>
      <c r="E135" s="3"/>
      <c r="F135" s="3"/>
      <c r="G135" s="3"/>
      <c r="H135" s="3"/>
      <c r="I135" s="3"/>
      <c r="J135" s="3"/>
      <c r="K135" s="3"/>
      <c r="L135" s="3"/>
      <c r="M135" s="3"/>
      <c r="N135" s="3"/>
      <c r="P135" s="3"/>
      <c r="Q135" s="3"/>
      <c r="R135" s="3"/>
    </row>
    <row r="136" ht="15.75" customHeight="1">
      <c r="A136" s="3"/>
      <c r="B136" s="3"/>
      <c r="C136" s="3"/>
      <c r="D136" s="3"/>
      <c r="E136" s="3"/>
      <c r="F136" s="3"/>
      <c r="G136" s="3"/>
      <c r="H136" s="3"/>
      <c r="I136" s="3"/>
      <c r="J136" s="3"/>
      <c r="K136" s="3"/>
      <c r="L136" s="3"/>
      <c r="M136" s="3"/>
      <c r="N136" s="3"/>
      <c r="P136" s="3"/>
      <c r="Q136" s="3"/>
      <c r="R136" s="3"/>
    </row>
    <row r="137" ht="15.75" customHeight="1">
      <c r="A137" s="3"/>
      <c r="B137" s="3"/>
      <c r="C137" s="3"/>
      <c r="D137" s="3"/>
      <c r="E137" s="3"/>
      <c r="F137" s="3"/>
      <c r="G137" s="3"/>
      <c r="H137" s="3"/>
      <c r="I137" s="3"/>
      <c r="J137" s="3"/>
      <c r="K137" s="3"/>
      <c r="L137" s="3"/>
      <c r="M137" s="3"/>
      <c r="N137" s="3"/>
      <c r="P137" s="3"/>
      <c r="Q137" s="3"/>
      <c r="R137" s="3"/>
    </row>
    <row r="138" ht="15.75" customHeight="1">
      <c r="A138" s="3"/>
      <c r="B138" s="3"/>
      <c r="C138" s="3"/>
      <c r="D138" s="3"/>
      <c r="E138" s="3"/>
      <c r="F138" s="3"/>
      <c r="G138" s="3"/>
      <c r="H138" s="3"/>
      <c r="I138" s="3"/>
      <c r="J138" s="3"/>
      <c r="K138" s="3"/>
      <c r="L138" s="3"/>
      <c r="M138" s="3"/>
      <c r="N138" s="3"/>
      <c r="P138" s="3"/>
      <c r="Q138" s="3"/>
      <c r="R138" s="3"/>
    </row>
    <row r="139" ht="15.75" customHeight="1">
      <c r="A139" s="3"/>
      <c r="B139" s="3"/>
      <c r="C139" s="3"/>
      <c r="D139" s="3"/>
      <c r="E139" s="3"/>
      <c r="F139" s="3"/>
      <c r="G139" s="3"/>
      <c r="H139" s="3"/>
      <c r="I139" s="3"/>
      <c r="J139" s="3"/>
      <c r="K139" s="3"/>
      <c r="L139" s="3"/>
      <c r="M139" s="3"/>
      <c r="N139" s="3"/>
      <c r="P139" s="3"/>
      <c r="Q139" s="3"/>
      <c r="R139" s="3"/>
    </row>
    <row r="140" ht="15.75" customHeight="1">
      <c r="A140" s="3"/>
      <c r="B140" s="3"/>
      <c r="C140" s="3"/>
      <c r="D140" s="3"/>
      <c r="E140" s="3"/>
      <c r="F140" s="3"/>
      <c r="G140" s="3"/>
      <c r="H140" s="3"/>
      <c r="I140" s="3"/>
      <c r="J140" s="3"/>
      <c r="K140" s="3"/>
      <c r="L140" s="3"/>
      <c r="M140" s="3"/>
      <c r="N140" s="3"/>
      <c r="P140" s="3"/>
      <c r="Q140" s="3"/>
      <c r="R140" s="3"/>
    </row>
    <row r="141" ht="15.75" customHeight="1">
      <c r="A141" s="3"/>
      <c r="B141" s="3"/>
      <c r="C141" s="3"/>
      <c r="D141" s="3"/>
      <c r="E141" s="3"/>
      <c r="F141" s="3"/>
      <c r="G141" s="3"/>
      <c r="H141" s="3"/>
      <c r="I141" s="3"/>
      <c r="J141" s="3"/>
      <c r="K141" s="3"/>
      <c r="L141" s="3"/>
      <c r="M141" s="3"/>
      <c r="N141" s="3"/>
      <c r="P141" s="3"/>
      <c r="Q141" s="3"/>
      <c r="R141" s="3"/>
    </row>
    <row r="142" ht="15.75" customHeight="1">
      <c r="A142" s="3"/>
      <c r="B142" s="3"/>
      <c r="C142" s="3"/>
      <c r="D142" s="3"/>
      <c r="E142" s="3"/>
      <c r="F142" s="3"/>
      <c r="G142" s="3"/>
      <c r="H142" s="3"/>
      <c r="I142" s="3"/>
      <c r="J142" s="3"/>
      <c r="K142" s="3"/>
      <c r="L142" s="3"/>
      <c r="M142" s="3"/>
      <c r="N142" s="3"/>
      <c r="P142" s="3"/>
      <c r="Q142" s="3"/>
      <c r="R142" s="3"/>
    </row>
    <row r="143" ht="15.75" customHeight="1">
      <c r="A143" s="3"/>
      <c r="B143" s="3"/>
      <c r="C143" s="3"/>
      <c r="D143" s="3"/>
      <c r="E143" s="3"/>
      <c r="F143" s="3"/>
      <c r="G143" s="3"/>
      <c r="H143" s="3"/>
      <c r="I143" s="3"/>
      <c r="J143" s="3"/>
      <c r="K143" s="3"/>
      <c r="L143" s="3"/>
      <c r="M143" s="3"/>
      <c r="N143" s="3"/>
      <c r="P143" s="3"/>
      <c r="Q143" s="3"/>
      <c r="R143" s="3"/>
    </row>
    <row r="144" ht="15.75" customHeight="1">
      <c r="A144" s="3"/>
      <c r="B144" s="3"/>
      <c r="C144" s="3"/>
      <c r="D144" s="3"/>
      <c r="E144" s="3"/>
      <c r="F144" s="3"/>
      <c r="G144" s="3"/>
      <c r="H144" s="3"/>
      <c r="I144" s="3"/>
      <c r="J144" s="3"/>
      <c r="K144" s="3"/>
      <c r="L144" s="3"/>
      <c r="M144" s="3"/>
      <c r="N144" s="3"/>
      <c r="P144" s="3"/>
      <c r="Q144" s="3"/>
      <c r="R144" s="3"/>
    </row>
    <row r="145" ht="15.75" customHeight="1">
      <c r="A145" s="3"/>
      <c r="B145" s="3"/>
      <c r="C145" s="3"/>
      <c r="D145" s="3"/>
      <c r="E145" s="3"/>
      <c r="F145" s="3"/>
      <c r="G145" s="3"/>
      <c r="H145" s="3"/>
      <c r="I145" s="3"/>
      <c r="J145" s="3"/>
      <c r="K145" s="3"/>
      <c r="L145" s="3"/>
      <c r="M145" s="3"/>
      <c r="N145" s="3"/>
      <c r="P145" s="3"/>
      <c r="Q145" s="3"/>
      <c r="R145" s="3"/>
    </row>
    <row r="146" ht="15.75" customHeight="1">
      <c r="A146" s="3"/>
      <c r="B146" s="3"/>
      <c r="C146" s="3"/>
      <c r="D146" s="3"/>
      <c r="E146" s="3"/>
      <c r="F146" s="3"/>
      <c r="G146" s="3"/>
      <c r="H146" s="3"/>
      <c r="I146" s="3"/>
      <c r="J146" s="3"/>
      <c r="K146" s="3"/>
      <c r="L146" s="3"/>
      <c r="M146" s="3"/>
      <c r="N146" s="3"/>
      <c r="P146" s="3"/>
      <c r="Q146" s="3"/>
      <c r="R146" s="3"/>
    </row>
    <row r="147" ht="15.75" customHeight="1">
      <c r="A147" s="3"/>
      <c r="B147" s="3"/>
      <c r="C147" s="3"/>
      <c r="D147" s="3"/>
      <c r="E147" s="3"/>
      <c r="F147" s="3"/>
      <c r="G147" s="3"/>
      <c r="H147" s="3"/>
      <c r="I147" s="3"/>
      <c r="J147" s="3"/>
      <c r="K147" s="3"/>
      <c r="L147" s="3"/>
      <c r="M147" s="3"/>
      <c r="N147" s="3"/>
      <c r="P147" s="3"/>
      <c r="Q147" s="3"/>
      <c r="R147" s="3"/>
    </row>
    <row r="148" ht="15.75" customHeight="1">
      <c r="A148" s="3"/>
      <c r="B148" s="3"/>
      <c r="C148" s="3"/>
      <c r="D148" s="3"/>
      <c r="E148" s="3"/>
      <c r="F148" s="3"/>
      <c r="G148" s="3"/>
      <c r="H148" s="3"/>
      <c r="I148" s="3"/>
      <c r="J148" s="3"/>
      <c r="K148" s="3"/>
      <c r="L148" s="3"/>
      <c r="M148" s="3"/>
      <c r="N148" s="3"/>
      <c r="P148" s="3"/>
      <c r="Q148" s="3"/>
      <c r="R148" s="3"/>
    </row>
    <row r="149" ht="15.75" customHeight="1">
      <c r="A149" s="3"/>
      <c r="B149" s="3"/>
      <c r="C149" s="3"/>
      <c r="D149" s="3"/>
      <c r="E149" s="3"/>
      <c r="F149" s="3"/>
      <c r="G149" s="3"/>
      <c r="H149" s="3"/>
      <c r="I149" s="3"/>
      <c r="J149" s="3"/>
      <c r="K149" s="3"/>
      <c r="L149" s="3"/>
      <c r="M149" s="3"/>
      <c r="N149" s="3"/>
      <c r="P149" s="3"/>
      <c r="Q149" s="3"/>
      <c r="R149" s="3"/>
    </row>
    <row r="150" ht="15.75" customHeight="1">
      <c r="A150" s="3"/>
      <c r="B150" s="3"/>
      <c r="C150" s="3"/>
      <c r="D150" s="3"/>
      <c r="E150" s="3"/>
      <c r="F150" s="3"/>
      <c r="G150" s="3"/>
      <c r="H150" s="3"/>
      <c r="I150" s="3"/>
      <c r="J150" s="3"/>
      <c r="K150" s="3"/>
      <c r="L150" s="3"/>
      <c r="M150" s="3"/>
      <c r="N150" s="3"/>
      <c r="P150" s="3"/>
      <c r="Q150" s="3"/>
      <c r="R150" s="3"/>
    </row>
    <row r="151" ht="15.75" customHeight="1">
      <c r="A151" s="3"/>
      <c r="B151" s="3"/>
      <c r="C151" s="3"/>
      <c r="D151" s="3"/>
      <c r="E151" s="3"/>
      <c r="F151" s="3"/>
      <c r="G151" s="3"/>
      <c r="H151" s="3"/>
      <c r="I151" s="3"/>
      <c r="J151" s="3"/>
      <c r="K151" s="3"/>
      <c r="L151" s="3"/>
      <c r="M151" s="3"/>
      <c r="N151" s="3"/>
      <c r="P151" s="3"/>
      <c r="Q151" s="3"/>
      <c r="R151" s="3"/>
    </row>
    <row r="152" ht="15.75" customHeight="1">
      <c r="A152" s="3"/>
      <c r="B152" s="3"/>
      <c r="C152" s="3"/>
      <c r="D152" s="3"/>
      <c r="E152" s="3"/>
      <c r="F152" s="3"/>
      <c r="G152" s="3"/>
      <c r="H152" s="3"/>
      <c r="I152" s="3"/>
      <c r="J152" s="3"/>
      <c r="K152" s="3"/>
      <c r="L152" s="3"/>
      <c r="M152" s="3"/>
      <c r="N152" s="3"/>
      <c r="P152" s="3"/>
      <c r="Q152" s="3"/>
      <c r="R152" s="3"/>
    </row>
    <row r="153" ht="15.75" customHeight="1">
      <c r="A153" s="3"/>
      <c r="B153" s="3"/>
      <c r="C153" s="3"/>
      <c r="D153" s="3"/>
      <c r="E153" s="3"/>
      <c r="F153" s="3"/>
      <c r="G153" s="3"/>
      <c r="H153" s="3"/>
      <c r="I153" s="3"/>
      <c r="J153" s="3"/>
      <c r="K153" s="3"/>
      <c r="L153" s="3"/>
      <c r="M153" s="3"/>
      <c r="N153" s="3"/>
      <c r="P153" s="3"/>
      <c r="Q153" s="3"/>
      <c r="R153" s="3"/>
    </row>
    <row r="154" ht="15.75" customHeight="1">
      <c r="A154" s="3"/>
      <c r="B154" s="3"/>
      <c r="C154" s="3"/>
      <c r="D154" s="3"/>
      <c r="E154" s="3"/>
      <c r="F154" s="3"/>
      <c r="G154" s="3"/>
      <c r="H154" s="3"/>
      <c r="I154" s="3"/>
      <c r="J154" s="3"/>
      <c r="K154" s="3"/>
      <c r="L154" s="3"/>
      <c r="M154" s="3"/>
      <c r="N154" s="3"/>
      <c r="P154" s="3"/>
      <c r="Q154" s="3"/>
      <c r="R154" s="3"/>
    </row>
    <row r="155" ht="15.75" customHeight="1">
      <c r="A155" s="3"/>
      <c r="B155" s="3"/>
      <c r="C155" s="3"/>
      <c r="D155" s="3"/>
      <c r="E155" s="3"/>
      <c r="F155" s="3"/>
      <c r="G155" s="3"/>
      <c r="H155" s="3"/>
      <c r="I155" s="3"/>
      <c r="J155" s="3"/>
      <c r="K155" s="3"/>
      <c r="L155" s="3"/>
      <c r="M155" s="3"/>
      <c r="N155" s="3"/>
      <c r="P155" s="3"/>
      <c r="Q155" s="3"/>
      <c r="R155" s="3"/>
    </row>
    <row r="156" ht="15.75" customHeight="1">
      <c r="A156" s="3"/>
      <c r="B156" s="3"/>
      <c r="C156" s="3"/>
      <c r="D156" s="3"/>
      <c r="E156" s="3"/>
      <c r="F156" s="3"/>
      <c r="G156" s="3"/>
      <c r="H156" s="3"/>
      <c r="I156" s="3"/>
      <c r="J156" s="3"/>
      <c r="K156" s="3"/>
      <c r="L156" s="3"/>
      <c r="M156" s="3"/>
      <c r="N156" s="3"/>
      <c r="P156" s="3"/>
      <c r="Q156" s="3"/>
      <c r="R156" s="3"/>
    </row>
    <row r="157" ht="15.75" customHeight="1">
      <c r="A157" s="3"/>
      <c r="B157" s="3"/>
      <c r="C157" s="3"/>
      <c r="D157" s="3"/>
      <c r="E157" s="3"/>
      <c r="F157" s="3"/>
      <c r="G157" s="3"/>
      <c r="H157" s="3"/>
      <c r="I157" s="3"/>
      <c r="J157" s="3"/>
      <c r="K157" s="3"/>
      <c r="L157" s="3"/>
      <c r="M157" s="3"/>
      <c r="N157" s="3"/>
      <c r="P157" s="3"/>
      <c r="Q157" s="3"/>
      <c r="R157" s="3"/>
    </row>
    <row r="158" ht="15.75" customHeight="1">
      <c r="A158" s="3"/>
      <c r="B158" s="3"/>
      <c r="C158" s="3"/>
      <c r="D158" s="3"/>
      <c r="E158" s="3"/>
      <c r="F158" s="3"/>
      <c r="G158" s="3"/>
      <c r="H158" s="3"/>
      <c r="I158" s="3"/>
      <c r="J158" s="3"/>
      <c r="K158" s="3"/>
      <c r="L158" s="3"/>
      <c r="M158" s="3"/>
      <c r="N158" s="3"/>
      <c r="P158" s="3"/>
      <c r="Q158" s="3"/>
      <c r="R158" s="3"/>
    </row>
    <row r="159" ht="15.75" customHeight="1">
      <c r="A159" s="3"/>
      <c r="B159" s="3"/>
      <c r="C159" s="3"/>
      <c r="D159" s="3"/>
      <c r="E159" s="3"/>
      <c r="F159" s="3"/>
      <c r="G159" s="3"/>
      <c r="H159" s="3"/>
      <c r="I159" s="3"/>
      <c r="J159" s="3"/>
      <c r="K159" s="3"/>
      <c r="L159" s="3"/>
      <c r="M159" s="3"/>
      <c r="N159" s="3"/>
      <c r="P159" s="3"/>
      <c r="Q159" s="3"/>
      <c r="R159" s="3"/>
    </row>
    <row r="160" ht="15.75" customHeight="1">
      <c r="A160" s="3"/>
      <c r="B160" s="3"/>
      <c r="C160" s="3"/>
      <c r="D160" s="3"/>
      <c r="E160" s="3"/>
      <c r="F160" s="3"/>
      <c r="G160" s="3"/>
      <c r="H160" s="3"/>
      <c r="I160" s="3"/>
      <c r="J160" s="3"/>
      <c r="K160" s="3"/>
      <c r="L160" s="3"/>
      <c r="M160" s="3"/>
      <c r="N160" s="3"/>
      <c r="P160" s="3"/>
      <c r="Q160" s="3"/>
      <c r="R160" s="3"/>
    </row>
    <row r="161" ht="15.75" customHeight="1">
      <c r="A161" s="3"/>
      <c r="B161" s="3"/>
      <c r="C161" s="3"/>
      <c r="D161" s="3"/>
      <c r="E161" s="3"/>
      <c r="F161" s="3"/>
      <c r="G161" s="3"/>
      <c r="H161" s="3"/>
      <c r="I161" s="3"/>
      <c r="J161" s="3"/>
      <c r="K161" s="3"/>
      <c r="L161" s="3"/>
      <c r="M161" s="3"/>
      <c r="N161" s="3"/>
      <c r="P161" s="3"/>
      <c r="Q161" s="3"/>
      <c r="R161" s="3"/>
    </row>
    <row r="162" ht="15.75" customHeight="1">
      <c r="A162" s="3"/>
      <c r="B162" s="3"/>
      <c r="C162" s="3"/>
      <c r="D162" s="3"/>
      <c r="E162" s="3"/>
      <c r="F162" s="3"/>
      <c r="G162" s="3"/>
      <c r="H162" s="3"/>
      <c r="I162" s="3"/>
      <c r="J162" s="3"/>
      <c r="K162" s="3"/>
      <c r="L162" s="3"/>
      <c r="M162" s="3"/>
      <c r="N162" s="3"/>
      <c r="P162" s="3"/>
      <c r="Q162" s="3"/>
      <c r="R162" s="3"/>
    </row>
    <row r="163" ht="15.75" customHeight="1">
      <c r="A163" s="3"/>
      <c r="B163" s="3"/>
      <c r="C163" s="3"/>
      <c r="D163" s="3"/>
      <c r="E163" s="3"/>
      <c r="F163" s="3"/>
      <c r="G163" s="3"/>
      <c r="H163" s="3"/>
      <c r="I163" s="3"/>
      <c r="J163" s="3"/>
      <c r="K163" s="3"/>
      <c r="L163" s="3"/>
      <c r="M163" s="3"/>
      <c r="N163" s="3"/>
      <c r="P163" s="3"/>
      <c r="Q163" s="3"/>
      <c r="R163" s="3"/>
    </row>
    <row r="164" ht="15.75" customHeight="1">
      <c r="A164" s="3"/>
      <c r="B164" s="3"/>
      <c r="C164" s="3"/>
      <c r="D164" s="3"/>
      <c r="E164" s="3"/>
      <c r="F164" s="3"/>
      <c r="G164" s="3"/>
      <c r="H164" s="3"/>
      <c r="I164" s="3"/>
      <c r="J164" s="3"/>
      <c r="K164" s="3"/>
      <c r="L164" s="3"/>
      <c r="M164" s="3"/>
      <c r="N164" s="3"/>
      <c r="P164" s="3"/>
      <c r="Q164" s="3"/>
      <c r="R164" s="3"/>
    </row>
    <row r="165" ht="15.75" customHeight="1">
      <c r="A165" s="3"/>
      <c r="B165" s="3"/>
      <c r="C165" s="3"/>
      <c r="D165" s="3"/>
      <c r="E165" s="3"/>
      <c r="F165" s="3"/>
      <c r="G165" s="3"/>
      <c r="H165" s="3"/>
      <c r="I165" s="3"/>
      <c r="J165" s="3"/>
      <c r="K165" s="3"/>
      <c r="L165" s="3"/>
      <c r="M165" s="3"/>
      <c r="N165" s="3"/>
      <c r="P165" s="3"/>
      <c r="Q165" s="3"/>
      <c r="R165" s="3"/>
    </row>
    <row r="166" ht="15.75" customHeight="1">
      <c r="A166" s="3"/>
      <c r="B166" s="3"/>
      <c r="C166" s="3"/>
      <c r="D166" s="3"/>
      <c r="E166" s="3"/>
      <c r="F166" s="3"/>
      <c r="G166" s="3"/>
      <c r="H166" s="3"/>
      <c r="I166" s="3"/>
      <c r="J166" s="3"/>
      <c r="K166" s="3"/>
      <c r="L166" s="3"/>
      <c r="M166" s="3"/>
      <c r="N166" s="3"/>
      <c r="P166" s="3"/>
      <c r="Q166" s="3"/>
      <c r="R166" s="3"/>
    </row>
    <row r="167" ht="15.75" customHeight="1">
      <c r="A167" s="3"/>
      <c r="B167" s="3"/>
      <c r="C167" s="3"/>
      <c r="D167" s="3"/>
      <c r="E167" s="3"/>
      <c r="F167" s="3"/>
      <c r="G167" s="3"/>
      <c r="H167" s="3"/>
      <c r="I167" s="3"/>
      <c r="J167" s="3"/>
      <c r="K167" s="3"/>
      <c r="L167" s="3"/>
      <c r="M167" s="3"/>
      <c r="N167" s="3"/>
      <c r="P167" s="3"/>
      <c r="Q167" s="3"/>
      <c r="R167" s="3"/>
    </row>
    <row r="168" ht="15.75" customHeight="1">
      <c r="A168" s="3"/>
      <c r="B168" s="3"/>
      <c r="C168" s="3"/>
      <c r="D168" s="3"/>
      <c r="E168" s="3"/>
      <c r="F168" s="3"/>
      <c r="G168" s="3"/>
      <c r="H168" s="3"/>
      <c r="I168" s="3"/>
      <c r="J168" s="3"/>
      <c r="K168" s="3"/>
      <c r="L168" s="3"/>
      <c r="M168" s="3"/>
      <c r="N168" s="3"/>
      <c r="P168" s="3"/>
      <c r="Q168" s="3"/>
      <c r="R168" s="3"/>
    </row>
    <row r="169" ht="15.75" customHeight="1">
      <c r="A169" s="3"/>
      <c r="B169" s="3"/>
      <c r="C169" s="3"/>
      <c r="D169" s="3"/>
      <c r="E169" s="3"/>
      <c r="F169" s="3"/>
      <c r="G169" s="3"/>
      <c r="H169" s="3"/>
      <c r="I169" s="3"/>
      <c r="J169" s="3"/>
      <c r="K169" s="3"/>
      <c r="L169" s="3"/>
      <c r="M169" s="3"/>
      <c r="N169" s="3"/>
      <c r="P169" s="3"/>
      <c r="Q169" s="3"/>
      <c r="R169" s="3"/>
    </row>
    <row r="170" ht="15.75" customHeight="1">
      <c r="A170" s="3"/>
      <c r="B170" s="3"/>
      <c r="C170" s="3"/>
      <c r="D170" s="3"/>
      <c r="E170" s="3"/>
      <c r="F170" s="3"/>
      <c r="G170" s="3"/>
      <c r="H170" s="3"/>
      <c r="I170" s="3"/>
      <c r="J170" s="3"/>
      <c r="K170" s="3"/>
      <c r="L170" s="3"/>
      <c r="M170" s="3"/>
      <c r="N170" s="3"/>
      <c r="P170" s="3"/>
      <c r="Q170" s="3"/>
      <c r="R170" s="3"/>
    </row>
    <row r="171" ht="15.75" customHeight="1">
      <c r="A171" s="3"/>
      <c r="B171" s="3"/>
      <c r="C171" s="3"/>
      <c r="D171" s="3"/>
      <c r="E171" s="3"/>
      <c r="F171" s="3"/>
      <c r="G171" s="3"/>
      <c r="H171" s="3"/>
      <c r="I171" s="3"/>
      <c r="J171" s="3"/>
      <c r="K171" s="3"/>
      <c r="L171" s="3"/>
      <c r="M171" s="3"/>
      <c r="N171" s="3"/>
      <c r="P171" s="3"/>
      <c r="Q171" s="3"/>
      <c r="R171" s="3"/>
    </row>
    <row r="172" ht="15.75" customHeight="1">
      <c r="A172" s="3"/>
      <c r="B172" s="3"/>
      <c r="C172" s="3"/>
      <c r="D172" s="3"/>
      <c r="E172" s="3"/>
      <c r="F172" s="3"/>
      <c r="G172" s="3"/>
      <c r="H172" s="3"/>
      <c r="I172" s="3"/>
      <c r="J172" s="3"/>
      <c r="K172" s="3"/>
      <c r="L172" s="3"/>
      <c r="M172" s="3"/>
      <c r="N172" s="3"/>
      <c r="P172" s="3"/>
      <c r="Q172" s="3"/>
      <c r="R172" s="3"/>
    </row>
    <row r="173" ht="15.75" customHeight="1">
      <c r="A173" s="3"/>
      <c r="B173" s="3"/>
      <c r="C173" s="3"/>
      <c r="D173" s="3"/>
      <c r="E173" s="3"/>
      <c r="F173" s="3"/>
      <c r="G173" s="3"/>
      <c r="H173" s="3"/>
      <c r="I173" s="3"/>
      <c r="J173" s="3"/>
      <c r="K173" s="3"/>
      <c r="L173" s="3"/>
      <c r="M173" s="3"/>
      <c r="N173" s="3"/>
      <c r="P173" s="3"/>
      <c r="Q173" s="3"/>
      <c r="R173" s="3"/>
    </row>
    <row r="174" ht="15.75" customHeight="1">
      <c r="A174" s="3"/>
      <c r="B174" s="3"/>
      <c r="C174" s="3"/>
      <c r="D174" s="3"/>
      <c r="E174" s="3"/>
      <c r="F174" s="3"/>
      <c r="G174" s="3"/>
      <c r="H174" s="3"/>
      <c r="I174" s="3"/>
      <c r="J174" s="3"/>
      <c r="K174" s="3"/>
      <c r="L174" s="3"/>
      <c r="M174" s="3"/>
      <c r="N174" s="3"/>
      <c r="P174" s="3"/>
      <c r="Q174" s="3"/>
      <c r="R174" s="3"/>
    </row>
    <row r="175" ht="15.75" customHeight="1">
      <c r="A175" s="3"/>
      <c r="B175" s="3"/>
      <c r="C175" s="3"/>
      <c r="D175" s="3"/>
      <c r="E175" s="3"/>
      <c r="F175" s="3"/>
      <c r="G175" s="3"/>
      <c r="H175" s="3"/>
      <c r="I175" s="3"/>
      <c r="J175" s="3"/>
      <c r="K175" s="3"/>
      <c r="L175" s="3"/>
      <c r="M175" s="3"/>
      <c r="N175" s="3"/>
      <c r="P175" s="3"/>
      <c r="Q175" s="3"/>
      <c r="R175" s="3"/>
    </row>
    <row r="176" ht="15.75" customHeight="1">
      <c r="A176" s="3"/>
      <c r="B176" s="3"/>
      <c r="C176" s="3"/>
      <c r="D176" s="3"/>
      <c r="E176" s="3"/>
      <c r="F176" s="3"/>
      <c r="G176" s="3"/>
      <c r="H176" s="3"/>
      <c r="I176" s="3"/>
      <c r="J176" s="3"/>
      <c r="K176" s="3"/>
      <c r="L176" s="3"/>
      <c r="M176" s="3"/>
      <c r="N176" s="3"/>
      <c r="P176" s="3"/>
      <c r="Q176" s="3"/>
      <c r="R176" s="3"/>
    </row>
    <row r="177" ht="15.75" customHeight="1">
      <c r="A177" s="3"/>
      <c r="B177" s="3"/>
      <c r="C177" s="3"/>
      <c r="D177" s="3"/>
      <c r="E177" s="3"/>
      <c r="F177" s="3"/>
      <c r="G177" s="3"/>
      <c r="H177" s="3"/>
      <c r="I177" s="3"/>
      <c r="J177" s="3"/>
      <c r="K177" s="3"/>
      <c r="L177" s="3"/>
      <c r="M177" s="3"/>
      <c r="N177" s="3"/>
      <c r="P177" s="3"/>
      <c r="Q177" s="3"/>
      <c r="R177" s="3"/>
    </row>
    <row r="178" ht="15.75" customHeight="1">
      <c r="A178" s="3"/>
      <c r="B178" s="3"/>
      <c r="C178" s="3"/>
      <c r="D178" s="3"/>
      <c r="E178" s="3"/>
      <c r="F178" s="3"/>
      <c r="G178" s="3"/>
      <c r="H178" s="3"/>
      <c r="I178" s="3"/>
      <c r="J178" s="3"/>
      <c r="K178" s="3"/>
      <c r="L178" s="3"/>
      <c r="M178" s="3"/>
      <c r="N178" s="3"/>
      <c r="P178" s="3"/>
      <c r="Q178" s="3"/>
      <c r="R178" s="3"/>
    </row>
    <row r="179" ht="15.75" customHeight="1">
      <c r="A179" s="3"/>
      <c r="B179" s="3"/>
      <c r="C179" s="3"/>
      <c r="D179" s="3"/>
      <c r="E179" s="3"/>
      <c r="F179" s="3"/>
      <c r="G179" s="3"/>
      <c r="H179" s="3"/>
      <c r="I179" s="3"/>
      <c r="J179" s="3"/>
      <c r="K179" s="3"/>
      <c r="L179" s="3"/>
      <c r="M179" s="3"/>
      <c r="N179" s="3"/>
      <c r="P179" s="3"/>
      <c r="Q179" s="3"/>
      <c r="R179" s="3"/>
    </row>
    <row r="180" ht="15.75" customHeight="1">
      <c r="A180" s="3"/>
      <c r="B180" s="3"/>
      <c r="C180" s="3"/>
      <c r="D180" s="3"/>
      <c r="E180" s="3"/>
      <c r="F180" s="3"/>
      <c r="G180" s="3"/>
      <c r="H180" s="3"/>
      <c r="I180" s="3"/>
      <c r="J180" s="3"/>
      <c r="K180" s="3"/>
      <c r="L180" s="3"/>
      <c r="M180" s="3"/>
      <c r="N180" s="3"/>
      <c r="P180" s="3"/>
      <c r="Q180" s="3"/>
      <c r="R180" s="3"/>
    </row>
    <row r="181" ht="15.75" customHeight="1">
      <c r="A181" s="3"/>
      <c r="B181" s="3"/>
      <c r="C181" s="3"/>
      <c r="D181" s="3"/>
      <c r="E181" s="3"/>
      <c r="F181" s="3"/>
      <c r="G181" s="3"/>
      <c r="H181" s="3"/>
      <c r="I181" s="3"/>
      <c r="J181" s="3"/>
      <c r="K181" s="3"/>
      <c r="L181" s="3"/>
      <c r="M181" s="3"/>
      <c r="N181" s="3"/>
      <c r="P181" s="3"/>
      <c r="Q181" s="3"/>
      <c r="R181" s="3"/>
    </row>
    <row r="182" ht="15.75" customHeight="1">
      <c r="A182" s="3"/>
      <c r="B182" s="3"/>
      <c r="C182" s="3"/>
      <c r="D182" s="3"/>
      <c r="E182" s="3"/>
      <c r="F182" s="3"/>
      <c r="G182" s="3"/>
      <c r="H182" s="3"/>
      <c r="I182" s="3"/>
      <c r="J182" s="3"/>
      <c r="K182" s="3"/>
      <c r="L182" s="3"/>
      <c r="M182" s="3"/>
      <c r="N182" s="3"/>
      <c r="P182" s="3"/>
      <c r="Q182" s="3"/>
      <c r="R182" s="3"/>
    </row>
    <row r="183" ht="15.75" customHeight="1">
      <c r="A183" s="3"/>
      <c r="B183" s="3"/>
      <c r="C183" s="3"/>
      <c r="D183" s="3"/>
      <c r="E183" s="3"/>
      <c r="F183" s="3"/>
      <c r="G183" s="3"/>
      <c r="H183" s="3"/>
      <c r="I183" s="3"/>
      <c r="J183" s="3"/>
      <c r="K183" s="3"/>
      <c r="L183" s="3"/>
      <c r="M183" s="3"/>
      <c r="N183" s="3"/>
      <c r="P183" s="3"/>
      <c r="Q183" s="3"/>
      <c r="R183" s="3"/>
    </row>
    <row r="184" ht="15.75" customHeight="1">
      <c r="A184" s="3"/>
      <c r="B184" s="3"/>
      <c r="C184" s="3"/>
      <c r="D184" s="3"/>
      <c r="E184" s="3"/>
      <c r="F184" s="3"/>
      <c r="G184" s="3"/>
      <c r="H184" s="3"/>
      <c r="I184" s="3"/>
      <c r="J184" s="3"/>
      <c r="K184" s="3"/>
      <c r="L184" s="3"/>
      <c r="M184" s="3"/>
      <c r="N184" s="3"/>
      <c r="P184" s="3"/>
      <c r="Q184" s="3"/>
      <c r="R184" s="3"/>
    </row>
    <row r="185" ht="15.75" customHeight="1">
      <c r="A185" s="3"/>
      <c r="B185" s="3"/>
      <c r="C185" s="3"/>
      <c r="D185" s="3"/>
      <c r="E185" s="3"/>
      <c r="F185" s="3"/>
      <c r="G185" s="3"/>
      <c r="H185" s="3"/>
      <c r="I185" s="3"/>
      <c r="J185" s="3"/>
      <c r="K185" s="3"/>
      <c r="L185" s="3"/>
      <c r="M185" s="3"/>
      <c r="N185" s="3"/>
      <c r="P185" s="3"/>
      <c r="Q185" s="3"/>
      <c r="R185" s="3"/>
    </row>
    <row r="186" ht="15.75" customHeight="1">
      <c r="A186" s="3"/>
      <c r="B186" s="3"/>
      <c r="C186" s="3"/>
      <c r="D186" s="3"/>
      <c r="E186" s="3"/>
      <c r="F186" s="3"/>
      <c r="G186" s="3"/>
      <c r="H186" s="3"/>
      <c r="I186" s="3"/>
      <c r="J186" s="3"/>
      <c r="K186" s="3"/>
      <c r="L186" s="3"/>
      <c r="M186" s="3"/>
      <c r="N186" s="3"/>
      <c r="P186" s="3"/>
      <c r="Q186" s="3"/>
      <c r="R186" s="3"/>
    </row>
    <row r="187" ht="15.75" customHeight="1">
      <c r="A187" s="3"/>
      <c r="B187" s="3"/>
      <c r="C187" s="3"/>
      <c r="D187" s="3"/>
      <c r="E187" s="3"/>
      <c r="F187" s="3"/>
      <c r="G187" s="3"/>
      <c r="H187" s="3"/>
      <c r="I187" s="3"/>
      <c r="J187" s="3"/>
      <c r="K187" s="3"/>
      <c r="L187" s="3"/>
      <c r="M187" s="3"/>
      <c r="N187" s="3"/>
      <c r="P187" s="3"/>
      <c r="Q187" s="3"/>
      <c r="R187" s="3"/>
    </row>
    <row r="188" ht="15.75" customHeight="1">
      <c r="A188" s="3"/>
      <c r="B188" s="3"/>
      <c r="C188" s="3"/>
      <c r="D188" s="3"/>
      <c r="E188" s="3"/>
      <c r="F188" s="3"/>
      <c r="G188" s="3"/>
      <c r="H188" s="3"/>
      <c r="I188" s="3"/>
      <c r="J188" s="3"/>
      <c r="K188" s="3"/>
      <c r="L188" s="3"/>
      <c r="M188" s="3"/>
      <c r="N188" s="3"/>
      <c r="P188" s="3"/>
      <c r="Q188" s="3"/>
      <c r="R188" s="3"/>
    </row>
    <row r="189" ht="15.75" customHeight="1">
      <c r="A189" s="3"/>
      <c r="B189" s="3"/>
      <c r="C189" s="3"/>
      <c r="D189" s="3"/>
      <c r="E189" s="3"/>
      <c r="F189" s="3"/>
      <c r="G189" s="3"/>
      <c r="H189" s="3"/>
      <c r="I189" s="3"/>
      <c r="J189" s="3"/>
      <c r="K189" s="3"/>
      <c r="L189" s="3"/>
      <c r="M189" s="3"/>
      <c r="N189" s="3"/>
      <c r="P189" s="3"/>
      <c r="Q189" s="3"/>
      <c r="R189" s="3"/>
    </row>
    <row r="190" ht="15.75" customHeight="1">
      <c r="A190" s="3"/>
      <c r="B190" s="3"/>
      <c r="C190" s="3"/>
      <c r="D190" s="3"/>
      <c r="E190" s="3"/>
      <c r="F190" s="3"/>
      <c r="G190" s="3"/>
      <c r="H190" s="3"/>
      <c r="I190" s="3"/>
      <c r="J190" s="3"/>
      <c r="K190" s="3"/>
      <c r="L190" s="3"/>
      <c r="M190" s="3"/>
      <c r="N190" s="3"/>
      <c r="P190" s="3"/>
      <c r="Q190" s="3"/>
      <c r="R190" s="3"/>
    </row>
    <row r="191" ht="15.75" customHeight="1">
      <c r="A191" s="3"/>
      <c r="B191" s="3"/>
      <c r="C191" s="3"/>
      <c r="D191" s="3"/>
      <c r="E191" s="3"/>
      <c r="F191" s="3"/>
      <c r="G191" s="3"/>
      <c r="H191" s="3"/>
      <c r="I191" s="3"/>
      <c r="J191" s="3"/>
      <c r="K191" s="3"/>
      <c r="L191" s="3"/>
      <c r="M191" s="3"/>
      <c r="N191" s="3"/>
      <c r="P191" s="3"/>
      <c r="Q191" s="3"/>
      <c r="R191" s="3"/>
    </row>
    <row r="192" ht="15.75" customHeight="1">
      <c r="A192" s="3"/>
      <c r="B192" s="3"/>
      <c r="C192" s="3"/>
      <c r="D192" s="3"/>
      <c r="E192" s="3"/>
      <c r="F192" s="3"/>
      <c r="G192" s="3"/>
      <c r="H192" s="3"/>
      <c r="I192" s="3"/>
      <c r="J192" s="3"/>
      <c r="K192" s="3"/>
      <c r="L192" s="3"/>
      <c r="M192" s="3"/>
      <c r="N192" s="3"/>
      <c r="P192" s="3"/>
      <c r="Q192" s="3"/>
      <c r="R192" s="3"/>
    </row>
    <row r="193" ht="15.75" customHeight="1">
      <c r="A193" s="3"/>
      <c r="B193" s="3"/>
      <c r="C193" s="3"/>
      <c r="D193" s="3"/>
      <c r="E193" s="3"/>
      <c r="F193" s="3"/>
      <c r="G193" s="3"/>
      <c r="H193" s="3"/>
      <c r="I193" s="3"/>
      <c r="J193" s="3"/>
      <c r="K193" s="3"/>
      <c r="L193" s="3"/>
      <c r="M193" s="3"/>
      <c r="N193" s="3"/>
      <c r="P193" s="3"/>
      <c r="Q193" s="3"/>
      <c r="R193" s="3"/>
    </row>
    <row r="194" ht="15.75" customHeight="1">
      <c r="A194" s="3"/>
      <c r="B194" s="3"/>
      <c r="C194" s="3"/>
      <c r="D194" s="3"/>
      <c r="E194" s="3"/>
      <c r="F194" s="3"/>
      <c r="G194" s="3"/>
      <c r="H194" s="3"/>
      <c r="I194" s="3"/>
      <c r="J194" s="3"/>
      <c r="K194" s="3"/>
      <c r="L194" s="3"/>
      <c r="M194" s="3"/>
      <c r="N194" s="3"/>
      <c r="P194" s="3"/>
      <c r="Q194" s="3"/>
      <c r="R194" s="3"/>
    </row>
    <row r="195" ht="15.75" customHeight="1">
      <c r="A195" s="3"/>
      <c r="B195" s="3"/>
      <c r="C195" s="3"/>
      <c r="D195" s="3"/>
      <c r="E195" s="3"/>
      <c r="F195" s="3"/>
      <c r="G195" s="3"/>
      <c r="H195" s="3"/>
      <c r="I195" s="3"/>
      <c r="J195" s="3"/>
      <c r="K195" s="3"/>
      <c r="L195" s="3"/>
      <c r="M195" s="3"/>
      <c r="N195" s="3"/>
      <c r="P195" s="3"/>
      <c r="Q195" s="3"/>
      <c r="R195" s="3"/>
    </row>
    <row r="196" ht="15.75" customHeight="1">
      <c r="A196" s="3"/>
      <c r="B196" s="3"/>
      <c r="C196" s="3"/>
      <c r="D196" s="3"/>
      <c r="E196" s="3"/>
      <c r="F196" s="3"/>
      <c r="G196" s="3"/>
      <c r="H196" s="3"/>
      <c r="I196" s="3"/>
      <c r="J196" s="3"/>
      <c r="K196" s="3"/>
      <c r="L196" s="3"/>
      <c r="M196" s="3"/>
      <c r="N196" s="3"/>
      <c r="P196" s="3"/>
      <c r="Q196" s="3"/>
      <c r="R196" s="3"/>
    </row>
    <row r="197" ht="15.75" customHeight="1">
      <c r="A197" s="3"/>
      <c r="B197" s="3"/>
      <c r="C197" s="3"/>
      <c r="D197" s="3"/>
      <c r="E197" s="3"/>
      <c r="F197" s="3"/>
      <c r="G197" s="3"/>
      <c r="H197" s="3"/>
      <c r="I197" s="3"/>
      <c r="J197" s="3"/>
      <c r="K197" s="3"/>
      <c r="L197" s="3"/>
      <c r="M197" s="3"/>
      <c r="N197" s="3"/>
      <c r="P197" s="3"/>
      <c r="Q197" s="3"/>
      <c r="R197" s="3"/>
    </row>
    <row r="198" ht="15.75" customHeight="1">
      <c r="A198" s="3"/>
      <c r="B198" s="3"/>
      <c r="C198" s="3"/>
      <c r="D198" s="3"/>
      <c r="E198" s="3"/>
      <c r="F198" s="3"/>
      <c r="G198" s="3"/>
      <c r="H198" s="3"/>
      <c r="I198" s="3"/>
      <c r="J198" s="3"/>
      <c r="K198" s="3"/>
      <c r="L198" s="3"/>
      <c r="M198" s="3"/>
      <c r="N198" s="3"/>
      <c r="P198" s="3"/>
      <c r="Q198" s="3"/>
      <c r="R198" s="3"/>
    </row>
    <row r="199" ht="15.75" customHeight="1">
      <c r="A199" s="3"/>
      <c r="B199" s="3"/>
      <c r="C199" s="3"/>
      <c r="D199" s="3"/>
      <c r="E199" s="3"/>
      <c r="F199" s="3"/>
      <c r="G199" s="3"/>
      <c r="H199" s="3"/>
      <c r="I199" s="3"/>
      <c r="J199" s="3"/>
      <c r="K199" s="3"/>
      <c r="L199" s="3"/>
      <c r="M199" s="3"/>
      <c r="N199" s="3"/>
      <c r="P199" s="3"/>
      <c r="Q199" s="3"/>
      <c r="R199" s="3"/>
    </row>
    <row r="200" ht="15.75" customHeight="1">
      <c r="A200" s="3"/>
      <c r="B200" s="3"/>
      <c r="C200" s="3"/>
      <c r="D200" s="3"/>
      <c r="E200" s="3"/>
      <c r="F200" s="3"/>
      <c r="G200" s="3"/>
      <c r="H200" s="3"/>
      <c r="I200" s="3"/>
      <c r="J200" s="3"/>
      <c r="K200" s="3"/>
      <c r="L200" s="3"/>
      <c r="M200" s="3"/>
      <c r="N200" s="3"/>
      <c r="P200" s="3"/>
      <c r="Q200" s="3"/>
      <c r="R200" s="3"/>
    </row>
    <row r="201" ht="15.75" customHeight="1">
      <c r="A201" s="3"/>
      <c r="B201" s="3"/>
      <c r="C201" s="3"/>
      <c r="D201" s="3"/>
      <c r="E201" s="3"/>
      <c r="F201" s="3"/>
      <c r="G201" s="3"/>
      <c r="H201" s="3"/>
      <c r="I201" s="3"/>
      <c r="J201" s="3"/>
      <c r="K201" s="3"/>
      <c r="L201" s="3"/>
      <c r="M201" s="3"/>
      <c r="N201" s="3"/>
      <c r="P201" s="3"/>
      <c r="Q201" s="3"/>
      <c r="R201" s="3"/>
    </row>
    <row r="202" ht="15.75" customHeight="1">
      <c r="A202" s="3"/>
      <c r="B202" s="3"/>
      <c r="C202" s="3"/>
      <c r="D202" s="3"/>
      <c r="E202" s="3"/>
      <c r="F202" s="3"/>
      <c r="G202" s="3"/>
      <c r="H202" s="3"/>
      <c r="I202" s="3"/>
      <c r="J202" s="3"/>
      <c r="K202" s="3"/>
      <c r="L202" s="3"/>
      <c r="M202" s="3"/>
      <c r="N202" s="3"/>
      <c r="P202" s="3"/>
      <c r="Q202" s="3"/>
      <c r="R202" s="3"/>
    </row>
    <row r="203" ht="15.75" customHeight="1">
      <c r="A203" s="3"/>
      <c r="B203" s="3"/>
      <c r="C203" s="3"/>
      <c r="D203" s="3"/>
      <c r="E203" s="3"/>
      <c r="F203" s="3"/>
      <c r="G203" s="3"/>
      <c r="H203" s="3"/>
      <c r="I203" s="3"/>
      <c r="J203" s="3"/>
      <c r="K203" s="3"/>
      <c r="L203" s="3"/>
      <c r="M203" s="3"/>
      <c r="N203" s="3"/>
      <c r="P203" s="3"/>
      <c r="Q203" s="3"/>
      <c r="R203" s="3"/>
    </row>
    <row r="204" ht="15.75" customHeight="1">
      <c r="A204" s="3"/>
      <c r="B204" s="3"/>
      <c r="C204" s="3"/>
      <c r="D204" s="3"/>
      <c r="E204" s="3"/>
      <c r="F204" s="3"/>
      <c r="G204" s="3"/>
      <c r="H204" s="3"/>
      <c r="I204" s="3"/>
      <c r="J204" s="3"/>
      <c r="K204" s="3"/>
      <c r="L204" s="3"/>
      <c r="M204" s="3"/>
      <c r="N204" s="3"/>
      <c r="P204" s="3"/>
      <c r="Q204" s="3"/>
      <c r="R204" s="3"/>
    </row>
    <row r="205" ht="15.75" customHeight="1">
      <c r="A205" s="3"/>
      <c r="B205" s="3"/>
      <c r="C205" s="3"/>
      <c r="D205" s="3"/>
      <c r="E205" s="3"/>
      <c r="F205" s="3"/>
      <c r="G205" s="3"/>
      <c r="H205" s="3"/>
      <c r="I205" s="3"/>
      <c r="J205" s="3"/>
      <c r="K205" s="3"/>
      <c r="L205" s="3"/>
      <c r="M205" s="3"/>
      <c r="N205" s="3"/>
      <c r="P205" s="3"/>
      <c r="Q205" s="3"/>
      <c r="R205" s="3"/>
    </row>
    <row r="206" ht="15.75" customHeight="1">
      <c r="A206" s="3"/>
      <c r="B206" s="3"/>
      <c r="C206" s="3"/>
      <c r="D206" s="3"/>
      <c r="E206" s="3"/>
      <c r="F206" s="3"/>
      <c r="G206" s="3"/>
      <c r="H206" s="3"/>
      <c r="I206" s="3"/>
      <c r="J206" s="3"/>
      <c r="K206" s="3"/>
      <c r="L206" s="3"/>
      <c r="M206" s="3"/>
      <c r="N206" s="3"/>
      <c r="P206" s="3"/>
      <c r="Q206" s="3"/>
      <c r="R206" s="3"/>
    </row>
    <row r="207" ht="15.75" customHeight="1">
      <c r="A207" s="3"/>
      <c r="B207" s="3"/>
      <c r="C207" s="3"/>
      <c r="D207" s="3"/>
      <c r="E207" s="3"/>
      <c r="F207" s="3"/>
      <c r="G207" s="3"/>
      <c r="H207" s="3"/>
      <c r="I207" s="3"/>
      <c r="J207" s="3"/>
      <c r="K207" s="3"/>
      <c r="L207" s="3"/>
      <c r="M207" s="3"/>
      <c r="N207" s="3"/>
      <c r="P207" s="3"/>
      <c r="Q207" s="3"/>
      <c r="R207" s="3"/>
    </row>
    <row r="208" ht="15.75" customHeight="1">
      <c r="A208" s="3"/>
      <c r="B208" s="3"/>
      <c r="C208" s="3"/>
      <c r="D208" s="3"/>
      <c r="E208" s="3"/>
      <c r="F208" s="3"/>
      <c r="G208" s="3"/>
      <c r="H208" s="3"/>
      <c r="I208" s="3"/>
      <c r="J208" s="3"/>
      <c r="K208" s="3"/>
      <c r="L208" s="3"/>
      <c r="M208" s="3"/>
      <c r="N208" s="3"/>
      <c r="P208" s="3"/>
      <c r="Q208" s="3"/>
      <c r="R208" s="3"/>
    </row>
    <row r="209" ht="15.75" customHeight="1">
      <c r="A209" s="3"/>
      <c r="B209" s="3"/>
      <c r="C209" s="3"/>
      <c r="D209" s="3"/>
      <c r="E209" s="3"/>
      <c r="F209" s="3"/>
      <c r="G209" s="3"/>
      <c r="H209" s="3"/>
      <c r="I209" s="3"/>
      <c r="J209" s="3"/>
      <c r="K209" s="3"/>
      <c r="L209" s="3"/>
      <c r="M209" s="3"/>
      <c r="N209" s="3"/>
      <c r="P209" s="3"/>
      <c r="Q209" s="3"/>
      <c r="R209" s="3"/>
    </row>
    <row r="210" ht="15.75" customHeight="1">
      <c r="A210" s="3"/>
      <c r="B210" s="3"/>
      <c r="C210" s="3"/>
      <c r="D210" s="3"/>
      <c r="E210" s="3"/>
      <c r="F210" s="3"/>
      <c r="G210" s="3"/>
      <c r="H210" s="3"/>
      <c r="I210" s="3"/>
      <c r="J210" s="3"/>
      <c r="K210" s="3"/>
      <c r="L210" s="3"/>
      <c r="M210" s="3"/>
      <c r="N210" s="3"/>
      <c r="P210" s="3"/>
      <c r="Q210" s="3"/>
      <c r="R210" s="3"/>
    </row>
    <row r="211" ht="15.75" customHeight="1">
      <c r="A211" s="3"/>
      <c r="B211" s="3"/>
      <c r="C211" s="3"/>
      <c r="D211" s="3"/>
      <c r="E211" s="3"/>
      <c r="F211" s="3"/>
      <c r="G211" s="3"/>
      <c r="H211" s="3"/>
      <c r="I211" s="3"/>
      <c r="J211" s="3"/>
      <c r="K211" s="3"/>
      <c r="L211" s="3"/>
      <c r="M211" s="3"/>
      <c r="N211" s="3"/>
      <c r="P211" s="3"/>
      <c r="Q211" s="3"/>
      <c r="R211" s="3"/>
    </row>
    <row r="212" ht="15.75" customHeight="1">
      <c r="A212" s="3"/>
      <c r="B212" s="3"/>
      <c r="C212" s="3"/>
      <c r="D212" s="3"/>
      <c r="E212" s="3"/>
      <c r="F212" s="3"/>
      <c r="G212" s="3"/>
      <c r="H212" s="3"/>
      <c r="I212" s="3"/>
      <c r="J212" s="3"/>
      <c r="K212" s="3"/>
      <c r="L212" s="3"/>
      <c r="M212" s="3"/>
      <c r="N212" s="3"/>
      <c r="P212" s="3"/>
      <c r="Q212" s="3"/>
      <c r="R212" s="3"/>
    </row>
    <row r="213" ht="15.75" customHeight="1">
      <c r="A213" s="3"/>
      <c r="B213" s="3"/>
      <c r="C213" s="3"/>
      <c r="D213" s="3"/>
      <c r="E213" s="3"/>
      <c r="F213" s="3"/>
      <c r="G213" s="3"/>
      <c r="H213" s="3"/>
      <c r="I213" s="3"/>
      <c r="J213" s="3"/>
      <c r="K213" s="3"/>
      <c r="L213" s="3"/>
      <c r="M213" s="3"/>
      <c r="N213" s="3"/>
      <c r="P213" s="3"/>
      <c r="Q213" s="3"/>
      <c r="R213" s="3"/>
    </row>
    <row r="214" ht="15.75" customHeight="1">
      <c r="A214" s="3"/>
      <c r="B214" s="3"/>
      <c r="C214" s="3"/>
      <c r="D214" s="3"/>
      <c r="E214" s="3"/>
      <c r="F214" s="3"/>
      <c r="G214" s="3"/>
      <c r="H214" s="3"/>
      <c r="I214" s="3"/>
      <c r="J214" s="3"/>
      <c r="K214" s="3"/>
      <c r="L214" s="3"/>
      <c r="M214" s="3"/>
      <c r="N214" s="3"/>
      <c r="P214" s="3"/>
      <c r="Q214" s="3"/>
      <c r="R214" s="3"/>
    </row>
    <row r="215" ht="15.75" customHeight="1">
      <c r="A215" s="3"/>
      <c r="B215" s="3"/>
      <c r="C215" s="3"/>
      <c r="D215" s="3"/>
      <c r="E215" s="3"/>
      <c r="F215" s="3"/>
      <c r="G215" s="3"/>
      <c r="H215" s="3"/>
      <c r="I215" s="3"/>
      <c r="J215" s="3"/>
      <c r="K215" s="3"/>
      <c r="L215" s="3"/>
      <c r="M215" s="3"/>
      <c r="N215" s="3"/>
      <c r="P215" s="3"/>
      <c r="Q215" s="3"/>
      <c r="R215" s="3"/>
    </row>
    <row r="216" ht="15.75" customHeight="1">
      <c r="A216" s="3"/>
      <c r="B216" s="3"/>
      <c r="C216" s="3"/>
      <c r="D216" s="3"/>
      <c r="E216" s="3"/>
      <c r="F216" s="3"/>
      <c r="G216" s="3"/>
      <c r="H216" s="3"/>
      <c r="I216" s="3"/>
      <c r="J216" s="3"/>
      <c r="K216" s="3"/>
      <c r="L216" s="3"/>
      <c r="M216" s="3"/>
      <c r="N216" s="3"/>
      <c r="P216" s="3"/>
      <c r="Q216" s="3"/>
      <c r="R216" s="3"/>
    </row>
    <row r="217" ht="15.75" customHeight="1">
      <c r="A217" s="3"/>
      <c r="B217" s="3"/>
      <c r="C217" s="3"/>
      <c r="D217" s="3"/>
      <c r="E217" s="3"/>
      <c r="F217" s="3"/>
      <c r="G217" s="3"/>
      <c r="H217" s="3"/>
      <c r="I217" s="3"/>
      <c r="J217" s="3"/>
      <c r="K217" s="3"/>
      <c r="L217" s="3"/>
      <c r="M217" s="3"/>
      <c r="N217" s="3"/>
      <c r="P217" s="3"/>
      <c r="Q217" s="3"/>
      <c r="R217" s="3"/>
    </row>
    <row r="218" ht="15.75" customHeight="1">
      <c r="A218" s="3"/>
      <c r="B218" s="3"/>
      <c r="C218" s="3"/>
      <c r="D218" s="3"/>
      <c r="E218" s="3"/>
      <c r="F218" s="3"/>
      <c r="G218" s="3"/>
      <c r="H218" s="3"/>
      <c r="I218" s="3"/>
      <c r="J218" s="3"/>
      <c r="K218" s="3"/>
      <c r="L218" s="3"/>
      <c r="M218" s="3"/>
      <c r="N218" s="3"/>
      <c r="P218" s="3"/>
      <c r="Q218" s="3"/>
      <c r="R218" s="3"/>
    </row>
    <row r="219" ht="15.75" customHeight="1">
      <c r="A219" s="3"/>
      <c r="B219" s="3"/>
      <c r="C219" s="3"/>
      <c r="D219" s="3"/>
      <c r="E219" s="3"/>
      <c r="F219" s="3"/>
      <c r="G219" s="3"/>
      <c r="H219" s="3"/>
      <c r="I219" s="3"/>
      <c r="J219" s="3"/>
      <c r="K219" s="3"/>
      <c r="L219" s="3"/>
      <c r="M219" s="3"/>
      <c r="N219" s="3"/>
      <c r="P219" s="3"/>
      <c r="Q219" s="3"/>
      <c r="R219" s="3"/>
    </row>
    <row r="220" ht="15.75" customHeight="1">
      <c r="A220" s="3"/>
      <c r="B220" s="3"/>
      <c r="C220" s="3"/>
      <c r="D220" s="3"/>
      <c r="E220" s="3"/>
      <c r="F220" s="3"/>
      <c r="G220" s="3"/>
      <c r="H220" s="3"/>
      <c r="I220" s="3"/>
      <c r="J220" s="3"/>
      <c r="K220" s="3"/>
      <c r="L220" s="3"/>
      <c r="M220" s="3"/>
      <c r="N220" s="3"/>
      <c r="P220" s="3"/>
      <c r="Q220" s="3"/>
      <c r="R220" s="3"/>
    </row>
    <row r="221" ht="15.75" customHeight="1">
      <c r="A221" s="3"/>
      <c r="B221" s="3"/>
      <c r="C221" s="3"/>
      <c r="D221" s="3"/>
      <c r="E221" s="3"/>
      <c r="F221" s="3"/>
      <c r="G221" s="3"/>
      <c r="H221" s="3"/>
      <c r="I221" s="3"/>
      <c r="J221" s="3"/>
      <c r="K221" s="3"/>
      <c r="L221" s="3"/>
      <c r="M221" s="3"/>
      <c r="N221" s="3"/>
      <c r="P221" s="3"/>
      <c r="Q221" s="3"/>
      <c r="R221" s="3"/>
    </row>
    <row r="222" ht="15.75" customHeight="1">
      <c r="A222" s="3"/>
      <c r="B222" s="3"/>
      <c r="C222" s="3"/>
      <c r="D222" s="3"/>
      <c r="E222" s="3"/>
      <c r="F222" s="3"/>
      <c r="G222" s="3"/>
      <c r="H222" s="3"/>
      <c r="I222" s="3"/>
      <c r="J222" s="3"/>
      <c r="K222" s="3"/>
      <c r="L222" s="3"/>
      <c r="M222" s="3"/>
      <c r="N222" s="3"/>
      <c r="P222" s="3"/>
      <c r="Q222" s="3"/>
      <c r="R222" s="3"/>
    </row>
    <row r="223" ht="15.75" customHeight="1">
      <c r="A223" s="3"/>
      <c r="B223" s="3"/>
      <c r="C223" s="3"/>
      <c r="D223" s="3"/>
      <c r="E223" s="3"/>
      <c r="F223" s="3"/>
      <c r="G223" s="3"/>
      <c r="H223" s="3"/>
      <c r="I223" s="3"/>
      <c r="J223" s="3"/>
      <c r="K223" s="3"/>
      <c r="L223" s="3"/>
      <c r="M223" s="3"/>
      <c r="N223" s="3"/>
      <c r="P223" s="3"/>
      <c r="Q223" s="3"/>
      <c r="R223" s="3"/>
    </row>
    <row r="224" ht="15.75" customHeight="1">
      <c r="A224" s="3"/>
      <c r="B224" s="3"/>
      <c r="C224" s="3"/>
      <c r="D224" s="3"/>
      <c r="E224" s="3"/>
      <c r="F224" s="3"/>
      <c r="G224" s="3"/>
      <c r="H224" s="3"/>
      <c r="I224" s="3"/>
      <c r="J224" s="3"/>
      <c r="K224" s="3"/>
      <c r="L224" s="3"/>
      <c r="M224" s="3"/>
      <c r="N224" s="3"/>
      <c r="P224" s="3"/>
      <c r="Q224" s="3"/>
      <c r="R224" s="3"/>
    </row>
    <row r="225" ht="15.75" customHeight="1">
      <c r="A225" s="3"/>
      <c r="B225" s="3"/>
      <c r="C225" s="3"/>
      <c r="D225" s="3"/>
      <c r="E225" s="3"/>
      <c r="F225" s="3"/>
      <c r="G225" s="3"/>
      <c r="H225" s="3"/>
      <c r="I225" s="3"/>
      <c r="J225" s="3"/>
      <c r="K225" s="3"/>
      <c r="L225" s="3"/>
      <c r="M225" s="3"/>
      <c r="N225" s="3"/>
      <c r="P225" s="3"/>
      <c r="Q225" s="3"/>
      <c r="R225" s="3"/>
    </row>
    <row r="226" ht="15.75" customHeight="1">
      <c r="A226" s="3"/>
      <c r="B226" s="3"/>
      <c r="C226" s="3"/>
      <c r="D226" s="3"/>
      <c r="E226" s="3"/>
      <c r="F226" s="3"/>
      <c r="G226" s="3"/>
      <c r="H226" s="3"/>
      <c r="I226" s="3"/>
      <c r="J226" s="3"/>
      <c r="K226" s="3"/>
      <c r="L226" s="3"/>
      <c r="M226" s="3"/>
      <c r="N226" s="3"/>
      <c r="P226" s="3"/>
      <c r="Q226" s="3"/>
      <c r="R226" s="3"/>
    </row>
    <row r="227" ht="15.75" customHeight="1">
      <c r="A227" s="3"/>
      <c r="B227" s="3"/>
      <c r="C227" s="3"/>
      <c r="D227" s="3"/>
      <c r="E227" s="3"/>
      <c r="F227" s="3"/>
      <c r="G227" s="3"/>
      <c r="H227" s="3"/>
      <c r="I227" s="3"/>
      <c r="J227" s="3"/>
      <c r="K227" s="3"/>
      <c r="L227" s="3"/>
      <c r="M227" s="3"/>
      <c r="N227" s="3"/>
      <c r="P227" s="3"/>
      <c r="Q227" s="3"/>
      <c r="R227" s="3"/>
    </row>
    <row r="228" ht="15.75" customHeight="1">
      <c r="A228" s="3"/>
      <c r="B228" s="3"/>
      <c r="C228" s="3"/>
      <c r="D228" s="3"/>
      <c r="E228" s="3"/>
      <c r="F228" s="3"/>
      <c r="G228" s="3"/>
      <c r="H228" s="3"/>
      <c r="I228" s="3"/>
      <c r="J228" s="3"/>
      <c r="K228" s="3"/>
      <c r="L228" s="3"/>
      <c r="M228" s="3"/>
      <c r="N228" s="3"/>
      <c r="P228" s="3"/>
      <c r="Q228" s="3"/>
      <c r="R228" s="3"/>
    </row>
    <row r="229" ht="15.75" customHeight="1">
      <c r="A229" s="3"/>
      <c r="B229" s="3"/>
      <c r="C229" s="3"/>
      <c r="D229" s="3"/>
      <c r="E229" s="3"/>
      <c r="F229" s="3"/>
      <c r="G229" s="3"/>
      <c r="H229" s="3"/>
      <c r="I229" s="3"/>
      <c r="J229" s="3"/>
      <c r="K229" s="3"/>
      <c r="L229" s="3"/>
      <c r="M229" s="3"/>
      <c r="N229" s="3"/>
      <c r="P229" s="3"/>
      <c r="Q229" s="3"/>
      <c r="R229" s="3"/>
    </row>
    <row r="230" ht="15.75" customHeight="1">
      <c r="A230" s="3"/>
      <c r="B230" s="3"/>
      <c r="C230" s="3"/>
      <c r="D230" s="3"/>
      <c r="E230" s="3"/>
      <c r="F230" s="3"/>
      <c r="G230" s="3"/>
      <c r="H230" s="3"/>
      <c r="I230" s="3"/>
      <c r="J230" s="3"/>
      <c r="K230" s="3"/>
      <c r="L230" s="3"/>
      <c r="M230" s="3"/>
      <c r="N230" s="3"/>
      <c r="P230" s="3"/>
      <c r="Q230" s="3"/>
      <c r="R230" s="3"/>
    </row>
    <row r="231" ht="15.75" customHeight="1">
      <c r="A231" s="3"/>
      <c r="B231" s="3"/>
      <c r="C231" s="3"/>
      <c r="D231" s="3"/>
      <c r="E231" s="3"/>
      <c r="F231" s="3"/>
      <c r="G231" s="3"/>
      <c r="H231" s="3"/>
      <c r="I231" s="3"/>
      <c r="J231" s="3"/>
      <c r="K231" s="3"/>
      <c r="L231" s="3"/>
      <c r="M231" s="3"/>
      <c r="N231" s="3"/>
      <c r="P231" s="3"/>
      <c r="Q231" s="3"/>
      <c r="R231" s="3"/>
    </row>
    <row r="232" ht="15.75" customHeight="1">
      <c r="A232" s="3"/>
      <c r="B232" s="3"/>
      <c r="C232" s="3"/>
      <c r="D232" s="3"/>
      <c r="E232" s="3"/>
      <c r="F232" s="3"/>
      <c r="G232" s="3"/>
      <c r="H232" s="3"/>
      <c r="I232" s="3"/>
      <c r="J232" s="3"/>
      <c r="K232" s="3"/>
      <c r="L232" s="3"/>
      <c r="M232" s="3"/>
      <c r="N232" s="3"/>
      <c r="P232" s="3"/>
      <c r="Q232" s="3"/>
      <c r="R232" s="3"/>
    </row>
    <row r="233" ht="15.75" customHeight="1">
      <c r="A233" s="3"/>
      <c r="B233" s="3"/>
      <c r="C233" s="3"/>
      <c r="D233" s="3"/>
      <c r="E233" s="3"/>
      <c r="F233" s="3"/>
      <c r="G233" s="3"/>
      <c r="H233" s="3"/>
      <c r="I233" s="3"/>
      <c r="J233" s="3"/>
      <c r="K233" s="3"/>
      <c r="L233" s="3"/>
      <c r="M233" s="3"/>
      <c r="N233" s="3"/>
      <c r="P233" s="3"/>
      <c r="Q233" s="3"/>
      <c r="R233" s="3"/>
    </row>
    <row r="234" ht="15.75" customHeight="1">
      <c r="A234" s="3"/>
      <c r="B234" s="3"/>
      <c r="C234" s="3"/>
      <c r="D234" s="3"/>
      <c r="E234" s="3"/>
      <c r="F234" s="3"/>
      <c r="G234" s="3"/>
      <c r="H234" s="3"/>
      <c r="I234" s="3"/>
      <c r="J234" s="3"/>
      <c r="K234" s="3"/>
      <c r="L234" s="3"/>
      <c r="M234" s="3"/>
      <c r="N234" s="3"/>
      <c r="P234" s="3"/>
      <c r="Q234" s="3"/>
      <c r="R234" s="3"/>
    </row>
    <row r="235" ht="15.75" customHeight="1">
      <c r="A235" s="3"/>
      <c r="B235" s="3"/>
      <c r="C235" s="3"/>
      <c r="D235" s="3"/>
      <c r="E235" s="3"/>
      <c r="F235" s="3"/>
      <c r="G235" s="3"/>
      <c r="H235" s="3"/>
      <c r="I235" s="3"/>
      <c r="J235" s="3"/>
      <c r="K235" s="3"/>
      <c r="L235" s="3"/>
      <c r="M235" s="3"/>
      <c r="N235" s="3"/>
      <c r="P235" s="3"/>
      <c r="Q235" s="3"/>
      <c r="R235" s="3"/>
    </row>
    <row r="236" ht="15.75" customHeight="1">
      <c r="A236" s="3"/>
      <c r="B236" s="3"/>
      <c r="C236" s="3"/>
      <c r="D236" s="3"/>
      <c r="E236" s="3"/>
      <c r="F236" s="3"/>
      <c r="G236" s="3"/>
      <c r="H236" s="3"/>
      <c r="I236" s="3"/>
      <c r="J236" s="3"/>
      <c r="K236" s="3"/>
      <c r="L236" s="3"/>
      <c r="M236" s="3"/>
      <c r="N236" s="3"/>
      <c r="P236" s="3"/>
      <c r="Q236" s="3"/>
      <c r="R236" s="3"/>
    </row>
    <row r="237" ht="15.75" customHeight="1">
      <c r="A237" s="3"/>
      <c r="B237" s="3"/>
      <c r="C237" s="3"/>
      <c r="D237" s="3"/>
      <c r="E237" s="3"/>
      <c r="F237" s="3"/>
      <c r="G237" s="3"/>
      <c r="H237" s="3"/>
      <c r="I237" s="3"/>
      <c r="J237" s="3"/>
      <c r="K237" s="3"/>
      <c r="L237" s="3"/>
      <c r="M237" s="3"/>
      <c r="N237" s="3"/>
      <c r="P237" s="3"/>
      <c r="Q237" s="3"/>
      <c r="R237" s="3"/>
    </row>
    <row r="238" ht="15.75" customHeight="1">
      <c r="A238" s="3"/>
      <c r="B238" s="3"/>
      <c r="C238" s="3"/>
      <c r="D238" s="3"/>
      <c r="E238" s="3"/>
      <c r="F238" s="3"/>
      <c r="G238" s="3"/>
      <c r="H238" s="3"/>
      <c r="I238" s="3"/>
      <c r="J238" s="3"/>
      <c r="K238" s="3"/>
      <c r="L238" s="3"/>
      <c r="M238" s="3"/>
      <c r="N238" s="3"/>
      <c r="P238" s="3"/>
      <c r="Q238" s="3"/>
      <c r="R238" s="3"/>
    </row>
    <row r="239" ht="15.75" customHeight="1">
      <c r="A239" s="3"/>
      <c r="B239" s="3"/>
      <c r="C239" s="3"/>
      <c r="D239" s="3"/>
      <c r="E239" s="3"/>
      <c r="F239" s="3"/>
      <c r="G239" s="3"/>
      <c r="H239" s="3"/>
      <c r="I239" s="3"/>
      <c r="J239" s="3"/>
      <c r="K239" s="3"/>
      <c r="L239" s="3"/>
      <c r="M239" s="3"/>
      <c r="N239" s="3"/>
      <c r="P239" s="3"/>
      <c r="Q239" s="3"/>
      <c r="R239" s="3"/>
    </row>
    <row r="240" ht="15.75" customHeight="1">
      <c r="A240" s="3"/>
      <c r="B240" s="3"/>
      <c r="C240" s="3"/>
      <c r="D240" s="3"/>
      <c r="E240" s="3"/>
      <c r="F240" s="3"/>
      <c r="G240" s="3"/>
      <c r="H240" s="3"/>
      <c r="I240" s="3"/>
      <c r="J240" s="3"/>
      <c r="K240" s="3"/>
      <c r="L240" s="3"/>
      <c r="M240" s="3"/>
      <c r="N240" s="3"/>
      <c r="P240" s="3"/>
      <c r="Q240" s="3"/>
      <c r="R240" s="3"/>
    </row>
    <row r="241" ht="15.75" customHeight="1">
      <c r="A241" s="3"/>
      <c r="B241" s="3"/>
      <c r="C241" s="3"/>
      <c r="D241" s="3"/>
      <c r="E241" s="3"/>
      <c r="F241" s="3"/>
      <c r="G241" s="3"/>
      <c r="H241" s="3"/>
      <c r="I241" s="3"/>
      <c r="J241" s="3"/>
      <c r="K241" s="3"/>
      <c r="L241" s="3"/>
      <c r="M241" s="3"/>
      <c r="N241" s="3"/>
      <c r="P241" s="3"/>
      <c r="Q241" s="3"/>
      <c r="R241" s="3"/>
    </row>
    <row r="242" ht="15.75" customHeight="1">
      <c r="A242" s="3"/>
      <c r="B242" s="3"/>
      <c r="C242" s="3"/>
      <c r="D242" s="3"/>
      <c r="E242" s="3"/>
      <c r="F242" s="3"/>
      <c r="G242" s="3"/>
      <c r="H242" s="3"/>
      <c r="I242" s="3"/>
      <c r="J242" s="3"/>
      <c r="K242" s="3"/>
      <c r="L242" s="3"/>
      <c r="M242" s="3"/>
      <c r="N242" s="3"/>
      <c r="P242" s="3"/>
      <c r="Q242" s="3"/>
      <c r="R242" s="3"/>
    </row>
    <row r="243" ht="15.75" customHeight="1">
      <c r="A243" s="3"/>
      <c r="B243" s="3"/>
      <c r="C243" s="3"/>
      <c r="D243" s="3"/>
      <c r="E243" s="3"/>
      <c r="F243" s="3"/>
      <c r="G243" s="3"/>
      <c r="H243" s="3"/>
      <c r="I243" s="3"/>
      <c r="J243" s="3"/>
      <c r="K243" s="3"/>
      <c r="L243" s="3"/>
      <c r="M243" s="3"/>
      <c r="N243" s="3"/>
      <c r="P243" s="3"/>
      <c r="Q243" s="3"/>
      <c r="R243" s="3"/>
    </row>
    <row r="244" ht="15.75" customHeight="1">
      <c r="A244" s="3"/>
      <c r="B244" s="3"/>
      <c r="C244" s="3"/>
      <c r="D244" s="3"/>
      <c r="E244" s="3"/>
      <c r="F244" s="3"/>
      <c r="G244" s="3"/>
      <c r="H244" s="3"/>
      <c r="I244" s="3"/>
      <c r="J244" s="3"/>
      <c r="K244" s="3"/>
      <c r="L244" s="3"/>
      <c r="M244" s="3"/>
      <c r="N244" s="3"/>
      <c r="P244" s="3"/>
      <c r="Q244" s="3"/>
      <c r="R244" s="3"/>
    </row>
    <row r="245" ht="15.75" customHeight="1">
      <c r="A245" s="3"/>
      <c r="B245" s="3"/>
      <c r="C245" s="3"/>
      <c r="D245" s="3"/>
      <c r="E245" s="3"/>
      <c r="F245" s="3"/>
      <c r="G245" s="3"/>
      <c r="H245" s="3"/>
      <c r="I245" s="3"/>
      <c r="J245" s="3"/>
      <c r="K245" s="3"/>
      <c r="L245" s="3"/>
      <c r="M245" s="3"/>
      <c r="N245" s="3"/>
      <c r="P245" s="3"/>
      <c r="Q245" s="3"/>
      <c r="R245" s="3"/>
    </row>
    <row r="246" ht="15.75" customHeight="1">
      <c r="A246" s="3"/>
      <c r="B246" s="3"/>
      <c r="C246" s="3"/>
      <c r="D246" s="3"/>
      <c r="E246" s="3"/>
      <c r="F246" s="3"/>
      <c r="G246" s="3"/>
      <c r="H246" s="3"/>
      <c r="I246" s="3"/>
      <c r="J246" s="3"/>
      <c r="K246" s="3"/>
      <c r="L246" s="3"/>
      <c r="M246" s="3"/>
      <c r="N246" s="3"/>
      <c r="P246" s="3"/>
      <c r="Q246" s="3"/>
      <c r="R246" s="3"/>
    </row>
    <row r="247" ht="15.75" customHeight="1">
      <c r="A247" s="3"/>
      <c r="B247" s="3"/>
      <c r="C247" s="3"/>
      <c r="D247" s="3"/>
      <c r="E247" s="3"/>
      <c r="F247" s="3"/>
      <c r="G247" s="3"/>
      <c r="H247" s="3"/>
      <c r="I247" s="3"/>
      <c r="J247" s="3"/>
      <c r="K247" s="3"/>
      <c r="L247" s="3"/>
      <c r="M247" s="3"/>
      <c r="N247" s="3"/>
      <c r="P247" s="3"/>
      <c r="Q247" s="3"/>
      <c r="R247" s="3"/>
    </row>
    <row r="248" ht="15.75" customHeight="1">
      <c r="A248" s="3"/>
      <c r="B248" s="3"/>
      <c r="C248" s="3"/>
      <c r="D248" s="3"/>
      <c r="E248" s="3"/>
      <c r="F248" s="3"/>
      <c r="G248" s="3"/>
      <c r="H248" s="3"/>
      <c r="I248" s="3"/>
      <c r="J248" s="3"/>
      <c r="K248" s="3"/>
      <c r="L248" s="3"/>
      <c r="M248" s="3"/>
      <c r="N248" s="3"/>
      <c r="P248" s="3"/>
      <c r="Q248" s="3"/>
      <c r="R248" s="3"/>
    </row>
    <row r="249" ht="15.75" customHeight="1">
      <c r="A249" s="3"/>
      <c r="B249" s="3"/>
      <c r="C249" s="3"/>
      <c r="D249" s="3"/>
      <c r="E249" s="3"/>
      <c r="F249" s="3"/>
      <c r="G249" s="3"/>
      <c r="H249" s="3"/>
      <c r="I249" s="3"/>
      <c r="J249" s="3"/>
      <c r="K249" s="3"/>
      <c r="L249" s="3"/>
      <c r="M249" s="3"/>
      <c r="N249" s="3"/>
      <c r="P249" s="3"/>
      <c r="Q249" s="3"/>
      <c r="R249" s="3"/>
    </row>
    <row r="250" ht="15.75" customHeight="1">
      <c r="A250" s="3"/>
      <c r="B250" s="3"/>
      <c r="C250" s="3"/>
      <c r="D250" s="3"/>
      <c r="E250" s="3"/>
      <c r="F250" s="3"/>
      <c r="G250" s="3"/>
      <c r="H250" s="3"/>
      <c r="I250" s="3"/>
      <c r="J250" s="3"/>
      <c r="K250" s="3"/>
      <c r="L250" s="3"/>
      <c r="M250" s="3"/>
      <c r="N250" s="3"/>
      <c r="P250" s="3"/>
      <c r="Q250" s="3"/>
      <c r="R250" s="3"/>
    </row>
    <row r="251" ht="15.75" customHeight="1">
      <c r="A251" s="3"/>
      <c r="B251" s="3"/>
      <c r="C251" s="3"/>
      <c r="D251" s="3"/>
      <c r="E251" s="3"/>
      <c r="F251" s="3"/>
      <c r="G251" s="3"/>
      <c r="H251" s="3"/>
      <c r="I251" s="3"/>
      <c r="J251" s="3"/>
      <c r="K251" s="3"/>
      <c r="L251" s="3"/>
      <c r="M251" s="3"/>
      <c r="N251" s="3"/>
      <c r="P251" s="3"/>
      <c r="Q251" s="3"/>
      <c r="R251" s="3"/>
    </row>
    <row r="252" ht="15.75" customHeight="1">
      <c r="A252" s="3"/>
      <c r="B252" s="3"/>
      <c r="C252" s="3"/>
      <c r="D252" s="3"/>
      <c r="E252" s="3"/>
      <c r="F252" s="3"/>
      <c r="G252" s="3"/>
      <c r="H252" s="3"/>
      <c r="I252" s="3"/>
      <c r="J252" s="3"/>
      <c r="K252" s="3"/>
      <c r="L252" s="3"/>
      <c r="M252" s="3"/>
      <c r="N252" s="3"/>
      <c r="P252" s="3"/>
      <c r="Q252" s="3"/>
      <c r="R252" s="3"/>
    </row>
    <row r="253" ht="15.75" customHeight="1">
      <c r="A253" s="3"/>
      <c r="B253" s="3"/>
      <c r="C253" s="3"/>
      <c r="D253" s="3"/>
      <c r="E253" s="3"/>
      <c r="F253" s="3"/>
      <c r="G253" s="3"/>
      <c r="H253" s="3"/>
      <c r="I253" s="3"/>
      <c r="J253" s="3"/>
      <c r="K253" s="3"/>
      <c r="L253" s="3"/>
      <c r="M253" s="3"/>
      <c r="N253" s="3"/>
      <c r="P253" s="3"/>
      <c r="Q253" s="3"/>
      <c r="R253" s="3"/>
    </row>
    <row r="254" ht="15.75" customHeight="1">
      <c r="A254" s="3"/>
      <c r="B254" s="3"/>
      <c r="C254" s="3"/>
      <c r="D254" s="3"/>
      <c r="E254" s="3"/>
      <c r="F254" s="3"/>
      <c r="G254" s="3"/>
      <c r="H254" s="3"/>
      <c r="I254" s="3"/>
      <c r="J254" s="3"/>
      <c r="K254" s="3"/>
      <c r="L254" s="3"/>
      <c r="M254" s="3"/>
      <c r="N254" s="3"/>
      <c r="P254" s="3"/>
      <c r="Q254" s="3"/>
      <c r="R254" s="3"/>
    </row>
    <row r="255" ht="15.75" customHeight="1">
      <c r="A255" s="3"/>
      <c r="B255" s="3"/>
      <c r="C255" s="3"/>
      <c r="D255" s="3"/>
      <c r="E255" s="3"/>
      <c r="F255" s="3"/>
      <c r="G255" s="3"/>
      <c r="H255" s="3"/>
      <c r="I255" s="3"/>
      <c r="J255" s="3"/>
      <c r="K255" s="3"/>
      <c r="L255" s="3"/>
      <c r="M255" s="3"/>
      <c r="N255" s="3"/>
      <c r="P255" s="3"/>
      <c r="Q255" s="3"/>
      <c r="R255" s="3"/>
    </row>
    <row r="256" ht="15.75" customHeight="1">
      <c r="A256" s="3"/>
      <c r="B256" s="3"/>
      <c r="C256" s="3"/>
      <c r="D256" s="3"/>
      <c r="E256" s="3"/>
      <c r="F256" s="3"/>
      <c r="G256" s="3"/>
      <c r="H256" s="3"/>
      <c r="I256" s="3"/>
      <c r="J256" s="3"/>
      <c r="K256" s="3"/>
      <c r="L256" s="3"/>
      <c r="M256" s="3"/>
      <c r="N256" s="3"/>
      <c r="P256" s="3"/>
      <c r="Q256" s="3"/>
      <c r="R256" s="3"/>
    </row>
    <row r="257" ht="15.75" customHeight="1">
      <c r="A257" s="3"/>
      <c r="B257" s="3"/>
      <c r="C257" s="3"/>
      <c r="D257" s="3"/>
      <c r="E257" s="3"/>
      <c r="F257" s="3"/>
      <c r="G257" s="3"/>
      <c r="H257" s="3"/>
      <c r="I257" s="3"/>
      <c r="J257" s="3"/>
      <c r="K257" s="3"/>
      <c r="L257" s="3"/>
      <c r="M257" s="3"/>
      <c r="N257" s="3"/>
      <c r="P257" s="3"/>
      <c r="Q257" s="3"/>
      <c r="R257" s="3"/>
    </row>
    <row r="258" ht="15.75" customHeight="1">
      <c r="A258" s="3"/>
      <c r="B258" s="3"/>
      <c r="C258" s="3"/>
      <c r="D258" s="3"/>
      <c r="E258" s="3"/>
      <c r="F258" s="3"/>
      <c r="G258" s="3"/>
      <c r="H258" s="3"/>
      <c r="I258" s="3"/>
      <c r="J258" s="3"/>
      <c r="K258" s="3"/>
      <c r="L258" s="3"/>
      <c r="M258" s="3"/>
      <c r="N258" s="3"/>
      <c r="P258" s="3"/>
      <c r="Q258" s="3"/>
      <c r="R258" s="3"/>
    </row>
    <row r="259" ht="15.75" customHeight="1">
      <c r="A259" s="3"/>
      <c r="B259" s="3"/>
      <c r="C259" s="3"/>
      <c r="D259" s="3"/>
      <c r="E259" s="3"/>
      <c r="F259" s="3"/>
      <c r="G259" s="3"/>
      <c r="H259" s="3"/>
      <c r="I259" s="3"/>
      <c r="J259" s="3"/>
      <c r="K259" s="3"/>
      <c r="L259" s="3"/>
      <c r="M259" s="3"/>
      <c r="N259" s="3"/>
      <c r="P259" s="3"/>
      <c r="Q259" s="3"/>
      <c r="R259" s="3"/>
    </row>
    <row r="260" ht="15.75" customHeight="1">
      <c r="A260" s="3"/>
      <c r="B260" s="3"/>
      <c r="C260" s="3"/>
      <c r="D260" s="3"/>
      <c r="E260" s="3"/>
      <c r="F260" s="3"/>
      <c r="G260" s="3"/>
      <c r="H260" s="3"/>
      <c r="I260" s="3"/>
      <c r="J260" s="3"/>
      <c r="K260" s="3"/>
      <c r="L260" s="3"/>
      <c r="M260" s="3"/>
      <c r="N260" s="3"/>
      <c r="P260" s="3"/>
      <c r="Q260" s="3"/>
      <c r="R260" s="3"/>
    </row>
    <row r="261" ht="15.75" customHeight="1">
      <c r="A261" s="3"/>
      <c r="B261" s="3"/>
      <c r="C261" s="3"/>
      <c r="D261" s="3"/>
      <c r="E261" s="3"/>
      <c r="F261" s="3"/>
      <c r="G261" s="3"/>
      <c r="H261" s="3"/>
      <c r="I261" s="3"/>
      <c r="J261" s="3"/>
      <c r="K261" s="3"/>
      <c r="L261" s="3"/>
      <c r="M261" s="3"/>
      <c r="N261" s="3"/>
      <c r="P261" s="3"/>
      <c r="Q261" s="3"/>
      <c r="R261" s="3"/>
    </row>
    <row r="262" ht="15.75" customHeight="1">
      <c r="A262" s="3"/>
      <c r="B262" s="3"/>
      <c r="C262" s="3"/>
      <c r="D262" s="3"/>
      <c r="E262" s="3"/>
      <c r="F262" s="3"/>
      <c r="G262" s="3"/>
      <c r="H262" s="3"/>
      <c r="I262" s="3"/>
      <c r="J262" s="3"/>
      <c r="K262" s="3"/>
      <c r="L262" s="3"/>
      <c r="M262" s="3"/>
      <c r="N262" s="3"/>
      <c r="P262" s="3"/>
      <c r="Q262" s="3"/>
      <c r="R262" s="3"/>
    </row>
    <row r="263" ht="15.75" customHeight="1">
      <c r="A263" s="3"/>
      <c r="B263" s="3"/>
      <c r="C263" s="3"/>
      <c r="D263" s="3"/>
      <c r="E263" s="3"/>
      <c r="F263" s="3"/>
      <c r="G263" s="3"/>
      <c r="H263" s="3"/>
      <c r="I263" s="3"/>
      <c r="J263" s="3"/>
      <c r="K263" s="3"/>
      <c r="L263" s="3"/>
      <c r="M263" s="3"/>
      <c r="N263" s="3"/>
      <c r="P263" s="3"/>
      <c r="Q263" s="3"/>
      <c r="R263" s="3"/>
    </row>
    <row r="264" ht="15.75" customHeight="1">
      <c r="A264" s="3"/>
      <c r="B264" s="3"/>
      <c r="C264" s="3"/>
      <c r="D264" s="3"/>
      <c r="E264" s="3"/>
      <c r="F264" s="3"/>
      <c r="G264" s="3"/>
      <c r="H264" s="3"/>
      <c r="I264" s="3"/>
      <c r="J264" s="3"/>
      <c r="K264" s="3"/>
      <c r="L264" s="3"/>
      <c r="M264" s="3"/>
      <c r="N264" s="3"/>
      <c r="P264" s="3"/>
      <c r="Q264" s="3"/>
      <c r="R264" s="3"/>
    </row>
    <row r="265" ht="15.75" customHeight="1">
      <c r="A265" s="3"/>
      <c r="B265" s="3"/>
      <c r="C265" s="3"/>
      <c r="D265" s="3"/>
      <c r="E265" s="3"/>
      <c r="F265" s="3"/>
      <c r="G265" s="3"/>
      <c r="H265" s="3"/>
      <c r="I265" s="3"/>
      <c r="J265" s="3"/>
      <c r="K265" s="3"/>
      <c r="L265" s="3"/>
      <c r="M265" s="3"/>
      <c r="N265" s="3"/>
      <c r="P265" s="3"/>
      <c r="Q265" s="3"/>
      <c r="R265" s="3"/>
    </row>
    <row r="266" ht="15.75" customHeight="1">
      <c r="A266" s="3"/>
      <c r="B266" s="3"/>
      <c r="C266" s="3"/>
      <c r="D266" s="3"/>
      <c r="E266" s="3"/>
      <c r="F266" s="3"/>
      <c r="G266" s="3"/>
      <c r="H266" s="3"/>
      <c r="I266" s="3"/>
      <c r="J266" s="3"/>
      <c r="K266" s="3"/>
      <c r="L266" s="3"/>
      <c r="M266" s="3"/>
      <c r="N266" s="3"/>
      <c r="P266" s="3"/>
      <c r="Q266" s="3"/>
      <c r="R266" s="3"/>
    </row>
    <row r="267" ht="15.75" customHeight="1">
      <c r="A267" s="3"/>
      <c r="B267" s="3"/>
      <c r="C267" s="3"/>
      <c r="D267" s="3"/>
      <c r="E267" s="3"/>
      <c r="F267" s="3"/>
      <c r="G267" s="3"/>
      <c r="H267" s="3"/>
      <c r="I267" s="3"/>
      <c r="J267" s="3"/>
      <c r="K267" s="3"/>
      <c r="L267" s="3"/>
      <c r="M267" s="3"/>
      <c r="N267" s="3"/>
      <c r="P267" s="3"/>
      <c r="Q267" s="3"/>
      <c r="R267" s="3"/>
    </row>
    <row r="268" ht="15.75" customHeight="1">
      <c r="A268" s="3"/>
      <c r="B268" s="3"/>
      <c r="C268" s="3"/>
      <c r="D268" s="3"/>
      <c r="E268" s="3"/>
      <c r="F268" s="3"/>
      <c r="G268" s="3"/>
      <c r="H268" s="3"/>
      <c r="I268" s="3"/>
      <c r="J268" s="3"/>
      <c r="K268" s="3"/>
      <c r="L268" s="3"/>
      <c r="M268" s="3"/>
      <c r="N268" s="3"/>
      <c r="P268" s="3"/>
      <c r="Q268" s="3"/>
      <c r="R268" s="3"/>
    </row>
    <row r="269" ht="15.75" customHeight="1">
      <c r="A269" s="3"/>
      <c r="B269" s="3"/>
      <c r="C269" s="3"/>
      <c r="D269" s="3"/>
      <c r="E269" s="3"/>
      <c r="F269" s="3"/>
      <c r="G269" s="3"/>
      <c r="H269" s="3"/>
      <c r="I269" s="3"/>
      <c r="J269" s="3"/>
      <c r="K269" s="3"/>
      <c r="L269" s="3"/>
      <c r="M269" s="3"/>
      <c r="N269" s="3"/>
      <c r="P269" s="3"/>
      <c r="Q269" s="3"/>
      <c r="R269" s="3"/>
    </row>
    <row r="270" ht="15.75" customHeight="1">
      <c r="A270" s="3"/>
      <c r="B270" s="3"/>
      <c r="C270" s="3"/>
      <c r="D270" s="3"/>
      <c r="E270" s="3"/>
      <c r="F270" s="3"/>
      <c r="G270" s="3"/>
      <c r="H270" s="3"/>
      <c r="I270" s="3"/>
      <c r="J270" s="3"/>
      <c r="K270" s="3"/>
      <c r="L270" s="3"/>
      <c r="M270" s="3"/>
      <c r="N270" s="3"/>
      <c r="P270" s="3"/>
      <c r="Q270" s="3"/>
      <c r="R270" s="3"/>
    </row>
    <row r="271" ht="15.75" customHeight="1">
      <c r="A271" s="3"/>
      <c r="B271" s="3"/>
      <c r="C271" s="3"/>
      <c r="D271" s="3"/>
      <c r="E271" s="3"/>
      <c r="F271" s="3"/>
      <c r="G271" s="3"/>
      <c r="H271" s="3"/>
      <c r="I271" s="3"/>
      <c r="J271" s="3"/>
      <c r="K271" s="3"/>
      <c r="L271" s="3"/>
      <c r="M271" s="3"/>
      <c r="N271" s="3"/>
      <c r="P271" s="3"/>
      <c r="Q271" s="3"/>
      <c r="R271" s="3"/>
    </row>
    <row r="272" ht="15.75" customHeight="1">
      <c r="A272" s="3"/>
      <c r="B272" s="3"/>
      <c r="C272" s="3"/>
      <c r="D272" s="3"/>
      <c r="E272" s="3"/>
      <c r="F272" s="3"/>
      <c r="G272" s="3"/>
      <c r="H272" s="3"/>
      <c r="I272" s="3"/>
      <c r="J272" s="3"/>
      <c r="K272" s="3"/>
      <c r="L272" s="3"/>
      <c r="M272" s="3"/>
      <c r="N272" s="3"/>
      <c r="P272" s="3"/>
      <c r="Q272" s="3"/>
      <c r="R272" s="3"/>
    </row>
    <row r="273" ht="15.75" customHeight="1">
      <c r="A273" s="3"/>
      <c r="B273" s="3"/>
      <c r="C273" s="3"/>
      <c r="D273" s="3"/>
      <c r="E273" s="3"/>
      <c r="F273" s="3"/>
      <c r="G273" s="3"/>
      <c r="H273" s="3"/>
      <c r="I273" s="3"/>
      <c r="J273" s="3"/>
      <c r="K273" s="3"/>
      <c r="L273" s="3"/>
      <c r="M273" s="3"/>
      <c r="N273" s="3"/>
      <c r="P273" s="3"/>
      <c r="Q273" s="3"/>
      <c r="R273" s="3"/>
    </row>
    <row r="274" ht="15.75" customHeight="1">
      <c r="A274" s="3"/>
      <c r="B274" s="3"/>
      <c r="C274" s="3"/>
      <c r="D274" s="3"/>
      <c r="E274" s="3"/>
      <c r="F274" s="3"/>
      <c r="G274" s="3"/>
      <c r="H274" s="3"/>
      <c r="I274" s="3"/>
      <c r="J274" s="3"/>
      <c r="K274" s="3"/>
      <c r="L274" s="3"/>
      <c r="M274" s="3"/>
      <c r="N274" s="3"/>
      <c r="P274" s="3"/>
      <c r="Q274" s="3"/>
      <c r="R274" s="3"/>
    </row>
    <row r="275" ht="15.75" customHeight="1">
      <c r="A275" s="3"/>
      <c r="B275" s="3"/>
      <c r="C275" s="3"/>
      <c r="D275" s="3"/>
      <c r="E275" s="3"/>
      <c r="F275" s="3"/>
      <c r="G275" s="3"/>
      <c r="H275" s="3"/>
      <c r="I275" s="3"/>
      <c r="J275" s="3"/>
      <c r="K275" s="3"/>
      <c r="L275" s="3"/>
      <c r="M275" s="3"/>
      <c r="N275" s="3"/>
      <c r="P275" s="3"/>
      <c r="Q275" s="3"/>
      <c r="R275" s="3"/>
    </row>
    <row r="276" ht="15.75" customHeight="1">
      <c r="A276" s="3"/>
      <c r="B276" s="3"/>
      <c r="C276" s="3"/>
      <c r="D276" s="3"/>
      <c r="E276" s="3"/>
      <c r="F276" s="3"/>
      <c r="G276" s="3"/>
      <c r="H276" s="3"/>
      <c r="I276" s="3"/>
      <c r="J276" s="3"/>
      <c r="K276" s="3"/>
      <c r="L276" s="3"/>
      <c r="M276" s="3"/>
      <c r="N276" s="3"/>
      <c r="P276" s="3"/>
      <c r="Q276" s="3"/>
      <c r="R276" s="3"/>
    </row>
    <row r="277" ht="15.75" customHeight="1">
      <c r="A277" s="3"/>
      <c r="B277" s="3"/>
      <c r="C277" s="3"/>
      <c r="D277" s="3"/>
      <c r="E277" s="3"/>
      <c r="F277" s="3"/>
      <c r="G277" s="3"/>
      <c r="H277" s="3"/>
      <c r="I277" s="3"/>
      <c r="J277" s="3"/>
      <c r="K277" s="3"/>
      <c r="L277" s="3"/>
      <c r="M277" s="3"/>
      <c r="N277" s="3"/>
      <c r="P277" s="3"/>
      <c r="Q277" s="3"/>
      <c r="R277" s="3"/>
    </row>
    <row r="278" ht="15.75" customHeight="1">
      <c r="A278" s="3"/>
      <c r="B278" s="3"/>
      <c r="C278" s="3"/>
      <c r="D278" s="3"/>
      <c r="E278" s="3"/>
      <c r="F278" s="3"/>
      <c r="G278" s="3"/>
      <c r="H278" s="3"/>
      <c r="I278" s="3"/>
      <c r="J278" s="3"/>
      <c r="K278" s="3"/>
      <c r="L278" s="3"/>
      <c r="M278" s="3"/>
      <c r="N278" s="3"/>
      <c r="P278" s="3"/>
      <c r="Q278" s="3"/>
      <c r="R278" s="3"/>
    </row>
    <row r="279" ht="15.75" customHeight="1">
      <c r="A279" s="3"/>
      <c r="B279" s="3"/>
      <c r="C279" s="3"/>
      <c r="D279" s="3"/>
      <c r="E279" s="3"/>
      <c r="F279" s="3"/>
      <c r="G279" s="3"/>
      <c r="H279" s="3"/>
      <c r="I279" s="3"/>
      <c r="J279" s="3"/>
      <c r="K279" s="3"/>
      <c r="L279" s="3"/>
      <c r="M279" s="3"/>
      <c r="N279" s="3"/>
      <c r="P279" s="3"/>
      <c r="Q279" s="3"/>
      <c r="R279" s="3"/>
    </row>
    <row r="280" ht="15.75" customHeight="1">
      <c r="A280" s="3"/>
      <c r="B280" s="3"/>
      <c r="C280" s="3"/>
      <c r="D280" s="3"/>
      <c r="E280" s="3"/>
      <c r="F280" s="3"/>
      <c r="G280" s="3"/>
      <c r="H280" s="3"/>
      <c r="I280" s="3"/>
      <c r="J280" s="3"/>
      <c r="K280" s="3"/>
      <c r="L280" s="3"/>
      <c r="M280" s="3"/>
      <c r="N280" s="3"/>
      <c r="P280" s="3"/>
      <c r="Q280" s="3"/>
      <c r="R280" s="3"/>
    </row>
    <row r="281" ht="15.75" customHeight="1">
      <c r="A281" s="3"/>
      <c r="B281" s="3"/>
      <c r="C281" s="3"/>
      <c r="D281" s="3"/>
      <c r="E281" s="3"/>
      <c r="F281" s="3"/>
      <c r="G281" s="3"/>
      <c r="H281" s="3"/>
      <c r="I281" s="3"/>
      <c r="J281" s="3"/>
      <c r="K281" s="3"/>
      <c r="L281" s="3"/>
      <c r="M281" s="3"/>
      <c r="N281" s="3"/>
      <c r="P281" s="3"/>
      <c r="Q281" s="3"/>
      <c r="R281" s="3"/>
    </row>
    <row r="282" ht="15.75" customHeight="1">
      <c r="A282" s="3"/>
      <c r="B282" s="3"/>
      <c r="C282" s="3"/>
      <c r="D282" s="3"/>
      <c r="E282" s="3"/>
      <c r="F282" s="3"/>
      <c r="G282" s="3"/>
      <c r="H282" s="3"/>
      <c r="I282" s="3"/>
      <c r="J282" s="3"/>
      <c r="K282" s="3"/>
      <c r="L282" s="3"/>
      <c r="M282" s="3"/>
      <c r="N282" s="3"/>
      <c r="P282" s="3"/>
      <c r="Q282" s="3"/>
      <c r="R282" s="3"/>
    </row>
    <row r="283" ht="15.75" customHeight="1">
      <c r="A283" s="3"/>
      <c r="B283" s="3"/>
      <c r="C283" s="3"/>
      <c r="D283" s="3"/>
      <c r="E283" s="3"/>
      <c r="F283" s="3"/>
      <c r="G283" s="3"/>
      <c r="H283" s="3"/>
      <c r="I283" s="3"/>
      <c r="J283" s="3"/>
      <c r="K283" s="3"/>
      <c r="L283" s="3"/>
      <c r="M283" s="3"/>
      <c r="N283" s="3"/>
      <c r="P283" s="3"/>
      <c r="Q283" s="3"/>
      <c r="R283" s="3"/>
    </row>
    <row r="284" ht="15.75" customHeight="1">
      <c r="A284" s="3"/>
      <c r="B284" s="3"/>
      <c r="C284" s="3"/>
      <c r="D284" s="3"/>
      <c r="E284" s="3"/>
      <c r="F284" s="3"/>
      <c r="G284" s="3"/>
      <c r="H284" s="3"/>
      <c r="I284" s="3"/>
      <c r="J284" s="3"/>
      <c r="K284" s="3"/>
      <c r="L284" s="3"/>
      <c r="M284" s="3"/>
      <c r="N284" s="3"/>
      <c r="P284" s="3"/>
      <c r="Q284" s="3"/>
      <c r="R284" s="3"/>
    </row>
    <row r="285" ht="15.75" customHeight="1">
      <c r="A285" s="3"/>
      <c r="B285" s="3"/>
      <c r="C285" s="3"/>
      <c r="D285" s="3"/>
      <c r="E285" s="3"/>
      <c r="F285" s="3"/>
      <c r="G285" s="3"/>
      <c r="H285" s="3"/>
      <c r="I285" s="3"/>
      <c r="J285" s="3"/>
      <c r="K285" s="3"/>
      <c r="L285" s="3"/>
      <c r="M285" s="3"/>
      <c r="N285" s="3"/>
      <c r="P285" s="3"/>
      <c r="Q285" s="3"/>
      <c r="R285" s="3"/>
    </row>
    <row r="286" ht="15.75" customHeight="1">
      <c r="A286" s="3"/>
      <c r="B286" s="3"/>
      <c r="C286" s="3"/>
      <c r="D286" s="3"/>
      <c r="E286" s="3"/>
      <c r="F286" s="3"/>
      <c r="G286" s="3"/>
      <c r="H286" s="3"/>
      <c r="I286" s="3"/>
      <c r="J286" s="3"/>
      <c r="K286" s="3"/>
      <c r="L286" s="3"/>
      <c r="M286" s="3"/>
      <c r="N286" s="3"/>
      <c r="P286" s="3"/>
      <c r="Q286" s="3"/>
      <c r="R286" s="3"/>
    </row>
    <row r="287" ht="15.75" customHeight="1">
      <c r="A287" s="3"/>
      <c r="B287" s="3"/>
      <c r="C287" s="3"/>
      <c r="D287" s="3"/>
      <c r="E287" s="3"/>
      <c r="F287" s="3"/>
      <c r="G287" s="3"/>
      <c r="H287" s="3"/>
      <c r="I287" s="3"/>
      <c r="J287" s="3"/>
      <c r="K287" s="3"/>
      <c r="L287" s="3"/>
      <c r="M287" s="3"/>
      <c r="N287" s="3"/>
      <c r="P287" s="3"/>
      <c r="Q287" s="3"/>
      <c r="R287" s="3"/>
    </row>
    <row r="288" ht="15.75" customHeight="1">
      <c r="A288" s="3"/>
      <c r="B288" s="3"/>
      <c r="C288" s="3"/>
      <c r="D288" s="3"/>
      <c r="E288" s="3"/>
      <c r="F288" s="3"/>
      <c r="G288" s="3"/>
      <c r="H288" s="3"/>
      <c r="I288" s="3"/>
      <c r="J288" s="3"/>
      <c r="K288" s="3"/>
      <c r="L288" s="3"/>
      <c r="M288" s="3"/>
      <c r="N288" s="3"/>
      <c r="P288" s="3"/>
      <c r="Q288" s="3"/>
      <c r="R288" s="3"/>
    </row>
    <row r="289" ht="15.75" customHeight="1">
      <c r="A289" s="3"/>
      <c r="B289" s="3"/>
      <c r="C289" s="3"/>
      <c r="D289" s="3"/>
      <c r="E289" s="3"/>
      <c r="F289" s="3"/>
      <c r="G289" s="3"/>
      <c r="H289" s="3"/>
      <c r="I289" s="3"/>
      <c r="J289" s="3"/>
      <c r="K289" s="3"/>
      <c r="L289" s="3"/>
      <c r="M289" s="3"/>
      <c r="N289" s="3"/>
      <c r="P289" s="3"/>
      <c r="Q289" s="3"/>
      <c r="R289" s="3"/>
    </row>
    <row r="290" ht="15.75" customHeight="1">
      <c r="A290" s="3"/>
      <c r="B290" s="3"/>
      <c r="C290" s="3"/>
      <c r="D290" s="3"/>
      <c r="E290" s="3"/>
      <c r="F290" s="3"/>
      <c r="G290" s="3"/>
      <c r="H290" s="3"/>
      <c r="I290" s="3"/>
      <c r="J290" s="3"/>
      <c r="K290" s="3"/>
      <c r="L290" s="3"/>
      <c r="M290" s="3"/>
      <c r="N290" s="3"/>
      <c r="P290" s="3"/>
      <c r="Q290" s="3"/>
      <c r="R290" s="3"/>
    </row>
    <row r="291" ht="15.75" customHeight="1">
      <c r="A291" s="3"/>
      <c r="B291" s="3"/>
      <c r="C291" s="3"/>
      <c r="D291" s="3"/>
      <c r="E291" s="3"/>
      <c r="F291" s="3"/>
      <c r="G291" s="3"/>
      <c r="H291" s="3"/>
      <c r="I291" s="3"/>
      <c r="J291" s="3"/>
      <c r="K291" s="3"/>
      <c r="L291" s="3"/>
      <c r="M291" s="3"/>
      <c r="N291" s="3"/>
      <c r="P291" s="3"/>
      <c r="Q291" s="3"/>
      <c r="R291" s="3"/>
    </row>
    <row r="292" ht="15.75" customHeight="1">
      <c r="A292" s="3"/>
      <c r="B292" s="3"/>
      <c r="C292" s="3"/>
      <c r="D292" s="3"/>
      <c r="E292" s="3"/>
      <c r="F292" s="3"/>
      <c r="G292" s="3"/>
      <c r="H292" s="3"/>
      <c r="I292" s="3"/>
      <c r="J292" s="3"/>
      <c r="K292" s="3"/>
      <c r="L292" s="3"/>
      <c r="M292" s="3"/>
      <c r="N292" s="3"/>
      <c r="P292" s="3"/>
      <c r="Q292" s="3"/>
      <c r="R292" s="3"/>
    </row>
    <row r="293" ht="15.75" customHeight="1">
      <c r="A293" s="3"/>
      <c r="B293" s="3"/>
      <c r="C293" s="3"/>
      <c r="D293" s="3"/>
      <c r="E293" s="3"/>
      <c r="F293" s="3"/>
      <c r="G293" s="3"/>
      <c r="H293" s="3"/>
      <c r="I293" s="3"/>
      <c r="J293" s="3"/>
      <c r="K293" s="3"/>
      <c r="L293" s="3"/>
      <c r="M293" s="3"/>
      <c r="N293" s="3"/>
      <c r="P293" s="3"/>
      <c r="Q293" s="3"/>
      <c r="R293" s="3"/>
    </row>
    <row r="294" ht="15.75" customHeight="1">
      <c r="A294" s="3"/>
      <c r="B294" s="3"/>
      <c r="C294" s="3"/>
      <c r="D294" s="3"/>
      <c r="E294" s="3"/>
      <c r="F294" s="3"/>
      <c r="G294" s="3"/>
      <c r="H294" s="3"/>
      <c r="I294" s="3"/>
      <c r="J294" s="3"/>
      <c r="K294" s="3"/>
      <c r="L294" s="3"/>
      <c r="M294" s="3"/>
      <c r="N294" s="3"/>
      <c r="P294" s="3"/>
      <c r="Q294" s="3"/>
      <c r="R294" s="3"/>
    </row>
    <row r="295" ht="15.75" customHeight="1">
      <c r="A295" s="3"/>
      <c r="B295" s="3"/>
      <c r="C295" s="3"/>
      <c r="D295" s="3"/>
      <c r="E295" s="3"/>
      <c r="F295" s="3"/>
      <c r="G295" s="3"/>
      <c r="H295" s="3"/>
      <c r="I295" s="3"/>
      <c r="J295" s="3"/>
      <c r="K295" s="3"/>
      <c r="L295" s="3"/>
      <c r="M295" s="3"/>
      <c r="N295" s="3"/>
      <c r="P295" s="3"/>
      <c r="Q295" s="3"/>
      <c r="R295" s="3"/>
    </row>
    <row r="296" ht="15.75" customHeight="1">
      <c r="A296" s="3"/>
      <c r="B296" s="3"/>
      <c r="C296" s="3"/>
      <c r="D296" s="3"/>
      <c r="E296" s="3"/>
      <c r="F296" s="3"/>
      <c r="G296" s="3"/>
      <c r="H296" s="3"/>
      <c r="I296" s="3"/>
      <c r="J296" s="3"/>
      <c r="K296" s="3"/>
      <c r="L296" s="3"/>
      <c r="M296" s="3"/>
      <c r="N296" s="3"/>
      <c r="P296" s="3"/>
      <c r="Q296" s="3"/>
      <c r="R296" s="3"/>
    </row>
    <row r="297" ht="15.75" customHeight="1">
      <c r="A297" s="3"/>
      <c r="B297" s="3"/>
      <c r="C297" s="3"/>
      <c r="D297" s="3"/>
      <c r="E297" s="3"/>
      <c r="F297" s="3"/>
      <c r="G297" s="3"/>
      <c r="H297" s="3"/>
      <c r="I297" s="3"/>
      <c r="J297" s="3"/>
      <c r="K297" s="3"/>
      <c r="L297" s="3"/>
      <c r="M297" s="3"/>
      <c r="N297" s="3"/>
      <c r="P297" s="3"/>
      <c r="Q297" s="3"/>
      <c r="R297" s="3"/>
    </row>
    <row r="298" ht="15.75" customHeight="1">
      <c r="A298" s="3"/>
      <c r="B298" s="3"/>
      <c r="C298" s="3"/>
      <c r="D298" s="3"/>
      <c r="E298" s="3"/>
      <c r="F298" s="3"/>
      <c r="G298" s="3"/>
      <c r="H298" s="3"/>
      <c r="I298" s="3"/>
      <c r="J298" s="3"/>
      <c r="K298" s="3"/>
      <c r="L298" s="3"/>
      <c r="M298" s="3"/>
      <c r="N298" s="3"/>
      <c r="P298" s="3"/>
      <c r="Q298" s="3"/>
      <c r="R298" s="3"/>
    </row>
    <row r="299" ht="15.75" customHeight="1">
      <c r="A299" s="3"/>
      <c r="B299" s="3"/>
      <c r="C299" s="3"/>
      <c r="D299" s="3"/>
      <c r="E299" s="3"/>
      <c r="F299" s="3"/>
      <c r="G299" s="3"/>
      <c r="H299" s="3"/>
      <c r="I299" s="3"/>
      <c r="J299" s="3"/>
      <c r="K299" s="3"/>
      <c r="L299" s="3"/>
      <c r="M299" s="3"/>
      <c r="N299" s="3"/>
      <c r="P299" s="3"/>
      <c r="Q299" s="3"/>
      <c r="R299" s="3"/>
    </row>
    <row r="300" ht="15.75" customHeight="1">
      <c r="A300" s="3"/>
      <c r="B300" s="3"/>
      <c r="C300" s="3"/>
      <c r="D300" s="3"/>
      <c r="E300" s="3"/>
      <c r="F300" s="3"/>
      <c r="G300" s="3"/>
      <c r="H300" s="3"/>
      <c r="I300" s="3"/>
      <c r="J300" s="3"/>
      <c r="K300" s="3"/>
      <c r="L300" s="3"/>
      <c r="M300" s="3"/>
      <c r="N300" s="3"/>
      <c r="P300" s="3"/>
      <c r="Q300" s="3"/>
      <c r="R300" s="3"/>
    </row>
    <row r="301" ht="15.75" customHeight="1">
      <c r="A301" s="3"/>
      <c r="B301" s="3"/>
      <c r="C301" s="3"/>
      <c r="D301" s="3"/>
      <c r="E301" s="3"/>
      <c r="F301" s="3"/>
      <c r="G301" s="3"/>
      <c r="H301" s="3"/>
      <c r="I301" s="3"/>
      <c r="J301" s="3"/>
      <c r="K301" s="3"/>
      <c r="L301" s="3"/>
      <c r="M301" s="3"/>
      <c r="N301" s="3"/>
      <c r="P301" s="3"/>
      <c r="Q301" s="3"/>
      <c r="R301" s="3"/>
    </row>
    <row r="302" ht="15.75" customHeight="1">
      <c r="A302" s="3"/>
      <c r="B302" s="3"/>
      <c r="C302" s="3"/>
      <c r="D302" s="3"/>
      <c r="E302" s="3"/>
      <c r="F302" s="3"/>
      <c r="G302" s="3"/>
      <c r="H302" s="3"/>
      <c r="I302" s="3"/>
      <c r="J302" s="3"/>
      <c r="K302" s="3"/>
      <c r="L302" s="3"/>
      <c r="M302" s="3"/>
      <c r="N302" s="3"/>
      <c r="P302" s="3"/>
      <c r="Q302" s="3"/>
      <c r="R302" s="3"/>
    </row>
    <row r="303" ht="15.75" customHeight="1">
      <c r="A303" s="3"/>
      <c r="B303" s="3"/>
      <c r="C303" s="3"/>
      <c r="D303" s="3"/>
      <c r="E303" s="3"/>
      <c r="F303" s="3"/>
      <c r="G303" s="3"/>
      <c r="H303" s="3"/>
      <c r="I303" s="3"/>
      <c r="J303" s="3"/>
      <c r="K303" s="3"/>
      <c r="L303" s="3"/>
      <c r="M303" s="3"/>
      <c r="N303" s="3"/>
      <c r="P303" s="3"/>
      <c r="Q303" s="3"/>
      <c r="R303" s="3"/>
    </row>
    <row r="304" ht="15.75" customHeight="1">
      <c r="A304" s="3"/>
      <c r="B304" s="3"/>
      <c r="C304" s="3"/>
      <c r="D304" s="3"/>
      <c r="E304" s="3"/>
      <c r="F304" s="3"/>
      <c r="G304" s="3"/>
      <c r="H304" s="3"/>
      <c r="I304" s="3"/>
      <c r="J304" s="3"/>
      <c r="K304" s="3"/>
      <c r="L304" s="3"/>
      <c r="M304" s="3"/>
      <c r="N304" s="3"/>
      <c r="P304" s="3"/>
      <c r="Q304" s="3"/>
      <c r="R304" s="3"/>
    </row>
    <row r="305" ht="15.75" customHeight="1">
      <c r="A305" s="3"/>
      <c r="B305" s="3"/>
      <c r="C305" s="3"/>
      <c r="D305" s="3"/>
      <c r="E305" s="3"/>
      <c r="F305" s="3"/>
      <c r="G305" s="3"/>
      <c r="H305" s="3"/>
      <c r="I305" s="3"/>
      <c r="J305" s="3"/>
      <c r="K305" s="3"/>
      <c r="L305" s="3"/>
      <c r="M305" s="3"/>
      <c r="N305" s="3"/>
      <c r="P305" s="3"/>
      <c r="Q305" s="3"/>
      <c r="R305" s="3"/>
    </row>
    <row r="306" ht="15.75" customHeight="1">
      <c r="A306" s="3"/>
      <c r="B306" s="3"/>
      <c r="C306" s="3"/>
      <c r="D306" s="3"/>
      <c r="E306" s="3"/>
      <c r="F306" s="3"/>
      <c r="G306" s="3"/>
      <c r="H306" s="3"/>
      <c r="I306" s="3"/>
      <c r="J306" s="3"/>
      <c r="K306" s="3"/>
      <c r="L306" s="3"/>
      <c r="M306" s="3"/>
      <c r="N306" s="3"/>
      <c r="P306" s="3"/>
      <c r="Q306" s="3"/>
      <c r="R306" s="3"/>
    </row>
    <row r="307" ht="15.75" customHeight="1">
      <c r="A307" s="3"/>
      <c r="B307" s="3"/>
      <c r="C307" s="3"/>
      <c r="D307" s="3"/>
      <c r="E307" s="3"/>
      <c r="F307" s="3"/>
      <c r="G307" s="3"/>
      <c r="H307" s="3"/>
      <c r="I307" s="3"/>
      <c r="J307" s="3"/>
      <c r="K307" s="3"/>
      <c r="L307" s="3"/>
      <c r="M307" s="3"/>
      <c r="N307" s="3"/>
      <c r="P307" s="3"/>
      <c r="Q307" s="3"/>
      <c r="R307" s="3"/>
    </row>
    <row r="308" ht="15.75" customHeight="1">
      <c r="A308" s="3"/>
      <c r="B308" s="3"/>
      <c r="C308" s="3"/>
      <c r="D308" s="3"/>
      <c r="E308" s="3"/>
      <c r="F308" s="3"/>
      <c r="G308" s="3"/>
      <c r="H308" s="3"/>
      <c r="I308" s="3"/>
      <c r="J308" s="3"/>
      <c r="K308" s="3"/>
      <c r="L308" s="3"/>
      <c r="M308" s="3"/>
      <c r="N308" s="3"/>
      <c r="P308" s="3"/>
      <c r="Q308" s="3"/>
      <c r="R308" s="3"/>
    </row>
    <row r="309" ht="15.75" customHeight="1">
      <c r="A309" s="3"/>
      <c r="B309" s="3"/>
      <c r="C309" s="3"/>
      <c r="D309" s="3"/>
      <c r="E309" s="3"/>
      <c r="F309" s="3"/>
      <c r="G309" s="3"/>
      <c r="H309" s="3"/>
      <c r="I309" s="3"/>
      <c r="J309" s="3"/>
      <c r="K309" s="3"/>
      <c r="L309" s="3"/>
      <c r="M309" s="3"/>
      <c r="N309" s="3"/>
      <c r="P309" s="3"/>
      <c r="Q309" s="3"/>
      <c r="R309" s="3"/>
    </row>
    <row r="310" ht="15.75" customHeight="1">
      <c r="A310" s="3"/>
      <c r="B310" s="3"/>
      <c r="C310" s="3"/>
      <c r="D310" s="3"/>
      <c r="E310" s="3"/>
      <c r="F310" s="3"/>
      <c r="G310" s="3"/>
      <c r="H310" s="3"/>
      <c r="I310" s="3"/>
      <c r="J310" s="3"/>
      <c r="K310" s="3"/>
      <c r="L310" s="3"/>
      <c r="M310" s="3"/>
      <c r="N310" s="3"/>
      <c r="P310" s="3"/>
      <c r="Q310" s="3"/>
      <c r="R310" s="3"/>
    </row>
    <row r="311" ht="15.75" customHeight="1">
      <c r="A311" s="3"/>
      <c r="B311" s="3"/>
      <c r="C311" s="3"/>
      <c r="D311" s="3"/>
      <c r="E311" s="3"/>
      <c r="F311" s="3"/>
      <c r="G311" s="3"/>
      <c r="H311" s="3"/>
      <c r="I311" s="3"/>
      <c r="J311" s="3"/>
      <c r="K311" s="3"/>
      <c r="L311" s="3"/>
      <c r="M311" s="3"/>
      <c r="N311" s="3"/>
      <c r="P311" s="3"/>
      <c r="Q311" s="3"/>
      <c r="R311" s="3"/>
    </row>
    <row r="312" ht="15.75" customHeight="1">
      <c r="A312" s="3"/>
      <c r="B312" s="3"/>
      <c r="C312" s="3"/>
      <c r="D312" s="3"/>
      <c r="E312" s="3"/>
      <c r="F312" s="3"/>
      <c r="G312" s="3"/>
      <c r="H312" s="3"/>
      <c r="I312" s="3"/>
      <c r="J312" s="3"/>
      <c r="K312" s="3"/>
      <c r="L312" s="3"/>
      <c r="M312" s="3"/>
      <c r="N312" s="3"/>
      <c r="P312" s="3"/>
      <c r="Q312" s="3"/>
      <c r="R312" s="3"/>
    </row>
    <row r="313" ht="15.75" customHeight="1">
      <c r="A313" s="3"/>
      <c r="B313" s="3"/>
      <c r="C313" s="3"/>
      <c r="D313" s="3"/>
      <c r="E313" s="3"/>
      <c r="F313" s="3"/>
      <c r="G313" s="3"/>
      <c r="H313" s="3"/>
      <c r="I313" s="3"/>
      <c r="J313" s="3"/>
      <c r="K313" s="3"/>
      <c r="L313" s="3"/>
      <c r="M313" s="3"/>
      <c r="N313" s="3"/>
      <c r="P313" s="3"/>
      <c r="Q313" s="3"/>
      <c r="R313" s="3"/>
    </row>
    <row r="314" ht="15.75" customHeight="1">
      <c r="A314" s="3"/>
      <c r="B314" s="3"/>
      <c r="C314" s="3"/>
      <c r="D314" s="3"/>
      <c r="E314" s="3"/>
      <c r="F314" s="3"/>
      <c r="G314" s="3"/>
      <c r="H314" s="3"/>
      <c r="I314" s="3"/>
      <c r="J314" s="3"/>
      <c r="K314" s="3"/>
      <c r="L314" s="3"/>
      <c r="M314" s="3"/>
      <c r="N314" s="3"/>
      <c r="P314" s="3"/>
      <c r="Q314" s="3"/>
      <c r="R314" s="3"/>
    </row>
    <row r="315" ht="15.75" customHeight="1">
      <c r="A315" s="3"/>
      <c r="B315" s="3"/>
      <c r="C315" s="3"/>
      <c r="D315" s="3"/>
      <c r="E315" s="3"/>
      <c r="F315" s="3"/>
      <c r="G315" s="3"/>
      <c r="H315" s="3"/>
      <c r="I315" s="3"/>
      <c r="J315" s="3"/>
      <c r="K315" s="3"/>
      <c r="L315" s="3"/>
      <c r="M315" s="3"/>
      <c r="N315" s="3"/>
      <c r="P315" s="3"/>
      <c r="Q315" s="3"/>
      <c r="R315" s="3"/>
    </row>
    <row r="316" ht="15.75" customHeight="1">
      <c r="A316" s="3"/>
      <c r="B316" s="3"/>
      <c r="C316" s="3"/>
      <c r="D316" s="3"/>
      <c r="E316" s="3"/>
      <c r="F316" s="3"/>
      <c r="G316" s="3"/>
      <c r="H316" s="3"/>
      <c r="I316" s="3"/>
      <c r="J316" s="3"/>
      <c r="K316" s="3"/>
      <c r="L316" s="3"/>
      <c r="M316" s="3"/>
      <c r="N316" s="3"/>
      <c r="P316" s="3"/>
      <c r="Q316" s="3"/>
      <c r="R316" s="3"/>
    </row>
    <row r="317" ht="15.75" customHeight="1">
      <c r="A317" s="3"/>
      <c r="B317" s="3"/>
      <c r="C317" s="3"/>
      <c r="D317" s="3"/>
      <c r="E317" s="3"/>
      <c r="F317" s="3"/>
      <c r="G317" s="3"/>
      <c r="H317" s="3"/>
      <c r="I317" s="3"/>
      <c r="J317" s="3"/>
      <c r="K317" s="3"/>
      <c r="L317" s="3"/>
      <c r="M317" s="3"/>
      <c r="N317" s="3"/>
      <c r="P317" s="3"/>
      <c r="Q317" s="3"/>
      <c r="R317" s="3"/>
    </row>
    <row r="318" ht="15.75" customHeight="1">
      <c r="A318" s="3"/>
      <c r="B318" s="3"/>
      <c r="C318" s="3"/>
      <c r="D318" s="3"/>
      <c r="E318" s="3"/>
      <c r="F318" s="3"/>
      <c r="G318" s="3"/>
      <c r="H318" s="3"/>
      <c r="I318" s="3"/>
      <c r="J318" s="3"/>
      <c r="K318" s="3"/>
      <c r="L318" s="3"/>
      <c r="M318" s="3"/>
      <c r="N318" s="3"/>
      <c r="P318" s="3"/>
      <c r="Q318" s="3"/>
      <c r="R318" s="3"/>
    </row>
    <row r="319" ht="15.75" customHeight="1">
      <c r="A319" s="3"/>
      <c r="B319" s="3"/>
      <c r="C319" s="3"/>
      <c r="D319" s="3"/>
      <c r="E319" s="3"/>
      <c r="F319" s="3"/>
      <c r="G319" s="3"/>
      <c r="H319" s="3"/>
      <c r="I319" s="3"/>
      <c r="J319" s="3"/>
      <c r="K319" s="3"/>
      <c r="L319" s="3"/>
      <c r="M319" s="3"/>
      <c r="N319" s="3"/>
      <c r="P319" s="3"/>
      <c r="Q319" s="3"/>
      <c r="R319" s="3"/>
    </row>
    <row r="320" ht="15.75" customHeight="1">
      <c r="A320" s="3"/>
      <c r="B320" s="3"/>
      <c r="C320" s="3"/>
      <c r="D320" s="3"/>
      <c r="E320" s="3"/>
      <c r="F320" s="3"/>
      <c r="G320" s="3"/>
      <c r="H320" s="3"/>
      <c r="I320" s="3"/>
      <c r="J320" s="3"/>
      <c r="K320" s="3"/>
      <c r="L320" s="3"/>
      <c r="M320" s="3"/>
      <c r="N320" s="3"/>
      <c r="P320" s="3"/>
      <c r="Q320" s="3"/>
      <c r="R320" s="3"/>
    </row>
    <row r="321" ht="15.75" customHeight="1">
      <c r="A321" s="3"/>
      <c r="B321" s="3"/>
      <c r="C321" s="3"/>
      <c r="D321" s="3"/>
      <c r="E321" s="3"/>
      <c r="F321" s="3"/>
      <c r="G321" s="3"/>
      <c r="H321" s="3"/>
      <c r="I321" s="3"/>
      <c r="J321" s="3"/>
      <c r="K321" s="3"/>
      <c r="L321" s="3"/>
      <c r="M321" s="3"/>
      <c r="N321" s="3"/>
      <c r="P321" s="3"/>
      <c r="Q321" s="3"/>
      <c r="R321" s="3"/>
    </row>
    <row r="322" ht="15.75" customHeight="1">
      <c r="A322" s="3"/>
      <c r="B322" s="3"/>
      <c r="C322" s="3"/>
      <c r="D322" s="3"/>
      <c r="E322" s="3"/>
      <c r="F322" s="3"/>
      <c r="G322" s="3"/>
      <c r="H322" s="3"/>
      <c r="I322" s="3"/>
      <c r="J322" s="3"/>
      <c r="K322" s="3"/>
      <c r="L322" s="3"/>
      <c r="M322" s="3"/>
      <c r="N322" s="3"/>
      <c r="P322" s="3"/>
      <c r="Q322" s="3"/>
      <c r="R322" s="3"/>
    </row>
    <row r="323" ht="15.75" customHeight="1">
      <c r="A323" s="3"/>
      <c r="B323" s="3"/>
      <c r="C323" s="3"/>
      <c r="D323" s="3"/>
      <c r="E323" s="3"/>
      <c r="F323" s="3"/>
      <c r="G323" s="3"/>
      <c r="H323" s="3"/>
      <c r="I323" s="3"/>
      <c r="J323" s="3"/>
      <c r="K323" s="3"/>
      <c r="L323" s="3"/>
      <c r="M323" s="3"/>
      <c r="N323" s="3"/>
      <c r="P323" s="3"/>
      <c r="Q323" s="3"/>
      <c r="R323" s="3"/>
    </row>
    <row r="324" ht="15.75" customHeight="1">
      <c r="A324" s="3"/>
      <c r="B324" s="3"/>
      <c r="C324" s="3"/>
      <c r="D324" s="3"/>
      <c r="E324" s="3"/>
      <c r="F324" s="3"/>
      <c r="G324" s="3"/>
      <c r="H324" s="3"/>
      <c r="I324" s="3"/>
      <c r="J324" s="3"/>
      <c r="K324" s="3"/>
      <c r="L324" s="3"/>
      <c r="M324" s="3"/>
      <c r="N324" s="3"/>
      <c r="P324" s="3"/>
      <c r="Q324" s="3"/>
      <c r="R324" s="3"/>
    </row>
    <row r="325" ht="15.75" customHeight="1">
      <c r="A325" s="3"/>
      <c r="B325" s="3"/>
      <c r="C325" s="3"/>
      <c r="D325" s="3"/>
      <c r="E325" s="3"/>
      <c r="F325" s="3"/>
      <c r="G325" s="3"/>
      <c r="H325" s="3"/>
      <c r="I325" s="3"/>
      <c r="J325" s="3"/>
      <c r="K325" s="3"/>
      <c r="L325" s="3"/>
      <c r="M325" s="3"/>
      <c r="N325" s="3"/>
      <c r="P325" s="3"/>
      <c r="Q325" s="3"/>
      <c r="R325" s="3"/>
    </row>
    <row r="326" ht="15.75" customHeight="1">
      <c r="A326" s="3"/>
      <c r="B326" s="3"/>
      <c r="C326" s="3"/>
      <c r="D326" s="3"/>
      <c r="E326" s="3"/>
      <c r="F326" s="3"/>
      <c r="G326" s="3"/>
      <c r="H326" s="3"/>
      <c r="I326" s="3"/>
      <c r="J326" s="3"/>
      <c r="K326" s="3"/>
      <c r="L326" s="3"/>
      <c r="M326" s="3"/>
      <c r="N326" s="3"/>
      <c r="P326" s="3"/>
      <c r="Q326" s="3"/>
      <c r="R326" s="3"/>
    </row>
    <row r="327" ht="15.75" customHeight="1">
      <c r="A327" s="3"/>
      <c r="B327" s="3"/>
      <c r="C327" s="3"/>
      <c r="D327" s="3"/>
      <c r="E327" s="3"/>
      <c r="F327" s="3"/>
      <c r="G327" s="3"/>
      <c r="H327" s="3"/>
      <c r="I327" s="3"/>
      <c r="J327" s="3"/>
      <c r="K327" s="3"/>
      <c r="L327" s="3"/>
      <c r="M327" s="3"/>
      <c r="N327" s="3"/>
      <c r="P327" s="3"/>
      <c r="Q327" s="3"/>
      <c r="R327" s="3"/>
    </row>
    <row r="328" ht="15.75" customHeight="1">
      <c r="A328" s="3"/>
      <c r="B328" s="3"/>
      <c r="C328" s="3"/>
      <c r="D328" s="3"/>
      <c r="E328" s="3"/>
      <c r="F328" s="3"/>
      <c r="G328" s="3"/>
      <c r="H328" s="3"/>
      <c r="I328" s="3"/>
      <c r="J328" s="3"/>
      <c r="K328" s="3"/>
      <c r="L328" s="3"/>
      <c r="M328" s="3"/>
      <c r="N328" s="3"/>
      <c r="P328" s="3"/>
      <c r="Q328" s="3"/>
      <c r="R328" s="3"/>
    </row>
    <row r="329" ht="15.75" customHeight="1">
      <c r="A329" s="3"/>
      <c r="B329" s="3"/>
      <c r="C329" s="3"/>
      <c r="D329" s="3"/>
      <c r="E329" s="3"/>
      <c r="F329" s="3"/>
      <c r="G329" s="3"/>
      <c r="H329" s="3"/>
      <c r="I329" s="3"/>
      <c r="J329" s="3"/>
      <c r="K329" s="3"/>
      <c r="L329" s="3"/>
      <c r="M329" s="3"/>
      <c r="N329" s="3"/>
      <c r="P329" s="3"/>
      <c r="Q329" s="3"/>
      <c r="R329" s="3"/>
    </row>
    <row r="330" ht="15.75" customHeight="1">
      <c r="A330" s="3"/>
      <c r="B330" s="3"/>
      <c r="C330" s="3"/>
      <c r="D330" s="3"/>
      <c r="E330" s="3"/>
      <c r="F330" s="3"/>
      <c r="G330" s="3"/>
      <c r="H330" s="3"/>
      <c r="I330" s="3"/>
      <c r="J330" s="3"/>
      <c r="K330" s="3"/>
      <c r="L330" s="3"/>
      <c r="M330" s="3"/>
      <c r="N330" s="3"/>
      <c r="P330" s="3"/>
      <c r="Q330" s="3"/>
      <c r="R330" s="3"/>
    </row>
    <row r="331" ht="15.75" customHeight="1">
      <c r="A331" s="3"/>
      <c r="B331" s="3"/>
      <c r="C331" s="3"/>
      <c r="D331" s="3"/>
      <c r="E331" s="3"/>
      <c r="F331" s="3"/>
      <c r="G331" s="3"/>
      <c r="H331" s="3"/>
      <c r="I331" s="3"/>
      <c r="J331" s="3"/>
      <c r="K331" s="3"/>
      <c r="L331" s="3"/>
      <c r="M331" s="3"/>
      <c r="N331" s="3"/>
      <c r="P331" s="3"/>
      <c r="Q331" s="3"/>
      <c r="R331" s="3"/>
    </row>
    <row r="332" ht="15.75" customHeight="1">
      <c r="A332" s="3"/>
      <c r="B332" s="3"/>
      <c r="C332" s="3"/>
      <c r="D332" s="3"/>
      <c r="E332" s="3"/>
      <c r="F332" s="3"/>
      <c r="G332" s="3"/>
      <c r="H332" s="3"/>
      <c r="I332" s="3"/>
      <c r="J332" s="3"/>
      <c r="K332" s="3"/>
      <c r="L332" s="3"/>
      <c r="M332" s="3"/>
      <c r="N332" s="3"/>
      <c r="P332" s="3"/>
      <c r="Q332" s="3"/>
      <c r="R332" s="3"/>
    </row>
    <row r="333" ht="15.75" customHeight="1">
      <c r="A333" s="3"/>
      <c r="B333" s="3"/>
      <c r="C333" s="3"/>
      <c r="D333" s="3"/>
      <c r="E333" s="3"/>
      <c r="F333" s="3"/>
      <c r="G333" s="3"/>
      <c r="H333" s="3"/>
      <c r="I333" s="3"/>
      <c r="J333" s="3"/>
      <c r="K333" s="3"/>
      <c r="L333" s="3"/>
      <c r="M333" s="3"/>
      <c r="N333" s="3"/>
      <c r="P333" s="3"/>
      <c r="Q333" s="3"/>
      <c r="R333" s="3"/>
    </row>
    <row r="334" ht="15.75" customHeight="1">
      <c r="A334" s="3"/>
      <c r="B334" s="3"/>
      <c r="C334" s="3"/>
      <c r="D334" s="3"/>
      <c r="E334" s="3"/>
      <c r="F334" s="3"/>
      <c r="G334" s="3"/>
      <c r="H334" s="3"/>
      <c r="I334" s="3"/>
      <c r="J334" s="3"/>
      <c r="K334" s="3"/>
      <c r="L334" s="3"/>
      <c r="M334" s="3"/>
      <c r="N334" s="3"/>
      <c r="P334" s="3"/>
      <c r="Q334" s="3"/>
      <c r="R334" s="3"/>
    </row>
    <row r="335" ht="15.75" customHeight="1">
      <c r="A335" s="3"/>
      <c r="B335" s="3"/>
      <c r="C335" s="3"/>
      <c r="D335" s="3"/>
      <c r="E335" s="3"/>
      <c r="F335" s="3"/>
      <c r="G335" s="3"/>
      <c r="H335" s="3"/>
      <c r="I335" s="3"/>
      <c r="J335" s="3"/>
      <c r="K335" s="3"/>
      <c r="L335" s="3"/>
      <c r="M335" s="3"/>
      <c r="N335" s="3"/>
      <c r="P335" s="3"/>
      <c r="Q335" s="3"/>
      <c r="R335" s="3"/>
    </row>
    <row r="336" ht="15.75" customHeight="1">
      <c r="A336" s="3"/>
      <c r="B336" s="3"/>
      <c r="C336" s="3"/>
      <c r="D336" s="3"/>
      <c r="E336" s="3"/>
      <c r="F336" s="3"/>
      <c r="G336" s="3"/>
      <c r="H336" s="3"/>
      <c r="I336" s="3"/>
      <c r="J336" s="3"/>
      <c r="K336" s="3"/>
      <c r="L336" s="3"/>
      <c r="M336" s="3"/>
      <c r="N336" s="3"/>
      <c r="P336" s="3"/>
      <c r="Q336" s="3"/>
      <c r="R336" s="3"/>
    </row>
    <row r="337" ht="15.75" customHeight="1">
      <c r="A337" s="3"/>
      <c r="B337" s="3"/>
      <c r="C337" s="3"/>
      <c r="D337" s="3"/>
      <c r="E337" s="3"/>
      <c r="F337" s="3"/>
      <c r="G337" s="3"/>
      <c r="H337" s="3"/>
      <c r="I337" s="3"/>
      <c r="J337" s="3"/>
      <c r="K337" s="3"/>
      <c r="L337" s="3"/>
      <c r="M337" s="3"/>
      <c r="N337" s="3"/>
      <c r="P337" s="3"/>
      <c r="Q337" s="3"/>
      <c r="R337" s="3"/>
    </row>
    <row r="338" ht="15.75" customHeight="1">
      <c r="A338" s="3"/>
      <c r="B338" s="3"/>
      <c r="C338" s="3"/>
      <c r="D338" s="3"/>
      <c r="E338" s="3"/>
      <c r="F338" s="3"/>
      <c r="G338" s="3"/>
      <c r="H338" s="3"/>
      <c r="I338" s="3"/>
      <c r="J338" s="3"/>
      <c r="K338" s="3"/>
      <c r="L338" s="3"/>
      <c r="M338" s="3"/>
      <c r="N338" s="3"/>
      <c r="P338" s="3"/>
      <c r="Q338" s="3"/>
      <c r="R338" s="3"/>
    </row>
    <row r="339" ht="15.75" customHeight="1">
      <c r="A339" s="3"/>
      <c r="B339" s="3"/>
      <c r="C339" s="3"/>
      <c r="D339" s="3"/>
      <c r="E339" s="3"/>
      <c r="F339" s="3"/>
      <c r="G339" s="3"/>
      <c r="H339" s="3"/>
      <c r="I339" s="3"/>
      <c r="J339" s="3"/>
      <c r="K339" s="3"/>
      <c r="L339" s="3"/>
      <c r="M339" s="3"/>
      <c r="N339" s="3"/>
      <c r="P339" s="3"/>
      <c r="Q339" s="3"/>
      <c r="R339" s="3"/>
    </row>
    <row r="340" ht="15.75" customHeight="1">
      <c r="A340" s="3"/>
      <c r="B340" s="3"/>
      <c r="C340" s="3"/>
      <c r="D340" s="3"/>
      <c r="E340" s="3"/>
      <c r="F340" s="3"/>
      <c r="G340" s="3"/>
      <c r="H340" s="3"/>
      <c r="I340" s="3"/>
      <c r="J340" s="3"/>
      <c r="K340" s="3"/>
      <c r="L340" s="3"/>
      <c r="M340" s="3"/>
      <c r="N340" s="3"/>
      <c r="P340" s="3"/>
      <c r="Q340" s="3"/>
      <c r="R340" s="3"/>
    </row>
    <row r="341" ht="15.75" customHeight="1">
      <c r="A341" s="3"/>
      <c r="B341" s="3"/>
      <c r="C341" s="3"/>
      <c r="D341" s="3"/>
      <c r="E341" s="3"/>
      <c r="F341" s="3"/>
      <c r="G341" s="3"/>
      <c r="H341" s="3"/>
      <c r="I341" s="3"/>
      <c r="J341" s="3"/>
      <c r="K341" s="3"/>
      <c r="L341" s="3"/>
      <c r="M341" s="3"/>
      <c r="N341" s="3"/>
      <c r="P341" s="3"/>
      <c r="Q341" s="3"/>
      <c r="R341" s="3"/>
    </row>
    <row r="342" ht="15.75" customHeight="1">
      <c r="A342" s="3"/>
      <c r="B342" s="3"/>
      <c r="C342" s="3"/>
      <c r="D342" s="3"/>
      <c r="E342" s="3"/>
      <c r="F342" s="3"/>
      <c r="G342" s="3"/>
      <c r="H342" s="3"/>
      <c r="I342" s="3"/>
      <c r="J342" s="3"/>
      <c r="K342" s="3"/>
      <c r="L342" s="3"/>
      <c r="M342" s="3"/>
      <c r="N342" s="3"/>
      <c r="P342" s="3"/>
      <c r="Q342" s="3"/>
      <c r="R342" s="3"/>
    </row>
    <row r="343" ht="15.75" customHeight="1">
      <c r="A343" s="3"/>
      <c r="B343" s="3"/>
      <c r="C343" s="3"/>
      <c r="D343" s="3"/>
      <c r="E343" s="3"/>
      <c r="F343" s="3"/>
      <c r="G343" s="3"/>
      <c r="H343" s="3"/>
      <c r="I343" s="3"/>
      <c r="J343" s="3"/>
      <c r="K343" s="3"/>
      <c r="L343" s="3"/>
      <c r="M343" s="3"/>
      <c r="N343" s="3"/>
      <c r="P343" s="3"/>
      <c r="Q343" s="3"/>
      <c r="R343" s="3"/>
    </row>
    <row r="344" ht="15.75" customHeight="1">
      <c r="A344" s="3"/>
      <c r="B344" s="3"/>
      <c r="C344" s="3"/>
      <c r="D344" s="3"/>
      <c r="E344" s="3"/>
      <c r="F344" s="3"/>
      <c r="G344" s="3"/>
      <c r="H344" s="3"/>
      <c r="I344" s="3"/>
      <c r="J344" s="3"/>
      <c r="K344" s="3"/>
      <c r="L344" s="3"/>
      <c r="M344" s="3"/>
      <c r="N344" s="3"/>
      <c r="P344" s="3"/>
      <c r="Q344" s="3"/>
      <c r="R344" s="3"/>
    </row>
    <row r="345" ht="15.75" customHeight="1">
      <c r="A345" s="3"/>
      <c r="B345" s="3"/>
      <c r="C345" s="3"/>
      <c r="D345" s="3"/>
      <c r="E345" s="3"/>
      <c r="F345" s="3"/>
      <c r="G345" s="3"/>
      <c r="H345" s="3"/>
      <c r="I345" s="3"/>
      <c r="J345" s="3"/>
      <c r="K345" s="3"/>
      <c r="L345" s="3"/>
      <c r="M345" s="3"/>
      <c r="N345" s="3"/>
      <c r="P345" s="3"/>
      <c r="Q345" s="3"/>
      <c r="R345" s="3"/>
    </row>
    <row r="346" ht="15.75" customHeight="1">
      <c r="A346" s="3"/>
      <c r="B346" s="3"/>
      <c r="C346" s="3"/>
      <c r="D346" s="3"/>
      <c r="E346" s="3"/>
      <c r="F346" s="3"/>
      <c r="G346" s="3"/>
      <c r="H346" s="3"/>
      <c r="I346" s="3"/>
      <c r="J346" s="3"/>
      <c r="K346" s="3"/>
      <c r="L346" s="3"/>
      <c r="M346" s="3"/>
      <c r="N346" s="3"/>
      <c r="P346" s="3"/>
      <c r="Q346" s="3"/>
      <c r="R346" s="3"/>
    </row>
    <row r="347" ht="15.75" customHeight="1">
      <c r="A347" s="3"/>
      <c r="B347" s="3"/>
      <c r="C347" s="3"/>
      <c r="D347" s="3"/>
      <c r="E347" s="3"/>
      <c r="F347" s="3"/>
      <c r="G347" s="3"/>
      <c r="H347" s="3"/>
      <c r="I347" s="3"/>
      <c r="J347" s="3"/>
      <c r="K347" s="3"/>
      <c r="L347" s="3"/>
      <c r="M347" s="3"/>
      <c r="N347" s="3"/>
      <c r="P347" s="3"/>
      <c r="Q347" s="3"/>
      <c r="R347" s="3"/>
    </row>
    <row r="348" ht="15.75" customHeight="1">
      <c r="A348" s="3"/>
      <c r="B348" s="3"/>
      <c r="C348" s="3"/>
      <c r="D348" s="3"/>
      <c r="E348" s="3"/>
      <c r="F348" s="3"/>
      <c r="G348" s="3"/>
      <c r="H348" s="3"/>
      <c r="I348" s="3"/>
      <c r="J348" s="3"/>
      <c r="K348" s="3"/>
      <c r="L348" s="3"/>
      <c r="M348" s="3"/>
      <c r="N348" s="3"/>
      <c r="P348" s="3"/>
      <c r="Q348" s="3"/>
      <c r="R348" s="3"/>
    </row>
    <row r="349" ht="15.75" customHeight="1">
      <c r="A349" s="3"/>
      <c r="B349" s="3"/>
      <c r="C349" s="3"/>
      <c r="D349" s="3"/>
      <c r="E349" s="3"/>
      <c r="F349" s="3"/>
      <c r="G349" s="3"/>
      <c r="H349" s="3"/>
      <c r="I349" s="3"/>
      <c r="J349" s="3"/>
      <c r="K349" s="3"/>
      <c r="L349" s="3"/>
      <c r="M349" s="3"/>
      <c r="N349" s="3"/>
      <c r="P349" s="3"/>
      <c r="Q349" s="3"/>
      <c r="R349" s="3"/>
    </row>
    <row r="350" ht="15.75" customHeight="1">
      <c r="A350" s="3"/>
      <c r="B350" s="3"/>
      <c r="C350" s="3"/>
      <c r="D350" s="3"/>
      <c r="E350" s="3"/>
      <c r="F350" s="3"/>
      <c r="G350" s="3"/>
      <c r="H350" s="3"/>
      <c r="I350" s="3"/>
      <c r="J350" s="3"/>
      <c r="K350" s="3"/>
      <c r="L350" s="3"/>
      <c r="M350" s="3"/>
      <c r="N350" s="3"/>
      <c r="P350" s="3"/>
      <c r="Q350" s="3"/>
      <c r="R350" s="3"/>
    </row>
    <row r="351" ht="15.75" customHeight="1">
      <c r="A351" s="3"/>
      <c r="B351" s="3"/>
      <c r="C351" s="3"/>
      <c r="D351" s="3"/>
      <c r="E351" s="3"/>
      <c r="F351" s="3"/>
      <c r="G351" s="3"/>
      <c r="H351" s="3"/>
      <c r="I351" s="3"/>
      <c r="J351" s="3"/>
      <c r="K351" s="3"/>
      <c r="L351" s="3"/>
      <c r="M351" s="3"/>
      <c r="N351" s="3"/>
      <c r="P351" s="3"/>
      <c r="Q351" s="3"/>
      <c r="R351" s="3"/>
    </row>
    <row r="352" ht="15.75" customHeight="1">
      <c r="A352" s="3"/>
      <c r="B352" s="3"/>
      <c r="C352" s="3"/>
      <c r="D352" s="3"/>
      <c r="E352" s="3"/>
      <c r="F352" s="3"/>
      <c r="G352" s="3"/>
      <c r="H352" s="3"/>
      <c r="I352" s="3"/>
      <c r="J352" s="3"/>
      <c r="K352" s="3"/>
      <c r="L352" s="3"/>
      <c r="M352" s="3"/>
      <c r="N352" s="3"/>
      <c r="P352" s="3"/>
      <c r="Q352" s="3"/>
      <c r="R352" s="3"/>
    </row>
    <row r="353" ht="15.75" customHeight="1">
      <c r="A353" s="3"/>
      <c r="B353" s="3"/>
      <c r="C353" s="3"/>
      <c r="D353" s="3"/>
      <c r="E353" s="3"/>
      <c r="F353" s="3"/>
      <c r="G353" s="3"/>
      <c r="H353" s="3"/>
      <c r="I353" s="3"/>
      <c r="J353" s="3"/>
      <c r="K353" s="3"/>
      <c r="L353" s="3"/>
      <c r="M353" s="3"/>
      <c r="N353" s="3"/>
      <c r="P353" s="3"/>
      <c r="Q353" s="3"/>
      <c r="R353" s="3"/>
    </row>
    <row r="354" ht="15.75" customHeight="1">
      <c r="A354" s="3"/>
      <c r="B354" s="3"/>
      <c r="C354" s="3"/>
      <c r="D354" s="3"/>
      <c r="E354" s="3"/>
      <c r="F354" s="3"/>
      <c r="G354" s="3"/>
      <c r="H354" s="3"/>
      <c r="I354" s="3"/>
      <c r="J354" s="3"/>
      <c r="K354" s="3"/>
      <c r="L354" s="3"/>
      <c r="M354" s="3"/>
      <c r="N354" s="3"/>
      <c r="P354" s="3"/>
      <c r="Q354" s="3"/>
      <c r="R354" s="3"/>
    </row>
    <row r="355" ht="15.75" customHeight="1">
      <c r="A355" s="3"/>
      <c r="B355" s="3"/>
      <c r="C355" s="3"/>
      <c r="D355" s="3"/>
      <c r="E355" s="3"/>
      <c r="F355" s="3"/>
      <c r="G355" s="3"/>
      <c r="H355" s="3"/>
      <c r="I355" s="3"/>
      <c r="J355" s="3"/>
      <c r="K355" s="3"/>
      <c r="L355" s="3"/>
      <c r="M355" s="3"/>
      <c r="N355" s="3"/>
      <c r="P355" s="3"/>
      <c r="Q355" s="3"/>
      <c r="R355" s="3"/>
    </row>
    <row r="356" ht="15.75" customHeight="1">
      <c r="A356" s="3"/>
      <c r="B356" s="3"/>
      <c r="C356" s="3"/>
      <c r="D356" s="3"/>
      <c r="E356" s="3"/>
      <c r="F356" s="3"/>
      <c r="G356" s="3"/>
      <c r="H356" s="3"/>
      <c r="I356" s="3"/>
      <c r="J356" s="3"/>
      <c r="K356" s="3"/>
      <c r="L356" s="3"/>
      <c r="M356" s="3"/>
      <c r="N356" s="3"/>
      <c r="P356" s="3"/>
      <c r="Q356" s="3"/>
      <c r="R356" s="3"/>
    </row>
    <row r="357" ht="15.75" customHeight="1">
      <c r="A357" s="3"/>
      <c r="B357" s="3"/>
      <c r="C357" s="3"/>
      <c r="D357" s="3"/>
      <c r="E357" s="3"/>
      <c r="F357" s="3"/>
      <c r="G357" s="3"/>
      <c r="H357" s="3"/>
      <c r="I357" s="3"/>
      <c r="J357" s="3"/>
      <c r="K357" s="3"/>
      <c r="L357" s="3"/>
      <c r="M357" s="3"/>
      <c r="N357" s="3"/>
      <c r="P357" s="3"/>
      <c r="Q357" s="3"/>
      <c r="R357" s="3"/>
    </row>
    <row r="358" ht="15.75" customHeight="1">
      <c r="A358" s="3"/>
      <c r="B358" s="3"/>
      <c r="C358" s="3"/>
      <c r="D358" s="3"/>
      <c r="E358" s="3"/>
      <c r="F358" s="3"/>
      <c r="G358" s="3"/>
      <c r="H358" s="3"/>
      <c r="I358" s="3"/>
      <c r="J358" s="3"/>
      <c r="K358" s="3"/>
      <c r="L358" s="3"/>
      <c r="M358" s="3"/>
      <c r="N358" s="3"/>
      <c r="P358" s="3"/>
      <c r="Q358" s="3"/>
      <c r="R358" s="3"/>
    </row>
    <row r="359" ht="15.75" customHeight="1">
      <c r="A359" s="3"/>
      <c r="B359" s="3"/>
      <c r="C359" s="3"/>
      <c r="D359" s="3"/>
      <c r="E359" s="3"/>
      <c r="F359" s="3"/>
      <c r="G359" s="3"/>
      <c r="H359" s="3"/>
      <c r="I359" s="3"/>
      <c r="J359" s="3"/>
      <c r="K359" s="3"/>
      <c r="L359" s="3"/>
      <c r="M359" s="3"/>
      <c r="N359" s="3"/>
      <c r="P359" s="3"/>
      <c r="Q359" s="3"/>
      <c r="R359" s="3"/>
    </row>
    <row r="360" ht="15.75" customHeight="1">
      <c r="A360" s="3"/>
      <c r="B360" s="3"/>
      <c r="C360" s="3"/>
      <c r="D360" s="3"/>
      <c r="E360" s="3"/>
      <c r="F360" s="3"/>
      <c r="G360" s="3"/>
      <c r="H360" s="3"/>
      <c r="I360" s="3"/>
      <c r="J360" s="3"/>
      <c r="K360" s="3"/>
      <c r="L360" s="3"/>
      <c r="M360" s="3"/>
      <c r="N360" s="3"/>
      <c r="P360" s="3"/>
      <c r="Q360" s="3"/>
      <c r="R360" s="3"/>
    </row>
    <row r="361" ht="15.75" customHeight="1">
      <c r="A361" s="3"/>
      <c r="B361" s="3"/>
      <c r="C361" s="3"/>
      <c r="D361" s="3"/>
      <c r="E361" s="3"/>
      <c r="F361" s="3"/>
      <c r="G361" s="3"/>
      <c r="H361" s="3"/>
      <c r="I361" s="3"/>
      <c r="J361" s="3"/>
      <c r="K361" s="3"/>
      <c r="L361" s="3"/>
      <c r="M361" s="3"/>
      <c r="N361" s="3"/>
      <c r="P361" s="3"/>
      <c r="Q361" s="3"/>
      <c r="R361" s="3"/>
    </row>
    <row r="362" ht="15.75" customHeight="1">
      <c r="A362" s="3"/>
      <c r="B362" s="3"/>
      <c r="C362" s="3"/>
      <c r="D362" s="3"/>
      <c r="E362" s="3"/>
      <c r="F362" s="3"/>
      <c r="G362" s="3"/>
      <c r="H362" s="3"/>
      <c r="I362" s="3"/>
      <c r="J362" s="3"/>
      <c r="K362" s="3"/>
      <c r="L362" s="3"/>
      <c r="M362" s="3"/>
      <c r="N362" s="3"/>
      <c r="P362" s="3"/>
      <c r="Q362" s="3"/>
      <c r="R362" s="3"/>
    </row>
    <row r="363" ht="15.75" customHeight="1">
      <c r="A363" s="3"/>
      <c r="B363" s="3"/>
      <c r="C363" s="3"/>
      <c r="D363" s="3"/>
      <c r="E363" s="3"/>
      <c r="F363" s="3"/>
      <c r="G363" s="3"/>
      <c r="H363" s="3"/>
      <c r="I363" s="3"/>
      <c r="J363" s="3"/>
      <c r="K363" s="3"/>
      <c r="L363" s="3"/>
      <c r="M363" s="3"/>
      <c r="N363" s="3"/>
      <c r="P363" s="3"/>
      <c r="Q363" s="3"/>
      <c r="R363" s="3"/>
    </row>
    <row r="364" ht="15.75" customHeight="1">
      <c r="A364" s="3"/>
      <c r="B364" s="3"/>
      <c r="C364" s="3"/>
      <c r="D364" s="3"/>
      <c r="E364" s="3"/>
      <c r="F364" s="3"/>
      <c r="G364" s="3"/>
      <c r="H364" s="3"/>
      <c r="I364" s="3"/>
      <c r="J364" s="3"/>
      <c r="K364" s="3"/>
      <c r="L364" s="3"/>
      <c r="M364" s="3"/>
      <c r="N364" s="3"/>
      <c r="P364" s="3"/>
      <c r="Q364" s="3"/>
      <c r="R364" s="3"/>
    </row>
    <row r="365" ht="15.75" customHeight="1">
      <c r="A365" s="3"/>
      <c r="B365" s="3"/>
      <c r="C365" s="3"/>
      <c r="D365" s="3"/>
      <c r="E365" s="3"/>
      <c r="F365" s="3"/>
      <c r="G365" s="3"/>
      <c r="H365" s="3"/>
      <c r="I365" s="3"/>
      <c r="J365" s="3"/>
      <c r="K365" s="3"/>
      <c r="L365" s="3"/>
      <c r="M365" s="3"/>
      <c r="N365" s="3"/>
      <c r="P365" s="3"/>
      <c r="Q365" s="3"/>
      <c r="R365" s="3"/>
    </row>
    <row r="366" ht="15.75" customHeight="1">
      <c r="A366" s="3"/>
      <c r="B366" s="3"/>
      <c r="C366" s="3"/>
      <c r="D366" s="3"/>
      <c r="E366" s="3"/>
      <c r="F366" s="3"/>
      <c r="G366" s="3"/>
      <c r="H366" s="3"/>
      <c r="I366" s="3"/>
      <c r="J366" s="3"/>
      <c r="K366" s="3"/>
      <c r="L366" s="3"/>
      <c r="M366" s="3"/>
      <c r="N366" s="3"/>
      <c r="P366" s="3"/>
      <c r="Q366" s="3"/>
      <c r="R366" s="3"/>
    </row>
    <row r="367" ht="15.75" customHeight="1">
      <c r="A367" s="3"/>
      <c r="B367" s="3"/>
      <c r="C367" s="3"/>
      <c r="D367" s="3"/>
      <c r="E367" s="3"/>
      <c r="F367" s="3"/>
      <c r="G367" s="3"/>
      <c r="H367" s="3"/>
      <c r="I367" s="3"/>
      <c r="J367" s="3"/>
      <c r="K367" s="3"/>
      <c r="L367" s="3"/>
      <c r="M367" s="3"/>
      <c r="N367" s="3"/>
      <c r="P367" s="3"/>
      <c r="Q367" s="3"/>
      <c r="R367" s="3"/>
    </row>
    <row r="368" ht="15.75" customHeight="1">
      <c r="A368" s="3"/>
      <c r="B368" s="3"/>
      <c r="C368" s="3"/>
      <c r="D368" s="3"/>
      <c r="E368" s="3"/>
      <c r="F368" s="3"/>
      <c r="G368" s="3"/>
      <c r="H368" s="3"/>
      <c r="I368" s="3"/>
      <c r="J368" s="3"/>
      <c r="K368" s="3"/>
      <c r="L368" s="3"/>
      <c r="M368" s="3"/>
      <c r="N368" s="3"/>
      <c r="P368" s="3"/>
      <c r="Q368" s="3"/>
      <c r="R368" s="3"/>
    </row>
    <row r="369" ht="15.75" customHeight="1">
      <c r="A369" s="3"/>
      <c r="B369" s="3"/>
      <c r="C369" s="3"/>
      <c r="D369" s="3"/>
      <c r="E369" s="3"/>
      <c r="F369" s="3"/>
      <c r="G369" s="3"/>
      <c r="H369" s="3"/>
      <c r="I369" s="3"/>
      <c r="J369" s="3"/>
      <c r="K369" s="3"/>
      <c r="L369" s="3"/>
      <c r="M369" s="3"/>
      <c r="N369" s="3"/>
      <c r="P369" s="3"/>
      <c r="Q369" s="3"/>
      <c r="R369" s="3"/>
    </row>
    <row r="370" ht="15.75" customHeight="1">
      <c r="A370" s="3"/>
      <c r="B370" s="3"/>
      <c r="C370" s="3"/>
      <c r="D370" s="3"/>
      <c r="E370" s="3"/>
      <c r="F370" s="3"/>
      <c r="G370" s="3"/>
      <c r="H370" s="3"/>
      <c r="I370" s="3"/>
      <c r="J370" s="3"/>
      <c r="K370" s="3"/>
      <c r="L370" s="3"/>
      <c r="M370" s="3"/>
      <c r="N370" s="3"/>
      <c r="P370" s="3"/>
      <c r="Q370" s="3"/>
      <c r="R370" s="3"/>
    </row>
    <row r="371" ht="15.75" customHeight="1">
      <c r="A371" s="3"/>
      <c r="B371" s="3"/>
      <c r="C371" s="3"/>
      <c r="D371" s="3"/>
      <c r="E371" s="3"/>
      <c r="F371" s="3"/>
      <c r="G371" s="3"/>
      <c r="H371" s="3"/>
      <c r="I371" s="3"/>
      <c r="J371" s="3"/>
      <c r="K371" s="3"/>
      <c r="L371" s="3"/>
      <c r="M371" s="3"/>
      <c r="N371" s="3"/>
      <c r="P371" s="3"/>
      <c r="Q371" s="3"/>
      <c r="R371" s="3"/>
    </row>
    <row r="372" ht="15.75" customHeight="1">
      <c r="A372" s="3"/>
      <c r="B372" s="3"/>
      <c r="C372" s="3"/>
      <c r="D372" s="3"/>
      <c r="E372" s="3"/>
      <c r="F372" s="3"/>
      <c r="G372" s="3"/>
      <c r="H372" s="3"/>
      <c r="I372" s="3"/>
      <c r="J372" s="3"/>
      <c r="K372" s="3"/>
      <c r="L372" s="3"/>
      <c r="M372" s="3"/>
      <c r="N372" s="3"/>
      <c r="P372" s="3"/>
      <c r="Q372" s="3"/>
      <c r="R372" s="3"/>
    </row>
    <row r="373" ht="15.75" customHeight="1">
      <c r="A373" s="3"/>
      <c r="B373" s="3"/>
      <c r="C373" s="3"/>
      <c r="D373" s="3"/>
      <c r="E373" s="3"/>
      <c r="F373" s="3"/>
      <c r="G373" s="3"/>
      <c r="H373" s="3"/>
      <c r="I373" s="3"/>
      <c r="J373" s="3"/>
      <c r="K373" s="3"/>
      <c r="L373" s="3"/>
      <c r="M373" s="3"/>
      <c r="N373" s="3"/>
      <c r="P373" s="3"/>
      <c r="Q373" s="3"/>
      <c r="R373" s="3"/>
    </row>
    <row r="374" ht="15.75" customHeight="1">
      <c r="A374" s="3"/>
      <c r="B374" s="3"/>
      <c r="C374" s="3"/>
      <c r="D374" s="3"/>
      <c r="E374" s="3"/>
      <c r="F374" s="3"/>
      <c r="G374" s="3"/>
      <c r="H374" s="3"/>
      <c r="I374" s="3"/>
      <c r="J374" s="3"/>
      <c r="K374" s="3"/>
      <c r="L374" s="3"/>
      <c r="M374" s="3"/>
      <c r="N374" s="3"/>
      <c r="P374" s="3"/>
      <c r="Q374" s="3"/>
      <c r="R374" s="3"/>
    </row>
    <row r="375" ht="15.75" customHeight="1">
      <c r="A375" s="3"/>
      <c r="B375" s="3"/>
      <c r="C375" s="3"/>
      <c r="D375" s="3"/>
      <c r="E375" s="3"/>
      <c r="F375" s="3"/>
      <c r="G375" s="3"/>
      <c r="H375" s="3"/>
      <c r="I375" s="3"/>
      <c r="J375" s="3"/>
      <c r="K375" s="3"/>
      <c r="L375" s="3"/>
      <c r="M375" s="3"/>
      <c r="N375" s="3"/>
      <c r="P375" s="3"/>
      <c r="Q375" s="3"/>
      <c r="R375" s="3"/>
    </row>
    <row r="376" ht="15.75" customHeight="1">
      <c r="A376" s="3"/>
      <c r="B376" s="3"/>
      <c r="C376" s="3"/>
      <c r="D376" s="3"/>
      <c r="E376" s="3"/>
      <c r="F376" s="3"/>
      <c r="G376" s="3"/>
      <c r="H376" s="3"/>
      <c r="I376" s="3"/>
      <c r="J376" s="3"/>
      <c r="K376" s="3"/>
      <c r="L376" s="3"/>
      <c r="M376" s="3"/>
      <c r="N376" s="3"/>
      <c r="P376" s="3"/>
      <c r="Q376" s="3"/>
      <c r="R376" s="3"/>
    </row>
    <row r="377" ht="15.75" customHeight="1">
      <c r="A377" s="3"/>
      <c r="B377" s="3"/>
      <c r="C377" s="3"/>
      <c r="D377" s="3"/>
      <c r="E377" s="3"/>
      <c r="F377" s="3"/>
      <c r="G377" s="3"/>
      <c r="H377" s="3"/>
      <c r="I377" s="3"/>
      <c r="J377" s="3"/>
      <c r="K377" s="3"/>
      <c r="L377" s="3"/>
      <c r="M377" s="3"/>
      <c r="N377" s="3"/>
      <c r="P377" s="3"/>
      <c r="Q377" s="3"/>
      <c r="R377" s="3"/>
    </row>
    <row r="378" ht="15.75" customHeight="1">
      <c r="A378" s="3"/>
      <c r="B378" s="3"/>
      <c r="C378" s="3"/>
      <c r="D378" s="3"/>
      <c r="E378" s="3"/>
      <c r="F378" s="3"/>
      <c r="G378" s="3"/>
      <c r="H378" s="3"/>
      <c r="I378" s="3"/>
      <c r="J378" s="3"/>
      <c r="K378" s="3"/>
      <c r="L378" s="3"/>
      <c r="M378" s="3"/>
      <c r="N378" s="3"/>
      <c r="P378" s="3"/>
      <c r="Q378" s="3"/>
      <c r="R378" s="3"/>
    </row>
    <row r="379" ht="15.75" customHeight="1">
      <c r="A379" s="3"/>
      <c r="B379" s="3"/>
      <c r="C379" s="3"/>
      <c r="D379" s="3"/>
      <c r="E379" s="3"/>
      <c r="F379" s="3"/>
      <c r="G379" s="3"/>
      <c r="H379" s="3"/>
      <c r="I379" s="3"/>
      <c r="J379" s="3"/>
      <c r="K379" s="3"/>
      <c r="L379" s="3"/>
      <c r="M379" s="3"/>
      <c r="N379" s="3"/>
      <c r="P379" s="3"/>
      <c r="Q379" s="3"/>
      <c r="R379" s="3"/>
    </row>
    <row r="380" ht="15.75" customHeight="1">
      <c r="A380" s="3"/>
      <c r="B380" s="3"/>
      <c r="C380" s="3"/>
      <c r="D380" s="3"/>
      <c r="E380" s="3"/>
      <c r="F380" s="3"/>
      <c r="G380" s="3"/>
      <c r="H380" s="3"/>
      <c r="I380" s="3"/>
      <c r="J380" s="3"/>
      <c r="K380" s="3"/>
      <c r="L380" s="3"/>
      <c r="M380" s="3"/>
      <c r="N380" s="3"/>
      <c r="P380" s="3"/>
      <c r="Q380" s="3"/>
      <c r="R380" s="3"/>
    </row>
    <row r="381" ht="15.75" customHeight="1">
      <c r="A381" s="3"/>
      <c r="B381" s="3"/>
      <c r="C381" s="3"/>
      <c r="D381" s="3"/>
      <c r="E381" s="3"/>
      <c r="F381" s="3"/>
      <c r="G381" s="3"/>
      <c r="H381" s="3"/>
      <c r="I381" s="3"/>
      <c r="J381" s="3"/>
      <c r="K381" s="3"/>
      <c r="L381" s="3"/>
      <c r="M381" s="3"/>
      <c r="N381" s="3"/>
      <c r="P381" s="3"/>
      <c r="Q381" s="3"/>
      <c r="R381" s="3"/>
    </row>
    <row r="382" ht="15.75" customHeight="1">
      <c r="A382" s="3"/>
      <c r="B382" s="3"/>
      <c r="C382" s="3"/>
      <c r="D382" s="3"/>
      <c r="E382" s="3"/>
      <c r="F382" s="3"/>
      <c r="G382" s="3"/>
      <c r="H382" s="3"/>
      <c r="I382" s="3"/>
      <c r="J382" s="3"/>
      <c r="K382" s="3"/>
      <c r="L382" s="3"/>
      <c r="M382" s="3"/>
      <c r="N382" s="3"/>
      <c r="P382" s="3"/>
      <c r="Q382" s="3"/>
      <c r="R382" s="3"/>
    </row>
    <row r="383" ht="15.75" customHeight="1">
      <c r="A383" s="3"/>
      <c r="B383" s="3"/>
      <c r="C383" s="3"/>
      <c r="D383" s="3"/>
      <c r="E383" s="3"/>
      <c r="F383" s="3"/>
      <c r="G383" s="3"/>
      <c r="H383" s="3"/>
      <c r="I383" s="3"/>
      <c r="J383" s="3"/>
      <c r="K383" s="3"/>
      <c r="L383" s="3"/>
      <c r="M383" s="3"/>
      <c r="N383" s="3"/>
      <c r="P383" s="3"/>
      <c r="Q383" s="3"/>
      <c r="R383" s="3"/>
    </row>
    <row r="384" ht="15.75" customHeight="1">
      <c r="A384" s="3"/>
      <c r="B384" s="3"/>
      <c r="C384" s="3"/>
      <c r="D384" s="3"/>
      <c r="E384" s="3"/>
      <c r="F384" s="3"/>
      <c r="G384" s="3"/>
      <c r="H384" s="3"/>
      <c r="I384" s="3"/>
      <c r="J384" s="3"/>
      <c r="K384" s="3"/>
      <c r="L384" s="3"/>
      <c r="M384" s="3"/>
      <c r="N384" s="3"/>
      <c r="P384" s="3"/>
      <c r="Q384" s="3"/>
      <c r="R384" s="3"/>
    </row>
    <row r="385" ht="15.75" customHeight="1">
      <c r="A385" s="3"/>
      <c r="B385" s="3"/>
      <c r="C385" s="3"/>
      <c r="D385" s="3"/>
      <c r="E385" s="3"/>
      <c r="F385" s="3"/>
      <c r="G385" s="3"/>
      <c r="H385" s="3"/>
      <c r="I385" s="3"/>
      <c r="J385" s="3"/>
      <c r="K385" s="3"/>
      <c r="L385" s="3"/>
      <c r="M385" s="3"/>
      <c r="N385" s="3"/>
      <c r="P385" s="3"/>
      <c r="Q385" s="3"/>
      <c r="R385" s="3"/>
    </row>
    <row r="386" ht="15.75" customHeight="1">
      <c r="A386" s="3"/>
      <c r="B386" s="3"/>
      <c r="C386" s="3"/>
      <c r="D386" s="3"/>
      <c r="E386" s="3"/>
      <c r="F386" s="3"/>
      <c r="G386" s="3"/>
      <c r="H386" s="3"/>
      <c r="I386" s="3"/>
      <c r="J386" s="3"/>
      <c r="K386" s="3"/>
      <c r="L386" s="3"/>
      <c r="M386" s="3"/>
      <c r="N386" s="3"/>
      <c r="P386" s="3"/>
      <c r="Q386" s="3"/>
      <c r="R386" s="3"/>
    </row>
    <row r="387" ht="15.75" customHeight="1">
      <c r="A387" s="3"/>
      <c r="B387" s="3"/>
      <c r="C387" s="3"/>
      <c r="D387" s="3"/>
      <c r="E387" s="3"/>
      <c r="F387" s="3"/>
      <c r="G387" s="3"/>
      <c r="H387" s="3"/>
      <c r="I387" s="3"/>
      <c r="J387" s="3"/>
      <c r="K387" s="3"/>
      <c r="L387" s="3"/>
      <c r="M387" s="3"/>
      <c r="N387" s="3"/>
      <c r="P387" s="3"/>
      <c r="Q387" s="3"/>
      <c r="R387" s="3"/>
    </row>
    <row r="388" ht="15.75" customHeight="1">
      <c r="A388" s="3"/>
      <c r="B388" s="3"/>
      <c r="C388" s="3"/>
      <c r="D388" s="3"/>
      <c r="E388" s="3"/>
      <c r="F388" s="3"/>
      <c r="G388" s="3"/>
      <c r="H388" s="3"/>
      <c r="I388" s="3"/>
      <c r="J388" s="3"/>
      <c r="K388" s="3"/>
      <c r="L388" s="3"/>
      <c r="M388" s="3"/>
      <c r="N388" s="3"/>
      <c r="P388" s="3"/>
      <c r="Q388" s="3"/>
      <c r="R388" s="3"/>
    </row>
    <row r="389" ht="15.75" customHeight="1">
      <c r="A389" s="3"/>
      <c r="B389" s="3"/>
      <c r="C389" s="3"/>
      <c r="D389" s="3"/>
      <c r="E389" s="3"/>
      <c r="F389" s="3"/>
      <c r="G389" s="3"/>
      <c r="H389" s="3"/>
      <c r="I389" s="3"/>
      <c r="J389" s="3"/>
      <c r="K389" s="3"/>
      <c r="L389" s="3"/>
      <c r="M389" s="3"/>
      <c r="N389" s="3"/>
      <c r="P389" s="3"/>
      <c r="Q389" s="3"/>
      <c r="R389" s="3"/>
    </row>
    <row r="390" ht="15.75" customHeight="1">
      <c r="A390" s="3"/>
      <c r="B390" s="3"/>
      <c r="C390" s="3"/>
      <c r="D390" s="3"/>
      <c r="E390" s="3"/>
      <c r="F390" s="3"/>
      <c r="G390" s="3"/>
      <c r="H390" s="3"/>
      <c r="I390" s="3"/>
      <c r="J390" s="3"/>
      <c r="K390" s="3"/>
      <c r="L390" s="3"/>
      <c r="M390" s="3"/>
      <c r="N390" s="3"/>
      <c r="P390" s="3"/>
      <c r="Q390" s="3"/>
      <c r="R390" s="3"/>
    </row>
    <row r="391" ht="15.75" customHeight="1">
      <c r="A391" s="3"/>
      <c r="B391" s="3"/>
      <c r="C391" s="3"/>
      <c r="D391" s="3"/>
      <c r="E391" s="3"/>
      <c r="F391" s="3"/>
      <c r="G391" s="3"/>
      <c r="H391" s="3"/>
      <c r="I391" s="3"/>
      <c r="J391" s="3"/>
      <c r="K391" s="3"/>
      <c r="L391" s="3"/>
      <c r="M391" s="3"/>
      <c r="N391" s="3"/>
      <c r="P391" s="3"/>
      <c r="Q391" s="3"/>
      <c r="R391" s="3"/>
    </row>
    <row r="392" ht="15.75" customHeight="1">
      <c r="A392" s="3"/>
      <c r="B392" s="3"/>
      <c r="C392" s="3"/>
      <c r="D392" s="3"/>
      <c r="E392" s="3"/>
      <c r="F392" s="3"/>
      <c r="G392" s="3"/>
      <c r="H392" s="3"/>
      <c r="I392" s="3"/>
      <c r="J392" s="3"/>
      <c r="K392" s="3"/>
      <c r="L392" s="3"/>
      <c r="M392" s="3"/>
      <c r="N392" s="3"/>
      <c r="P392" s="3"/>
      <c r="Q392" s="3"/>
      <c r="R392" s="3"/>
    </row>
    <row r="393" ht="15.75" customHeight="1">
      <c r="A393" s="3"/>
      <c r="B393" s="3"/>
      <c r="C393" s="3"/>
      <c r="D393" s="3"/>
      <c r="E393" s="3"/>
      <c r="F393" s="3"/>
      <c r="G393" s="3"/>
      <c r="H393" s="3"/>
      <c r="I393" s="3"/>
      <c r="J393" s="3"/>
      <c r="K393" s="3"/>
      <c r="L393" s="3"/>
      <c r="M393" s="3"/>
      <c r="N393" s="3"/>
      <c r="P393" s="3"/>
      <c r="Q393" s="3"/>
      <c r="R393" s="3"/>
    </row>
    <row r="394" ht="15.75" customHeight="1">
      <c r="A394" s="3"/>
      <c r="B394" s="3"/>
      <c r="C394" s="3"/>
      <c r="D394" s="3"/>
      <c r="E394" s="3"/>
      <c r="F394" s="3"/>
      <c r="G394" s="3"/>
      <c r="H394" s="3"/>
      <c r="I394" s="3"/>
      <c r="J394" s="3"/>
      <c r="K394" s="3"/>
      <c r="L394" s="3"/>
      <c r="M394" s="3"/>
      <c r="N394" s="3"/>
      <c r="P394" s="3"/>
      <c r="Q394" s="3"/>
      <c r="R394" s="3"/>
    </row>
    <row r="395" ht="15.75" customHeight="1">
      <c r="A395" s="3"/>
      <c r="B395" s="3"/>
      <c r="C395" s="3"/>
      <c r="D395" s="3"/>
      <c r="E395" s="3"/>
      <c r="F395" s="3"/>
      <c r="G395" s="3"/>
      <c r="H395" s="3"/>
      <c r="I395" s="3"/>
      <c r="J395" s="3"/>
      <c r="K395" s="3"/>
      <c r="L395" s="3"/>
      <c r="M395" s="3"/>
      <c r="N395" s="3"/>
      <c r="P395" s="3"/>
      <c r="Q395" s="3"/>
      <c r="R395" s="3"/>
    </row>
    <row r="396" ht="15.75" customHeight="1">
      <c r="A396" s="3"/>
      <c r="B396" s="3"/>
      <c r="C396" s="3"/>
      <c r="D396" s="3"/>
      <c r="E396" s="3"/>
      <c r="F396" s="3"/>
      <c r="G396" s="3"/>
      <c r="H396" s="3"/>
      <c r="I396" s="3"/>
      <c r="J396" s="3"/>
      <c r="K396" s="3"/>
      <c r="L396" s="3"/>
      <c r="M396" s="3"/>
      <c r="N396" s="3"/>
      <c r="P396" s="3"/>
      <c r="Q396" s="3"/>
      <c r="R396" s="3"/>
    </row>
    <row r="397" ht="15.75" customHeight="1">
      <c r="A397" s="3"/>
      <c r="B397" s="3"/>
      <c r="C397" s="3"/>
      <c r="D397" s="3"/>
      <c r="E397" s="3"/>
      <c r="F397" s="3"/>
      <c r="G397" s="3"/>
      <c r="H397" s="3"/>
      <c r="I397" s="3"/>
      <c r="J397" s="3"/>
      <c r="K397" s="3"/>
      <c r="L397" s="3"/>
      <c r="M397" s="3"/>
      <c r="N397" s="3"/>
      <c r="P397" s="3"/>
      <c r="Q397" s="3"/>
      <c r="R397" s="3"/>
    </row>
    <row r="398" ht="15.75" customHeight="1">
      <c r="A398" s="3"/>
      <c r="B398" s="3"/>
      <c r="C398" s="3"/>
      <c r="D398" s="3"/>
      <c r="E398" s="3"/>
      <c r="F398" s="3"/>
      <c r="G398" s="3"/>
      <c r="H398" s="3"/>
      <c r="I398" s="3"/>
      <c r="J398" s="3"/>
      <c r="K398" s="3"/>
      <c r="L398" s="3"/>
      <c r="M398" s="3"/>
      <c r="N398" s="3"/>
      <c r="P398" s="3"/>
      <c r="Q398" s="3"/>
      <c r="R398" s="3"/>
    </row>
    <row r="399" ht="15.75" customHeight="1">
      <c r="A399" s="3"/>
      <c r="B399" s="3"/>
      <c r="C399" s="3"/>
      <c r="D399" s="3"/>
      <c r="E399" s="3"/>
      <c r="F399" s="3"/>
      <c r="G399" s="3"/>
      <c r="H399" s="3"/>
      <c r="I399" s="3"/>
      <c r="J399" s="3"/>
      <c r="K399" s="3"/>
      <c r="L399" s="3"/>
      <c r="M399" s="3"/>
      <c r="N399" s="3"/>
      <c r="P399" s="3"/>
      <c r="Q399" s="3"/>
      <c r="R399" s="3"/>
    </row>
    <row r="400" ht="15.75" customHeight="1">
      <c r="A400" s="3"/>
      <c r="B400" s="3"/>
      <c r="C400" s="3"/>
      <c r="D400" s="3"/>
      <c r="E400" s="3"/>
      <c r="F400" s="3"/>
      <c r="G400" s="3"/>
      <c r="H400" s="3"/>
      <c r="I400" s="3"/>
      <c r="J400" s="3"/>
      <c r="K400" s="3"/>
      <c r="L400" s="3"/>
      <c r="M400" s="3"/>
      <c r="N400" s="3"/>
      <c r="P400" s="3"/>
      <c r="Q400" s="3"/>
      <c r="R400" s="3"/>
    </row>
    <row r="401" ht="15.75" customHeight="1">
      <c r="A401" s="3"/>
      <c r="B401" s="3"/>
      <c r="C401" s="3"/>
      <c r="D401" s="3"/>
      <c r="E401" s="3"/>
      <c r="F401" s="3"/>
      <c r="G401" s="3"/>
      <c r="H401" s="3"/>
      <c r="I401" s="3"/>
      <c r="J401" s="3"/>
      <c r="K401" s="3"/>
      <c r="L401" s="3"/>
      <c r="M401" s="3"/>
      <c r="N401" s="3"/>
      <c r="P401" s="3"/>
      <c r="Q401" s="3"/>
      <c r="R401" s="3"/>
    </row>
    <row r="402" ht="15.75" customHeight="1">
      <c r="A402" s="3"/>
      <c r="B402" s="3"/>
      <c r="C402" s="3"/>
      <c r="D402" s="3"/>
      <c r="E402" s="3"/>
      <c r="F402" s="3"/>
      <c r="G402" s="3"/>
      <c r="H402" s="3"/>
      <c r="I402" s="3"/>
      <c r="J402" s="3"/>
      <c r="K402" s="3"/>
      <c r="L402" s="3"/>
      <c r="M402" s="3"/>
      <c r="N402" s="3"/>
      <c r="P402" s="3"/>
      <c r="Q402" s="3"/>
      <c r="R402" s="3"/>
    </row>
    <row r="403" ht="15.75" customHeight="1">
      <c r="A403" s="3"/>
      <c r="B403" s="3"/>
      <c r="C403" s="3"/>
      <c r="D403" s="3"/>
      <c r="E403" s="3"/>
      <c r="F403" s="3"/>
      <c r="G403" s="3"/>
      <c r="H403" s="3"/>
      <c r="I403" s="3"/>
      <c r="J403" s="3"/>
      <c r="K403" s="3"/>
      <c r="L403" s="3"/>
      <c r="M403" s="3"/>
      <c r="N403" s="3"/>
      <c r="P403" s="3"/>
      <c r="Q403" s="3"/>
      <c r="R403" s="3"/>
    </row>
    <row r="404" ht="15.75" customHeight="1">
      <c r="A404" s="3"/>
      <c r="B404" s="3"/>
      <c r="C404" s="3"/>
      <c r="D404" s="3"/>
      <c r="E404" s="3"/>
      <c r="F404" s="3"/>
      <c r="G404" s="3"/>
      <c r="H404" s="3"/>
      <c r="I404" s="3"/>
      <c r="J404" s="3"/>
      <c r="K404" s="3"/>
      <c r="L404" s="3"/>
      <c r="M404" s="3"/>
      <c r="N404" s="3"/>
      <c r="P404" s="3"/>
      <c r="Q404" s="3"/>
      <c r="R404" s="3"/>
    </row>
    <row r="405" ht="15.75" customHeight="1">
      <c r="A405" s="3"/>
      <c r="B405" s="3"/>
      <c r="C405" s="3"/>
      <c r="D405" s="3"/>
      <c r="E405" s="3"/>
      <c r="F405" s="3"/>
      <c r="G405" s="3"/>
      <c r="H405" s="3"/>
      <c r="I405" s="3"/>
      <c r="J405" s="3"/>
      <c r="K405" s="3"/>
      <c r="L405" s="3"/>
      <c r="M405" s="3"/>
      <c r="N405" s="3"/>
      <c r="P405" s="3"/>
      <c r="Q405" s="3"/>
      <c r="R405" s="3"/>
    </row>
    <row r="406" ht="15.75" customHeight="1">
      <c r="A406" s="3"/>
      <c r="B406" s="3"/>
      <c r="C406" s="3"/>
      <c r="D406" s="3"/>
      <c r="E406" s="3"/>
      <c r="F406" s="3"/>
      <c r="G406" s="3"/>
      <c r="H406" s="3"/>
      <c r="I406" s="3"/>
      <c r="J406" s="3"/>
      <c r="K406" s="3"/>
      <c r="L406" s="3"/>
      <c r="M406" s="3"/>
      <c r="N406" s="3"/>
      <c r="P406" s="3"/>
      <c r="Q406" s="3"/>
      <c r="R406" s="3"/>
    </row>
    <row r="407" ht="15.75" customHeight="1">
      <c r="A407" s="3"/>
      <c r="B407" s="3"/>
      <c r="C407" s="3"/>
      <c r="D407" s="3"/>
      <c r="E407" s="3"/>
      <c r="F407" s="3"/>
      <c r="G407" s="3"/>
      <c r="H407" s="3"/>
      <c r="I407" s="3"/>
      <c r="J407" s="3"/>
      <c r="K407" s="3"/>
      <c r="L407" s="3"/>
      <c r="M407" s="3"/>
      <c r="N407" s="3"/>
      <c r="P407" s="3"/>
      <c r="Q407" s="3"/>
      <c r="R407" s="3"/>
    </row>
    <row r="408" ht="15.75" customHeight="1">
      <c r="A408" s="3"/>
      <c r="B408" s="3"/>
      <c r="C408" s="3"/>
      <c r="D408" s="3"/>
      <c r="E408" s="3"/>
      <c r="F408" s="3"/>
      <c r="G408" s="3"/>
      <c r="H408" s="3"/>
      <c r="I408" s="3"/>
      <c r="J408" s="3"/>
      <c r="K408" s="3"/>
      <c r="L408" s="3"/>
      <c r="M408" s="3"/>
      <c r="N408" s="3"/>
      <c r="P408" s="3"/>
      <c r="Q408" s="3"/>
      <c r="R408" s="3"/>
    </row>
    <row r="409" ht="15.75" customHeight="1">
      <c r="A409" s="3"/>
      <c r="B409" s="3"/>
      <c r="C409" s="3"/>
      <c r="D409" s="3"/>
      <c r="E409" s="3"/>
      <c r="F409" s="3"/>
      <c r="G409" s="3"/>
      <c r="H409" s="3"/>
      <c r="I409" s="3"/>
      <c r="J409" s="3"/>
      <c r="K409" s="3"/>
      <c r="L409" s="3"/>
      <c r="M409" s="3"/>
      <c r="N409" s="3"/>
      <c r="P409" s="3"/>
      <c r="Q409" s="3"/>
      <c r="R409" s="3"/>
    </row>
    <row r="410" ht="15.75" customHeight="1">
      <c r="A410" s="3"/>
      <c r="B410" s="3"/>
      <c r="C410" s="3"/>
      <c r="D410" s="3"/>
      <c r="E410" s="3"/>
      <c r="F410" s="3"/>
      <c r="G410" s="3"/>
      <c r="H410" s="3"/>
      <c r="I410" s="3"/>
      <c r="J410" s="3"/>
      <c r="K410" s="3"/>
      <c r="L410" s="3"/>
      <c r="M410" s="3"/>
      <c r="N410" s="3"/>
      <c r="P410" s="3"/>
      <c r="Q410" s="3"/>
      <c r="R410" s="3"/>
    </row>
    <row r="411" ht="15.75" customHeight="1">
      <c r="A411" s="3"/>
      <c r="B411" s="3"/>
      <c r="C411" s="3"/>
      <c r="D411" s="3"/>
      <c r="E411" s="3"/>
      <c r="F411" s="3"/>
      <c r="G411" s="3"/>
      <c r="H411" s="3"/>
      <c r="I411" s="3"/>
      <c r="J411" s="3"/>
      <c r="K411" s="3"/>
      <c r="L411" s="3"/>
      <c r="M411" s="3"/>
      <c r="N411" s="3"/>
      <c r="P411" s="3"/>
      <c r="Q411" s="3"/>
      <c r="R411" s="3"/>
    </row>
    <row r="412" ht="15.75" customHeight="1">
      <c r="A412" s="3"/>
      <c r="B412" s="3"/>
      <c r="C412" s="3"/>
      <c r="D412" s="3"/>
      <c r="E412" s="3"/>
      <c r="F412" s="3"/>
      <c r="G412" s="3"/>
      <c r="H412" s="3"/>
      <c r="I412" s="3"/>
      <c r="J412" s="3"/>
      <c r="K412" s="3"/>
      <c r="L412" s="3"/>
      <c r="M412" s="3"/>
      <c r="N412" s="3"/>
      <c r="P412" s="3"/>
      <c r="Q412" s="3"/>
      <c r="R412" s="3"/>
    </row>
    <row r="413" ht="15.75" customHeight="1">
      <c r="A413" s="3"/>
      <c r="B413" s="3"/>
      <c r="C413" s="3"/>
      <c r="D413" s="3"/>
      <c r="E413" s="3"/>
      <c r="F413" s="3"/>
      <c r="G413" s="3"/>
      <c r="H413" s="3"/>
      <c r="I413" s="3"/>
      <c r="J413" s="3"/>
      <c r="K413" s="3"/>
      <c r="L413" s="3"/>
      <c r="M413" s="3"/>
      <c r="N413" s="3"/>
      <c r="P413" s="3"/>
      <c r="Q413" s="3"/>
      <c r="R413" s="3"/>
    </row>
    <row r="414" ht="15.75" customHeight="1">
      <c r="A414" s="3"/>
      <c r="B414" s="3"/>
      <c r="C414" s="3"/>
      <c r="D414" s="3"/>
      <c r="E414" s="3"/>
      <c r="F414" s="3"/>
      <c r="G414" s="3"/>
      <c r="H414" s="3"/>
      <c r="I414" s="3"/>
      <c r="J414" s="3"/>
      <c r="K414" s="3"/>
      <c r="L414" s="3"/>
      <c r="M414" s="3"/>
      <c r="N414" s="3"/>
      <c r="P414" s="3"/>
      <c r="Q414" s="3"/>
      <c r="R414" s="3"/>
    </row>
    <row r="415" ht="15.75" customHeight="1">
      <c r="A415" s="3"/>
      <c r="B415" s="3"/>
      <c r="C415" s="3"/>
      <c r="D415" s="3"/>
      <c r="E415" s="3"/>
      <c r="F415" s="3"/>
      <c r="G415" s="3"/>
      <c r="H415" s="3"/>
      <c r="I415" s="3"/>
      <c r="J415" s="3"/>
      <c r="K415" s="3"/>
      <c r="L415" s="3"/>
      <c r="M415" s="3"/>
      <c r="N415" s="3"/>
      <c r="P415" s="3"/>
      <c r="Q415" s="3"/>
      <c r="R415" s="3"/>
    </row>
    <row r="416" ht="15.75" customHeight="1">
      <c r="A416" s="3"/>
      <c r="B416" s="3"/>
      <c r="C416" s="3"/>
      <c r="D416" s="3"/>
      <c r="E416" s="3"/>
      <c r="F416" s="3"/>
      <c r="G416" s="3"/>
      <c r="H416" s="3"/>
      <c r="I416" s="3"/>
      <c r="J416" s="3"/>
      <c r="K416" s="3"/>
      <c r="L416" s="3"/>
      <c r="M416" s="3"/>
      <c r="N416" s="3"/>
      <c r="P416" s="3"/>
      <c r="Q416" s="3"/>
      <c r="R416" s="3"/>
    </row>
    <row r="417" ht="15.75" customHeight="1">
      <c r="A417" s="3"/>
      <c r="B417" s="3"/>
      <c r="C417" s="3"/>
      <c r="D417" s="3"/>
      <c r="E417" s="3"/>
      <c r="F417" s="3"/>
      <c r="G417" s="3"/>
      <c r="H417" s="3"/>
      <c r="I417" s="3"/>
      <c r="J417" s="3"/>
      <c r="K417" s="3"/>
      <c r="L417" s="3"/>
      <c r="M417" s="3"/>
      <c r="N417" s="3"/>
      <c r="P417" s="3"/>
      <c r="Q417" s="3"/>
      <c r="R417" s="3"/>
    </row>
    <row r="418" ht="15.75" customHeight="1">
      <c r="A418" s="3"/>
      <c r="B418" s="3"/>
      <c r="C418" s="3"/>
      <c r="D418" s="3"/>
      <c r="E418" s="3"/>
      <c r="F418" s="3"/>
      <c r="G418" s="3"/>
      <c r="H418" s="3"/>
      <c r="I418" s="3"/>
      <c r="J418" s="3"/>
      <c r="K418" s="3"/>
      <c r="L418" s="3"/>
      <c r="M418" s="3"/>
      <c r="N418" s="3"/>
      <c r="P418" s="3"/>
      <c r="Q418" s="3"/>
      <c r="R418" s="3"/>
    </row>
    <row r="419" ht="15.75" customHeight="1">
      <c r="A419" s="3"/>
      <c r="B419" s="3"/>
      <c r="C419" s="3"/>
      <c r="D419" s="3"/>
      <c r="E419" s="3"/>
      <c r="F419" s="3"/>
      <c r="G419" s="3"/>
      <c r="H419" s="3"/>
      <c r="I419" s="3"/>
      <c r="J419" s="3"/>
      <c r="K419" s="3"/>
      <c r="L419" s="3"/>
      <c r="M419" s="3"/>
      <c r="N419" s="3"/>
      <c r="P419" s="3"/>
      <c r="Q419" s="3"/>
      <c r="R419" s="3"/>
    </row>
    <row r="420" ht="15.75" customHeight="1">
      <c r="A420" s="3"/>
      <c r="B420" s="3"/>
      <c r="C420" s="3"/>
      <c r="D420" s="3"/>
      <c r="E420" s="3"/>
      <c r="F420" s="3"/>
      <c r="G420" s="3"/>
      <c r="H420" s="3"/>
      <c r="I420" s="3"/>
      <c r="J420" s="3"/>
      <c r="K420" s="3"/>
      <c r="L420" s="3"/>
      <c r="M420" s="3"/>
      <c r="N420" s="3"/>
      <c r="P420" s="3"/>
      <c r="Q420" s="3"/>
      <c r="R420" s="3"/>
    </row>
    <row r="421" ht="15.75" customHeight="1">
      <c r="A421" s="3"/>
      <c r="B421" s="3"/>
      <c r="C421" s="3"/>
      <c r="D421" s="3"/>
      <c r="E421" s="3"/>
      <c r="F421" s="3"/>
      <c r="G421" s="3"/>
      <c r="H421" s="3"/>
      <c r="I421" s="3"/>
      <c r="J421" s="3"/>
      <c r="K421" s="3"/>
      <c r="L421" s="3"/>
      <c r="M421" s="3"/>
      <c r="N421" s="3"/>
      <c r="P421" s="3"/>
      <c r="Q421" s="3"/>
      <c r="R421" s="3"/>
    </row>
    <row r="422" ht="15.75" customHeight="1">
      <c r="A422" s="3"/>
      <c r="B422" s="3"/>
      <c r="C422" s="3"/>
      <c r="D422" s="3"/>
      <c r="E422" s="3"/>
      <c r="F422" s="3"/>
      <c r="G422" s="3"/>
      <c r="H422" s="3"/>
      <c r="I422" s="3"/>
      <c r="J422" s="3"/>
      <c r="K422" s="3"/>
      <c r="L422" s="3"/>
      <c r="M422" s="3"/>
      <c r="N422" s="3"/>
      <c r="P422" s="3"/>
      <c r="Q422" s="3"/>
      <c r="R422" s="3"/>
    </row>
    <row r="423" ht="15.75" customHeight="1">
      <c r="A423" s="3"/>
      <c r="B423" s="3"/>
      <c r="C423" s="3"/>
      <c r="D423" s="3"/>
      <c r="E423" s="3"/>
      <c r="F423" s="3"/>
      <c r="G423" s="3"/>
      <c r="H423" s="3"/>
      <c r="I423" s="3"/>
      <c r="J423" s="3"/>
      <c r="K423" s="3"/>
      <c r="L423" s="3"/>
      <c r="M423" s="3"/>
      <c r="N423" s="3"/>
      <c r="P423" s="3"/>
      <c r="Q423" s="3"/>
      <c r="R423" s="3"/>
    </row>
    <row r="424" ht="15.75" customHeight="1">
      <c r="A424" s="3"/>
      <c r="B424" s="3"/>
      <c r="C424" s="3"/>
      <c r="D424" s="3"/>
      <c r="E424" s="3"/>
      <c r="F424" s="3"/>
      <c r="G424" s="3"/>
      <c r="H424" s="3"/>
      <c r="I424" s="3"/>
      <c r="J424" s="3"/>
      <c r="K424" s="3"/>
      <c r="L424" s="3"/>
      <c r="M424" s="3"/>
      <c r="N424" s="3"/>
      <c r="P424" s="3"/>
      <c r="Q424" s="3"/>
      <c r="R424" s="3"/>
    </row>
    <row r="425" ht="15.75" customHeight="1">
      <c r="A425" s="3"/>
      <c r="B425" s="3"/>
      <c r="C425" s="3"/>
      <c r="D425" s="3"/>
      <c r="E425" s="3"/>
      <c r="F425" s="3"/>
      <c r="G425" s="3"/>
      <c r="H425" s="3"/>
      <c r="I425" s="3"/>
      <c r="J425" s="3"/>
      <c r="K425" s="3"/>
      <c r="L425" s="3"/>
      <c r="M425" s="3"/>
      <c r="N425" s="3"/>
      <c r="P425" s="3"/>
      <c r="Q425" s="3"/>
      <c r="R425" s="3"/>
    </row>
    <row r="426" ht="15.75" customHeight="1">
      <c r="A426" s="3"/>
      <c r="B426" s="3"/>
      <c r="C426" s="3"/>
      <c r="D426" s="3"/>
      <c r="E426" s="3"/>
      <c r="F426" s="3"/>
      <c r="G426" s="3"/>
      <c r="H426" s="3"/>
      <c r="I426" s="3"/>
      <c r="J426" s="3"/>
      <c r="K426" s="3"/>
      <c r="L426" s="3"/>
      <c r="M426" s="3"/>
      <c r="N426" s="3"/>
      <c r="P426" s="3"/>
      <c r="Q426" s="3"/>
      <c r="R426" s="3"/>
    </row>
    <row r="427" ht="15.75" customHeight="1">
      <c r="A427" s="3"/>
      <c r="B427" s="3"/>
      <c r="C427" s="3"/>
      <c r="D427" s="3"/>
      <c r="E427" s="3"/>
      <c r="F427" s="3"/>
      <c r="G427" s="3"/>
      <c r="H427" s="3"/>
      <c r="I427" s="3"/>
      <c r="J427" s="3"/>
      <c r="K427" s="3"/>
      <c r="L427" s="3"/>
      <c r="M427" s="3"/>
      <c r="N427" s="3"/>
      <c r="P427" s="3"/>
      <c r="Q427" s="3"/>
      <c r="R427" s="3"/>
    </row>
    <row r="428" ht="15.75" customHeight="1">
      <c r="A428" s="3"/>
      <c r="B428" s="3"/>
      <c r="C428" s="3"/>
      <c r="D428" s="3"/>
      <c r="E428" s="3"/>
      <c r="F428" s="3"/>
      <c r="G428" s="3"/>
      <c r="H428" s="3"/>
      <c r="I428" s="3"/>
      <c r="J428" s="3"/>
      <c r="K428" s="3"/>
      <c r="L428" s="3"/>
      <c r="M428" s="3"/>
      <c r="N428" s="3"/>
      <c r="P428" s="3"/>
      <c r="Q428" s="3"/>
      <c r="R428" s="3"/>
    </row>
    <row r="429" ht="15.75" customHeight="1">
      <c r="A429" s="3"/>
      <c r="B429" s="3"/>
      <c r="C429" s="3"/>
      <c r="D429" s="3"/>
      <c r="E429" s="3"/>
      <c r="F429" s="3"/>
      <c r="G429" s="3"/>
      <c r="H429" s="3"/>
      <c r="I429" s="3"/>
      <c r="J429" s="3"/>
      <c r="K429" s="3"/>
      <c r="L429" s="3"/>
      <c r="M429" s="3"/>
      <c r="N429" s="3"/>
      <c r="P429" s="3"/>
      <c r="Q429" s="3"/>
      <c r="R429" s="3"/>
    </row>
    <row r="430" ht="15.75" customHeight="1">
      <c r="A430" s="3"/>
      <c r="B430" s="3"/>
      <c r="C430" s="3"/>
      <c r="D430" s="3"/>
      <c r="E430" s="3"/>
      <c r="F430" s="3"/>
      <c r="G430" s="3"/>
      <c r="H430" s="3"/>
      <c r="I430" s="3"/>
      <c r="J430" s="3"/>
      <c r="K430" s="3"/>
      <c r="L430" s="3"/>
      <c r="M430" s="3"/>
      <c r="N430" s="3"/>
      <c r="P430" s="3"/>
      <c r="Q430" s="3"/>
      <c r="R430" s="3"/>
    </row>
    <row r="431" ht="15.75" customHeight="1">
      <c r="A431" s="3"/>
      <c r="B431" s="3"/>
      <c r="C431" s="3"/>
      <c r="D431" s="3"/>
      <c r="E431" s="3"/>
      <c r="F431" s="3"/>
      <c r="G431" s="3"/>
      <c r="H431" s="3"/>
      <c r="I431" s="3"/>
      <c r="J431" s="3"/>
      <c r="K431" s="3"/>
      <c r="L431" s="3"/>
      <c r="M431" s="3"/>
      <c r="N431" s="3"/>
      <c r="P431" s="3"/>
      <c r="Q431" s="3"/>
      <c r="R431" s="3"/>
    </row>
    <row r="432" ht="15.75" customHeight="1">
      <c r="A432" s="3"/>
      <c r="B432" s="3"/>
      <c r="C432" s="3"/>
      <c r="D432" s="3"/>
      <c r="E432" s="3"/>
      <c r="F432" s="3"/>
      <c r="G432" s="3"/>
      <c r="H432" s="3"/>
      <c r="I432" s="3"/>
      <c r="J432" s="3"/>
      <c r="K432" s="3"/>
      <c r="L432" s="3"/>
      <c r="M432" s="3"/>
      <c r="N432" s="3"/>
      <c r="P432" s="3"/>
      <c r="Q432" s="3"/>
      <c r="R432" s="3"/>
    </row>
    <row r="433" ht="15.75" customHeight="1">
      <c r="A433" s="3"/>
      <c r="B433" s="3"/>
      <c r="C433" s="3"/>
      <c r="D433" s="3"/>
      <c r="E433" s="3"/>
      <c r="F433" s="3"/>
      <c r="G433" s="3"/>
      <c r="H433" s="3"/>
      <c r="I433" s="3"/>
      <c r="J433" s="3"/>
      <c r="K433" s="3"/>
      <c r="L433" s="3"/>
      <c r="M433" s="3"/>
      <c r="N433" s="3"/>
      <c r="P433" s="3"/>
      <c r="Q433" s="3"/>
      <c r="R433" s="3"/>
    </row>
    <row r="434" ht="15.75" customHeight="1">
      <c r="A434" s="3"/>
      <c r="B434" s="3"/>
      <c r="C434" s="3"/>
      <c r="D434" s="3"/>
      <c r="E434" s="3"/>
      <c r="F434" s="3"/>
      <c r="G434" s="3"/>
      <c r="H434" s="3"/>
      <c r="I434" s="3"/>
      <c r="J434" s="3"/>
      <c r="K434" s="3"/>
      <c r="L434" s="3"/>
      <c r="M434" s="3"/>
      <c r="N434" s="3"/>
      <c r="P434" s="3"/>
      <c r="Q434" s="3"/>
      <c r="R434" s="3"/>
    </row>
    <row r="435" ht="15.75" customHeight="1">
      <c r="A435" s="3"/>
      <c r="B435" s="3"/>
      <c r="C435" s="3"/>
      <c r="D435" s="3"/>
      <c r="E435" s="3"/>
      <c r="F435" s="3"/>
      <c r="G435" s="3"/>
      <c r="H435" s="3"/>
      <c r="I435" s="3"/>
      <c r="J435" s="3"/>
      <c r="K435" s="3"/>
      <c r="L435" s="3"/>
      <c r="M435" s="3"/>
      <c r="N435" s="3"/>
      <c r="P435" s="3"/>
      <c r="Q435" s="3"/>
      <c r="R435" s="3"/>
    </row>
    <row r="436" ht="15.75" customHeight="1">
      <c r="A436" s="3"/>
      <c r="B436" s="3"/>
      <c r="C436" s="3"/>
      <c r="D436" s="3"/>
      <c r="E436" s="3"/>
      <c r="F436" s="3"/>
      <c r="G436" s="3"/>
      <c r="H436" s="3"/>
      <c r="I436" s="3"/>
      <c r="J436" s="3"/>
      <c r="K436" s="3"/>
      <c r="L436" s="3"/>
      <c r="M436" s="3"/>
      <c r="N436" s="3"/>
      <c r="P436" s="3"/>
      <c r="Q436" s="3"/>
      <c r="R436" s="3"/>
    </row>
    <row r="437" ht="15.75" customHeight="1">
      <c r="A437" s="3"/>
      <c r="B437" s="3"/>
      <c r="C437" s="3"/>
      <c r="D437" s="3"/>
      <c r="E437" s="3"/>
      <c r="F437" s="3"/>
      <c r="G437" s="3"/>
      <c r="H437" s="3"/>
      <c r="I437" s="3"/>
      <c r="J437" s="3"/>
      <c r="K437" s="3"/>
      <c r="L437" s="3"/>
      <c r="M437" s="3"/>
      <c r="N437" s="3"/>
      <c r="P437" s="3"/>
      <c r="Q437" s="3"/>
      <c r="R437" s="3"/>
    </row>
    <row r="438" ht="15.75" customHeight="1">
      <c r="A438" s="3"/>
      <c r="B438" s="3"/>
      <c r="C438" s="3"/>
      <c r="D438" s="3"/>
      <c r="E438" s="3"/>
      <c r="F438" s="3"/>
      <c r="G438" s="3"/>
      <c r="H438" s="3"/>
      <c r="I438" s="3"/>
      <c r="J438" s="3"/>
      <c r="K438" s="3"/>
      <c r="L438" s="3"/>
      <c r="M438" s="3"/>
      <c r="N438" s="3"/>
      <c r="P438" s="3"/>
      <c r="Q438" s="3"/>
      <c r="R438" s="3"/>
    </row>
    <row r="439" ht="15.75" customHeight="1">
      <c r="A439" s="3"/>
      <c r="B439" s="3"/>
      <c r="C439" s="3"/>
      <c r="D439" s="3"/>
      <c r="E439" s="3"/>
      <c r="F439" s="3"/>
      <c r="G439" s="3"/>
      <c r="H439" s="3"/>
      <c r="I439" s="3"/>
      <c r="J439" s="3"/>
      <c r="K439" s="3"/>
      <c r="L439" s="3"/>
      <c r="M439" s="3"/>
      <c r="N439" s="3"/>
      <c r="P439" s="3"/>
      <c r="Q439" s="3"/>
      <c r="R439" s="3"/>
    </row>
    <row r="440" ht="15.75" customHeight="1">
      <c r="A440" s="3"/>
      <c r="B440" s="3"/>
      <c r="C440" s="3"/>
      <c r="D440" s="3"/>
      <c r="E440" s="3"/>
      <c r="F440" s="3"/>
      <c r="G440" s="3"/>
      <c r="H440" s="3"/>
      <c r="I440" s="3"/>
      <c r="J440" s="3"/>
      <c r="K440" s="3"/>
      <c r="L440" s="3"/>
      <c r="M440" s="3"/>
      <c r="N440" s="3"/>
      <c r="P440" s="3"/>
      <c r="Q440" s="3"/>
      <c r="R440" s="3"/>
    </row>
    <row r="441" ht="15.75" customHeight="1">
      <c r="A441" s="3"/>
      <c r="B441" s="3"/>
      <c r="C441" s="3"/>
      <c r="D441" s="3"/>
      <c r="E441" s="3"/>
      <c r="F441" s="3"/>
      <c r="G441" s="3"/>
      <c r="H441" s="3"/>
      <c r="I441" s="3"/>
      <c r="J441" s="3"/>
      <c r="K441" s="3"/>
      <c r="L441" s="3"/>
      <c r="M441" s="3"/>
      <c r="N441" s="3"/>
      <c r="P441" s="3"/>
      <c r="Q441" s="3"/>
      <c r="R441" s="3"/>
    </row>
    <row r="442" ht="15.75" customHeight="1">
      <c r="A442" s="3"/>
      <c r="B442" s="3"/>
      <c r="C442" s="3"/>
      <c r="D442" s="3"/>
      <c r="E442" s="3"/>
      <c r="F442" s="3"/>
      <c r="G442" s="3"/>
      <c r="H442" s="3"/>
      <c r="I442" s="3"/>
      <c r="J442" s="3"/>
      <c r="K442" s="3"/>
      <c r="L442" s="3"/>
      <c r="M442" s="3"/>
      <c r="N442" s="3"/>
      <c r="P442" s="3"/>
      <c r="Q442" s="3"/>
      <c r="R442" s="3"/>
    </row>
    <row r="443" ht="15.75" customHeight="1">
      <c r="A443" s="3"/>
      <c r="B443" s="3"/>
      <c r="C443" s="3"/>
      <c r="D443" s="3"/>
      <c r="E443" s="3"/>
      <c r="F443" s="3"/>
      <c r="G443" s="3"/>
      <c r="H443" s="3"/>
      <c r="I443" s="3"/>
      <c r="J443" s="3"/>
      <c r="K443" s="3"/>
      <c r="L443" s="3"/>
      <c r="M443" s="3"/>
      <c r="N443" s="3"/>
      <c r="P443" s="3"/>
      <c r="Q443" s="3"/>
      <c r="R443" s="3"/>
    </row>
    <row r="444" ht="15.75" customHeight="1">
      <c r="A444" s="3"/>
      <c r="B444" s="3"/>
      <c r="C444" s="3"/>
      <c r="D444" s="3"/>
      <c r="E444" s="3"/>
      <c r="F444" s="3"/>
      <c r="G444" s="3"/>
      <c r="H444" s="3"/>
      <c r="I444" s="3"/>
      <c r="J444" s="3"/>
      <c r="K444" s="3"/>
      <c r="L444" s="3"/>
      <c r="M444" s="3"/>
      <c r="N444" s="3"/>
      <c r="P444" s="3"/>
      <c r="Q444" s="3"/>
      <c r="R444" s="3"/>
    </row>
    <row r="445" ht="15.75" customHeight="1">
      <c r="A445" s="3"/>
      <c r="B445" s="3"/>
      <c r="C445" s="3"/>
      <c r="D445" s="3"/>
      <c r="E445" s="3"/>
      <c r="F445" s="3"/>
      <c r="G445" s="3"/>
      <c r="H445" s="3"/>
      <c r="I445" s="3"/>
      <c r="J445" s="3"/>
      <c r="K445" s="3"/>
      <c r="L445" s="3"/>
      <c r="M445" s="3"/>
      <c r="N445" s="3"/>
      <c r="P445" s="3"/>
      <c r="Q445" s="3"/>
      <c r="R445" s="3"/>
    </row>
    <row r="446" ht="15.75" customHeight="1">
      <c r="A446" s="3"/>
      <c r="B446" s="3"/>
      <c r="C446" s="3"/>
      <c r="D446" s="3"/>
      <c r="E446" s="3"/>
      <c r="F446" s="3"/>
      <c r="G446" s="3"/>
      <c r="H446" s="3"/>
      <c r="I446" s="3"/>
      <c r="J446" s="3"/>
      <c r="K446" s="3"/>
      <c r="L446" s="3"/>
      <c r="M446" s="3"/>
      <c r="N446" s="3"/>
      <c r="P446" s="3"/>
      <c r="Q446" s="3"/>
      <c r="R446" s="3"/>
    </row>
    <row r="447" ht="15.75" customHeight="1">
      <c r="A447" s="3"/>
      <c r="B447" s="3"/>
      <c r="C447" s="3"/>
      <c r="D447" s="3"/>
      <c r="E447" s="3"/>
      <c r="F447" s="3"/>
      <c r="G447" s="3"/>
      <c r="H447" s="3"/>
      <c r="I447" s="3"/>
      <c r="J447" s="3"/>
      <c r="K447" s="3"/>
      <c r="L447" s="3"/>
      <c r="M447" s="3"/>
      <c r="N447" s="3"/>
      <c r="P447" s="3"/>
      <c r="Q447" s="3"/>
      <c r="R447" s="3"/>
    </row>
    <row r="448" ht="15.75" customHeight="1">
      <c r="A448" s="3"/>
      <c r="B448" s="3"/>
      <c r="C448" s="3"/>
      <c r="D448" s="3"/>
      <c r="E448" s="3"/>
      <c r="F448" s="3"/>
      <c r="G448" s="3"/>
      <c r="H448" s="3"/>
      <c r="I448" s="3"/>
      <c r="J448" s="3"/>
      <c r="K448" s="3"/>
      <c r="L448" s="3"/>
      <c r="M448" s="3"/>
      <c r="N448" s="3"/>
      <c r="P448" s="3"/>
      <c r="Q448" s="3"/>
      <c r="R448" s="3"/>
    </row>
    <row r="449" ht="15.75" customHeight="1">
      <c r="A449" s="3"/>
      <c r="B449" s="3"/>
      <c r="C449" s="3"/>
      <c r="D449" s="3"/>
      <c r="E449" s="3"/>
      <c r="F449" s="3"/>
      <c r="G449" s="3"/>
      <c r="H449" s="3"/>
      <c r="I449" s="3"/>
      <c r="J449" s="3"/>
      <c r="K449" s="3"/>
      <c r="L449" s="3"/>
      <c r="M449" s="3"/>
      <c r="N449" s="3"/>
      <c r="P449" s="3"/>
      <c r="Q449" s="3"/>
      <c r="R449" s="3"/>
    </row>
    <row r="450" ht="15.75" customHeight="1">
      <c r="A450" s="3"/>
      <c r="B450" s="3"/>
      <c r="C450" s="3"/>
      <c r="D450" s="3"/>
      <c r="E450" s="3"/>
      <c r="F450" s="3"/>
      <c r="G450" s="3"/>
      <c r="H450" s="3"/>
      <c r="I450" s="3"/>
      <c r="J450" s="3"/>
      <c r="K450" s="3"/>
      <c r="L450" s="3"/>
      <c r="M450" s="3"/>
      <c r="N450" s="3"/>
      <c r="P450" s="3"/>
      <c r="Q450" s="3"/>
      <c r="R450" s="3"/>
    </row>
    <row r="451" ht="15.75" customHeight="1">
      <c r="A451" s="3"/>
      <c r="B451" s="3"/>
      <c r="C451" s="3"/>
      <c r="D451" s="3"/>
      <c r="E451" s="3"/>
      <c r="F451" s="3"/>
      <c r="G451" s="3"/>
      <c r="H451" s="3"/>
      <c r="I451" s="3"/>
      <c r="J451" s="3"/>
      <c r="K451" s="3"/>
      <c r="L451" s="3"/>
      <c r="M451" s="3"/>
      <c r="N451" s="3"/>
      <c r="P451" s="3"/>
      <c r="Q451" s="3"/>
      <c r="R451" s="3"/>
    </row>
    <row r="452" ht="15.75" customHeight="1">
      <c r="A452" s="3"/>
      <c r="B452" s="3"/>
      <c r="C452" s="3"/>
      <c r="D452" s="3"/>
      <c r="E452" s="3"/>
      <c r="F452" s="3"/>
      <c r="G452" s="3"/>
      <c r="H452" s="3"/>
      <c r="I452" s="3"/>
      <c r="J452" s="3"/>
      <c r="K452" s="3"/>
      <c r="L452" s="3"/>
      <c r="M452" s="3"/>
      <c r="N452" s="3"/>
      <c r="P452" s="3"/>
      <c r="Q452" s="3"/>
      <c r="R452" s="3"/>
    </row>
    <row r="453" ht="15.75" customHeight="1">
      <c r="A453" s="3"/>
      <c r="B453" s="3"/>
      <c r="C453" s="3"/>
      <c r="D453" s="3"/>
      <c r="E453" s="3"/>
      <c r="F453" s="3"/>
      <c r="G453" s="3"/>
      <c r="H453" s="3"/>
      <c r="I453" s="3"/>
      <c r="J453" s="3"/>
      <c r="K453" s="3"/>
      <c r="L453" s="3"/>
      <c r="M453" s="3"/>
      <c r="N453" s="3"/>
      <c r="P453" s="3"/>
      <c r="Q453" s="3"/>
      <c r="R453" s="3"/>
    </row>
    <row r="454" ht="15.75" customHeight="1">
      <c r="A454" s="3"/>
      <c r="B454" s="3"/>
      <c r="C454" s="3"/>
      <c r="D454" s="3"/>
      <c r="E454" s="3"/>
      <c r="F454" s="3"/>
      <c r="G454" s="3"/>
      <c r="H454" s="3"/>
      <c r="I454" s="3"/>
      <c r="J454" s="3"/>
      <c r="K454" s="3"/>
      <c r="L454" s="3"/>
      <c r="M454" s="3"/>
      <c r="N454" s="3"/>
      <c r="P454" s="3"/>
      <c r="Q454" s="3"/>
      <c r="R454" s="3"/>
    </row>
    <row r="455" ht="15.75" customHeight="1">
      <c r="A455" s="3"/>
      <c r="B455" s="3"/>
      <c r="C455" s="3"/>
      <c r="D455" s="3"/>
      <c r="E455" s="3"/>
      <c r="F455" s="3"/>
      <c r="G455" s="3"/>
      <c r="H455" s="3"/>
      <c r="I455" s="3"/>
      <c r="J455" s="3"/>
      <c r="K455" s="3"/>
      <c r="L455" s="3"/>
      <c r="M455" s="3"/>
      <c r="N455" s="3"/>
      <c r="P455" s="3"/>
      <c r="Q455" s="3"/>
      <c r="R455" s="3"/>
    </row>
    <row r="456" ht="15.75" customHeight="1">
      <c r="A456" s="3"/>
      <c r="B456" s="3"/>
      <c r="C456" s="3"/>
      <c r="D456" s="3"/>
      <c r="E456" s="3"/>
      <c r="F456" s="3"/>
      <c r="G456" s="3"/>
      <c r="H456" s="3"/>
      <c r="I456" s="3"/>
      <c r="J456" s="3"/>
      <c r="K456" s="3"/>
      <c r="L456" s="3"/>
      <c r="M456" s="3"/>
      <c r="N456" s="3"/>
      <c r="P456" s="3"/>
      <c r="Q456" s="3"/>
      <c r="R456" s="3"/>
    </row>
    <row r="457" ht="15.75" customHeight="1">
      <c r="A457" s="3"/>
      <c r="B457" s="3"/>
      <c r="C457" s="3"/>
      <c r="D457" s="3"/>
      <c r="E457" s="3"/>
      <c r="F457" s="3"/>
      <c r="G457" s="3"/>
      <c r="H457" s="3"/>
      <c r="I457" s="3"/>
      <c r="J457" s="3"/>
      <c r="K457" s="3"/>
      <c r="L457" s="3"/>
      <c r="M457" s="3"/>
      <c r="N457" s="3"/>
      <c r="P457" s="3"/>
      <c r="Q457" s="3"/>
      <c r="R457" s="3"/>
    </row>
    <row r="458" ht="15.75" customHeight="1">
      <c r="A458" s="3"/>
      <c r="B458" s="3"/>
      <c r="C458" s="3"/>
      <c r="D458" s="3"/>
      <c r="E458" s="3"/>
      <c r="F458" s="3"/>
      <c r="G458" s="3"/>
      <c r="H458" s="3"/>
      <c r="I458" s="3"/>
      <c r="J458" s="3"/>
      <c r="K458" s="3"/>
      <c r="L458" s="3"/>
      <c r="M458" s="3"/>
      <c r="N458" s="3"/>
      <c r="P458" s="3"/>
      <c r="Q458" s="3"/>
      <c r="R458" s="3"/>
    </row>
    <row r="459" ht="15.75" customHeight="1">
      <c r="A459" s="3"/>
      <c r="B459" s="3"/>
      <c r="C459" s="3"/>
      <c r="D459" s="3"/>
      <c r="E459" s="3"/>
      <c r="F459" s="3"/>
      <c r="G459" s="3"/>
      <c r="H459" s="3"/>
      <c r="I459" s="3"/>
      <c r="J459" s="3"/>
      <c r="K459" s="3"/>
      <c r="L459" s="3"/>
      <c r="M459" s="3"/>
      <c r="N459" s="3"/>
      <c r="P459" s="3"/>
      <c r="Q459" s="3"/>
      <c r="R459" s="3"/>
    </row>
    <row r="460" ht="15.75" customHeight="1">
      <c r="A460" s="3"/>
      <c r="B460" s="3"/>
      <c r="C460" s="3"/>
      <c r="D460" s="3"/>
      <c r="E460" s="3"/>
      <c r="F460" s="3"/>
      <c r="G460" s="3"/>
      <c r="H460" s="3"/>
      <c r="I460" s="3"/>
      <c r="J460" s="3"/>
      <c r="K460" s="3"/>
      <c r="L460" s="3"/>
      <c r="M460" s="3"/>
      <c r="N460" s="3"/>
      <c r="P460" s="3"/>
      <c r="Q460" s="3"/>
      <c r="R460" s="3"/>
    </row>
    <row r="461" ht="15.75" customHeight="1">
      <c r="A461" s="3"/>
      <c r="B461" s="3"/>
      <c r="C461" s="3"/>
      <c r="D461" s="3"/>
      <c r="E461" s="3"/>
      <c r="F461" s="3"/>
      <c r="G461" s="3"/>
      <c r="H461" s="3"/>
      <c r="I461" s="3"/>
      <c r="J461" s="3"/>
      <c r="K461" s="3"/>
      <c r="L461" s="3"/>
      <c r="M461" s="3"/>
      <c r="N461" s="3"/>
      <c r="P461" s="3"/>
      <c r="Q461" s="3"/>
      <c r="R461" s="3"/>
    </row>
    <row r="462" ht="15.75" customHeight="1">
      <c r="A462" s="3"/>
      <c r="B462" s="3"/>
      <c r="C462" s="3"/>
      <c r="D462" s="3"/>
      <c r="E462" s="3"/>
      <c r="F462" s="3"/>
      <c r="G462" s="3"/>
      <c r="H462" s="3"/>
      <c r="I462" s="3"/>
      <c r="J462" s="3"/>
      <c r="K462" s="3"/>
      <c r="L462" s="3"/>
      <c r="M462" s="3"/>
      <c r="N462" s="3"/>
      <c r="P462" s="3"/>
      <c r="Q462" s="3"/>
      <c r="R462" s="3"/>
    </row>
    <row r="463" ht="15.75" customHeight="1">
      <c r="A463" s="3"/>
      <c r="B463" s="3"/>
      <c r="C463" s="3"/>
      <c r="D463" s="3"/>
      <c r="E463" s="3"/>
      <c r="F463" s="3"/>
      <c r="G463" s="3"/>
      <c r="H463" s="3"/>
      <c r="I463" s="3"/>
      <c r="J463" s="3"/>
      <c r="K463" s="3"/>
      <c r="L463" s="3"/>
      <c r="M463" s="3"/>
      <c r="N463" s="3"/>
      <c r="P463" s="3"/>
      <c r="Q463" s="3"/>
      <c r="R463" s="3"/>
    </row>
    <row r="464" ht="15.75" customHeight="1">
      <c r="A464" s="3"/>
      <c r="B464" s="3"/>
      <c r="C464" s="3"/>
      <c r="D464" s="3"/>
      <c r="E464" s="3"/>
      <c r="F464" s="3"/>
      <c r="G464" s="3"/>
      <c r="H464" s="3"/>
      <c r="I464" s="3"/>
      <c r="J464" s="3"/>
      <c r="K464" s="3"/>
      <c r="L464" s="3"/>
      <c r="M464" s="3"/>
      <c r="N464" s="3"/>
      <c r="P464" s="3"/>
      <c r="Q464" s="3"/>
      <c r="R464" s="3"/>
    </row>
    <row r="465" ht="15.75" customHeight="1">
      <c r="A465" s="3"/>
      <c r="B465" s="3"/>
      <c r="C465" s="3"/>
      <c r="D465" s="3"/>
      <c r="E465" s="3"/>
      <c r="F465" s="3"/>
      <c r="G465" s="3"/>
      <c r="H465" s="3"/>
      <c r="I465" s="3"/>
      <c r="J465" s="3"/>
      <c r="K465" s="3"/>
      <c r="L465" s="3"/>
      <c r="M465" s="3"/>
      <c r="N465" s="3"/>
      <c r="P465" s="3"/>
      <c r="Q465" s="3"/>
      <c r="R465" s="3"/>
    </row>
    <row r="466" ht="15.75" customHeight="1">
      <c r="A466" s="3"/>
      <c r="B466" s="3"/>
      <c r="C466" s="3"/>
      <c r="D466" s="3"/>
      <c r="E466" s="3"/>
      <c r="F466" s="3"/>
      <c r="G466" s="3"/>
      <c r="H466" s="3"/>
      <c r="I466" s="3"/>
      <c r="J466" s="3"/>
      <c r="K466" s="3"/>
      <c r="L466" s="3"/>
      <c r="M466" s="3"/>
      <c r="N466" s="3"/>
      <c r="P466" s="3"/>
      <c r="Q466" s="3"/>
      <c r="R466" s="3"/>
    </row>
    <row r="467" ht="15.75" customHeight="1">
      <c r="A467" s="3"/>
      <c r="B467" s="3"/>
      <c r="C467" s="3"/>
      <c r="D467" s="3"/>
      <c r="E467" s="3"/>
      <c r="F467" s="3"/>
      <c r="G467" s="3"/>
      <c r="H467" s="3"/>
      <c r="I467" s="3"/>
      <c r="J467" s="3"/>
      <c r="K467" s="3"/>
      <c r="L467" s="3"/>
      <c r="M467" s="3"/>
      <c r="N467" s="3"/>
      <c r="P467" s="3"/>
      <c r="Q467" s="3"/>
      <c r="R467" s="3"/>
    </row>
    <row r="468" ht="15.75" customHeight="1">
      <c r="A468" s="3"/>
      <c r="B468" s="3"/>
      <c r="C468" s="3"/>
      <c r="D468" s="3"/>
      <c r="E468" s="3"/>
      <c r="F468" s="3"/>
      <c r="G468" s="3"/>
      <c r="H468" s="3"/>
      <c r="I468" s="3"/>
      <c r="J468" s="3"/>
      <c r="K468" s="3"/>
      <c r="L468" s="3"/>
      <c r="M468" s="3"/>
      <c r="N468" s="3"/>
      <c r="P468" s="3"/>
      <c r="Q468" s="3"/>
      <c r="R468" s="3"/>
    </row>
    <row r="469" ht="15.75" customHeight="1">
      <c r="A469" s="3"/>
      <c r="B469" s="3"/>
      <c r="C469" s="3"/>
      <c r="D469" s="3"/>
      <c r="E469" s="3"/>
      <c r="F469" s="3"/>
      <c r="G469" s="3"/>
      <c r="H469" s="3"/>
      <c r="I469" s="3"/>
      <c r="J469" s="3"/>
      <c r="K469" s="3"/>
      <c r="L469" s="3"/>
      <c r="M469" s="3"/>
      <c r="N469" s="3"/>
      <c r="P469" s="3"/>
      <c r="Q469" s="3"/>
      <c r="R469" s="3"/>
    </row>
    <row r="470" ht="15.75" customHeight="1">
      <c r="A470" s="3"/>
      <c r="B470" s="3"/>
      <c r="C470" s="3"/>
      <c r="D470" s="3"/>
      <c r="E470" s="3"/>
      <c r="F470" s="3"/>
      <c r="G470" s="3"/>
      <c r="H470" s="3"/>
      <c r="I470" s="3"/>
      <c r="J470" s="3"/>
      <c r="K470" s="3"/>
      <c r="L470" s="3"/>
      <c r="M470" s="3"/>
      <c r="N470" s="3"/>
      <c r="P470" s="3"/>
      <c r="Q470" s="3"/>
      <c r="R470" s="3"/>
    </row>
    <row r="471" ht="15.75" customHeight="1">
      <c r="A471" s="3"/>
      <c r="B471" s="3"/>
      <c r="C471" s="3"/>
      <c r="D471" s="3"/>
      <c r="E471" s="3"/>
      <c r="F471" s="3"/>
      <c r="G471" s="3"/>
      <c r="H471" s="3"/>
      <c r="I471" s="3"/>
      <c r="J471" s="3"/>
      <c r="K471" s="3"/>
      <c r="L471" s="3"/>
      <c r="M471" s="3"/>
      <c r="N471" s="3"/>
      <c r="P471" s="3"/>
      <c r="Q471" s="3"/>
      <c r="R471" s="3"/>
    </row>
    <row r="472" ht="15.75" customHeight="1">
      <c r="A472" s="3"/>
      <c r="B472" s="3"/>
      <c r="C472" s="3"/>
      <c r="D472" s="3"/>
      <c r="E472" s="3"/>
      <c r="F472" s="3"/>
      <c r="G472" s="3"/>
      <c r="H472" s="3"/>
      <c r="I472" s="3"/>
      <c r="J472" s="3"/>
      <c r="K472" s="3"/>
      <c r="L472" s="3"/>
      <c r="M472" s="3"/>
      <c r="N472" s="3"/>
      <c r="P472" s="3"/>
      <c r="Q472" s="3"/>
      <c r="R472" s="3"/>
    </row>
    <row r="473" ht="15.75" customHeight="1">
      <c r="A473" s="3"/>
      <c r="B473" s="3"/>
      <c r="C473" s="3"/>
      <c r="D473" s="3"/>
      <c r="E473" s="3"/>
      <c r="F473" s="3"/>
      <c r="G473" s="3"/>
      <c r="H473" s="3"/>
      <c r="I473" s="3"/>
      <c r="J473" s="3"/>
      <c r="K473" s="3"/>
      <c r="L473" s="3"/>
      <c r="M473" s="3"/>
      <c r="N473" s="3"/>
      <c r="P473" s="3"/>
      <c r="Q473" s="3"/>
      <c r="R473" s="3"/>
    </row>
    <row r="474" ht="15.75" customHeight="1">
      <c r="A474" s="3"/>
      <c r="B474" s="3"/>
      <c r="C474" s="3"/>
      <c r="D474" s="3"/>
      <c r="E474" s="3"/>
      <c r="F474" s="3"/>
      <c r="G474" s="3"/>
      <c r="H474" s="3"/>
      <c r="I474" s="3"/>
      <c r="J474" s="3"/>
      <c r="K474" s="3"/>
      <c r="L474" s="3"/>
      <c r="M474" s="3"/>
      <c r="N474" s="3"/>
      <c r="P474" s="3"/>
      <c r="Q474" s="3"/>
      <c r="R474" s="3"/>
    </row>
    <row r="475" ht="15.75" customHeight="1">
      <c r="A475" s="3"/>
      <c r="B475" s="3"/>
      <c r="C475" s="3"/>
      <c r="D475" s="3"/>
      <c r="E475" s="3"/>
      <c r="F475" s="3"/>
      <c r="G475" s="3"/>
      <c r="H475" s="3"/>
      <c r="I475" s="3"/>
      <c r="J475" s="3"/>
      <c r="K475" s="3"/>
      <c r="L475" s="3"/>
      <c r="M475" s="3"/>
      <c r="N475" s="3"/>
      <c r="P475" s="3"/>
      <c r="Q475" s="3"/>
      <c r="R475" s="3"/>
    </row>
    <row r="476" ht="15.75" customHeight="1">
      <c r="A476" s="3"/>
      <c r="B476" s="3"/>
      <c r="C476" s="3"/>
      <c r="D476" s="3"/>
      <c r="E476" s="3"/>
      <c r="F476" s="3"/>
      <c r="G476" s="3"/>
      <c r="H476" s="3"/>
      <c r="I476" s="3"/>
      <c r="J476" s="3"/>
      <c r="K476" s="3"/>
      <c r="L476" s="3"/>
      <c r="M476" s="3"/>
      <c r="N476" s="3"/>
      <c r="P476" s="3"/>
      <c r="Q476" s="3"/>
      <c r="R476" s="3"/>
    </row>
    <row r="477" ht="15.75" customHeight="1">
      <c r="A477" s="3"/>
      <c r="B477" s="3"/>
      <c r="C477" s="3"/>
      <c r="D477" s="3"/>
      <c r="E477" s="3"/>
      <c r="F477" s="3"/>
      <c r="G477" s="3"/>
      <c r="H477" s="3"/>
      <c r="I477" s="3"/>
      <c r="J477" s="3"/>
      <c r="K477" s="3"/>
      <c r="L477" s="3"/>
      <c r="M477" s="3"/>
      <c r="N477" s="3"/>
      <c r="P477" s="3"/>
      <c r="Q477" s="3"/>
      <c r="R477" s="3"/>
    </row>
    <row r="478" ht="15.75" customHeight="1">
      <c r="A478" s="3"/>
      <c r="B478" s="3"/>
      <c r="C478" s="3"/>
      <c r="D478" s="3"/>
      <c r="E478" s="3"/>
      <c r="F478" s="3"/>
      <c r="G478" s="3"/>
      <c r="H478" s="3"/>
      <c r="I478" s="3"/>
      <c r="J478" s="3"/>
      <c r="K478" s="3"/>
      <c r="L478" s="3"/>
      <c r="M478" s="3"/>
      <c r="N478" s="3"/>
      <c r="P478" s="3"/>
      <c r="Q478" s="3"/>
      <c r="R478" s="3"/>
    </row>
    <row r="479" ht="15.75" customHeight="1">
      <c r="A479" s="3"/>
      <c r="B479" s="3"/>
      <c r="C479" s="3"/>
      <c r="D479" s="3"/>
      <c r="E479" s="3"/>
      <c r="F479" s="3"/>
      <c r="G479" s="3"/>
      <c r="H479" s="3"/>
      <c r="I479" s="3"/>
      <c r="J479" s="3"/>
      <c r="K479" s="3"/>
      <c r="L479" s="3"/>
      <c r="M479" s="3"/>
      <c r="N479" s="3"/>
      <c r="P479" s="3"/>
      <c r="Q479" s="3"/>
      <c r="R479" s="3"/>
    </row>
    <row r="480" ht="15.75" customHeight="1">
      <c r="A480" s="3"/>
      <c r="B480" s="3"/>
      <c r="C480" s="3"/>
      <c r="D480" s="3"/>
      <c r="E480" s="3"/>
      <c r="F480" s="3"/>
      <c r="G480" s="3"/>
      <c r="H480" s="3"/>
      <c r="I480" s="3"/>
      <c r="J480" s="3"/>
      <c r="K480" s="3"/>
      <c r="L480" s="3"/>
      <c r="M480" s="3"/>
      <c r="N480" s="3"/>
      <c r="P480" s="3"/>
      <c r="Q480" s="3"/>
      <c r="R480" s="3"/>
    </row>
    <row r="481" ht="15.75" customHeight="1">
      <c r="A481" s="3"/>
      <c r="B481" s="3"/>
      <c r="C481" s="3"/>
      <c r="D481" s="3"/>
      <c r="E481" s="3"/>
      <c r="F481" s="3"/>
      <c r="G481" s="3"/>
      <c r="H481" s="3"/>
      <c r="I481" s="3"/>
      <c r="J481" s="3"/>
      <c r="K481" s="3"/>
      <c r="L481" s="3"/>
      <c r="M481" s="3"/>
      <c r="N481" s="3"/>
      <c r="P481" s="3"/>
      <c r="Q481" s="3"/>
      <c r="R481" s="3"/>
    </row>
    <row r="482" ht="15.75" customHeight="1">
      <c r="A482" s="3"/>
      <c r="B482" s="3"/>
      <c r="C482" s="3"/>
      <c r="D482" s="3"/>
      <c r="E482" s="3"/>
      <c r="F482" s="3"/>
      <c r="G482" s="3"/>
      <c r="H482" s="3"/>
      <c r="I482" s="3"/>
      <c r="J482" s="3"/>
      <c r="K482" s="3"/>
      <c r="L482" s="3"/>
      <c r="M482" s="3"/>
      <c r="N482" s="3"/>
      <c r="P482" s="3"/>
      <c r="Q482" s="3"/>
      <c r="R482" s="3"/>
    </row>
    <row r="483" ht="15.75" customHeight="1">
      <c r="A483" s="3"/>
      <c r="B483" s="3"/>
      <c r="C483" s="3"/>
      <c r="D483" s="3"/>
      <c r="E483" s="3"/>
      <c r="F483" s="3"/>
      <c r="G483" s="3"/>
      <c r="H483" s="3"/>
      <c r="I483" s="3"/>
      <c r="J483" s="3"/>
      <c r="K483" s="3"/>
      <c r="L483" s="3"/>
      <c r="M483" s="3"/>
      <c r="N483" s="3"/>
      <c r="P483" s="3"/>
      <c r="Q483" s="3"/>
      <c r="R483" s="3"/>
    </row>
    <row r="484" ht="15.75" customHeight="1">
      <c r="A484" s="3"/>
      <c r="B484" s="3"/>
      <c r="C484" s="3"/>
      <c r="D484" s="3"/>
      <c r="E484" s="3"/>
      <c r="F484" s="3"/>
      <c r="G484" s="3"/>
      <c r="H484" s="3"/>
      <c r="I484" s="3"/>
      <c r="J484" s="3"/>
      <c r="K484" s="3"/>
      <c r="L484" s="3"/>
      <c r="M484" s="3"/>
      <c r="N484" s="3"/>
      <c r="P484" s="3"/>
      <c r="Q484" s="3"/>
      <c r="R484" s="3"/>
    </row>
    <row r="485" ht="15.75" customHeight="1">
      <c r="A485" s="3"/>
      <c r="B485" s="3"/>
      <c r="C485" s="3"/>
      <c r="D485" s="3"/>
      <c r="E485" s="3"/>
      <c r="F485" s="3"/>
      <c r="G485" s="3"/>
      <c r="H485" s="3"/>
      <c r="I485" s="3"/>
      <c r="J485" s="3"/>
      <c r="K485" s="3"/>
      <c r="L485" s="3"/>
      <c r="M485" s="3"/>
      <c r="N485" s="3"/>
      <c r="P485" s="3"/>
      <c r="Q485" s="3"/>
      <c r="R485" s="3"/>
    </row>
    <row r="486" ht="15.75" customHeight="1">
      <c r="A486" s="3"/>
      <c r="B486" s="3"/>
      <c r="C486" s="3"/>
      <c r="D486" s="3"/>
      <c r="E486" s="3"/>
      <c r="F486" s="3"/>
      <c r="G486" s="3"/>
      <c r="H486" s="3"/>
      <c r="I486" s="3"/>
      <c r="J486" s="3"/>
      <c r="K486" s="3"/>
      <c r="L486" s="3"/>
      <c r="M486" s="3"/>
      <c r="N486" s="3"/>
      <c r="P486" s="3"/>
      <c r="Q486" s="3"/>
      <c r="R486" s="3"/>
    </row>
    <row r="487" ht="15.75" customHeight="1">
      <c r="A487" s="3"/>
      <c r="B487" s="3"/>
      <c r="C487" s="3"/>
      <c r="D487" s="3"/>
      <c r="E487" s="3"/>
      <c r="F487" s="3"/>
      <c r="G487" s="3"/>
      <c r="H487" s="3"/>
      <c r="I487" s="3"/>
      <c r="J487" s="3"/>
      <c r="K487" s="3"/>
      <c r="L487" s="3"/>
      <c r="M487" s="3"/>
      <c r="N487" s="3"/>
      <c r="P487" s="3"/>
      <c r="Q487" s="3"/>
      <c r="R487" s="3"/>
    </row>
    <row r="488" ht="15.75" customHeight="1">
      <c r="A488" s="3"/>
      <c r="B488" s="3"/>
      <c r="C488" s="3"/>
      <c r="D488" s="3"/>
      <c r="E488" s="3"/>
      <c r="F488" s="3"/>
      <c r="G488" s="3"/>
      <c r="H488" s="3"/>
      <c r="I488" s="3"/>
      <c r="J488" s="3"/>
      <c r="K488" s="3"/>
      <c r="L488" s="3"/>
      <c r="M488" s="3"/>
      <c r="N488" s="3"/>
      <c r="P488" s="3"/>
      <c r="Q488" s="3"/>
      <c r="R488" s="3"/>
    </row>
    <row r="489" ht="15.75" customHeight="1">
      <c r="A489" s="3"/>
      <c r="B489" s="3"/>
      <c r="C489" s="3"/>
      <c r="D489" s="3"/>
      <c r="E489" s="3"/>
      <c r="F489" s="3"/>
      <c r="G489" s="3"/>
      <c r="H489" s="3"/>
      <c r="I489" s="3"/>
      <c r="J489" s="3"/>
      <c r="K489" s="3"/>
      <c r="L489" s="3"/>
      <c r="M489" s="3"/>
      <c r="N489" s="3"/>
      <c r="P489" s="3"/>
      <c r="Q489" s="3"/>
      <c r="R489" s="3"/>
    </row>
    <row r="490" ht="15.75" customHeight="1">
      <c r="A490" s="3"/>
      <c r="B490" s="3"/>
      <c r="C490" s="3"/>
      <c r="D490" s="3"/>
      <c r="E490" s="3"/>
      <c r="F490" s="3"/>
      <c r="G490" s="3"/>
      <c r="H490" s="3"/>
      <c r="I490" s="3"/>
      <c r="J490" s="3"/>
      <c r="K490" s="3"/>
      <c r="L490" s="3"/>
      <c r="M490" s="3"/>
      <c r="N490" s="3"/>
      <c r="P490" s="3"/>
      <c r="Q490" s="3"/>
      <c r="R490" s="3"/>
    </row>
    <row r="491" ht="15.75" customHeight="1">
      <c r="A491" s="3"/>
      <c r="B491" s="3"/>
      <c r="C491" s="3"/>
      <c r="D491" s="3"/>
      <c r="E491" s="3"/>
      <c r="F491" s="3"/>
      <c r="G491" s="3"/>
      <c r="H491" s="3"/>
      <c r="I491" s="3"/>
      <c r="J491" s="3"/>
      <c r="K491" s="3"/>
      <c r="L491" s="3"/>
      <c r="M491" s="3"/>
      <c r="N491" s="3"/>
      <c r="P491" s="3"/>
      <c r="Q491" s="3"/>
      <c r="R491" s="3"/>
    </row>
    <row r="492" ht="15.75" customHeight="1">
      <c r="A492" s="3"/>
      <c r="B492" s="3"/>
      <c r="C492" s="3"/>
      <c r="D492" s="3"/>
      <c r="E492" s="3"/>
      <c r="F492" s="3"/>
      <c r="G492" s="3"/>
      <c r="H492" s="3"/>
      <c r="I492" s="3"/>
      <c r="J492" s="3"/>
      <c r="K492" s="3"/>
      <c r="L492" s="3"/>
      <c r="M492" s="3"/>
      <c r="N492" s="3"/>
      <c r="P492" s="3"/>
      <c r="Q492" s="3"/>
      <c r="R492" s="3"/>
    </row>
    <row r="493" ht="15.75" customHeight="1">
      <c r="A493" s="3"/>
      <c r="B493" s="3"/>
      <c r="C493" s="3"/>
      <c r="D493" s="3"/>
      <c r="E493" s="3"/>
      <c r="F493" s="3"/>
      <c r="G493" s="3"/>
      <c r="H493" s="3"/>
      <c r="I493" s="3"/>
      <c r="J493" s="3"/>
      <c r="K493" s="3"/>
      <c r="L493" s="3"/>
      <c r="M493" s="3"/>
      <c r="N493" s="3"/>
      <c r="P493" s="3"/>
      <c r="Q493" s="3"/>
      <c r="R493" s="3"/>
    </row>
    <row r="494" ht="15.75" customHeight="1">
      <c r="A494" s="3"/>
      <c r="B494" s="3"/>
      <c r="C494" s="3"/>
      <c r="D494" s="3"/>
      <c r="E494" s="3"/>
      <c r="F494" s="3"/>
      <c r="G494" s="3"/>
      <c r="H494" s="3"/>
      <c r="I494" s="3"/>
      <c r="J494" s="3"/>
      <c r="K494" s="3"/>
      <c r="L494" s="3"/>
      <c r="M494" s="3"/>
      <c r="N494" s="3"/>
      <c r="P494" s="3"/>
      <c r="Q494" s="3"/>
      <c r="R494" s="3"/>
    </row>
    <row r="495" ht="15.75" customHeight="1">
      <c r="A495" s="3"/>
      <c r="B495" s="3"/>
      <c r="C495" s="3"/>
      <c r="D495" s="3"/>
      <c r="E495" s="3"/>
      <c r="F495" s="3"/>
      <c r="G495" s="3"/>
      <c r="H495" s="3"/>
      <c r="I495" s="3"/>
      <c r="J495" s="3"/>
      <c r="K495" s="3"/>
      <c r="L495" s="3"/>
      <c r="M495" s="3"/>
      <c r="N495" s="3"/>
      <c r="P495" s="3"/>
      <c r="Q495" s="3"/>
      <c r="R495" s="3"/>
    </row>
    <row r="496" ht="15.75" customHeight="1">
      <c r="A496" s="3"/>
      <c r="B496" s="3"/>
      <c r="C496" s="3"/>
      <c r="D496" s="3"/>
      <c r="E496" s="3"/>
      <c r="F496" s="3"/>
      <c r="G496" s="3"/>
      <c r="H496" s="3"/>
      <c r="I496" s="3"/>
      <c r="J496" s="3"/>
      <c r="K496" s="3"/>
      <c r="L496" s="3"/>
      <c r="M496" s="3"/>
      <c r="N496" s="3"/>
      <c r="P496" s="3"/>
      <c r="Q496" s="3"/>
      <c r="R496" s="3"/>
    </row>
    <row r="497" ht="15.75" customHeight="1">
      <c r="A497" s="3"/>
      <c r="B497" s="3"/>
      <c r="C497" s="3"/>
      <c r="D497" s="3"/>
      <c r="E497" s="3"/>
      <c r="F497" s="3"/>
      <c r="G497" s="3"/>
      <c r="H497" s="3"/>
      <c r="I497" s="3"/>
      <c r="J497" s="3"/>
      <c r="K497" s="3"/>
      <c r="L497" s="3"/>
      <c r="M497" s="3"/>
      <c r="N497" s="3"/>
      <c r="P497" s="3"/>
      <c r="Q497" s="3"/>
      <c r="R497" s="3"/>
    </row>
    <row r="498" ht="15.75" customHeight="1">
      <c r="A498" s="3"/>
      <c r="B498" s="3"/>
      <c r="C498" s="3"/>
      <c r="D498" s="3"/>
      <c r="E498" s="3"/>
      <c r="F498" s="3"/>
      <c r="G498" s="3"/>
      <c r="H498" s="3"/>
      <c r="I498" s="3"/>
      <c r="J498" s="3"/>
      <c r="K498" s="3"/>
      <c r="L498" s="3"/>
      <c r="M498" s="3"/>
      <c r="N498" s="3"/>
      <c r="P498" s="3"/>
      <c r="Q498" s="3"/>
      <c r="R498" s="3"/>
    </row>
    <row r="499" ht="15.75" customHeight="1">
      <c r="A499" s="3"/>
      <c r="B499" s="3"/>
      <c r="C499" s="3"/>
      <c r="D499" s="3"/>
      <c r="E499" s="3"/>
      <c r="F499" s="3"/>
      <c r="G499" s="3"/>
      <c r="H499" s="3"/>
      <c r="I499" s="3"/>
      <c r="J499" s="3"/>
      <c r="K499" s="3"/>
      <c r="L499" s="3"/>
      <c r="M499" s="3"/>
      <c r="N499" s="3"/>
      <c r="P499" s="3"/>
      <c r="Q499" s="3"/>
      <c r="R499" s="3"/>
    </row>
    <row r="500" ht="15.75" customHeight="1">
      <c r="A500" s="3"/>
      <c r="B500" s="3"/>
      <c r="C500" s="3"/>
      <c r="D500" s="3"/>
      <c r="E500" s="3"/>
      <c r="F500" s="3"/>
      <c r="G500" s="3"/>
      <c r="H500" s="3"/>
      <c r="I500" s="3"/>
      <c r="J500" s="3"/>
      <c r="K500" s="3"/>
      <c r="L500" s="3"/>
      <c r="M500" s="3"/>
      <c r="N500" s="3"/>
      <c r="P500" s="3"/>
      <c r="Q500" s="3"/>
      <c r="R500" s="3"/>
    </row>
    <row r="501" ht="15.75" customHeight="1">
      <c r="A501" s="3"/>
      <c r="B501" s="3"/>
      <c r="C501" s="3"/>
      <c r="D501" s="3"/>
      <c r="E501" s="3"/>
      <c r="F501" s="3"/>
      <c r="G501" s="3"/>
      <c r="H501" s="3"/>
      <c r="I501" s="3"/>
      <c r="J501" s="3"/>
      <c r="K501" s="3"/>
      <c r="L501" s="3"/>
      <c r="M501" s="3"/>
      <c r="N501" s="3"/>
      <c r="P501" s="3"/>
      <c r="Q501" s="3"/>
      <c r="R501" s="3"/>
    </row>
    <row r="502" ht="15.75" customHeight="1">
      <c r="A502" s="3"/>
      <c r="B502" s="3"/>
      <c r="C502" s="3"/>
      <c r="D502" s="3"/>
      <c r="E502" s="3"/>
      <c r="F502" s="3"/>
      <c r="G502" s="3"/>
      <c r="H502" s="3"/>
      <c r="I502" s="3"/>
      <c r="J502" s="3"/>
      <c r="K502" s="3"/>
      <c r="L502" s="3"/>
      <c r="M502" s="3"/>
      <c r="N502" s="3"/>
      <c r="P502" s="3"/>
      <c r="Q502" s="3"/>
      <c r="R502" s="3"/>
    </row>
    <row r="503" ht="15.75" customHeight="1">
      <c r="A503" s="3"/>
      <c r="B503" s="3"/>
      <c r="C503" s="3"/>
      <c r="D503" s="3"/>
      <c r="E503" s="3"/>
      <c r="F503" s="3"/>
      <c r="G503" s="3"/>
      <c r="H503" s="3"/>
      <c r="I503" s="3"/>
      <c r="J503" s="3"/>
      <c r="K503" s="3"/>
      <c r="L503" s="3"/>
      <c r="M503" s="3"/>
      <c r="N503" s="3"/>
      <c r="P503" s="3"/>
      <c r="Q503" s="3"/>
      <c r="R503" s="3"/>
    </row>
    <row r="504" ht="15.75" customHeight="1">
      <c r="A504" s="3"/>
      <c r="B504" s="3"/>
      <c r="C504" s="3"/>
      <c r="D504" s="3"/>
      <c r="E504" s="3"/>
      <c r="F504" s="3"/>
      <c r="G504" s="3"/>
      <c r="H504" s="3"/>
      <c r="I504" s="3"/>
      <c r="J504" s="3"/>
      <c r="K504" s="3"/>
      <c r="L504" s="3"/>
      <c r="M504" s="3"/>
      <c r="N504" s="3"/>
      <c r="P504" s="3"/>
      <c r="Q504" s="3"/>
      <c r="R504" s="3"/>
    </row>
    <row r="505" ht="15.75" customHeight="1">
      <c r="A505" s="3"/>
      <c r="B505" s="3"/>
      <c r="C505" s="3"/>
      <c r="D505" s="3"/>
      <c r="E505" s="3"/>
      <c r="F505" s="3"/>
      <c r="G505" s="3"/>
      <c r="H505" s="3"/>
      <c r="I505" s="3"/>
      <c r="J505" s="3"/>
      <c r="K505" s="3"/>
      <c r="L505" s="3"/>
      <c r="M505" s="3"/>
      <c r="N505" s="3"/>
      <c r="P505" s="3"/>
      <c r="Q505" s="3"/>
      <c r="R505" s="3"/>
    </row>
    <row r="506" ht="15.75" customHeight="1">
      <c r="A506" s="3"/>
      <c r="B506" s="3"/>
      <c r="C506" s="3"/>
      <c r="D506" s="3"/>
      <c r="E506" s="3"/>
      <c r="F506" s="3"/>
      <c r="G506" s="3"/>
      <c r="H506" s="3"/>
      <c r="I506" s="3"/>
      <c r="J506" s="3"/>
      <c r="K506" s="3"/>
      <c r="L506" s="3"/>
      <c r="M506" s="3"/>
      <c r="N506" s="3"/>
      <c r="P506" s="3"/>
      <c r="Q506" s="3"/>
      <c r="R506" s="3"/>
    </row>
    <row r="507" ht="15.75" customHeight="1">
      <c r="A507" s="3"/>
      <c r="B507" s="3"/>
      <c r="C507" s="3"/>
      <c r="D507" s="3"/>
      <c r="E507" s="3"/>
      <c r="F507" s="3"/>
      <c r="G507" s="3"/>
      <c r="H507" s="3"/>
      <c r="I507" s="3"/>
      <c r="J507" s="3"/>
      <c r="K507" s="3"/>
      <c r="L507" s="3"/>
      <c r="M507" s="3"/>
      <c r="N507" s="3"/>
      <c r="P507" s="3"/>
      <c r="Q507" s="3"/>
      <c r="R507" s="3"/>
    </row>
    <row r="508" ht="15.75" customHeight="1">
      <c r="A508" s="3"/>
      <c r="B508" s="3"/>
      <c r="C508" s="3"/>
      <c r="D508" s="3"/>
      <c r="E508" s="3"/>
      <c r="F508" s="3"/>
      <c r="G508" s="3"/>
      <c r="H508" s="3"/>
      <c r="I508" s="3"/>
      <c r="J508" s="3"/>
      <c r="K508" s="3"/>
      <c r="L508" s="3"/>
      <c r="M508" s="3"/>
      <c r="N508" s="3"/>
      <c r="P508" s="3"/>
      <c r="Q508" s="3"/>
      <c r="R508" s="3"/>
    </row>
    <row r="509" ht="15.75" customHeight="1">
      <c r="A509" s="3"/>
      <c r="B509" s="3"/>
      <c r="C509" s="3"/>
      <c r="D509" s="3"/>
      <c r="E509" s="3"/>
      <c r="F509" s="3"/>
      <c r="G509" s="3"/>
      <c r="H509" s="3"/>
      <c r="I509" s="3"/>
      <c r="J509" s="3"/>
      <c r="K509" s="3"/>
      <c r="L509" s="3"/>
      <c r="M509" s="3"/>
      <c r="N509" s="3"/>
      <c r="P509" s="3"/>
      <c r="Q509" s="3"/>
      <c r="R509" s="3"/>
    </row>
    <row r="510" ht="15.75" customHeight="1">
      <c r="A510" s="3"/>
      <c r="B510" s="3"/>
      <c r="C510" s="3"/>
      <c r="D510" s="3"/>
      <c r="E510" s="3"/>
      <c r="F510" s="3"/>
      <c r="G510" s="3"/>
      <c r="H510" s="3"/>
      <c r="I510" s="3"/>
      <c r="J510" s="3"/>
      <c r="K510" s="3"/>
      <c r="L510" s="3"/>
      <c r="M510" s="3"/>
      <c r="N510" s="3"/>
      <c r="P510" s="3"/>
      <c r="Q510" s="3"/>
      <c r="R510" s="3"/>
    </row>
    <row r="511" ht="15.75" customHeight="1">
      <c r="A511" s="3"/>
      <c r="B511" s="3"/>
      <c r="C511" s="3"/>
      <c r="D511" s="3"/>
      <c r="E511" s="3"/>
      <c r="F511" s="3"/>
      <c r="G511" s="3"/>
      <c r="H511" s="3"/>
      <c r="I511" s="3"/>
      <c r="J511" s="3"/>
      <c r="K511" s="3"/>
      <c r="L511" s="3"/>
      <c r="M511" s="3"/>
      <c r="N511" s="3"/>
      <c r="P511" s="3"/>
      <c r="Q511" s="3"/>
      <c r="R511" s="3"/>
    </row>
    <row r="512" ht="15.75" customHeight="1">
      <c r="A512" s="3"/>
      <c r="B512" s="3"/>
      <c r="C512" s="3"/>
      <c r="D512" s="3"/>
      <c r="E512" s="3"/>
      <c r="F512" s="3"/>
      <c r="G512" s="3"/>
      <c r="H512" s="3"/>
      <c r="I512" s="3"/>
      <c r="J512" s="3"/>
      <c r="K512" s="3"/>
      <c r="L512" s="3"/>
      <c r="M512" s="3"/>
      <c r="N512" s="3"/>
      <c r="P512" s="3"/>
      <c r="Q512" s="3"/>
      <c r="R512" s="3"/>
    </row>
    <row r="513" ht="15.75" customHeight="1">
      <c r="A513" s="3"/>
      <c r="B513" s="3"/>
      <c r="C513" s="3"/>
      <c r="D513" s="3"/>
      <c r="E513" s="3"/>
      <c r="F513" s="3"/>
      <c r="G513" s="3"/>
      <c r="H513" s="3"/>
      <c r="I513" s="3"/>
      <c r="J513" s="3"/>
      <c r="K513" s="3"/>
      <c r="L513" s="3"/>
      <c r="M513" s="3"/>
      <c r="N513" s="3"/>
      <c r="P513" s="3"/>
      <c r="Q513" s="3"/>
      <c r="R513" s="3"/>
    </row>
    <row r="514" ht="15.75" customHeight="1">
      <c r="A514" s="3"/>
      <c r="B514" s="3"/>
      <c r="C514" s="3"/>
      <c r="D514" s="3"/>
      <c r="E514" s="3"/>
      <c r="F514" s="3"/>
      <c r="G514" s="3"/>
      <c r="H514" s="3"/>
      <c r="I514" s="3"/>
      <c r="J514" s="3"/>
      <c r="K514" s="3"/>
      <c r="L514" s="3"/>
      <c r="M514" s="3"/>
      <c r="N514" s="3"/>
      <c r="P514" s="3"/>
      <c r="Q514" s="3"/>
      <c r="R514" s="3"/>
    </row>
    <row r="515" ht="15.75" customHeight="1">
      <c r="A515" s="3"/>
      <c r="B515" s="3"/>
      <c r="C515" s="3"/>
      <c r="D515" s="3"/>
      <c r="E515" s="3"/>
      <c r="F515" s="3"/>
      <c r="G515" s="3"/>
      <c r="H515" s="3"/>
      <c r="I515" s="3"/>
      <c r="J515" s="3"/>
      <c r="K515" s="3"/>
      <c r="L515" s="3"/>
      <c r="M515" s="3"/>
      <c r="N515" s="3"/>
      <c r="P515" s="3"/>
      <c r="Q515" s="3"/>
      <c r="R515" s="3"/>
    </row>
    <row r="516" ht="15.75" customHeight="1">
      <c r="A516" s="3"/>
      <c r="B516" s="3"/>
      <c r="C516" s="3"/>
      <c r="D516" s="3"/>
      <c r="E516" s="3"/>
      <c r="F516" s="3"/>
      <c r="G516" s="3"/>
      <c r="H516" s="3"/>
      <c r="I516" s="3"/>
      <c r="J516" s="3"/>
      <c r="K516" s="3"/>
      <c r="L516" s="3"/>
      <c r="M516" s="3"/>
      <c r="N516" s="3"/>
      <c r="P516" s="3"/>
      <c r="Q516" s="3"/>
      <c r="R516" s="3"/>
    </row>
    <row r="517" ht="15.75" customHeight="1">
      <c r="A517" s="3"/>
      <c r="B517" s="3"/>
      <c r="C517" s="3"/>
      <c r="D517" s="3"/>
      <c r="E517" s="3"/>
      <c r="F517" s="3"/>
      <c r="G517" s="3"/>
      <c r="H517" s="3"/>
      <c r="I517" s="3"/>
      <c r="J517" s="3"/>
      <c r="K517" s="3"/>
      <c r="L517" s="3"/>
      <c r="M517" s="3"/>
      <c r="N517" s="3"/>
      <c r="P517" s="3"/>
      <c r="Q517" s="3"/>
      <c r="R517" s="3"/>
    </row>
    <row r="518" ht="15.75" customHeight="1">
      <c r="A518" s="3"/>
      <c r="B518" s="3"/>
      <c r="C518" s="3"/>
      <c r="D518" s="3"/>
      <c r="E518" s="3"/>
      <c r="F518" s="3"/>
      <c r="G518" s="3"/>
      <c r="H518" s="3"/>
      <c r="I518" s="3"/>
      <c r="J518" s="3"/>
      <c r="K518" s="3"/>
      <c r="L518" s="3"/>
      <c r="M518" s="3"/>
      <c r="N518" s="3"/>
      <c r="P518" s="3"/>
      <c r="Q518" s="3"/>
      <c r="R518" s="3"/>
    </row>
    <row r="519" ht="15.75" customHeight="1">
      <c r="A519" s="3"/>
      <c r="B519" s="3"/>
      <c r="C519" s="3"/>
      <c r="D519" s="3"/>
      <c r="E519" s="3"/>
      <c r="F519" s="3"/>
      <c r="G519" s="3"/>
      <c r="H519" s="3"/>
      <c r="I519" s="3"/>
      <c r="J519" s="3"/>
      <c r="K519" s="3"/>
      <c r="L519" s="3"/>
      <c r="M519" s="3"/>
      <c r="N519" s="3"/>
      <c r="P519" s="3"/>
      <c r="Q519" s="3"/>
      <c r="R519" s="3"/>
    </row>
    <row r="520" ht="15.75" customHeight="1">
      <c r="A520" s="3"/>
      <c r="B520" s="3"/>
      <c r="C520" s="3"/>
      <c r="D520" s="3"/>
      <c r="E520" s="3"/>
      <c r="F520" s="3"/>
      <c r="G520" s="3"/>
      <c r="H520" s="3"/>
      <c r="I520" s="3"/>
      <c r="J520" s="3"/>
      <c r="K520" s="3"/>
      <c r="L520" s="3"/>
      <c r="M520" s="3"/>
      <c r="N520" s="3"/>
      <c r="P520" s="3"/>
      <c r="Q520" s="3"/>
      <c r="R520" s="3"/>
    </row>
    <row r="521" ht="15.75" customHeight="1">
      <c r="A521" s="3"/>
      <c r="B521" s="3"/>
      <c r="C521" s="3"/>
      <c r="D521" s="3"/>
      <c r="E521" s="3"/>
      <c r="F521" s="3"/>
      <c r="G521" s="3"/>
      <c r="H521" s="3"/>
      <c r="I521" s="3"/>
      <c r="J521" s="3"/>
      <c r="K521" s="3"/>
      <c r="L521" s="3"/>
      <c r="M521" s="3"/>
      <c r="N521" s="3"/>
      <c r="P521" s="3"/>
      <c r="Q521" s="3"/>
      <c r="R521" s="3"/>
    </row>
    <row r="522" ht="15.75" customHeight="1">
      <c r="A522" s="3"/>
      <c r="B522" s="3"/>
      <c r="C522" s="3"/>
      <c r="D522" s="3"/>
      <c r="E522" s="3"/>
      <c r="F522" s="3"/>
      <c r="G522" s="3"/>
      <c r="H522" s="3"/>
      <c r="I522" s="3"/>
      <c r="J522" s="3"/>
      <c r="K522" s="3"/>
      <c r="L522" s="3"/>
      <c r="M522" s="3"/>
      <c r="N522" s="3"/>
      <c r="P522" s="3"/>
      <c r="Q522" s="3"/>
      <c r="R522" s="3"/>
    </row>
    <row r="523" ht="15.75" customHeight="1">
      <c r="A523" s="3"/>
      <c r="B523" s="3"/>
      <c r="C523" s="3"/>
      <c r="D523" s="3"/>
      <c r="E523" s="3"/>
      <c r="F523" s="3"/>
      <c r="G523" s="3"/>
      <c r="H523" s="3"/>
      <c r="I523" s="3"/>
      <c r="J523" s="3"/>
      <c r="K523" s="3"/>
      <c r="L523" s="3"/>
      <c r="M523" s="3"/>
      <c r="N523" s="3"/>
      <c r="P523" s="3"/>
      <c r="Q523" s="3"/>
      <c r="R523" s="3"/>
    </row>
    <row r="524" ht="15.75" customHeight="1">
      <c r="A524" s="3"/>
      <c r="B524" s="3"/>
      <c r="C524" s="3"/>
      <c r="D524" s="3"/>
      <c r="E524" s="3"/>
      <c r="F524" s="3"/>
      <c r="G524" s="3"/>
      <c r="H524" s="3"/>
      <c r="I524" s="3"/>
      <c r="J524" s="3"/>
      <c r="K524" s="3"/>
      <c r="L524" s="3"/>
      <c r="M524" s="3"/>
      <c r="N524" s="3"/>
      <c r="P524" s="3"/>
      <c r="Q524" s="3"/>
      <c r="R524" s="3"/>
    </row>
    <row r="525" ht="15.75" customHeight="1">
      <c r="A525" s="3"/>
      <c r="B525" s="3"/>
      <c r="C525" s="3"/>
      <c r="D525" s="3"/>
      <c r="E525" s="3"/>
      <c r="F525" s="3"/>
      <c r="G525" s="3"/>
      <c r="H525" s="3"/>
      <c r="I525" s="3"/>
      <c r="J525" s="3"/>
      <c r="K525" s="3"/>
      <c r="L525" s="3"/>
      <c r="M525" s="3"/>
      <c r="N525" s="3"/>
      <c r="P525" s="3"/>
      <c r="Q525" s="3"/>
      <c r="R525" s="3"/>
    </row>
    <row r="526" ht="15.75" customHeight="1">
      <c r="A526" s="3"/>
      <c r="B526" s="3"/>
      <c r="C526" s="3"/>
      <c r="D526" s="3"/>
      <c r="E526" s="3"/>
      <c r="F526" s="3"/>
      <c r="G526" s="3"/>
      <c r="H526" s="3"/>
      <c r="I526" s="3"/>
      <c r="J526" s="3"/>
      <c r="K526" s="3"/>
      <c r="L526" s="3"/>
      <c r="M526" s="3"/>
      <c r="N526" s="3"/>
      <c r="P526" s="3"/>
      <c r="Q526" s="3"/>
      <c r="R526" s="3"/>
    </row>
    <row r="527" ht="15.75" customHeight="1">
      <c r="A527" s="3"/>
      <c r="B527" s="3"/>
      <c r="C527" s="3"/>
      <c r="D527" s="3"/>
      <c r="E527" s="3"/>
      <c r="F527" s="3"/>
      <c r="G527" s="3"/>
      <c r="H527" s="3"/>
      <c r="I527" s="3"/>
      <c r="J527" s="3"/>
      <c r="K527" s="3"/>
      <c r="L527" s="3"/>
      <c r="M527" s="3"/>
      <c r="N527" s="3"/>
      <c r="P527" s="3"/>
      <c r="Q527" s="3"/>
      <c r="R527" s="3"/>
    </row>
    <row r="528" ht="15.75" customHeight="1">
      <c r="A528" s="3"/>
      <c r="B528" s="3"/>
      <c r="C528" s="3"/>
      <c r="D528" s="3"/>
      <c r="E528" s="3"/>
      <c r="F528" s="3"/>
      <c r="G528" s="3"/>
      <c r="H528" s="3"/>
      <c r="I528" s="3"/>
      <c r="J528" s="3"/>
      <c r="K528" s="3"/>
      <c r="L528" s="3"/>
      <c r="M528" s="3"/>
      <c r="N528" s="3"/>
      <c r="P528" s="3"/>
      <c r="Q528" s="3"/>
      <c r="R528" s="3"/>
    </row>
    <row r="529" ht="15.75" customHeight="1">
      <c r="A529" s="3"/>
      <c r="B529" s="3"/>
      <c r="C529" s="3"/>
      <c r="D529" s="3"/>
      <c r="E529" s="3"/>
      <c r="F529" s="3"/>
      <c r="G529" s="3"/>
      <c r="H529" s="3"/>
      <c r="I529" s="3"/>
      <c r="J529" s="3"/>
      <c r="K529" s="3"/>
      <c r="L529" s="3"/>
      <c r="M529" s="3"/>
      <c r="N529" s="3"/>
      <c r="P529" s="3"/>
      <c r="Q529" s="3"/>
      <c r="R529" s="3"/>
    </row>
    <row r="530" ht="15.75" customHeight="1">
      <c r="A530" s="3"/>
      <c r="B530" s="3"/>
      <c r="C530" s="3"/>
      <c r="D530" s="3"/>
      <c r="E530" s="3"/>
      <c r="F530" s="3"/>
      <c r="G530" s="3"/>
      <c r="H530" s="3"/>
      <c r="I530" s="3"/>
      <c r="J530" s="3"/>
      <c r="K530" s="3"/>
      <c r="L530" s="3"/>
      <c r="M530" s="3"/>
      <c r="N530" s="3"/>
      <c r="P530" s="3"/>
      <c r="Q530" s="3"/>
      <c r="R530" s="3"/>
    </row>
    <row r="531" ht="15.75" customHeight="1">
      <c r="A531" s="3"/>
      <c r="B531" s="3"/>
      <c r="C531" s="3"/>
      <c r="D531" s="3"/>
      <c r="E531" s="3"/>
      <c r="F531" s="3"/>
      <c r="G531" s="3"/>
      <c r="H531" s="3"/>
      <c r="I531" s="3"/>
      <c r="J531" s="3"/>
      <c r="K531" s="3"/>
      <c r="L531" s="3"/>
      <c r="M531" s="3"/>
      <c r="N531" s="3"/>
      <c r="P531" s="3"/>
      <c r="Q531" s="3"/>
      <c r="R531" s="3"/>
    </row>
    <row r="532" ht="15.75" customHeight="1">
      <c r="A532" s="3"/>
      <c r="B532" s="3"/>
      <c r="C532" s="3"/>
      <c r="D532" s="3"/>
      <c r="E532" s="3"/>
      <c r="F532" s="3"/>
      <c r="G532" s="3"/>
      <c r="H532" s="3"/>
      <c r="I532" s="3"/>
      <c r="J532" s="3"/>
      <c r="K532" s="3"/>
      <c r="L532" s="3"/>
      <c r="M532" s="3"/>
      <c r="N532" s="3"/>
      <c r="P532" s="3"/>
      <c r="Q532" s="3"/>
      <c r="R532" s="3"/>
    </row>
    <row r="533" ht="15.75" customHeight="1">
      <c r="A533" s="3"/>
      <c r="B533" s="3"/>
      <c r="C533" s="3"/>
      <c r="D533" s="3"/>
      <c r="E533" s="3"/>
      <c r="F533" s="3"/>
      <c r="G533" s="3"/>
      <c r="H533" s="3"/>
      <c r="I533" s="3"/>
      <c r="J533" s="3"/>
      <c r="K533" s="3"/>
      <c r="L533" s="3"/>
      <c r="M533" s="3"/>
      <c r="N533" s="3"/>
      <c r="P533" s="3"/>
      <c r="Q533" s="3"/>
      <c r="R533" s="3"/>
    </row>
    <row r="534" ht="15.75" customHeight="1">
      <c r="A534" s="3"/>
      <c r="B534" s="3"/>
      <c r="C534" s="3"/>
      <c r="D534" s="3"/>
      <c r="E534" s="3"/>
      <c r="F534" s="3"/>
      <c r="G534" s="3"/>
      <c r="H534" s="3"/>
      <c r="I534" s="3"/>
      <c r="J534" s="3"/>
      <c r="K534" s="3"/>
      <c r="L534" s="3"/>
      <c r="M534" s="3"/>
      <c r="N534" s="3"/>
      <c r="P534" s="3"/>
      <c r="Q534" s="3"/>
      <c r="R534" s="3"/>
    </row>
    <row r="535" ht="15.75" customHeight="1">
      <c r="A535" s="3"/>
      <c r="B535" s="3"/>
      <c r="C535" s="3"/>
      <c r="D535" s="3"/>
      <c r="E535" s="3"/>
      <c r="F535" s="3"/>
      <c r="G535" s="3"/>
      <c r="H535" s="3"/>
      <c r="I535" s="3"/>
      <c r="J535" s="3"/>
      <c r="K535" s="3"/>
      <c r="L535" s="3"/>
      <c r="M535" s="3"/>
      <c r="N535" s="3"/>
      <c r="P535" s="3"/>
      <c r="Q535" s="3"/>
      <c r="R535" s="3"/>
    </row>
    <row r="536" ht="15.75" customHeight="1">
      <c r="A536" s="3"/>
      <c r="B536" s="3"/>
      <c r="C536" s="3"/>
      <c r="D536" s="3"/>
      <c r="E536" s="3"/>
      <c r="F536" s="3"/>
      <c r="G536" s="3"/>
      <c r="H536" s="3"/>
      <c r="I536" s="3"/>
      <c r="J536" s="3"/>
      <c r="K536" s="3"/>
      <c r="L536" s="3"/>
      <c r="M536" s="3"/>
      <c r="N536" s="3"/>
      <c r="P536" s="3"/>
      <c r="Q536" s="3"/>
      <c r="R536" s="3"/>
    </row>
    <row r="537" ht="15.75" customHeight="1">
      <c r="A537" s="3"/>
      <c r="B537" s="3"/>
      <c r="C537" s="3"/>
      <c r="D537" s="3"/>
      <c r="E537" s="3"/>
      <c r="F537" s="3"/>
      <c r="G537" s="3"/>
      <c r="H537" s="3"/>
      <c r="I537" s="3"/>
      <c r="J537" s="3"/>
      <c r="K537" s="3"/>
      <c r="L537" s="3"/>
      <c r="M537" s="3"/>
      <c r="N537" s="3"/>
      <c r="P537" s="3"/>
      <c r="Q537" s="3"/>
      <c r="R537" s="3"/>
    </row>
    <row r="538" ht="15.75" customHeight="1">
      <c r="A538" s="3"/>
      <c r="B538" s="3"/>
      <c r="C538" s="3"/>
      <c r="D538" s="3"/>
      <c r="E538" s="3"/>
      <c r="F538" s="3"/>
      <c r="G538" s="3"/>
      <c r="H538" s="3"/>
      <c r="I538" s="3"/>
      <c r="J538" s="3"/>
      <c r="K538" s="3"/>
      <c r="L538" s="3"/>
      <c r="M538" s="3"/>
      <c r="N538" s="3"/>
      <c r="P538" s="3"/>
      <c r="Q538" s="3"/>
      <c r="R538" s="3"/>
    </row>
    <row r="539" ht="15.75" customHeight="1">
      <c r="A539" s="3"/>
      <c r="B539" s="3"/>
      <c r="C539" s="3"/>
      <c r="D539" s="3"/>
      <c r="E539" s="3"/>
      <c r="F539" s="3"/>
      <c r="G539" s="3"/>
      <c r="H539" s="3"/>
      <c r="I539" s="3"/>
      <c r="J539" s="3"/>
      <c r="K539" s="3"/>
      <c r="L539" s="3"/>
      <c r="M539" s="3"/>
      <c r="N539" s="3"/>
      <c r="P539" s="3"/>
      <c r="Q539" s="3"/>
      <c r="R539" s="3"/>
    </row>
    <row r="540" ht="15.75" customHeight="1">
      <c r="A540" s="3"/>
      <c r="B540" s="3"/>
      <c r="C540" s="3"/>
      <c r="D540" s="3"/>
      <c r="E540" s="3"/>
      <c r="F540" s="3"/>
      <c r="G540" s="3"/>
      <c r="H540" s="3"/>
      <c r="I540" s="3"/>
      <c r="J540" s="3"/>
      <c r="K540" s="3"/>
      <c r="L540" s="3"/>
      <c r="M540" s="3"/>
      <c r="N540" s="3"/>
      <c r="P540" s="3"/>
      <c r="Q540" s="3"/>
      <c r="R540" s="3"/>
    </row>
    <row r="541" ht="15.75" customHeight="1">
      <c r="A541" s="3"/>
      <c r="B541" s="3"/>
      <c r="C541" s="3"/>
      <c r="D541" s="3"/>
      <c r="E541" s="3"/>
      <c r="F541" s="3"/>
      <c r="G541" s="3"/>
      <c r="H541" s="3"/>
      <c r="I541" s="3"/>
      <c r="J541" s="3"/>
      <c r="K541" s="3"/>
      <c r="L541" s="3"/>
      <c r="M541" s="3"/>
      <c r="N541" s="3"/>
      <c r="P541" s="3"/>
      <c r="Q541" s="3"/>
      <c r="R541" s="3"/>
    </row>
    <row r="542" ht="15.75" customHeight="1">
      <c r="A542" s="3"/>
      <c r="B542" s="3"/>
      <c r="C542" s="3"/>
      <c r="D542" s="3"/>
      <c r="E542" s="3"/>
      <c r="F542" s="3"/>
      <c r="G542" s="3"/>
      <c r="H542" s="3"/>
      <c r="I542" s="3"/>
      <c r="J542" s="3"/>
      <c r="K542" s="3"/>
      <c r="L542" s="3"/>
      <c r="M542" s="3"/>
      <c r="N542" s="3"/>
      <c r="P542" s="3"/>
      <c r="Q542" s="3"/>
      <c r="R542" s="3"/>
    </row>
    <row r="543" ht="15.75" customHeight="1">
      <c r="A543" s="3"/>
      <c r="B543" s="3"/>
      <c r="C543" s="3"/>
      <c r="D543" s="3"/>
      <c r="E543" s="3"/>
      <c r="F543" s="3"/>
      <c r="G543" s="3"/>
      <c r="H543" s="3"/>
      <c r="I543" s="3"/>
      <c r="J543" s="3"/>
      <c r="K543" s="3"/>
      <c r="L543" s="3"/>
      <c r="M543" s="3"/>
      <c r="N543" s="3"/>
      <c r="P543" s="3"/>
      <c r="Q543" s="3"/>
      <c r="R543" s="3"/>
    </row>
    <row r="544" ht="15.75" customHeight="1">
      <c r="A544" s="3"/>
      <c r="B544" s="3"/>
      <c r="C544" s="3"/>
      <c r="D544" s="3"/>
      <c r="E544" s="3"/>
      <c r="F544" s="3"/>
      <c r="G544" s="3"/>
      <c r="H544" s="3"/>
      <c r="I544" s="3"/>
      <c r="J544" s="3"/>
      <c r="K544" s="3"/>
      <c r="L544" s="3"/>
      <c r="M544" s="3"/>
      <c r="N544" s="3"/>
      <c r="P544" s="3"/>
      <c r="Q544" s="3"/>
      <c r="R544" s="3"/>
    </row>
    <row r="545" ht="15.75" customHeight="1">
      <c r="A545" s="3"/>
      <c r="B545" s="3"/>
      <c r="C545" s="3"/>
      <c r="D545" s="3"/>
      <c r="E545" s="3"/>
      <c r="F545" s="3"/>
      <c r="G545" s="3"/>
      <c r="H545" s="3"/>
      <c r="I545" s="3"/>
      <c r="J545" s="3"/>
      <c r="K545" s="3"/>
      <c r="L545" s="3"/>
      <c r="M545" s="3"/>
      <c r="N545" s="3"/>
      <c r="P545" s="3"/>
      <c r="Q545" s="3"/>
      <c r="R545" s="3"/>
    </row>
    <row r="546" ht="15.75" customHeight="1">
      <c r="A546" s="3"/>
      <c r="B546" s="3"/>
      <c r="C546" s="3"/>
      <c r="D546" s="3"/>
      <c r="E546" s="3"/>
      <c r="F546" s="3"/>
      <c r="G546" s="3"/>
      <c r="H546" s="3"/>
      <c r="I546" s="3"/>
      <c r="J546" s="3"/>
      <c r="K546" s="3"/>
      <c r="L546" s="3"/>
      <c r="M546" s="3"/>
      <c r="N546" s="3"/>
      <c r="P546" s="3"/>
      <c r="Q546" s="3"/>
      <c r="R546" s="3"/>
    </row>
    <row r="547" ht="15.75" customHeight="1">
      <c r="A547" s="3"/>
      <c r="B547" s="3"/>
      <c r="C547" s="3"/>
      <c r="D547" s="3"/>
      <c r="E547" s="3"/>
      <c r="F547" s="3"/>
      <c r="G547" s="3"/>
      <c r="H547" s="3"/>
      <c r="I547" s="3"/>
      <c r="J547" s="3"/>
      <c r="K547" s="3"/>
      <c r="L547" s="3"/>
      <c r="M547" s="3"/>
      <c r="N547" s="3"/>
      <c r="P547" s="3"/>
      <c r="Q547" s="3"/>
      <c r="R547" s="3"/>
    </row>
    <row r="548" ht="15.75" customHeight="1">
      <c r="A548" s="3"/>
      <c r="B548" s="3"/>
      <c r="C548" s="3"/>
      <c r="D548" s="3"/>
      <c r="E548" s="3"/>
      <c r="F548" s="3"/>
      <c r="G548" s="3"/>
      <c r="H548" s="3"/>
      <c r="I548" s="3"/>
      <c r="J548" s="3"/>
      <c r="K548" s="3"/>
      <c r="L548" s="3"/>
      <c r="M548" s="3"/>
      <c r="N548" s="3"/>
      <c r="P548" s="3"/>
      <c r="Q548" s="3"/>
      <c r="R548" s="3"/>
    </row>
    <row r="549" ht="15.75" customHeight="1">
      <c r="A549" s="3"/>
      <c r="B549" s="3"/>
      <c r="C549" s="3"/>
      <c r="D549" s="3"/>
      <c r="E549" s="3"/>
      <c r="F549" s="3"/>
      <c r="G549" s="3"/>
      <c r="H549" s="3"/>
      <c r="I549" s="3"/>
      <c r="J549" s="3"/>
      <c r="K549" s="3"/>
      <c r="L549" s="3"/>
      <c r="M549" s="3"/>
      <c r="N549" s="3"/>
      <c r="P549" s="3"/>
      <c r="Q549" s="3"/>
      <c r="R549" s="3"/>
    </row>
    <row r="550" ht="15.75" customHeight="1">
      <c r="A550" s="3"/>
      <c r="B550" s="3"/>
      <c r="C550" s="3"/>
      <c r="D550" s="3"/>
      <c r="E550" s="3"/>
      <c r="F550" s="3"/>
      <c r="G550" s="3"/>
      <c r="H550" s="3"/>
      <c r="I550" s="3"/>
      <c r="J550" s="3"/>
      <c r="K550" s="3"/>
      <c r="L550" s="3"/>
      <c r="M550" s="3"/>
      <c r="N550" s="3"/>
      <c r="P550" s="3"/>
      <c r="Q550" s="3"/>
      <c r="R550" s="3"/>
    </row>
    <row r="551" ht="15.75" customHeight="1">
      <c r="A551" s="3"/>
      <c r="B551" s="3"/>
      <c r="C551" s="3"/>
      <c r="D551" s="3"/>
      <c r="E551" s="3"/>
      <c r="F551" s="3"/>
      <c r="G551" s="3"/>
      <c r="H551" s="3"/>
      <c r="I551" s="3"/>
      <c r="J551" s="3"/>
      <c r="K551" s="3"/>
      <c r="L551" s="3"/>
      <c r="M551" s="3"/>
      <c r="N551" s="3"/>
      <c r="P551" s="3"/>
      <c r="Q551" s="3"/>
      <c r="R551" s="3"/>
    </row>
    <row r="552" ht="15.75" customHeight="1">
      <c r="A552" s="3"/>
      <c r="B552" s="3"/>
      <c r="C552" s="3"/>
      <c r="D552" s="3"/>
      <c r="E552" s="3"/>
      <c r="F552" s="3"/>
      <c r="G552" s="3"/>
      <c r="H552" s="3"/>
      <c r="I552" s="3"/>
      <c r="J552" s="3"/>
      <c r="K552" s="3"/>
      <c r="L552" s="3"/>
      <c r="M552" s="3"/>
      <c r="N552" s="3"/>
      <c r="P552" s="3"/>
      <c r="Q552" s="3"/>
      <c r="R552" s="3"/>
    </row>
    <row r="553" ht="15.75" customHeight="1">
      <c r="A553" s="3"/>
      <c r="B553" s="3"/>
      <c r="C553" s="3"/>
      <c r="D553" s="3"/>
      <c r="E553" s="3"/>
      <c r="F553" s="3"/>
      <c r="G553" s="3"/>
      <c r="H553" s="3"/>
      <c r="I553" s="3"/>
      <c r="J553" s="3"/>
      <c r="K553" s="3"/>
      <c r="L553" s="3"/>
      <c r="M553" s="3"/>
      <c r="N553" s="3"/>
      <c r="P553" s="3"/>
      <c r="Q553" s="3"/>
      <c r="R553" s="3"/>
    </row>
    <row r="554" ht="15.75" customHeight="1">
      <c r="A554" s="3"/>
      <c r="B554" s="3"/>
      <c r="C554" s="3"/>
      <c r="D554" s="3"/>
      <c r="E554" s="3"/>
      <c r="F554" s="3"/>
      <c r="G554" s="3"/>
      <c r="H554" s="3"/>
      <c r="I554" s="3"/>
      <c r="J554" s="3"/>
      <c r="K554" s="3"/>
      <c r="L554" s="3"/>
      <c r="M554" s="3"/>
      <c r="N554" s="3"/>
      <c r="P554" s="3"/>
      <c r="Q554" s="3"/>
      <c r="R554" s="3"/>
    </row>
    <row r="555" ht="15.75" customHeight="1">
      <c r="A555" s="3"/>
      <c r="B555" s="3"/>
      <c r="C555" s="3"/>
      <c r="D555" s="3"/>
      <c r="E555" s="3"/>
      <c r="F555" s="3"/>
      <c r="G555" s="3"/>
      <c r="H555" s="3"/>
      <c r="I555" s="3"/>
      <c r="J555" s="3"/>
      <c r="K555" s="3"/>
      <c r="L555" s="3"/>
      <c r="M555" s="3"/>
      <c r="N555" s="3"/>
      <c r="P555" s="3"/>
      <c r="Q555" s="3"/>
      <c r="R555" s="3"/>
    </row>
    <row r="556" ht="15.75" customHeight="1">
      <c r="A556" s="3"/>
      <c r="B556" s="3"/>
      <c r="C556" s="3"/>
      <c r="D556" s="3"/>
      <c r="E556" s="3"/>
      <c r="F556" s="3"/>
      <c r="G556" s="3"/>
      <c r="H556" s="3"/>
      <c r="I556" s="3"/>
      <c r="J556" s="3"/>
      <c r="K556" s="3"/>
      <c r="L556" s="3"/>
      <c r="M556" s="3"/>
      <c r="N556" s="3"/>
      <c r="P556" s="3"/>
      <c r="Q556" s="3"/>
      <c r="R556" s="3"/>
    </row>
    <row r="557" ht="15.75" customHeight="1">
      <c r="A557" s="3"/>
      <c r="B557" s="3"/>
      <c r="C557" s="3"/>
      <c r="D557" s="3"/>
      <c r="E557" s="3"/>
      <c r="F557" s="3"/>
      <c r="G557" s="3"/>
      <c r="H557" s="3"/>
      <c r="I557" s="3"/>
      <c r="J557" s="3"/>
      <c r="K557" s="3"/>
      <c r="L557" s="3"/>
      <c r="M557" s="3"/>
      <c r="N557" s="3"/>
      <c r="P557" s="3"/>
      <c r="Q557" s="3"/>
      <c r="R557" s="3"/>
    </row>
    <row r="558" ht="15.75" customHeight="1">
      <c r="A558" s="3"/>
      <c r="B558" s="3"/>
      <c r="C558" s="3"/>
      <c r="D558" s="3"/>
      <c r="E558" s="3"/>
      <c r="F558" s="3"/>
      <c r="G558" s="3"/>
      <c r="H558" s="3"/>
      <c r="I558" s="3"/>
      <c r="J558" s="3"/>
      <c r="K558" s="3"/>
      <c r="L558" s="3"/>
      <c r="M558" s="3"/>
      <c r="N558" s="3"/>
      <c r="P558" s="3"/>
      <c r="Q558" s="3"/>
      <c r="R558" s="3"/>
    </row>
    <row r="559" ht="15.75" customHeight="1">
      <c r="A559" s="3"/>
      <c r="B559" s="3"/>
      <c r="C559" s="3"/>
      <c r="D559" s="3"/>
      <c r="E559" s="3"/>
      <c r="F559" s="3"/>
      <c r="G559" s="3"/>
      <c r="H559" s="3"/>
      <c r="I559" s="3"/>
      <c r="J559" s="3"/>
      <c r="K559" s="3"/>
      <c r="L559" s="3"/>
      <c r="M559" s="3"/>
      <c r="N559" s="3"/>
      <c r="P559" s="3"/>
      <c r="Q559" s="3"/>
      <c r="R559" s="3"/>
    </row>
    <row r="560" ht="15.75" customHeight="1">
      <c r="A560" s="3"/>
      <c r="B560" s="3"/>
      <c r="C560" s="3"/>
      <c r="D560" s="3"/>
      <c r="E560" s="3"/>
      <c r="F560" s="3"/>
      <c r="G560" s="3"/>
      <c r="H560" s="3"/>
      <c r="I560" s="3"/>
      <c r="J560" s="3"/>
      <c r="K560" s="3"/>
      <c r="L560" s="3"/>
      <c r="M560" s="3"/>
      <c r="N560" s="3"/>
      <c r="P560" s="3"/>
      <c r="Q560" s="3"/>
      <c r="R560" s="3"/>
    </row>
    <row r="561" ht="15.75" customHeight="1">
      <c r="A561" s="3"/>
      <c r="B561" s="3"/>
      <c r="C561" s="3"/>
      <c r="D561" s="3"/>
      <c r="E561" s="3"/>
      <c r="F561" s="3"/>
      <c r="G561" s="3"/>
      <c r="H561" s="3"/>
      <c r="I561" s="3"/>
      <c r="J561" s="3"/>
      <c r="K561" s="3"/>
      <c r="L561" s="3"/>
      <c r="M561" s="3"/>
      <c r="N561" s="3"/>
      <c r="P561" s="3"/>
      <c r="Q561" s="3"/>
      <c r="R561" s="3"/>
    </row>
    <row r="562" ht="15.75" customHeight="1">
      <c r="A562" s="3"/>
      <c r="B562" s="3"/>
      <c r="C562" s="3"/>
      <c r="D562" s="3"/>
      <c r="E562" s="3"/>
      <c r="F562" s="3"/>
      <c r="G562" s="3"/>
      <c r="H562" s="3"/>
      <c r="I562" s="3"/>
      <c r="J562" s="3"/>
      <c r="K562" s="3"/>
      <c r="L562" s="3"/>
      <c r="M562" s="3"/>
      <c r="N562" s="3"/>
      <c r="P562" s="3"/>
      <c r="Q562" s="3"/>
      <c r="R562" s="3"/>
    </row>
    <row r="563" ht="15.75" customHeight="1">
      <c r="A563" s="3"/>
      <c r="B563" s="3"/>
      <c r="C563" s="3"/>
      <c r="D563" s="3"/>
      <c r="E563" s="3"/>
      <c r="F563" s="3"/>
      <c r="G563" s="3"/>
      <c r="H563" s="3"/>
      <c r="I563" s="3"/>
      <c r="J563" s="3"/>
      <c r="K563" s="3"/>
      <c r="L563" s="3"/>
      <c r="M563" s="3"/>
      <c r="N563" s="3"/>
      <c r="P563" s="3"/>
      <c r="Q563" s="3"/>
      <c r="R563" s="3"/>
    </row>
    <row r="564" ht="15.75" customHeight="1">
      <c r="A564" s="3"/>
      <c r="B564" s="3"/>
      <c r="C564" s="3"/>
      <c r="D564" s="3"/>
      <c r="E564" s="3"/>
      <c r="F564" s="3"/>
      <c r="G564" s="3"/>
      <c r="H564" s="3"/>
      <c r="I564" s="3"/>
      <c r="J564" s="3"/>
      <c r="K564" s="3"/>
      <c r="L564" s="3"/>
      <c r="M564" s="3"/>
      <c r="N564" s="3"/>
      <c r="P564" s="3"/>
      <c r="Q564" s="3"/>
      <c r="R564" s="3"/>
    </row>
    <row r="565" ht="15.75" customHeight="1">
      <c r="A565" s="3"/>
      <c r="B565" s="3"/>
      <c r="C565" s="3"/>
      <c r="D565" s="3"/>
      <c r="E565" s="3"/>
      <c r="F565" s="3"/>
      <c r="G565" s="3"/>
      <c r="H565" s="3"/>
      <c r="I565" s="3"/>
      <c r="J565" s="3"/>
      <c r="K565" s="3"/>
      <c r="L565" s="3"/>
      <c r="M565" s="3"/>
      <c r="N565" s="3"/>
      <c r="P565" s="3"/>
      <c r="Q565" s="3"/>
      <c r="R565" s="3"/>
    </row>
    <row r="566" ht="15.75" customHeight="1">
      <c r="A566" s="3"/>
      <c r="B566" s="3"/>
      <c r="C566" s="3"/>
      <c r="D566" s="3"/>
      <c r="E566" s="3"/>
      <c r="F566" s="3"/>
      <c r="G566" s="3"/>
      <c r="H566" s="3"/>
      <c r="I566" s="3"/>
      <c r="J566" s="3"/>
      <c r="K566" s="3"/>
      <c r="L566" s="3"/>
      <c r="M566" s="3"/>
      <c r="N566" s="3"/>
      <c r="P566" s="3"/>
      <c r="Q566" s="3"/>
      <c r="R566" s="3"/>
    </row>
    <row r="567" ht="15.75" customHeight="1">
      <c r="A567" s="3"/>
      <c r="B567" s="3"/>
      <c r="C567" s="3"/>
      <c r="D567" s="3"/>
      <c r="E567" s="3"/>
      <c r="F567" s="3"/>
      <c r="G567" s="3"/>
      <c r="H567" s="3"/>
      <c r="I567" s="3"/>
      <c r="J567" s="3"/>
      <c r="K567" s="3"/>
      <c r="L567" s="3"/>
      <c r="M567" s="3"/>
      <c r="N567" s="3"/>
      <c r="P567" s="3"/>
      <c r="Q567" s="3"/>
      <c r="R567" s="3"/>
    </row>
    <row r="568" ht="15.75" customHeight="1">
      <c r="A568" s="3"/>
      <c r="B568" s="3"/>
      <c r="C568" s="3"/>
      <c r="D568" s="3"/>
      <c r="E568" s="3"/>
      <c r="F568" s="3"/>
      <c r="G568" s="3"/>
      <c r="H568" s="3"/>
      <c r="I568" s="3"/>
      <c r="J568" s="3"/>
      <c r="K568" s="3"/>
      <c r="L568" s="3"/>
      <c r="M568" s="3"/>
      <c r="N568" s="3"/>
      <c r="P568" s="3"/>
      <c r="Q568" s="3"/>
      <c r="R568" s="3"/>
    </row>
    <row r="569" ht="15.75" customHeight="1">
      <c r="A569" s="3"/>
      <c r="B569" s="3"/>
      <c r="C569" s="3"/>
      <c r="D569" s="3"/>
      <c r="E569" s="3"/>
      <c r="F569" s="3"/>
      <c r="G569" s="3"/>
      <c r="H569" s="3"/>
      <c r="I569" s="3"/>
      <c r="J569" s="3"/>
      <c r="K569" s="3"/>
      <c r="L569" s="3"/>
      <c r="M569" s="3"/>
      <c r="N569" s="3"/>
      <c r="P569" s="3"/>
      <c r="Q569" s="3"/>
      <c r="R569" s="3"/>
    </row>
    <row r="570" ht="15.75" customHeight="1">
      <c r="A570" s="3"/>
      <c r="B570" s="3"/>
      <c r="C570" s="3"/>
      <c r="D570" s="3"/>
      <c r="E570" s="3"/>
      <c r="F570" s="3"/>
      <c r="G570" s="3"/>
      <c r="H570" s="3"/>
      <c r="I570" s="3"/>
      <c r="J570" s="3"/>
      <c r="K570" s="3"/>
      <c r="L570" s="3"/>
      <c r="M570" s="3"/>
      <c r="N570" s="3"/>
      <c r="P570" s="3"/>
      <c r="Q570" s="3"/>
      <c r="R570" s="3"/>
    </row>
    <row r="571" ht="15.75" customHeight="1">
      <c r="A571" s="3"/>
      <c r="B571" s="3"/>
      <c r="C571" s="3"/>
      <c r="D571" s="3"/>
      <c r="E571" s="3"/>
      <c r="F571" s="3"/>
      <c r="G571" s="3"/>
      <c r="H571" s="3"/>
      <c r="I571" s="3"/>
      <c r="J571" s="3"/>
      <c r="K571" s="3"/>
      <c r="L571" s="3"/>
      <c r="M571" s="3"/>
      <c r="N571" s="3"/>
      <c r="P571" s="3"/>
      <c r="Q571" s="3"/>
      <c r="R571" s="3"/>
    </row>
    <row r="572" ht="15.75" customHeight="1">
      <c r="A572" s="3"/>
      <c r="B572" s="3"/>
      <c r="C572" s="3"/>
      <c r="D572" s="3"/>
      <c r="E572" s="3"/>
      <c r="F572" s="3"/>
      <c r="G572" s="3"/>
      <c r="H572" s="3"/>
      <c r="I572" s="3"/>
      <c r="J572" s="3"/>
      <c r="K572" s="3"/>
      <c r="L572" s="3"/>
      <c r="M572" s="3"/>
      <c r="N572" s="3"/>
      <c r="P572" s="3"/>
      <c r="Q572" s="3"/>
      <c r="R572" s="3"/>
    </row>
    <row r="573" ht="15.75" customHeight="1">
      <c r="A573" s="3"/>
      <c r="B573" s="3"/>
      <c r="C573" s="3"/>
      <c r="D573" s="3"/>
      <c r="E573" s="3"/>
      <c r="F573" s="3"/>
      <c r="G573" s="3"/>
      <c r="H573" s="3"/>
      <c r="I573" s="3"/>
      <c r="J573" s="3"/>
      <c r="K573" s="3"/>
      <c r="L573" s="3"/>
      <c r="M573" s="3"/>
      <c r="N573" s="3"/>
      <c r="P573" s="3"/>
      <c r="Q573" s="3"/>
      <c r="R573" s="3"/>
    </row>
    <row r="574" ht="15.75" customHeight="1">
      <c r="A574" s="3"/>
      <c r="B574" s="3"/>
      <c r="C574" s="3"/>
      <c r="D574" s="3"/>
      <c r="E574" s="3"/>
      <c r="F574" s="3"/>
      <c r="G574" s="3"/>
      <c r="H574" s="3"/>
      <c r="I574" s="3"/>
      <c r="J574" s="3"/>
      <c r="K574" s="3"/>
      <c r="L574" s="3"/>
      <c r="M574" s="3"/>
      <c r="N574" s="3"/>
      <c r="P574" s="3"/>
      <c r="Q574" s="3"/>
      <c r="R574" s="3"/>
    </row>
    <row r="575" ht="15.75" customHeight="1">
      <c r="A575" s="3"/>
      <c r="B575" s="3"/>
      <c r="C575" s="3"/>
      <c r="D575" s="3"/>
      <c r="E575" s="3"/>
      <c r="F575" s="3"/>
      <c r="G575" s="3"/>
      <c r="H575" s="3"/>
      <c r="I575" s="3"/>
      <c r="J575" s="3"/>
      <c r="K575" s="3"/>
      <c r="L575" s="3"/>
      <c r="M575" s="3"/>
      <c r="N575" s="3"/>
      <c r="P575" s="3"/>
      <c r="Q575" s="3"/>
      <c r="R575" s="3"/>
    </row>
    <row r="576" ht="15.75" customHeight="1">
      <c r="A576" s="3"/>
      <c r="B576" s="3"/>
      <c r="C576" s="3"/>
      <c r="D576" s="3"/>
      <c r="E576" s="3"/>
      <c r="F576" s="3"/>
      <c r="G576" s="3"/>
      <c r="H576" s="3"/>
      <c r="I576" s="3"/>
      <c r="J576" s="3"/>
      <c r="K576" s="3"/>
      <c r="L576" s="3"/>
      <c r="M576" s="3"/>
      <c r="N576" s="3"/>
      <c r="P576" s="3"/>
      <c r="Q576" s="3"/>
      <c r="R576" s="3"/>
    </row>
    <row r="577" ht="15.75" customHeight="1">
      <c r="A577" s="3"/>
      <c r="B577" s="3"/>
      <c r="C577" s="3"/>
      <c r="D577" s="3"/>
      <c r="E577" s="3"/>
      <c r="F577" s="3"/>
      <c r="G577" s="3"/>
      <c r="H577" s="3"/>
      <c r="I577" s="3"/>
      <c r="J577" s="3"/>
      <c r="K577" s="3"/>
      <c r="L577" s="3"/>
      <c r="M577" s="3"/>
      <c r="N577" s="3"/>
      <c r="P577" s="3"/>
      <c r="Q577" s="3"/>
      <c r="R577" s="3"/>
    </row>
    <row r="578" ht="15.75" customHeight="1">
      <c r="A578" s="3"/>
      <c r="B578" s="3"/>
      <c r="C578" s="3"/>
      <c r="D578" s="3"/>
      <c r="E578" s="3"/>
      <c r="F578" s="3"/>
      <c r="G578" s="3"/>
      <c r="H578" s="3"/>
      <c r="I578" s="3"/>
      <c r="J578" s="3"/>
      <c r="K578" s="3"/>
      <c r="L578" s="3"/>
      <c r="M578" s="3"/>
      <c r="N578" s="3"/>
      <c r="P578" s="3"/>
      <c r="Q578" s="3"/>
      <c r="R578" s="3"/>
    </row>
    <row r="579" ht="15.75" customHeight="1">
      <c r="A579" s="3"/>
      <c r="B579" s="3"/>
      <c r="C579" s="3"/>
      <c r="D579" s="3"/>
      <c r="E579" s="3"/>
      <c r="F579" s="3"/>
      <c r="G579" s="3"/>
      <c r="H579" s="3"/>
      <c r="I579" s="3"/>
      <c r="J579" s="3"/>
      <c r="K579" s="3"/>
      <c r="L579" s="3"/>
      <c r="M579" s="3"/>
      <c r="N579" s="3"/>
      <c r="P579" s="3"/>
      <c r="Q579" s="3"/>
      <c r="R579" s="3"/>
    </row>
    <row r="580" ht="15.75" customHeight="1">
      <c r="A580" s="3"/>
      <c r="B580" s="3"/>
      <c r="C580" s="3"/>
      <c r="D580" s="3"/>
      <c r="E580" s="3"/>
      <c r="F580" s="3"/>
      <c r="G580" s="3"/>
      <c r="H580" s="3"/>
      <c r="I580" s="3"/>
      <c r="J580" s="3"/>
      <c r="K580" s="3"/>
      <c r="L580" s="3"/>
      <c r="M580" s="3"/>
      <c r="N580" s="3"/>
      <c r="P580" s="3"/>
      <c r="Q580" s="3"/>
      <c r="R580" s="3"/>
    </row>
    <row r="581" ht="15.75" customHeight="1">
      <c r="A581" s="3"/>
      <c r="B581" s="3"/>
      <c r="C581" s="3"/>
      <c r="D581" s="3"/>
      <c r="E581" s="3"/>
      <c r="F581" s="3"/>
      <c r="G581" s="3"/>
      <c r="H581" s="3"/>
      <c r="I581" s="3"/>
      <c r="J581" s="3"/>
      <c r="K581" s="3"/>
      <c r="L581" s="3"/>
      <c r="M581" s="3"/>
      <c r="N581" s="3"/>
      <c r="P581" s="3"/>
      <c r="Q581" s="3"/>
      <c r="R581" s="3"/>
    </row>
    <row r="582" ht="15.75" customHeight="1">
      <c r="A582" s="3"/>
      <c r="B582" s="3"/>
      <c r="C582" s="3"/>
      <c r="D582" s="3"/>
      <c r="E582" s="3"/>
      <c r="F582" s="3"/>
      <c r="G582" s="3"/>
      <c r="H582" s="3"/>
      <c r="I582" s="3"/>
      <c r="J582" s="3"/>
      <c r="K582" s="3"/>
      <c r="L582" s="3"/>
      <c r="M582" s="3"/>
      <c r="N582" s="3"/>
      <c r="P582" s="3"/>
      <c r="Q582" s="3"/>
      <c r="R582" s="3"/>
    </row>
    <row r="583" ht="15.75" customHeight="1">
      <c r="A583" s="3"/>
      <c r="B583" s="3"/>
      <c r="C583" s="3"/>
      <c r="D583" s="3"/>
      <c r="E583" s="3"/>
      <c r="F583" s="3"/>
      <c r="G583" s="3"/>
      <c r="H583" s="3"/>
      <c r="I583" s="3"/>
      <c r="J583" s="3"/>
      <c r="K583" s="3"/>
      <c r="L583" s="3"/>
      <c r="M583" s="3"/>
      <c r="N583" s="3"/>
      <c r="P583" s="3"/>
      <c r="Q583" s="3"/>
      <c r="R583" s="3"/>
    </row>
    <row r="584" ht="15.75" customHeight="1">
      <c r="A584" s="3"/>
      <c r="B584" s="3"/>
      <c r="C584" s="3"/>
      <c r="D584" s="3"/>
      <c r="E584" s="3"/>
      <c r="F584" s="3"/>
      <c r="G584" s="3"/>
      <c r="H584" s="3"/>
      <c r="I584" s="3"/>
      <c r="J584" s="3"/>
      <c r="K584" s="3"/>
      <c r="L584" s="3"/>
      <c r="M584" s="3"/>
      <c r="N584" s="3"/>
      <c r="P584" s="3"/>
      <c r="Q584" s="3"/>
      <c r="R584" s="3"/>
    </row>
    <row r="585" ht="15.75" customHeight="1">
      <c r="A585" s="3"/>
      <c r="B585" s="3"/>
      <c r="C585" s="3"/>
      <c r="D585" s="3"/>
      <c r="E585" s="3"/>
      <c r="F585" s="3"/>
      <c r="G585" s="3"/>
      <c r="H585" s="3"/>
      <c r="I585" s="3"/>
      <c r="J585" s="3"/>
      <c r="K585" s="3"/>
      <c r="L585" s="3"/>
      <c r="M585" s="3"/>
      <c r="N585" s="3"/>
      <c r="P585" s="3"/>
      <c r="Q585" s="3"/>
      <c r="R585" s="3"/>
    </row>
    <row r="586" ht="15.75" customHeight="1">
      <c r="A586" s="3"/>
      <c r="B586" s="3"/>
      <c r="C586" s="3"/>
      <c r="D586" s="3"/>
      <c r="E586" s="3"/>
      <c r="F586" s="3"/>
      <c r="G586" s="3"/>
      <c r="H586" s="3"/>
      <c r="I586" s="3"/>
      <c r="J586" s="3"/>
      <c r="K586" s="3"/>
      <c r="L586" s="3"/>
      <c r="M586" s="3"/>
      <c r="N586" s="3"/>
      <c r="P586" s="3"/>
      <c r="Q586" s="3"/>
      <c r="R586" s="3"/>
    </row>
    <row r="587" ht="15.75" customHeight="1">
      <c r="A587" s="3"/>
      <c r="B587" s="3"/>
      <c r="C587" s="3"/>
      <c r="D587" s="3"/>
      <c r="E587" s="3"/>
      <c r="F587" s="3"/>
      <c r="G587" s="3"/>
      <c r="H587" s="3"/>
      <c r="I587" s="3"/>
      <c r="J587" s="3"/>
      <c r="K587" s="3"/>
      <c r="L587" s="3"/>
      <c r="M587" s="3"/>
      <c r="N587" s="3"/>
      <c r="P587" s="3"/>
      <c r="Q587" s="3"/>
      <c r="R587" s="3"/>
    </row>
    <row r="588" ht="15.75" customHeight="1">
      <c r="A588" s="3"/>
      <c r="B588" s="3"/>
      <c r="C588" s="3"/>
      <c r="D588" s="3"/>
      <c r="E588" s="3"/>
      <c r="F588" s="3"/>
      <c r="G588" s="3"/>
      <c r="H588" s="3"/>
      <c r="I588" s="3"/>
      <c r="J588" s="3"/>
      <c r="K588" s="3"/>
      <c r="L588" s="3"/>
      <c r="M588" s="3"/>
      <c r="N588" s="3"/>
      <c r="P588" s="3"/>
      <c r="Q588" s="3"/>
      <c r="R588" s="3"/>
    </row>
    <row r="589" ht="15.75" customHeight="1">
      <c r="A589" s="3"/>
      <c r="B589" s="3"/>
      <c r="C589" s="3"/>
      <c r="D589" s="3"/>
      <c r="E589" s="3"/>
      <c r="F589" s="3"/>
      <c r="G589" s="3"/>
      <c r="H589" s="3"/>
      <c r="I589" s="3"/>
      <c r="J589" s="3"/>
      <c r="K589" s="3"/>
      <c r="L589" s="3"/>
      <c r="M589" s="3"/>
      <c r="N589" s="3"/>
      <c r="P589" s="3"/>
      <c r="Q589" s="3"/>
      <c r="R589" s="3"/>
    </row>
    <row r="590" ht="15.75" customHeight="1">
      <c r="A590" s="3"/>
      <c r="B590" s="3"/>
      <c r="C590" s="3"/>
      <c r="D590" s="3"/>
      <c r="E590" s="3"/>
      <c r="F590" s="3"/>
      <c r="G590" s="3"/>
      <c r="H590" s="3"/>
      <c r="I590" s="3"/>
      <c r="J590" s="3"/>
      <c r="K590" s="3"/>
      <c r="L590" s="3"/>
      <c r="M590" s="3"/>
      <c r="N590" s="3"/>
      <c r="P590" s="3"/>
      <c r="Q590" s="3"/>
      <c r="R590" s="3"/>
    </row>
    <row r="591" ht="15.75" customHeight="1">
      <c r="A591" s="3"/>
      <c r="B591" s="3"/>
      <c r="C591" s="3"/>
      <c r="D591" s="3"/>
      <c r="E591" s="3"/>
      <c r="F591" s="3"/>
      <c r="G591" s="3"/>
      <c r="H591" s="3"/>
      <c r="I591" s="3"/>
      <c r="J591" s="3"/>
      <c r="K591" s="3"/>
      <c r="L591" s="3"/>
      <c r="M591" s="3"/>
      <c r="N591" s="3"/>
      <c r="P591" s="3"/>
      <c r="Q591" s="3"/>
      <c r="R591" s="3"/>
    </row>
    <row r="592" ht="15.75" customHeight="1">
      <c r="A592" s="3"/>
      <c r="B592" s="3"/>
      <c r="C592" s="3"/>
      <c r="D592" s="3"/>
      <c r="E592" s="3"/>
      <c r="F592" s="3"/>
      <c r="G592" s="3"/>
      <c r="H592" s="3"/>
      <c r="I592" s="3"/>
      <c r="J592" s="3"/>
      <c r="K592" s="3"/>
      <c r="L592" s="3"/>
      <c r="M592" s="3"/>
      <c r="N592" s="3"/>
      <c r="P592" s="3"/>
      <c r="Q592" s="3"/>
      <c r="R592" s="3"/>
    </row>
    <row r="593" ht="15.75" customHeight="1">
      <c r="A593" s="3"/>
      <c r="B593" s="3"/>
      <c r="C593" s="3"/>
      <c r="D593" s="3"/>
      <c r="E593" s="3"/>
      <c r="F593" s="3"/>
      <c r="G593" s="3"/>
      <c r="H593" s="3"/>
      <c r="I593" s="3"/>
      <c r="J593" s="3"/>
      <c r="K593" s="3"/>
      <c r="L593" s="3"/>
      <c r="M593" s="3"/>
      <c r="N593" s="3"/>
      <c r="P593" s="3"/>
      <c r="Q593" s="3"/>
      <c r="R593" s="3"/>
    </row>
    <row r="594" ht="15.75" customHeight="1">
      <c r="A594" s="3"/>
      <c r="B594" s="3"/>
      <c r="C594" s="3"/>
      <c r="D594" s="3"/>
      <c r="E594" s="3"/>
      <c r="F594" s="3"/>
      <c r="G594" s="3"/>
      <c r="H594" s="3"/>
      <c r="I594" s="3"/>
      <c r="J594" s="3"/>
      <c r="K594" s="3"/>
      <c r="L594" s="3"/>
      <c r="M594" s="3"/>
      <c r="N594" s="3"/>
      <c r="P594" s="3"/>
      <c r="Q594" s="3"/>
      <c r="R594" s="3"/>
    </row>
    <row r="595" ht="15.75" customHeight="1">
      <c r="A595" s="3"/>
      <c r="B595" s="3"/>
      <c r="C595" s="3"/>
      <c r="D595" s="3"/>
      <c r="E595" s="3"/>
      <c r="F595" s="3"/>
      <c r="G595" s="3"/>
      <c r="H595" s="3"/>
      <c r="I595" s="3"/>
      <c r="J595" s="3"/>
      <c r="K595" s="3"/>
      <c r="L595" s="3"/>
      <c r="M595" s="3"/>
      <c r="N595" s="3"/>
      <c r="P595" s="3"/>
      <c r="Q595" s="3"/>
      <c r="R595" s="3"/>
    </row>
    <row r="596" ht="15.75" customHeight="1">
      <c r="A596" s="3"/>
      <c r="B596" s="3"/>
      <c r="C596" s="3"/>
      <c r="D596" s="3"/>
      <c r="E596" s="3"/>
      <c r="F596" s="3"/>
      <c r="G596" s="3"/>
      <c r="H596" s="3"/>
      <c r="I596" s="3"/>
      <c r="J596" s="3"/>
      <c r="K596" s="3"/>
      <c r="L596" s="3"/>
      <c r="M596" s="3"/>
      <c r="N596" s="3"/>
      <c r="P596" s="3"/>
      <c r="Q596" s="3"/>
      <c r="R596" s="3"/>
    </row>
    <row r="597" ht="15.75" customHeight="1">
      <c r="A597" s="3"/>
      <c r="B597" s="3"/>
      <c r="C597" s="3"/>
      <c r="D597" s="3"/>
      <c r="E597" s="3"/>
      <c r="F597" s="3"/>
      <c r="G597" s="3"/>
      <c r="H597" s="3"/>
      <c r="I597" s="3"/>
      <c r="J597" s="3"/>
      <c r="K597" s="3"/>
      <c r="L597" s="3"/>
      <c r="M597" s="3"/>
      <c r="N597" s="3"/>
      <c r="P597" s="3"/>
      <c r="Q597" s="3"/>
      <c r="R597" s="3"/>
    </row>
    <row r="598" ht="15.75" customHeight="1">
      <c r="A598" s="3"/>
      <c r="B598" s="3"/>
      <c r="C598" s="3"/>
      <c r="D598" s="3"/>
      <c r="E598" s="3"/>
      <c r="F598" s="3"/>
      <c r="G598" s="3"/>
      <c r="H598" s="3"/>
      <c r="I598" s="3"/>
      <c r="J598" s="3"/>
      <c r="K598" s="3"/>
      <c r="L598" s="3"/>
      <c r="M598" s="3"/>
      <c r="N598" s="3"/>
      <c r="P598" s="3"/>
      <c r="Q598" s="3"/>
      <c r="R598" s="3"/>
    </row>
    <row r="599" ht="15.75" customHeight="1">
      <c r="A599" s="3"/>
      <c r="B599" s="3"/>
      <c r="C599" s="3"/>
      <c r="D599" s="3"/>
      <c r="E599" s="3"/>
      <c r="F599" s="3"/>
      <c r="G599" s="3"/>
      <c r="H599" s="3"/>
      <c r="I599" s="3"/>
      <c r="J599" s="3"/>
      <c r="K599" s="3"/>
      <c r="L599" s="3"/>
      <c r="M599" s="3"/>
      <c r="N599" s="3"/>
      <c r="P599" s="3"/>
      <c r="Q599" s="3"/>
      <c r="R599" s="3"/>
    </row>
    <row r="600" ht="15.75" customHeight="1">
      <c r="A600" s="3"/>
      <c r="B600" s="3"/>
      <c r="C600" s="3"/>
      <c r="D600" s="3"/>
      <c r="E600" s="3"/>
      <c r="F600" s="3"/>
      <c r="G600" s="3"/>
      <c r="H600" s="3"/>
      <c r="I600" s="3"/>
      <c r="J600" s="3"/>
      <c r="K600" s="3"/>
      <c r="L600" s="3"/>
      <c r="M600" s="3"/>
      <c r="N600" s="3"/>
      <c r="P600" s="3"/>
      <c r="Q600" s="3"/>
      <c r="R600" s="3"/>
    </row>
    <row r="601" ht="15.75" customHeight="1">
      <c r="A601" s="3"/>
      <c r="B601" s="3"/>
      <c r="C601" s="3"/>
      <c r="D601" s="3"/>
      <c r="E601" s="3"/>
      <c r="F601" s="3"/>
      <c r="G601" s="3"/>
      <c r="H601" s="3"/>
      <c r="I601" s="3"/>
      <c r="J601" s="3"/>
      <c r="K601" s="3"/>
      <c r="L601" s="3"/>
      <c r="M601" s="3"/>
      <c r="N601" s="3"/>
      <c r="P601" s="3"/>
      <c r="Q601" s="3"/>
      <c r="R601" s="3"/>
    </row>
    <row r="602" ht="15.75" customHeight="1">
      <c r="A602" s="3"/>
      <c r="B602" s="3"/>
      <c r="C602" s="3"/>
      <c r="D602" s="3"/>
      <c r="E602" s="3"/>
      <c r="F602" s="3"/>
      <c r="G602" s="3"/>
      <c r="H602" s="3"/>
      <c r="I602" s="3"/>
      <c r="J602" s="3"/>
      <c r="K602" s="3"/>
      <c r="L602" s="3"/>
      <c r="M602" s="3"/>
      <c r="N602" s="3"/>
      <c r="P602" s="3"/>
      <c r="Q602" s="3"/>
      <c r="R602" s="3"/>
    </row>
    <row r="603" ht="15.75" customHeight="1">
      <c r="A603" s="3"/>
      <c r="B603" s="3"/>
      <c r="C603" s="3"/>
      <c r="D603" s="3"/>
      <c r="E603" s="3"/>
      <c r="F603" s="3"/>
      <c r="G603" s="3"/>
      <c r="H603" s="3"/>
      <c r="I603" s="3"/>
      <c r="J603" s="3"/>
      <c r="K603" s="3"/>
      <c r="L603" s="3"/>
      <c r="M603" s="3"/>
      <c r="N603" s="3"/>
      <c r="P603" s="3"/>
      <c r="Q603" s="3"/>
      <c r="R603" s="3"/>
    </row>
    <row r="604" ht="15.75" customHeight="1">
      <c r="A604" s="3"/>
      <c r="B604" s="3"/>
      <c r="C604" s="3"/>
      <c r="D604" s="3"/>
      <c r="E604" s="3"/>
      <c r="F604" s="3"/>
      <c r="G604" s="3"/>
      <c r="H604" s="3"/>
      <c r="I604" s="3"/>
      <c r="J604" s="3"/>
      <c r="K604" s="3"/>
      <c r="L604" s="3"/>
      <c r="M604" s="3"/>
      <c r="N604" s="3"/>
      <c r="P604" s="3"/>
      <c r="Q604" s="3"/>
      <c r="R604" s="3"/>
    </row>
    <row r="605" ht="15.75" customHeight="1">
      <c r="A605" s="3"/>
      <c r="B605" s="3"/>
      <c r="C605" s="3"/>
      <c r="D605" s="3"/>
      <c r="E605" s="3"/>
      <c r="F605" s="3"/>
      <c r="G605" s="3"/>
      <c r="H605" s="3"/>
      <c r="I605" s="3"/>
      <c r="J605" s="3"/>
      <c r="K605" s="3"/>
      <c r="L605" s="3"/>
      <c r="M605" s="3"/>
      <c r="N605" s="3"/>
      <c r="P605" s="3"/>
      <c r="Q605" s="3"/>
      <c r="R605" s="3"/>
    </row>
    <row r="606" ht="15.75" customHeight="1">
      <c r="A606" s="3"/>
      <c r="B606" s="3"/>
      <c r="C606" s="3"/>
      <c r="D606" s="3"/>
      <c r="E606" s="3"/>
      <c r="F606" s="3"/>
      <c r="G606" s="3"/>
      <c r="H606" s="3"/>
      <c r="I606" s="3"/>
      <c r="J606" s="3"/>
      <c r="K606" s="3"/>
      <c r="L606" s="3"/>
      <c r="M606" s="3"/>
      <c r="N606" s="3"/>
      <c r="P606" s="3"/>
      <c r="Q606" s="3"/>
      <c r="R606" s="3"/>
    </row>
    <row r="607" ht="15.75" customHeight="1">
      <c r="A607" s="3"/>
      <c r="B607" s="3"/>
      <c r="C607" s="3"/>
      <c r="D607" s="3"/>
      <c r="E607" s="3"/>
      <c r="F607" s="3"/>
      <c r="G607" s="3"/>
      <c r="H607" s="3"/>
      <c r="I607" s="3"/>
      <c r="J607" s="3"/>
      <c r="K607" s="3"/>
      <c r="L607" s="3"/>
      <c r="M607" s="3"/>
      <c r="N607" s="3"/>
      <c r="P607" s="3"/>
      <c r="Q607" s="3"/>
      <c r="R607" s="3"/>
    </row>
    <row r="608" ht="15.75" customHeight="1">
      <c r="A608" s="3"/>
      <c r="B608" s="3"/>
      <c r="C608" s="3"/>
      <c r="D608" s="3"/>
      <c r="E608" s="3"/>
      <c r="F608" s="3"/>
      <c r="G608" s="3"/>
      <c r="H608" s="3"/>
      <c r="I608" s="3"/>
      <c r="J608" s="3"/>
      <c r="K608" s="3"/>
      <c r="L608" s="3"/>
      <c r="M608" s="3"/>
      <c r="N608" s="3"/>
      <c r="P608" s="3"/>
      <c r="Q608" s="3"/>
      <c r="R608" s="3"/>
    </row>
    <row r="609" ht="15.75" customHeight="1">
      <c r="A609" s="3"/>
      <c r="B609" s="3"/>
      <c r="C609" s="3"/>
      <c r="D609" s="3"/>
      <c r="E609" s="3"/>
      <c r="F609" s="3"/>
      <c r="G609" s="3"/>
      <c r="H609" s="3"/>
      <c r="I609" s="3"/>
      <c r="J609" s="3"/>
      <c r="K609" s="3"/>
      <c r="L609" s="3"/>
      <c r="M609" s="3"/>
      <c r="N609" s="3"/>
      <c r="P609" s="3"/>
      <c r="Q609" s="3"/>
      <c r="R609" s="3"/>
    </row>
    <row r="610" ht="15.75" customHeight="1">
      <c r="A610" s="3"/>
      <c r="B610" s="3"/>
      <c r="C610" s="3"/>
      <c r="D610" s="3"/>
      <c r="E610" s="3"/>
      <c r="F610" s="3"/>
      <c r="G610" s="3"/>
      <c r="H610" s="3"/>
      <c r="I610" s="3"/>
      <c r="J610" s="3"/>
      <c r="K610" s="3"/>
      <c r="L610" s="3"/>
      <c r="M610" s="3"/>
      <c r="N610" s="3"/>
      <c r="P610" s="3"/>
      <c r="Q610" s="3"/>
      <c r="R610" s="3"/>
    </row>
    <row r="611" ht="15.75" customHeight="1">
      <c r="A611" s="3"/>
      <c r="B611" s="3"/>
      <c r="C611" s="3"/>
      <c r="D611" s="3"/>
      <c r="E611" s="3"/>
      <c r="F611" s="3"/>
      <c r="G611" s="3"/>
      <c r="H611" s="3"/>
      <c r="I611" s="3"/>
      <c r="J611" s="3"/>
      <c r="K611" s="3"/>
      <c r="L611" s="3"/>
      <c r="M611" s="3"/>
      <c r="N611" s="3"/>
      <c r="P611" s="3"/>
      <c r="Q611" s="3"/>
      <c r="R611" s="3"/>
    </row>
    <row r="612" ht="15.75" customHeight="1">
      <c r="A612" s="3"/>
      <c r="B612" s="3"/>
      <c r="C612" s="3"/>
      <c r="D612" s="3"/>
      <c r="E612" s="3"/>
      <c r="F612" s="3"/>
      <c r="G612" s="3"/>
      <c r="H612" s="3"/>
      <c r="I612" s="3"/>
      <c r="J612" s="3"/>
      <c r="K612" s="3"/>
      <c r="L612" s="3"/>
      <c r="M612" s="3"/>
      <c r="N612" s="3"/>
      <c r="P612" s="3"/>
      <c r="Q612" s="3"/>
      <c r="R612" s="3"/>
    </row>
    <row r="613" ht="15.75" customHeight="1">
      <c r="A613" s="3"/>
      <c r="B613" s="3"/>
      <c r="C613" s="3"/>
      <c r="D613" s="3"/>
      <c r="E613" s="3"/>
      <c r="F613" s="3"/>
      <c r="G613" s="3"/>
      <c r="H613" s="3"/>
      <c r="I613" s="3"/>
      <c r="J613" s="3"/>
      <c r="K613" s="3"/>
      <c r="L613" s="3"/>
      <c r="M613" s="3"/>
      <c r="N613" s="3"/>
      <c r="P613" s="3"/>
      <c r="Q613" s="3"/>
      <c r="R613" s="3"/>
    </row>
    <row r="614" ht="15.75" customHeight="1">
      <c r="A614" s="3"/>
      <c r="B614" s="3"/>
      <c r="C614" s="3"/>
      <c r="D614" s="3"/>
      <c r="E614" s="3"/>
      <c r="F614" s="3"/>
      <c r="G614" s="3"/>
      <c r="H614" s="3"/>
      <c r="I614" s="3"/>
      <c r="J614" s="3"/>
      <c r="K614" s="3"/>
      <c r="L614" s="3"/>
      <c r="M614" s="3"/>
      <c r="N614" s="3"/>
      <c r="P614" s="3"/>
      <c r="Q614" s="3"/>
      <c r="R614" s="3"/>
    </row>
    <row r="615" ht="15.75" customHeight="1">
      <c r="A615" s="3"/>
      <c r="B615" s="3"/>
      <c r="C615" s="3"/>
      <c r="D615" s="3"/>
      <c r="E615" s="3"/>
      <c r="F615" s="3"/>
      <c r="G615" s="3"/>
      <c r="H615" s="3"/>
      <c r="I615" s="3"/>
      <c r="J615" s="3"/>
      <c r="K615" s="3"/>
      <c r="L615" s="3"/>
      <c r="M615" s="3"/>
      <c r="N615" s="3"/>
      <c r="P615" s="3"/>
      <c r="Q615" s="3"/>
      <c r="R615" s="3"/>
    </row>
    <row r="616" ht="15.75" customHeight="1">
      <c r="A616" s="3"/>
      <c r="B616" s="3"/>
      <c r="C616" s="3"/>
      <c r="D616" s="3"/>
      <c r="E616" s="3"/>
      <c r="F616" s="3"/>
      <c r="G616" s="3"/>
      <c r="H616" s="3"/>
      <c r="I616" s="3"/>
      <c r="J616" s="3"/>
      <c r="K616" s="3"/>
      <c r="L616" s="3"/>
      <c r="M616" s="3"/>
      <c r="N616" s="3"/>
      <c r="P616" s="3"/>
      <c r="Q616" s="3"/>
      <c r="R616" s="3"/>
    </row>
    <row r="617" ht="15.75" customHeight="1">
      <c r="A617" s="3"/>
      <c r="B617" s="3"/>
      <c r="C617" s="3"/>
      <c r="D617" s="3"/>
      <c r="E617" s="3"/>
      <c r="F617" s="3"/>
      <c r="G617" s="3"/>
      <c r="H617" s="3"/>
      <c r="I617" s="3"/>
      <c r="J617" s="3"/>
      <c r="K617" s="3"/>
      <c r="L617" s="3"/>
      <c r="M617" s="3"/>
      <c r="N617" s="3"/>
      <c r="P617" s="3"/>
      <c r="Q617" s="3"/>
      <c r="R617" s="3"/>
    </row>
    <row r="618" ht="15.75" customHeight="1">
      <c r="A618" s="3"/>
      <c r="B618" s="3"/>
      <c r="C618" s="3"/>
      <c r="D618" s="3"/>
      <c r="E618" s="3"/>
      <c r="F618" s="3"/>
      <c r="G618" s="3"/>
      <c r="H618" s="3"/>
      <c r="I618" s="3"/>
      <c r="J618" s="3"/>
      <c r="K618" s="3"/>
      <c r="L618" s="3"/>
      <c r="M618" s="3"/>
      <c r="N618" s="3"/>
      <c r="P618" s="3"/>
      <c r="Q618" s="3"/>
      <c r="R618" s="3"/>
    </row>
    <row r="619" ht="15.75" customHeight="1">
      <c r="A619" s="3"/>
      <c r="B619" s="3"/>
      <c r="C619" s="3"/>
      <c r="D619" s="3"/>
      <c r="E619" s="3"/>
      <c r="F619" s="3"/>
      <c r="G619" s="3"/>
      <c r="H619" s="3"/>
      <c r="I619" s="3"/>
      <c r="J619" s="3"/>
      <c r="K619" s="3"/>
      <c r="L619" s="3"/>
      <c r="M619" s="3"/>
      <c r="N619" s="3"/>
      <c r="P619" s="3"/>
      <c r="Q619" s="3"/>
      <c r="R619" s="3"/>
    </row>
    <row r="620" ht="15.75" customHeight="1">
      <c r="A620" s="3"/>
      <c r="B620" s="3"/>
      <c r="C620" s="3"/>
      <c r="D620" s="3"/>
      <c r="E620" s="3"/>
      <c r="F620" s="3"/>
      <c r="G620" s="3"/>
      <c r="H620" s="3"/>
      <c r="I620" s="3"/>
      <c r="J620" s="3"/>
      <c r="K620" s="3"/>
      <c r="L620" s="3"/>
      <c r="M620" s="3"/>
      <c r="N620" s="3"/>
      <c r="P620" s="3"/>
      <c r="Q620" s="3"/>
      <c r="R620" s="3"/>
    </row>
    <row r="621" ht="15.75" customHeight="1">
      <c r="A621" s="3"/>
      <c r="B621" s="3"/>
      <c r="C621" s="3"/>
      <c r="D621" s="3"/>
      <c r="E621" s="3"/>
      <c r="F621" s="3"/>
      <c r="G621" s="3"/>
      <c r="H621" s="3"/>
      <c r="I621" s="3"/>
      <c r="J621" s="3"/>
      <c r="K621" s="3"/>
      <c r="L621" s="3"/>
      <c r="M621" s="3"/>
      <c r="N621" s="3"/>
      <c r="P621" s="3"/>
      <c r="Q621" s="3"/>
      <c r="R621" s="3"/>
    </row>
    <row r="622" ht="15.75" customHeight="1">
      <c r="A622" s="3"/>
      <c r="B622" s="3"/>
      <c r="C622" s="3"/>
      <c r="D622" s="3"/>
      <c r="E622" s="3"/>
      <c r="F622" s="3"/>
      <c r="G622" s="3"/>
      <c r="H622" s="3"/>
      <c r="I622" s="3"/>
      <c r="J622" s="3"/>
      <c r="K622" s="3"/>
      <c r="L622" s="3"/>
      <c r="M622" s="3"/>
      <c r="N622" s="3"/>
      <c r="P622" s="3"/>
      <c r="Q622" s="3"/>
      <c r="R622" s="3"/>
    </row>
    <row r="623" ht="15.75" customHeight="1">
      <c r="A623" s="3"/>
      <c r="B623" s="3"/>
      <c r="C623" s="3"/>
      <c r="D623" s="3"/>
      <c r="E623" s="3"/>
      <c r="F623" s="3"/>
      <c r="G623" s="3"/>
      <c r="H623" s="3"/>
      <c r="I623" s="3"/>
      <c r="J623" s="3"/>
      <c r="K623" s="3"/>
      <c r="L623" s="3"/>
      <c r="M623" s="3"/>
      <c r="N623" s="3"/>
      <c r="P623" s="3"/>
      <c r="Q623" s="3"/>
      <c r="R623" s="3"/>
    </row>
    <row r="624" ht="15.75" customHeight="1">
      <c r="A624" s="3"/>
      <c r="B624" s="3"/>
      <c r="C624" s="3"/>
      <c r="D624" s="3"/>
      <c r="E624" s="3"/>
      <c r="F624" s="3"/>
      <c r="G624" s="3"/>
      <c r="H624" s="3"/>
      <c r="I624" s="3"/>
      <c r="J624" s="3"/>
      <c r="K624" s="3"/>
      <c r="L624" s="3"/>
      <c r="M624" s="3"/>
      <c r="N624" s="3"/>
      <c r="P624" s="3"/>
      <c r="Q624" s="3"/>
      <c r="R624" s="3"/>
    </row>
    <row r="625" ht="15.75" customHeight="1">
      <c r="A625" s="3"/>
      <c r="B625" s="3"/>
      <c r="C625" s="3"/>
      <c r="D625" s="3"/>
      <c r="E625" s="3"/>
      <c r="F625" s="3"/>
      <c r="G625" s="3"/>
      <c r="H625" s="3"/>
      <c r="I625" s="3"/>
      <c r="J625" s="3"/>
      <c r="K625" s="3"/>
      <c r="L625" s="3"/>
      <c r="M625" s="3"/>
      <c r="N625" s="3"/>
      <c r="P625" s="3"/>
      <c r="Q625" s="3"/>
      <c r="R625" s="3"/>
    </row>
    <row r="626" ht="15.75" customHeight="1">
      <c r="A626" s="3"/>
      <c r="B626" s="3"/>
      <c r="C626" s="3"/>
      <c r="D626" s="3"/>
      <c r="E626" s="3"/>
      <c r="F626" s="3"/>
      <c r="G626" s="3"/>
      <c r="H626" s="3"/>
      <c r="I626" s="3"/>
      <c r="J626" s="3"/>
      <c r="K626" s="3"/>
      <c r="L626" s="3"/>
      <c r="M626" s="3"/>
      <c r="N626" s="3"/>
      <c r="P626" s="3"/>
      <c r="Q626" s="3"/>
      <c r="R626" s="3"/>
    </row>
    <row r="627" ht="15.75" customHeight="1">
      <c r="A627" s="3"/>
      <c r="B627" s="3"/>
      <c r="C627" s="3"/>
      <c r="D627" s="3"/>
      <c r="E627" s="3"/>
      <c r="F627" s="3"/>
      <c r="G627" s="3"/>
      <c r="H627" s="3"/>
      <c r="I627" s="3"/>
      <c r="J627" s="3"/>
      <c r="K627" s="3"/>
      <c r="L627" s="3"/>
      <c r="M627" s="3"/>
      <c r="N627" s="3"/>
      <c r="P627" s="3"/>
      <c r="Q627" s="3"/>
      <c r="R627" s="3"/>
    </row>
    <row r="628" ht="15.75" customHeight="1">
      <c r="A628" s="3"/>
      <c r="B628" s="3"/>
      <c r="C628" s="3"/>
      <c r="D628" s="3"/>
      <c r="E628" s="3"/>
      <c r="F628" s="3"/>
      <c r="G628" s="3"/>
      <c r="H628" s="3"/>
      <c r="I628" s="3"/>
      <c r="J628" s="3"/>
      <c r="K628" s="3"/>
      <c r="L628" s="3"/>
      <c r="M628" s="3"/>
      <c r="N628" s="3"/>
      <c r="P628" s="3"/>
      <c r="Q628" s="3"/>
      <c r="R628" s="3"/>
    </row>
    <row r="629" ht="15.75" customHeight="1">
      <c r="A629" s="3"/>
      <c r="B629" s="3"/>
      <c r="C629" s="3"/>
      <c r="D629" s="3"/>
      <c r="E629" s="3"/>
      <c r="F629" s="3"/>
      <c r="G629" s="3"/>
      <c r="H629" s="3"/>
      <c r="I629" s="3"/>
      <c r="J629" s="3"/>
      <c r="K629" s="3"/>
      <c r="L629" s="3"/>
      <c r="M629" s="3"/>
      <c r="N629" s="3"/>
      <c r="P629" s="3"/>
      <c r="Q629" s="3"/>
      <c r="R629" s="3"/>
    </row>
    <row r="630" ht="15.75" customHeight="1">
      <c r="A630" s="3"/>
      <c r="B630" s="3"/>
      <c r="C630" s="3"/>
      <c r="D630" s="3"/>
      <c r="E630" s="3"/>
      <c r="F630" s="3"/>
      <c r="G630" s="3"/>
      <c r="H630" s="3"/>
      <c r="I630" s="3"/>
      <c r="J630" s="3"/>
      <c r="K630" s="3"/>
      <c r="L630" s="3"/>
      <c r="M630" s="3"/>
      <c r="N630" s="3"/>
      <c r="P630" s="3"/>
      <c r="Q630" s="3"/>
      <c r="R630" s="3"/>
    </row>
    <row r="631" ht="15.75" customHeight="1">
      <c r="A631" s="3"/>
      <c r="B631" s="3"/>
      <c r="C631" s="3"/>
      <c r="D631" s="3"/>
      <c r="E631" s="3"/>
      <c r="F631" s="3"/>
      <c r="G631" s="3"/>
      <c r="H631" s="3"/>
      <c r="I631" s="3"/>
      <c r="J631" s="3"/>
      <c r="K631" s="3"/>
      <c r="L631" s="3"/>
      <c r="M631" s="3"/>
      <c r="N631" s="3"/>
      <c r="P631" s="3"/>
      <c r="Q631" s="3"/>
      <c r="R631" s="3"/>
    </row>
    <row r="632" ht="15.75" customHeight="1">
      <c r="A632" s="3"/>
      <c r="B632" s="3"/>
      <c r="C632" s="3"/>
      <c r="D632" s="3"/>
      <c r="E632" s="3"/>
      <c r="F632" s="3"/>
      <c r="G632" s="3"/>
      <c r="H632" s="3"/>
      <c r="I632" s="3"/>
      <c r="J632" s="3"/>
      <c r="K632" s="3"/>
      <c r="L632" s="3"/>
      <c r="M632" s="3"/>
      <c r="N632" s="3"/>
      <c r="P632" s="3"/>
      <c r="Q632" s="3"/>
      <c r="R632" s="3"/>
    </row>
    <row r="633" ht="15.75" customHeight="1">
      <c r="A633" s="3"/>
      <c r="B633" s="3"/>
      <c r="C633" s="3"/>
      <c r="D633" s="3"/>
      <c r="E633" s="3"/>
      <c r="F633" s="3"/>
      <c r="G633" s="3"/>
      <c r="H633" s="3"/>
      <c r="I633" s="3"/>
      <c r="J633" s="3"/>
      <c r="K633" s="3"/>
      <c r="L633" s="3"/>
      <c r="M633" s="3"/>
      <c r="N633" s="3"/>
      <c r="P633" s="3"/>
      <c r="Q633" s="3"/>
      <c r="R633" s="3"/>
    </row>
    <row r="634" ht="15.75" customHeight="1">
      <c r="A634" s="3"/>
      <c r="B634" s="3"/>
      <c r="C634" s="3"/>
      <c r="D634" s="3"/>
      <c r="E634" s="3"/>
      <c r="F634" s="3"/>
      <c r="G634" s="3"/>
      <c r="H634" s="3"/>
      <c r="I634" s="3"/>
      <c r="J634" s="3"/>
      <c r="K634" s="3"/>
      <c r="L634" s="3"/>
      <c r="M634" s="3"/>
      <c r="N634" s="3"/>
      <c r="P634" s="3"/>
      <c r="Q634" s="3"/>
      <c r="R634" s="3"/>
    </row>
    <row r="635" ht="15.75" customHeight="1">
      <c r="A635" s="3"/>
      <c r="B635" s="3"/>
      <c r="C635" s="3"/>
      <c r="D635" s="3"/>
      <c r="E635" s="3"/>
      <c r="F635" s="3"/>
      <c r="G635" s="3"/>
      <c r="H635" s="3"/>
      <c r="I635" s="3"/>
      <c r="J635" s="3"/>
      <c r="K635" s="3"/>
      <c r="L635" s="3"/>
      <c r="M635" s="3"/>
      <c r="N635" s="3"/>
      <c r="P635" s="3"/>
      <c r="Q635" s="3"/>
      <c r="R635" s="3"/>
    </row>
    <row r="636" ht="15.75" customHeight="1">
      <c r="A636" s="3"/>
      <c r="B636" s="3"/>
      <c r="C636" s="3"/>
      <c r="D636" s="3"/>
      <c r="E636" s="3"/>
      <c r="F636" s="3"/>
      <c r="G636" s="3"/>
      <c r="H636" s="3"/>
      <c r="I636" s="3"/>
      <c r="J636" s="3"/>
      <c r="K636" s="3"/>
      <c r="L636" s="3"/>
      <c r="M636" s="3"/>
      <c r="N636" s="3"/>
      <c r="P636" s="3"/>
      <c r="Q636" s="3"/>
      <c r="R636" s="3"/>
    </row>
    <row r="637" ht="15.75" customHeight="1">
      <c r="A637" s="3"/>
      <c r="B637" s="3"/>
      <c r="C637" s="3"/>
      <c r="D637" s="3"/>
      <c r="E637" s="3"/>
      <c r="F637" s="3"/>
      <c r="G637" s="3"/>
      <c r="H637" s="3"/>
      <c r="I637" s="3"/>
      <c r="J637" s="3"/>
      <c r="K637" s="3"/>
      <c r="L637" s="3"/>
      <c r="M637" s="3"/>
      <c r="N637" s="3"/>
      <c r="P637" s="3"/>
      <c r="Q637" s="3"/>
      <c r="R637" s="3"/>
    </row>
    <row r="638" ht="15.75" customHeight="1">
      <c r="A638" s="3"/>
      <c r="B638" s="3"/>
      <c r="C638" s="3"/>
      <c r="D638" s="3"/>
      <c r="E638" s="3"/>
      <c r="F638" s="3"/>
      <c r="G638" s="3"/>
      <c r="H638" s="3"/>
      <c r="I638" s="3"/>
      <c r="J638" s="3"/>
      <c r="K638" s="3"/>
      <c r="L638" s="3"/>
      <c r="M638" s="3"/>
      <c r="N638" s="3"/>
      <c r="P638" s="3"/>
      <c r="Q638" s="3"/>
      <c r="R638" s="3"/>
    </row>
    <row r="639" ht="15.75" customHeight="1">
      <c r="A639" s="3"/>
      <c r="B639" s="3"/>
      <c r="C639" s="3"/>
      <c r="D639" s="3"/>
      <c r="E639" s="3"/>
      <c r="F639" s="3"/>
      <c r="G639" s="3"/>
      <c r="H639" s="3"/>
      <c r="I639" s="3"/>
      <c r="J639" s="3"/>
      <c r="K639" s="3"/>
      <c r="L639" s="3"/>
      <c r="M639" s="3"/>
      <c r="N639" s="3"/>
      <c r="P639" s="3"/>
      <c r="Q639" s="3"/>
      <c r="R639" s="3"/>
    </row>
    <row r="640" ht="15.75" customHeight="1">
      <c r="A640" s="3"/>
      <c r="B640" s="3"/>
      <c r="C640" s="3"/>
      <c r="D640" s="3"/>
      <c r="E640" s="3"/>
      <c r="F640" s="3"/>
      <c r="G640" s="3"/>
      <c r="H640" s="3"/>
      <c r="I640" s="3"/>
      <c r="J640" s="3"/>
      <c r="K640" s="3"/>
      <c r="L640" s="3"/>
      <c r="M640" s="3"/>
      <c r="N640" s="3"/>
      <c r="P640" s="3"/>
      <c r="Q640" s="3"/>
      <c r="R640" s="3"/>
    </row>
    <row r="641" ht="15.75" customHeight="1">
      <c r="A641" s="3"/>
      <c r="B641" s="3"/>
      <c r="C641" s="3"/>
      <c r="D641" s="3"/>
      <c r="E641" s="3"/>
      <c r="F641" s="3"/>
      <c r="G641" s="3"/>
      <c r="H641" s="3"/>
      <c r="I641" s="3"/>
      <c r="J641" s="3"/>
      <c r="K641" s="3"/>
      <c r="L641" s="3"/>
      <c r="M641" s="3"/>
      <c r="N641" s="3"/>
      <c r="P641" s="3"/>
      <c r="Q641" s="3"/>
      <c r="R641" s="3"/>
    </row>
    <row r="642" ht="15.75" customHeight="1">
      <c r="A642" s="3"/>
      <c r="B642" s="3"/>
      <c r="C642" s="3"/>
      <c r="D642" s="3"/>
      <c r="E642" s="3"/>
      <c r="F642" s="3"/>
      <c r="G642" s="3"/>
      <c r="H642" s="3"/>
      <c r="I642" s="3"/>
      <c r="J642" s="3"/>
      <c r="K642" s="3"/>
      <c r="L642" s="3"/>
      <c r="M642" s="3"/>
      <c r="N642" s="3"/>
      <c r="P642" s="3"/>
      <c r="Q642" s="3"/>
      <c r="R642" s="3"/>
    </row>
    <row r="643" ht="15.75" customHeight="1">
      <c r="A643" s="3"/>
      <c r="B643" s="3"/>
      <c r="C643" s="3"/>
      <c r="D643" s="3"/>
      <c r="E643" s="3"/>
      <c r="F643" s="3"/>
      <c r="G643" s="3"/>
      <c r="H643" s="3"/>
      <c r="I643" s="3"/>
      <c r="J643" s="3"/>
      <c r="K643" s="3"/>
      <c r="L643" s="3"/>
      <c r="M643" s="3"/>
      <c r="N643" s="3"/>
      <c r="P643" s="3"/>
      <c r="Q643" s="3"/>
      <c r="R643" s="3"/>
    </row>
    <row r="644" ht="15.75" customHeight="1">
      <c r="A644" s="3"/>
      <c r="B644" s="3"/>
      <c r="C644" s="3"/>
      <c r="D644" s="3"/>
      <c r="E644" s="3"/>
      <c r="F644" s="3"/>
      <c r="G644" s="3"/>
      <c r="H644" s="3"/>
      <c r="I644" s="3"/>
      <c r="J644" s="3"/>
      <c r="K644" s="3"/>
      <c r="L644" s="3"/>
      <c r="M644" s="3"/>
      <c r="N644" s="3"/>
      <c r="P644" s="3"/>
      <c r="Q644" s="3"/>
      <c r="R644" s="3"/>
    </row>
    <row r="645" ht="15.75" customHeight="1">
      <c r="A645" s="3"/>
      <c r="B645" s="3"/>
      <c r="C645" s="3"/>
      <c r="D645" s="3"/>
      <c r="E645" s="3"/>
      <c r="F645" s="3"/>
      <c r="G645" s="3"/>
      <c r="H645" s="3"/>
      <c r="I645" s="3"/>
      <c r="J645" s="3"/>
      <c r="K645" s="3"/>
      <c r="L645" s="3"/>
      <c r="M645" s="3"/>
      <c r="N645" s="3"/>
      <c r="P645" s="3"/>
      <c r="Q645" s="3"/>
      <c r="R645" s="3"/>
    </row>
    <row r="646" ht="15.75" customHeight="1">
      <c r="A646" s="3"/>
      <c r="B646" s="3"/>
      <c r="C646" s="3"/>
      <c r="D646" s="3"/>
      <c r="E646" s="3"/>
      <c r="F646" s="3"/>
      <c r="G646" s="3"/>
      <c r="H646" s="3"/>
      <c r="I646" s="3"/>
      <c r="J646" s="3"/>
      <c r="K646" s="3"/>
      <c r="L646" s="3"/>
      <c r="M646" s="3"/>
      <c r="N646" s="3"/>
      <c r="P646" s="3"/>
      <c r="Q646" s="3"/>
      <c r="R646" s="3"/>
    </row>
    <row r="647" ht="15.75" customHeight="1">
      <c r="A647" s="3"/>
      <c r="B647" s="3"/>
      <c r="C647" s="3"/>
      <c r="D647" s="3"/>
      <c r="E647" s="3"/>
      <c r="F647" s="3"/>
      <c r="G647" s="3"/>
      <c r="H647" s="3"/>
      <c r="I647" s="3"/>
      <c r="J647" s="3"/>
      <c r="K647" s="3"/>
      <c r="L647" s="3"/>
      <c r="M647" s="3"/>
      <c r="N647" s="3"/>
      <c r="P647" s="3"/>
      <c r="Q647" s="3"/>
      <c r="R647" s="3"/>
    </row>
    <row r="648" ht="15.75" customHeight="1">
      <c r="A648" s="3"/>
      <c r="B648" s="3"/>
      <c r="C648" s="3"/>
      <c r="D648" s="3"/>
      <c r="E648" s="3"/>
      <c r="F648" s="3"/>
      <c r="G648" s="3"/>
      <c r="H648" s="3"/>
      <c r="I648" s="3"/>
      <c r="J648" s="3"/>
      <c r="K648" s="3"/>
      <c r="L648" s="3"/>
      <c r="M648" s="3"/>
      <c r="N648" s="3"/>
      <c r="P648" s="3"/>
      <c r="Q648" s="3"/>
      <c r="R648" s="3"/>
    </row>
    <row r="649" ht="15.75" customHeight="1">
      <c r="A649" s="3"/>
      <c r="B649" s="3"/>
      <c r="C649" s="3"/>
      <c r="D649" s="3"/>
      <c r="E649" s="3"/>
      <c r="F649" s="3"/>
      <c r="G649" s="3"/>
      <c r="H649" s="3"/>
      <c r="I649" s="3"/>
      <c r="J649" s="3"/>
      <c r="K649" s="3"/>
      <c r="L649" s="3"/>
      <c r="M649" s="3"/>
      <c r="N649" s="3"/>
      <c r="P649" s="3"/>
      <c r="Q649" s="3"/>
      <c r="R649" s="3"/>
    </row>
    <row r="650" ht="15.75" customHeight="1">
      <c r="A650" s="3"/>
      <c r="B650" s="3"/>
      <c r="C650" s="3"/>
      <c r="D650" s="3"/>
      <c r="E650" s="3"/>
      <c r="F650" s="3"/>
      <c r="G650" s="3"/>
      <c r="H650" s="3"/>
      <c r="I650" s="3"/>
      <c r="J650" s="3"/>
      <c r="K650" s="3"/>
      <c r="L650" s="3"/>
      <c r="M650" s="3"/>
      <c r="N650" s="3"/>
      <c r="P650" s="3"/>
      <c r="Q650" s="3"/>
      <c r="R650" s="3"/>
    </row>
    <row r="651" ht="15.75" customHeight="1">
      <c r="A651" s="3"/>
      <c r="B651" s="3"/>
      <c r="C651" s="3"/>
      <c r="D651" s="3"/>
      <c r="E651" s="3"/>
      <c r="F651" s="3"/>
      <c r="G651" s="3"/>
      <c r="H651" s="3"/>
      <c r="I651" s="3"/>
      <c r="J651" s="3"/>
      <c r="K651" s="3"/>
      <c r="L651" s="3"/>
      <c r="M651" s="3"/>
      <c r="N651" s="3"/>
      <c r="P651" s="3"/>
      <c r="Q651" s="3"/>
      <c r="R651" s="3"/>
    </row>
    <row r="652" ht="15.75" customHeight="1">
      <c r="A652" s="3"/>
      <c r="B652" s="3"/>
      <c r="C652" s="3"/>
      <c r="D652" s="3"/>
      <c r="E652" s="3"/>
      <c r="F652" s="3"/>
      <c r="G652" s="3"/>
      <c r="H652" s="3"/>
      <c r="I652" s="3"/>
      <c r="J652" s="3"/>
      <c r="K652" s="3"/>
      <c r="L652" s="3"/>
      <c r="M652" s="3"/>
      <c r="N652" s="3"/>
      <c r="P652" s="3"/>
      <c r="Q652" s="3"/>
      <c r="R652" s="3"/>
    </row>
    <row r="653" ht="15.75" customHeight="1">
      <c r="A653" s="3"/>
      <c r="B653" s="3"/>
      <c r="C653" s="3"/>
      <c r="D653" s="3"/>
      <c r="E653" s="3"/>
      <c r="F653" s="3"/>
      <c r="G653" s="3"/>
      <c r="H653" s="3"/>
      <c r="I653" s="3"/>
      <c r="J653" s="3"/>
      <c r="K653" s="3"/>
      <c r="L653" s="3"/>
      <c r="M653" s="3"/>
      <c r="N653" s="3"/>
      <c r="P653" s="3"/>
      <c r="Q653" s="3"/>
      <c r="R653" s="3"/>
    </row>
    <row r="654" ht="15.75" customHeight="1">
      <c r="A654" s="3"/>
      <c r="B654" s="3"/>
      <c r="C654" s="3"/>
      <c r="D654" s="3"/>
      <c r="E654" s="3"/>
      <c r="F654" s="3"/>
      <c r="G654" s="3"/>
      <c r="H654" s="3"/>
      <c r="I654" s="3"/>
      <c r="J654" s="3"/>
      <c r="K654" s="3"/>
      <c r="L654" s="3"/>
      <c r="M654" s="3"/>
      <c r="N654" s="3"/>
      <c r="P654" s="3"/>
      <c r="Q654" s="3"/>
      <c r="R654" s="3"/>
    </row>
    <row r="655" ht="15.75" customHeight="1">
      <c r="A655" s="3"/>
      <c r="B655" s="3"/>
      <c r="C655" s="3"/>
      <c r="D655" s="3"/>
      <c r="E655" s="3"/>
      <c r="F655" s="3"/>
      <c r="G655" s="3"/>
      <c r="H655" s="3"/>
      <c r="I655" s="3"/>
      <c r="J655" s="3"/>
      <c r="K655" s="3"/>
      <c r="L655" s="3"/>
      <c r="M655" s="3"/>
      <c r="N655" s="3"/>
      <c r="P655" s="3"/>
      <c r="Q655" s="3"/>
      <c r="R655" s="3"/>
    </row>
    <row r="656" ht="15.75" customHeight="1">
      <c r="A656" s="3"/>
      <c r="B656" s="3"/>
      <c r="C656" s="3"/>
      <c r="D656" s="3"/>
      <c r="E656" s="3"/>
      <c r="F656" s="3"/>
      <c r="G656" s="3"/>
      <c r="H656" s="3"/>
      <c r="I656" s="3"/>
      <c r="J656" s="3"/>
      <c r="K656" s="3"/>
      <c r="L656" s="3"/>
      <c r="M656" s="3"/>
      <c r="N656" s="3"/>
      <c r="P656" s="3"/>
      <c r="Q656" s="3"/>
      <c r="R656" s="3"/>
    </row>
    <row r="657" ht="15.75" customHeight="1">
      <c r="A657" s="3"/>
      <c r="B657" s="3"/>
      <c r="C657" s="3"/>
      <c r="D657" s="3"/>
      <c r="E657" s="3"/>
      <c r="F657" s="3"/>
      <c r="G657" s="3"/>
      <c r="H657" s="3"/>
      <c r="I657" s="3"/>
      <c r="J657" s="3"/>
      <c r="K657" s="3"/>
      <c r="L657" s="3"/>
      <c r="M657" s="3"/>
      <c r="N657" s="3"/>
      <c r="P657" s="3"/>
      <c r="Q657" s="3"/>
      <c r="R657" s="3"/>
    </row>
    <row r="658" ht="15.75" customHeight="1">
      <c r="A658" s="3"/>
      <c r="B658" s="3"/>
      <c r="C658" s="3"/>
      <c r="D658" s="3"/>
      <c r="E658" s="3"/>
      <c r="F658" s="3"/>
      <c r="G658" s="3"/>
      <c r="H658" s="3"/>
      <c r="I658" s="3"/>
      <c r="J658" s="3"/>
      <c r="K658" s="3"/>
      <c r="L658" s="3"/>
      <c r="M658" s="3"/>
      <c r="N658" s="3"/>
      <c r="P658" s="3"/>
      <c r="Q658" s="3"/>
      <c r="R658" s="3"/>
    </row>
    <row r="659" ht="15.75" customHeight="1">
      <c r="A659" s="3"/>
      <c r="B659" s="3"/>
      <c r="C659" s="3"/>
      <c r="D659" s="3"/>
      <c r="E659" s="3"/>
      <c r="F659" s="3"/>
      <c r="G659" s="3"/>
      <c r="H659" s="3"/>
      <c r="I659" s="3"/>
      <c r="J659" s="3"/>
      <c r="K659" s="3"/>
      <c r="L659" s="3"/>
      <c r="M659" s="3"/>
      <c r="N659" s="3"/>
      <c r="P659" s="3"/>
      <c r="Q659" s="3"/>
      <c r="R659" s="3"/>
    </row>
    <row r="660" ht="15.75" customHeight="1">
      <c r="A660" s="3"/>
      <c r="B660" s="3"/>
      <c r="C660" s="3"/>
      <c r="D660" s="3"/>
      <c r="E660" s="3"/>
      <c r="F660" s="3"/>
      <c r="G660" s="3"/>
      <c r="H660" s="3"/>
      <c r="I660" s="3"/>
      <c r="J660" s="3"/>
      <c r="K660" s="3"/>
      <c r="L660" s="3"/>
      <c r="M660" s="3"/>
      <c r="N660" s="3"/>
      <c r="P660" s="3"/>
      <c r="Q660" s="3"/>
      <c r="R660" s="3"/>
    </row>
    <row r="661" ht="15.75" customHeight="1">
      <c r="A661" s="3"/>
      <c r="B661" s="3"/>
      <c r="C661" s="3"/>
      <c r="D661" s="3"/>
      <c r="E661" s="3"/>
      <c r="F661" s="3"/>
      <c r="G661" s="3"/>
      <c r="H661" s="3"/>
      <c r="I661" s="3"/>
      <c r="J661" s="3"/>
      <c r="K661" s="3"/>
      <c r="L661" s="3"/>
      <c r="M661" s="3"/>
      <c r="N661" s="3"/>
      <c r="P661" s="3"/>
      <c r="Q661" s="3"/>
      <c r="R661" s="3"/>
    </row>
    <row r="662" ht="15.75" customHeight="1">
      <c r="A662" s="3"/>
      <c r="B662" s="3"/>
      <c r="C662" s="3"/>
      <c r="D662" s="3"/>
      <c r="E662" s="3"/>
      <c r="F662" s="3"/>
      <c r="G662" s="3"/>
      <c r="H662" s="3"/>
      <c r="I662" s="3"/>
      <c r="J662" s="3"/>
      <c r="K662" s="3"/>
      <c r="L662" s="3"/>
      <c r="M662" s="3"/>
      <c r="N662" s="3"/>
      <c r="P662" s="3"/>
      <c r="Q662" s="3"/>
      <c r="R662" s="3"/>
    </row>
    <row r="663" ht="15.75" customHeight="1">
      <c r="A663" s="3"/>
      <c r="B663" s="3"/>
      <c r="C663" s="3"/>
      <c r="D663" s="3"/>
      <c r="E663" s="3"/>
      <c r="F663" s="3"/>
      <c r="G663" s="3"/>
      <c r="H663" s="3"/>
      <c r="I663" s="3"/>
      <c r="J663" s="3"/>
      <c r="K663" s="3"/>
      <c r="L663" s="3"/>
      <c r="M663" s="3"/>
      <c r="N663" s="3"/>
      <c r="P663" s="3"/>
      <c r="Q663" s="3"/>
      <c r="R663" s="3"/>
    </row>
    <row r="664" ht="15.75" customHeight="1">
      <c r="A664" s="3"/>
      <c r="B664" s="3"/>
      <c r="C664" s="3"/>
      <c r="D664" s="3"/>
      <c r="E664" s="3"/>
      <c r="F664" s="3"/>
      <c r="G664" s="3"/>
      <c r="H664" s="3"/>
      <c r="I664" s="3"/>
      <c r="J664" s="3"/>
      <c r="K664" s="3"/>
      <c r="L664" s="3"/>
      <c r="M664" s="3"/>
      <c r="N664" s="3"/>
      <c r="P664" s="3"/>
      <c r="Q664" s="3"/>
      <c r="R664" s="3"/>
    </row>
    <row r="665" ht="15.75" customHeight="1">
      <c r="A665" s="3"/>
      <c r="B665" s="3"/>
      <c r="C665" s="3"/>
      <c r="D665" s="3"/>
      <c r="E665" s="3"/>
      <c r="F665" s="3"/>
      <c r="G665" s="3"/>
      <c r="H665" s="3"/>
      <c r="I665" s="3"/>
      <c r="J665" s="3"/>
      <c r="K665" s="3"/>
      <c r="L665" s="3"/>
      <c r="M665" s="3"/>
      <c r="N665" s="3"/>
      <c r="P665" s="3"/>
      <c r="Q665" s="3"/>
      <c r="R665" s="3"/>
    </row>
    <row r="666" ht="15.75" customHeight="1">
      <c r="A666" s="3"/>
      <c r="B666" s="3"/>
      <c r="C666" s="3"/>
      <c r="D666" s="3"/>
      <c r="E666" s="3"/>
      <c r="F666" s="3"/>
      <c r="G666" s="3"/>
      <c r="H666" s="3"/>
      <c r="I666" s="3"/>
      <c r="J666" s="3"/>
      <c r="K666" s="3"/>
      <c r="L666" s="3"/>
      <c r="M666" s="3"/>
      <c r="N666" s="3"/>
      <c r="P666" s="3"/>
      <c r="Q666" s="3"/>
      <c r="R666" s="3"/>
    </row>
    <row r="667" ht="15.75" customHeight="1">
      <c r="A667" s="3"/>
      <c r="B667" s="3"/>
      <c r="C667" s="3"/>
      <c r="D667" s="3"/>
      <c r="E667" s="3"/>
      <c r="F667" s="3"/>
      <c r="G667" s="3"/>
      <c r="H667" s="3"/>
      <c r="I667" s="3"/>
      <c r="J667" s="3"/>
      <c r="K667" s="3"/>
      <c r="L667" s="3"/>
      <c r="M667" s="3"/>
      <c r="N667" s="3"/>
      <c r="P667" s="3"/>
      <c r="Q667" s="3"/>
      <c r="R667" s="3"/>
    </row>
    <row r="668" ht="15.75" customHeight="1">
      <c r="A668" s="3"/>
      <c r="B668" s="3"/>
      <c r="C668" s="3"/>
      <c r="D668" s="3"/>
      <c r="E668" s="3"/>
      <c r="F668" s="3"/>
      <c r="G668" s="3"/>
      <c r="H668" s="3"/>
      <c r="I668" s="3"/>
      <c r="J668" s="3"/>
      <c r="K668" s="3"/>
      <c r="L668" s="3"/>
      <c r="M668" s="3"/>
      <c r="N668" s="3"/>
      <c r="P668" s="3"/>
      <c r="Q668" s="3"/>
      <c r="R668" s="3"/>
    </row>
    <row r="669" ht="15.75" customHeight="1">
      <c r="A669" s="3"/>
      <c r="B669" s="3"/>
      <c r="C669" s="3"/>
      <c r="D669" s="3"/>
      <c r="E669" s="3"/>
      <c r="F669" s="3"/>
      <c r="G669" s="3"/>
      <c r="H669" s="3"/>
      <c r="I669" s="3"/>
      <c r="J669" s="3"/>
      <c r="K669" s="3"/>
      <c r="L669" s="3"/>
      <c r="M669" s="3"/>
      <c r="N669" s="3"/>
      <c r="P669" s="3"/>
      <c r="Q669" s="3"/>
      <c r="R669" s="3"/>
    </row>
    <row r="670" ht="15.75" customHeight="1">
      <c r="A670" s="3"/>
      <c r="B670" s="3"/>
      <c r="C670" s="3"/>
      <c r="D670" s="3"/>
      <c r="E670" s="3"/>
      <c r="F670" s="3"/>
      <c r="G670" s="3"/>
      <c r="H670" s="3"/>
      <c r="I670" s="3"/>
      <c r="J670" s="3"/>
      <c r="K670" s="3"/>
      <c r="L670" s="3"/>
      <c r="M670" s="3"/>
      <c r="N670" s="3"/>
      <c r="P670" s="3"/>
      <c r="Q670" s="3"/>
      <c r="R670" s="3"/>
    </row>
    <row r="671" ht="15.75" customHeight="1">
      <c r="A671" s="3"/>
      <c r="B671" s="3"/>
      <c r="C671" s="3"/>
      <c r="D671" s="3"/>
      <c r="E671" s="3"/>
      <c r="F671" s="3"/>
      <c r="G671" s="3"/>
      <c r="H671" s="3"/>
      <c r="I671" s="3"/>
      <c r="J671" s="3"/>
      <c r="K671" s="3"/>
      <c r="L671" s="3"/>
      <c r="M671" s="3"/>
      <c r="N671" s="3"/>
      <c r="P671" s="3"/>
      <c r="Q671" s="3"/>
      <c r="R671" s="3"/>
    </row>
    <row r="672" ht="15.75" customHeight="1">
      <c r="A672" s="3"/>
      <c r="B672" s="3"/>
      <c r="C672" s="3"/>
      <c r="D672" s="3"/>
      <c r="E672" s="3"/>
      <c r="F672" s="3"/>
      <c r="G672" s="3"/>
      <c r="H672" s="3"/>
      <c r="I672" s="3"/>
      <c r="J672" s="3"/>
      <c r="K672" s="3"/>
      <c r="L672" s="3"/>
      <c r="M672" s="3"/>
      <c r="N672" s="3"/>
      <c r="P672" s="3"/>
      <c r="Q672" s="3"/>
      <c r="R672" s="3"/>
    </row>
    <row r="673" ht="15.75" customHeight="1">
      <c r="A673" s="3"/>
      <c r="B673" s="3"/>
      <c r="C673" s="3"/>
      <c r="D673" s="3"/>
      <c r="E673" s="3"/>
      <c r="F673" s="3"/>
      <c r="G673" s="3"/>
      <c r="H673" s="3"/>
      <c r="I673" s="3"/>
      <c r="J673" s="3"/>
      <c r="K673" s="3"/>
      <c r="L673" s="3"/>
      <c r="M673" s="3"/>
      <c r="N673" s="3"/>
      <c r="P673" s="3"/>
      <c r="Q673" s="3"/>
      <c r="R673" s="3"/>
    </row>
    <row r="674" ht="15.75" customHeight="1">
      <c r="A674" s="3"/>
      <c r="B674" s="3"/>
      <c r="C674" s="3"/>
      <c r="D674" s="3"/>
      <c r="E674" s="3"/>
      <c r="F674" s="3"/>
      <c r="G674" s="3"/>
      <c r="H674" s="3"/>
      <c r="I674" s="3"/>
      <c r="J674" s="3"/>
      <c r="K674" s="3"/>
      <c r="L674" s="3"/>
      <c r="M674" s="3"/>
      <c r="N674" s="3"/>
      <c r="P674" s="3"/>
      <c r="Q674" s="3"/>
      <c r="R674" s="3"/>
    </row>
    <row r="675" ht="15.75" customHeight="1">
      <c r="A675" s="3"/>
      <c r="B675" s="3"/>
      <c r="C675" s="3"/>
      <c r="D675" s="3"/>
      <c r="E675" s="3"/>
      <c r="F675" s="3"/>
      <c r="G675" s="3"/>
      <c r="H675" s="3"/>
      <c r="I675" s="3"/>
      <c r="J675" s="3"/>
      <c r="K675" s="3"/>
      <c r="L675" s="3"/>
      <c r="M675" s="3"/>
      <c r="N675" s="3"/>
      <c r="P675" s="3"/>
      <c r="Q675" s="3"/>
      <c r="R675" s="3"/>
    </row>
    <row r="676" ht="15.75" customHeight="1">
      <c r="A676" s="3"/>
      <c r="B676" s="3"/>
      <c r="C676" s="3"/>
      <c r="D676" s="3"/>
      <c r="E676" s="3"/>
      <c r="F676" s="3"/>
      <c r="G676" s="3"/>
      <c r="H676" s="3"/>
      <c r="I676" s="3"/>
      <c r="J676" s="3"/>
      <c r="K676" s="3"/>
      <c r="L676" s="3"/>
      <c r="M676" s="3"/>
      <c r="N676" s="3"/>
      <c r="P676" s="3"/>
      <c r="Q676" s="3"/>
      <c r="R676" s="3"/>
    </row>
    <row r="677" ht="15.75" customHeight="1">
      <c r="A677" s="3"/>
      <c r="B677" s="3"/>
      <c r="C677" s="3"/>
      <c r="D677" s="3"/>
      <c r="E677" s="3"/>
      <c r="F677" s="3"/>
      <c r="G677" s="3"/>
      <c r="H677" s="3"/>
      <c r="I677" s="3"/>
      <c r="J677" s="3"/>
      <c r="K677" s="3"/>
      <c r="L677" s="3"/>
      <c r="M677" s="3"/>
      <c r="N677" s="3"/>
      <c r="P677" s="3"/>
      <c r="Q677" s="3"/>
      <c r="R677" s="3"/>
    </row>
    <row r="678" ht="15.75" customHeight="1">
      <c r="A678" s="3"/>
      <c r="B678" s="3"/>
      <c r="C678" s="3"/>
      <c r="D678" s="3"/>
      <c r="E678" s="3"/>
      <c r="F678" s="3"/>
      <c r="G678" s="3"/>
      <c r="H678" s="3"/>
      <c r="I678" s="3"/>
      <c r="J678" s="3"/>
      <c r="K678" s="3"/>
      <c r="L678" s="3"/>
      <c r="M678" s="3"/>
      <c r="N678" s="3"/>
      <c r="P678" s="3"/>
      <c r="Q678" s="3"/>
      <c r="R678" s="3"/>
    </row>
    <row r="679" ht="15.75" customHeight="1">
      <c r="A679" s="3"/>
      <c r="B679" s="3"/>
      <c r="C679" s="3"/>
      <c r="D679" s="3"/>
      <c r="E679" s="3"/>
      <c r="F679" s="3"/>
      <c r="G679" s="3"/>
      <c r="H679" s="3"/>
      <c r="I679" s="3"/>
      <c r="J679" s="3"/>
      <c r="K679" s="3"/>
      <c r="L679" s="3"/>
      <c r="M679" s="3"/>
      <c r="N679" s="3"/>
      <c r="P679" s="3"/>
      <c r="Q679" s="3"/>
      <c r="R679" s="3"/>
    </row>
    <row r="680" ht="15.75" customHeight="1">
      <c r="A680" s="3"/>
      <c r="B680" s="3"/>
      <c r="C680" s="3"/>
      <c r="D680" s="3"/>
      <c r="E680" s="3"/>
      <c r="F680" s="3"/>
      <c r="G680" s="3"/>
      <c r="H680" s="3"/>
      <c r="I680" s="3"/>
      <c r="J680" s="3"/>
      <c r="K680" s="3"/>
      <c r="L680" s="3"/>
      <c r="M680" s="3"/>
      <c r="N680" s="3"/>
      <c r="P680" s="3"/>
      <c r="Q680" s="3"/>
      <c r="R680" s="3"/>
    </row>
    <row r="681" ht="15.75" customHeight="1">
      <c r="A681" s="3"/>
      <c r="B681" s="3"/>
      <c r="C681" s="3"/>
      <c r="D681" s="3"/>
      <c r="E681" s="3"/>
      <c r="F681" s="3"/>
      <c r="G681" s="3"/>
      <c r="H681" s="3"/>
      <c r="I681" s="3"/>
      <c r="J681" s="3"/>
      <c r="K681" s="3"/>
      <c r="L681" s="3"/>
      <c r="M681" s="3"/>
      <c r="N681" s="3"/>
      <c r="P681" s="3"/>
      <c r="Q681" s="3"/>
      <c r="R681" s="3"/>
    </row>
    <row r="682" ht="15.75" customHeight="1">
      <c r="A682" s="3"/>
      <c r="B682" s="3"/>
      <c r="C682" s="3"/>
      <c r="D682" s="3"/>
      <c r="E682" s="3"/>
      <c r="F682" s="3"/>
      <c r="G682" s="3"/>
      <c r="H682" s="3"/>
      <c r="I682" s="3"/>
      <c r="J682" s="3"/>
      <c r="K682" s="3"/>
      <c r="L682" s="3"/>
      <c r="M682" s="3"/>
      <c r="N682" s="3"/>
      <c r="P682" s="3"/>
      <c r="Q682" s="3"/>
      <c r="R682" s="3"/>
    </row>
    <row r="683" ht="15.75" customHeight="1">
      <c r="A683" s="3"/>
      <c r="B683" s="3"/>
      <c r="C683" s="3"/>
      <c r="D683" s="3"/>
      <c r="E683" s="3"/>
      <c r="F683" s="3"/>
      <c r="G683" s="3"/>
      <c r="H683" s="3"/>
      <c r="I683" s="3"/>
      <c r="J683" s="3"/>
      <c r="K683" s="3"/>
      <c r="L683" s="3"/>
      <c r="M683" s="3"/>
      <c r="N683" s="3"/>
      <c r="P683" s="3"/>
      <c r="Q683" s="3"/>
      <c r="R683" s="3"/>
    </row>
    <row r="684" ht="15.75" customHeight="1">
      <c r="A684" s="3"/>
      <c r="B684" s="3"/>
      <c r="C684" s="3"/>
      <c r="D684" s="3"/>
      <c r="E684" s="3"/>
      <c r="F684" s="3"/>
      <c r="G684" s="3"/>
      <c r="H684" s="3"/>
      <c r="I684" s="3"/>
      <c r="J684" s="3"/>
      <c r="K684" s="3"/>
      <c r="L684" s="3"/>
      <c r="M684" s="3"/>
      <c r="N684" s="3"/>
      <c r="P684" s="3"/>
      <c r="Q684" s="3"/>
      <c r="R684" s="3"/>
    </row>
    <row r="685" ht="15.75" customHeight="1">
      <c r="A685" s="3"/>
      <c r="B685" s="3"/>
      <c r="C685" s="3"/>
      <c r="D685" s="3"/>
      <c r="E685" s="3"/>
      <c r="F685" s="3"/>
      <c r="G685" s="3"/>
      <c r="H685" s="3"/>
      <c r="I685" s="3"/>
      <c r="J685" s="3"/>
      <c r="K685" s="3"/>
      <c r="L685" s="3"/>
      <c r="M685" s="3"/>
      <c r="N685" s="3"/>
      <c r="P685" s="3"/>
      <c r="Q685" s="3"/>
      <c r="R685" s="3"/>
    </row>
    <row r="686" ht="15.75" customHeight="1">
      <c r="A686" s="3"/>
      <c r="B686" s="3"/>
      <c r="C686" s="3"/>
      <c r="D686" s="3"/>
      <c r="E686" s="3"/>
      <c r="F686" s="3"/>
      <c r="G686" s="3"/>
      <c r="H686" s="3"/>
      <c r="I686" s="3"/>
      <c r="J686" s="3"/>
      <c r="K686" s="3"/>
      <c r="L686" s="3"/>
      <c r="M686" s="3"/>
      <c r="N686" s="3"/>
      <c r="P686" s="3"/>
      <c r="Q686" s="3"/>
      <c r="R686" s="3"/>
    </row>
    <row r="687" ht="15.75" customHeight="1">
      <c r="A687" s="3"/>
      <c r="B687" s="3"/>
      <c r="C687" s="3"/>
      <c r="D687" s="3"/>
      <c r="E687" s="3"/>
      <c r="F687" s="3"/>
      <c r="G687" s="3"/>
      <c r="H687" s="3"/>
      <c r="I687" s="3"/>
      <c r="J687" s="3"/>
      <c r="K687" s="3"/>
      <c r="L687" s="3"/>
      <c r="M687" s="3"/>
      <c r="N687" s="3"/>
      <c r="P687" s="3"/>
      <c r="Q687" s="3"/>
      <c r="R687" s="3"/>
    </row>
    <row r="688" ht="15.75" customHeight="1">
      <c r="A688" s="3"/>
      <c r="B688" s="3"/>
      <c r="C688" s="3"/>
      <c r="D688" s="3"/>
      <c r="E688" s="3"/>
      <c r="F688" s="3"/>
      <c r="G688" s="3"/>
      <c r="H688" s="3"/>
      <c r="I688" s="3"/>
      <c r="J688" s="3"/>
      <c r="K688" s="3"/>
      <c r="L688" s="3"/>
      <c r="M688" s="3"/>
      <c r="N688" s="3"/>
      <c r="P688" s="3"/>
      <c r="Q688" s="3"/>
      <c r="R688" s="3"/>
    </row>
    <row r="689" ht="15.75" customHeight="1">
      <c r="A689" s="3"/>
      <c r="B689" s="3"/>
      <c r="C689" s="3"/>
      <c r="D689" s="3"/>
      <c r="E689" s="3"/>
      <c r="F689" s="3"/>
      <c r="G689" s="3"/>
      <c r="H689" s="3"/>
      <c r="I689" s="3"/>
      <c r="J689" s="3"/>
      <c r="K689" s="3"/>
      <c r="L689" s="3"/>
      <c r="M689" s="3"/>
      <c r="N689" s="3"/>
      <c r="P689" s="3"/>
      <c r="Q689" s="3"/>
      <c r="R689" s="3"/>
    </row>
    <row r="690" ht="15.75" customHeight="1">
      <c r="A690" s="3"/>
      <c r="B690" s="3"/>
      <c r="C690" s="3"/>
      <c r="D690" s="3"/>
      <c r="E690" s="3"/>
      <c r="F690" s="3"/>
      <c r="G690" s="3"/>
      <c r="H690" s="3"/>
      <c r="I690" s="3"/>
      <c r="J690" s="3"/>
      <c r="K690" s="3"/>
      <c r="L690" s="3"/>
      <c r="M690" s="3"/>
      <c r="N690" s="3"/>
      <c r="P690" s="3"/>
      <c r="Q690" s="3"/>
      <c r="R690" s="3"/>
    </row>
    <row r="691" ht="15.75" customHeight="1">
      <c r="A691" s="3"/>
      <c r="B691" s="3"/>
      <c r="C691" s="3"/>
      <c r="D691" s="3"/>
      <c r="E691" s="3"/>
      <c r="F691" s="3"/>
      <c r="G691" s="3"/>
      <c r="H691" s="3"/>
      <c r="I691" s="3"/>
      <c r="J691" s="3"/>
      <c r="K691" s="3"/>
      <c r="L691" s="3"/>
      <c r="M691" s="3"/>
      <c r="N691" s="3"/>
      <c r="P691" s="3"/>
      <c r="Q691" s="3"/>
      <c r="R691" s="3"/>
    </row>
    <row r="692" ht="15.75" customHeight="1">
      <c r="A692" s="3"/>
      <c r="B692" s="3"/>
      <c r="C692" s="3"/>
      <c r="D692" s="3"/>
      <c r="E692" s="3"/>
      <c r="F692" s="3"/>
      <c r="G692" s="3"/>
      <c r="H692" s="3"/>
      <c r="I692" s="3"/>
      <c r="J692" s="3"/>
      <c r="K692" s="3"/>
      <c r="L692" s="3"/>
      <c r="M692" s="3"/>
      <c r="N692" s="3"/>
      <c r="P692" s="3"/>
      <c r="Q692" s="3"/>
      <c r="R692" s="3"/>
    </row>
    <row r="693" ht="15.75" customHeight="1">
      <c r="A693" s="3"/>
      <c r="B693" s="3"/>
      <c r="C693" s="3"/>
      <c r="D693" s="3"/>
      <c r="E693" s="3"/>
      <c r="F693" s="3"/>
      <c r="G693" s="3"/>
      <c r="H693" s="3"/>
      <c r="I693" s="3"/>
      <c r="J693" s="3"/>
      <c r="K693" s="3"/>
      <c r="L693" s="3"/>
      <c r="M693" s="3"/>
      <c r="N693" s="3"/>
      <c r="P693" s="3"/>
      <c r="Q693" s="3"/>
      <c r="R693" s="3"/>
    </row>
    <row r="694" ht="15.75" customHeight="1">
      <c r="A694" s="3"/>
      <c r="B694" s="3"/>
      <c r="C694" s="3"/>
      <c r="D694" s="3"/>
      <c r="E694" s="3"/>
      <c r="F694" s="3"/>
      <c r="G694" s="3"/>
      <c r="H694" s="3"/>
      <c r="I694" s="3"/>
      <c r="J694" s="3"/>
      <c r="K694" s="3"/>
      <c r="L694" s="3"/>
      <c r="M694" s="3"/>
      <c r="N694" s="3"/>
      <c r="P694" s="3"/>
      <c r="Q694" s="3"/>
      <c r="R694" s="3"/>
    </row>
    <row r="695" ht="15.75" customHeight="1">
      <c r="A695" s="3"/>
      <c r="B695" s="3"/>
      <c r="C695" s="3"/>
      <c r="D695" s="3"/>
      <c r="E695" s="3"/>
      <c r="F695" s="3"/>
      <c r="G695" s="3"/>
      <c r="H695" s="3"/>
      <c r="I695" s="3"/>
      <c r="J695" s="3"/>
      <c r="K695" s="3"/>
      <c r="L695" s="3"/>
      <c r="M695" s="3"/>
      <c r="N695" s="3"/>
      <c r="P695" s="3"/>
      <c r="Q695" s="3"/>
      <c r="R695" s="3"/>
    </row>
    <row r="696" ht="15.75" customHeight="1">
      <c r="A696" s="3"/>
      <c r="B696" s="3"/>
      <c r="C696" s="3"/>
      <c r="D696" s="3"/>
      <c r="E696" s="3"/>
      <c r="F696" s="3"/>
      <c r="G696" s="3"/>
      <c r="H696" s="3"/>
      <c r="I696" s="3"/>
      <c r="J696" s="3"/>
      <c r="K696" s="3"/>
      <c r="L696" s="3"/>
      <c r="M696" s="3"/>
      <c r="N696" s="3"/>
      <c r="P696" s="3"/>
      <c r="Q696" s="3"/>
      <c r="R696" s="3"/>
    </row>
    <row r="697" ht="15.75" customHeight="1">
      <c r="A697" s="3"/>
      <c r="B697" s="3"/>
      <c r="C697" s="3"/>
      <c r="D697" s="3"/>
      <c r="E697" s="3"/>
      <c r="F697" s="3"/>
      <c r="G697" s="3"/>
      <c r="H697" s="3"/>
      <c r="I697" s="3"/>
      <c r="J697" s="3"/>
      <c r="K697" s="3"/>
      <c r="L697" s="3"/>
      <c r="M697" s="3"/>
      <c r="N697" s="3"/>
      <c r="P697" s="3"/>
      <c r="Q697" s="3"/>
      <c r="R697" s="3"/>
    </row>
    <row r="698" ht="15.75" customHeight="1">
      <c r="A698" s="3"/>
      <c r="B698" s="3"/>
      <c r="C698" s="3"/>
      <c r="D698" s="3"/>
      <c r="E698" s="3"/>
      <c r="F698" s="3"/>
      <c r="G698" s="3"/>
      <c r="H698" s="3"/>
      <c r="I698" s="3"/>
      <c r="J698" s="3"/>
      <c r="K698" s="3"/>
      <c r="L698" s="3"/>
      <c r="M698" s="3"/>
      <c r="N698" s="3"/>
      <c r="P698" s="3"/>
      <c r="Q698" s="3"/>
      <c r="R698" s="3"/>
    </row>
    <row r="699" ht="15.75" customHeight="1">
      <c r="A699" s="3"/>
      <c r="B699" s="3"/>
      <c r="C699" s="3"/>
      <c r="D699" s="3"/>
      <c r="E699" s="3"/>
      <c r="F699" s="3"/>
      <c r="G699" s="3"/>
      <c r="H699" s="3"/>
      <c r="I699" s="3"/>
      <c r="J699" s="3"/>
      <c r="K699" s="3"/>
      <c r="L699" s="3"/>
      <c r="M699" s="3"/>
      <c r="N699" s="3"/>
      <c r="P699" s="3"/>
      <c r="Q699" s="3"/>
      <c r="R699" s="3"/>
    </row>
    <row r="700" ht="15.75" customHeight="1">
      <c r="A700" s="3"/>
      <c r="B700" s="3"/>
      <c r="C700" s="3"/>
      <c r="D700" s="3"/>
      <c r="E700" s="3"/>
      <c r="F700" s="3"/>
      <c r="G700" s="3"/>
      <c r="H700" s="3"/>
      <c r="I700" s="3"/>
      <c r="J700" s="3"/>
      <c r="K700" s="3"/>
      <c r="L700" s="3"/>
      <c r="M700" s="3"/>
      <c r="N700" s="3"/>
      <c r="P700" s="3"/>
      <c r="Q700" s="3"/>
      <c r="R700" s="3"/>
    </row>
    <row r="701" ht="15.75" customHeight="1">
      <c r="A701" s="3"/>
      <c r="B701" s="3"/>
      <c r="C701" s="3"/>
      <c r="D701" s="3"/>
      <c r="E701" s="3"/>
      <c r="F701" s="3"/>
      <c r="G701" s="3"/>
      <c r="H701" s="3"/>
      <c r="I701" s="3"/>
      <c r="J701" s="3"/>
      <c r="K701" s="3"/>
      <c r="L701" s="3"/>
      <c r="M701" s="3"/>
      <c r="N701" s="3"/>
      <c r="P701" s="3"/>
      <c r="Q701" s="3"/>
      <c r="R701" s="3"/>
    </row>
    <row r="702" ht="15.75" customHeight="1">
      <c r="A702" s="3"/>
      <c r="B702" s="3"/>
      <c r="C702" s="3"/>
      <c r="D702" s="3"/>
      <c r="E702" s="3"/>
      <c r="F702" s="3"/>
      <c r="G702" s="3"/>
      <c r="H702" s="3"/>
      <c r="I702" s="3"/>
      <c r="J702" s="3"/>
      <c r="K702" s="3"/>
      <c r="L702" s="3"/>
      <c r="M702" s="3"/>
      <c r="N702" s="3"/>
      <c r="P702" s="3"/>
      <c r="Q702" s="3"/>
      <c r="R702" s="3"/>
    </row>
    <row r="703" ht="15.75" customHeight="1">
      <c r="A703" s="3"/>
      <c r="B703" s="3"/>
      <c r="C703" s="3"/>
      <c r="D703" s="3"/>
      <c r="E703" s="3"/>
      <c r="F703" s="3"/>
      <c r="G703" s="3"/>
      <c r="H703" s="3"/>
      <c r="I703" s="3"/>
      <c r="J703" s="3"/>
      <c r="K703" s="3"/>
      <c r="L703" s="3"/>
      <c r="M703" s="3"/>
      <c r="N703" s="3"/>
      <c r="P703" s="3"/>
      <c r="Q703" s="3"/>
      <c r="R703" s="3"/>
    </row>
    <row r="704" ht="15.75" customHeight="1">
      <c r="A704" s="3"/>
      <c r="B704" s="3"/>
      <c r="C704" s="3"/>
      <c r="D704" s="3"/>
      <c r="E704" s="3"/>
      <c r="F704" s="3"/>
      <c r="G704" s="3"/>
      <c r="H704" s="3"/>
      <c r="I704" s="3"/>
      <c r="J704" s="3"/>
      <c r="K704" s="3"/>
      <c r="L704" s="3"/>
      <c r="M704" s="3"/>
      <c r="N704" s="3"/>
      <c r="P704" s="3"/>
      <c r="Q704" s="3"/>
      <c r="R704" s="3"/>
    </row>
    <row r="705" ht="15.75" customHeight="1">
      <c r="A705" s="3"/>
      <c r="B705" s="3"/>
      <c r="C705" s="3"/>
      <c r="D705" s="3"/>
      <c r="E705" s="3"/>
      <c r="F705" s="3"/>
      <c r="G705" s="3"/>
      <c r="H705" s="3"/>
      <c r="I705" s="3"/>
      <c r="J705" s="3"/>
      <c r="K705" s="3"/>
      <c r="L705" s="3"/>
      <c r="M705" s="3"/>
      <c r="N705" s="3"/>
      <c r="P705" s="3"/>
      <c r="Q705" s="3"/>
      <c r="R705" s="3"/>
    </row>
    <row r="706" ht="15.75" customHeight="1">
      <c r="A706" s="3"/>
      <c r="B706" s="3"/>
      <c r="C706" s="3"/>
      <c r="D706" s="3"/>
      <c r="E706" s="3"/>
      <c r="F706" s="3"/>
      <c r="G706" s="3"/>
      <c r="H706" s="3"/>
      <c r="I706" s="3"/>
      <c r="J706" s="3"/>
      <c r="K706" s="3"/>
      <c r="L706" s="3"/>
      <c r="M706" s="3"/>
      <c r="N706" s="3"/>
      <c r="P706" s="3"/>
      <c r="Q706" s="3"/>
      <c r="R706" s="3"/>
    </row>
    <row r="707" ht="15.75" customHeight="1">
      <c r="A707" s="3"/>
      <c r="B707" s="3"/>
      <c r="C707" s="3"/>
      <c r="D707" s="3"/>
      <c r="E707" s="3"/>
      <c r="F707" s="3"/>
      <c r="G707" s="3"/>
      <c r="H707" s="3"/>
      <c r="I707" s="3"/>
      <c r="J707" s="3"/>
      <c r="K707" s="3"/>
      <c r="L707" s="3"/>
      <c r="M707" s="3"/>
      <c r="N707" s="3"/>
      <c r="P707" s="3"/>
      <c r="Q707" s="3"/>
      <c r="R707" s="3"/>
    </row>
    <row r="708" ht="15.75" customHeight="1">
      <c r="A708" s="3"/>
      <c r="B708" s="3"/>
      <c r="C708" s="3"/>
      <c r="D708" s="3"/>
      <c r="E708" s="3"/>
      <c r="F708" s="3"/>
      <c r="G708" s="3"/>
      <c r="H708" s="3"/>
      <c r="I708" s="3"/>
      <c r="J708" s="3"/>
      <c r="K708" s="3"/>
      <c r="L708" s="3"/>
      <c r="M708" s="3"/>
      <c r="N708" s="3"/>
      <c r="P708" s="3"/>
      <c r="Q708" s="3"/>
      <c r="R708" s="3"/>
    </row>
    <row r="709" ht="15.75" customHeight="1">
      <c r="A709" s="3"/>
      <c r="B709" s="3"/>
      <c r="C709" s="3"/>
      <c r="D709" s="3"/>
      <c r="E709" s="3"/>
      <c r="F709" s="3"/>
      <c r="G709" s="3"/>
      <c r="H709" s="3"/>
      <c r="I709" s="3"/>
      <c r="J709" s="3"/>
      <c r="K709" s="3"/>
      <c r="L709" s="3"/>
      <c r="M709" s="3"/>
      <c r="N709" s="3"/>
      <c r="P709" s="3"/>
      <c r="Q709" s="3"/>
      <c r="R709" s="3"/>
    </row>
    <row r="710" ht="15.75" customHeight="1">
      <c r="A710" s="3"/>
      <c r="B710" s="3"/>
      <c r="C710" s="3"/>
      <c r="D710" s="3"/>
      <c r="E710" s="3"/>
      <c r="F710" s="3"/>
      <c r="G710" s="3"/>
      <c r="H710" s="3"/>
      <c r="I710" s="3"/>
      <c r="J710" s="3"/>
      <c r="K710" s="3"/>
      <c r="L710" s="3"/>
      <c r="M710" s="3"/>
      <c r="N710" s="3"/>
      <c r="P710" s="3"/>
      <c r="Q710" s="3"/>
      <c r="R710" s="3"/>
    </row>
    <row r="711" ht="15.75" customHeight="1">
      <c r="A711" s="3"/>
      <c r="B711" s="3"/>
      <c r="C711" s="3"/>
      <c r="D711" s="3"/>
      <c r="E711" s="3"/>
      <c r="F711" s="3"/>
      <c r="G711" s="3"/>
      <c r="H711" s="3"/>
      <c r="I711" s="3"/>
      <c r="J711" s="3"/>
      <c r="K711" s="3"/>
      <c r="L711" s="3"/>
      <c r="M711" s="3"/>
      <c r="N711" s="3"/>
      <c r="P711" s="3"/>
      <c r="Q711" s="3"/>
      <c r="R711" s="3"/>
    </row>
    <row r="712" ht="15.75" customHeight="1">
      <c r="A712" s="3"/>
      <c r="B712" s="3"/>
      <c r="C712" s="3"/>
      <c r="D712" s="3"/>
      <c r="E712" s="3"/>
      <c r="F712" s="3"/>
      <c r="G712" s="3"/>
      <c r="H712" s="3"/>
      <c r="I712" s="3"/>
      <c r="J712" s="3"/>
      <c r="K712" s="3"/>
      <c r="L712" s="3"/>
      <c r="M712" s="3"/>
      <c r="N712" s="3"/>
      <c r="P712" s="3"/>
      <c r="Q712" s="3"/>
      <c r="R712" s="3"/>
    </row>
    <row r="713" ht="15.75" customHeight="1">
      <c r="A713" s="3"/>
      <c r="B713" s="3"/>
      <c r="C713" s="3"/>
      <c r="D713" s="3"/>
      <c r="E713" s="3"/>
      <c r="F713" s="3"/>
      <c r="G713" s="3"/>
      <c r="H713" s="3"/>
      <c r="I713" s="3"/>
      <c r="J713" s="3"/>
      <c r="K713" s="3"/>
      <c r="L713" s="3"/>
      <c r="M713" s="3"/>
      <c r="N713" s="3"/>
      <c r="P713" s="3"/>
      <c r="Q713" s="3"/>
      <c r="R713" s="3"/>
    </row>
    <row r="714" ht="15.75" customHeight="1">
      <c r="A714" s="3"/>
      <c r="B714" s="3"/>
      <c r="C714" s="3"/>
      <c r="D714" s="3"/>
      <c r="E714" s="3"/>
      <c r="F714" s="3"/>
      <c r="G714" s="3"/>
      <c r="H714" s="3"/>
      <c r="I714" s="3"/>
      <c r="J714" s="3"/>
      <c r="K714" s="3"/>
      <c r="L714" s="3"/>
      <c r="M714" s="3"/>
      <c r="N714" s="3"/>
      <c r="P714" s="3"/>
      <c r="Q714" s="3"/>
      <c r="R714" s="3"/>
    </row>
    <row r="715" ht="15.75" customHeight="1">
      <c r="A715" s="3"/>
      <c r="B715" s="3"/>
      <c r="C715" s="3"/>
      <c r="D715" s="3"/>
      <c r="E715" s="3"/>
      <c r="F715" s="3"/>
      <c r="G715" s="3"/>
      <c r="H715" s="3"/>
      <c r="I715" s="3"/>
      <c r="J715" s="3"/>
      <c r="K715" s="3"/>
      <c r="L715" s="3"/>
      <c r="M715" s="3"/>
      <c r="N715" s="3"/>
      <c r="P715" s="3"/>
      <c r="Q715" s="3"/>
      <c r="R715" s="3"/>
    </row>
    <row r="716" ht="15.75" customHeight="1">
      <c r="A716" s="3"/>
      <c r="B716" s="3"/>
      <c r="C716" s="3"/>
      <c r="D716" s="3"/>
      <c r="E716" s="3"/>
      <c r="F716" s="3"/>
      <c r="G716" s="3"/>
      <c r="H716" s="3"/>
      <c r="I716" s="3"/>
      <c r="J716" s="3"/>
      <c r="K716" s="3"/>
      <c r="L716" s="3"/>
      <c r="M716" s="3"/>
      <c r="N716" s="3"/>
      <c r="P716" s="3"/>
      <c r="Q716" s="3"/>
      <c r="R716" s="3"/>
    </row>
    <row r="717" ht="15.75" customHeight="1">
      <c r="A717" s="3"/>
      <c r="B717" s="3"/>
      <c r="C717" s="3"/>
      <c r="D717" s="3"/>
      <c r="E717" s="3"/>
      <c r="F717" s="3"/>
      <c r="G717" s="3"/>
      <c r="H717" s="3"/>
      <c r="I717" s="3"/>
      <c r="J717" s="3"/>
      <c r="K717" s="3"/>
      <c r="L717" s="3"/>
      <c r="M717" s="3"/>
      <c r="N717" s="3"/>
      <c r="P717" s="3"/>
      <c r="Q717" s="3"/>
      <c r="R717" s="3"/>
    </row>
    <row r="718" ht="15.75" customHeight="1">
      <c r="A718" s="3"/>
      <c r="B718" s="3"/>
      <c r="C718" s="3"/>
      <c r="D718" s="3"/>
      <c r="E718" s="3"/>
      <c r="F718" s="3"/>
      <c r="G718" s="3"/>
      <c r="H718" s="3"/>
      <c r="I718" s="3"/>
      <c r="J718" s="3"/>
      <c r="K718" s="3"/>
      <c r="L718" s="3"/>
      <c r="M718" s="3"/>
      <c r="N718" s="3"/>
      <c r="P718" s="3"/>
      <c r="Q718" s="3"/>
      <c r="R718" s="3"/>
    </row>
    <row r="719" ht="15.75" customHeight="1">
      <c r="A719" s="3"/>
      <c r="B719" s="3"/>
      <c r="C719" s="3"/>
      <c r="D719" s="3"/>
      <c r="E719" s="3"/>
      <c r="F719" s="3"/>
      <c r="G719" s="3"/>
      <c r="H719" s="3"/>
      <c r="I719" s="3"/>
      <c r="J719" s="3"/>
      <c r="K719" s="3"/>
      <c r="L719" s="3"/>
      <c r="M719" s="3"/>
      <c r="N719" s="3"/>
      <c r="P719" s="3"/>
      <c r="Q719" s="3"/>
      <c r="R719" s="3"/>
    </row>
    <row r="720" ht="15.75" customHeight="1">
      <c r="A720" s="3"/>
      <c r="B720" s="3"/>
      <c r="C720" s="3"/>
      <c r="D720" s="3"/>
      <c r="E720" s="3"/>
      <c r="F720" s="3"/>
      <c r="G720" s="3"/>
      <c r="H720" s="3"/>
      <c r="I720" s="3"/>
      <c r="J720" s="3"/>
      <c r="K720" s="3"/>
      <c r="L720" s="3"/>
      <c r="M720" s="3"/>
      <c r="N720" s="3"/>
      <c r="P720" s="3"/>
      <c r="Q720" s="3"/>
      <c r="R720" s="3"/>
    </row>
    <row r="721" ht="15.75" customHeight="1">
      <c r="A721" s="3"/>
      <c r="B721" s="3"/>
      <c r="C721" s="3"/>
      <c r="D721" s="3"/>
      <c r="E721" s="3"/>
      <c r="F721" s="3"/>
      <c r="G721" s="3"/>
      <c r="H721" s="3"/>
      <c r="I721" s="3"/>
      <c r="J721" s="3"/>
      <c r="K721" s="3"/>
      <c r="L721" s="3"/>
      <c r="M721" s="3"/>
      <c r="N721" s="3"/>
      <c r="P721" s="3"/>
      <c r="Q721" s="3"/>
      <c r="R721" s="3"/>
    </row>
    <row r="722" ht="15.75" customHeight="1">
      <c r="A722" s="3"/>
      <c r="B722" s="3"/>
      <c r="C722" s="3"/>
      <c r="D722" s="3"/>
      <c r="E722" s="3"/>
      <c r="F722" s="3"/>
      <c r="G722" s="3"/>
      <c r="H722" s="3"/>
      <c r="I722" s="3"/>
      <c r="J722" s="3"/>
      <c r="K722" s="3"/>
      <c r="L722" s="3"/>
      <c r="M722" s="3"/>
      <c r="N722" s="3"/>
      <c r="P722" s="3"/>
      <c r="Q722" s="3"/>
      <c r="R722" s="3"/>
    </row>
    <row r="723" ht="15.75" customHeight="1">
      <c r="A723" s="3"/>
      <c r="B723" s="3"/>
      <c r="C723" s="3"/>
      <c r="D723" s="3"/>
      <c r="E723" s="3"/>
      <c r="F723" s="3"/>
      <c r="G723" s="3"/>
      <c r="H723" s="3"/>
      <c r="I723" s="3"/>
      <c r="J723" s="3"/>
      <c r="K723" s="3"/>
      <c r="L723" s="3"/>
      <c r="M723" s="3"/>
      <c r="N723" s="3"/>
      <c r="P723" s="3"/>
      <c r="Q723" s="3"/>
      <c r="R723" s="3"/>
    </row>
    <row r="724" ht="15.75" customHeight="1">
      <c r="A724" s="3"/>
      <c r="B724" s="3"/>
      <c r="C724" s="3"/>
      <c r="D724" s="3"/>
      <c r="E724" s="3"/>
      <c r="F724" s="3"/>
      <c r="G724" s="3"/>
      <c r="H724" s="3"/>
      <c r="I724" s="3"/>
      <c r="J724" s="3"/>
      <c r="K724" s="3"/>
      <c r="L724" s="3"/>
      <c r="M724" s="3"/>
      <c r="N724" s="3"/>
      <c r="P724" s="3"/>
      <c r="Q724" s="3"/>
      <c r="R724" s="3"/>
    </row>
    <row r="725" ht="15.75" customHeight="1">
      <c r="A725" s="3"/>
      <c r="B725" s="3"/>
      <c r="C725" s="3"/>
      <c r="D725" s="3"/>
      <c r="E725" s="3"/>
      <c r="F725" s="3"/>
      <c r="G725" s="3"/>
      <c r="H725" s="3"/>
      <c r="I725" s="3"/>
      <c r="J725" s="3"/>
      <c r="K725" s="3"/>
      <c r="L725" s="3"/>
      <c r="M725" s="3"/>
      <c r="N725" s="3"/>
      <c r="P725" s="3"/>
      <c r="Q725" s="3"/>
      <c r="R725" s="3"/>
    </row>
    <row r="726" ht="15.75" customHeight="1">
      <c r="A726" s="3"/>
      <c r="B726" s="3"/>
      <c r="C726" s="3"/>
      <c r="D726" s="3"/>
      <c r="E726" s="3"/>
      <c r="F726" s="3"/>
      <c r="G726" s="3"/>
      <c r="H726" s="3"/>
      <c r="I726" s="3"/>
      <c r="J726" s="3"/>
      <c r="K726" s="3"/>
      <c r="L726" s="3"/>
      <c r="M726" s="3"/>
      <c r="N726" s="3"/>
      <c r="P726" s="3"/>
      <c r="Q726" s="3"/>
      <c r="R726" s="3"/>
    </row>
    <row r="727" ht="15.75" customHeight="1">
      <c r="A727" s="3"/>
      <c r="B727" s="3"/>
      <c r="C727" s="3"/>
      <c r="D727" s="3"/>
      <c r="E727" s="3"/>
      <c r="F727" s="3"/>
      <c r="G727" s="3"/>
      <c r="H727" s="3"/>
      <c r="I727" s="3"/>
      <c r="J727" s="3"/>
      <c r="K727" s="3"/>
      <c r="L727" s="3"/>
      <c r="M727" s="3"/>
      <c r="N727" s="3"/>
      <c r="P727" s="3"/>
      <c r="Q727" s="3"/>
      <c r="R727" s="3"/>
    </row>
    <row r="728" ht="15.75" customHeight="1">
      <c r="A728" s="3"/>
      <c r="B728" s="3"/>
      <c r="C728" s="3"/>
      <c r="D728" s="3"/>
      <c r="E728" s="3"/>
      <c r="F728" s="3"/>
      <c r="G728" s="3"/>
      <c r="H728" s="3"/>
      <c r="I728" s="3"/>
      <c r="J728" s="3"/>
      <c r="K728" s="3"/>
      <c r="L728" s="3"/>
      <c r="M728" s="3"/>
      <c r="N728" s="3"/>
      <c r="P728" s="3"/>
      <c r="Q728" s="3"/>
      <c r="R728" s="3"/>
    </row>
    <row r="729" ht="15.75" customHeight="1">
      <c r="A729" s="3"/>
      <c r="B729" s="3"/>
      <c r="C729" s="3"/>
      <c r="D729" s="3"/>
      <c r="E729" s="3"/>
      <c r="F729" s="3"/>
      <c r="G729" s="3"/>
      <c r="H729" s="3"/>
      <c r="I729" s="3"/>
      <c r="J729" s="3"/>
      <c r="K729" s="3"/>
      <c r="L729" s="3"/>
      <c r="M729" s="3"/>
      <c r="N729" s="3"/>
      <c r="P729" s="3"/>
      <c r="Q729" s="3"/>
      <c r="R729" s="3"/>
    </row>
    <row r="730" ht="15.75" customHeight="1">
      <c r="A730" s="3"/>
      <c r="B730" s="3"/>
      <c r="C730" s="3"/>
      <c r="D730" s="3"/>
      <c r="E730" s="3"/>
      <c r="F730" s="3"/>
      <c r="G730" s="3"/>
      <c r="H730" s="3"/>
      <c r="I730" s="3"/>
      <c r="J730" s="3"/>
      <c r="K730" s="3"/>
      <c r="L730" s="3"/>
      <c r="M730" s="3"/>
      <c r="N730" s="3"/>
      <c r="P730" s="3"/>
      <c r="Q730" s="3"/>
      <c r="R730" s="3"/>
    </row>
    <row r="731" ht="15.75" customHeight="1">
      <c r="A731" s="3"/>
      <c r="B731" s="3"/>
      <c r="C731" s="3"/>
      <c r="D731" s="3"/>
      <c r="E731" s="3"/>
      <c r="F731" s="3"/>
      <c r="G731" s="3"/>
      <c r="H731" s="3"/>
      <c r="I731" s="3"/>
      <c r="J731" s="3"/>
      <c r="K731" s="3"/>
      <c r="L731" s="3"/>
      <c r="M731" s="3"/>
      <c r="N731" s="3"/>
      <c r="P731" s="3"/>
      <c r="Q731" s="3"/>
      <c r="R731" s="3"/>
    </row>
    <row r="732" ht="15.75" customHeight="1">
      <c r="A732" s="3"/>
      <c r="B732" s="3"/>
      <c r="C732" s="3"/>
      <c r="D732" s="3"/>
      <c r="E732" s="3"/>
      <c r="F732" s="3"/>
      <c r="G732" s="3"/>
      <c r="H732" s="3"/>
      <c r="I732" s="3"/>
      <c r="J732" s="3"/>
      <c r="K732" s="3"/>
      <c r="L732" s="3"/>
      <c r="M732" s="3"/>
      <c r="N732" s="3"/>
      <c r="P732" s="3"/>
      <c r="Q732" s="3"/>
      <c r="R732" s="3"/>
    </row>
    <row r="733" ht="15.75" customHeight="1">
      <c r="A733" s="3"/>
      <c r="B733" s="3"/>
      <c r="C733" s="3"/>
      <c r="D733" s="3"/>
      <c r="E733" s="3"/>
      <c r="F733" s="3"/>
      <c r="G733" s="3"/>
      <c r="H733" s="3"/>
      <c r="I733" s="3"/>
      <c r="J733" s="3"/>
      <c r="K733" s="3"/>
      <c r="L733" s="3"/>
      <c r="M733" s="3"/>
      <c r="N733" s="3"/>
      <c r="P733" s="3"/>
      <c r="Q733" s="3"/>
      <c r="R733" s="3"/>
    </row>
    <row r="734" ht="15.75" customHeight="1">
      <c r="A734" s="3"/>
      <c r="B734" s="3"/>
      <c r="C734" s="3"/>
      <c r="D734" s="3"/>
      <c r="E734" s="3"/>
      <c r="F734" s="3"/>
      <c r="G734" s="3"/>
      <c r="H734" s="3"/>
      <c r="I734" s="3"/>
      <c r="J734" s="3"/>
      <c r="K734" s="3"/>
      <c r="L734" s="3"/>
      <c r="M734" s="3"/>
      <c r="N734" s="3"/>
      <c r="P734" s="3"/>
      <c r="Q734" s="3"/>
      <c r="R734" s="3"/>
    </row>
    <row r="735" ht="15.75" customHeight="1">
      <c r="A735" s="3"/>
      <c r="B735" s="3"/>
      <c r="C735" s="3"/>
      <c r="D735" s="3"/>
      <c r="E735" s="3"/>
      <c r="F735" s="3"/>
      <c r="G735" s="3"/>
      <c r="H735" s="3"/>
      <c r="I735" s="3"/>
      <c r="J735" s="3"/>
      <c r="K735" s="3"/>
      <c r="L735" s="3"/>
      <c r="M735" s="3"/>
      <c r="N735" s="3"/>
      <c r="P735" s="3"/>
      <c r="Q735" s="3"/>
      <c r="R735" s="3"/>
    </row>
    <row r="736" ht="15.75" customHeight="1">
      <c r="A736" s="3"/>
      <c r="B736" s="3"/>
      <c r="C736" s="3"/>
      <c r="D736" s="3"/>
      <c r="E736" s="3"/>
      <c r="F736" s="3"/>
      <c r="G736" s="3"/>
      <c r="H736" s="3"/>
      <c r="I736" s="3"/>
      <c r="J736" s="3"/>
      <c r="K736" s="3"/>
      <c r="L736" s="3"/>
      <c r="M736" s="3"/>
      <c r="N736" s="3"/>
      <c r="P736" s="3"/>
      <c r="Q736" s="3"/>
      <c r="R736" s="3"/>
    </row>
    <row r="737" ht="15.75" customHeight="1">
      <c r="A737" s="3"/>
      <c r="B737" s="3"/>
      <c r="C737" s="3"/>
      <c r="D737" s="3"/>
      <c r="E737" s="3"/>
      <c r="F737" s="3"/>
      <c r="G737" s="3"/>
      <c r="H737" s="3"/>
      <c r="I737" s="3"/>
      <c r="J737" s="3"/>
      <c r="K737" s="3"/>
      <c r="L737" s="3"/>
      <c r="M737" s="3"/>
      <c r="N737" s="3"/>
      <c r="P737" s="3"/>
      <c r="Q737" s="3"/>
      <c r="R737" s="3"/>
    </row>
    <row r="738" ht="15.75" customHeight="1">
      <c r="A738" s="3"/>
      <c r="B738" s="3"/>
      <c r="C738" s="3"/>
      <c r="D738" s="3"/>
      <c r="E738" s="3"/>
      <c r="F738" s="3"/>
      <c r="G738" s="3"/>
      <c r="H738" s="3"/>
      <c r="I738" s="3"/>
      <c r="J738" s="3"/>
      <c r="K738" s="3"/>
      <c r="L738" s="3"/>
      <c r="M738" s="3"/>
      <c r="N738" s="3"/>
      <c r="P738" s="3"/>
      <c r="Q738" s="3"/>
      <c r="R738" s="3"/>
    </row>
    <row r="739" ht="15.75" customHeight="1">
      <c r="A739" s="3"/>
      <c r="B739" s="3"/>
      <c r="C739" s="3"/>
      <c r="D739" s="3"/>
      <c r="E739" s="3"/>
      <c r="F739" s="3"/>
      <c r="G739" s="3"/>
      <c r="H739" s="3"/>
      <c r="I739" s="3"/>
      <c r="J739" s="3"/>
      <c r="K739" s="3"/>
      <c r="L739" s="3"/>
      <c r="M739" s="3"/>
      <c r="N739" s="3"/>
      <c r="P739" s="3"/>
      <c r="Q739" s="3"/>
      <c r="R739" s="3"/>
    </row>
    <row r="740" ht="15.75" customHeight="1">
      <c r="A740" s="3"/>
      <c r="B740" s="3"/>
      <c r="C740" s="3"/>
      <c r="D740" s="3"/>
      <c r="E740" s="3"/>
      <c r="F740" s="3"/>
      <c r="G740" s="3"/>
      <c r="H740" s="3"/>
      <c r="I740" s="3"/>
      <c r="J740" s="3"/>
      <c r="K740" s="3"/>
      <c r="L740" s="3"/>
      <c r="M740" s="3"/>
      <c r="N740" s="3"/>
      <c r="P740" s="3"/>
      <c r="Q740" s="3"/>
      <c r="R740" s="3"/>
    </row>
    <row r="741" ht="15.75" customHeight="1">
      <c r="A741" s="3"/>
      <c r="B741" s="3"/>
      <c r="C741" s="3"/>
      <c r="D741" s="3"/>
      <c r="E741" s="3"/>
      <c r="F741" s="3"/>
      <c r="G741" s="3"/>
      <c r="H741" s="3"/>
      <c r="I741" s="3"/>
      <c r="J741" s="3"/>
      <c r="K741" s="3"/>
      <c r="L741" s="3"/>
      <c r="M741" s="3"/>
      <c r="N741" s="3"/>
      <c r="P741" s="3"/>
      <c r="Q741" s="3"/>
      <c r="R741" s="3"/>
    </row>
    <row r="742" ht="15.75" customHeight="1">
      <c r="A742" s="3"/>
      <c r="B742" s="3"/>
      <c r="C742" s="3"/>
      <c r="D742" s="3"/>
      <c r="E742" s="3"/>
      <c r="F742" s="3"/>
      <c r="G742" s="3"/>
      <c r="H742" s="3"/>
      <c r="I742" s="3"/>
      <c r="J742" s="3"/>
      <c r="K742" s="3"/>
      <c r="L742" s="3"/>
      <c r="M742" s="3"/>
      <c r="N742" s="3"/>
      <c r="P742" s="3"/>
      <c r="Q742" s="3"/>
      <c r="R742" s="3"/>
    </row>
    <row r="743" ht="15.75" customHeight="1">
      <c r="A743" s="3"/>
      <c r="B743" s="3"/>
      <c r="C743" s="3"/>
      <c r="D743" s="3"/>
      <c r="E743" s="3"/>
      <c r="F743" s="3"/>
      <c r="G743" s="3"/>
      <c r="H743" s="3"/>
      <c r="I743" s="3"/>
      <c r="J743" s="3"/>
      <c r="K743" s="3"/>
      <c r="L743" s="3"/>
      <c r="M743" s="3"/>
      <c r="N743" s="3"/>
      <c r="P743" s="3"/>
      <c r="Q743" s="3"/>
      <c r="R743" s="3"/>
    </row>
    <row r="744" ht="15.75" customHeight="1">
      <c r="A744" s="3"/>
      <c r="B744" s="3"/>
      <c r="C744" s="3"/>
      <c r="D744" s="3"/>
      <c r="E744" s="3"/>
      <c r="F744" s="3"/>
      <c r="G744" s="3"/>
      <c r="H744" s="3"/>
      <c r="I744" s="3"/>
      <c r="J744" s="3"/>
      <c r="K744" s="3"/>
      <c r="L744" s="3"/>
      <c r="M744" s="3"/>
      <c r="N744" s="3"/>
      <c r="P744" s="3"/>
      <c r="Q744" s="3"/>
      <c r="R744" s="3"/>
    </row>
    <row r="745" ht="15.75" customHeight="1">
      <c r="A745" s="3"/>
      <c r="B745" s="3"/>
      <c r="C745" s="3"/>
      <c r="D745" s="3"/>
      <c r="E745" s="3"/>
      <c r="F745" s="3"/>
      <c r="G745" s="3"/>
      <c r="H745" s="3"/>
      <c r="I745" s="3"/>
      <c r="J745" s="3"/>
      <c r="K745" s="3"/>
      <c r="L745" s="3"/>
      <c r="M745" s="3"/>
      <c r="N745" s="3"/>
      <c r="P745" s="3"/>
      <c r="Q745" s="3"/>
      <c r="R745" s="3"/>
    </row>
    <row r="746" ht="15.75" customHeight="1">
      <c r="A746" s="3"/>
      <c r="B746" s="3"/>
      <c r="C746" s="3"/>
      <c r="D746" s="3"/>
      <c r="E746" s="3"/>
      <c r="F746" s="3"/>
      <c r="G746" s="3"/>
      <c r="H746" s="3"/>
      <c r="I746" s="3"/>
      <c r="J746" s="3"/>
      <c r="K746" s="3"/>
      <c r="L746" s="3"/>
      <c r="M746" s="3"/>
      <c r="N746" s="3"/>
      <c r="P746" s="3"/>
      <c r="Q746" s="3"/>
      <c r="R746" s="3"/>
    </row>
    <row r="747" ht="15.75" customHeight="1">
      <c r="A747" s="3"/>
      <c r="B747" s="3"/>
      <c r="C747" s="3"/>
      <c r="D747" s="3"/>
      <c r="E747" s="3"/>
      <c r="F747" s="3"/>
      <c r="G747" s="3"/>
      <c r="H747" s="3"/>
      <c r="I747" s="3"/>
      <c r="J747" s="3"/>
      <c r="K747" s="3"/>
      <c r="L747" s="3"/>
      <c r="M747" s="3"/>
      <c r="N747" s="3"/>
      <c r="P747" s="3"/>
      <c r="Q747" s="3"/>
      <c r="R747" s="3"/>
    </row>
    <row r="748" ht="15.75" customHeight="1">
      <c r="A748" s="3"/>
      <c r="B748" s="3"/>
      <c r="C748" s="3"/>
      <c r="D748" s="3"/>
      <c r="E748" s="3"/>
      <c r="F748" s="3"/>
      <c r="G748" s="3"/>
      <c r="H748" s="3"/>
      <c r="I748" s="3"/>
      <c r="J748" s="3"/>
      <c r="K748" s="3"/>
      <c r="L748" s="3"/>
      <c r="M748" s="3"/>
      <c r="N748" s="3"/>
      <c r="P748" s="3"/>
      <c r="Q748" s="3"/>
      <c r="R748" s="3"/>
    </row>
    <row r="749" ht="15.75" customHeight="1">
      <c r="A749" s="3"/>
      <c r="B749" s="3"/>
      <c r="C749" s="3"/>
      <c r="D749" s="3"/>
      <c r="E749" s="3"/>
      <c r="F749" s="3"/>
      <c r="G749" s="3"/>
      <c r="H749" s="3"/>
      <c r="I749" s="3"/>
      <c r="J749" s="3"/>
      <c r="K749" s="3"/>
      <c r="L749" s="3"/>
      <c r="M749" s="3"/>
      <c r="N749" s="3"/>
      <c r="P749" s="3"/>
      <c r="Q749" s="3"/>
      <c r="R749" s="3"/>
    </row>
    <row r="750" ht="15.75" customHeight="1">
      <c r="A750" s="3"/>
      <c r="B750" s="3"/>
      <c r="C750" s="3"/>
      <c r="D750" s="3"/>
      <c r="E750" s="3"/>
      <c r="F750" s="3"/>
      <c r="G750" s="3"/>
      <c r="H750" s="3"/>
      <c r="I750" s="3"/>
      <c r="J750" s="3"/>
      <c r="K750" s="3"/>
      <c r="L750" s="3"/>
      <c r="M750" s="3"/>
      <c r="N750" s="3"/>
      <c r="P750" s="3"/>
      <c r="Q750" s="3"/>
      <c r="R750" s="3"/>
    </row>
    <row r="751" ht="15.75" customHeight="1">
      <c r="A751" s="3"/>
      <c r="B751" s="3"/>
      <c r="C751" s="3"/>
      <c r="D751" s="3"/>
      <c r="E751" s="3"/>
      <c r="F751" s="3"/>
      <c r="G751" s="3"/>
      <c r="H751" s="3"/>
      <c r="I751" s="3"/>
      <c r="J751" s="3"/>
      <c r="K751" s="3"/>
      <c r="L751" s="3"/>
      <c r="M751" s="3"/>
      <c r="N751" s="3"/>
      <c r="P751" s="3"/>
      <c r="Q751" s="3"/>
      <c r="R751" s="3"/>
    </row>
    <row r="752" ht="15.75" customHeight="1">
      <c r="A752" s="3"/>
      <c r="B752" s="3"/>
      <c r="C752" s="3"/>
      <c r="D752" s="3"/>
      <c r="E752" s="3"/>
      <c r="F752" s="3"/>
      <c r="G752" s="3"/>
      <c r="H752" s="3"/>
      <c r="I752" s="3"/>
      <c r="J752" s="3"/>
      <c r="K752" s="3"/>
      <c r="L752" s="3"/>
      <c r="M752" s="3"/>
      <c r="N752" s="3"/>
      <c r="P752" s="3"/>
      <c r="Q752" s="3"/>
      <c r="R752" s="3"/>
    </row>
    <row r="753" ht="15.75" customHeight="1">
      <c r="A753" s="3"/>
      <c r="B753" s="3"/>
      <c r="C753" s="3"/>
      <c r="D753" s="3"/>
      <c r="E753" s="3"/>
      <c r="F753" s="3"/>
      <c r="G753" s="3"/>
      <c r="H753" s="3"/>
      <c r="I753" s="3"/>
      <c r="J753" s="3"/>
      <c r="K753" s="3"/>
      <c r="L753" s="3"/>
      <c r="M753" s="3"/>
      <c r="N753" s="3"/>
      <c r="P753" s="3"/>
      <c r="Q753" s="3"/>
      <c r="R753" s="3"/>
    </row>
    <row r="754" ht="15.75" customHeight="1">
      <c r="A754" s="3"/>
      <c r="B754" s="3"/>
      <c r="C754" s="3"/>
      <c r="D754" s="3"/>
      <c r="E754" s="3"/>
      <c r="F754" s="3"/>
      <c r="G754" s="3"/>
      <c r="H754" s="3"/>
      <c r="I754" s="3"/>
      <c r="J754" s="3"/>
      <c r="K754" s="3"/>
      <c r="L754" s="3"/>
      <c r="M754" s="3"/>
      <c r="N754" s="3"/>
      <c r="P754" s="3"/>
      <c r="Q754" s="3"/>
      <c r="R754" s="3"/>
    </row>
    <row r="755" ht="15.75" customHeight="1">
      <c r="A755" s="3"/>
      <c r="B755" s="3"/>
      <c r="C755" s="3"/>
      <c r="D755" s="3"/>
      <c r="E755" s="3"/>
      <c r="F755" s="3"/>
      <c r="G755" s="3"/>
      <c r="H755" s="3"/>
      <c r="I755" s="3"/>
      <c r="J755" s="3"/>
      <c r="K755" s="3"/>
      <c r="L755" s="3"/>
      <c r="M755" s="3"/>
      <c r="N755" s="3"/>
      <c r="P755" s="3"/>
      <c r="Q755" s="3"/>
      <c r="R755" s="3"/>
    </row>
    <row r="756" ht="15.75" customHeight="1">
      <c r="A756" s="3"/>
      <c r="B756" s="3"/>
      <c r="C756" s="3"/>
      <c r="D756" s="3"/>
      <c r="E756" s="3"/>
      <c r="F756" s="3"/>
      <c r="G756" s="3"/>
      <c r="H756" s="3"/>
      <c r="I756" s="3"/>
      <c r="J756" s="3"/>
      <c r="K756" s="3"/>
      <c r="L756" s="3"/>
      <c r="M756" s="3"/>
      <c r="N756" s="3"/>
      <c r="P756" s="3"/>
      <c r="Q756" s="3"/>
      <c r="R756" s="3"/>
    </row>
    <row r="757" ht="15.75" customHeight="1">
      <c r="A757" s="3"/>
      <c r="B757" s="3"/>
      <c r="C757" s="3"/>
      <c r="D757" s="3"/>
      <c r="E757" s="3"/>
      <c r="F757" s="3"/>
      <c r="G757" s="3"/>
      <c r="H757" s="3"/>
      <c r="I757" s="3"/>
      <c r="J757" s="3"/>
      <c r="K757" s="3"/>
      <c r="L757" s="3"/>
      <c r="M757" s="3"/>
      <c r="N757" s="3"/>
      <c r="P757" s="3"/>
      <c r="Q757" s="3"/>
      <c r="R757" s="3"/>
    </row>
    <row r="758" ht="15.75" customHeight="1">
      <c r="A758" s="3"/>
      <c r="B758" s="3"/>
      <c r="C758" s="3"/>
      <c r="D758" s="3"/>
      <c r="E758" s="3"/>
      <c r="F758" s="3"/>
      <c r="G758" s="3"/>
      <c r="H758" s="3"/>
      <c r="I758" s="3"/>
      <c r="J758" s="3"/>
      <c r="K758" s="3"/>
      <c r="L758" s="3"/>
      <c r="M758" s="3"/>
      <c r="N758" s="3"/>
      <c r="P758" s="3"/>
      <c r="Q758" s="3"/>
      <c r="R758" s="3"/>
    </row>
    <row r="759" ht="15.75" customHeight="1">
      <c r="A759" s="3"/>
      <c r="B759" s="3"/>
      <c r="C759" s="3"/>
      <c r="D759" s="3"/>
      <c r="E759" s="3"/>
      <c r="F759" s="3"/>
      <c r="G759" s="3"/>
      <c r="H759" s="3"/>
      <c r="I759" s="3"/>
      <c r="J759" s="3"/>
      <c r="K759" s="3"/>
      <c r="L759" s="3"/>
      <c r="M759" s="3"/>
      <c r="N759" s="3"/>
      <c r="P759" s="3"/>
      <c r="Q759" s="3"/>
      <c r="R759" s="3"/>
    </row>
    <row r="760" ht="15.75" customHeight="1">
      <c r="A760" s="3"/>
      <c r="B760" s="3"/>
      <c r="C760" s="3"/>
      <c r="D760" s="3"/>
      <c r="E760" s="3"/>
      <c r="F760" s="3"/>
      <c r="G760" s="3"/>
      <c r="H760" s="3"/>
      <c r="I760" s="3"/>
      <c r="J760" s="3"/>
      <c r="K760" s="3"/>
      <c r="L760" s="3"/>
      <c r="M760" s="3"/>
      <c r="N760" s="3"/>
      <c r="P760" s="3"/>
      <c r="Q760" s="3"/>
      <c r="R760" s="3"/>
    </row>
    <row r="761" ht="15.75" customHeight="1">
      <c r="A761" s="3"/>
      <c r="B761" s="3"/>
      <c r="C761" s="3"/>
      <c r="D761" s="3"/>
      <c r="E761" s="3"/>
      <c r="F761" s="3"/>
      <c r="G761" s="3"/>
      <c r="H761" s="3"/>
      <c r="I761" s="3"/>
      <c r="J761" s="3"/>
      <c r="K761" s="3"/>
      <c r="L761" s="3"/>
      <c r="M761" s="3"/>
      <c r="N761" s="3"/>
      <c r="P761" s="3"/>
      <c r="Q761" s="3"/>
      <c r="R761" s="3"/>
    </row>
    <row r="762" ht="15.75" customHeight="1">
      <c r="A762" s="3"/>
      <c r="B762" s="3"/>
      <c r="C762" s="3"/>
      <c r="D762" s="3"/>
      <c r="E762" s="3"/>
      <c r="F762" s="3"/>
      <c r="G762" s="3"/>
      <c r="H762" s="3"/>
      <c r="I762" s="3"/>
      <c r="J762" s="3"/>
      <c r="K762" s="3"/>
      <c r="L762" s="3"/>
      <c r="M762" s="3"/>
      <c r="N762" s="3"/>
      <c r="P762" s="3"/>
      <c r="Q762" s="3"/>
      <c r="R762" s="3"/>
    </row>
    <row r="763" ht="15.75" customHeight="1">
      <c r="A763" s="3"/>
      <c r="B763" s="3"/>
      <c r="C763" s="3"/>
      <c r="D763" s="3"/>
      <c r="E763" s="3"/>
      <c r="F763" s="3"/>
      <c r="G763" s="3"/>
      <c r="H763" s="3"/>
      <c r="I763" s="3"/>
      <c r="J763" s="3"/>
      <c r="K763" s="3"/>
      <c r="L763" s="3"/>
      <c r="M763" s="3"/>
      <c r="N763" s="3"/>
      <c r="P763" s="3"/>
      <c r="Q763" s="3"/>
      <c r="R763" s="3"/>
    </row>
    <row r="764" ht="15.75" customHeight="1">
      <c r="A764" s="3"/>
      <c r="B764" s="3"/>
      <c r="C764" s="3"/>
      <c r="D764" s="3"/>
      <c r="E764" s="3"/>
      <c r="F764" s="3"/>
      <c r="G764" s="3"/>
      <c r="H764" s="3"/>
      <c r="I764" s="3"/>
      <c r="J764" s="3"/>
      <c r="K764" s="3"/>
      <c r="L764" s="3"/>
      <c r="M764" s="3"/>
      <c r="N764" s="3"/>
      <c r="P764" s="3"/>
      <c r="Q764" s="3"/>
      <c r="R764" s="3"/>
    </row>
    <row r="765" ht="15.75" customHeight="1">
      <c r="A765" s="3"/>
      <c r="B765" s="3"/>
      <c r="C765" s="3"/>
      <c r="D765" s="3"/>
      <c r="E765" s="3"/>
      <c r="F765" s="3"/>
      <c r="G765" s="3"/>
      <c r="H765" s="3"/>
      <c r="I765" s="3"/>
      <c r="J765" s="3"/>
      <c r="K765" s="3"/>
      <c r="L765" s="3"/>
      <c r="M765" s="3"/>
      <c r="N765" s="3"/>
      <c r="P765" s="3"/>
      <c r="Q765" s="3"/>
      <c r="R765" s="3"/>
    </row>
    <row r="766" ht="15.75" customHeight="1">
      <c r="A766" s="3"/>
      <c r="B766" s="3"/>
      <c r="C766" s="3"/>
      <c r="D766" s="3"/>
      <c r="E766" s="3"/>
      <c r="F766" s="3"/>
      <c r="G766" s="3"/>
      <c r="H766" s="3"/>
      <c r="I766" s="3"/>
      <c r="J766" s="3"/>
      <c r="K766" s="3"/>
      <c r="L766" s="3"/>
      <c r="M766" s="3"/>
      <c r="N766" s="3"/>
      <c r="P766" s="3"/>
      <c r="Q766" s="3"/>
      <c r="R766" s="3"/>
    </row>
    <row r="767" ht="15.75" customHeight="1">
      <c r="A767" s="3"/>
      <c r="B767" s="3"/>
      <c r="C767" s="3"/>
      <c r="D767" s="3"/>
      <c r="E767" s="3"/>
      <c r="F767" s="3"/>
      <c r="G767" s="3"/>
      <c r="H767" s="3"/>
      <c r="I767" s="3"/>
      <c r="J767" s="3"/>
      <c r="K767" s="3"/>
      <c r="L767" s="3"/>
      <c r="M767" s="3"/>
      <c r="N767" s="3"/>
      <c r="P767" s="3"/>
      <c r="Q767" s="3"/>
      <c r="R767" s="3"/>
    </row>
    <row r="768" ht="15.75" customHeight="1">
      <c r="A768" s="3"/>
      <c r="B768" s="3"/>
      <c r="C768" s="3"/>
      <c r="D768" s="3"/>
      <c r="E768" s="3"/>
      <c r="F768" s="3"/>
      <c r="G768" s="3"/>
      <c r="H768" s="3"/>
      <c r="I768" s="3"/>
      <c r="J768" s="3"/>
      <c r="K768" s="3"/>
      <c r="L768" s="3"/>
      <c r="M768" s="3"/>
      <c r="N768" s="3"/>
      <c r="P768" s="3"/>
      <c r="Q768" s="3"/>
      <c r="R768" s="3"/>
    </row>
    <row r="769" ht="15.75" customHeight="1">
      <c r="A769" s="3"/>
      <c r="B769" s="3"/>
      <c r="C769" s="3"/>
      <c r="D769" s="3"/>
      <c r="E769" s="3"/>
      <c r="F769" s="3"/>
      <c r="G769" s="3"/>
      <c r="H769" s="3"/>
      <c r="I769" s="3"/>
      <c r="J769" s="3"/>
      <c r="K769" s="3"/>
      <c r="L769" s="3"/>
      <c r="M769" s="3"/>
      <c r="N769" s="3"/>
      <c r="P769" s="3"/>
      <c r="Q769" s="3"/>
      <c r="R769" s="3"/>
    </row>
    <row r="770" ht="15.75" customHeight="1">
      <c r="A770" s="3"/>
      <c r="B770" s="3"/>
      <c r="C770" s="3"/>
      <c r="D770" s="3"/>
      <c r="E770" s="3"/>
      <c r="F770" s="3"/>
      <c r="G770" s="3"/>
      <c r="H770" s="3"/>
      <c r="I770" s="3"/>
      <c r="J770" s="3"/>
      <c r="K770" s="3"/>
      <c r="L770" s="3"/>
      <c r="M770" s="3"/>
      <c r="N770" s="3"/>
      <c r="P770" s="3"/>
      <c r="Q770" s="3"/>
      <c r="R770" s="3"/>
    </row>
    <row r="771" ht="15.75" customHeight="1">
      <c r="A771" s="3"/>
      <c r="B771" s="3"/>
      <c r="C771" s="3"/>
      <c r="D771" s="3"/>
      <c r="E771" s="3"/>
      <c r="F771" s="3"/>
      <c r="G771" s="3"/>
      <c r="H771" s="3"/>
      <c r="I771" s="3"/>
      <c r="J771" s="3"/>
      <c r="K771" s="3"/>
      <c r="L771" s="3"/>
      <c r="M771" s="3"/>
      <c r="N771" s="3"/>
      <c r="P771" s="3"/>
      <c r="Q771" s="3"/>
      <c r="R771" s="3"/>
    </row>
    <row r="772" ht="15.75" customHeight="1">
      <c r="A772" s="3"/>
      <c r="B772" s="3"/>
      <c r="C772" s="3"/>
      <c r="D772" s="3"/>
      <c r="E772" s="3"/>
      <c r="F772" s="3"/>
      <c r="G772" s="3"/>
      <c r="H772" s="3"/>
      <c r="I772" s="3"/>
      <c r="J772" s="3"/>
      <c r="K772" s="3"/>
      <c r="L772" s="3"/>
      <c r="M772" s="3"/>
      <c r="N772" s="3"/>
      <c r="P772" s="3"/>
      <c r="Q772" s="3"/>
      <c r="R772" s="3"/>
    </row>
    <row r="773" ht="15.75" customHeight="1">
      <c r="A773" s="3"/>
      <c r="B773" s="3"/>
      <c r="C773" s="3"/>
      <c r="D773" s="3"/>
      <c r="E773" s="3"/>
      <c r="F773" s="3"/>
      <c r="G773" s="3"/>
      <c r="H773" s="3"/>
      <c r="I773" s="3"/>
      <c r="J773" s="3"/>
      <c r="K773" s="3"/>
      <c r="L773" s="3"/>
      <c r="M773" s="3"/>
      <c r="N773" s="3"/>
      <c r="P773" s="3"/>
      <c r="Q773" s="3"/>
      <c r="R773" s="3"/>
    </row>
    <row r="774" ht="15.75" customHeight="1">
      <c r="A774" s="3"/>
      <c r="B774" s="3"/>
      <c r="C774" s="3"/>
      <c r="D774" s="3"/>
      <c r="E774" s="3"/>
      <c r="F774" s="3"/>
      <c r="G774" s="3"/>
      <c r="H774" s="3"/>
      <c r="I774" s="3"/>
      <c r="J774" s="3"/>
      <c r="K774" s="3"/>
      <c r="L774" s="3"/>
      <c r="M774" s="3"/>
      <c r="N774" s="3"/>
      <c r="P774" s="3"/>
      <c r="Q774" s="3"/>
      <c r="R774" s="3"/>
    </row>
    <row r="775" ht="15.75" customHeight="1">
      <c r="A775" s="3"/>
      <c r="B775" s="3"/>
      <c r="C775" s="3"/>
      <c r="D775" s="3"/>
      <c r="E775" s="3"/>
      <c r="F775" s="3"/>
      <c r="G775" s="3"/>
      <c r="H775" s="3"/>
      <c r="I775" s="3"/>
      <c r="J775" s="3"/>
      <c r="K775" s="3"/>
      <c r="L775" s="3"/>
      <c r="M775" s="3"/>
      <c r="N775" s="3"/>
      <c r="P775" s="3"/>
      <c r="Q775" s="3"/>
      <c r="R775" s="3"/>
    </row>
    <row r="776" ht="15.75" customHeight="1">
      <c r="A776" s="3"/>
      <c r="B776" s="3"/>
      <c r="C776" s="3"/>
      <c r="D776" s="3"/>
      <c r="E776" s="3"/>
      <c r="F776" s="3"/>
      <c r="G776" s="3"/>
      <c r="H776" s="3"/>
      <c r="I776" s="3"/>
      <c r="J776" s="3"/>
      <c r="K776" s="3"/>
      <c r="L776" s="3"/>
      <c r="M776" s="3"/>
      <c r="N776" s="3"/>
      <c r="P776" s="3"/>
      <c r="Q776" s="3"/>
      <c r="R776" s="3"/>
    </row>
    <row r="777" ht="15.75" customHeight="1">
      <c r="A777" s="3"/>
      <c r="B777" s="3"/>
      <c r="C777" s="3"/>
      <c r="D777" s="3"/>
      <c r="E777" s="3"/>
      <c r="F777" s="3"/>
      <c r="G777" s="3"/>
      <c r="H777" s="3"/>
      <c r="I777" s="3"/>
      <c r="J777" s="3"/>
      <c r="K777" s="3"/>
      <c r="L777" s="3"/>
      <c r="M777" s="3"/>
      <c r="N777" s="3"/>
      <c r="P777" s="3"/>
      <c r="Q777" s="3"/>
      <c r="R777" s="3"/>
    </row>
    <row r="778" ht="15.75" customHeight="1">
      <c r="A778" s="3"/>
      <c r="B778" s="3"/>
      <c r="C778" s="3"/>
      <c r="D778" s="3"/>
      <c r="E778" s="3"/>
      <c r="F778" s="3"/>
      <c r="G778" s="3"/>
      <c r="H778" s="3"/>
      <c r="I778" s="3"/>
      <c r="J778" s="3"/>
      <c r="K778" s="3"/>
      <c r="L778" s="3"/>
      <c r="M778" s="3"/>
      <c r="N778" s="3"/>
      <c r="P778" s="3"/>
      <c r="Q778" s="3"/>
      <c r="R778" s="3"/>
    </row>
    <row r="779" ht="15.75" customHeight="1">
      <c r="A779" s="3"/>
      <c r="B779" s="3"/>
      <c r="C779" s="3"/>
      <c r="D779" s="3"/>
      <c r="E779" s="3"/>
      <c r="F779" s="3"/>
      <c r="G779" s="3"/>
      <c r="H779" s="3"/>
      <c r="I779" s="3"/>
      <c r="J779" s="3"/>
      <c r="K779" s="3"/>
      <c r="L779" s="3"/>
      <c r="M779" s="3"/>
      <c r="N779" s="3"/>
      <c r="P779" s="3"/>
      <c r="Q779" s="3"/>
      <c r="R779" s="3"/>
    </row>
    <row r="780" ht="15.75" customHeight="1">
      <c r="A780" s="3"/>
      <c r="B780" s="3"/>
      <c r="C780" s="3"/>
      <c r="D780" s="3"/>
      <c r="E780" s="3"/>
      <c r="F780" s="3"/>
      <c r="G780" s="3"/>
      <c r="H780" s="3"/>
      <c r="I780" s="3"/>
      <c r="J780" s="3"/>
      <c r="K780" s="3"/>
      <c r="L780" s="3"/>
      <c r="M780" s="3"/>
      <c r="N780" s="3"/>
      <c r="P780" s="3"/>
      <c r="Q780" s="3"/>
      <c r="R780" s="3"/>
    </row>
    <row r="781" ht="15.75" customHeight="1">
      <c r="A781" s="3"/>
      <c r="B781" s="3"/>
      <c r="C781" s="3"/>
      <c r="D781" s="3"/>
      <c r="E781" s="3"/>
      <c r="F781" s="3"/>
      <c r="G781" s="3"/>
      <c r="H781" s="3"/>
      <c r="I781" s="3"/>
      <c r="J781" s="3"/>
      <c r="K781" s="3"/>
      <c r="L781" s="3"/>
      <c r="M781" s="3"/>
      <c r="N781" s="3"/>
      <c r="P781" s="3"/>
      <c r="Q781" s="3"/>
      <c r="R781" s="3"/>
    </row>
    <row r="782" ht="15.75" customHeight="1">
      <c r="A782" s="3"/>
      <c r="B782" s="3"/>
      <c r="C782" s="3"/>
      <c r="D782" s="3"/>
      <c r="E782" s="3"/>
      <c r="F782" s="3"/>
      <c r="G782" s="3"/>
      <c r="H782" s="3"/>
      <c r="I782" s="3"/>
      <c r="J782" s="3"/>
      <c r="K782" s="3"/>
      <c r="L782" s="3"/>
      <c r="M782" s="3"/>
      <c r="N782" s="3"/>
      <c r="P782" s="3"/>
      <c r="Q782" s="3"/>
      <c r="R782" s="3"/>
    </row>
    <row r="783" ht="15.75" customHeight="1">
      <c r="A783" s="3"/>
      <c r="B783" s="3"/>
      <c r="C783" s="3"/>
      <c r="D783" s="3"/>
      <c r="E783" s="3"/>
      <c r="F783" s="3"/>
      <c r="G783" s="3"/>
      <c r="H783" s="3"/>
      <c r="I783" s="3"/>
      <c r="J783" s="3"/>
      <c r="K783" s="3"/>
      <c r="L783" s="3"/>
      <c r="M783" s="3"/>
      <c r="N783" s="3"/>
      <c r="P783" s="3"/>
      <c r="Q783" s="3"/>
      <c r="R783" s="3"/>
    </row>
    <row r="784" ht="15.75" customHeight="1">
      <c r="A784" s="3"/>
      <c r="B784" s="3"/>
      <c r="C784" s="3"/>
      <c r="D784" s="3"/>
      <c r="E784" s="3"/>
      <c r="F784" s="3"/>
      <c r="G784" s="3"/>
      <c r="H784" s="3"/>
      <c r="I784" s="3"/>
      <c r="J784" s="3"/>
      <c r="K784" s="3"/>
      <c r="L784" s="3"/>
      <c r="M784" s="3"/>
      <c r="N784" s="3"/>
      <c r="P784" s="3"/>
      <c r="Q784" s="3"/>
      <c r="R784" s="3"/>
    </row>
    <row r="785" ht="15.75" customHeight="1">
      <c r="A785" s="3"/>
      <c r="B785" s="3"/>
      <c r="C785" s="3"/>
      <c r="D785" s="3"/>
      <c r="E785" s="3"/>
      <c r="F785" s="3"/>
      <c r="G785" s="3"/>
      <c r="H785" s="3"/>
      <c r="I785" s="3"/>
      <c r="J785" s="3"/>
      <c r="K785" s="3"/>
      <c r="L785" s="3"/>
      <c r="M785" s="3"/>
      <c r="N785" s="3"/>
      <c r="P785" s="3"/>
      <c r="Q785" s="3"/>
      <c r="R785" s="3"/>
    </row>
    <row r="786" ht="15.75" customHeight="1">
      <c r="A786" s="3"/>
      <c r="B786" s="3"/>
      <c r="C786" s="3"/>
      <c r="D786" s="3"/>
      <c r="E786" s="3"/>
      <c r="F786" s="3"/>
      <c r="G786" s="3"/>
      <c r="H786" s="3"/>
      <c r="I786" s="3"/>
      <c r="J786" s="3"/>
      <c r="K786" s="3"/>
      <c r="L786" s="3"/>
      <c r="M786" s="3"/>
      <c r="N786" s="3"/>
      <c r="P786" s="3"/>
      <c r="Q786" s="3"/>
      <c r="R786" s="3"/>
    </row>
    <row r="787" ht="15.75" customHeight="1">
      <c r="A787" s="3"/>
      <c r="B787" s="3"/>
      <c r="C787" s="3"/>
      <c r="D787" s="3"/>
      <c r="E787" s="3"/>
      <c r="F787" s="3"/>
      <c r="G787" s="3"/>
      <c r="H787" s="3"/>
      <c r="I787" s="3"/>
      <c r="J787" s="3"/>
      <c r="K787" s="3"/>
      <c r="L787" s="3"/>
      <c r="M787" s="3"/>
      <c r="N787" s="3"/>
      <c r="P787" s="3"/>
      <c r="Q787" s="3"/>
      <c r="R787" s="3"/>
    </row>
    <row r="788" ht="15.75" customHeight="1">
      <c r="A788" s="3"/>
      <c r="B788" s="3"/>
      <c r="C788" s="3"/>
      <c r="D788" s="3"/>
      <c r="E788" s="3"/>
      <c r="F788" s="3"/>
      <c r="G788" s="3"/>
      <c r="H788" s="3"/>
      <c r="I788" s="3"/>
      <c r="J788" s="3"/>
      <c r="K788" s="3"/>
      <c r="L788" s="3"/>
      <c r="M788" s="3"/>
      <c r="N788" s="3"/>
      <c r="P788" s="3"/>
      <c r="Q788" s="3"/>
      <c r="R788" s="3"/>
    </row>
    <row r="789" ht="15.75" customHeight="1">
      <c r="A789" s="3"/>
      <c r="B789" s="3"/>
      <c r="C789" s="3"/>
      <c r="D789" s="3"/>
      <c r="E789" s="3"/>
      <c r="F789" s="3"/>
      <c r="G789" s="3"/>
      <c r="H789" s="3"/>
      <c r="I789" s="3"/>
      <c r="J789" s="3"/>
      <c r="K789" s="3"/>
      <c r="L789" s="3"/>
      <c r="M789" s="3"/>
      <c r="N789" s="3"/>
      <c r="P789" s="3"/>
      <c r="Q789" s="3"/>
      <c r="R789" s="3"/>
    </row>
    <row r="790" ht="15.75" customHeight="1">
      <c r="A790" s="3"/>
      <c r="B790" s="3"/>
      <c r="C790" s="3"/>
      <c r="D790" s="3"/>
      <c r="E790" s="3"/>
      <c r="F790" s="3"/>
      <c r="G790" s="3"/>
      <c r="H790" s="3"/>
      <c r="I790" s="3"/>
      <c r="J790" s="3"/>
      <c r="K790" s="3"/>
      <c r="L790" s="3"/>
      <c r="M790" s="3"/>
      <c r="N790" s="3"/>
      <c r="P790" s="3"/>
      <c r="Q790" s="3"/>
      <c r="R790" s="3"/>
    </row>
    <row r="791" ht="15.75" customHeight="1">
      <c r="A791" s="3"/>
      <c r="B791" s="3"/>
      <c r="C791" s="3"/>
      <c r="D791" s="3"/>
      <c r="E791" s="3"/>
      <c r="F791" s="3"/>
      <c r="G791" s="3"/>
      <c r="H791" s="3"/>
      <c r="I791" s="3"/>
      <c r="J791" s="3"/>
      <c r="K791" s="3"/>
      <c r="L791" s="3"/>
      <c r="M791" s="3"/>
      <c r="N791" s="3"/>
      <c r="P791" s="3"/>
      <c r="Q791" s="3"/>
      <c r="R791" s="3"/>
    </row>
    <row r="792" ht="15.75" customHeight="1">
      <c r="A792" s="3"/>
      <c r="B792" s="3"/>
      <c r="C792" s="3"/>
      <c r="D792" s="3"/>
      <c r="E792" s="3"/>
      <c r="F792" s="3"/>
      <c r="G792" s="3"/>
      <c r="H792" s="3"/>
      <c r="I792" s="3"/>
      <c r="J792" s="3"/>
      <c r="K792" s="3"/>
      <c r="L792" s="3"/>
      <c r="M792" s="3"/>
      <c r="N792" s="3"/>
      <c r="P792" s="3"/>
      <c r="Q792" s="3"/>
      <c r="R792" s="3"/>
    </row>
    <row r="793" ht="15.75" customHeight="1">
      <c r="A793" s="3"/>
      <c r="B793" s="3"/>
      <c r="C793" s="3"/>
      <c r="D793" s="3"/>
      <c r="E793" s="3"/>
      <c r="F793" s="3"/>
      <c r="G793" s="3"/>
      <c r="H793" s="3"/>
      <c r="I793" s="3"/>
      <c r="J793" s="3"/>
      <c r="K793" s="3"/>
      <c r="L793" s="3"/>
      <c r="M793" s="3"/>
      <c r="N793" s="3"/>
      <c r="P793" s="3"/>
      <c r="Q793" s="3"/>
      <c r="R793" s="3"/>
    </row>
    <row r="794" ht="15.75" customHeight="1">
      <c r="A794" s="3"/>
      <c r="B794" s="3"/>
      <c r="C794" s="3"/>
      <c r="D794" s="3"/>
      <c r="E794" s="3"/>
      <c r="F794" s="3"/>
      <c r="G794" s="3"/>
      <c r="H794" s="3"/>
      <c r="I794" s="3"/>
      <c r="J794" s="3"/>
      <c r="K794" s="3"/>
      <c r="L794" s="3"/>
      <c r="M794" s="3"/>
      <c r="N794" s="3"/>
      <c r="P794" s="3"/>
      <c r="Q794" s="3"/>
      <c r="R794" s="3"/>
    </row>
    <row r="795" ht="15.75" customHeight="1">
      <c r="A795" s="3"/>
      <c r="B795" s="3"/>
      <c r="C795" s="3"/>
      <c r="D795" s="3"/>
      <c r="E795" s="3"/>
      <c r="F795" s="3"/>
      <c r="G795" s="3"/>
      <c r="H795" s="3"/>
      <c r="I795" s="3"/>
      <c r="J795" s="3"/>
      <c r="K795" s="3"/>
      <c r="L795" s="3"/>
      <c r="M795" s="3"/>
      <c r="N795" s="3"/>
      <c r="P795" s="3"/>
      <c r="Q795" s="3"/>
      <c r="R795" s="3"/>
    </row>
    <row r="796" ht="15.75" customHeight="1">
      <c r="A796" s="3"/>
      <c r="B796" s="3"/>
      <c r="C796" s="3"/>
      <c r="D796" s="3"/>
      <c r="E796" s="3"/>
      <c r="F796" s="3"/>
      <c r="G796" s="3"/>
      <c r="H796" s="3"/>
      <c r="I796" s="3"/>
      <c r="J796" s="3"/>
      <c r="K796" s="3"/>
      <c r="L796" s="3"/>
      <c r="M796" s="3"/>
      <c r="N796" s="3"/>
      <c r="P796" s="3"/>
      <c r="Q796" s="3"/>
      <c r="R796" s="3"/>
    </row>
    <row r="797" ht="15.75" customHeight="1">
      <c r="A797" s="3"/>
      <c r="B797" s="3"/>
      <c r="C797" s="3"/>
      <c r="D797" s="3"/>
      <c r="E797" s="3"/>
      <c r="F797" s="3"/>
      <c r="G797" s="3"/>
      <c r="H797" s="3"/>
      <c r="I797" s="3"/>
      <c r="J797" s="3"/>
      <c r="K797" s="3"/>
      <c r="L797" s="3"/>
      <c r="M797" s="3"/>
      <c r="N797" s="3"/>
      <c r="P797" s="3"/>
      <c r="Q797" s="3"/>
      <c r="R797" s="3"/>
    </row>
    <row r="798" ht="15.75" customHeight="1">
      <c r="A798" s="3"/>
      <c r="B798" s="3"/>
      <c r="C798" s="3"/>
      <c r="D798" s="3"/>
      <c r="E798" s="3"/>
      <c r="F798" s="3"/>
      <c r="G798" s="3"/>
      <c r="H798" s="3"/>
      <c r="I798" s="3"/>
      <c r="J798" s="3"/>
      <c r="K798" s="3"/>
      <c r="L798" s="3"/>
      <c r="M798" s="3"/>
      <c r="N798" s="3"/>
      <c r="P798" s="3"/>
      <c r="Q798" s="3"/>
      <c r="R798" s="3"/>
    </row>
    <row r="799" ht="15.75" customHeight="1">
      <c r="A799" s="3"/>
      <c r="B799" s="3"/>
      <c r="C799" s="3"/>
      <c r="D799" s="3"/>
      <c r="E799" s="3"/>
      <c r="F799" s="3"/>
      <c r="G799" s="3"/>
      <c r="H799" s="3"/>
      <c r="I799" s="3"/>
      <c r="J799" s="3"/>
      <c r="K799" s="3"/>
      <c r="L799" s="3"/>
      <c r="M799" s="3"/>
      <c r="N799" s="3"/>
      <c r="P799" s="3"/>
      <c r="Q799" s="3"/>
      <c r="R799" s="3"/>
    </row>
    <row r="800" ht="15.75" customHeight="1">
      <c r="A800" s="3"/>
      <c r="B800" s="3"/>
      <c r="C800" s="3"/>
      <c r="D800" s="3"/>
      <c r="E800" s="3"/>
      <c r="F800" s="3"/>
      <c r="G800" s="3"/>
      <c r="H800" s="3"/>
      <c r="I800" s="3"/>
      <c r="J800" s="3"/>
      <c r="K800" s="3"/>
      <c r="L800" s="3"/>
      <c r="M800" s="3"/>
      <c r="N800" s="3"/>
      <c r="P800" s="3"/>
      <c r="Q800" s="3"/>
      <c r="R800" s="3"/>
    </row>
    <row r="801" ht="15.75" customHeight="1">
      <c r="A801" s="3"/>
      <c r="B801" s="3"/>
      <c r="C801" s="3"/>
      <c r="D801" s="3"/>
      <c r="E801" s="3"/>
      <c r="F801" s="3"/>
      <c r="G801" s="3"/>
      <c r="H801" s="3"/>
      <c r="I801" s="3"/>
      <c r="J801" s="3"/>
      <c r="K801" s="3"/>
      <c r="L801" s="3"/>
      <c r="M801" s="3"/>
      <c r="N801" s="3"/>
      <c r="P801" s="3"/>
      <c r="Q801" s="3"/>
      <c r="R801" s="3"/>
    </row>
    <row r="802" ht="15.75" customHeight="1">
      <c r="A802" s="3"/>
      <c r="B802" s="3"/>
      <c r="C802" s="3"/>
      <c r="D802" s="3"/>
      <c r="E802" s="3"/>
      <c r="F802" s="3"/>
      <c r="G802" s="3"/>
      <c r="H802" s="3"/>
      <c r="I802" s="3"/>
      <c r="J802" s="3"/>
      <c r="K802" s="3"/>
      <c r="L802" s="3"/>
      <c r="M802" s="3"/>
      <c r="N802" s="3"/>
      <c r="P802" s="3"/>
      <c r="Q802" s="3"/>
      <c r="R802" s="3"/>
    </row>
    <row r="803" ht="15.75" customHeight="1">
      <c r="A803" s="3"/>
      <c r="B803" s="3"/>
      <c r="C803" s="3"/>
      <c r="D803" s="3"/>
      <c r="E803" s="3"/>
      <c r="F803" s="3"/>
      <c r="G803" s="3"/>
      <c r="H803" s="3"/>
      <c r="I803" s="3"/>
      <c r="J803" s="3"/>
      <c r="K803" s="3"/>
      <c r="L803" s="3"/>
      <c r="M803" s="3"/>
      <c r="N803" s="3"/>
      <c r="P803" s="3"/>
      <c r="Q803" s="3"/>
      <c r="R803" s="3"/>
    </row>
    <row r="804" ht="15.75" customHeight="1">
      <c r="A804" s="3"/>
      <c r="B804" s="3"/>
      <c r="C804" s="3"/>
      <c r="D804" s="3"/>
      <c r="E804" s="3"/>
      <c r="F804" s="3"/>
      <c r="G804" s="3"/>
      <c r="H804" s="3"/>
      <c r="I804" s="3"/>
      <c r="J804" s="3"/>
      <c r="K804" s="3"/>
      <c r="L804" s="3"/>
      <c r="M804" s="3"/>
      <c r="N804" s="3"/>
      <c r="P804" s="3"/>
      <c r="Q804" s="3"/>
      <c r="R804" s="3"/>
    </row>
    <row r="805" ht="15.75" customHeight="1">
      <c r="A805" s="3"/>
      <c r="B805" s="3"/>
      <c r="C805" s="3"/>
      <c r="D805" s="3"/>
      <c r="E805" s="3"/>
      <c r="F805" s="3"/>
      <c r="G805" s="3"/>
      <c r="H805" s="3"/>
      <c r="I805" s="3"/>
      <c r="J805" s="3"/>
      <c r="K805" s="3"/>
      <c r="L805" s="3"/>
      <c r="M805" s="3"/>
      <c r="N805" s="3"/>
      <c r="P805" s="3"/>
      <c r="Q805" s="3"/>
      <c r="R805" s="3"/>
    </row>
    <row r="806" ht="15.75" customHeight="1">
      <c r="A806" s="3"/>
      <c r="B806" s="3"/>
      <c r="C806" s="3"/>
      <c r="D806" s="3"/>
      <c r="E806" s="3"/>
      <c r="F806" s="3"/>
      <c r="G806" s="3"/>
      <c r="H806" s="3"/>
      <c r="I806" s="3"/>
      <c r="J806" s="3"/>
      <c r="K806" s="3"/>
      <c r="L806" s="3"/>
      <c r="M806" s="3"/>
      <c r="N806" s="3"/>
      <c r="P806" s="3"/>
      <c r="Q806" s="3"/>
      <c r="R806" s="3"/>
    </row>
    <row r="807" ht="15.75" customHeight="1">
      <c r="A807" s="3"/>
      <c r="B807" s="3"/>
      <c r="C807" s="3"/>
      <c r="D807" s="3"/>
      <c r="E807" s="3"/>
      <c r="F807" s="3"/>
      <c r="G807" s="3"/>
      <c r="H807" s="3"/>
      <c r="I807" s="3"/>
      <c r="J807" s="3"/>
      <c r="K807" s="3"/>
      <c r="L807" s="3"/>
      <c r="M807" s="3"/>
      <c r="N807" s="3"/>
      <c r="P807" s="3"/>
      <c r="Q807" s="3"/>
      <c r="R807" s="3"/>
    </row>
    <row r="808" ht="15.75" customHeight="1">
      <c r="A808" s="3"/>
      <c r="B808" s="3"/>
      <c r="C808" s="3"/>
      <c r="D808" s="3"/>
      <c r="E808" s="3"/>
      <c r="F808" s="3"/>
      <c r="G808" s="3"/>
      <c r="H808" s="3"/>
      <c r="I808" s="3"/>
      <c r="J808" s="3"/>
      <c r="K808" s="3"/>
      <c r="L808" s="3"/>
      <c r="M808" s="3"/>
      <c r="N808" s="3"/>
      <c r="P808" s="3"/>
      <c r="Q808" s="3"/>
      <c r="R808" s="3"/>
    </row>
    <row r="809" ht="15.75" customHeight="1">
      <c r="A809" s="3"/>
      <c r="B809" s="3"/>
      <c r="C809" s="3"/>
      <c r="D809" s="3"/>
      <c r="E809" s="3"/>
      <c r="F809" s="3"/>
      <c r="G809" s="3"/>
      <c r="H809" s="3"/>
      <c r="I809" s="3"/>
      <c r="J809" s="3"/>
      <c r="K809" s="3"/>
      <c r="L809" s="3"/>
      <c r="M809" s="3"/>
      <c r="N809" s="3"/>
      <c r="P809" s="3"/>
      <c r="Q809" s="3"/>
      <c r="R809" s="3"/>
    </row>
    <row r="810" ht="15.75" customHeight="1">
      <c r="A810" s="3"/>
      <c r="B810" s="3"/>
      <c r="C810" s="3"/>
      <c r="D810" s="3"/>
      <c r="E810" s="3"/>
      <c r="F810" s="3"/>
      <c r="G810" s="3"/>
      <c r="H810" s="3"/>
      <c r="I810" s="3"/>
      <c r="J810" s="3"/>
      <c r="K810" s="3"/>
      <c r="L810" s="3"/>
      <c r="M810" s="3"/>
      <c r="N810" s="3"/>
      <c r="P810" s="3"/>
      <c r="Q810" s="3"/>
      <c r="R810" s="3"/>
    </row>
    <row r="811" ht="15.75" customHeight="1">
      <c r="A811" s="3"/>
      <c r="B811" s="3"/>
      <c r="C811" s="3"/>
      <c r="D811" s="3"/>
      <c r="E811" s="3"/>
      <c r="F811" s="3"/>
      <c r="G811" s="3"/>
      <c r="H811" s="3"/>
      <c r="I811" s="3"/>
      <c r="J811" s="3"/>
      <c r="K811" s="3"/>
      <c r="L811" s="3"/>
      <c r="M811" s="3"/>
      <c r="N811" s="3"/>
      <c r="P811" s="3"/>
      <c r="Q811" s="3"/>
      <c r="R811" s="3"/>
    </row>
    <row r="812" ht="15.75" customHeight="1">
      <c r="A812" s="3"/>
      <c r="B812" s="3"/>
      <c r="C812" s="3"/>
      <c r="D812" s="3"/>
      <c r="E812" s="3"/>
      <c r="F812" s="3"/>
      <c r="G812" s="3"/>
      <c r="H812" s="3"/>
      <c r="I812" s="3"/>
      <c r="J812" s="3"/>
      <c r="K812" s="3"/>
      <c r="L812" s="3"/>
      <c r="M812" s="3"/>
      <c r="N812" s="3"/>
      <c r="P812" s="3"/>
      <c r="Q812" s="3"/>
      <c r="R812" s="3"/>
    </row>
    <row r="813" ht="15.75" customHeight="1">
      <c r="A813" s="3"/>
      <c r="B813" s="3"/>
      <c r="C813" s="3"/>
      <c r="D813" s="3"/>
      <c r="E813" s="3"/>
      <c r="F813" s="3"/>
      <c r="G813" s="3"/>
      <c r="H813" s="3"/>
      <c r="I813" s="3"/>
      <c r="J813" s="3"/>
      <c r="K813" s="3"/>
      <c r="L813" s="3"/>
      <c r="M813" s="3"/>
      <c r="N813" s="3"/>
      <c r="P813" s="3"/>
      <c r="Q813" s="3"/>
      <c r="R813" s="3"/>
    </row>
    <row r="814" ht="15.75" customHeight="1">
      <c r="A814" s="3"/>
      <c r="B814" s="3"/>
      <c r="C814" s="3"/>
      <c r="D814" s="3"/>
      <c r="E814" s="3"/>
      <c r="F814" s="3"/>
      <c r="G814" s="3"/>
      <c r="H814" s="3"/>
      <c r="I814" s="3"/>
      <c r="J814" s="3"/>
      <c r="K814" s="3"/>
      <c r="L814" s="3"/>
      <c r="M814" s="3"/>
      <c r="N814" s="3"/>
      <c r="P814" s="3"/>
      <c r="Q814" s="3"/>
      <c r="R814" s="3"/>
    </row>
    <row r="815" ht="15.75" customHeight="1">
      <c r="A815" s="3"/>
      <c r="B815" s="3"/>
      <c r="C815" s="3"/>
      <c r="D815" s="3"/>
      <c r="E815" s="3"/>
      <c r="F815" s="3"/>
      <c r="G815" s="3"/>
      <c r="H815" s="3"/>
      <c r="I815" s="3"/>
      <c r="J815" s="3"/>
      <c r="K815" s="3"/>
      <c r="L815" s="3"/>
      <c r="M815" s="3"/>
      <c r="N815" s="3"/>
      <c r="P815" s="3"/>
      <c r="Q815" s="3"/>
      <c r="R815" s="3"/>
    </row>
    <row r="816" ht="15.75" customHeight="1">
      <c r="A816" s="3"/>
      <c r="B816" s="3"/>
      <c r="C816" s="3"/>
      <c r="D816" s="3"/>
      <c r="E816" s="3"/>
      <c r="F816" s="3"/>
      <c r="G816" s="3"/>
      <c r="H816" s="3"/>
      <c r="I816" s="3"/>
      <c r="J816" s="3"/>
      <c r="K816" s="3"/>
      <c r="L816" s="3"/>
      <c r="M816" s="3"/>
      <c r="N816" s="3"/>
      <c r="P816" s="3"/>
      <c r="Q816" s="3"/>
      <c r="R816" s="3"/>
    </row>
    <row r="817" ht="15.75" customHeight="1">
      <c r="A817" s="3"/>
      <c r="B817" s="3"/>
      <c r="C817" s="3"/>
      <c r="D817" s="3"/>
      <c r="E817" s="3"/>
      <c r="F817" s="3"/>
      <c r="G817" s="3"/>
      <c r="H817" s="3"/>
      <c r="I817" s="3"/>
      <c r="J817" s="3"/>
      <c r="K817" s="3"/>
      <c r="L817" s="3"/>
      <c r="M817" s="3"/>
      <c r="N817" s="3"/>
      <c r="P817" s="3"/>
      <c r="Q817" s="3"/>
      <c r="R817" s="3"/>
    </row>
    <row r="818" ht="15.75" customHeight="1">
      <c r="A818" s="3"/>
      <c r="B818" s="3"/>
      <c r="C818" s="3"/>
      <c r="D818" s="3"/>
      <c r="E818" s="3"/>
      <c r="F818" s="3"/>
      <c r="G818" s="3"/>
      <c r="H818" s="3"/>
      <c r="I818" s="3"/>
      <c r="J818" s="3"/>
      <c r="K818" s="3"/>
      <c r="L818" s="3"/>
      <c r="M818" s="3"/>
      <c r="N818" s="3"/>
      <c r="P818" s="3"/>
      <c r="Q818" s="3"/>
      <c r="R818" s="3"/>
    </row>
    <row r="819" ht="15.75" customHeight="1">
      <c r="A819" s="3"/>
      <c r="B819" s="3"/>
      <c r="C819" s="3"/>
      <c r="D819" s="3"/>
      <c r="E819" s="3"/>
      <c r="F819" s="3"/>
      <c r="G819" s="3"/>
      <c r="H819" s="3"/>
      <c r="I819" s="3"/>
      <c r="J819" s="3"/>
      <c r="K819" s="3"/>
      <c r="L819" s="3"/>
      <c r="M819" s="3"/>
      <c r="N819" s="3"/>
      <c r="P819" s="3"/>
      <c r="Q819" s="3"/>
      <c r="R819" s="3"/>
    </row>
    <row r="820" ht="15.75" customHeight="1">
      <c r="A820" s="3"/>
      <c r="B820" s="3"/>
      <c r="C820" s="3"/>
      <c r="D820" s="3"/>
      <c r="E820" s="3"/>
      <c r="F820" s="3"/>
      <c r="G820" s="3"/>
      <c r="H820" s="3"/>
      <c r="I820" s="3"/>
      <c r="J820" s="3"/>
      <c r="K820" s="3"/>
      <c r="L820" s="3"/>
      <c r="M820" s="3"/>
      <c r="N820" s="3"/>
      <c r="P820" s="3"/>
      <c r="Q820" s="3"/>
      <c r="R820" s="3"/>
    </row>
    <row r="821" ht="15.75" customHeight="1">
      <c r="A821" s="3"/>
      <c r="B821" s="3"/>
      <c r="C821" s="3"/>
      <c r="D821" s="3"/>
      <c r="E821" s="3"/>
      <c r="F821" s="3"/>
      <c r="G821" s="3"/>
      <c r="H821" s="3"/>
      <c r="I821" s="3"/>
      <c r="J821" s="3"/>
      <c r="K821" s="3"/>
      <c r="L821" s="3"/>
      <c r="M821" s="3"/>
      <c r="N821" s="3"/>
      <c r="P821" s="3"/>
      <c r="Q821" s="3"/>
      <c r="R821" s="3"/>
    </row>
    <row r="822" ht="15.75" customHeight="1">
      <c r="A822" s="3"/>
      <c r="B822" s="3"/>
      <c r="C822" s="3"/>
      <c r="D822" s="3"/>
      <c r="E822" s="3"/>
      <c r="F822" s="3"/>
      <c r="G822" s="3"/>
      <c r="H822" s="3"/>
      <c r="I822" s="3"/>
      <c r="J822" s="3"/>
      <c r="K822" s="3"/>
      <c r="L822" s="3"/>
      <c r="M822" s="3"/>
      <c r="N822" s="3"/>
      <c r="P822" s="3"/>
      <c r="Q822" s="3"/>
      <c r="R822" s="3"/>
    </row>
    <row r="823" ht="15.75" customHeight="1">
      <c r="A823" s="3"/>
      <c r="B823" s="3"/>
      <c r="C823" s="3"/>
      <c r="D823" s="3"/>
      <c r="E823" s="3"/>
      <c r="F823" s="3"/>
      <c r="G823" s="3"/>
      <c r="H823" s="3"/>
      <c r="I823" s="3"/>
      <c r="J823" s="3"/>
      <c r="K823" s="3"/>
      <c r="L823" s="3"/>
      <c r="M823" s="3"/>
      <c r="N823" s="3"/>
      <c r="P823" s="3"/>
      <c r="Q823" s="3"/>
      <c r="R823" s="3"/>
    </row>
    <row r="824" ht="15.75" customHeight="1">
      <c r="A824" s="3"/>
      <c r="B824" s="3"/>
      <c r="C824" s="3"/>
      <c r="D824" s="3"/>
      <c r="E824" s="3"/>
      <c r="F824" s="3"/>
      <c r="G824" s="3"/>
      <c r="H824" s="3"/>
      <c r="I824" s="3"/>
      <c r="J824" s="3"/>
      <c r="K824" s="3"/>
      <c r="L824" s="3"/>
      <c r="M824" s="3"/>
      <c r="N824" s="3"/>
      <c r="P824" s="3"/>
      <c r="Q824" s="3"/>
      <c r="R824" s="3"/>
    </row>
    <row r="825" ht="15.75" customHeight="1">
      <c r="A825" s="3"/>
      <c r="B825" s="3"/>
      <c r="C825" s="3"/>
      <c r="D825" s="3"/>
      <c r="E825" s="3"/>
      <c r="F825" s="3"/>
      <c r="G825" s="3"/>
      <c r="H825" s="3"/>
      <c r="I825" s="3"/>
      <c r="J825" s="3"/>
      <c r="K825" s="3"/>
      <c r="L825" s="3"/>
      <c r="M825" s="3"/>
      <c r="N825" s="3"/>
      <c r="P825" s="3"/>
      <c r="Q825" s="3"/>
      <c r="R825" s="3"/>
    </row>
    <row r="826" ht="15.75" customHeight="1">
      <c r="A826" s="3"/>
      <c r="B826" s="3"/>
      <c r="C826" s="3"/>
      <c r="D826" s="3"/>
      <c r="E826" s="3"/>
      <c r="F826" s="3"/>
      <c r="G826" s="3"/>
      <c r="H826" s="3"/>
      <c r="I826" s="3"/>
      <c r="J826" s="3"/>
      <c r="K826" s="3"/>
      <c r="L826" s="3"/>
      <c r="M826" s="3"/>
      <c r="N826" s="3"/>
      <c r="P826" s="3"/>
      <c r="Q826" s="3"/>
      <c r="R826" s="3"/>
    </row>
    <row r="827" ht="15.75" customHeight="1">
      <c r="A827" s="3"/>
      <c r="B827" s="3"/>
      <c r="C827" s="3"/>
      <c r="D827" s="3"/>
      <c r="E827" s="3"/>
      <c r="F827" s="3"/>
      <c r="G827" s="3"/>
      <c r="H827" s="3"/>
      <c r="I827" s="3"/>
      <c r="J827" s="3"/>
      <c r="K827" s="3"/>
      <c r="L827" s="3"/>
      <c r="M827" s="3"/>
      <c r="N827" s="3"/>
      <c r="P827" s="3"/>
      <c r="Q827" s="3"/>
      <c r="R827" s="3"/>
    </row>
    <row r="828" ht="15.75" customHeight="1">
      <c r="A828" s="3"/>
      <c r="B828" s="3"/>
      <c r="C828" s="3"/>
      <c r="D828" s="3"/>
      <c r="E828" s="3"/>
      <c r="F828" s="3"/>
      <c r="G828" s="3"/>
      <c r="H828" s="3"/>
      <c r="I828" s="3"/>
      <c r="J828" s="3"/>
      <c r="K828" s="3"/>
      <c r="L828" s="3"/>
      <c r="M828" s="3"/>
      <c r="N828" s="3"/>
      <c r="P828" s="3"/>
      <c r="Q828" s="3"/>
      <c r="R828" s="3"/>
    </row>
    <row r="829" ht="15.75" customHeight="1">
      <c r="A829" s="3"/>
      <c r="B829" s="3"/>
      <c r="C829" s="3"/>
      <c r="D829" s="3"/>
      <c r="E829" s="3"/>
      <c r="F829" s="3"/>
      <c r="G829" s="3"/>
      <c r="H829" s="3"/>
      <c r="I829" s="3"/>
      <c r="J829" s="3"/>
      <c r="K829" s="3"/>
      <c r="L829" s="3"/>
      <c r="M829" s="3"/>
      <c r="N829" s="3"/>
      <c r="P829" s="3"/>
      <c r="Q829" s="3"/>
      <c r="R829" s="3"/>
    </row>
    <row r="830" ht="15.75" customHeight="1">
      <c r="A830" s="3"/>
      <c r="B830" s="3"/>
      <c r="C830" s="3"/>
      <c r="D830" s="3"/>
      <c r="E830" s="3"/>
      <c r="F830" s="3"/>
      <c r="G830" s="3"/>
      <c r="H830" s="3"/>
      <c r="I830" s="3"/>
      <c r="J830" s="3"/>
      <c r="K830" s="3"/>
      <c r="L830" s="3"/>
      <c r="M830" s="3"/>
      <c r="N830" s="3"/>
      <c r="P830" s="3"/>
      <c r="Q830" s="3"/>
      <c r="R830" s="3"/>
    </row>
    <row r="831" ht="15.75" customHeight="1">
      <c r="A831" s="3"/>
      <c r="B831" s="3"/>
      <c r="C831" s="3"/>
      <c r="D831" s="3"/>
      <c r="E831" s="3"/>
      <c r="F831" s="3"/>
      <c r="G831" s="3"/>
      <c r="H831" s="3"/>
      <c r="I831" s="3"/>
      <c r="J831" s="3"/>
      <c r="K831" s="3"/>
      <c r="L831" s="3"/>
      <c r="M831" s="3"/>
      <c r="N831" s="3"/>
      <c r="P831" s="3"/>
      <c r="Q831" s="3"/>
      <c r="R831" s="3"/>
    </row>
    <row r="832" ht="15.75" customHeight="1">
      <c r="A832" s="3"/>
      <c r="B832" s="3"/>
      <c r="C832" s="3"/>
      <c r="D832" s="3"/>
      <c r="E832" s="3"/>
      <c r="F832" s="3"/>
      <c r="G832" s="3"/>
      <c r="H832" s="3"/>
      <c r="I832" s="3"/>
      <c r="J832" s="3"/>
      <c r="K832" s="3"/>
      <c r="L832" s="3"/>
      <c r="M832" s="3"/>
      <c r="N832" s="3"/>
      <c r="P832" s="3"/>
      <c r="Q832" s="3"/>
      <c r="R832" s="3"/>
    </row>
    <row r="833" ht="15.75" customHeight="1">
      <c r="A833" s="3"/>
      <c r="B833" s="3"/>
      <c r="C833" s="3"/>
      <c r="D833" s="3"/>
      <c r="E833" s="3"/>
      <c r="F833" s="3"/>
      <c r="G833" s="3"/>
      <c r="H833" s="3"/>
      <c r="I833" s="3"/>
      <c r="J833" s="3"/>
      <c r="K833" s="3"/>
      <c r="L833" s="3"/>
      <c r="M833" s="3"/>
      <c r="N833" s="3"/>
      <c r="P833" s="3"/>
      <c r="Q833" s="3"/>
      <c r="R833" s="3"/>
    </row>
    <row r="834" ht="15.75" customHeight="1">
      <c r="A834" s="3"/>
      <c r="B834" s="3"/>
      <c r="C834" s="3"/>
      <c r="D834" s="3"/>
      <c r="E834" s="3"/>
      <c r="F834" s="3"/>
      <c r="G834" s="3"/>
      <c r="H834" s="3"/>
      <c r="I834" s="3"/>
      <c r="J834" s="3"/>
      <c r="K834" s="3"/>
      <c r="L834" s="3"/>
      <c r="M834" s="3"/>
      <c r="N834" s="3"/>
      <c r="P834" s="3"/>
      <c r="Q834" s="3"/>
      <c r="R834" s="3"/>
    </row>
    <row r="835" ht="15.75" customHeight="1">
      <c r="A835" s="3"/>
      <c r="B835" s="3"/>
      <c r="C835" s="3"/>
      <c r="D835" s="3"/>
      <c r="E835" s="3"/>
      <c r="F835" s="3"/>
      <c r="G835" s="3"/>
      <c r="H835" s="3"/>
      <c r="I835" s="3"/>
      <c r="J835" s="3"/>
      <c r="K835" s="3"/>
      <c r="L835" s="3"/>
      <c r="M835" s="3"/>
      <c r="N835" s="3"/>
      <c r="P835" s="3"/>
      <c r="Q835" s="3"/>
      <c r="R835" s="3"/>
    </row>
    <row r="836" ht="15.75" customHeight="1">
      <c r="A836" s="3"/>
      <c r="B836" s="3"/>
      <c r="C836" s="3"/>
      <c r="D836" s="3"/>
      <c r="E836" s="3"/>
      <c r="F836" s="3"/>
      <c r="G836" s="3"/>
      <c r="H836" s="3"/>
      <c r="I836" s="3"/>
      <c r="J836" s="3"/>
      <c r="K836" s="3"/>
      <c r="L836" s="3"/>
      <c r="M836" s="3"/>
      <c r="N836" s="3"/>
      <c r="P836" s="3"/>
      <c r="Q836" s="3"/>
      <c r="R836" s="3"/>
    </row>
    <row r="837" ht="15.75" customHeight="1">
      <c r="A837" s="3"/>
      <c r="B837" s="3"/>
      <c r="C837" s="3"/>
      <c r="D837" s="3"/>
      <c r="E837" s="3"/>
      <c r="F837" s="3"/>
      <c r="G837" s="3"/>
      <c r="H837" s="3"/>
      <c r="I837" s="3"/>
      <c r="J837" s="3"/>
      <c r="K837" s="3"/>
      <c r="L837" s="3"/>
      <c r="M837" s="3"/>
      <c r="N837" s="3"/>
      <c r="P837" s="3"/>
      <c r="Q837" s="3"/>
      <c r="R837" s="3"/>
    </row>
    <row r="838" ht="15.75" customHeight="1">
      <c r="A838" s="3"/>
      <c r="B838" s="3"/>
      <c r="C838" s="3"/>
      <c r="D838" s="3"/>
      <c r="E838" s="3"/>
      <c r="F838" s="3"/>
      <c r="G838" s="3"/>
      <c r="H838" s="3"/>
      <c r="I838" s="3"/>
      <c r="J838" s="3"/>
      <c r="K838" s="3"/>
      <c r="L838" s="3"/>
      <c r="M838" s="3"/>
      <c r="N838" s="3"/>
      <c r="P838" s="3"/>
      <c r="Q838" s="3"/>
      <c r="R838" s="3"/>
    </row>
    <row r="839" ht="15.75" customHeight="1">
      <c r="A839" s="3"/>
      <c r="B839" s="3"/>
      <c r="C839" s="3"/>
      <c r="D839" s="3"/>
      <c r="E839" s="3"/>
      <c r="F839" s="3"/>
      <c r="G839" s="3"/>
      <c r="H839" s="3"/>
      <c r="I839" s="3"/>
      <c r="J839" s="3"/>
      <c r="K839" s="3"/>
      <c r="L839" s="3"/>
      <c r="M839" s="3"/>
      <c r="N839" s="3"/>
      <c r="P839" s="3"/>
      <c r="Q839" s="3"/>
      <c r="R839" s="3"/>
    </row>
    <row r="840" ht="15.75" customHeight="1">
      <c r="A840" s="3"/>
      <c r="B840" s="3"/>
      <c r="C840" s="3"/>
      <c r="D840" s="3"/>
      <c r="E840" s="3"/>
      <c r="F840" s="3"/>
      <c r="G840" s="3"/>
      <c r="H840" s="3"/>
      <c r="I840" s="3"/>
      <c r="J840" s="3"/>
      <c r="K840" s="3"/>
      <c r="L840" s="3"/>
      <c r="M840" s="3"/>
      <c r="N840" s="3"/>
      <c r="P840" s="3"/>
      <c r="Q840" s="3"/>
      <c r="R840" s="3"/>
    </row>
    <row r="841" ht="15.75" customHeight="1">
      <c r="A841" s="3"/>
      <c r="B841" s="3"/>
      <c r="C841" s="3"/>
      <c r="D841" s="3"/>
      <c r="E841" s="3"/>
      <c r="F841" s="3"/>
      <c r="G841" s="3"/>
      <c r="H841" s="3"/>
      <c r="I841" s="3"/>
      <c r="J841" s="3"/>
      <c r="K841" s="3"/>
      <c r="L841" s="3"/>
      <c r="M841" s="3"/>
      <c r="N841" s="3"/>
      <c r="P841" s="3"/>
      <c r="Q841" s="3"/>
      <c r="R841" s="3"/>
    </row>
    <row r="842" ht="15.75" customHeight="1">
      <c r="A842" s="3"/>
      <c r="B842" s="3"/>
      <c r="C842" s="3"/>
      <c r="D842" s="3"/>
      <c r="E842" s="3"/>
      <c r="F842" s="3"/>
      <c r="G842" s="3"/>
      <c r="H842" s="3"/>
      <c r="I842" s="3"/>
      <c r="J842" s="3"/>
      <c r="K842" s="3"/>
      <c r="L842" s="3"/>
      <c r="M842" s="3"/>
      <c r="N842" s="3"/>
      <c r="P842" s="3"/>
      <c r="Q842" s="3"/>
      <c r="R842" s="3"/>
    </row>
    <row r="843" ht="15.75" customHeight="1">
      <c r="A843" s="3"/>
      <c r="B843" s="3"/>
      <c r="C843" s="3"/>
      <c r="D843" s="3"/>
      <c r="E843" s="3"/>
      <c r="F843" s="3"/>
      <c r="G843" s="3"/>
      <c r="H843" s="3"/>
      <c r="I843" s="3"/>
      <c r="J843" s="3"/>
      <c r="K843" s="3"/>
      <c r="L843" s="3"/>
      <c r="M843" s="3"/>
      <c r="N843" s="3"/>
      <c r="P843" s="3"/>
      <c r="Q843" s="3"/>
      <c r="R843" s="3"/>
    </row>
    <row r="844" ht="15.75" customHeight="1">
      <c r="A844" s="3"/>
      <c r="B844" s="3"/>
      <c r="C844" s="3"/>
      <c r="D844" s="3"/>
      <c r="E844" s="3"/>
      <c r="F844" s="3"/>
      <c r="G844" s="3"/>
      <c r="H844" s="3"/>
      <c r="I844" s="3"/>
      <c r="J844" s="3"/>
      <c r="K844" s="3"/>
      <c r="L844" s="3"/>
      <c r="M844" s="3"/>
      <c r="N844" s="3"/>
      <c r="P844" s="3"/>
      <c r="Q844" s="3"/>
      <c r="R844" s="3"/>
    </row>
    <row r="845" ht="15.75" customHeight="1">
      <c r="A845" s="3"/>
      <c r="B845" s="3"/>
      <c r="C845" s="3"/>
      <c r="D845" s="3"/>
      <c r="E845" s="3"/>
      <c r="F845" s="3"/>
      <c r="G845" s="3"/>
      <c r="H845" s="3"/>
      <c r="I845" s="3"/>
      <c r="J845" s="3"/>
      <c r="K845" s="3"/>
      <c r="L845" s="3"/>
      <c r="M845" s="3"/>
      <c r="N845" s="3"/>
      <c r="P845" s="3"/>
      <c r="Q845" s="3"/>
      <c r="R845" s="3"/>
    </row>
    <row r="846" ht="15.75" customHeight="1">
      <c r="A846" s="3"/>
      <c r="B846" s="3"/>
      <c r="C846" s="3"/>
      <c r="D846" s="3"/>
      <c r="E846" s="3"/>
      <c r="F846" s="3"/>
      <c r="G846" s="3"/>
      <c r="H846" s="3"/>
      <c r="I846" s="3"/>
      <c r="J846" s="3"/>
      <c r="K846" s="3"/>
      <c r="L846" s="3"/>
      <c r="M846" s="3"/>
      <c r="N846" s="3"/>
      <c r="P846" s="3"/>
      <c r="Q846" s="3"/>
      <c r="R846" s="3"/>
    </row>
    <row r="847" ht="15.75" customHeight="1">
      <c r="A847" s="3"/>
      <c r="B847" s="3"/>
      <c r="C847" s="3"/>
      <c r="D847" s="3"/>
      <c r="E847" s="3"/>
      <c r="F847" s="3"/>
      <c r="G847" s="3"/>
      <c r="H847" s="3"/>
      <c r="I847" s="3"/>
      <c r="J847" s="3"/>
      <c r="K847" s="3"/>
      <c r="L847" s="3"/>
      <c r="M847" s="3"/>
      <c r="N847" s="3"/>
      <c r="P847" s="3"/>
      <c r="Q847" s="3"/>
      <c r="R847" s="3"/>
    </row>
    <row r="848" ht="15.75" customHeight="1">
      <c r="A848" s="3"/>
      <c r="B848" s="3"/>
      <c r="C848" s="3"/>
      <c r="D848" s="3"/>
      <c r="E848" s="3"/>
      <c r="F848" s="3"/>
      <c r="G848" s="3"/>
      <c r="H848" s="3"/>
      <c r="I848" s="3"/>
      <c r="J848" s="3"/>
      <c r="K848" s="3"/>
      <c r="L848" s="3"/>
      <c r="M848" s="3"/>
      <c r="N848" s="3"/>
      <c r="P848" s="3"/>
      <c r="Q848" s="3"/>
      <c r="R848" s="3"/>
    </row>
    <row r="849" ht="15.75" customHeight="1">
      <c r="A849" s="3"/>
      <c r="B849" s="3"/>
      <c r="C849" s="3"/>
      <c r="D849" s="3"/>
      <c r="E849" s="3"/>
      <c r="F849" s="3"/>
      <c r="G849" s="3"/>
      <c r="H849" s="3"/>
      <c r="I849" s="3"/>
      <c r="J849" s="3"/>
      <c r="K849" s="3"/>
      <c r="L849" s="3"/>
      <c r="M849" s="3"/>
      <c r="N849" s="3"/>
      <c r="P849" s="3"/>
      <c r="Q849" s="3"/>
      <c r="R849" s="3"/>
    </row>
    <row r="850" ht="15.75" customHeight="1">
      <c r="A850" s="3"/>
      <c r="B850" s="3"/>
      <c r="C850" s="3"/>
      <c r="D850" s="3"/>
      <c r="E850" s="3"/>
      <c r="F850" s="3"/>
      <c r="G850" s="3"/>
      <c r="H850" s="3"/>
      <c r="I850" s="3"/>
      <c r="J850" s="3"/>
      <c r="K850" s="3"/>
      <c r="L850" s="3"/>
      <c r="M850" s="3"/>
      <c r="N850" s="3"/>
      <c r="P850" s="3"/>
      <c r="Q850" s="3"/>
      <c r="R850" s="3"/>
    </row>
    <row r="851" ht="15.75" customHeight="1">
      <c r="A851" s="3"/>
      <c r="B851" s="3"/>
      <c r="C851" s="3"/>
      <c r="D851" s="3"/>
      <c r="E851" s="3"/>
      <c r="F851" s="3"/>
      <c r="G851" s="3"/>
      <c r="H851" s="3"/>
      <c r="I851" s="3"/>
      <c r="J851" s="3"/>
      <c r="K851" s="3"/>
      <c r="L851" s="3"/>
      <c r="M851" s="3"/>
      <c r="N851" s="3"/>
      <c r="P851" s="3"/>
      <c r="Q851" s="3"/>
      <c r="R851" s="3"/>
    </row>
    <row r="852" ht="15.75" customHeight="1">
      <c r="A852" s="3"/>
      <c r="B852" s="3"/>
      <c r="C852" s="3"/>
      <c r="D852" s="3"/>
      <c r="E852" s="3"/>
      <c r="F852" s="3"/>
      <c r="G852" s="3"/>
      <c r="H852" s="3"/>
      <c r="I852" s="3"/>
      <c r="J852" s="3"/>
      <c r="K852" s="3"/>
      <c r="L852" s="3"/>
      <c r="M852" s="3"/>
      <c r="N852" s="3"/>
      <c r="P852" s="3"/>
      <c r="Q852" s="3"/>
      <c r="R852" s="3"/>
    </row>
    <row r="853" ht="15.75" customHeight="1">
      <c r="A853" s="3"/>
      <c r="B853" s="3"/>
      <c r="C853" s="3"/>
      <c r="D853" s="3"/>
      <c r="E853" s="3"/>
      <c r="F853" s="3"/>
      <c r="G853" s="3"/>
      <c r="H853" s="3"/>
      <c r="I853" s="3"/>
      <c r="J853" s="3"/>
      <c r="K853" s="3"/>
      <c r="L853" s="3"/>
      <c r="M853" s="3"/>
      <c r="N853" s="3"/>
      <c r="P853" s="3"/>
      <c r="Q853" s="3"/>
      <c r="R853" s="3"/>
    </row>
    <row r="854" ht="15.75" customHeight="1">
      <c r="A854" s="3"/>
      <c r="B854" s="3"/>
      <c r="C854" s="3"/>
      <c r="D854" s="3"/>
      <c r="E854" s="3"/>
      <c r="F854" s="3"/>
      <c r="G854" s="3"/>
      <c r="H854" s="3"/>
      <c r="I854" s="3"/>
      <c r="J854" s="3"/>
      <c r="K854" s="3"/>
      <c r="L854" s="3"/>
      <c r="M854" s="3"/>
      <c r="N854" s="3"/>
      <c r="P854" s="3"/>
      <c r="Q854" s="3"/>
      <c r="R854" s="3"/>
    </row>
    <row r="855" ht="15.75" customHeight="1">
      <c r="A855" s="3"/>
      <c r="B855" s="3"/>
      <c r="C855" s="3"/>
      <c r="D855" s="3"/>
      <c r="E855" s="3"/>
      <c r="F855" s="3"/>
      <c r="G855" s="3"/>
      <c r="H855" s="3"/>
      <c r="I855" s="3"/>
      <c r="J855" s="3"/>
      <c r="K855" s="3"/>
      <c r="L855" s="3"/>
      <c r="M855" s="3"/>
      <c r="N855" s="3"/>
      <c r="P855" s="3"/>
      <c r="Q855" s="3"/>
      <c r="R855" s="3"/>
    </row>
    <row r="856" ht="15.75" customHeight="1">
      <c r="A856" s="3"/>
      <c r="B856" s="3"/>
      <c r="C856" s="3"/>
      <c r="D856" s="3"/>
      <c r="E856" s="3"/>
      <c r="F856" s="3"/>
      <c r="G856" s="3"/>
      <c r="H856" s="3"/>
      <c r="I856" s="3"/>
      <c r="J856" s="3"/>
      <c r="K856" s="3"/>
      <c r="L856" s="3"/>
      <c r="M856" s="3"/>
      <c r="N856" s="3"/>
      <c r="P856" s="3"/>
      <c r="Q856" s="3"/>
      <c r="R856" s="3"/>
    </row>
    <row r="857" ht="15.75" customHeight="1">
      <c r="A857" s="3"/>
      <c r="B857" s="3"/>
      <c r="C857" s="3"/>
      <c r="D857" s="3"/>
      <c r="E857" s="3"/>
      <c r="F857" s="3"/>
      <c r="G857" s="3"/>
      <c r="H857" s="3"/>
      <c r="I857" s="3"/>
      <c r="J857" s="3"/>
      <c r="K857" s="3"/>
      <c r="L857" s="3"/>
      <c r="M857" s="3"/>
      <c r="N857" s="3"/>
      <c r="P857" s="3"/>
      <c r="Q857" s="3"/>
      <c r="R857" s="3"/>
    </row>
    <row r="858" ht="15.75" customHeight="1">
      <c r="A858" s="3"/>
      <c r="B858" s="3"/>
      <c r="C858" s="3"/>
      <c r="D858" s="3"/>
      <c r="E858" s="3"/>
      <c r="F858" s="3"/>
      <c r="G858" s="3"/>
      <c r="H858" s="3"/>
      <c r="I858" s="3"/>
      <c r="J858" s="3"/>
      <c r="K858" s="3"/>
      <c r="L858" s="3"/>
      <c r="M858" s="3"/>
      <c r="N858" s="3"/>
      <c r="P858" s="3"/>
      <c r="Q858" s="3"/>
      <c r="R858" s="3"/>
    </row>
    <row r="859" ht="15.75" customHeight="1">
      <c r="A859" s="3"/>
      <c r="B859" s="3"/>
      <c r="C859" s="3"/>
      <c r="D859" s="3"/>
      <c r="E859" s="3"/>
      <c r="F859" s="3"/>
      <c r="G859" s="3"/>
      <c r="H859" s="3"/>
      <c r="I859" s="3"/>
      <c r="J859" s="3"/>
      <c r="K859" s="3"/>
      <c r="L859" s="3"/>
      <c r="M859" s="3"/>
      <c r="N859" s="3"/>
      <c r="P859" s="3"/>
      <c r="Q859" s="3"/>
      <c r="R859" s="3"/>
    </row>
    <row r="860" ht="15.75" customHeight="1">
      <c r="A860" s="3"/>
      <c r="B860" s="3"/>
      <c r="C860" s="3"/>
      <c r="D860" s="3"/>
      <c r="E860" s="3"/>
      <c r="F860" s="3"/>
      <c r="G860" s="3"/>
      <c r="H860" s="3"/>
      <c r="I860" s="3"/>
      <c r="J860" s="3"/>
      <c r="K860" s="3"/>
      <c r="L860" s="3"/>
      <c r="M860" s="3"/>
      <c r="N860" s="3"/>
      <c r="P860" s="3"/>
      <c r="Q860" s="3"/>
      <c r="R860" s="3"/>
    </row>
    <row r="861" ht="15.75" customHeight="1">
      <c r="A861" s="3"/>
      <c r="B861" s="3"/>
      <c r="C861" s="3"/>
      <c r="D861" s="3"/>
      <c r="E861" s="3"/>
      <c r="F861" s="3"/>
      <c r="G861" s="3"/>
      <c r="H861" s="3"/>
      <c r="I861" s="3"/>
      <c r="J861" s="3"/>
      <c r="K861" s="3"/>
      <c r="L861" s="3"/>
      <c r="M861" s="3"/>
      <c r="N861" s="3"/>
      <c r="P861" s="3"/>
      <c r="Q861" s="3"/>
      <c r="R861" s="3"/>
    </row>
    <row r="862" ht="15.75" customHeight="1">
      <c r="A862" s="3"/>
      <c r="B862" s="3"/>
      <c r="C862" s="3"/>
      <c r="D862" s="3"/>
      <c r="E862" s="3"/>
      <c r="F862" s="3"/>
      <c r="G862" s="3"/>
      <c r="H862" s="3"/>
      <c r="I862" s="3"/>
      <c r="J862" s="3"/>
      <c r="K862" s="3"/>
      <c r="L862" s="3"/>
      <c r="M862" s="3"/>
      <c r="N862" s="3"/>
      <c r="P862" s="3"/>
      <c r="Q862" s="3"/>
      <c r="R862" s="3"/>
    </row>
    <row r="863" ht="15.75" customHeight="1">
      <c r="A863" s="3"/>
      <c r="B863" s="3"/>
      <c r="C863" s="3"/>
      <c r="D863" s="3"/>
      <c r="E863" s="3"/>
      <c r="F863" s="3"/>
      <c r="G863" s="3"/>
      <c r="H863" s="3"/>
      <c r="I863" s="3"/>
      <c r="J863" s="3"/>
      <c r="K863" s="3"/>
      <c r="L863" s="3"/>
      <c r="M863" s="3"/>
      <c r="N863" s="3"/>
      <c r="P863" s="3"/>
      <c r="Q863" s="3"/>
      <c r="R863" s="3"/>
    </row>
    <row r="864" ht="15.75" customHeight="1">
      <c r="A864" s="3"/>
      <c r="B864" s="3"/>
      <c r="C864" s="3"/>
      <c r="D864" s="3"/>
      <c r="E864" s="3"/>
      <c r="F864" s="3"/>
      <c r="G864" s="3"/>
      <c r="H864" s="3"/>
      <c r="I864" s="3"/>
      <c r="J864" s="3"/>
      <c r="K864" s="3"/>
      <c r="L864" s="3"/>
      <c r="M864" s="3"/>
      <c r="N864" s="3"/>
      <c r="P864" s="3"/>
      <c r="Q864" s="3"/>
      <c r="R864" s="3"/>
    </row>
    <row r="865" ht="15.75" customHeight="1">
      <c r="A865" s="3"/>
      <c r="B865" s="3"/>
      <c r="C865" s="3"/>
      <c r="D865" s="3"/>
      <c r="E865" s="3"/>
      <c r="F865" s="3"/>
      <c r="G865" s="3"/>
      <c r="H865" s="3"/>
      <c r="I865" s="3"/>
      <c r="J865" s="3"/>
      <c r="K865" s="3"/>
      <c r="L865" s="3"/>
      <c r="M865" s="3"/>
      <c r="N865" s="3"/>
      <c r="P865" s="3"/>
      <c r="Q865" s="3"/>
      <c r="R865" s="3"/>
    </row>
    <row r="866" ht="15.75" customHeight="1">
      <c r="A866" s="3"/>
      <c r="B866" s="3"/>
      <c r="C866" s="3"/>
      <c r="D866" s="3"/>
      <c r="E866" s="3"/>
      <c r="F866" s="3"/>
      <c r="G866" s="3"/>
      <c r="H866" s="3"/>
      <c r="I866" s="3"/>
      <c r="J866" s="3"/>
      <c r="K866" s="3"/>
      <c r="L866" s="3"/>
      <c r="M866" s="3"/>
      <c r="N866" s="3"/>
      <c r="P866" s="3"/>
      <c r="Q866" s="3"/>
      <c r="R866" s="3"/>
    </row>
    <row r="867" ht="15.75" customHeight="1">
      <c r="A867" s="3"/>
      <c r="B867" s="3"/>
      <c r="C867" s="3"/>
      <c r="D867" s="3"/>
      <c r="E867" s="3"/>
      <c r="F867" s="3"/>
      <c r="G867" s="3"/>
      <c r="H867" s="3"/>
      <c r="I867" s="3"/>
      <c r="J867" s="3"/>
      <c r="K867" s="3"/>
      <c r="L867" s="3"/>
      <c r="M867" s="3"/>
      <c r="N867" s="3"/>
      <c r="P867" s="3"/>
      <c r="Q867" s="3"/>
      <c r="R867" s="3"/>
    </row>
    <row r="868" ht="15.75" customHeight="1">
      <c r="A868" s="3"/>
      <c r="B868" s="3"/>
      <c r="C868" s="3"/>
      <c r="D868" s="3"/>
      <c r="E868" s="3"/>
      <c r="F868" s="3"/>
      <c r="G868" s="3"/>
      <c r="H868" s="3"/>
      <c r="I868" s="3"/>
      <c r="J868" s="3"/>
      <c r="K868" s="3"/>
      <c r="L868" s="3"/>
      <c r="M868" s="3"/>
      <c r="N868" s="3"/>
      <c r="P868" s="3"/>
      <c r="Q868" s="3"/>
      <c r="R868" s="3"/>
    </row>
    <row r="869" ht="15.75" customHeight="1">
      <c r="A869" s="3"/>
      <c r="B869" s="3"/>
      <c r="C869" s="3"/>
      <c r="D869" s="3"/>
      <c r="E869" s="3"/>
      <c r="F869" s="3"/>
      <c r="G869" s="3"/>
      <c r="H869" s="3"/>
      <c r="I869" s="3"/>
      <c r="J869" s="3"/>
      <c r="K869" s="3"/>
      <c r="L869" s="3"/>
      <c r="M869" s="3"/>
      <c r="N869" s="3"/>
      <c r="P869" s="3"/>
      <c r="Q869" s="3"/>
      <c r="R869" s="3"/>
    </row>
    <row r="870" ht="15.75" customHeight="1">
      <c r="A870" s="3"/>
      <c r="B870" s="3"/>
      <c r="C870" s="3"/>
      <c r="D870" s="3"/>
      <c r="E870" s="3"/>
      <c r="F870" s="3"/>
      <c r="G870" s="3"/>
      <c r="H870" s="3"/>
      <c r="I870" s="3"/>
      <c r="J870" s="3"/>
      <c r="K870" s="3"/>
      <c r="L870" s="3"/>
      <c r="M870" s="3"/>
      <c r="N870" s="3"/>
      <c r="P870" s="3"/>
      <c r="Q870" s="3"/>
      <c r="R870" s="3"/>
    </row>
    <row r="871" ht="15.75" customHeight="1">
      <c r="A871" s="3"/>
      <c r="B871" s="3"/>
      <c r="C871" s="3"/>
      <c r="D871" s="3"/>
      <c r="E871" s="3"/>
      <c r="F871" s="3"/>
      <c r="G871" s="3"/>
      <c r="H871" s="3"/>
      <c r="I871" s="3"/>
      <c r="J871" s="3"/>
      <c r="K871" s="3"/>
      <c r="L871" s="3"/>
      <c r="M871" s="3"/>
      <c r="N871" s="3"/>
      <c r="P871" s="3"/>
      <c r="Q871" s="3"/>
      <c r="R871" s="3"/>
    </row>
    <row r="872" ht="15.75" customHeight="1">
      <c r="A872" s="3"/>
      <c r="B872" s="3"/>
      <c r="C872" s="3"/>
      <c r="D872" s="3"/>
      <c r="E872" s="3"/>
      <c r="F872" s="3"/>
      <c r="G872" s="3"/>
      <c r="H872" s="3"/>
      <c r="I872" s="3"/>
      <c r="J872" s="3"/>
      <c r="K872" s="3"/>
      <c r="L872" s="3"/>
      <c r="M872" s="3"/>
      <c r="N872" s="3"/>
      <c r="P872" s="3"/>
      <c r="Q872" s="3"/>
      <c r="R872" s="3"/>
    </row>
    <row r="873" ht="15.75" customHeight="1">
      <c r="A873" s="3"/>
      <c r="B873" s="3"/>
      <c r="C873" s="3"/>
      <c r="D873" s="3"/>
      <c r="E873" s="3"/>
      <c r="F873" s="3"/>
      <c r="G873" s="3"/>
      <c r="H873" s="3"/>
      <c r="I873" s="3"/>
      <c r="J873" s="3"/>
      <c r="K873" s="3"/>
      <c r="L873" s="3"/>
      <c r="M873" s="3"/>
      <c r="N873" s="3"/>
      <c r="P873" s="3"/>
      <c r="Q873" s="3"/>
      <c r="R873" s="3"/>
    </row>
    <row r="874" ht="15.75" customHeight="1">
      <c r="A874" s="3"/>
      <c r="B874" s="3"/>
      <c r="C874" s="3"/>
      <c r="D874" s="3"/>
      <c r="E874" s="3"/>
      <c r="F874" s="3"/>
      <c r="G874" s="3"/>
      <c r="H874" s="3"/>
      <c r="I874" s="3"/>
      <c r="J874" s="3"/>
      <c r="K874" s="3"/>
      <c r="L874" s="3"/>
      <c r="M874" s="3"/>
      <c r="N874" s="3"/>
      <c r="P874" s="3"/>
      <c r="Q874" s="3"/>
      <c r="R874" s="3"/>
    </row>
    <row r="875" ht="15.75" customHeight="1">
      <c r="A875" s="3"/>
      <c r="B875" s="3"/>
      <c r="C875" s="3"/>
      <c r="D875" s="3"/>
      <c r="E875" s="3"/>
      <c r="F875" s="3"/>
      <c r="G875" s="3"/>
      <c r="H875" s="3"/>
      <c r="I875" s="3"/>
      <c r="J875" s="3"/>
      <c r="K875" s="3"/>
      <c r="L875" s="3"/>
      <c r="M875" s="3"/>
      <c r="N875" s="3"/>
      <c r="P875" s="3"/>
      <c r="Q875" s="3"/>
      <c r="R875" s="3"/>
    </row>
    <row r="876" ht="15.75" customHeight="1">
      <c r="A876" s="3"/>
      <c r="B876" s="3"/>
      <c r="C876" s="3"/>
      <c r="D876" s="3"/>
      <c r="E876" s="3"/>
      <c r="F876" s="3"/>
      <c r="G876" s="3"/>
      <c r="H876" s="3"/>
      <c r="I876" s="3"/>
      <c r="J876" s="3"/>
      <c r="K876" s="3"/>
      <c r="L876" s="3"/>
      <c r="M876" s="3"/>
      <c r="N876" s="3"/>
      <c r="P876" s="3"/>
      <c r="Q876" s="3"/>
      <c r="R876" s="3"/>
    </row>
    <row r="877" ht="15.75" customHeight="1">
      <c r="A877" s="3"/>
      <c r="B877" s="3"/>
      <c r="C877" s="3"/>
      <c r="D877" s="3"/>
      <c r="E877" s="3"/>
      <c r="F877" s="3"/>
      <c r="G877" s="3"/>
      <c r="H877" s="3"/>
      <c r="I877" s="3"/>
      <c r="J877" s="3"/>
      <c r="K877" s="3"/>
      <c r="L877" s="3"/>
      <c r="M877" s="3"/>
      <c r="N877" s="3"/>
      <c r="P877" s="3"/>
      <c r="Q877" s="3"/>
      <c r="R877" s="3"/>
    </row>
    <row r="878" ht="15.75" customHeight="1">
      <c r="A878" s="3"/>
      <c r="B878" s="3"/>
      <c r="C878" s="3"/>
      <c r="D878" s="3"/>
      <c r="E878" s="3"/>
      <c r="F878" s="3"/>
      <c r="G878" s="3"/>
      <c r="H878" s="3"/>
      <c r="I878" s="3"/>
      <c r="J878" s="3"/>
      <c r="K878" s="3"/>
      <c r="L878" s="3"/>
      <c r="M878" s="3"/>
      <c r="N878" s="3"/>
      <c r="P878" s="3"/>
      <c r="Q878" s="3"/>
      <c r="R878" s="3"/>
    </row>
    <row r="879" ht="15.75" customHeight="1">
      <c r="A879" s="3"/>
      <c r="B879" s="3"/>
      <c r="C879" s="3"/>
      <c r="D879" s="3"/>
      <c r="E879" s="3"/>
      <c r="F879" s="3"/>
      <c r="G879" s="3"/>
      <c r="H879" s="3"/>
      <c r="I879" s="3"/>
      <c r="J879" s="3"/>
      <c r="K879" s="3"/>
      <c r="L879" s="3"/>
      <c r="M879" s="3"/>
      <c r="N879" s="3"/>
      <c r="P879" s="3"/>
      <c r="Q879" s="3"/>
      <c r="R879" s="3"/>
    </row>
    <row r="880" ht="15.75" customHeight="1">
      <c r="A880" s="3"/>
      <c r="B880" s="3"/>
      <c r="C880" s="3"/>
      <c r="D880" s="3"/>
      <c r="E880" s="3"/>
      <c r="F880" s="3"/>
      <c r="G880" s="3"/>
      <c r="H880" s="3"/>
      <c r="I880" s="3"/>
      <c r="J880" s="3"/>
      <c r="K880" s="3"/>
      <c r="L880" s="3"/>
      <c r="M880" s="3"/>
      <c r="N880" s="3"/>
      <c r="P880" s="3"/>
      <c r="Q880" s="3"/>
      <c r="R880" s="3"/>
    </row>
    <row r="881" ht="15.75" customHeight="1">
      <c r="A881" s="3"/>
      <c r="B881" s="3"/>
      <c r="C881" s="3"/>
      <c r="D881" s="3"/>
      <c r="E881" s="3"/>
      <c r="F881" s="3"/>
      <c r="G881" s="3"/>
      <c r="H881" s="3"/>
      <c r="I881" s="3"/>
      <c r="J881" s="3"/>
      <c r="K881" s="3"/>
      <c r="L881" s="3"/>
      <c r="M881" s="3"/>
      <c r="N881" s="3"/>
      <c r="P881" s="3"/>
      <c r="Q881" s="3"/>
      <c r="R881" s="3"/>
    </row>
    <row r="882" ht="15.75" customHeight="1">
      <c r="A882" s="3"/>
      <c r="B882" s="3"/>
      <c r="C882" s="3"/>
      <c r="D882" s="3"/>
      <c r="E882" s="3"/>
      <c r="F882" s="3"/>
      <c r="G882" s="3"/>
      <c r="H882" s="3"/>
      <c r="I882" s="3"/>
      <c r="J882" s="3"/>
      <c r="K882" s="3"/>
      <c r="L882" s="3"/>
      <c r="M882" s="3"/>
      <c r="N882" s="3"/>
      <c r="P882" s="3"/>
      <c r="Q882" s="3"/>
      <c r="R882" s="3"/>
    </row>
    <row r="883" ht="15.75" customHeight="1">
      <c r="A883" s="3"/>
      <c r="B883" s="3"/>
      <c r="C883" s="3"/>
      <c r="D883" s="3"/>
      <c r="E883" s="3"/>
      <c r="F883" s="3"/>
      <c r="G883" s="3"/>
      <c r="H883" s="3"/>
      <c r="I883" s="3"/>
      <c r="J883" s="3"/>
      <c r="K883" s="3"/>
      <c r="L883" s="3"/>
      <c r="M883" s="3"/>
      <c r="N883" s="3"/>
      <c r="P883" s="3"/>
      <c r="Q883" s="3"/>
      <c r="R883" s="3"/>
    </row>
    <row r="884" ht="15.75" customHeight="1">
      <c r="A884" s="3"/>
      <c r="B884" s="3"/>
      <c r="C884" s="3"/>
      <c r="D884" s="3"/>
      <c r="E884" s="3"/>
      <c r="F884" s="3"/>
      <c r="G884" s="3"/>
      <c r="H884" s="3"/>
      <c r="I884" s="3"/>
      <c r="J884" s="3"/>
      <c r="K884" s="3"/>
      <c r="L884" s="3"/>
      <c r="M884" s="3"/>
      <c r="N884" s="3"/>
      <c r="P884" s="3"/>
      <c r="Q884" s="3"/>
      <c r="R884" s="3"/>
    </row>
    <row r="885" ht="15.75" customHeight="1">
      <c r="A885" s="3"/>
      <c r="B885" s="3"/>
      <c r="C885" s="3"/>
      <c r="D885" s="3"/>
      <c r="E885" s="3"/>
      <c r="F885" s="3"/>
      <c r="G885" s="3"/>
      <c r="H885" s="3"/>
      <c r="I885" s="3"/>
      <c r="J885" s="3"/>
      <c r="K885" s="3"/>
      <c r="L885" s="3"/>
      <c r="M885" s="3"/>
      <c r="N885" s="3"/>
      <c r="P885" s="3"/>
      <c r="Q885" s="3"/>
      <c r="R885" s="3"/>
    </row>
    <row r="886" ht="15.75" customHeight="1">
      <c r="A886" s="3"/>
      <c r="B886" s="3"/>
      <c r="C886" s="3"/>
      <c r="D886" s="3"/>
      <c r="E886" s="3"/>
      <c r="F886" s="3"/>
      <c r="G886" s="3"/>
      <c r="H886" s="3"/>
      <c r="I886" s="3"/>
      <c r="J886" s="3"/>
      <c r="K886" s="3"/>
      <c r="L886" s="3"/>
      <c r="M886" s="3"/>
      <c r="N886" s="3"/>
      <c r="P886" s="3"/>
      <c r="Q886" s="3"/>
      <c r="R886" s="3"/>
    </row>
    <row r="887" ht="15.75" customHeight="1">
      <c r="A887" s="3"/>
      <c r="B887" s="3"/>
      <c r="C887" s="3"/>
      <c r="D887" s="3"/>
      <c r="E887" s="3"/>
      <c r="F887" s="3"/>
      <c r="G887" s="3"/>
      <c r="H887" s="3"/>
      <c r="I887" s="3"/>
      <c r="J887" s="3"/>
      <c r="K887" s="3"/>
      <c r="L887" s="3"/>
      <c r="M887" s="3"/>
      <c r="N887" s="3"/>
      <c r="P887" s="3"/>
      <c r="Q887" s="3"/>
      <c r="R887" s="3"/>
    </row>
    <row r="888" ht="15.75" customHeight="1">
      <c r="A888" s="3"/>
      <c r="B888" s="3"/>
      <c r="C888" s="3"/>
      <c r="D888" s="3"/>
      <c r="E888" s="3"/>
      <c r="F888" s="3"/>
      <c r="G888" s="3"/>
      <c r="H888" s="3"/>
      <c r="I888" s="3"/>
      <c r="J888" s="3"/>
      <c r="K888" s="3"/>
      <c r="L888" s="3"/>
      <c r="M888" s="3"/>
      <c r="N888" s="3"/>
      <c r="P888" s="3"/>
      <c r="Q888" s="3"/>
      <c r="R888" s="3"/>
    </row>
    <row r="889" ht="15.75" customHeight="1">
      <c r="A889" s="3"/>
      <c r="B889" s="3"/>
      <c r="C889" s="3"/>
      <c r="D889" s="3"/>
      <c r="E889" s="3"/>
      <c r="F889" s="3"/>
      <c r="G889" s="3"/>
      <c r="H889" s="3"/>
      <c r="I889" s="3"/>
      <c r="J889" s="3"/>
      <c r="K889" s="3"/>
      <c r="L889" s="3"/>
      <c r="M889" s="3"/>
      <c r="N889" s="3"/>
      <c r="P889" s="3"/>
      <c r="Q889" s="3"/>
      <c r="R889" s="3"/>
    </row>
    <row r="890" ht="15.75" customHeight="1">
      <c r="A890" s="3"/>
      <c r="B890" s="3"/>
      <c r="C890" s="3"/>
      <c r="D890" s="3"/>
      <c r="E890" s="3"/>
      <c r="F890" s="3"/>
      <c r="G890" s="3"/>
      <c r="H890" s="3"/>
      <c r="I890" s="3"/>
      <c r="J890" s="3"/>
      <c r="K890" s="3"/>
      <c r="L890" s="3"/>
      <c r="M890" s="3"/>
      <c r="N890" s="3"/>
      <c r="P890" s="3"/>
      <c r="Q890" s="3"/>
      <c r="R890" s="3"/>
    </row>
    <row r="891" ht="15.75" customHeight="1">
      <c r="A891" s="3"/>
      <c r="B891" s="3"/>
      <c r="C891" s="3"/>
      <c r="D891" s="3"/>
      <c r="E891" s="3"/>
      <c r="F891" s="3"/>
      <c r="G891" s="3"/>
      <c r="H891" s="3"/>
      <c r="I891" s="3"/>
      <c r="J891" s="3"/>
      <c r="K891" s="3"/>
      <c r="L891" s="3"/>
      <c r="M891" s="3"/>
      <c r="N891" s="3"/>
      <c r="P891" s="3"/>
      <c r="Q891" s="3"/>
      <c r="R891" s="3"/>
    </row>
    <row r="892" ht="15.75" customHeight="1">
      <c r="A892" s="3"/>
      <c r="B892" s="3"/>
      <c r="C892" s="3"/>
      <c r="D892" s="3"/>
      <c r="E892" s="3"/>
      <c r="F892" s="3"/>
      <c r="G892" s="3"/>
      <c r="H892" s="3"/>
      <c r="I892" s="3"/>
      <c r="J892" s="3"/>
      <c r="K892" s="3"/>
      <c r="L892" s="3"/>
      <c r="M892" s="3"/>
      <c r="N892" s="3"/>
      <c r="P892" s="3"/>
      <c r="Q892" s="3"/>
      <c r="R892" s="3"/>
    </row>
    <row r="893" ht="15.75" customHeight="1">
      <c r="A893" s="3"/>
      <c r="B893" s="3"/>
      <c r="C893" s="3"/>
      <c r="D893" s="3"/>
      <c r="E893" s="3"/>
      <c r="F893" s="3"/>
      <c r="G893" s="3"/>
      <c r="H893" s="3"/>
      <c r="I893" s="3"/>
      <c r="J893" s="3"/>
      <c r="K893" s="3"/>
      <c r="L893" s="3"/>
      <c r="M893" s="3"/>
      <c r="N893" s="3"/>
      <c r="P893" s="3"/>
      <c r="Q893" s="3"/>
      <c r="R893" s="3"/>
    </row>
    <row r="894" ht="15.75" customHeight="1">
      <c r="A894" s="3"/>
      <c r="B894" s="3"/>
      <c r="C894" s="3"/>
      <c r="D894" s="3"/>
      <c r="E894" s="3"/>
      <c r="F894" s="3"/>
      <c r="G894" s="3"/>
      <c r="H894" s="3"/>
      <c r="I894" s="3"/>
      <c r="J894" s="3"/>
      <c r="K894" s="3"/>
      <c r="L894" s="3"/>
      <c r="M894" s="3"/>
      <c r="N894" s="3"/>
      <c r="P894" s="3"/>
      <c r="Q894" s="3"/>
      <c r="R894" s="3"/>
    </row>
    <row r="895" ht="15.75" customHeight="1">
      <c r="A895" s="3"/>
      <c r="B895" s="3"/>
      <c r="C895" s="3"/>
      <c r="D895" s="3"/>
      <c r="E895" s="3"/>
      <c r="F895" s="3"/>
      <c r="G895" s="3"/>
      <c r="H895" s="3"/>
      <c r="I895" s="3"/>
      <c r="J895" s="3"/>
      <c r="K895" s="3"/>
      <c r="L895" s="3"/>
      <c r="M895" s="3"/>
      <c r="N895" s="3"/>
      <c r="P895" s="3"/>
      <c r="Q895" s="3"/>
      <c r="R895" s="3"/>
    </row>
    <row r="896" ht="15.75" customHeight="1">
      <c r="A896" s="3"/>
      <c r="B896" s="3"/>
      <c r="C896" s="3"/>
      <c r="D896" s="3"/>
      <c r="E896" s="3"/>
      <c r="F896" s="3"/>
      <c r="G896" s="3"/>
      <c r="H896" s="3"/>
      <c r="I896" s="3"/>
      <c r="J896" s="3"/>
      <c r="K896" s="3"/>
      <c r="L896" s="3"/>
      <c r="M896" s="3"/>
      <c r="N896" s="3"/>
      <c r="P896" s="3"/>
      <c r="Q896" s="3"/>
      <c r="R896" s="3"/>
    </row>
    <row r="897" ht="15.75" customHeight="1">
      <c r="A897" s="3"/>
      <c r="B897" s="3"/>
      <c r="C897" s="3"/>
      <c r="D897" s="3"/>
      <c r="E897" s="3"/>
      <c r="F897" s="3"/>
      <c r="G897" s="3"/>
      <c r="H897" s="3"/>
      <c r="I897" s="3"/>
      <c r="J897" s="3"/>
      <c r="K897" s="3"/>
      <c r="L897" s="3"/>
      <c r="M897" s="3"/>
      <c r="N897" s="3"/>
      <c r="P897" s="3"/>
      <c r="Q897" s="3"/>
      <c r="R897" s="3"/>
    </row>
    <row r="898" ht="15.75" customHeight="1">
      <c r="A898" s="3"/>
      <c r="B898" s="3"/>
      <c r="C898" s="3"/>
      <c r="D898" s="3"/>
      <c r="E898" s="3"/>
      <c r="F898" s="3"/>
      <c r="G898" s="3"/>
      <c r="H898" s="3"/>
      <c r="I898" s="3"/>
      <c r="J898" s="3"/>
      <c r="K898" s="3"/>
      <c r="L898" s="3"/>
      <c r="M898" s="3"/>
      <c r="N898" s="3"/>
      <c r="P898" s="3"/>
      <c r="Q898" s="3"/>
      <c r="R898" s="3"/>
    </row>
    <row r="899" ht="15.75" customHeight="1">
      <c r="A899" s="3"/>
      <c r="B899" s="3"/>
      <c r="C899" s="3"/>
      <c r="D899" s="3"/>
      <c r="E899" s="3"/>
      <c r="F899" s="3"/>
      <c r="G899" s="3"/>
      <c r="H899" s="3"/>
      <c r="I899" s="3"/>
      <c r="J899" s="3"/>
      <c r="K899" s="3"/>
      <c r="L899" s="3"/>
      <c r="M899" s="3"/>
      <c r="N899" s="3"/>
      <c r="P899" s="3"/>
      <c r="Q899" s="3"/>
      <c r="R899" s="3"/>
    </row>
    <row r="900" ht="15.75" customHeight="1">
      <c r="A900" s="3"/>
      <c r="B900" s="3"/>
      <c r="C900" s="3"/>
      <c r="D900" s="3"/>
      <c r="E900" s="3"/>
      <c r="F900" s="3"/>
      <c r="G900" s="3"/>
      <c r="H900" s="3"/>
      <c r="I900" s="3"/>
      <c r="J900" s="3"/>
      <c r="K900" s="3"/>
      <c r="L900" s="3"/>
      <c r="M900" s="3"/>
      <c r="N900" s="3"/>
      <c r="P900" s="3"/>
      <c r="Q900" s="3"/>
      <c r="R900" s="3"/>
    </row>
    <row r="901" ht="15.75" customHeight="1">
      <c r="A901" s="3"/>
      <c r="B901" s="3"/>
      <c r="C901" s="3"/>
      <c r="D901" s="3"/>
      <c r="E901" s="3"/>
      <c r="F901" s="3"/>
      <c r="G901" s="3"/>
      <c r="H901" s="3"/>
      <c r="I901" s="3"/>
      <c r="J901" s="3"/>
      <c r="K901" s="3"/>
      <c r="L901" s="3"/>
      <c r="M901" s="3"/>
      <c r="N901" s="3"/>
      <c r="P901" s="3"/>
      <c r="Q901" s="3"/>
      <c r="R901" s="3"/>
    </row>
    <row r="902" ht="15.75" customHeight="1">
      <c r="A902" s="3"/>
      <c r="B902" s="3"/>
      <c r="C902" s="3"/>
      <c r="D902" s="3"/>
      <c r="E902" s="3"/>
      <c r="F902" s="3"/>
      <c r="G902" s="3"/>
      <c r="H902" s="3"/>
      <c r="I902" s="3"/>
      <c r="J902" s="3"/>
      <c r="K902" s="3"/>
      <c r="L902" s="3"/>
      <c r="M902" s="3"/>
      <c r="N902" s="3"/>
      <c r="P902" s="3"/>
      <c r="Q902" s="3"/>
      <c r="R902" s="3"/>
    </row>
    <row r="903" ht="15.75" customHeight="1">
      <c r="A903" s="3"/>
      <c r="B903" s="3"/>
      <c r="C903" s="3"/>
      <c r="D903" s="3"/>
      <c r="E903" s="3"/>
      <c r="F903" s="3"/>
      <c r="G903" s="3"/>
      <c r="H903" s="3"/>
      <c r="I903" s="3"/>
      <c r="J903" s="3"/>
      <c r="K903" s="3"/>
      <c r="L903" s="3"/>
      <c r="M903" s="3"/>
      <c r="N903" s="3"/>
      <c r="P903" s="3"/>
      <c r="Q903" s="3"/>
      <c r="R903" s="3"/>
    </row>
    <row r="904" ht="15.75" customHeight="1">
      <c r="A904" s="3"/>
      <c r="B904" s="3"/>
      <c r="C904" s="3"/>
      <c r="D904" s="3"/>
      <c r="E904" s="3"/>
      <c r="F904" s="3"/>
      <c r="G904" s="3"/>
      <c r="H904" s="3"/>
      <c r="I904" s="3"/>
      <c r="J904" s="3"/>
      <c r="K904" s="3"/>
      <c r="L904" s="3"/>
      <c r="M904" s="3"/>
      <c r="N904" s="3"/>
      <c r="P904" s="3"/>
      <c r="Q904" s="3"/>
      <c r="R904" s="3"/>
    </row>
    <row r="905" ht="15.75" customHeight="1">
      <c r="A905" s="3"/>
      <c r="B905" s="3"/>
      <c r="C905" s="3"/>
      <c r="D905" s="3"/>
      <c r="E905" s="3"/>
      <c r="F905" s="3"/>
      <c r="G905" s="3"/>
      <c r="H905" s="3"/>
      <c r="I905" s="3"/>
      <c r="J905" s="3"/>
      <c r="K905" s="3"/>
      <c r="L905" s="3"/>
      <c r="M905" s="3"/>
      <c r="N905" s="3"/>
      <c r="P905" s="3"/>
      <c r="Q905" s="3"/>
      <c r="R905" s="3"/>
    </row>
    <row r="906" ht="15.75" customHeight="1">
      <c r="A906" s="3"/>
      <c r="B906" s="3"/>
      <c r="C906" s="3"/>
      <c r="D906" s="3"/>
      <c r="E906" s="3"/>
      <c r="F906" s="3"/>
      <c r="G906" s="3"/>
      <c r="H906" s="3"/>
      <c r="I906" s="3"/>
      <c r="J906" s="3"/>
      <c r="K906" s="3"/>
      <c r="L906" s="3"/>
      <c r="M906" s="3"/>
      <c r="N906" s="3"/>
      <c r="P906" s="3"/>
      <c r="Q906" s="3"/>
      <c r="R906" s="3"/>
    </row>
    <row r="907" ht="15.75" customHeight="1">
      <c r="A907" s="3"/>
      <c r="B907" s="3"/>
      <c r="C907" s="3"/>
      <c r="D907" s="3"/>
      <c r="E907" s="3"/>
      <c r="F907" s="3"/>
      <c r="G907" s="3"/>
      <c r="H907" s="3"/>
      <c r="I907" s="3"/>
      <c r="J907" s="3"/>
      <c r="K907" s="3"/>
      <c r="L907" s="3"/>
      <c r="M907" s="3"/>
      <c r="N907" s="3"/>
      <c r="P907" s="3"/>
      <c r="Q907" s="3"/>
      <c r="R907" s="3"/>
    </row>
    <row r="908" ht="15.75" customHeight="1">
      <c r="A908" s="3"/>
      <c r="B908" s="3"/>
      <c r="C908" s="3"/>
      <c r="D908" s="3"/>
      <c r="E908" s="3"/>
      <c r="F908" s="3"/>
      <c r="G908" s="3"/>
      <c r="H908" s="3"/>
      <c r="I908" s="3"/>
      <c r="J908" s="3"/>
      <c r="K908" s="3"/>
      <c r="L908" s="3"/>
      <c r="M908" s="3"/>
      <c r="N908" s="3"/>
      <c r="P908" s="3"/>
      <c r="Q908" s="3"/>
      <c r="R908" s="3"/>
    </row>
    <row r="909" ht="15.75" customHeight="1">
      <c r="A909" s="3"/>
      <c r="B909" s="3"/>
      <c r="C909" s="3"/>
      <c r="D909" s="3"/>
      <c r="E909" s="3"/>
      <c r="F909" s="3"/>
      <c r="G909" s="3"/>
      <c r="H909" s="3"/>
      <c r="I909" s="3"/>
      <c r="J909" s="3"/>
      <c r="K909" s="3"/>
      <c r="L909" s="3"/>
      <c r="M909" s="3"/>
      <c r="N909" s="3"/>
      <c r="P909" s="3"/>
      <c r="Q909" s="3"/>
      <c r="R909" s="3"/>
    </row>
    <row r="910" ht="15.75" customHeight="1">
      <c r="A910" s="3"/>
      <c r="B910" s="3"/>
      <c r="C910" s="3"/>
      <c r="D910" s="3"/>
      <c r="E910" s="3"/>
      <c r="F910" s="3"/>
      <c r="G910" s="3"/>
      <c r="H910" s="3"/>
      <c r="I910" s="3"/>
      <c r="J910" s="3"/>
      <c r="K910" s="3"/>
      <c r="L910" s="3"/>
      <c r="M910" s="3"/>
      <c r="N910" s="3"/>
      <c r="P910" s="3"/>
      <c r="Q910" s="3"/>
      <c r="R910" s="3"/>
    </row>
    <row r="911" ht="15.75" customHeight="1">
      <c r="A911" s="3"/>
      <c r="B911" s="3"/>
      <c r="C911" s="3"/>
      <c r="D911" s="3"/>
      <c r="E911" s="3"/>
      <c r="F911" s="3"/>
      <c r="G911" s="3"/>
      <c r="H911" s="3"/>
      <c r="I911" s="3"/>
      <c r="J911" s="3"/>
      <c r="K911" s="3"/>
      <c r="L911" s="3"/>
      <c r="M911" s="3"/>
      <c r="N911" s="3"/>
      <c r="P911" s="3"/>
      <c r="Q911" s="3"/>
      <c r="R911" s="3"/>
    </row>
    <row r="912" ht="15.75" customHeight="1">
      <c r="A912" s="3"/>
      <c r="B912" s="3"/>
      <c r="C912" s="3"/>
      <c r="D912" s="3"/>
      <c r="E912" s="3"/>
      <c r="F912" s="3"/>
      <c r="G912" s="3"/>
      <c r="H912" s="3"/>
      <c r="I912" s="3"/>
      <c r="J912" s="3"/>
      <c r="K912" s="3"/>
      <c r="L912" s="3"/>
      <c r="M912" s="3"/>
      <c r="N912" s="3"/>
      <c r="P912" s="3"/>
      <c r="Q912" s="3"/>
      <c r="R912" s="3"/>
    </row>
    <row r="913" ht="15.75" customHeight="1">
      <c r="A913" s="3"/>
      <c r="B913" s="3"/>
      <c r="C913" s="3"/>
      <c r="D913" s="3"/>
      <c r="E913" s="3"/>
      <c r="F913" s="3"/>
      <c r="G913" s="3"/>
      <c r="H913" s="3"/>
      <c r="I913" s="3"/>
      <c r="J913" s="3"/>
      <c r="K913" s="3"/>
      <c r="L913" s="3"/>
      <c r="M913" s="3"/>
      <c r="N913" s="3"/>
      <c r="P913" s="3"/>
      <c r="Q913" s="3"/>
      <c r="R913" s="3"/>
    </row>
    <row r="914" ht="15.75" customHeight="1">
      <c r="A914" s="3"/>
      <c r="B914" s="3"/>
      <c r="C914" s="3"/>
      <c r="D914" s="3"/>
      <c r="E914" s="3"/>
      <c r="F914" s="3"/>
      <c r="G914" s="3"/>
      <c r="H914" s="3"/>
      <c r="I914" s="3"/>
      <c r="J914" s="3"/>
      <c r="K914" s="3"/>
      <c r="L914" s="3"/>
      <c r="M914" s="3"/>
      <c r="N914" s="3"/>
      <c r="P914" s="3"/>
      <c r="Q914" s="3"/>
      <c r="R914" s="3"/>
    </row>
    <row r="915" ht="15.75" customHeight="1">
      <c r="A915" s="3"/>
      <c r="B915" s="3"/>
      <c r="C915" s="3"/>
      <c r="D915" s="3"/>
      <c r="E915" s="3"/>
      <c r="F915" s="3"/>
      <c r="G915" s="3"/>
      <c r="H915" s="3"/>
      <c r="I915" s="3"/>
      <c r="J915" s="3"/>
      <c r="K915" s="3"/>
      <c r="L915" s="3"/>
      <c r="M915" s="3"/>
      <c r="N915" s="3"/>
      <c r="P915" s="3"/>
      <c r="Q915" s="3"/>
      <c r="R915" s="3"/>
    </row>
    <row r="916" ht="15.75" customHeight="1">
      <c r="A916" s="3"/>
      <c r="B916" s="3"/>
      <c r="C916" s="3"/>
      <c r="D916" s="3"/>
      <c r="E916" s="3"/>
      <c r="F916" s="3"/>
      <c r="G916" s="3"/>
      <c r="H916" s="3"/>
      <c r="I916" s="3"/>
      <c r="J916" s="3"/>
      <c r="K916" s="3"/>
      <c r="L916" s="3"/>
      <c r="M916" s="3"/>
      <c r="N916" s="3"/>
      <c r="P916" s="3"/>
      <c r="Q916" s="3"/>
      <c r="R916" s="3"/>
    </row>
    <row r="917" ht="15.75" customHeight="1">
      <c r="A917" s="3"/>
      <c r="B917" s="3"/>
      <c r="C917" s="3"/>
      <c r="D917" s="3"/>
      <c r="E917" s="3"/>
      <c r="F917" s="3"/>
      <c r="G917" s="3"/>
      <c r="H917" s="3"/>
      <c r="I917" s="3"/>
      <c r="J917" s="3"/>
      <c r="K917" s="3"/>
      <c r="L917" s="3"/>
      <c r="M917" s="3"/>
      <c r="N917" s="3"/>
      <c r="P917" s="3"/>
      <c r="Q917" s="3"/>
      <c r="R917" s="3"/>
    </row>
    <row r="918" ht="15.75" customHeight="1">
      <c r="A918" s="3"/>
      <c r="B918" s="3"/>
      <c r="C918" s="3"/>
      <c r="D918" s="3"/>
      <c r="E918" s="3"/>
      <c r="F918" s="3"/>
      <c r="G918" s="3"/>
      <c r="H918" s="3"/>
      <c r="I918" s="3"/>
      <c r="J918" s="3"/>
      <c r="K918" s="3"/>
      <c r="L918" s="3"/>
      <c r="M918" s="3"/>
      <c r="N918" s="3"/>
      <c r="P918" s="3"/>
      <c r="Q918" s="3"/>
      <c r="R918" s="3"/>
    </row>
    <row r="919" ht="15.75" customHeight="1">
      <c r="A919" s="3"/>
      <c r="B919" s="3"/>
      <c r="C919" s="3"/>
      <c r="D919" s="3"/>
      <c r="E919" s="3"/>
      <c r="F919" s="3"/>
      <c r="G919" s="3"/>
      <c r="H919" s="3"/>
      <c r="I919" s="3"/>
      <c r="J919" s="3"/>
      <c r="K919" s="3"/>
      <c r="L919" s="3"/>
      <c r="M919" s="3"/>
      <c r="N919" s="3"/>
      <c r="P919" s="3"/>
      <c r="Q919" s="3"/>
      <c r="R919" s="3"/>
    </row>
    <row r="920" ht="15.75" customHeight="1">
      <c r="A920" s="3"/>
      <c r="B920" s="3"/>
      <c r="C920" s="3"/>
      <c r="D920" s="3"/>
      <c r="E920" s="3"/>
      <c r="F920" s="3"/>
      <c r="G920" s="3"/>
      <c r="H920" s="3"/>
      <c r="I920" s="3"/>
      <c r="J920" s="3"/>
      <c r="K920" s="3"/>
      <c r="L920" s="3"/>
      <c r="M920" s="3"/>
      <c r="N920" s="3"/>
      <c r="P920" s="3"/>
      <c r="Q920" s="3"/>
      <c r="R920" s="3"/>
    </row>
    <row r="921" ht="15.75" customHeight="1">
      <c r="A921" s="3"/>
      <c r="B921" s="3"/>
      <c r="C921" s="3"/>
      <c r="D921" s="3"/>
      <c r="E921" s="3"/>
      <c r="F921" s="3"/>
      <c r="G921" s="3"/>
      <c r="H921" s="3"/>
      <c r="I921" s="3"/>
      <c r="J921" s="3"/>
      <c r="K921" s="3"/>
      <c r="L921" s="3"/>
      <c r="M921" s="3"/>
      <c r="N921" s="3"/>
      <c r="P921" s="3"/>
      <c r="Q921" s="3"/>
      <c r="R921" s="3"/>
    </row>
    <row r="922" ht="15.75" customHeight="1">
      <c r="A922" s="3"/>
      <c r="B922" s="3"/>
      <c r="C922" s="3"/>
      <c r="D922" s="3"/>
      <c r="E922" s="3"/>
      <c r="F922" s="3"/>
      <c r="G922" s="3"/>
      <c r="H922" s="3"/>
      <c r="I922" s="3"/>
      <c r="J922" s="3"/>
      <c r="K922" s="3"/>
      <c r="L922" s="3"/>
      <c r="M922" s="3"/>
      <c r="N922" s="3"/>
      <c r="P922" s="3"/>
      <c r="Q922" s="3"/>
      <c r="R922" s="3"/>
    </row>
    <row r="923" ht="15.75" customHeight="1">
      <c r="A923" s="3"/>
      <c r="B923" s="3"/>
      <c r="C923" s="3"/>
      <c r="D923" s="3"/>
      <c r="E923" s="3"/>
      <c r="F923" s="3"/>
      <c r="G923" s="3"/>
      <c r="H923" s="3"/>
      <c r="I923" s="3"/>
      <c r="J923" s="3"/>
      <c r="K923" s="3"/>
      <c r="L923" s="3"/>
      <c r="M923" s="3"/>
      <c r="N923" s="3"/>
      <c r="P923" s="3"/>
      <c r="Q923" s="3"/>
      <c r="R923" s="3"/>
    </row>
    <row r="924" ht="15.75" customHeight="1">
      <c r="A924" s="3"/>
      <c r="B924" s="3"/>
      <c r="C924" s="3"/>
      <c r="D924" s="3"/>
      <c r="E924" s="3"/>
      <c r="F924" s="3"/>
      <c r="G924" s="3"/>
      <c r="H924" s="3"/>
      <c r="I924" s="3"/>
      <c r="J924" s="3"/>
      <c r="K924" s="3"/>
      <c r="L924" s="3"/>
      <c r="M924" s="3"/>
      <c r="N924" s="3"/>
      <c r="P924" s="3"/>
      <c r="Q924" s="3"/>
      <c r="R924" s="3"/>
    </row>
    <row r="925" ht="15.75" customHeight="1">
      <c r="A925" s="3"/>
      <c r="B925" s="3"/>
      <c r="C925" s="3"/>
      <c r="D925" s="3"/>
      <c r="E925" s="3"/>
      <c r="F925" s="3"/>
      <c r="G925" s="3"/>
      <c r="H925" s="3"/>
      <c r="I925" s="3"/>
      <c r="J925" s="3"/>
      <c r="K925" s="3"/>
      <c r="L925" s="3"/>
      <c r="M925" s="3"/>
      <c r="N925" s="3"/>
      <c r="P925" s="3"/>
      <c r="Q925" s="3"/>
      <c r="R925" s="3"/>
    </row>
    <row r="926" ht="15.75" customHeight="1">
      <c r="A926" s="3"/>
      <c r="B926" s="3"/>
      <c r="C926" s="3"/>
      <c r="D926" s="3"/>
      <c r="E926" s="3"/>
      <c r="F926" s="3"/>
      <c r="G926" s="3"/>
      <c r="H926" s="3"/>
      <c r="I926" s="3"/>
      <c r="J926" s="3"/>
      <c r="K926" s="3"/>
      <c r="L926" s="3"/>
      <c r="M926" s="3"/>
      <c r="N926" s="3"/>
      <c r="P926" s="3"/>
      <c r="Q926" s="3"/>
      <c r="R926" s="3"/>
    </row>
    <row r="927" ht="15.75" customHeight="1">
      <c r="A927" s="3"/>
      <c r="B927" s="3"/>
      <c r="C927" s="3"/>
      <c r="D927" s="3"/>
      <c r="E927" s="3"/>
      <c r="F927" s="3"/>
      <c r="G927" s="3"/>
      <c r="H927" s="3"/>
      <c r="I927" s="3"/>
      <c r="J927" s="3"/>
      <c r="K927" s="3"/>
      <c r="L927" s="3"/>
      <c r="M927" s="3"/>
      <c r="N927" s="3"/>
      <c r="P927" s="3"/>
      <c r="Q927" s="3"/>
      <c r="R927" s="3"/>
    </row>
    <row r="928" ht="15.75" customHeight="1">
      <c r="A928" s="3"/>
      <c r="B928" s="3"/>
      <c r="C928" s="3"/>
      <c r="D928" s="3"/>
      <c r="E928" s="3"/>
      <c r="F928" s="3"/>
      <c r="G928" s="3"/>
      <c r="H928" s="3"/>
      <c r="I928" s="3"/>
      <c r="J928" s="3"/>
      <c r="K928" s="3"/>
      <c r="L928" s="3"/>
      <c r="M928" s="3"/>
      <c r="N928" s="3"/>
      <c r="P928" s="3"/>
      <c r="Q928" s="3"/>
      <c r="R928" s="3"/>
    </row>
    <row r="929" ht="15.75" customHeight="1">
      <c r="A929" s="3"/>
      <c r="B929" s="3"/>
      <c r="C929" s="3"/>
      <c r="D929" s="3"/>
      <c r="E929" s="3"/>
      <c r="F929" s="3"/>
      <c r="G929" s="3"/>
      <c r="H929" s="3"/>
      <c r="I929" s="3"/>
      <c r="J929" s="3"/>
      <c r="K929" s="3"/>
      <c r="L929" s="3"/>
      <c r="M929" s="3"/>
      <c r="N929" s="3"/>
      <c r="P929" s="3"/>
      <c r="Q929" s="3"/>
      <c r="R929" s="3"/>
    </row>
    <row r="930" ht="15.75" customHeight="1">
      <c r="A930" s="3"/>
      <c r="B930" s="3"/>
      <c r="C930" s="3"/>
      <c r="D930" s="3"/>
      <c r="E930" s="3"/>
      <c r="F930" s="3"/>
      <c r="G930" s="3"/>
      <c r="H930" s="3"/>
      <c r="I930" s="3"/>
      <c r="J930" s="3"/>
      <c r="K930" s="3"/>
      <c r="L930" s="3"/>
      <c r="M930" s="3"/>
      <c r="N930" s="3"/>
      <c r="P930" s="3"/>
      <c r="Q930" s="3"/>
      <c r="R930" s="3"/>
    </row>
    <row r="931" ht="15.75" customHeight="1">
      <c r="A931" s="3"/>
      <c r="B931" s="3"/>
      <c r="C931" s="3"/>
      <c r="D931" s="3"/>
      <c r="E931" s="3"/>
      <c r="F931" s="3"/>
      <c r="G931" s="3"/>
      <c r="H931" s="3"/>
      <c r="I931" s="3"/>
      <c r="J931" s="3"/>
      <c r="K931" s="3"/>
      <c r="L931" s="3"/>
      <c r="M931" s="3"/>
      <c r="N931" s="3"/>
      <c r="P931" s="3"/>
      <c r="Q931" s="3"/>
      <c r="R931" s="3"/>
    </row>
    <row r="932" ht="15.75" customHeight="1">
      <c r="A932" s="3"/>
      <c r="B932" s="3"/>
      <c r="C932" s="3"/>
      <c r="D932" s="3"/>
      <c r="E932" s="3"/>
      <c r="F932" s="3"/>
      <c r="G932" s="3"/>
      <c r="H932" s="3"/>
      <c r="I932" s="3"/>
      <c r="J932" s="3"/>
      <c r="K932" s="3"/>
      <c r="L932" s="3"/>
      <c r="M932" s="3"/>
      <c r="N932" s="3"/>
      <c r="P932" s="3"/>
      <c r="Q932" s="3"/>
      <c r="R932" s="3"/>
    </row>
    <row r="933" ht="15.75" customHeight="1">
      <c r="A933" s="3"/>
      <c r="B933" s="3"/>
      <c r="C933" s="3"/>
      <c r="D933" s="3"/>
      <c r="E933" s="3"/>
      <c r="F933" s="3"/>
      <c r="G933" s="3"/>
      <c r="H933" s="3"/>
      <c r="I933" s="3"/>
      <c r="J933" s="3"/>
      <c r="K933" s="3"/>
      <c r="L933" s="3"/>
      <c r="M933" s="3"/>
      <c r="N933" s="3"/>
      <c r="P933" s="3"/>
      <c r="Q933" s="3"/>
      <c r="R933" s="3"/>
    </row>
    <row r="934" ht="15.75" customHeight="1">
      <c r="A934" s="3"/>
      <c r="B934" s="3"/>
      <c r="C934" s="3"/>
      <c r="D934" s="3"/>
      <c r="E934" s="3"/>
      <c r="F934" s="3"/>
      <c r="G934" s="3"/>
      <c r="H934" s="3"/>
      <c r="I934" s="3"/>
      <c r="J934" s="3"/>
      <c r="K934" s="3"/>
      <c r="L934" s="3"/>
      <c r="M934" s="3"/>
      <c r="N934" s="3"/>
      <c r="P934" s="3"/>
      <c r="Q934" s="3"/>
      <c r="R934" s="3"/>
    </row>
    <row r="935" ht="15.75" customHeight="1">
      <c r="A935" s="3"/>
      <c r="B935" s="3"/>
      <c r="C935" s="3"/>
      <c r="D935" s="3"/>
      <c r="E935" s="3"/>
      <c r="F935" s="3"/>
      <c r="G935" s="3"/>
      <c r="H935" s="3"/>
      <c r="I935" s="3"/>
      <c r="J935" s="3"/>
      <c r="K935" s="3"/>
      <c r="L935" s="3"/>
      <c r="M935" s="3"/>
      <c r="N935" s="3"/>
      <c r="P935" s="3"/>
      <c r="Q935" s="3"/>
      <c r="R935" s="3"/>
    </row>
    <row r="936" ht="15.75" customHeight="1">
      <c r="A936" s="3"/>
      <c r="B936" s="3"/>
      <c r="C936" s="3"/>
      <c r="D936" s="3"/>
      <c r="E936" s="3"/>
      <c r="F936" s="3"/>
      <c r="G936" s="3"/>
      <c r="H936" s="3"/>
      <c r="I936" s="3"/>
      <c r="J936" s="3"/>
      <c r="K936" s="3"/>
      <c r="L936" s="3"/>
      <c r="M936" s="3"/>
      <c r="N936" s="3"/>
      <c r="P936" s="3"/>
      <c r="Q936" s="3"/>
      <c r="R936" s="3"/>
    </row>
    <row r="937" ht="15.75" customHeight="1">
      <c r="A937" s="3"/>
      <c r="B937" s="3"/>
      <c r="C937" s="3"/>
      <c r="D937" s="3"/>
      <c r="E937" s="3"/>
      <c r="F937" s="3"/>
      <c r="G937" s="3"/>
      <c r="H937" s="3"/>
      <c r="I937" s="3"/>
      <c r="J937" s="3"/>
      <c r="K937" s="3"/>
      <c r="L937" s="3"/>
      <c r="M937" s="3"/>
      <c r="N937" s="3"/>
      <c r="P937" s="3"/>
      <c r="Q937" s="3"/>
      <c r="R937" s="3"/>
    </row>
    <row r="938" ht="15.75" customHeight="1">
      <c r="A938" s="3"/>
      <c r="B938" s="3"/>
      <c r="C938" s="3"/>
      <c r="D938" s="3"/>
      <c r="E938" s="3"/>
      <c r="F938" s="3"/>
      <c r="G938" s="3"/>
      <c r="H938" s="3"/>
      <c r="I938" s="3"/>
      <c r="J938" s="3"/>
      <c r="K938" s="3"/>
      <c r="L938" s="3"/>
      <c r="M938" s="3"/>
      <c r="N938" s="3"/>
      <c r="P938" s="3"/>
      <c r="Q938" s="3"/>
      <c r="R938" s="3"/>
    </row>
    <row r="939" ht="15.75" customHeight="1">
      <c r="A939" s="3"/>
      <c r="B939" s="3"/>
      <c r="C939" s="3"/>
      <c r="D939" s="3"/>
      <c r="E939" s="3"/>
      <c r="F939" s="3"/>
      <c r="G939" s="3"/>
      <c r="H939" s="3"/>
      <c r="I939" s="3"/>
      <c r="J939" s="3"/>
      <c r="K939" s="3"/>
      <c r="L939" s="3"/>
      <c r="M939" s="3"/>
      <c r="N939" s="3"/>
      <c r="P939" s="3"/>
      <c r="Q939" s="3"/>
      <c r="R939" s="3"/>
    </row>
    <row r="940" ht="15.75" customHeight="1">
      <c r="A940" s="3"/>
      <c r="B940" s="3"/>
      <c r="C940" s="3"/>
      <c r="D940" s="3"/>
      <c r="E940" s="3"/>
      <c r="F940" s="3"/>
      <c r="G940" s="3"/>
      <c r="H940" s="3"/>
      <c r="I940" s="3"/>
      <c r="J940" s="3"/>
      <c r="K940" s="3"/>
      <c r="L940" s="3"/>
      <c r="M940" s="3"/>
      <c r="N940" s="3"/>
      <c r="P940" s="3"/>
      <c r="Q940" s="3"/>
      <c r="R940" s="3"/>
    </row>
    <row r="941" ht="15.75" customHeight="1">
      <c r="A941" s="3"/>
      <c r="B941" s="3"/>
      <c r="C941" s="3"/>
      <c r="D941" s="3"/>
      <c r="E941" s="3"/>
      <c r="F941" s="3"/>
      <c r="G941" s="3"/>
      <c r="H941" s="3"/>
      <c r="I941" s="3"/>
      <c r="J941" s="3"/>
      <c r="K941" s="3"/>
      <c r="L941" s="3"/>
      <c r="M941" s="3"/>
      <c r="N941" s="3"/>
      <c r="P941" s="3"/>
      <c r="Q941" s="3"/>
      <c r="R941" s="3"/>
    </row>
    <row r="942" ht="15.75" customHeight="1">
      <c r="A942" s="3"/>
      <c r="B942" s="3"/>
      <c r="C942" s="3"/>
      <c r="D942" s="3"/>
      <c r="E942" s="3"/>
      <c r="F942" s="3"/>
      <c r="G942" s="3"/>
      <c r="H942" s="3"/>
      <c r="I942" s="3"/>
      <c r="J942" s="3"/>
      <c r="K942" s="3"/>
      <c r="L942" s="3"/>
      <c r="M942" s="3"/>
      <c r="N942" s="3"/>
      <c r="P942" s="3"/>
      <c r="Q942" s="3"/>
      <c r="R942" s="3"/>
    </row>
    <row r="943" ht="15.75" customHeight="1">
      <c r="A943" s="3"/>
      <c r="B943" s="3"/>
      <c r="C943" s="3"/>
      <c r="D943" s="3"/>
      <c r="E943" s="3"/>
      <c r="F943" s="3"/>
      <c r="G943" s="3"/>
      <c r="H943" s="3"/>
      <c r="I943" s="3"/>
      <c r="J943" s="3"/>
      <c r="K943" s="3"/>
      <c r="L943" s="3"/>
      <c r="M943" s="3"/>
      <c r="N943" s="3"/>
      <c r="P943" s="3"/>
      <c r="Q943" s="3"/>
      <c r="R943" s="3"/>
    </row>
    <row r="944" ht="15.75" customHeight="1">
      <c r="A944" s="3"/>
      <c r="B944" s="3"/>
      <c r="C944" s="3"/>
      <c r="D944" s="3"/>
      <c r="E944" s="3"/>
      <c r="F944" s="3"/>
      <c r="G944" s="3"/>
      <c r="H944" s="3"/>
      <c r="I944" s="3"/>
      <c r="J944" s="3"/>
      <c r="K944" s="3"/>
      <c r="L944" s="3"/>
      <c r="M944" s="3"/>
      <c r="N944" s="3"/>
      <c r="P944" s="3"/>
      <c r="Q944" s="3"/>
      <c r="R944" s="3"/>
    </row>
    <row r="945" ht="15.75" customHeight="1">
      <c r="A945" s="3"/>
      <c r="B945" s="3"/>
      <c r="C945" s="3"/>
      <c r="D945" s="3"/>
      <c r="E945" s="3"/>
      <c r="F945" s="3"/>
      <c r="G945" s="3"/>
      <c r="H945" s="3"/>
      <c r="I945" s="3"/>
      <c r="J945" s="3"/>
      <c r="K945" s="3"/>
      <c r="L945" s="3"/>
      <c r="M945" s="3"/>
      <c r="N945" s="3"/>
      <c r="P945" s="3"/>
      <c r="Q945" s="3"/>
      <c r="R945" s="3"/>
    </row>
    <row r="946" ht="15.75" customHeight="1">
      <c r="A946" s="3"/>
      <c r="B946" s="3"/>
      <c r="C946" s="3"/>
      <c r="D946" s="3"/>
      <c r="E946" s="3"/>
      <c r="F946" s="3"/>
      <c r="G946" s="3"/>
      <c r="H946" s="3"/>
      <c r="I946" s="3"/>
      <c r="J946" s="3"/>
      <c r="K946" s="3"/>
      <c r="L946" s="3"/>
      <c r="M946" s="3"/>
      <c r="N946" s="3"/>
      <c r="P946" s="3"/>
      <c r="Q946" s="3"/>
      <c r="R946" s="3"/>
    </row>
    <row r="947" ht="15.75" customHeight="1">
      <c r="A947" s="3"/>
      <c r="B947" s="3"/>
      <c r="C947" s="3"/>
      <c r="D947" s="3"/>
      <c r="E947" s="3"/>
      <c r="F947" s="3"/>
      <c r="G947" s="3"/>
      <c r="H947" s="3"/>
      <c r="I947" s="3"/>
      <c r="J947" s="3"/>
      <c r="K947" s="3"/>
      <c r="L947" s="3"/>
      <c r="M947" s="3"/>
      <c r="N947" s="3"/>
      <c r="P947" s="3"/>
      <c r="Q947" s="3"/>
      <c r="R947" s="3"/>
    </row>
    <row r="948" ht="15.75" customHeight="1">
      <c r="A948" s="3"/>
      <c r="B948" s="3"/>
      <c r="C948" s="3"/>
      <c r="D948" s="3"/>
      <c r="E948" s="3"/>
      <c r="F948" s="3"/>
      <c r="G948" s="3"/>
      <c r="H948" s="3"/>
      <c r="I948" s="3"/>
      <c r="J948" s="3"/>
      <c r="K948" s="3"/>
      <c r="L948" s="3"/>
      <c r="M948" s="3"/>
      <c r="N948" s="3"/>
      <c r="P948" s="3"/>
      <c r="Q948" s="3"/>
      <c r="R948" s="3"/>
    </row>
    <row r="949" ht="15.75" customHeight="1">
      <c r="A949" s="3"/>
      <c r="B949" s="3"/>
      <c r="C949" s="3"/>
      <c r="D949" s="3"/>
      <c r="E949" s="3"/>
      <c r="F949" s="3"/>
      <c r="G949" s="3"/>
      <c r="H949" s="3"/>
      <c r="I949" s="3"/>
      <c r="J949" s="3"/>
      <c r="K949" s="3"/>
      <c r="L949" s="3"/>
      <c r="M949" s="3"/>
      <c r="N949" s="3"/>
      <c r="P949" s="3"/>
      <c r="Q949" s="3"/>
      <c r="R949" s="3"/>
    </row>
    <row r="950" ht="15.75" customHeight="1">
      <c r="A950" s="3"/>
      <c r="B950" s="3"/>
      <c r="C950" s="3"/>
      <c r="D950" s="3"/>
      <c r="E950" s="3"/>
      <c r="F950" s="3"/>
      <c r="G950" s="3"/>
      <c r="H950" s="3"/>
      <c r="I950" s="3"/>
      <c r="J950" s="3"/>
      <c r="K950" s="3"/>
      <c r="L950" s="3"/>
      <c r="M950" s="3"/>
      <c r="N950" s="3"/>
      <c r="P950" s="3"/>
      <c r="Q950" s="3"/>
      <c r="R950" s="3"/>
    </row>
    <row r="951" ht="15.75" customHeight="1">
      <c r="A951" s="3"/>
      <c r="B951" s="3"/>
      <c r="C951" s="3"/>
      <c r="D951" s="3"/>
      <c r="E951" s="3"/>
      <c r="F951" s="3"/>
      <c r="G951" s="3"/>
      <c r="H951" s="3"/>
      <c r="I951" s="3"/>
      <c r="J951" s="3"/>
      <c r="K951" s="3"/>
      <c r="L951" s="3"/>
      <c r="M951" s="3"/>
      <c r="N951" s="3"/>
      <c r="P951" s="3"/>
      <c r="Q951" s="3"/>
      <c r="R951" s="3"/>
    </row>
    <row r="952" ht="15.75" customHeight="1">
      <c r="A952" s="3"/>
      <c r="B952" s="3"/>
      <c r="C952" s="3"/>
      <c r="D952" s="3"/>
      <c r="E952" s="3"/>
      <c r="F952" s="3"/>
      <c r="G952" s="3"/>
      <c r="H952" s="3"/>
      <c r="I952" s="3"/>
      <c r="J952" s="3"/>
      <c r="K952" s="3"/>
      <c r="L952" s="3"/>
      <c r="M952" s="3"/>
      <c r="N952" s="3"/>
      <c r="P952" s="3"/>
      <c r="Q952" s="3"/>
      <c r="R952" s="3"/>
    </row>
    <row r="953" ht="15.75" customHeight="1">
      <c r="A953" s="3"/>
      <c r="B953" s="3"/>
      <c r="C953" s="3"/>
      <c r="D953" s="3"/>
      <c r="E953" s="3"/>
      <c r="F953" s="3"/>
      <c r="G953" s="3"/>
      <c r="H953" s="3"/>
      <c r="I953" s="3"/>
      <c r="J953" s="3"/>
      <c r="K953" s="3"/>
      <c r="L953" s="3"/>
      <c r="M953" s="3"/>
      <c r="N953" s="3"/>
      <c r="P953" s="3"/>
      <c r="Q953" s="3"/>
      <c r="R953" s="3"/>
    </row>
    <row r="954" ht="15.75" customHeight="1">
      <c r="A954" s="3"/>
      <c r="B954" s="3"/>
      <c r="C954" s="3"/>
      <c r="D954" s="3"/>
      <c r="E954" s="3"/>
      <c r="F954" s="3"/>
      <c r="G954" s="3"/>
      <c r="H954" s="3"/>
      <c r="I954" s="3"/>
      <c r="J954" s="3"/>
      <c r="K954" s="3"/>
      <c r="L954" s="3"/>
      <c r="M954" s="3"/>
      <c r="N954" s="3"/>
      <c r="P954" s="3"/>
      <c r="Q954" s="3"/>
      <c r="R954" s="3"/>
    </row>
    <row r="955" ht="15.75" customHeight="1">
      <c r="A955" s="3"/>
      <c r="B955" s="3"/>
      <c r="C955" s="3"/>
      <c r="D955" s="3"/>
      <c r="E955" s="3"/>
      <c r="F955" s="3"/>
      <c r="G955" s="3"/>
      <c r="H955" s="3"/>
      <c r="I955" s="3"/>
      <c r="J955" s="3"/>
      <c r="K955" s="3"/>
      <c r="L955" s="3"/>
      <c r="M955" s="3"/>
      <c r="N955" s="3"/>
      <c r="P955" s="3"/>
      <c r="Q955" s="3"/>
      <c r="R955" s="3"/>
    </row>
    <row r="956" ht="15.75" customHeight="1">
      <c r="A956" s="3"/>
      <c r="B956" s="3"/>
      <c r="C956" s="3"/>
      <c r="D956" s="3"/>
      <c r="E956" s="3"/>
      <c r="F956" s="3"/>
      <c r="G956" s="3"/>
      <c r="H956" s="3"/>
      <c r="I956" s="3"/>
      <c r="J956" s="3"/>
      <c r="K956" s="3"/>
      <c r="L956" s="3"/>
      <c r="M956" s="3"/>
      <c r="N956" s="3"/>
      <c r="P956" s="3"/>
      <c r="Q956" s="3"/>
      <c r="R956" s="3"/>
    </row>
    <row r="957" ht="15.75" customHeight="1">
      <c r="A957" s="3"/>
      <c r="B957" s="3"/>
      <c r="C957" s="3"/>
      <c r="D957" s="3"/>
      <c r="E957" s="3"/>
      <c r="F957" s="3"/>
      <c r="G957" s="3"/>
      <c r="H957" s="3"/>
      <c r="I957" s="3"/>
      <c r="J957" s="3"/>
      <c r="K957" s="3"/>
      <c r="L957" s="3"/>
      <c r="M957" s="3"/>
      <c r="N957" s="3"/>
      <c r="P957" s="3"/>
      <c r="Q957" s="3"/>
      <c r="R957" s="3"/>
    </row>
    <row r="958" ht="15.75" customHeight="1">
      <c r="A958" s="3"/>
      <c r="B958" s="3"/>
      <c r="C958" s="3"/>
      <c r="D958" s="3"/>
      <c r="E958" s="3"/>
      <c r="F958" s="3"/>
      <c r="G958" s="3"/>
      <c r="H958" s="3"/>
      <c r="I958" s="3"/>
      <c r="J958" s="3"/>
      <c r="K958" s="3"/>
      <c r="L958" s="3"/>
      <c r="M958" s="3"/>
      <c r="N958" s="3"/>
      <c r="P958" s="3"/>
      <c r="Q958" s="3"/>
      <c r="R958" s="3"/>
    </row>
    <row r="959" ht="15.75" customHeight="1">
      <c r="A959" s="3"/>
      <c r="B959" s="3"/>
      <c r="C959" s="3"/>
      <c r="D959" s="3"/>
      <c r="E959" s="3"/>
      <c r="F959" s="3"/>
      <c r="G959" s="3"/>
      <c r="H959" s="3"/>
      <c r="I959" s="3"/>
      <c r="J959" s="3"/>
      <c r="K959" s="3"/>
      <c r="L959" s="3"/>
      <c r="M959" s="3"/>
      <c r="N959" s="3"/>
      <c r="P959" s="3"/>
      <c r="Q959" s="3"/>
      <c r="R959" s="3"/>
    </row>
    <row r="960" ht="15.75" customHeight="1">
      <c r="A960" s="3"/>
      <c r="B960" s="3"/>
      <c r="C960" s="3"/>
      <c r="D960" s="3"/>
      <c r="E960" s="3"/>
      <c r="F960" s="3"/>
      <c r="G960" s="3"/>
      <c r="H960" s="3"/>
      <c r="I960" s="3"/>
      <c r="J960" s="3"/>
      <c r="K960" s="3"/>
      <c r="L960" s="3"/>
      <c r="M960" s="3"/>
      <c r="N960" s="3"/>
      <c r="P960" s="3"/>
      <c r="Q960" s="3"/>
      <c r="R960" s="3"/>
    </row>
    <row r="961" ht="15.75" customHeight="1">
      <c r="A961" s="3"/>
      <c r="B961" s="3"/>
      <c r="C961" s="3"/>
      <c r="D961" s="3"/>
      <c r="E961" s="3"/>
      <c r="F961" s="3"/>
      <c r="G961" s="3"/>
      <c r="H961" s="3"/>
      <c r="I961" s="3"/>
      <c r="J961" s="3"/>
      <c r="K961" s="3"/>
      <c r="L961" s="3"/>
      <c r="M961" s="3"/>
      <c r="N961" s="3"/>
      <c r="P961" s="3"/>
      <c r="Q961" s="3"/>
      <c r="R961" s="3"/>
    </row>
    <row r="962" ht="15.75" customHeight="1">
      <c r="A962" s="3"/>
      <c r="B962" s="3"/>
      <c r="C962" s="3"/>
      <c r="D962" s="3"/>
      <c r="E962" s="3"/>
      <c r="F962" s="3"/>
      <c r="G962" s="3"/>
      <c r="H962" s="3"/>
      <c r="I962" s="3"/>
      <c r="J962" s="3"/>
      <c r="K962" s="3"/>
      <c r="L962" s="3"/>
      <c r="M962" s="3"/>
      <c r="N962" s="3"/>
      <c r="P962" s="3"/>
      <c r="Q962" s="3"/>
      <c r="R962" s="3"/>
    </row>
    <row r="963" ht="15.75" customHeight="1">
      <c r="A963" s="3"/>
      <c r="B963" s="3"/>
      <c r="C963" s="3"/>
      <c r="D963" s="3"/>
      <c r="E963" s="3"/>
      <c r="F963" s="3"/>
      <c r="G963" s="3"/>
      <c r="H963" s="3"/>
      <c r="I963" s="3"/>
      <c r="J963" s="3"/>
      <c r="K963" s="3"/>
      <c r="L963" s="3"/>
      <c r="M963" s="3"/>
      <c r="N963" s="3"/>
      <c r="P963" s="3"/>
      <c r="Q963" s="3"/>
      <c r="R963" s="3"/>
    </row>
    <row r="964" ht="15.75" customHeight="1">
      <c r="A964" s="3"/>
      <c r="B964" s="3"/>
      <c r="C964" s="3"/>
      <c r="D964" s="3"/>
      <c r="E964" s="3"/>
      <c r="F964" s="3"/>
      <c r="G964" s="3"/>
      <c r="H964" s="3"/>
      <c r="I964" s="3"/>
      <c r="J964" s="3"/>
      <c r="K964" s="3"/>
      <c r="L964" s="3"/>
      <c r="M964" s="3"/>
      <c r="N964" s="3"/>
      <c r="P964" s="3"/>
      <c r="Q964" s="3"/>
      <c r="R964" s="3"/>
    </row>
    <row r="965" ht="15.75" customHeight="1">
      <c r="A965" s="3"/>
      <c r="B965" s="3"/>
      <c r="C965" s="3"/>
      <c r="D965" s="3"/>
      <c r="E965" s="3"/>
      <c r="F965" s="3"/>
      <c r="G965" s="3"/>
      <c r="H965" s="3"/>
      <c r="I965" s="3"/>
      <c r="J965" s="3"/>
      <c r="K965" s="3"/>
      <c r="L965" s="3"/>
      <c r="M965" s="3"/>
      <c r="N965" s="3"/>
      <c r="P965" s="3"/>
      <c r="Q965" s="3"/>
      <c r="R965" s="3"/>
    </row>
    <row r="966" ht="15.75" customHeight="1">
      <c r="A966" s="3"/>
      <c r="B966" s="3"/>
      <c r="C966" s="3"/>
      <c r="D966" s="3"/>
      <c r="E966" s="3"/>
      <c r="F966" s="3"/>
      <c r="G966" s="3"/>
      <c r="H966" s="3"/>
      <c r="I966" s="3"/>
      <c r="J966" s="3"/>
      <c r="K966" s="3"/>
      <c r="L966" s="3"/>
      <c r="M966" s="3"/>
      <c r="N966" s="3"/>
      <c r="P966" s="3"/>
      <c r="Q966" s="3"/>
      <c r="R966" s="3"/>
    </row>
    <row r="967" ht="15.75" customHeight="1">
      <c r="A967" s="3"/>
      <c r="B967" s="3"/>
      <c r="C967" s="3"/>
      <c r="D967" s="3"/>
      <c r="E967" s="3"/>
      <c r="F967" s="3"/>
      <c r="G967" s="3"/>
      <c r="H967" s="3"/>
      <c r="I967" s="3"/>
      <c r="J967" s="3"/>
      <c r="K967" s="3"/>
      <c r="L967" s="3"/>
      <c r="M967" s="3"/>
      <c r="N967" s="3"/>
      <c r="P967" s="3"/>
      <c r="Q967" s="3"/>
      <c r="R967" s="3"/>
    </row>
    <row r="968" ht="15.75" customHeight="1">
      <c r="A968" s="3"/>
      <c r="B968" s="3"/>
      <c r="C968" s="3"/>
      <c r="D968" s="3"/>
      <c r="E968" s="3"/>
      <c r="F968" s="3"/>
      <c r="G968" s="3"/>
      <c r="H968" s="3"/>
      <c r="I968" s="3"/>
      <c r="J968" s="3"/>
      <c r="K968" s="3"/>
      <c r="L968" s="3"/>
      <c r="M968" s="3"/>
      <c r="N968" s="3"/>
      <c r="P968" s="3"/>
      <c r="Q968" s="3"/>
      <c r="R968" s="3"/>
    </row>
    <row r="969" ht="15.75" customHeight="1">
      <c r="A969" s="3"/>
      <c r="B969" s="3"/>
      <c r="C969" s="3"/>
      <c r="D969" s="3"/>
      <c r="E969" s="3"/>
      <c r="F969" s="3"/>
      <c r="G969" s="3"/>
      <c r="H969" s="3"/>
      <c r="I969" s="3"/>
      <c r="J969" s="3"/>
      <c r="K969" s="3"/>
      <c r="L969" s="3"/>
      <c r="M969" s="3"/>
      <c r="N969" s="3"/>
      <c r="P969" s="3"/>
      <c r="Q969" s="3"/>
      <c r="R969" s="3"/>
    </row>
    <row r="970" ht="15.75" customHeight="1">
      <c r="A970" s="3"/>
      <c r="B970" s="3"/>
      <c r="C970" s="3"/>
      <c r="D970" s="3"/>
      <c r="E970" s="3"/>
      <c r="F970" s="3"/>
      <c r="G970" s="3"/>
      <c r="H970" s="3"/>
      <c r="I970" s="3"/>
      <c r="J970" s="3"/>
      <c r="K970" s="3"/>
      <c r="L970" s="3"/>
      <c r="M970" s="3"/>
      <c r="N970" s="3"/>
      <c r="P970" s="3"/>
      <c r="Q970" s="3"/>
      <c r="R970" s="3"/>
    </row>
    <row r="971" ht="15.75" customHeight="1">
      <c r="A971" s="3"/>
      <c r="B971" s="3"/>
      <c r="C971" s="3"/>
      <c r="D971" s="3"/>
      <c r="E971" s="3"/>
      <c r="F971" s="3"/>
      <c r="G971" s="3"/>
      <c r="H971" s="3"/>
      <c r="I971" s="3"/>
      <c r="J971" s="3"/>
      <c r="K971" s="3"/>
      <c r="L971" s="3"/>
      <c r="M971" s="3"/>
      <c r="N971" s="3"/>
      <c r="P971" s="3"/>
      <c r="Q971" s="3"/>
      <c r="R971" s="3"/>
    </row>
    <row r="972" ht="15.75" customHeight="1">
      <c r="A972" s="3"/>
      <c r="B972" s="3"/>
      <c r="C972" s="3"/>
      <c r="D972" s="3"/>
      <c r="E972" s="3"/>
      <c r="F972" s="3"/>
      <c r="G972" s="3"/>
      <c r="H972" s="3"/>
      <c r="I972" s="3"/>
      <c r="J972" s="3"/>
      <c r="K972" s="3"/>
      <c r="L972" s="3"/>
      <c r="M972" s="3"/>
      <c r="N972" s="3"/>
      <c r="P972" s="3"/>
      <c r="Q972" s="3"/>
      <c r="R972" s="3"/>
    </row>
    <row r="973" ht="15.75" customHeight="1">
      <c r="A973" s="3"/>
      <c r="B973" s="3"/>
      <c r="C973" s="3"/>
      <c r="D973" s="3"/>
      <c r="E973" s="3"/>
      <c r="F973" s="3"/>
      <c r="G973" s="3"/>
      <c r="H973" s="3"/>
      <c r="I973" s="3"/>
      <c r="J973" s="3"/>
      <c r="K973" s="3"/>
      <c r="L973" s="3"/>
      <c r="M973" s="3"/>
      <c r="N973" s="3"/>
      <c r="P973" s="3"/>
      <c r="Q973" s="3"/>
      <c r="R973" s="3"/>
    </row>
    <row r="974" ht="15.75" customHeight="1">
      <c r="A974" s="3"/>
      <c r="B974" s="3"/>
      <c r="C974" s="3"/>
      <c r="D974" s="3"/>
      <c r="E974" s="3"/>
      <c r="F974" s="3"/>
      <c r="G974" s="3"/>
      <c r="H974" s="3"/>
      <c r="I974" s="3"/>
      <c r="J974" s="3"/>
      <c r="K974" s="3"/>
      <c r="L974" s="3"/>
      <c r="M974" s="3"/>
      <c r="N974" s="3"/>
      <c r="P974" s="3"/>
      <c r="Q974" s="3"/>
      <c r="R974" s="3"/>
    </row>
    <row r="975" ht="15.75" customHeight="1">
      <c r="A975" s="3"/>
      <c r="B975" s="3"/>
      <c r="C975" s="3"/>
      <c r="D975" s="3"/>
      <c r="E975" s="3"/>
      <c r="F975" s="3"/>
      <c r="G975" s="3"/>
      <c r="H975" s="3"/>
      <c r="I975" s="3"/>
      <c r="J975" s="3"/>
      <c r="K975" s="3"/>
      <c r="L975" s="3"/>
      <c r="M975" s="3"/>
      <c r="N975" s="3"/>
      <c r="P975" s="3"/>
      <c r="Q975" s="3"/>
      <c r="R975" s="3"/>
    </row>
    <row r="976" ht="15.75" customHeight="1">
      <c r="A976" s="3"/>
      <c r="B976" s="3"/>
      <c r="C976" s="3"/>
      <c r="D976" s="3"/>
      <c r="E976" s="3"/>
      <c r="F976" s="3"/>
      <c r="G976" s="3"/>
      <c r="H976" s="3"/>
      <c r="I976" s="3"/>
      <c r="J976" s="3"/>
      <c r="K976" s="3"/>
      <c r="L976" s="3"/>
      <c r="M976" s="3"/>
      <c r="N976" s="3"/>
      <c r="P976" s="3"/>
      <c r="Q976" s="3"/>
      <c r="R976" s="3"/>
    </row>
    <row r="977" ht="15.75" customHeight="1">
      <c r="A977" s="3"/>
      <c r="B977" s="3"/>
      <c r="C977" s="3"/>
      <c r="D977" s="3"/>
      <c r="E977" s="3"/>
      <c r="F977" s="3"/>
      <c r="G977" s="3"/>
      <c r="H977" s="3"/>
      <c r="I977" s="3"/>
      <c r="J977" s="3"/>
      <c r="K977" s="3"/>
      <c r="L977" s="3"/>
      <c r="M977" s="3"/>
      <c r="N977" s="3"/>
      <c r="P977" s="3"/>
      <c r="Q977" s="3"/>
      <c r="R977" s="3"/>
    </row>
    <row r="978" ht="15.75" customHeight="1">
      <c r="A978" s="3"/>
      <c r="B978" s="3"/>
      <c r="C978" s="3"/>
      <c r="D978" s="3"/>
      <c r="E978" s="3"/>
      <c r="F978" s="3"/>
      <c r="G978" s="3"/>
      <c r="H978" s="3"/>
      <c r="I978" s="3"/>
      <c r="J978" s="3"/>
      <c r="K978" s="3"/>
      <c r="L978" s="3"/>
      <c r="M978" s="3"/>
      <c r="N978" s="3"/>
      <c r="P978" s="3"/>
      <c r="Q978" s="3"/>
      <c r="R978" s="3"/>
    </row>
    <row r="979" ht="15.75" customHeight="1">
      <c r="A979" s="3"/>
      <c r="B979" s="3"/>
      <c r="C979" s="3"/>
      <c r="D979" s="3"/>
      <c r="E979" s="3"/>
      <c r="F979" s="3"/>
      <c r="G979" s="3"/>
      <c r="H979" s="3"/>
      <c r="I979" s="3"/>
      <c r="J979" s="3"/>
      <c r="K979" s="3"/>
      <c r="L979" s="3"/>
      <c r="M979" s="3"/>
      <c r="N979" s="3"/>
      <c r="P979" s="3"/>
      <c r="Q979" s="3"/>
      <c r="R979" s="3"/>
    </row>
    <row r="980" ht="15.75" customHeight="1">
      <c r="A980" s="3"/>
      <c r="B980" s="3"/>
      <c r="C980" s="3"/>
      <c r="D980" s="3"/>
      <c r="E980" s="3"/>
      <c r="F980" s="3"/>
      <c r="G980" s="3"/>
      <c r="H980" s="3"/>
      <c r="I980" s="3"/>
      <c r="J980" s="3"/>
      <c r="K980" s="3"/>
      <c r="L980" s="3"/>
      <c r="M980" s="3"/>
      <c r="N980" s="3"/>
      <c r="P980" s="3"/>
      <c r="Q980" s="3"/>
      <c r="R980" s="3"/>
    </row>
    <row r="981" ht="15.75" customHeight="1">
      <c r="A981" s="3"/>
      <c r="B981" s="3"/>
      <c r="C981" s="3"/>
      <c r="D981" s="3"/>
      <c r="E981" s="3"/>
      <c r="F981" s="3"/>
      <c r="G981" s="3"/>
      <c r="H981" s="3"/>
      <c r="I981" s="3"/>
      <c r="J981" s="3"/>
      <c r="K981" s="3"/>
      <c r="L981" s="3"/>
      <c r="M981" s="3"/>
      <c r="N981" s="3"/>
      <c r="P981" s="3"/>
      <c r="Q981" s="3"/>
      <c r="R981" s="3"/>
    </row>
    <row r="982" ht="15.75" customHeight="1">
      <c r="A982" s="3"/>
      <c r="B982" s="3"/>
      <c r="C982" s="3"/>
      <c r="D982" s="3"/>
      <c r="E982" s="3"/>
      <c r="F982" s="3"/>
      <c r="G982" s="3"/>
      <c r="H982" s="3"/>
      <c r="I982" s="3"/>
      <c r="J982" s="3"/>
      <c r="K982" s="3"/>
      <c r="L982" s="3"/>
      <c r="M982" s="3"/>
      <c r="N982" s="3"/>
      <c r="P982" s="3"/>
      <c r="Q982" s="3"/>
      <c r="R982" s="3"/>
    </row>
    <row r="983" ht="15.75" customHeight="1">
      <c r="A983" s="3"/>
      <c r="B983" s="3"/>
      <c r="C983" s="3"/>
      <c r="D983" s="3"/>
      <c r="E983" s="3"/>
      <c r="F983" s="3"/>
      <c r="G983" s="3"/>
      <c r="H983" s="3"/>
      <c r="I983" s="3"/>
      <c r="J983" s="3"/>
      <c r="K983" s="3"/>
      <c r="L983" s="3"/>
      <c r="M983" s="3"/>
      <c r="N983" s="3"/>
      <c r="P983" s="3"/>
      <c r="Q983" s="3"/>
      <c r="R983" s="3"/>
    </row>
    <row r="984" ht="15.75" customHeight="1">
      <c r="A984" s="3"/>
      <c r="B984" s="3"/>
      <c r="C984" s="3"/>
      <c r="D984" s="3"/>
      <c r="E984" s="3"/>
      <c r="F984" s="3"/>
      <c r="G984" s="3"/>
      <c r="H984" s="3"/>
      <c r="I984" s="3"/>
      <c r="J984" s="3"/>
      <c r="K984" s="3"/>
      <c r="L984" s="3"/>
      <c r="M984" s="3"/>
      <c r="N984" s="3"/>
      <c r="P984" s="3"/>
      <c r="Q984" s="3"/>
      <c r="R984" s="3"/>
    </row>
    <row r="985" ht="15.75" customHeight="1">
      <c r="A985" s="3"/>
      <c r="B985" s="3"/>
      <c r="C985" s="3"/>
      <c r="D985" s="3"/>
      <c r="E985" s="3"/>
      <c r="F985" s="3"/>
      <c r="G985" s="3"/>
      <c r="H985" s="3"/>
      <c r="I985" s="3"/>
      <c r="J985" s="3"/>
      <c r="K985" s="3"/>
      <c r="L985" s="3"/>
      <c r="M985" s="3"/>
      <c r="N985" s="3"/>
      <c r="P985" s="3"/>
      <c r="Q985" s="3"/>
      <c r="R985" s="3"/>
    </row>
    <row r="986" ht="15.75" customHeight="1">
      <c r="A986" s="3"/>
      <c r="B986" s="3"/>
      <c r="C986" s="3"/>
      <c r="D986" s="3"/>
      <c r="E986" s="3"/>
      <c r="F986" s="3"/>
      <c r="G986" s="3"/>
      <c r="H986" s="3"/>
      <c r="I986" s="3"/>
      <c r="J986" s="3"/>
      <c r="K986" s="3"/>
      <c r="L986" s="3"/>
      <c r="M986" s="3"/>
      <c r="N986" s="3"/>
      <c r="P986" s="3"/>
      <c r="Q986" s="3"/>
      <c r="R986" s="3"/>
    </row>
    <row r="987" ht="15.75" customHeight="1">
      <c r="A987" s="3"/>
      <c r="B987" s="3"/>
      <c r="C987" s="3"/>
      <c r="D987" s="3"/>
      <c r="E987" s="3"/>
      <c r="F987" s="3"/>
      <c r="G987" s="3"/>
      <c r="H987" s="3"/>
      <c r="I987" s="3"/>
      <c r="J987" s="3"/>
      <c r="K987" s="3"/>
      <c r="L987" s="3"/>
      <c r="M987" s="3"/>
      <c r="N987" s="3"/>
      <c r="P987" s="3"/>
      <c r="Q987" s="3"/>
      <c r="R987" s="3"/>
    </row>
    <row r="988" ht="15.75" customHeight="1">
      <c r="A988" s="3"/>
      <c r="B988" s="3"/>
      <c r="C988" s="3"/>
      <c r="D988" s="3"/>
      <c r="E988" s="3"/>
      <c r="F988" s="3"/>
      <c r="G988" s="3"/>
      <c r="H988" s="3"/>
      <c r="I988" s="3"/>
      <c r="J988" s="3"/>
      <c r="K988" s="3"/>
      <c r="L988" s="3"/>
      <c r="M988" s="3"/>
      <c r="N988" s="3"/>
      <c r="P988" s="3"/>
      <c r="Q988" s="3"/>
      <c r="R988" s="3"/>
    </row>
    <row r="989" ht="15.75" customHeight="1">
      <c r="A989" s="3"/>
      <c r="B989" s="3"/>
      <c r="C989" s="3"/>
      <c r="D989" s="3"/>
      <c r="E989" s="3"/>
      <c r="F989" s="3"/>
      <c r="G989" s="3"/>
      <c r="H989" s="3"/>
      <c r="I989" s="3"/>
      <c r="J989" s="3"/>
      <c r="K989" s="3"/>
      <c r="L989" s="3"/>
      <c r="M989" s="3"/>
      <c r="N989" s="3"/>
      <c r="P989" s="3"/>
      <c r="Q989" s="3"/>
      <c r="R989" s="3"/>
    </row>
    <row r="990" ht="15.75" customHeight="1">
      <c r="A990" s="3"/>
      <c r="B990" s="3"/>
      <c r="C990" s="3"/>
      <c r="D990" s="3"/>
      <c r="E990" s="3"/>
      <c r="F990" s="3"/>
      <c r="G990" s="3"/>
      <c r="H990" s="3"/>
      <c r="I990" s="3"/>
      <c r="J990" s="3"/>
      <c r="K990" s="3"/>
      <c r="L990" s="3"/>
      <c r="M990" s="3"/>
      <c r="N990" s="3"/>
      <c r="P990" s="3"/>
      <c r="Q990" s="3"/>
      <c r="R990" s="3"/>
    </row>
    <row r="991" ht="15.75" customHeight="1">
      <c r="A991" s="3"/>
      <c r="B991" s="3"/>
      <c r="C991" s="3"/>
      <c r="D991" s="3"/>
      <c r="E991" s="3"/>
      <c r="F991" s="3"/>
      <c r="G991" s="3"/>
      <c r="H991" s="3"/>
      <c r="I991" s="3"/>
      <c r="J991" s="3"/>
      <c r="K991" s="3"/>
      <c r="L991" s="3"/>
      <c r="M991" s="3"/>
      <c r="N991" s="3"/>
      <c r="P991" s="3"/>
      <c r="Q991" s="3"/>
      <c r="R991" s="3"/>
    </row>
    <row r="992" ht="15.75" customHeight="1">
      <c r="A992" s="3"/>
      <c r="B992" s="3"/>
      <c r="C992" s="3"/>
      <c r="D992" s="3"/>
      <c r="E992" s="3"/>
      <c r="F992" s="3"/>
      <c r="G992" s="3"/>
      <c r="H992" s="3"/>
      <c r="I992" s="3"/>
      <c r="J992" s="3"/>
      <c r="K992" s="3"/>
      <c r="L992" s="3"/>
      <c r="M992" s="3"/>
      <c r="N992" s="3"/>
      <c r="P992" s="3"/>
      <c r="Q992" s="3"/>
      <c r="R992" s="3"/>
    </row>
    <row r="993" ht="15.75" customHeight="1">
      <c r="A993" s="3"/>
      <c r="B993" s="3"/>
      <c r="C993" s="3"/>
      <c r="D993" s="3"/>
      <c r="E993" s="3"/>
      <c r="F993" s="3"/>
      <c r="G993" s="3"/>
      <c r="H993" s="3"/>
      <c r="I993" s="3"/>
      <c r="J993" s="3"/>
      <c r="K993" s="3"/>
      <c r="L993" s="3"/>
      <c r="M993" s="3"/>
      <c r="N993" s="3"/>
      <c r="P993" s="3"/>
      <c r="Q993" s="3"/>
      <c r="R993" s="3"/>
    </row>
    <row r="994" ht="15.75" customHeight="1">
      <c r="A994" s="3"/>
      <c r="B994" s="3"/>
      <c r="C994" s="3"/>
      <c r="D994" s="3"/>
      <c r="E994" s="3"/>
      <c r="F994" s="3"/>
      <c r="G994" s="3"/>
      <c r="H994" s="3"/>
      <c r="I994" s="3"/>
      <c r="J994" s="3"/>
      <c r="K994" s="3"/>
      <c r="L994" s="3"/>
      <c r="M994" s="3"/>
      <c r="N994" s="3"/>
      <c r="P994" s="3"/>
      <c r="Q994" s="3"/>
      <c r="R994" s="3"/>
    </row>
    <row r="995" ht="15.75" customHeight="1">
      <c r="A995" s="3"/>
      <c r="B995" s="3"/>
      <c r="C995" s="3"/>
      <c r="D995" s="3"/>
      <c r="E995" s="3"/>
      <c r="F995" s="3"/>
      <c r="G995" s="3"/>
      <c r="H995" s="3"/>
      <c r="I995" s="3"/>
      <c r="J995" s="3"/>
      <c r="K995" s="3"/>
      <c r="L995" s="3"/>
      <c r="M995" s="3"/>
      <c r="N995" s="3"/>
      <c r="P995" s="3"/>
      <c r="Q995" s="3"/>
      <c r="R995" s="3"/>
    </row>
    <row r="996" ht="15.75" customHeight="1">
      <c r="A996" s="3"/>
      <c r="B996" s="3"/>
      <c r="C996" s="3"/>
      <c r="D996" s="3"/>
      <c r="E996" s="3"/>
      <c r="F996" s="3"/>
      <c r="G996" s="3"/>
      <c r="H996" s="3"/>
      <c r="I996" s="3"/>
      <c r="J996" s="3"/>
      <c r="K996" s="3"/>
      <c r="L996" s="3"/>
      <c r="M996" s="3"/>
      <c r="N996" s="3"/>
      <c r="P996" s="3"/>
      <c r="Q996" s="3"/>
      <c r="R996" s="3"/>
    </row>
    <row r="997" ht="15.75" customHeight="1">
      <c r="A997" s="3"/>
      <c r="B997" s="3"/>
      <c r="C997" s="3"/>
      <c r="D997" s="3"/>
      <c r="E997" s="3"/>
      <c r="F997" s="3"/>
      <c r="G997" s="3"/>
      <c r="H997" s="3"/>
      <c r="I997" s="3"/>
      <c r="J997" s="3"/>
      <c r="K997" s="3"/>
      <c r="L997" s="3"/>
      <c r="M997" s="3"/>
      <c r="N997" s="3"/>
      <c r="P997" s="3"/>
      <c r="Q997" s="3"/>
      <c r="R997" s="3"/>
    </row>
    <row r="998" ht="15.75" customHeight="1">
      <c r="A998" s="3"/>
      <c r="B998" s="3"/>
      <c r="C998" s="3"/>
      <c r="D998" s="3"/>
      <c r="E998" s="3"/>
      <c r="F998" s="3"/>
      <c r="G998" s="3"/>
      <c r="H998" s="3"/>
      <c r="I998" s="3"/>
      <c r="J998" s="3"/>
      <c r="K998" s="3"/>
      <c r="L998" s="3"/>
      <c r="M998" s="3"/>
      <c r="N998" s="3"/>
      <c r="P998" s="3"/>
      <c r="Q998" s="3"/>
      <c r="R998" s="3"/>
    </row>
    <row r="999" ht="15.75" customHeight="1">
      <c r="A999" s="3"/>
      <c r="B999" s="3"/>
      <c r="C999" s="3"/>
      <c r="D999" s="3"/>
      <c r="E999" s="3"/>
      <c r="F999" s="3"/>
      <c r="G999" s="3"/>
      <c r="H999" s="3"/>
      <c r="I999" s="3"/>
      <c r="J999" s="3"/>
      <c r="K999" s="3"/>
      <c r="L999" s="3"/>
      <c r="M999" s="3"/>
      <c r="N999" s="3"/>
      <c r="P999" s="3"/>
      <c r="Q999" s="3"/>
      <c r="R999" s="3"/>
    </row>
    <row r="1000" ht="15.75" customHeight="1">
      <c r="A1000" s="3"/>
      <c r="B1000" s="3"/>
      <c r="C1000" s="3"/>
      <c r="D1000" s="3"/>
      <c r="E1000" s="3"/>
      <c r="F1000" s="3"/>
      <c r="G1000" s="3"/>
      <c r="H1000" s="3"/>
      <c r="I1000" s="3"/>
      <c r="J1000" s="3"/>
      <c r="K1000" s="3"/>
      <c r="L1000" s="3"/>
      <c r="M1000" s="3"/>
      <c r="N1000" s="3"/>
      <c r="P1000" s="3"/>
      <c r="Q1000" s="3"/>
      <c r="R1000" s="3"/>
    </row>
  </sheetData>
  <mergeCells count="25">
    <mergeCell ref="E11:F11"/>
    <mergeCell ref="G11:H11"/>
    <mergeCell ref="A12:B12"/>
    <mergeCell ref="C12:D12"/>
    <mergeCell ref="E12:F12"/>
    <mergeCell ref="G12:H12"/>
    <mergeCell ref="A14:E14"/>
    <mergeCell ref="G14:K14"/>
    <mergeCell ref="A1:N1"/>
    <mergeCell ref="A2:N2"/>
    <mergeCell ref="A4:B4"/>
    <mergeCell ref="A8:N8"/>
    <mergeCell ref="A10:N10"/>
    <mergeCell ref="A11:B11"/>
    <mergeCell ref="C11:D11"/>
    <mergeCell ref="A27:N27"/>
    <mergeCell ref="A35:N35"/>
    <mergeCell ref="A36:N36"/>
    <mergeCell ref="I11:J11"/>
    <mergeCell ref="K11:L11"/>
    <mergeCell ref="I12:J12"/>
    <mergeCell ref="K12:L12"/>
    <mergeCell ref="G19:K19"/>
    <mergeCell ref="A21:N21"/>
    <mergeCell ref="A26:N26"/>
  </mergeCells>
  <conditionalFormatting sqref="K16:K18">
    <cfRule type="expression" dxfId="5" priority="1">
      <formula>LEFT(K16,2)="OK"</formula>
    </cfRule>
  </conditionalFormatting>
  <conditionalFormatting sqref="K16:K18">
    <cfRule type="expression" dxfId="6" priority="2">
      <formula>LEFT(K16,5)="SHORT"</formula>
    </cfRule>
  </conditionalFormatting>
  <conditionalFormatting sqref="B32">
    <cfRule type="cellIs" dxfId="6" priority="3" operator="greaterThan">
      <formula>0</formula>
    </cfRule>
  </conditionalFormatting>
  <conditionalFormatting sqref="B32">
    <cfRule type="cellIs" dxfId="5" priority="4" operator="equal">
      <formula>0</formula>
    </cfRule>
  </conditionalFormatting>
  <conditionalFormatting sqref="C32">
    <cfRule type="cellIs" dxfId="6" priority="5" operator="greaterThan">
      <formula>0</formula>
    </cfRule>
  </conditionalFormatting>
  <conditionalFormatting sqref="C32">
    <cfRule type="cellIs" dxfId="5" priority="6" operator="equal">
      <formula>0</formula>
    </cfRule>
  </conditionalFormatting>
  <conditionalFormatting sqref="D32">
    <cfRule type="cellIs" dxfId="6" priority="7" operator="greaterThan">
      <formula>0</formula>
    </cfRule>
  </conditionalFormatting>
  <conditionalFormatting sqref="D32">
    <cfRule type="cellIs" dxfId="5" priority="8" operator="equal">
      <formula>0</formula>
    </cfRule>
  </conditionalFormatting>
  <conditionalFormatting sqref="E32">
    <cfRule type="cellIs" dxfId="6" priority="9" operator="greaterThan">
      <formula>0</formula>
    </cfRule>
  </conditionalFormatting>
  <conditionalFormatting sqref="E32">
    <cfRule type="cellIs" dxfId="5" priority="10" operator="equal">
      <formula>0</formula>
    </cfRule>
  </conditionalFormatting>
  <conditionalFormatting sqref="F32">
    <cfRule type="cellIs" dxfId="6" priority="11" operator="greaterThan">
      <formula>0</formula>
    </cfRule>
  </conditionalFormatting>
  <conditionalFormatting sqref="F32">
    <cfRule type="cellIs" dxfId="5" priority="12" operator="equal">
      <formula>0</formula>
    </cfRule>
  </conditionalFormatting>
  <conditionalFormatting sqref="G32">
    <cfRule type="cellIs" dxfId="6" priority="13" operator="greaterThan">
      <formula>0</formula>
    </cfRule>
  </conditionalFormatting>
  <conditionalFormatting sqref="G32">
    <cfRule type="cellIs" dxfId="5" priority="14" operator="equal">
      <formula>0</formula>
    </cfRule>
  </conditionalFormatting>
  <conditionalFormatting sqref="H32">
    <cfRule type="cellIs" dxfId="6" priority="15" operator="greaterThan">
      <formula>0</formula>
    </cfRule>
  </conditionalFormatting>
  <conditionalFormatting sqref="H32">
    <cfRule type="cellIs" dxfId="5" priority="16" operator="equal">
      <formula>0</formula>
    </cfRule>
  </conditionalFormatting>
  <conditionalFormatting sqref="I32">
    <cfRule type="cellIs" dxfId="6" priority="17" operator="greaterThan">
      <formula>0</formula>
    </cfRule>
  </conditionalFormatting>
  <conditionalFormatting sqref="I32">
    <cfRule type="cellIs" dxfId="5" priority="18" operator="equal">
      <formula>0</formula>
    </cfRule>
  </conditionalFormatting>
  <conditionalFormatting sqref="B33">
    <cfRule type="cellIs" dxfId="6" priority="19" operator="greaterThan">
      <formula>0</formula>
    </cfRule>
  </conditionalFormatting>
  <conditionalFormatting sqref="B33">
    <cfRule type="cellIs" dxfId="5" priority="20" operator="equal">
      <formula>0</formula>
    </cfRule>
  </conditionalFormatting>
  <conditionalFormatting sqref="C33">
    <cfRule type="cellIs" dxfId="6" priority="21" operator="greaterThan">
      <formula>0</formula>
    </cfRule>
  </conditionalFormatting>
  <conditionalFormatting sqref="C33">
    <cfRule type="cellIs" dxfId="5" priority="22" operator="equal">
      <formula>0</formula>
    </cfRule>
  </conditionalFormatting>
  <conditionalFormatting sqref="D33">
    <cfRule type="cellIs" dxfId="6" priority="23" operator="greaterThan">
      <formula>0</formula>
    </cfRule>
  </conditionalFormatting>
  <conditionalFormatting sqref="D33">
    <cfRule type="cellIs" dxfId="5" priority="24" operator="equal">
      <formula>0</formula>
    </cfRule>
  </conditionalFormatting>
  <conditionalFormatting sqref="E33">
    <cfRule type="cellIs" dxfId="6" priority="25" operator="greaterThan">
      <formula>0</formula>
    </cfRule>
  </conditionalFormatting>
  <conditionalFormatting sqref="E33">
    <cfRule type="cellIs" dxfId="5" priority="26" operator="equal">
      <formula>0</formula>
    </cfRule>
  </conditionalFormatting>
  <conditionalFormatting sqref="F33">
    <cfRule type="cellIs" dxfId="6" priority="27" operator="greaterThan">
      <formula>0</formula>
    </cfRule>
  </conditionalFormatting>
  <conditionalFormatting sqref="F33">
    <cfRule type="cellIs" dxfId="5" priority="28" operator="equal">
      <formula>0</formula>
    </cfRule>
  </conditionalFormatting>
  <conditionalFormatting sqref="G33">
    <cfRule type="cellIs" dxfId="6" priority="29" operator="greaterThan">
      <formula>0</formula>
    </cfRule>
  </conditionalFormatting>
  <conditionalFormatting sqref="G33">
    <cfRule type="cellIs" dxfId="5" priority="30" operator="equal">
      <formula>0</formula>
    </cfRule>
  </conditionalFormatting>
  <conditionalFormatting sqref="H33">
    <cfRule type="cellIs" dxfId="6" priority="31" operator="greaterThan">
      <formula>0</formula>
    </cfRule>
  </conditionalFormatting>
  <conditionalFormatting sqref="H33">
    <cfRule type="cellIs" dxfId="5" priority="32" operator="equal">
      <formula>0</formula>
    </cfRule>
  </conditionalFormatting>
  <conditionalFormatting sqref="I33">
    <cfRule type="cellIs" dxfId="6" priority="33" operator="greaterThan">
      <formula>0</formula>
    </cfRule>
  </conditionalFormatting>
  <conditionalFormatting sqref="I33">
    <cfRule type="cellIs" dxfId="5" priority="34" operator="equal">
      <formula>0</formula>
    </cfRule>
  </conditionalFormatting>
  <conditionalFormatting sqref="B34">
    <cfRule type="cellIs" dxfId="6" priority="35" operator="greaterThan">
      <formula>0</formula>
    </cfRule>
  </conditionalFormatting>
  <conditionalFormatting sqref="B34">
    <cfRule type="cellIs" dxfId="5" priority="36" operator="equal">
      <formula>0</formula>
    </cfRule>
  </conditionalFormatting>
  <conditionalFormatting sqref="C34">
    <cfRule type="cellIs" dxfId="6" priority="37" operator="greaterThan">
      <formula>0</formula>
    </cfRule>
  </conditionalFormatting>
  <conditionalFormatting sqref="C34">
    <cfRule type="cellIs" dxfId="5" priority="38" operator="equal">
      <formula>0</formula>
    </cfRule>
  </conditionalFormatting>
  <conditionalFormatting sqref="D34">
    <cfRule type="cellIs" dxfId="6" priority="39" operator="greaterThan">
      <formula>0</formula>
    </cfRule>
  </conditionalFormatting>
  <conditionalFormatting sqref="D34">
    <cfRule type="cellIs" dxfId="5" priority="40" operator="equal">
      <formula>0</formula>
    </cfRule>
  </conditionalFormatting>
  <conditionalFormatting sqref="E34">
    <cfRule type="cellIs" dxfId="6" priority="41" operator="greaterThan">
      <formula>0</formula>
    </cfRule>
  </conditionalFormatting>
  <conditionalFormatting sqref="E34">
    <cfRule type="cellIs" dxfId="5" priority="42" operator="equal">
      <formula>0</formula>
    </cfRule>
  </conditionalFormatting>
  <conditionalFormatting sqref="F34">
    <cfRule type="cellIs" dxfId="6" priority="43" operator="greaterThan">
      <formula>0</formula>
    </cfRule>
  </conditionalFormatting>
  <conditionalFormatting sqref="F34">
    <cfRule type="cellIs" dxfId="5" priority="44" operator="equal">
      <formula>0</formula>
    </cfRule>
  </conditionalFormatting>
  <conditionalFormatting sqref="G34">
    <cfRule type="cellIs" dxfId="6" priority="45" operator="greaterThan">
      <formula>0</formula>
    </cfRule>
  </conditionalFormatting>
  <conditionalFormatting sqref="G34">
    <cfRule type="cellIs" dxfId="5" priority="46" operator="equal">
      <formula>0</formula>
    </cfRule>
  </conditionalFormatting>
  <conditionalFormatting sqref="H34">
    <cfRule type="cellIs" dxfId="6" priority="47" operator="greaterThan">
      <formula>0</formula>
    </cfRule>
  </conditionalFormatting>
  <conditionalFormatting sqref="H34">
    <cfRule type="cellIs" dxfId="5" priority="48" operator="equal">
      <formula>0</formula>
    </cfRule>
  </conditionalFormatting>
  <conditionalFormatting sqref="I34">
    <cfRule type="cellIs" dxfId="6" priority="49" operator="greaterThan">
      <formula>0</formula>
    </cfRule>
  </conditionalFormatting>
  <conditionalFormatting sqref="I34">
    <cfRule type="cellIs" dxfId="5" priority="50" operator="equal">
      <formula>0</formula>
    </cfRule>
  </conditionalFormatting>
  <conditionalFormatting sqref="M39:M88">
    <cfRule type="expression" dxfId="6" priority="51">
      <formula>$M39="BEHIND"</formula>
    </cfRule>
  </conditionalFormatting>
  <conditionalFormatting sqref="M39:M88">
    <cfRule type="expression" dxfId="7" priority="52">
      <formula>$M39="START NOW"</formula>
    </cfRule>
  </conditionalFormatting>
  <conditionalFormatting sqref="M39:M88">
    <cfRule type="expression" dxfId="5" priority="53">
      <formula>$M39="ON TRACK"</formula>
    </cfRule>
  </conditionalFormatting>
  <conditionalFormatting sqref="N39:N88">
    <cfRule type="expression" dxfId="6" priority="54">
      <formula>$N39="● LATE"</formula>
    </cfRule>
  </conditionalFormatting>
  <conditionalFormatting sqref="N39:N88">
    <cfRule type="expression" dxfId="7" priority="55">
      <formula>$N39="● TIGHT"</formula>
    </cfRule>
  </conditionalFormatting>
  <conditionalFormatting sqref="N39:N88">
    <cfRule type="expression" dxfId="5" priority="56">
      <formula>$N39="● OK"</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4.43" defaultRowHeight="15.0"/>
  <cols>
    <col customWidth="1" min="1" max="1" width="13.86"/>
    <col customWidth="1" min="2" max="2" width="19.29"/>
    <col customWidth="1" min="3" max="3" width="47.86"/>
    <col customWidth="1" min="4" max="4" width="17.29"/>
    <col customWidth="1" min="5" max="5" width="19.57"/>
    <col customWidth="1" min="6" max="8" width="14.14"/>
    <col customWidth="1" min="9" max="9" width="32.71"/>
    <col customWidth="1" min="10" max="10" width="25.71"/>
    <col customWidth="1" min="11" max="11" width="9.71"/>
    <col customWidth="1" min="12" max="12" width="15.57"/>
  </cols>
  <sheetData>
    <row r="1">
      <c r="A1" s="20" t="str">
        <f t="array" ref="A1:L1528">{NEW!A1:A2904, NEW!B1:B2904, NEW!C1:C2904, NEW!F1:F2904, NEW!M1:M2904, NEW!N1:N2904, NEW!O1:O2904, NEW!P1:P2904, NEW!Q1:Q2904, NEW!R1:R2904, NEW!S1:S2904, NEW!V1:V2904}</f>
        <v>Order Number</v>
      </c>
      <c r="B1" s="20" t="s">
        <v>36</v>
      </c>
      <c r="C1" s="20" t="s">
        <v>38</v>
      </c>
      <c r="D1" s="23" t="s">
        <v>39</v>
      </c>
      <c r="E1" s="24" t="s">
        <v>42</v>
      </c>
      <c r="F1" s="24" t="s">
        <v>44</v>
      </c>
      <c r="G1" s="24" t="s">
        <v>46</v>
      </c>
      <c r="H1" s="24" t="s">
        <v>47</v>
      </c>
      <c r="I1" s="20" t="s">
        <v>48</v>
      </c>
      <c r="J1" s="20" t="s">
        <v>50</v>
      </c>
      <c r="K1" s="25" t="s">
        <v>51</v>
      </c>
      <c r="L1" s="20" t="s">
        <v>53</v>
      </c>
    </row>
    <row r="2" hidden="1">
      <c r="A2" s="26">
        <v>1572.0</v>
      </c>
      <c r="B2" s="26" t="s">
        <v>54</v>
      </c>
      <c r="C2" s="26" t="s">
        <v>55</v>
      </c>
      <c r="D2" s="28">
        <v>46203.0</v>
      </c>
      <c r="E2" s="26" t="s">
        <v>57</v>
      </c>
      <c r="F2" s="26" t="s">
        <v>57</v>
      </c>
      <c r="G2" s="26" t="s">
        <v>57</v>
      </c>
      <c r="H2" s="26" t="s">
        <v>57</v>
      </c>
      <c r="I2" s="26" t="s">
        <v>58</v>
      </c>
      <c r="J2" s="26" t="s">
        <v>58</v>
      </c>
      <c r="K2" s="29">
        <v>4.0</v>
      </c>
      <c r="L2" s="31"/>
    </row>
    <row r="3" hidden="1">
      <c r="A3" s="26">
        <v>1591.0</v>
      </c>
      <c r="B3" s="26" t="s">
        <v>54</v>
      </c>
      <c r="C3" s="26" t="s">
        <v>60</v>
      </c>
      <c r="D3" s="28">
        <v>46203.0</v>
      </c>
      <c r="E3" s="26" t="s">
        <v>57</v>
      </c>
      <c r="F3" s="26" t="s">
        <v>57</v>
      </c>
      <c r="G3" s="26" t="s">
        <v>57</v>
      </c>
      <c r="H3" s="26" t="s">
        <v>57</v>
      </c>
      <c r="I3" s="26" t="s">
        <v>58</v>
      </c>
      <c r="J3" s="26" t="s">
        <v>58</v>
      </c>
      <c r="K3" s="29">
        <v>13.0</v>
      </c>
      <c r="L3" s="31"/>
    </row>
    <row r="4" hidden="1">
      <c r="A4" s="26">
        <v>1593.0</v>
      </c>
      <c r="B4" s="26" t="s">
        <v>54</v>
      </c>
      <c r="C4" s="26" t="s">
        <v>62</v>
      </c>
      <c r="D4" s="28">
        <v>46203.0</v>
      </c>
      <c r="E4" s="26" t="s">
        <v>57</v>
      </c>
      <c r="F4" s="26" t="s">
        <v>57</v>
      </c>
      <c r="G4" s="26" t="s">
        <v>57</v>
      </c>
      <c r="H4" s="26" t="s">
        <v>57</v>
      </c>
      <c r="I4" s="26" t="s">
        <v>58</v>
      </c>
      <c r="J4" s="26" t="s">
        <v>58</v>
      </c>
      <c r="K4" s="29">
        <v>16.0</v>
      </c>
      <c r="L4" s="31"/>
    </row>
    <row r="5" hidden="1">
      <c r="A5" s="26">
        <v>1598.0</v>
      </c>
      <c r="B5" s="26" t="s">
        <v>54</v>
      </c>
      <c r="C5" s="26" t="s">
        <v>63</v>
      </c>
      <c r="D5" s="28">
        <v>46203.0</v>
      </c>
      <c r="E5" s="26" t="s">
        <v>57</v>
      </c>
      <c r="F5" s="26" t="s">
        <v>57</v>
      </c>
      <c r="G5" s="26" t="s">
        <v>57</v>
      </c>
      <c r="H5" s="26" t="s">
        <v>57</v>
      </c>
      <c r="I5" s="26" t="s">
        <v>58</v>
      </c>
      <c r="J5" s="26" t="s">
        <v>64</v>
      </c>
      <c r="K5" s="29">
        <v>25.0</v>
      </c>
      <c r="L5" s="31"/>
    </row>
    <row r="6" hidden="1">
      <c r="A6" s="26">
        <v>1622.0</v>
      </c>
      <c r="B6" s="26" t="s">
        <v>54</v>
      </c>
      <c r="C6" s="26" t="s">
        <v>65</v>
      </c>
      <c r="D6" s="28">
        <v>46203.0</v>
      </c>
      <c r="E6" s="26" t="s">
        <v>57</v>
      </c>
      <c r="F6" s="26" t="s">
        <v>57</v>
      </c>
      <c r="G6" s="26" t="s">
        <v>57</v>
      </c>
      <c r="H6" s="26" t="s">
        <v>57</v>
      </c>
      <c r="I6" s="26" t="s">
        <v>58</v>
      </c>
      <c r="J6" s="26" t="s">
        <v>66</v>
      </c>
      <c r="K6" s="29">
        <v>1.0</v>
      </c>
      <c r="L6" s="31"/>
    </row>
    <row r="7" hidden="1">
      <c r="A7" s="26">
        <v>1639.0</v>
      </c>
      <c r="B7" s="26" t="s">
        <v>68</v>
      </c>
      <c r="C7" s="26" t="s">
        <v>69</v>
      </c>
      <c r="D7" s="28">
        <v>46204.0</v>
      </c>
      <c r="E7" s="26" t="s">
        <v>57</v>
      </c>
      <c r="F7" s="26" t="s">
        <v>57</v>
      </c>
      <c r="G7" s="26" t="s">
        <v>57</v>
      </c>
      <c r="H7" s="26" t="s">
        <v>57</v>
      </c>
      <c r="I7" s="26" t="s">
        <v>58</v>
      </c>
      <c r="J7" s="26" t="s">
        <v>58</v>
      </c>
      <c r="K7" s="29">
        <v>1.0</v>
      </c>
      <c r="L7" s="33"/>
    </row>
    <row r="8" hidden="1">
      <c r="A8" s="26">
        <v>1677.0</v>
      </c>
      <c r="B8" s="26" t="s">
        <v>68</v>
      </c>
      <c r="C8" s="26" t="s">
        <v>71</v>
      </c>
      <c r="D8" s="28">
        <v>46204.0</v>
      </c>
      <c r="E8" s="26" t="s">
        <v>66</v>
      </c>
      <c r="F8" s="26" t="s">
        <v>66</v>
      </c>
      <c r="G8" s="26" t="s">
        <v>66</v>
      </c>
      <c r="H8" s="26" t="s">
        <v>66</v>
      </c>
      <c r="I8" s="26" t="s">
        <v>66</v>
      </c>
      <c r="J8" s="26" t="s">
        <v>66</v>
      </c>
      <c r="K8" s="29">
        <v>0.0</v>
      </c>
      <c r="L8" s="26">
        <v>0.0</v>
      </c>
    </row>
    <row r="9" hidden="1">
      <c r="A9" s="26">
        <v>1688.0</v>
      </c>
      <c r="B9" s="26" t="s">
        <v>72</v>
      </c>
      <c r="C9" s="26" t="s">
        <v>73</v>
      </c>
      <c r="D9" s="28">
        <v>46204.0</v>
      </c>
      <c r="E9" s="26" t="s">
        <v>66</v>
      </c>
      <c r="F9" s="26" t="s">
        <v>66</v>
      </c>
      <c r="G9" s="26" t="s">
        <v>66</v>
      </c>
      <c r="H9" s="26" t="s">
        <v>66</v>
      </c>
      <c r="I9" s="26" t="s">
        <v>66</v>
      </c>
      <c r="J9" s="26" t="s">
        <v>66</v>
      </c>
      <c r="K9" s="29">
        <v>0.0</v>
      </c>
      <c r="L9" s="26">
        <v>0.0</v>
      </c>
    </row>
    <row r="10" hidden="1">
      <c r="A10" s="26">
        <v>1715.0</v>
      </c>
      <c r="B10" s="26" t="s">
        <v>54</v>
      </c>
      <c r="C10" s="26" t="s">
        <v>74</v>
      </c>
      <c r="D10" s="28">
        <v>46204.0</v>
      </c>
      <c r="E10" s="26" t="s">
        <v>66</v>
      </c>
      <c r="F10" s="26" t="s">
        <v>66</v>
      </c>
      <c r="G10" s="26" t="s">
        <v>66</v>
      </c>
      <c r="H10" s="26" t="s">
        <v>66</v>
      </c>
      <c r="I10" s="26" t="s">
        <v>66</v>
      </c>
      <c r="J10" s="26" t="s">
        <v>66</v>
      </c>
      <c r="K10" s="29">
        <v>0.0</v>
      </c>
      <c r="L10" s="26">
        <v>0.0</v>
      </c>
    </row>
    <row r="11" hidden="1">
      <c r="A11" s="26">
        <v>1627.0</v>
      </c>
      <c r="B11" s="26" t="s">
        <v>54</v>
      </c>
      <c r="C11" s="26" t="s">
        <v>75</v>
      </c>
      <c r="D11" s="28">
        <v>46204.0</v>
      </c>
      <c r="E11" s="26" t="s">
        <v>66</v>
      </c>
      <c r="F11" s="26" t="s">
        <v>66</v>
      </c>
      <c r="G11" s="26" t="s">
        <v>66</v>
      </c>
      <c r="H11" s="26" t="s">
        <v>66</v>
      </c>
      <c r="I11" s="26" t="s">
        <v>66</v>
      </c>
      <c r="J11" s="26" t="s">
        <v>66</v>
      </c>
      <c r="K11" s="29">
        <v>0.0</v>
      </c>
      <c r="L11" s="33"/>
    </row>
    <row r="12" hidden="1">
      <c r="A12" s="26">
        <v>1708.0</v>
      </c>
      <c r="B12" s="26" t="s">
        <v>54</v>
      </c>
      <c r="C12" s="34" t="s">
        <v>76</v>
      </c>
      <c r="D12" s="28">
        <v>46204.0</v>
      </c>
      <c r="E12" s="26" t="s">
        <v>66</v>
      </c>
      <c r="F12" s="26" t="s">
        <v>66</v>
      </c>
      <c r="G12" s="26" t="s">
        <v>66</v>
      </c>
      <c r="H12" s="26" t="s">
        <v>66</v>
      </c>
      <c r="I12" s="26" t="s">
        <v>66</v>
      </c>
      <c r="J12" s="26" t="s">
        <v>58</v>
      </c>
      <c r="K12" s="29">
        <v>0.0</v>
      </c>
      <c r="L12" s="35">
        <v>0.0</v>
      </c>
    </row>
    <row r="13" hidden="1">
      <c r="A13" s="26">
        <v>1491.0</v>
      </c>
      <c r="B13" s="26" t="s">
        <v>72</v>
      </c>
      <c r="C13" s="26" t="s">
        <v>81</v>
      </c>
      <c r="D13" s="28">
        <v>46204.0</v>
      </c>
      <c r="E13" s="26" t="s">
        <v>82</v>
      </c>
      <c r="F13" s="26" t="s">
        <v>82</v>
      </c>
      <c r="G13" s="26" t="s">
        <v>82</v>
      </c>
      <c r="H13" s="26" t="s">
        <v>82</v>
      </c>
      <c r="I13" s="26" t="s">
        <v>83</v>
      </c>
      <c r="J13" s="26" t="s">
        <v>84</v>
      </c>
      <c r="K13" s="29">
        <v>20.0</v>
      </c>
      <c r="L13" s="33">
        <v>0.0</v>
      </c>
    </row>
    <row r="14" hidden="1">
      <c r="A14" s="26">
        <v>1662.0</v>
      </c>
      <c r="B14" s="26" t="s">
        <v>54</v>
      </c>
      <c r="C14" s="26" t="s">
        <v>85</v>
      </c>
      <c r="D14" s="28">
        <v>46253.0</v>
      </c>
      <c r="E14" s="26" t="s">
        <v>66</v>
      </c>
      <c r="F14" s="26" t="s">
        <v>66</v>
      </c>
      <c r="G14" s="26" t="s">
        <v>66</v>
      </c>
      <c r="H14" s="26" t="s">
        <v>66</v>
      </c>
      <c r="I14" s="26" t="s">
        <v>66</v>
      </c>
      <c r="J14" s="26" t="s">
        <v>66</v>
      </c>
      <c r="K14" s="29">
        <v>0.0</v>
      </c>
      <c r="L14" s="26">
        <v>0.0</v>
      </c>
    </row>
    <row r="15" hidden="1">
      <c r="A15" s="26">
        <v>1663.0</v>
      </c>
      <c r="B15" s="26" t="s">
        <v>54</v>
      </c>
      <c r="C15" s="26" t="s">
        <v>88</v>
      </c>
      <c r="D15" s="28">
        <v>46204.0</v>
      </c>
      <c r="E15" s="26" t="s">
        <v>57</v>
      </c>
      <c r="F15" s="26" t="s">
        <v>57</v>
      </c>
      <c r="G15" s="26" t="s">
        <v>57</v>
      </c>
      <c r="H15" s="26" t="s">
        <v>57</v>
      </c>
      <c r="I15" s="26" t="s">
        <v>58</v>
      </c>
      <c r="J15" s="26" t="s">
        <v>89</v>
      </c>
      <c r="K15" s="29">
        <v>1.0</v>
      </c>
      <c r="L15" s="31"/>
    </row>
    <row r="16" hidden="1">
      <c r="A16" s="26">
        <v>1687.0</v>
      </c>
      <c r="B16" s="26" t="s">
        <v>54</v>
      </c>
      <c r="C16" s="26" t="s">
        <v>90</v>
      </c>
      <c r="D16" s="28">
        <v>46204.0</v>
      </c>
      <c r="E16" s="26" t="s">
        <v>57</v>
      </c>
      <c r="F16" s="26" t="s">
        <v>57</v>
      </c>
      <c r="G16" s="26" t="s">
        <v>57</v>
      </c>
      <c r="H16" s="26" t="s">
        <v>57</v>
      </c>
      <c r="I16" s="26" t="s">
        <v>91</v>
      </c>
      <c r="J16" s="26" t="s">
        <v>89</v>
      </c>
      <c r="K16" s="29">
        <v>1.0</v>
      </c>
      <c r="L16" s="33"/>
    </row>
    <row r="17" hidden="1">
      <c r="A17" s="26">
        <v>1702.0</v>
      </c>
      <c r="B17" s="26" t="s">
        <v>54</v>
      </c>
      <c r="C17" s="26" t="s">
        <v>92</v>
      </c>
      <c r="D17" s="28">
        <v>46204.0</v>
      </c>
      <c r="E17" s="26" t="s">
        <v>66</v>
      </c>
      <c r="F17" s="26" t="s">
        <v>66</v>
      </c>
      <c r="G17" s="26" t="s">
        <v>66</v>
      </c>
      <c r="H17" s="26" t="s">
        <v>66</v>
      </c>
      <c r="I17" s="26" t="s">
        <v>66</v>
      </c>
      <c r="J17" s="26" t="s">
        <v>66</v>
      </c>
      <c r="K17" s="29"/>
      <c r="L17" s="33"/>
    </row>
    <row r="18" hidden="1">
      <c r="A18" s="26">
        <v>1703.0</v>
      </c>
      <c r="B18" s="26" t="s">
        <v>54</v>
      </c>
      <c r="C18" s="26" t="s">
        <v>93</v>
      </c>
      <c r="D18" s="28">
        <v>46204.0</v>
      </c>
      <c r="E18" s="26" t="s">
        <v>57</v>
      </c>
      <c r="F18" s="26" t="s">
        <v>57</v>
      </c>
      <c r="G18" s="26" t="s">
        <v>57</v>
      </c>
      <c r="H18" s="26" t="s">
        <v>57</v>
      </c>
      <c r="I18" s="26" t="s">
        <v>66</v>
      </c>
      <c r="J18" s="26" t="s">
        <v>89</v>
      </c>
      <c r="K18" s="29">
        <v>2.0</v>
      </c>
      <c r="L18" s="33"/>
    </row>
    <row r="19" hidden="1">
      <c r="A19" s="26">
        <v>1696.0</v>
      </c>
      <c r="B19" s="26" t="s">
        <v>54</v>
      </c>
      <c r="C19" s="26" t="s">
        <v>95</v>
      </c>
      <c r="D19" s="28">
        <v>46205.0</v>
      </c>
      <c r="E19" s="26" t="s">
        <v>57</v>
      </c>
      <c r="F19" s="26" t="s">
        <v>57</v>
      </c>
      <c r="G19" s="26" t="s">
        <v>57</v>
      </c>
      <c r="H19" s="26" t="s">
        <v>57</v>
      </c>
      <c r="I19" s="26" t="s">
        <v>91</v>
      </c>
      <c r="J19" s="26" t="s">
        <v>58</v>
      </c>
      <c r="K19" s="29">
        <v>1.0</v>
      </c>
      <c r="L19" s="33"/>
    </row>
    <row r="20" hidden="1">
      <c r="A20" s="26">
        <v>1704.0</v>
      </c>
      <c r="B20" s="26" t="s">
        <v>54</v>
      </c>
      <c r="C20" s="26" t="s">
        <v>97</v>
      </c>
      <c r="D20" s="28">
        <v>46205.0</v>
      </c>
      <c r="E20" s="26" t="s">
        <v>57</v>
      </c>
      <c r="F20" s="26" t="s">
        <v>57</v>
      </c>
      <c r="G20" s="26" t="s">
        <v>57</v>
      </c>
      <c r="H20" s="26" t="s">
        <v>66</v>
      </c>
      <c r="I20" s="26" t="s">
        <v>58</v>
      </c>
      <c r="J20" s="26" t="s">
        <v>66</v>
      </c>
      <c r="K20" s="29">
        <v>9.0</v>
      </c>
      <c r="L20" s="33"/>
    </row>
    <row r="21" hidden="1">
      <c r="A21" s="26">
        <v>1638.0</v>
      </c>
      <c r="B21" s="26" t="s">
        <v>54</v>
      </c>
      <c r="C21" s="26" t="s">
        <v>98</v>
      </c>
      <c r="D21" s="28">
        <v>46209.0</v>
      </c>
      <c r="E21" s="26" t="s">
        <v>66</v>
      </c>
      <c r="F21" s="26" t="s">
        <v>66</v>
      </c>
      <c r="G21" s="26" t="s">
        <v>66</v>
      </c>
      <c r="H21" s="26" t="s">
        <v>66</v>
      </c>
      <c r="I21" s="26" t="s">
        <v>66</v>
      </c>
      <c r="J21" s="26" t="s">
        <v>66</v>
      </c>
      <c r="K21" s="29">
        <v>0.0</v>
      </c>
      <c r="L21" s="31"/>
    </row>
    <row r="22" hidden="1">
      <c r="A22" s="26">
        <v>1605.0</v>
      </c>
      <c r="B22" s="26" t="s">
        <v>54</v>
      </c>
      <c r="C22" s="26" t="s">
        <v>99</v>
      </c>
      <c r="D22" s="28">
        <v>46210.0</v>
      </c>
      <c r="E22" s="26" t="s">
        <v>57</v>
      </c>
      <c r="F22" s="26" t="s">
        <v>57</v>
      </c>
      <c r="G22" s="26" t="s">
        <v>57</v>
      </c>
      <c r="H22" s="26" t="s">
        <v>57</v>
      </c>
      <c r="I22" s="26" t="s">
        <v>66</v>
      </c>
      <c r="J22" s="26" t="s">
        <v>58</v>
      </c>
      <c r="K22" s="29">
        <v>1.0</v>
      </c>
      <c r="L22" s="31"/>
    </row>
    <row r="23" hidden="1">
      <c r="A23" s="26">
        <v>1643.0</v>
      </c>
      <c r="B23" s="26" t="s">
        <v>54</v>
      </c>
      <c r="C23" s="26" t="s">
        <v>100</v>
      </c>
      <c r="D23" s="28">
        <v>46210.0</v>
      </c>
      <c r="E23" s="26" t="s">
        <v>57</v>
      </c>
      <c r="F23" s="26" t="s">
        <v>57</v>
      </c>
      <c r="G23" s="26" t="s">
        <v>57</v>
      </c>
      <c r="H23" s="26" t="s">
        <v>57</v>
      </c>
      <c r="I23" s="26" t="s">
        <v>101</v>
      </c>
      <c r="J23" s="26" t="s">
        <v>58</v>
      </c>
      <c r="K23" s="29">
        <v>5.0</v>
      </c>
      <c r="L23" s="33"/>
    </row>
    <row r="24" hidden="1">
      <c r="A24" s="26">
        <v>1521.0</v>
      </c>
      <c r="B24" s="26" t="s">
        <v>54</v>
      </c>
      <c r="C24" s="26" t="s">
        <v>102</v>
      </c>
      <c r="D24" s="28">
        <v>46212.0</v>
      </c>
      <c r="E24" s="26" t="s">
        <v>57</v>
      </c>
      <c r="F24" s="26" t="s">
        <v>57</v>
      </c>
      <c r="G24" s="26" t="s">
        <v>57</v>
      </c>
      <c r="H24" s="26" t="s">
        <v>57</v>
      </c>
      <c r="I24" s="26" t="s">
        <v>101</v>
      </c>
      <c r="J24" s="26" t="s">
        <v>58</v>
      </c>
      <c r="K24" s="29">
        <v>1.0</v>
      </c>
      <c r="L24" s="31"/>
    </row>
    <row r="25" hidden="1">
      <c r="A25" s="26">
        <v>1502.0</v>
      </c>
      <c r="B25" s="26" t="s">
        <v>54</v>
      </c>
      <c r="C25" s="26" t="s">
        <v>103</v>
      </c>
      <c r="D25" s="28">
        <v>46217.0</v>
      </c>
      <c r="E25" s="26" t="s">
        <v>57</v>
      </c>
      <c r="F25" s="26" t="s">
        <v>57</v>
      </c>
      <c r="G25" s="26" t="s">
        <v>57</v>
      </c>
      <c r="H25" s="26" t="s">
        <v>57</v>
      </c>
      <c r="I25" s="26" t="s">
        <v>58</v>
      </c>
      <c r="J25" s="26" t="s">
        <v>58</v>
      </c>
      <c r="K25" s="29">
        <v>18.0</v>
      </c>
      <c r="L25" s="31"/>
    </row>
    <row r="26" hidden="1">
      <c r="A26" s="26">
        <v>1573.0</v>
      </c>
      <c r="B26" s="26" t="s">
        <v>54</v>
      </c>
      <c r="C26" s="26" t="s">
        <v>108</v>
      </c>
      <c r="D26" s="28">
        <v>46217.0</v>
      </c>
      <c r="E26" s="26" t="s">
        <v>57</v>
      </c>
      <c r="F26" s="26" t="s">
        <v>57</v>
      </c>
      <c r="G26" s="26" t="s">
        <v>57</v>
      </c>
      <c r="H26" s="26" t="s">
        <v>57</v>
      </c>
      <c r="I26" s="26" t="s">
        <v>58</v>
      </c>
      <c r="J26" s="26" t="s">
        <v>58</v>
      </c>
      <c r="K26" s="29">
        <v>4.0</v>
      </c>
      <c r="L26" s="33"/>
    </row>
    <row r="27" hidden="1">
      <c r="A27" s="26">
        <v>1576.0</v>
      </c>
      <c r="B27" s="26" t="s">
        <v>54</v>
      </c>
      <c r="C27" s="26" t="s">
        <v>111</v>
      </c>
      <c r="D27" s="28">
        <v>46217.0</v>
      </c>
      <c r="E27" s="26" t="s">
        <v>57</v>
      </c>
      <c r="F27" s="26" t="s">
        <v>57</v>
      </c>
      <c r="G27" s="26" t="s">
        <v>57</v>
      </c>
      <c r="H27" s="26" t="s">
        <v>57</v>
      </c>
      <c r="I27" s="26" t="s">
        <v>58</v>
      </c>
      <c r="J27" s="26" t="s">
        <v>58</v>
      </c>
      <c r="K27" s="29">
        <v>7.0</v>
      </c>
      <c r="L27" s="33"/>
    </row>
    <row r="28" hidden="1">
      <c r="A28" s="26">
        <v>1604.0</v>
      </c>
      <c r="B28" s="26" t="s">
        <v>54</v>
      </c>
      <c r="C28" s="26" t="s">
        <v>120</v>
      </c>
      <c r="D28" s="28">
        <v>46217.0</v>
      </c>
      <c r="E28" s="26" t="s">
        <v>66</v>
      </c>
      <c r="F28" s="26" t="s">
        <v>66</v>
      </c>
      <c r="G28" s="26" t="s">
        <v>66</v>
      </c>
      <c r="H28" s="26" t="s">
        <v>66</v>
      </c>
      <c r="I28" s="26" t="s">
        <v>66</v>
      </c>
      <c r="J28" s="26" t="s">
        <v>66</v>
      </c>
      <c r="K28" s="29">
        <v>0.0</v>
      </c>
      <c r="L28" s="31"/>
    </row>
    <row r="29" hidden="1">
      <c r="A29" s="26">
        <v>1610.0</v>
      </c>
      <c r="B29" s="26" t="s">
        <v>54</v>
      </c>
      <c r="C29" s="26" t="s">
        <v>121</v>
      </c>
      <c r="D29" s="28">
        <v>46217.0</v>
      </c>
      <c r="E29" s="26" t="s">
        <v>57</v>
      </c>
      <c r="F29" s="26" t="s">
        <v>57</v>
      </c>
      <c r="G29" s="26" t="s">
        <v>57</v>
      </c>
      <c r="H29" s="26" t="s">
        <v>57</v>
      </c>
      <c r="I29" s="26" t="s">
        <v>58</v>
      </c>
      <c r="J29" s="26" t="s">
        <v>58</v>
      </c>
      <c r="K29" s="29">
        <v>2.0</v>
      </c>
      <c r="L29" s="31"/>
    </row>
    <row r="30" hidden="1">
      <c r="A30" s="26">
        <v>1613.0</v>
      </c>
      <c r="B30" s="26" t="s">
        <v>54</v>
      </c>
      <c r="C30" s="26" t="s">
        <v>122</v>
      </c>
      <c r="D30" s="28">
        <v>46217.0</v>
      </c>
      <c r="E30" s="26" t="s">
        <v>57</v>
      </c>
      <c r="F30" s="26" t="s">
        <v>57</v>
      </c>
      <c r="G30" s="26" t="s">
        <v>57</v>
      </c>
      <c r="H30" s="26" t="s">
        <v>57</v>
      </c>
      <c r="I30" s="26" t="s">
        <v>58</v>
      </c>
      <c r="J30" s="26" t="s">
        <v>58</v>
      </c>
      <c r="K30" s="29">
        <v>3.0</v>
      </c>
      <c r="L30" s="33"/>
    </row>
    <row r="31" hidden="1">
      <c r="A31" s="26">
        <v>1614.0</v>
      </c>
      <c r="B31" s="26" t="s">
        <v>54</v>
      </c>
      <c r="C31" s="26" t="s">
        <v>124</v>
      </c>
      <c r="D31" s="28">
        <v>46217.0</v>
      </c>
      <c r="E31" s="26" t="s">
        <v>57</v>
      </c>
      <c r="F31" s="26" t="s">
        <v>57</v>
      </c>
      <c r="G31" s="26" t="s">
        <v>57</v>
      </c>
      <c r="H31" s="26" t="s">
        <v>57</v>
      </c>
      <c r="I31" s="26" t="s">
        <v>58</v>
      </c>
      <c r="J31" s="26" t="s">
        <v>58</v>
      </c>
      <c r="K31" s="29">
        <v>5.0</v>
      </c>
      <c r="L31" s="33"/>
    </row>
    <row r="32" hidden="1">
      <c r="A32" s="26">
        <v>1624.0</v>
      </c>
      <c r="B32" s="26" t="s">
        <v>54</v>
      </c>
      <c r="C32" s="26" t="s">
        <v>122</v>
      </c>
      <c r="D32" s="28">
        <v>46217.0</v>
      </c>
      <c r="E32" s="26" t="s">
        <v>66</v>
      </c>
      <c r="F32" s="26" t="s">
        <v>66</v>
      </c>
      <c r="G32" s="26" t="s">
        <v>66</v>
      </c>
      <c r="H32" s="26" t="s">
        <v>66</v>
      </c>
      <c r="I32" s="26" t="s">
        <v>66</v>
      </c>
      <c r="J32" s="26" t="s">
        <v>66</v>
      </c>
      <c r="K32" s="29">
        <v>0.0</v>
      </c>
      <c r="L32" s="33"/>
    </row>
    <row r="33" hidden="1">
      <c r="A33" s="26">
        <v>1651.0</v>
      </c>
      <c r="B33" s="26" t="s">
        <v>54</v>
      </c>
      <c r="C33" s="26" t="s">
        <v>126</v>
      </c>
      <c r="D33" s="28">
        <v>46217.0</v>
      </c>
      <c r="E33" s="26" t="s">
        <v>66</v>
      </c>
      <c r="F33" s="26" t="s">
        <v>66</v>
      </c>
      <c r="G33" s="26" t="s">
        <v>66</v>
      </c>
      <c r="H33" s="26" t="s">
        <v>66</v>
      </c>
      <c r="I33" s="26" t="s">
        <v>66</v>
      </c>
      <c r="J33" s="26" t="s">
        <v>66</v>
      </c>
      <c r="K33" s="29"/>
      <c r="L33" s="33"/>
    </row>
    <row r="34" hidden="1">
      <c r="A34" s="26">
        <v>1653.0</v>
      </c>
      <c r="B34" s="26" t="s">
        <v>54</v>
      </c>
      <c r="C34" s="26" t="s">
        <v>128</v>
      </c>
      <c r="D34" s="28">
        <v>46217.0</v>
      </c>
      <c r="E34" s="26" t="s">
        <v>66</v>
      </c>
      <c r="F34" s="26" t="s">
        <v>66</v>
      </c>
      <c r="G34" s="26" t="s">
        <v>66</v>
      </c>
      <c r="H34" s="26" t="s">
        <v>66</v>
      </c>
      <c r="I34" s="26" t="s">
        <v>66</v>
      </c>
      <c r="J34" s="26" t="s">
        <v>66</v>
      </c>
      <c r="K34" s="29">
        <v>0.0</v>
      </c>
      <c r="L34" s="33"/>
    </row>
    <row r="35" hidden="1">
      <c r="A35" s="26">
        <v>1608.0</v>
      </c>
      <c r="B35" s="26" t="s">
        <v>54</v>
      </c>
      <c r="C35" s="26" t="s">
        <v>129</v>
      </c>
      <c r="D35" s="28">
        <v>46218.0</v>
      </c>
      <c r="E35" s="26" t="s">
        <v>66</v>
      </c>
      <c r="F35" s="26" t="s">
        <v>66</v>
      </c>
      <c r="G35" s="26" t="s">
        <v>66</v>
      </c>
      <c r="H35" s="26" t="s">
        <v>66</v>
      </c>
      <c r="I35" s="26" t="s">
        <v>66</v>
      </c>
      <c r="J35" s="26" t="s">
        <v>66</v>
      </c>
      <c r="K35" s="29">
        <v>0.0</v>
      </c>
      <c r="L35" s="33"/>
    </row>
    <row r="36" hidden="1">
      <c r="A36" s="26">
        <v>1617.0</v>
      </c>
      <c r="B36" s="26" t="s">
        <v>54</v>
      </c>
      <c r="C36" s="26" t="s">
        <v>132</v>
      </c>
      <c r="D36" s="28">
        <v>46218.0</v>
      </c>
      <c r="E36" s="26" t="s">
        <v>57</v>
      </c>
      <c r="F36" s="26" t="s">
        <v>57</v>
      </c>
      <c r="G36" s="26" t="s">
        <v>57</v>
      </c>
      <c r="H36" s="26" t="s">
        <v>57</v>
      </c>
      <c r="I36" s="26" t="s">
        <v>101</v>
      </c>
      <c r="J36" s="26" t="s">
        <v>133</v>
      </c>
      <c r="K36" s="29">
        <v>2.0</v>
      </c>
      <c r="L36" s="33"/>
    </row>
    <row r="37" hidden="1">
      <c r="A37" s="26">
        <v>1654.0</v>
      </c>
      <c r="B37" s="26" t="s">
        <v>54</v>
      </c>
      <c r="C37" s="26" t="s">
        <v>134</v>
      </c>
      <c r="D37" s="28">
        <v>46218.0</v>
      </c>
      <c r="E37" s="26" t="s">
        <v>66</v>
      </c>
      <c r="F37" s="26" t="s">
        <v>66</v>
      </c>
      <c r="G37" s="26" t="s">
        <v>66</v>
      </c>
      <c r="H37" s="26" t="s">
        <v>66</v>
      </c>
      <c r="I37" s="26" t="s">
        <v>66</v>
      </c>
      <c r="J37" s="26" t="s">
        <v>66</v>
      </c>
      <c r="K37" s="29">
        <v>0.0</v>
      </c>
      <c r="L37" s="33"/>
    </row>
    <row r="38" hidden="1">
      <c r="A38" s="26">
        <v>1607.0</v>
      </c>
      <c r="B38" s="26" t="s">
        <v>54</v>
      </c>
      <c r="C38" s="26" t="s">
        <v>135</v>
      </c>
      <c r="D38" s="28">
        <v>46219.0</v>
      </c>
      <c r="E38" s="26" t="s">
        <v>66</v>
      </c>
      <c r="F38" s="26" t="s">
        <v>66</v>
      </c>
      <c r="G38" s="26" t="s">
        <v>66</v>
      </c>
      <c r="H38" s="26" t="s">
        <v>66</v>
      </c>
      <c r="I38" s="26" t="s">
        <v>66</v>
      </c>
      <c r="J38" s="26" t="s">
        <v>66</v>
      </c>
      <c r="K38" s="29">
        <v>0.0</v>
      </c>
      <c r="L38" s="33"/>
    </row>
    <row r="39" hidden="1">
      <c r="A39" s="26">
        <v>1669.0</v>
      </c>
      <c r="B39" s="26" t="s">
        <v>54</v>
      </c>
      <c r="C39" s="26" t="s">
        <v>136</v>
      </c>
      <c r="D39" s="28">
        <v>46219.0</v>
      </c>
      <c r="E39" s="26" t="s">
        <v>57</v>
      </c>
      <c r="F39" s="26" t="s">
        <v>57</v>
      </c>
      <c r="G39" s="26" t="s">
        <v>57</v>
      </c>
      <c r="H39" s="26" t="s">
        <v>57</v>
      </c>
      <c r="I39" s="26" t="s">
        <v>101</v>
      </c>
      <c r="J39" s="26" t="s">
        <v>58</v>
      </c>
      <c r="K39" s="29">
        <v>8.0</v>
      </c>
      <c r="L39" s="33"/>
    </row>
    <row r="40" hidden="1">
      <c r="A40" s="26">
        <v>1546.0</v>
      </c>
      <c r="B40" s="26" t="s">
        <v>54</v>
      </c>
      <c r="C40" s="26" t="s">
        <v>137</v>
      </c>
      <c r="D40" s="28">
        <v>46223.0</v>
      </c>
      <c r="E40" s="26" t="s">
        <v>57</v>
      </c>
      <c r="F40" s="26" t="s">
        <v>57</v>
      </c>
      <c r="G40" s="26" t="s">
        <v>57</v>
      </c>
      <c r="H40" s="26" t="s">
        <v>57</v>
      </c>
      <c r="I40" s="26" t="s">
        <v>58</v>
      </c>
      <c r="J40" s="26" t="s">
        <v>58</v>
      </c>
      <c r="K40" s="29">
        <v>19.0</v>
      </c>
      <c r="L40" s="33"/>
    </row>
    <row r="41" hidden="1">
      <c r="A41" s="26">
        <v>1646.0</v>
      </c>
      <c r="B41" s="26" t="s">
        <v>54</v>
      </c>
      <c r="C41" s="26" t="s">
        <v>139</v>
      </c>
      <c r="D41" s="28">
        <v>46225.0</v>
      </c>
      <c r="E41" s="26" t="s">
        <v>57</v>
      </c>
      <c r="F41" s="26" t="s">
        <v>57</v>
      </c>
      <c r="G41" s="26" t="s">
        <v>57</v>
      </c>
      <c r="H41" s="26" t="s">
        <v>57</v>
      </c>
      <c r="I41" s="26" t="s">
        <v>58</v>
      </c>
      <c r="J41" s="26" t="s">
        <v>58</v>
      </c>
      <c r="K41" s="29">
        <v>6.0</v>
      </c>
      <c r="L41" s="33"/>
    </row>
    <row r="42" hidden="1">
      <c r="A42" s="26">
        <v>1626.0</v>
      </c>
      <c r="B42" s="26" t="s">
        <v>54</v>
      </c>
      <c r="C42" s="26" t="s">
        <v>73</v>
      </c>
      <c r="D42" s="28">
        <v>46226.0</v>
      </c>
      <c r="E42" s="26" t="s">
        <v>57</v>
      </c>
      <c r="F42" s="26" t="s">
        <v>57</v>
      </c>
      <c r="G42" s="26" t="s">
        <v>57</v>
      </c>
      <c r="H42" s="26" t="s">
        <v>57</v>
      </c>
      <c r="I42" s="26" t="s">
        <v>58</v>
      </c>
      <c r="J42" s="26" t="s">
        <v>58</v>
      </c>
      <c r="K42" s="29">
        <v>62.0</v>
      </c>
      <c r="L42" s="33"/>
    </row>
    <row r="43" hidden="1">
      <c r="A43" s="26">
        <v>1623.0</v>
      </c>
      <c r="B43" s="26" t="s">
        <v>54</v>
      </c>
      <c r="C43" s="26" t="s">
        <v>142</v>
      </c>
      <c r="D43" s="28">
        <v>46227.0</v>
      </c>
      <c r="E43" s="26" t="s">
        <v>57</v>
      </c>
      <c r="F43" s="26" t="s">
        <v>57</v>
      </c>
      <c r="G43" s="26" t="s">
        <v>57</v>
      </c>
      <c r="H43" s="26" t="s">
        <v>57</v>
      </c>
      <c r="I43" s="26" t="s">
        <v>58</v>
      </c>
      <c r="J43" s="26" t="s">
        <v>58</v>
      </c>
      <c r="K43" s="29">
        <v>28.0</v>
      </c>
      <c r="L43" s="33"/>
    </row>
    <row r="44" hidden="1">
      <c r="A44" s="26">
        <v>1655.0</v>
      </c>
      <c r="B44" s="26" t="s">
        <v>54</v>
      </c>
      <c r="C44" s="26" t="s">
        <v>144</v>
      </c>
      <c r="D44" s="28">
        <v>46227.0</v>
      </c>
      <c r="E44" s="26" t="s">
        <v>66</v>
      </c>
      <c r="F44" s="26" t="s">
        <v>66</v>
      </c>
      <c r="G44" s="26" t="s">
        <v>66</v>
      </c>
      <c r="H44" s="26" t="s">
        <v>66</v>
      </c>
      <c r="I44" s="26" t="s">
        <v>66</v>
      </c>
      <c r="J44" s="26" t="s">
        <v>66</v>
      </c>
      <c r="K44" s="29">
        <v>0.0</v>
      </c>
      <c r="L44" s="33"/>
    </row>
    <row r="45" hidden="1">
      <c r="A45" s="26">
        <v>1670.0</v>
      </c>
      <c r="B45" s="26" t="s">
        <v>54</v>
      </c>
      <c r="C45" s="26" t="s">
        <v>145</v>
      </c>
      <c r="D45" s="28">
        <v>46227.0</v>
      </c>
      <c r="E45" s="26" t="s">
        <v>66</v>
      </c>
      <c r="F45" s="26" t="s">
        <v>66</v>
      </c>
      <c r="G45" s="26" t="s">
        <v>66</v>
      </c>
      <c r="H45" s="26" t="s">
        <v>66</v>
      </c>
      <c r="I45" s="26" t="s">
        <v>66</v>
      </c>
      <c r="J45" s="26" t="s">
        <v>66</v>
      </c>
      <c r="K45" s="29">
        <v>0.0</v>
      </c>
      <c r="L45" s="33"/>
    </row>
    <row r="46" hidden="1">
      <c r="A46" s="26">
        <v>1616.0</v>
      </c>
      <c r="B46" s="26" t="s">
        <v>54</v>
      </c>
      <c r="C46" s="26" t="s">
        <v>92</v>
      </c>
      <c r="D46" s="28">
        <v>46230.0</v>
      </c>
      <c r="E46" s="26" t="s">
        <v>57</v>
      </c>
      <c r="F46" s="26" t="s">
        <v>57</v>
      </c>
      <c r="G46" s="26" t="s">
        <v>57</v>
      </c>
      <c r="H46" s="26" t="s">
        <v>57</v>
      </c>
      <c r="I46" s="26" t="s">
        <v>58</v>
      </c>
      <c r="J46" s="26" t="s">
        <v>58</v>
      </c>
      <c r="K46" s="29">
        <v>80.0</v>
      </c>
      <c r="L46" s="33">
        <v>3.607638888888889</v>
      </c>
    </row>
    <row r="47" hidden="1">
      <c r="A47" s="26">
        <v>1628.0</v>
      </c>
      <c r="B47" s="26" t="s">
        <v>54</v>
      </c>
      <c r="C47" s="26" t="s">
        <v>146</v>
      </c>
      <c r="D47" s="28">
        <v>46230.0</v>
      </c>
      <c r="E47" s="26" t="s">
        <v>57</v>
      </c>
      <c r="F47" s="26" t="s">
        <v>57</v>
      </c>
      <c r="G47" s="26" t="s">
        <v>57</v>
      </c>
      <c r="H47" s="26" t="s">
        <v>57</v>
      </c>
      <c r="I47" s="26" t="s">
        <v>58</v>
      </c>
      <c r="J47" s="26" t="s">
        <v>58</v>
      </c>
      <c r="K47" s="29">
        <v>2.0</v>
      </c>
      <c r="L47" s="33"/>
    </row>
    <row r="48" hidden="1">
      <c r="A48" s="26">
        <v>1615.0</v>
      </c>
      <c r="B48" s="26" t="s">
        <v>54</v>
      </c>
      <c r="C48" s="26" t="s">
        <v>147</v>
      </c>
      <c r="D48" s="28">
        <v>46231.0</v>
      </c>
      <c r="E48" s="26" t="s">
        <v>57</v>
      </c>
      <c r="F48" s="26" t="s">
        <v>57</v>
      </c>
      <c r="G48" s="26" t="s">
        <v>57</v>
      </c>
      <c r="H48" s="26" t="s">
        <v>57</v>
      </c>
      <c r="I48" s="26" t="s">
        <v>58</v>
      </c>
      <c r="J48" s="26" t="s">
        <v>58</v>
      </c>
      <c r="K48" s="29">
        <v>11.0</v>
      </c>
      <c r="L48" s="33">
        <v>0.625</v>
      </c>
    </row>
    <row r="49" hidden="1">
      <c r="A49" s="26">
        <v>1634.0</v>
      </c>
      <c r="B49" s="26" t="s">
        <v>54</v>
      </c>
      <c r="C49" s="26" t="s">
        <v>150</v>
      </c>
      <c r="D49" s="28">
        <v>46231.0</v>
      </c>
      <c r="E49" s="26" t="s">
        <v>57</v>
      </c>
      <c r="F49" s="26" t="s">
        <v>57</v>
      </c>
      <c r="G49" s="26" t="s">
        <v>57</v>
      </c>
      <c r="H49" s="26" t="s">
        <v>57</v>
      </c>
      <c r="I49" s="26" t="s">
        <v>58</v>
      </c>
      <c r="J49" s="26" t="s">
        <v>58</v>
      </c>
      <c r="K49" s="29">
        <v>4.0</v>
      </c>
      <c r="L49" s="33">
        <v>0.20833333333333334</v>
      </c>
    </row>
    <row r="50" hidden="1">
      <c r="A50" s="26">
        <v>1656.0</v>
      </c>
      <c r="B50" s="26" t="s">
        <v>54</v>
      </c>
      <c r="C50" s="26" t="s">
        <v>151</v>
      </c>
      <c r="D50" s="28">
        <v>46231.0</v>
      </c>
      <c r="E50" s="26" t="s">
        <v>57</v>
      </c>
      <c r="F50" s="26" t="s">
        <v>57</v>
      </c>
      <c r="G50" s="26" t="s">
        <v>57</v>
      </c>
      <c r="H50" s="26" t="s">
        <v>57</v>
      </c>
      <c r="I50" s="26" t="s">
        <v>58</v>
      </c>
      <c r="J50" s="26" t="s">
        <v>58</v>
      </c>
      <c r="K50" s="29">
        <v>4.0</v>
      </c>
      <c r="L50" s="33">
        <v>0.041666666666666664</v>
      </c>
    </row>
    <row r="51" hidden="1">
      <c r="A51" s="26">
        <v>1660.0</v>
      </c>
      <c r="B51" s="26" t="s">
        <v>54</v>
      </c>
      <c r="C51" s="26" t="s">
        <v>153</v>
      </c>
      <c r="D51" s="28">
        <v>46231.0</v>
      </c>
      <c r="E51" s="26" t="s">
        <v>66</v>
      </c>
      <c r="F51" s="26" t="s">
        <v>66</v>
      </c>
      <c r="G51" s="26" t="s">
        <v>66</v>
      </c>
      <c r="H51" s="26" t="s">
        <v>66</v>
      </c>
      <c r="I51" s="26" t="s">
        <v>66</v>
      </c>
      <c r="J51" s="26" t="s">
        <v>66</v>
      </c>
      <c r="K51" s="29">
        <v>0.0</v>
      </c>
      <c r="L51" s="33"/>
    </row>
    <row r="52" hidden="1">
      <c r="A52" s="26">
        <v>1620.0</v>
      </c>
      <c r="B52" s="26" t="s">
        <v>54</v>
      </c>
      <c r="C52" s="26" t="s">
        <v>154</v>
      </c>
      <c r="D52" s="28">
        <v>46232.0</v>
      </c>
      <c r="E52" s="26" t="s">
        <v>57</v>
      </c>
      <c r="F52" s="26" t="s">
        <v>57</v>
      </c>
      <c r="G52" s="26" t="s">
        <v>57</v>
      </c>
      <c r="H52" s="26" t="s">
        <v>57</v>
      </c>
      <c r="I52" s="26" t="s">
        <v>58</v>
      </c>
      <c r="J52" s="26" t="s">
        <v>89</v>
      </c>
      <c r="K52" s="29">
        <v>2.0</v>
      </c>
      <c r="L52" s="33"/>
    </row>
    <row r="53" hidden="1">
      <c r="A53" s="26">
        <v>1631.0</v>
      </c>
      <c r="B53" s="26" t="s">
        <v>54</v>
      </c>
      <c r="C53" s="26" t="s">
        <v>90</v>
      </c>
      <c r="D53" s="28">
        <v>46232.0</v>
      </c>
      <c r="E53" s="26" t="s">
        <v>57</v>
      </c>
      <c r="F53" s="26" t="s">
        <v>57</v>
      </c>
      <c r="G53" s="26" t="s">
        <v>57</v>
      </c>
      <c r="H53" s="26" t="s">
        <v>57</v>
      </c>
      <c r="I53" s="26" t="s">
        <v>58</v>
      </c>
      <c r="J53" s="26" t="s">
        <v>89</v>
      </c>
      <c r="K53" s="29">
        <v>39.0</v>
      </c>
      <c r="L53" s="33">
        <v>1.3958333333333333</v>
      </c>
    </row>
    <row r="54" hidden="1">
      <c r="A54" s="26">
        <v>1618.0</v>
      </c>
      <c r="B54" s="26" t="s">
        <v>54</v>
      </c>
      <c r="C54" s="26" t="s">
        <v>93</v>
      </c>
      <c r="D54" s="28">
        <v>46233.0</v>
      </c>
      <c r="E54" s="26" t="s">
        <v>57</v>
      </c>
      <c r="F54" s="26" t="s">
        <v>57</v>
      </c>
      <c r="G54" s="26" t="s">
        <v>57</v>
      </c>
      <c r="H54" s="26" t="s">
        <v>57</v>
      </c>
      <c r="I54" s="26" t="s">
        <v>58</v>
      </c>
      <c r="J54" s="26" t="s">
        <v>58</v>
      </c>
      <c r="K54" s="29">
        <v>37.0</v>
      </c>
      <c r="L54" s="33">
        <v>1.21875</v>
      </c>
    </row>
    <row r="55" hidden="1">
      <c r="A55" s="26">
        <v>1606.0</v>
      </c>
      <c r="B55" s="26" t="s">
        <v>54</v>
      </c>
      <c r="C55" s="26" t="s">
        <v>159</v>
      </c>
      <c r="D55" s="28">
        <v>46234.0</v>
      </c>
      <c r="E55" s="26" t="s">
        <v>66</v>
      </c>
      <c r="F55" s="26" t="s">
        <v>66</v>
      </c>
      <c r="G55" s="26" t="s">
        <v>66</v>
      </c>
      <c r="H55" s="26" t="s">
        <v>66</v>
      </c>
      <c r="I55" s="26" t="s">
        <v>66</v>
      </c>
      <c r="J55" s="26" t="s">
        <v>66</v>
      </c>
      <c r="K55" s="29">
        <v>0.0</v>
      </c>
      <c r="L55" s="33"/>
    </row>
    <row r="56" hidden="1">
      <c r="A56" s="26">
        <v>1619.0</v>
      </c>
      <c r="B56" s="26" t="s">
        <v>54</v>
      </c>
      <c r="C56" s="26" t="s">
        <v>95</v>
      </c>
      <c r="D56" s="28">
        <v>46234.0</v>
      </c>
      <c r="E56" s="26" t="s">
        <v>57</v>
      </c>
      <c r="F56" s="26" t="s">
        <v>57</v>
      </c>
      <c r="G56" s="26" t="s">
        <v>57</v>
      </c>
      <c r="H56" s="26" t="s">
        <v>57</v>
      </c>
      <c r="I56" s="26" t="s">
        <v>58</v>
      </c>
      <c r="J56" s="26" t="s">
        <v>58</v>
      </c>
      <c r="K56" s="29">
        <v>13.0</v>
      </c>
      <c r="L56" s="33"/>
    </row>
    <row r="57" hidden="1">
      <c r="A57" s="26">
        <v>1633.0</v>
      </c>
      <c r="B57" s="26" t="s">
        <v>54</v>
      </c>
      <c r="C57" s="26" t="s">
        <v>161</v>
      </c>
      <c r="D57" s="28">
        <v>46234.0</v>
      </c>
      <c r="E57" s="26" t="s">
        <v>57</v>
      </c>
      <c r="F57" s="26" t="s">
        <v>57</v>
      </c>
      <c r="G57" s="26" t="s">
        <v>57</v>
      </c>
      <c r="H57" s="26" t="s">
        <v>57</v>
      </c>
      <c r="I57" s="26" t="s">
        <v>58</v>
      </c>
      <c r="J57" s="26" t="s">
        <v>58</v>
      </c>
      <c r="K57" s="29">
        <v>2.0</v>
      </c>
      <c r="L57" s="33">
        <v>0.6041666666666666</v>
      </c>
    </row>
    <row r="58" hidden="1">
      <c r="A58" s="26">
        <v>1647.0</v>
      </c>
      <c r="B58" s="26" t="s">
        <v>54</v>
      </c>
      <c r="C58" s="26" t="s">
        <v>97</v>
      </c>
      <c r="D58" s="28">
        <v>46234.0</v>
      </c>
      <c r="E58" s="26" t="s">
        <v>57</v>
      </c>
      <c r="F58" s="26" t="s">
        <v>57</v>
      </c>
      <c r="G58" s="26" t="s">
        <v>57</v>
      </c>
      <c r="H58" s="26" t="s">
        <v>57</v>
      </c>
      <c r="I58" s="26" t="s">
        <v>58</v>
      </c>
      <c r="J58" s="26" t="s">
        <v>58</v>
      </c>
      <c r="K58" s="29">
        <v>9.0</v>
      </c>
      <c r="L58" s="33"/>
    </row>
    <row r="59" hidden="1">
      <c r="A59" s="26">
        <v>1648.0</v>
      </c>
      <c r="B59" s="26" t="s">
        <v>54</v>
      </c>
      <c r="C59" s="26" t="s">
        <v>163</v>
      </c>
      <c r="D59" s="28">
        <v>46234.0</v>
      </c>
      <c r="E59" s="26" t="s">
        <v>57</v>
      </c>
      <c r="F59" s="26" t="s">
        <v>57</v>
      </c>
      <c r="G59" s="26" t="s">
        <v>57</v>
      </c>
      <c r="H59" s="26" t="s">
        <v>57</v>
      </c>
      <c r="I59" s="26" t="s">
        <v>58</v>
      </c>
      <c r="J59" s="26" t="s">
        <v>58</v>
      </c>
      <c r="K59" s="29">
        <v>5.0</v>
      </c>
      <c r="L59" s="33"/>
    </row>
    <row r="60" hidden="1">
      <c r="A60" s="26">
        <v>1671.0</v>
      </c>
      <c r="B60" s="26" t="s">
        <v>54</v>
      </c>
      <c r="C60" s="26" t="s">
        <v>164</v>
      </c>
      <c r="D60" s="28">
        <v>46234.0</v>
      </c>
      <c r="E60" s="26" t="s">
        <v>57</v>
      </c>
      <c r="F60" s="26" t="s">
        <v>57</v>
      </c>
      <c r="G60" s="26" t="s">
        <v>57</v>
      </c>
      <c r="H60" s="26" t="s">
        <v>57</v>
      </c>
      <c r="I60" s="26" t="s">
        <v>58</v>
      </c>
      <c r="J60" s="26" t="s">
        <v>58</v>
      </c>
      <c r="K60" s="29">
        <v>12.0</v>
      </c>
      <c r="L60" s="33">
        <v>0.2777777777777778</v>
      </c>
    </row>
    <row r="61" hidden="1">
      <c r="A61" s="26">
        <v>1683.0</v>
      </c>
      <c r="B61" s="26" t="s">
        <v>54</v>
      </c>
      <c r="C61" s="26" t="s">
        <v>164</v>
      </c>
      <c r="D61" s="28">
        <v>46234.0</v>
      </c>
      <c r="E61" s="26" t="s">
        <v>66</v>
      </c>
      <c r="F61" s="26" t="s">
        <v>66</v>
      </c>
      <c r="G61" s="26" t="s">
        <v>66</v>
      </c>
      <c r="H61" s="26" t="s">
        <v>66</v>
      </c>
      <c r="I61" s="26" t="s">
        <v>66</v>
      </c>
      <c r="J61" s="26" t="s">
        <v>66</v>
      </c>
      <c r="K61" s="29">
        <v>0.0</v>
      </c>
      <c r="L61" s="33"/>
    </row>
    <row r="62" hidden="1">
      <c r="A62" s="26">
        <v>1637.0</v>
      </c>
      <c r="B62" s="26" t="s">
        <v>54</v>
      </c>
      <c r="C62" s="26" t="s">
        <v>165</v>
      </c>
      <c r="D62" s="28">
        <v>46237.0</v>
      </c>
      <c r="E62" s="26" t="s">
        <v>57</v>
      </c>
      <c r="F62" s="26" t="s">
        <v>57</v>
      </c>
      <c r="G62" s="26" t="s">
        <v>57</v>
      </c>
      <c r="H62" s="26" t="s">
        <v>57</v>
      </c>
      <c r="I62" s="26" t="s">
        <v>58</v>
      </c>
      <c r="J62" s="26" t="s">
        <v>58</v>
      </c>
      <c r="K62" s="29">
        <v>1.0</v>
      </c>
      <c r="L62" s="33">
        <v>0.375</v>
      </c>
    </row>
    <row r="63" hidden="1">
      <c r="A63" s="26">
        <v>1664.0</v>
      </c>
      <c r="B63" s="26" t="s">
        <v>54</v>
      </c>
      <c r="C63" s="26" t="s">
        <v>166</v>
      </c>
      <c r="D63" s="28">
        <v>46237.0</v>
      </c>
      <c r="E63" s="26" t="s">
        <v>66</v>
      </c>
      <c r="F63" s="26" t="s">
        <v>66</v>
      </c>
      <c r="G63" s="26" t="s">
        <v>66</v>
      </c>
      <c r="H63" s="26" t="s">
        <v>66</v>
      </c>
      <c r="I63" s="26" t="s">
        <v>66</v>
      </c>
      <c r="J63" s="26" t="s">
        <v>66</v>
      </c>
      <c r="K63" s="29">
        <v>0.0</v>
      </c>
      <c r="L63" s="33"/>
    </row>
    <row r="64" hidden="1">
      <c r="A64" s="26">
        <v>1689.0</v>
      </c>
      <c r="B64" s="26" t="s">
        <v>54</v>
      </c>
      <c r="C64" s="26" t="s">
        <v>161</v>
      </c>
      <c r="D64" s="28">
        <v>46237.0</v>
      </c>
      <c r="E64" s="26" t="s">
        <v>66</v>
      </c>
      <c r="F64" s="26" t="s">
        <v>66</v>
      </c>
      <c r="G64" s="26" t="s">
        <v>66</v>
      </c>
      <c r="H64" s="26" t="s">
        <v>66</v>
      </c>
      <c r="I64" s="26" t="s">
        <v>66</v>
      </c>
      <c r="J64" s="26" t="s">
        <v>66</v>
      </c>
      <c r="K64" s="29">
        <v>0.0</v>
      </c>
      <c r="L64" s="33"/>
    </row>
    <row r="65" hidden="1">
      <c r="A65" s="26">
        <v>1583.0</v>
      </c>
      <c r="B65" s="26" t="s">
        <v>54</v>
      </c>
      <c r="C65" s="26" t="s">
        <v>169</v>
      </c>
      <c r="D65" s="28">
        <v>46238.0</v>
      </c>
      <c r="E65" s="26" t="s">
        <v>57</v>
      </c>
      <c r="F65" s="26" t="s">
        <v>57</v>
      </c>
      <c r="G65" s="26" t="s">
        <v>57</v>
      </c>
      <c r="H65" s="26" t="s">
        <v>57</v>
      </c>
      <c r="I65" s="26" t="s">
        <v>58</v>
      </c>
      <c r="J65" s="26" t="s">
        <v>89</v>
      </c>
      <c r="K65" s="29">
        <v>13.0</v>
      </c>
      <c r="L65" s="33"/>
    </row>
    <row r="66" hidden="1">
      <c r="A66" s="26">
        <v>1583.0</v>
      </c>
      <c r="B66" s="26" t="s">
        <v>54</v>
      </c>
      <c r="C66" s="26" t="s">
        <v>171</v>
      </c>
      <c r="D66" s="28">
        <v>46238.0</v>
      </c>
      <c r="E66" s="26" t="s">
        <v>57</v>
      </c>
      <c r="F66" s="26" t="s">
        <v>57</v>
      </c>
      <c r="G66" s="26" t="s">
        <v>57</v>
      </c>
      <c r="H66" s="26" t="s">
        <v>57</v>
      </c>
      <c r="I66" s="26" t="s">
        <v>58</v>
      </c>
      <c r="J66" s="26" t="s">
        <v>58</v>
      </c>
      <c r="K66" s="29">
        <v>14.0</v>
      </c>
      <c r="L66" s="33">
        <v>0.4965277777777778</v>
      </c>
    </row>
    <row r="67" hidden="1">
      <c r="A67" s="26">
        <v>1642.0</v>
      </c>
      <c r="B67" s="26" t="s">
        <v>54</v>
      </c>
      <c r="C67" s="26" t="s">
        <v>172</v>
      </c>
      <c r="D67" s="28">
        <v>46239.0</v>
      </c>
      <c r="E67" s="26" t="s">
        <v>57</v>
      </c>
      <c r="F67" s="26" t="s">
        <v>57</v>
      </c>
      <c r="G67" s="26" t="s">
        <v>57</v>
      </c>
      <c r="H67" s="26" t="s">
        <v>57</v>
      </c>
      <c r="I67" s="26" t="s">
        <v>58</v>
      </c>
      <c r="J67" s="26" t="s">
        <v>58</v>
      </c>
      <c r="K67" s="29">
        <v>5.0</v>
      </c>
      <c r="L67" s="33"/>
    </row>
    <row r="68" hidden="1">
      <c r="A68" s="26">
        <v>1661.0</v>
      </c>
      <c r="B68" s="26" t="s">
        <v>54</v>
      </c>
      <c r="C68" s="26" t="s">
        <v>174</v>
      </c>
      <c r="D68" s="28">
        <v>46239.0</v>
      </c>
      <c r="E68" s="26" t="s">
        <v>57</v>
      </c>
      <c r="F68" s="26" t="s">
        <v>57</v>
      </c>
      <c r="G68" s="26" t="s">
        <v>57</v>
      </c>
      <c r="H68" s="26" t="s">
        <v>57</v>
      </c>
      <c r="I68" s="26" t="s">
        <v>91</v>
      </c>
      <c r="J68" s="26" t="s">
        <v>89</v>
      </c>
      <c r="K68" s="29">
        <v>4.0</v>
      </c>
      <c r="L68" s="33"/>
    </row>
    <row r="69" hidden="1">
      <c r="A69" s="26">
        <v>1705.0</v>
      </c>
      <c r="B69" s="26" t="s">
        <v>54</v>
      </c>
      <c r="C69" s="26" t="s">
        <v>177</v>
      </c>
      <c r="D69" s="28">
        <v>46239.0</v>
      </c>
      <c r="E69" s="26" t="s">
        <v>66</v>
      </c>
      <c r="F69" s="26" t="s">
        <v>66</v>
      </c>
      <c r="G69" s="26" t="s">
        <v>66</v>
      </c>
      <c r="H69" s="26" t="s">
        <v>66</v>
      </c>
      <c r="I69" s="26" t="s">
        <v>66</v>
      </c>
      <c r="J69" s="26" t="s">
        <v>66</v>
      </c>
      <c r="K69" s="29"/>
      <c r="L69" s="33"/>
    </row>
    <row r="70" hidden="1">
      <c r="A70" s="26">
        <v>1698.0</v>
      </c>
      <c r="B70" s="26" t="s">
        <v>54</v>
      </c>
      <c r="C70" s="26" t="s">
        <v>179</v>
      </c>
      <c r="D70" s="28">
        <v>46244.0</v>
      </c>
      <c r="E70" s="26" t="s">
        <v>57</v>
      </c>
      <c r="F70" s="26" t="s">
        <v>57</v>
      </c>
      <c r="G70" s="26" t="s">
        <v>57</v>
      </c>
      <c r="H70" s="26" t="s">
        <v>57</v>
      </c>
      <c r="I70" s="26" t="s">
        <v>58</v>
      </c>
      <c r="J70" s="26" t="s">
        <v>89</v>
      </c>
      <c r="K70" s="29">
        <v>12.0</v>
      </c>
      <c r="L70" s="33"/>
    </row>
    <row r="71" hidden="1">
      <c r="A71" s="26">
        <v>1713.0</v>
      </c>
      <c r="B71" s="26" t="s">
        <v>54</v>
      </c>
      <c r="C71" s="26" t="s">
        <v>180</v>
      </c>
      <c r="D71" s="28">
        <v>46244.0</v>
      </c>
      <c r="E71" s="26" t="s">
        <v>57</v>
      </c>
      <c r="F71" s="26" t="s">
        <v>57</v>
      </c>
      <c r="G71" s="26" t="s">
        <v>57</v>
      </c>
      <c r="H71" s="26" t="s">
        <v>183</v>
      </c>
      <c r="I71" s="26" t="s">
        <v>91</v>
      </c>
      <c r="J71" s="26" t="s">
        <v>89</v>
      </c>
      <c r="K71" s="29">
        <v>49.0</v>
      </c>
      <c r="L71" s="33">
        <v>2.2958333333333334</v>
      </c>
    </row>
    <row r="72" hidden="1">
      <c r="A72" s="26">
        <v>1657.0</v>
      </c>
      <c r="B72" s="26" t="s">
        <v>54</v>
      </c>
      <c r="C72" s="26" t="s">
        <v>185</v>
      </c>
      <c r="D72" s="28">
        <v>46245.0</v>
      </c>
      <c r="E72" s="26" t="s">
        <v>57</v>
      </c>
      <c r="F72" s="26" t="s">
        <v>57</v>
      </c>
      <c r="G72" s="26" t="s">
        <v>57</v>
      </c>
      <c r="H72" s="26" t="s">
        <v>57</v>
      </c>
      <c r="I72" s="26" t="s">
        <v>58</v>
      </c>
      <c r="J72" s="26" t="s">
        <v>58</v>
      </c>
      <c r="K72" s="29">
        <v>34.0</v>
      </c>
      <c r="L72" s="33"/>
    </row>
    <row r="73" hidden="1">
      <c r="A73" s="26">
        <v>1684.0</v>
      </c>
      <c r="B73" s="26" t="s">
        <v>54</v>
      </c>
      <c r="C73" s="26" t="s">
        <v>187</v>
      </c>
      <c r="D73" s="28">
        <v>46245.0</v>
      </c>
      <c r="E73" s="26" t="s">
        <v>66</v>
      </c>
      <c r="F73" s="26" t="s">
        <v>66</v>
      </c>
      <c r="G73" s="26" t="s">
        <v>66</v>
      </c>
      <c r="H73" s="26" t="s">
        <v>66</v>
      </c>
      <c r="I73" s="26" t="s">
        <v>66</v>
      </c>
      <c r="J73" s="26" t="s">
        <v>66</v>
      </c>
      <c r="K73" s="29">
        <v>0.0</v>
      </c>
      <c r="L73" s="33"/>
    </row>
    <row r="74" hidden="1">
      <c r="A74" s="26">
        <v>1641.0</v>
      </c>
      <c r="B74" s="26" t="s">
        <v>54</v>
      </c>
      <c r="C74" s="26" t="s">
        <v>189</v>
      </c>
      <c r="D74" s="28">
        <v>46246.0</v>
      </c>
      <c r="E74" s="26" t="s">
        <v>57</v>
      </c>
      <c r="F74" s="26" t="s">
        <v>57</v>
      </c>
      <c r="G74" s="26" t="s">
        <v>57</v>
      </c>
      <c r="H74" s="26" t="s">
        <v>57</v>
      </c>
      <c r="I74" s="26" t="s">
        <v>58</v>
      </c>
      <c r="J74" s="26" t="s">
        <v>58</v>
      </c>
      <c r="K74" s="29">
        <v>1.0</v>
      </c>
      <c r="L74" s="33"/>
    </row>
    <row r="75" hidden="1">
      <c r="A75" s="26">
        <v>1650.0</v>
      </c>
      <c r="B75" s="26" t="s">
        <v>54</v>
      </c>
      <c r="C75" s="26" t="s">
        <v>190</v>
      </c>
      <c r="D75" s="28">
        <v>46246.0</v>
      </c>
      <c r="E75" s="26" t="s">
        <v>57</v>
      </c>
      <c r="F75" s="26" t="s">
        <v>57</v>
      </c>
      <c r="G75" s="26" t="s">
        <v>57</v>
      </c>
      <c r="H75" s="26" t="s">
        <v>57</v>
      </c>
      <c r="I75" s="26" t="s">
        <v>58</v>
      </c>
      <c r="J75" s="26" t="s">
        <v>58</v>
      </c>
      <c r="K75" s="29">
        <v>12.0</v>
      </c>
      <c r="L75" s="33"/>
    </row>
    <row r="76" hidden="1">
      <c r="A76" s="26">
        <v>1684.0</v>
      </c>
      <c r="B76" s="26" t="s">
        <v>54</v>
      </c>
      <c r="C76" s="26" t="s">
        <v>193</v>
      </c>
      <c r="D76" s="28">
        <v>46248.0</v>
      </c>
      <c r="E76" s="26" t="s">
        <v>66</v>
      </c>
      <c r="F76" s="26" t="s">
        <v>66</v>
      </c>
      <c r="G76" s="26" t="s">
        <v>66</v>
      </c>
      <c r="H76" s="26" t="s">
        <v>66</v>
      </c>
      <c r="I76" s="26" t="s">
        <v>66</v>
      </c>
      <c r="J76" s="26" t="s">
        <v>66</v>
      </c>
      <c r="K76" s="29">
        <v>0.0</v>
      </c>
      <c r="L76" s="33">
        <v>0.0</v>
      </c>
    </row>
    <row r="77" hidden="1">
      <c r="A77" s="26">
        <v>1714.0</v>
      </c>
      <c r="B77" s="26" t="s">
        <v>54</v>
      </c>
      <c r="C77" s="26" t="s">
        <v>195</v>
      </c>
      <c r="D77" s="28">
        <v>46253.0</v>
      </c>
      <c r="E77" s="26" t="s">
        <v>66</v>
      </c>
      <c r="F77" s="26" t="s">
        <v>66</v>
      </c>
      <c r="G77" s="26" t="s">
        <v>66</v>
      </c>
      <c r="H77" s="26" t="s">
        <v>66</v>
      </c>
      <c r="I77" s="26" t="s">
        <v>66</v>
      </c>
      <c r="J77" s="26" t="s">
        <v>66</v>
      </c>
      <c r="K77" s="29">
        <v>0.0</v>
      </c>
      <c r="L77" s="35">
        <v>0.0</v>
      </c>
    </row>
    <row r="78" hidden="1">
      <c r="A78" s="26">
        <v>1684.0</v>
      </c>
      <c r="B78" s="26" t="s">
        <v>72</v>
      </c>
      <c r="C78" s="26" t="s">
        <v>196</v>
      </c>
      <c r="D78" s="28">
        <v>46254.0</v>
      </c>
      <c r="E78" s="26" t="s">
        <v>183</v>
      </c>
      <c r="F78" s="26" t="s">
        <v>183</v>
      </c>
      <c r="G78" s="26" t="s">
        <v>183</v>
      </c>
      <c r="H78" s="26" t="s">
        <v>183</v>
      </c>
      <c r="I78" s="26" t="s">
        <v>58</v>
      </c>
      <c r="J78" s="26" t="s">
        <v>58</v>
      </c>
      <c r="K78" s="29">
        <v>0.0</v>
      </c>
      <c r="L78" s="33">
        <v>0.7083333333333334</v>
      </c>
    </row>
    <row r="79" hidden="1">
      <c r="A79" s="26">
        <v>1635.0</v>
      </c>
      <c r="B79" s="26" t="s">
        <v>54</v>
      </c>
      <c r="C79" s="26" t="s">
        <v>198</v>
      </c>
      <c r="D79" s="28">
        <v>46254.0</v>
      </c>
      <c r="E79" s="26" t="s">
        <v>57</v>
      </c>
      <c r="F79" s="26" t="s">
        <v>57</v>
      </c>
      <c r="G79" s="26" t="s">
        <v>57</v>
      </c>
      <c r="H79" s="26" t="s">
        <v>57</v>
      </c>
      <c r="I79" s="26" t="s">
        <v>58</v>
      </c>
      <c r="J79" s="26" t="s">
        <v>58</v>
      </c>
      <c r="K79" s="29"/>
      <c r="L79" s="33">
        <v>0.125</v>
      </c>
    </row>
    <row r="80" hidden="1">
      <c r="A80" s="26">
        <v>1668.0</v>
      </c>
      <c r="B80" s="26" t="s">
        <v>54</v>
      </c>
      <c r="C80" s="26" t="s">
        <v>200</v>
      </c>
      <c r="D80" s="28">
        <v>46254.0</v>
      </c>
      <c r="E80" s="26" t="s">
        <v>57</v>
      </c>
      <c r="F80" s="26" t="s">
        <v>57</v>
      </c>
      <c r="G80" s="26" t="s">
        <v>57</v>
      </c>
      <c r="H80" s="26" t="s">
        <v>57</v>
      </c>
      <c r="I80" s="26" t="s">
        <v>91</v>
      </c>
      <c r="J80" s="26" t="s">
        <v>58</v>
      </c>
      <c r="K80" s="29"/>
      <c r="L80" s="33">
        <v>0.08333333333333333</v>
      </c>
    </row>
    <row r="81" hidden="1">
      <c r="A81" s="26">
        <v>1679.0</v>
      </c>
      <c r="B81" s="26" t="s">
        <v>68</v>
      </c>
      <c r="C81" s="26" t="s">
        <v>124</v>
      </c>
      <c r="D81" s="28">
        <v>46254.0</v>
      </c>
      <c r="E81" s="26" t="s">
        <v>66</v>
      </c>
      <c r="F81" s="26" t="s">
        <v>66</v>
      </c>
      <c r="G81" s="26" t="s">
        <v>66</v>
      </c>
      <c r="H81" s="26" t="s">
        <v>66</v>
      </c>
      <c r="I81" s="26" t="s">
        <v>66</v>
      </c>
      <c r="J81" s="26" t="s">
        <v>66</v>
      </c>
      <c r="K81" s="29">
        <v>0.0</v>
      </c>
      <c r="L81" s="26">
        <v>0.0</v>
      </c>
    </row>
    <row r="82" hidden="1">
      <c r="A82" s="26">
        <v>1690.0</v>
      </c>
      <c r="B82" s="26" t="s">
        <v>54</v>
      </c>
      <c r="C82" s="26" t="s">
        <v>201</v>
      </c>
      <c r="D82" s="28">
        <v>46254.0</v>
      </c>
      <c r="E82" s="26" t="s">
        <v>57</v>
      </c>
      <c r="F82" s="26" t="s">
        <v>57</v>
      </c>
      <c r="G82" s="26" t="s">
        <v>57</v>
      </c>
      <c r="H82" s="26" t="s">
        <v>57</v>
      </c>
      <c r="I82" s="26" t="s">
        <v>58</v>
      </c>
      <c r="J82" s="26" t="s">
        <v>58</v>
      </c>
      <c r="K82" s="29"/>
      <c r="L82" s="33">
        <v>0.25</v>
      </c>
    </row>
    <row r="83" hidden="1">
      <c r="A83" s="26">
        <v>1693.0</v>
      </c>
      <c r="B83" s="26" t="s">
        <v>68</v>
      </c>
      <c r="C83" s="26" t="s">
        <v>202</v>
      </c>
      <c r="D83" s="28">
        <v>46254.0</v>
      </c>
      <c r="E83" s="26" t="s">
        <v>57</v>
      </c>
      <c r="F83" s="26" t="s">
        <v>57</v>
      </c>
      <c r="G83" s="26" t="s">
        <v>57</v>
      </c>
      <c r="H83" s="26" t="s">
        <v>57</v>
      </c>
      <c r="I83" s="26" t="s">
        <v>58</v>
      </c>
      <c r="J83" s="26" t="s">
        <v>58</v>
      </c>
      <c r="K83" s="29">
        <v>2.0</v>
      </c>
      <c r="L83" s="26">
        <v>1.0</v>
      </c>
    </row>
    <row r="84" hidden="1">
      <c r="A84" s="26" t="s">
        <v>204</v>
      </c>
      <c r="B84" s="26" t="s">
        <v>68</v>
      </c>
      <c r="C84" s="26" t="s">
        <v>202</v>
      </c>
      <c r="D84" s="28">
        <v>46254.0</v>
      </c>
      <c r="E84" s="26" t="s">
        <v>66</v>
      </c>
      <c r="F84" s="26" t="s">
        <v>66</v>
      </c>
      <c r="G84" s="26" t="s">
        <v>66</v>
      </c>
      <c r="H84" s="26" t="s">
        <v>66</v>
      </c>
      <c r="I84" s="26" t="s">
        <v>66</v>
      </c>
      <c r="J84" s="26" t="s">
        <v>66</v>
      </c>
      <c r="K84" s="29">
        <v>0.0</v>
      </c>
      <c r="L84" s="26">
        <v>0.0</v>
      </c>
    </row>
    <row r="85" hidden="1">
      <c r="A85" s="26">
        <v>1726.0</v>
      </c>
      <c r="B85" s="26" t="s">
        <v>54</v>
      </c>
      <c r="C85" s="26" t="s">
        <v>190</v>
      </c>
      <c r="D85" s="28">
        <v>46254.0</v>
      </c>
      <c r="E85" s="26" t="s">
        <v>66</v>
      </c>
      <c r="F85" s="26" t="s">
        <v>66</v>
      </c>
      <c r="G85" s="26" t="s">
        <v>66</v>
      </c>
      <c r="H85" s="26" t="s">
        <v>66</v>
      </c>
      <c r="I85" s="26" t="s">
        <v>66</v>
      </c>
      <c r="J85" s="26" t="s">
        <v>66</v>
      </c>
      <c r="K85" s="29"/>
      <c r="L85" s="35"/>
    </row>
    <row r="86" hidden="1">
      <c r="A86" s="26">
        <v>1707.0</v>
      </c>
      <c r="B86" s="26" t="s">
        <v>72</v>
      </c>
      <c r="C86" s="26" t="s">
        <v>206</v>
      </c>
      <c r="D86" s="28">
        <v>46258.0</v>
      </c>
      <c r="E86" s="26" t="s">
        <v>183</v>
      </c>
      <c r="F86" s="26" t="s">
        <v>183</v>
      </c>
      <c r="G86" s="26" t="s">
        <v>183</v>
      </c>
      <c r="H86" s="26" t="s">
        <v>183</v>
      </c>
      <c r="I86" s="26" t="s">
        <v>58</v>
      </c>
      <c r="J86" s="26" t="s">
        <v>58</v>
      </c>
      <c r="K86" s="29">
        <v>30.0</v>
      </c>
      <c r="L86" s="33">
        <v>0.375</v>
      </c>
    </row>
    <row r="87" hidden="1">
      <c r="A87" s="26">
        <v>1673.0</v>
      </c>
      <c r="B87" s="26" t="s">
        <v>72</v>
      </c>
      <c r="C87" s="26" t="s">
        <v>208</v>
      </c>
      <c r="D87" s="28">
        <v>46258.0</v>
      </c>
      <c r="E87" s="26" t="s">
        <v>183</v>
      </c>
      <c r="F87" s="26" t="s">
        <v>57</v>
      </c>
      <c r="G87" s="26" t="s">
        <v>57</v>
      </c>
      <c r="H87" s="26" t="s">
        <v>183</v>
      </c>
      <c r="I87" s="26" t="s">
        <v>58</v>
      </c>
      <c r="J87" s="26" t="s">
        <v>58</v>
      </c>
      <c r="K87" s="29">
        <v>8.0</v>
      </c>
      <c r="L87" s="33">
        <v>0.25</v>
      </c>
    </row>
    <row r="88" hidden="1">
      <c r="A88" s="26">
        <v>1682.0</v>
      </c>
      <c r="B88" s="26" t="s">
        <v>68</v>
      </c>
      <c r="C88" s="26" t="s">
        <v>209</v>
      </c>
      <c r="D88" s="28">
        <v>46259.0</v>
      </c>
      <c r="E88" s="26" t="s">
        <v>66</v>
      </c>
      <c r="F88" s="26" t="s">
        <v>66</v>
      </c>
      <c r="G88" s="26" t="s">
        <v>66</v>
      </c>
      <c r="H88" s="26" t="s">
        <v>66</v>
      </c>
      <c r="I88" s="26" t="s">
        <v>66</v>
      </c>
      <c r="J88" s="26" t="s">
        <v>66</v>
      </c>
      <c r="K88" s="29">
        <v>0.0</v>
      </c>
      <c r="L88" s="35">
        <v>0.0</v>
      </c>
    </row>
    <row r="89" hidden="1">
      <c r="A89" s="26">
        <v>1685.0</v>
      </c>
      <c r="B89" s="26" t="s">
        <v>72</v>
      </c>
      <c r="C89" s="26" t="s">
        <v>211</v>
      </c>
      <c r="D89" s="28">
        <v>46259.0</v>
      </c>
      <c r="E89" s="26" t="s">
        <v>66</v>
      </c>
      <c r="F89" s="26" t="s">
        <v>66</v>
      </c>
      <c r="G89" s="26" t="s">
        <v>66</v>
      </c>
      <c r="H89" s="26" t="s">
        <v>66</v>
      </c>
      <c r="I89" s="26" t="s">
        <v>66</v>
      </c>
      <c r="J89" s="26" t="s">
        <v>66</v>
      </c>
      <c r="K89" s="29"/>
      <c r="L89" s="33">
        <v>0.0</v>
      </c>
    </row>
    <row r="90" hidden="1">
      <c r="A90" s="26">
        <v>1680.0</v>
      </c>
      <c r="B90" s="26" t="s">
        <v>68</v>
      </c>
      <c r="C90" s="26" t="s">
        <v>213</v>
      </c>
      <c r="D90" s="28">
        <v>46261.0</v>
      </c>
      <c r="E90" s="26" t="s">
        <v>66</v>
      </c>
      <c r="F90" s="26" t="s">
        <v>66</v>
      </c>
      <c r="G90" s="26" t="s">
        <v>66</v>
      </c>
      <c r="H90" s="26" t="s">
        <v>66</v>
      </c>
      <c r="I90" s="26" t="s">
        <v>66</v>
      </c>
      <c r="J90" s="26" t="s">
        <v>66</v>
      </c>
      <c r="K90" s="29">
        <v>0.0</v>
      </c>
      <c r="L90" s="29">
        <v>0.0</v>
      </c>
    </row>
    <row r="91" hidden="1">
      <c r="A91" s="26">
        <v>1694.0</v>
      </c>
      <c r="B91" s="26" t="s">
        <v>72</v>
      </c>
      <c r="C91" s="26" t="s">
        <v>215</v>
      </c>
      <c r="D91" s="28">
        <v>46261.0</v>
      </c>
      <c r="E91" s="26" t="s">
        <v>57</v>
      </c>
      <c r="F91" s="26" t="s">
        <v>57</v>
      </c>
      <c r="G91" s="26" t="s">
        <v>57</v>
      </c>
      <c r="H91" s="26" t="s">
        <v>57</v>
      </c>
      <c r="I91" s="26" t="s">
        <v>58</v>
      </c>
      <c r="J91" s="26" t="s">
        <v>58</v>
      </c>
      <c r="K91" s="29">
        <v>10.0</v>
      </c>
      <c r="L91" s="33">
        <v>0.375</v>
      </c>
    </row>
    <row r="92" hidden="1">
      <c r="A92" s="26">
        <v>1644.0</v>
      </c>
      <c r="B92" s="26" t="s">
        <v>68</v>
      </c>
      <c r="C92" s="26" t="s">
        <v>217</v>
      </c>
      <c r="D92" s="28">
        <v>46265.0</v>
      </c>
      <c r="E92" s="26" t="s">
        <v>57</v>
      </c>
      <c r="F92" s="26" t="s">
        <v>57</v>
      </c>
      <c r="G92" s="26" t="s">
        <v>57</v>
      </c>
      <c r="H92" s="26" t="s">
        <v>57</v>
      </c>
      <c r="I92" s="26" t="s">
        <v>58</v>
      </c>
      <c r="J92" s="26" t="s">
        <v>58</v>
      </c>
      <c r="K92" s="29"/>
      <c r="L92" s="33">
        <v>0.25</v>
      </c>
    </row>
    <row r="93" hidden="1">
      <c r="A93" s="26">
        <v>1681.0</v>
      </c>
      <c r="B93" s="26" t="s">
        <v>72</v>
      </c>
      <c r="C93" s="26" t="s">
        <v>218</v>
      </c>
      <c r="D93" s="28">
        <v>46265.0</v>
      </c>
      <c r="E93" s="26" t="s">
        <v>183</v>
      </c>
      <c r="F93" s="26" t="s">
        <v>183</v>
      </c>
      <c r="G93" s="26" t="s">
        <v>183</v>
      </c>
      <c r="H93" s="26" t="s">
        <v>82</v>
      </c>
      <c r="I93" s="26" t="s">
        <v>58</v>
      </c>
      <c r="J93" s="26" t="s">
        <v>219</v>
      </c>
      <c r="K93" s="29">
        <v>86.0</v>
      </c>
      <c r="L93" s="33">
        <v>0.8333333333333334</v>
      </c>
    </row>
    <row r="94" hidden="1">
      <c r="A94" s="26">
        <v>1701.0</v>
      </c>
      <c r="B94" s="26" t="s">
        <v>68</v>
      </c>
      <c r="C94" s="26" t="s">
        <v>221</v>
      </c>
      <c r="D94" s="28">
        <v>46265.0</v>
      </c>
      <c r="E94" s="26" t="s">
        <v>66</v>
      </c>
      <c r="F94" s="26" t="s">
        <v>66</v>
      </c>
      <c r="G94" s="26" t="s">
        <v>66</v>
      </c>
      <c r="H94" s="26" t="s">
        <v>66</v>
      </c>
      <c r="I94" s="26" t="s">
        <v>66</v>
      </c>
      <c r="J94" s="26" t="s">
        <v>66</v>
      </c>
      <c r="K94" s="29">
        <v>0.0</v>
      </c>
      <c r="L94" s="26">
        <v>0.0</v>
      </c>
    </row>
    <row r="95" hidden="1">
      <c r="A95" s="26">
        <v>1548.0</v>
      </c>
      <c r="B95" s="26" t="s">
        <v>68</v>
      </c>
      <c r="C95" s="26" t="s">
        <v>222</v>
      </c>
      <c r="D95" s="28">
        <v>46266.0</v>
      </c>
      <c r="E95" s="26" t="s">
        <v>57</v>
      </c>
      <c r="F95" s="26" t="s">
        <v>57</v>
      </c>
      <c r="G95" s="26" t="s">
        <v>57</v>
      </c>
      <c r="H95" s="26" t="s">
        <v>57</v>
      </c>
      <c r="I95" s="26" t="s">
        <v>58</v>
      </c>
      <c r="J95" s="26" t="s">
        <v>58</v>
      </c>
      <c r="K95" s="29">
        <v>8.0</v>
      </c>
      <c r="L95" s="33"/>
    </row>
    <row r="96" hidden="1">
      <c r="A96" s="26">
        <v>1685.0</v>
      </c>
      <c r="B96" s="26" t="s">
        <v>72</v>
      </c>
      <c r="C96" s="26" t="s">
        <v>224</v>
      </c>
      <c r="D96" s="28">
        <v>46266.0</v>
      </c>
      <c r="E96" s="26" t="s">
        <v>66</v>
      </c>
      <c r="F96" s="26" t="s">
        <v>66</v>
      </c>
      <c r="G96" s="26" t="s">
        <v>66</v>
      </c>
      <c r="H96" s="26" t="s">
        <v>66</v>
      </c>
      <c r="I96" s="26" t="s">
        <v>66</v>
      </c>
      <c r="J96" s="26" t="s">
        <v>66</v>
      </c>
      <c r="K96" s="29"/>
      <c r="L96" s="33">
        <v>0.0</v>
      </c>
    </row>
    <row r="97" hidden="1">
      <c r="A97" s="26">
        <v>1667.0</v>
      </c>
      <c r="B97" s="26" t="s">
        <v>68</v>
      </c>
      <c r="C97" s="26" t="s">
        <v>225</v>
      </c>
      <c r="D97" s="28">
        <v>46267.0</v>
      </c>
      <c r="E97" s="26" t="s">
        <v>57</v>
      </c>
      <c r="F97" s="26" t="s">
        <v>57</v>
      </c>
      <c r="G97" s="26" t="s">
        <v>57</v>
      </c>
      <c r="H97" s="26" t="s">
        <v>57</v>
      </c>
      <c r="I97" s="26" t="s">
        <v>91</v>
      </c>
      <c r="J97" s="26" t="s">
        <v>58</v>
      </c>
      <c r="K97" s="29">
        <v>6.0</v>
      </c>
      <c r="L97" s="33">
        <v>0.5902777777777778</v>
      </c>
    </row>
    <row r="98" hidden="1">
      <c r="A98" s="26">
        <v>1723.0</v>
      </c>
      <c r="B98" s="26" t="s">
        <v>72</v>
      </c>
      <c r="C98" s="26" t="s">
        <v>226</v>
      </c>
      <c r="D98" s="28">
        <v>46268.0</v>
      </c>
      <c r="E98" s="26" t="s">
        <v>82</v>
      </c>
      <c r="F98" s="26" t="s">
        <v>82</v>
      </c>
      <c r="G98" s="26" t="s">
        <v>82</v>
      </c>
      <c r="H98" s="26" t="s">
        <v>82</v>
      </c>
      <c r="I98" s="26" t="s">
        <v>227</v>
      </c>
      <c r="J98" s="26" t="s">
        <v>83</v>
      </c>
      <c r="K98" s="29">
        <v>6.0</v>
      </c>
      <c r="L98" s="35">
        <v>0.4166666666666667</v>
      </c>
    </row>
    <row r="99" hidden="1">
      <c r="A99" s="26">
        <v>1716.0</v>
      </c>
      <c r="B99" s="26" t="s">
        <v>72</v>
      </c>
      <c r="C99" s="26" t="s">
        <v>154</v>
      </c>
      <c r="D99" s="28">
        <v>46269.0</v>
      </c>
      <c r="E99" s="26" t="s">
        <v>82</v>
      </c>
      <c r="F99" s="26" t="s">
        <v>82</v>
      </c>
      <c r="G99" s="26" t="s">
        <v>82</v>
      </c>
      <c r="H99" s="26" t="s">
        <v>82</v>
      </c>
      <c r="I99" s="26" t="s">
        <v>58</v>
      </c>
      <c r="J99" s="26" t="s">
        <v>84</v>
      </c>
      <c r="K99" s="29"/>
      <c r="L99" s="33">
        <v>0.041666666666666664</v>
      </c>
    </row>
    <row r="100" hidden="1">
      <c r="A100" s="26">
        <v>1645.0</v>
      </c>
      <c r="B100" s="26" t="s">
        <v>72</v>
      </c>
      <c r="C100" s="26" t="s">
        <v>229</v>
      </c>
      <c r="D100" s="28">
        <v>46269.0</v>
      </c>
      <c r="E100" s="26" t="s">
        <v>82</v>
      </c>
      <c r="F100" s="26" t="s">
        <v>82</v>
      </c>
      <c r="G100" s="26" t="s">
        <v>82</v>
      </c>
      <c r="H100" s="26" t="s">
        <v>82</v>
      </c>
      <c r="I100" s="26" t="s">
        <v>58</v>
      </c>
      <c r="J100" s="26" t="s">
        <v>83</v>
      </c>
      <c r="K100" s="29"/>
      <c r="L100" s="33"/>
    </row>
    <row r="101" hidden="1">
      <c r="A101" s="26">
        <v>1695.0</v>
      </c>
      <c r="B101" s="26" t="s">
        <v>72</v>
      </c>
      <c r="C101" s="26" t="s">
        <v>230</v>
      </c>
      <c r="D101" s="28">
        <v>46272.0</v>
      </c>
      <c r="E101" s="26" t="s">
        <v>82</v>
      </c>
      <c r="F101" s="26" t="s">
        <v>82</v>
      </c>
      <c r="G101" s="26" t="s">
        <v>82</v>
      </c>
      <c r="H101" s="26" t="s">
        <v>82</v>
      </c>
      <c r="I101" s="26" t="s">
        <v>58</v>
      </c>
      <c r="J101" s="26" t="s">
        <v>83</v>
      </c>
      <c r="K101" s="29"/>
      <c r="L101" s="33">
        <v>0.4166666666666667</v>
      </c>
    </row>
    <row r="102" hidden="1">
      <c r="A102" s="26">
        <v>1700.0</v>
      </c>
      <c r="B102" s="26" t="s">
        <v>72</v>
      </c>
      <c r="C102" s="26" t="s">
        <v>231</v>
      </c>
      <c r="D102" s="28">
        <v>46272.0</v>
      </c>
      <c r="E102" s="26" t="s">
        <v>82</v>
      </c>
      <c r="F102" s="26" t="s">
        <v>82</v>
      </c>
      <c r="G102" s="26" t="s">
        <v>82</v>
      </c>
      <c r="H102" s="26" t="s">
        <v>82</v>
      </c>
      <c r="I102" s="26" t="s">
        <v>58</v>
      </c>
      <c r="J102" s="26" t="s">
        <v>83</v>
      </c>
      <c r="K102" s="29"/>
      <c r="L102" s="33">
        <v>0.125</v>
      </c>
    </row>
    <row r="103" hidden="1">
      <c r="A103" s="26">
        <v>1710.0</v>
      </c>
      <c r="B103" s="26" t="s">
        <v>72</v>
      </c>
      <c r="C103" s="26" t="s">
        <v>232</v>
      </c>
      <c r="D103" s="28">
        <v>46272.0</v>
      </c>
      <c r="E103" s="26" t="s">
        <v>82</v>
      </c>
      <c r="F103" s="26" t="s">
        <v>82</v>
      </c>
      <c r="G103" s="26" t="s">
        <v>82</v>
      </c>
      <c r="H103" s="26" t="s">
        <v>82</v>
      </c>
      <c r="I103" s="26" t="s">
        <v>227</v>
      </c>
      <c r="J103" s="26" t="s">
        <v>84</v>
      </c>
      <c r="K103" s="29"/>
      <c r="L103" s="33">
        <v>0.625</v>
      </c>
    </row>
    <row r="104" hidden="1">
      <c r="A104" s="26">
        <v>1725.0</v>
      </c>
      <c r="B104" s="26" t="s">
        <v>72</v>
      </c>
      <c r="C104" s="26" t="s">
        <v>233</v>
      </c>
      <c r="D104" s="28">
        <v>46272.0</v>
      </c>
      <c r="E104" s="26" t="s">
        <v>66</v>
      </c>
      <c r="F104" s="26" t="s">
        <v>66</v>
      </c>
      <c r="G104" s="26" t="s">
        <v>66</v>
      </c>
      <c r="H104" s="26" t="s">
        <v>66</v>
      </c>
      <c r="I104" s="26" t="s">
        <v>66</v>
      </c>
      <c r="J104" s="26" t="s">
        <v>66</v>
      </c>
      <c r="K104" s="29"/>
      <c r="L104" s="35"/>
    </row>
    <row r="105" hidden="1">
      <c r="A105" s="26">
        <v>1692.0</v>
      </c>
      <c r="B105" s="26" t="s">
        <v>72</v>
      </c>
      <c r="C105" s="26" t="s">
        <v>234</v>
      </c>
      <c r="D105" s="28">
        <v>46272.0</v>
      </c>
      <c r="E105" s="26" t="s">
        <v>82</v>
      </c>
      <c r="F105" s="26" t="s">
        <v>82</v>
      </c>
      <c r="G105" s="26" t="s">
        <v>82</v>
      </c>
      <c r="H105" s="26" t="s">
        <v>82</v>
      </c>
      <c r="I105" s="26" t="s">
        <v>58</v>
      </c>
      <c r="J105" s="26" t="s">
        <v>83</v>
      </c>
      <c r="K105" s="29"/>
      <c r="L105" s="33">
        <v>0.2916666666666667</v>
      </c>
    </row>
    <row r="106" hidden="1">
      <c r="A106" s="26">
        <v>1685.0</v>
      </c>
      <c r="B106" s="26" t="s">
        <v>72</v>
      </c>
      <c r="C106" s="26" t="s">
        <v>235</v>
      </c>
      <c r="D106" s="28">
        <v>46273.0</v>
      </c>
      <c r="E106" s="26" t="s">
        <v>66</v>
      </c>
      <c r="F106" s="26" t="s">
        <v>66</v>
      </c>
      <c r="G106" s="26" t="s">
        <v>66</v>
      </c>
      <c r="H106" s="26" t="s">
        <v>66</v>
      </c>
      <c r="I106" s="26" t="s">
        <v>66</v>
      </c>
      <c r="J106" s="26" t="s">
        <v>66</v>
      </c>
      <c r="K106" s="29"/>
      <c r="L106" s="33">
        <v>0.0</v>
      </c>
    </row>
    <row r="107" hidden="1">
      <c r="A107" s="26">
        <v>1699.0</v>
      </c>
      <c r="B107" s="26" t="s">
        <v>72</v>
      </c>
      <c r="C107" s="26" t="s">
        <v>236</v>
      </c>
      <c r="D107" s="28">
        <v>46273.0</v>
      </c>
      <c r="E107" s="26" t="s">
        <v>66</v>
      </c>
      <c r="F107" s="26" t="s">
        <v>66</v>
      </c>
      <c r="G107" s="26" t="s">
        <v>66</v>
      </c>
      <c r="H107" s="26" t="s">
        <v>66</v>
      </c>
      <c r="I107" s="26" t="s">
        <v>66</v>
      </c>
      <c r="J107" s="26" t="s">
        <v>66</v>
      </c>
      <c r="K107" s="29"/>
      <c r="L107" s="33">
        <v>0.0</v>
      </c>
    </row>
    <row r="108" hidden="1">
      <c r="A108" s="26">
        <v>1722.0</v>
      </c>
      <c r="B108" s="26" t="s">
        <v>72</v>
      </c>
      <c r="C108" s="26" t="s">
        <v>238</v>
      </c>
      <c r="D108" s="28">
        <v>46274.0</v>
      </c>
      <c r="E108" s="26" t="s">
        <v>82</v>
      </c>
      <c r="F108" s="26" t="s">
        <v>82</v>
      </c>
      <c r="G108" s="26" t="s">
        <v>82</v>
      </c>
      <c r="H108" s="26" t="s">
        <v>82</v>
      </c>
      <c r="I108" s="26" t="s">
        <v>227</v>
      </c>
      <c r="J108" s="26" t="s">
        <v>83</v>
      </c>
      <c r="K108" s="29">
        <v>7.0</v>
      </c>
      <c r="L108" s="35">
        <v>0.25</v>
      </c>
    </row>
    <row r="109" hidden="1">
      <c r="A109" s="26">
        <v>1621.0</v>
      </c>
      <c r="B109" s="26" t="s">
        <v>72</v>
      </c>
      <c r="C109" s="26" t="s">
        <v>239</v>
      </c>
      <c r="D109" s="28">
        <v>46275.0</v>
      </c>
      <c r="E109" s="26" t="s">
        <v>82</v>
      </c>
      <c r="F109" s="26" t="s">
        <v>82</v>
      </c>
      <c r="G109" s="26" t="s">
        <v>82</v>
      </c>
      <c r="H109" s="26" t="s">
        <v>82</v>
      </c>
      <c r="I109" s="26" t="s">
        <v>58</v>
      </c>
      <c r="J109" s="26" t="s">
        <v>83</v>
      </c>
      <c r="K109" s="29"/>
      <c r="L109" s="33">
        <v>0.3333333333333333</v>
      </c>
    </row>
    <row r="110" hidden="1">
      <c r="A110" s="26">
        <v>1686.0</v>
      </c>
      <c r="B110" s="26" t="s">
        <v>72</v>
      </c>
      <c r="C110" s="26" t="s">
        <v>240</v>
      </c>
      <c r="D110" s="28">
        <v>46275.0</v>
      </c>
      <c r="E110" s="26" t="s">
        <v>82</v>
      </c>
      <c r="F110" s="26" t="s">
        <v>82</v>
      </c>
      <c r="G110" s="26" t="s">
        <v>82</v>
      </c>
      <c r="H110" s="26" t="s">
        <v>82</v>
      </c>
      <c r="I110" s="26" t="s">
        <v>227</v>
      </c>
      <c r="J110" s="26" t="s">
        <v>84</v>
      </c>
      <c r="K110" s="29"/>
      <c r="L110" s="33">
        <v>0.4166666666666667</v>
      </c>
    </row>
    <row r="111" hidden="1">
      <c r="A111" s="26">
        <v>1724.0</v>
      </c>
      <c r="B111" s="26" t="s">
        <v>72</v>
      </c>
      <c r="C111" s="26" t="s">
        <v>242</v>
      </c>
      <c r="D111" s="28">
        <v>46275.0</v>
      </c>
      <c r="E111" s="26" t="s">
        <v>82</v>
      </c>
      <c r="F111" s="26" t="s">
        <v>82</v>
      </c>
      <c r="G111" s="26" t="s">
        <v>82</v>
      </c>
      <c r="H111" s="26" t="s">
        <v>82</v>
      </c>
      <c r="I111" s="26" t="s">
        <v>83</v>
      </c>
      <c r="J111" s="26" t="s">
        <v>83</v>
      </c>
      <c r="K111" s="29"/>
      <c r="L111" s="35"/>
    </row>
    <row r="112" hidden="1">
      <c r="A112" s="26">
        <v>1559.0</v>
      </c>
      <c r="B112" s="26" t="s">
        <v>72</v>
      </c>
      <c r="C112" s="26" t="s">
        <v>244</v>
      </c>
      <c r="D112" s="28">
        <v>46279.0</v>
      </c>
      <c r="E112" s="26" t="s">
        <v>183</v>
      </c>
      <c r="F112" s="26" t="s">
        <v>57</v>
      </c>
      <c r="G112" s="26" t="s">
        <v>57</v>
      </c>
      <c r="H112" s="26" t="s">
        <v>82</v>
      </c>
      <c r="I112" s="26" t="s">
        <v>58</v>
      </c>
      <c r="J112" s="26" t="s">
        <v>83</v>
      </c>
      <c r="K112" s="29">
        <v>52.0</v>
      </c>
      <c r="L112" s="33">
        <v>1.3694444444444445</v>
      </c>
    </row>
    <row r="113" hidden="1">
      <c r="A113" s="26">
        <v>1697.0</v>
      </c>
      <c r="B113" s="26" t="s">
        <v>72</v>
      </c>
      <c r="C113" s="26" t="s">
        <v>247</v>
      </c>
      <c r="D113" s="28">
        <v>46280.0</v>
      </c>
      <c r="E113" s="26" t="s">
        <v>82</v>
      </c>
      <c r="F113" s="26" t="s">
        <v>82</v>
      </c>
      <c r="G113" s="26" t="s">
        <v>82</v>
      </c>
      <c r="H113" s="26" t="s">
        <v>82</v>
      </c>
      <c r="I113" s="26" t="s">
        <v>227</v>
      </c>
      <c r="J113" s="26" t="s">
        <v>83</v>
      </c>
      <c r="K113" s="29"/>
      <c r="L113" s="33">
        <v>1.4583333333333333</v>
      </c>
    </row>
    <row r="114" hidden="1">
      <c r="A114" s="26">
        <v>1718.0</v>
      </c>
      <c r="B114" s="26" t="s">
        <v>72</v>
      </c>
      <c r="C114" s="26" t="s">
        <v>248</v>
      </c>
      <c r="D114" s="28">
        <v>46280.0</v>
      </c>
      <c r="E114" s="26" t="s">
        <v>82</v>
      </c>
      <c r="F114" s="26" t="s">
        <v>82</v>
      </c>
      <c r="G114" s="26" t="s">
        <v>82</v>
      </c>
      <c r="H114" s="26" t="s">
        <v>82</v>
      </c>
      <c r="I114" s="26" t="s">
        <v>83</v>
      </c>
      <c r="J114" s="26" t="s">
        <v>84</v>
      </c>
      <c r="K114" s="29"/>
      <c r="L114" s="33">
        <v>0.9166666666666666</v>
      </c>
    </row>
    <row r="115" hidden="1">
      <c r="A115" s="26">
        <v>1709.0</v>
      </c>
      <c r="B115" s="26" t="s">
        <v>72</v>
      </c>
      <c r="C115" s="26" t="s">
        <v>250</v>
      </c>
      <c r="D115" s="28">
        <v>46280.0</v>
      </c>
      <c r="E115" s="26" t="s">
        <v>66</v>
      </c>
      <c r="F115" s="26" t="s">
        <v>66</v>
      </c>
      <c r="G115" s="26" t="s">
        <v>66</v>
      </c>
      <c r="H115" s="26" t="s">
        <v>66</v>
      </c>
      <c r="I115" s="26" t="s">
        <v>66</v>
      </c>
      <c r="J115" s="26" t="s">
        <v>66</v>
      </c>
      <c r="K115" s="29">
        <v>0.0</v>
      </c>
      <c r="L115" s="35">
        <v>0.0</v>
      </c>
    </row>
    <row r="116" hidden="1">
      <c r="A116" s="26">
        <v>1505.0</v>
      </c>
      <c r="B116" s="26" t="s">
        <v>72</v>
      </c>
      <c r="C116" s="26" t="s">
        <v>252</v>
      </c>
      <c r="D116" s="28">
        <v>46281.0</v>
      </c>
      <c r="E116" s="26" t="s">
        <v>82</v>
      </c>
      <c r="F116" s="26" t="s">
        <v>82</v>
      </c>
      <c r="G116" s="26" t="s">
        <v>82</v>
      </c>
      <c r="H116" s="26" t="s">
        <v>82</v>
      </c>
      <c r="I116" s="26" t="s">
        <v>58</v>
      </c>
      <c r="J116" s="26" t="s">
        <v>83</v>
      </c>
      <c r="K116" s="29">
        <v>22.0</v>
      </c>
      <c r="L116" s="33">
        <v>0.375</v>
      </c>
    </row>
    <row r="117" hidden="1">
      <c r="A117" s="26">
        <v>1691.0</v>
      </c>
      <c r="B117" s="26" t="s">
        <v>72</v>
      </c>
      <c r="C117" s="26" t="s">
        <v>253</v>
      </c>
      <c r="D117" s="28">
        <v>46282.0</v>
      </c>
      <c r="E117" s="26" t="s">
        <v>82</v>
      </c>
      <c r="F117" s="26" t="s">
        <v>82</v>
      </c>
      <c r="G117" s="26" t="s">
        <v>82</v>
      </c>
      <c r="H117" s="26" t="s">
        <v>82</v>
      </c>
      <c r="I117" s="26" t="s">
        <v>227</v>
      </c>
      <c r="J117" s="26" t="s">
        <v>83</v>
      </c>
      <c r="K117" s="29"/>
      <c r="L117" s="33">
        <v>0.16666666666666666</v>
      </c>
    </row>
    <row r="118" hidden="1">
      <c r="A118" s="26">
        <v>1706.0</v>
      </c>
      <c r="B118" s="26" t="s">
        <v>72</v>
      </c>
      <c r="C118" s="26" t="s">
        <v>254</v>
      </c>
      <c r="D118" s="28">
        <v>46282.0</v>
      </c>
      <c r="E118" s="26" t="s">
        <v>66</v>
      </c>
      <c r="F118" s="26" t="s">
        <v>66</v>
      </c>
      <c r="G118" s="26" t="s">
        <v>66</v>
      </c>
      <c r="H118" s="26" t="s">
        <v>66</v>
      </c>
      <c r="I118" s="26" t="s">
        <v>66</v>
      </c>
      <c r="J118" s="26" t="s">
        <v>66</v>
      </c>
      <c r="K118" s="29">
        <v>0.0</v>
      </c>
      <c r="L118" s="35">
        <v>0.0</v>
      </c>
    </row>
    <row r="119" hidden="1">
      <c r="A119" s="26">
        <v>1717.0</v>
      </c>
      <c r="B119" s="26" t="s">
        <v>72</v>
      </c>
      <c r="C119" s="26" t="s">
        <v>257</v>
      </c>
      <c r="D119" s="28">
        <v>46282.0</v>
      </c>
      <c r="E119" s="26" t="s">
        <v>82</v>
      </c>
      <c r="F119" s="26" t="s">
        <v>82</v>
      </c>
      <c r="G119" s="26" t="s">
        <v>82</v>
      </c>
      <c r="H119" s="26" t="s">
        <v>82</v>
      </c>
      <c r="I119" s="26" t="s">
        <v>58</v>
      </c>
      <c r="J119" s="26" t="s">
        <v>83</v>
      </c>
      <c r="K119" s="29"/>
      <c r="L119" s="33">
        <v>0.25</v>
      </c>
    </row>
    <row r="120" hidden="1">
      <c r="A120" s="26">
        <v>1652.0</v>
      </c>
      <c r="B120" s="26" t="s">
        <v>72</v>
      </c>
      <c r="C120" s="26" t="s">
        <v>258</v>
      </c>
      <c r="D120" s="28">
        <v>46286.0</v>
      </c>
      <c r="E120" s="26" t="s">
        <v>82</v>
      </c>
      <c r="F120" s="26" t="s">
        <v>82</v>
      </c>
      <c r="G120" s="26" t="s">
        <v>82</v>
      </c>
      <c r="H120" s="26" t="s">
        <v>82</v>
      </c>
      <c r="I120" s="26" t="s">
        <v>58</v>
      </c>
      <c r="J120" s="26" t="s">
        <v>83</v>
      </c>
      <c r="K120" s="29"/>
      <c r="L120" s="33">
        <v>0.375</v>
      </c>
    </row>
    <row r="121" hidden="1">
      <c r="A121" s="26">
        <v>1361.0</v>
      </c>
      <c r="B121" s="26" t="s">
        <v>72</v>
      </c>
      <c r="C121" s="26" t="s">
        <v>259</v>
      </c>
      <c r="D121" s="28">
        <v>46287.0</v>
      </c>
      <c r="E121" s="26" t="s">
        <v>183</v>
      </c>
      <c r="F121" s="26" t="s">
        <v>57</v>
      </c>
      <c r="G121" s="26" t="s">
        <v>57</v>
      </c>
      <c r="H121" s="26" t="s">
        <v>82</v>
      </c>
      <c r="I121" s="26" t="s">
        <v>58</v>
      </c>
      <c r="J121" s="26" t="s">
        <v>58</v>
      </c>
      <c r="K121" s="29">
        <v>12.0</v>
      </c>
      <c r="L121" s="33">
        <v>0.3333333333333333</v>
      </c>
    </row>
    <row r="122" hidden="1">
      <c r="A122" s="26">
        <v>1719.0</v>
      </c>
      <c r="B122" s="26" t="s">
        <v>72</v>
      </c>
      <c r="C122" s="26" t="s">
        <v>260</v>
      </c>
      <c r="D122" s="28">
        <v>46289.0</v>
      </c>
      <c r="E122" s="26" t="s">
        <v>82</v>
      </c>
      <c r="F122" s="26" t="s">
        <v>82</v>
      </c>
      <c r="G122" s="26" t="s">
        <v>82</v>
      </c>
      <c r="H122" s="26" t="s">
        <v>82</v>
      </c>
      <c r="I122" s="26" t="s">
        <v>83</v>
      </c>
      <c r="J122" s="26" t="s">
        <v>84</v>
      </c>
      <c r="K122" s="29"/>
      <c r="L122" s="33">
        <v>0.5833333333333334</v>
      </c>
    </row>
    <row r="123" hidden="1">
      <c r="A123" s="26">
        <v>1721.0</v>
      </c>
      <c r="B123" s="26" t="s">
        <v>72</v>
      </c>
      <c r="C123" s="26" t="s">
        <v>262</v>
      </c>
      <c r="D123" s="28">
        <v>46289.0</v>
      </c>
      <c r="E123" s="26" t="s">
        <v>82</v>
      </c>
      <c r="F123" s="26" t="s">
        <v>82</v>
      </c>
      <c r="G123" s="26" t="s">
        <v>82</v>
      </c>
      <c r="H123" s="26" t="s">
        <v>82</v>
      </c>
      <c r="I123" s="26" t="s">
        <v>83</v>
      </c>
      <c r="J123" s="26" t="s">
        <v>83</v>
      </c>
      <c r="K123" s="29">
        <v>15.0</v>
      </c>
      <c r="L123" s="73">
        <v>0.4583333333333333</v>
      </c>
    </row>
    <row r="124" hidden="1">
      <c r="A124" s="26">
        <v>1665.0</v>
      </c>
      <c r="B124" s="26" t="s">
        <v>72</v>
      </c>
      <c r="C124" s="26" t="s">
        <v>263</v>
      </c>
      <c r="D124" s="28">
        <v>46294.0</v>
      </c>
      <c r="E124" s="26" t="s">
        <v>82</v>
      </c>
      <c r="F124" s="26" t="s">
        <v>82</v>
      </c>
      <c r="G124" s="26" t="s">
        <v>82</v>
      </c>
      <c r="H124" s="26" t="s">
        <v>82</v>
      </c>
      <c r="I124" s="26" t="s">
        <v>227</v>
      </c>
      <c r="J124" s="26" t="s">
        <v>83</v>
      </c>
      <c r="K124" s="29"/>
      <c r="L124" s="33">
        <v>0.4583333333333333</v>
      </c>
    </row>
    <row r="125" hidden="1">
      <c r="A125" s="26">
        <v>1666.0</v>
      </c>
      <c r="B125" s="26" t="s">
        <v>68</v>
      </c>
      <c r="C125" s="26" t="s">
        <v>264</v>
      </c>
      <c r="D125" s="28">
        <v>46295.0</v>
      </c>
      <c r="E125" s="26" t="s">
        <v>66</v>
      </c>
      <c r="F125" s="26" t="s">
        <v>66</v>
      </c>
      <c r="G125" s="26" t="s">
        <v>66</v>
      </c>
      <c r="H125" s="26" t="s">
        <v>66</v>
      </c>
      <c r="I125" s="26" t="s">
        <v>66</v>
      </c>
      <c r="J125" s="26" t="s">
        <v>66</v>
      </c>
      <c r="K125" s="29">
        <v>0.0</v>
      </c>
      <c r="L125" s="26">
        <v>0.0</v>
      </c>
    </row>
    <row r="126" hidden="1">
      <c r="A126" s="26">
        <v>1727.0</v>
      </c>
      <c r="B126" s="26" t="s">
        <v>72</v>
      </c>
      <c r="C126" s="26" t="s">
        <v>265</v>
      </c>
      <c r="D126" s="28">
        <v>46295.0</v>
      </c>
      <c r="E126" s="26" t="s">
        <v>82</v>
      </c>
      <c r="F126" s="26" t="s">
        <v>82</v>
      </c>
      <c r="G126" s="26" t="s">
        <v>82</v>
      </c>
      <c r="H126" s="26" t="s">
        <v>82</v>
      </c>
      <c r="I126" s="26" t="s">
        <v>83</v>
      </c>
      <c r="J126" s="26" t="s">
        <v>84</v>
      </c>
      <c r="K126" s="29">
        <v>6.0</v>
      </c>
      <c r="L126" s="35"/>
    </row>
    <row r="127" hidden="1">
      <c r="A127" s="26">
        <v>1711.0</v>
      </c>
      <c r="B127" s="26" t="s">
        <v>72</v>
      </c>
      <c r="C127" s="26" t="s">
        <v>267</v>
      </c>
      <c r="D127" s="28">
        <v>46296.0</v>
      </c>
      <c r="E127" s="26" t="s">
        <v>82</v>
      </c>
      <c r="F127" s="26" t="s">
        <v>82</v>
      </c>
      <c r="G127" s="26" t="s">
        <v>82</v>
      </c>
      <c r="H127" s="26" t="s">
        <v>82</v>
      </c>
      <c r="I127" s="26" t="s">
        <v>83</v>
      </c>
      <c r="J127" s="26" t="s">
        <v>83</v>
      </c>
      <c r="K127" s="29"/>
      <c r="L127" s="33">
        <v>0.4166666666666667</v>
      </c>
    </row>
    <row r="128" hidden="1">
      <c r="A128" s="26">
        <v>1720.0</v>
      </c>
      <c r="B128" s="26" t="s">
        <v>72</v>
      </c>
      <c r="C128" s="26" t="s">
        <v>268</v>
      </c>
      <c r="D128" s="28">
        <v>46300.0</v>
      </c>
      <c r="E128" s="26" t="s">
        <v>82</v>
      </c>
      <c r="F128" s="26" t="s">
        <v>82</v>
      </c>
      <c r="G128" s="26" t="s">
        <v>82</v>
      </c>
      <c r="H128" s="26" t="s">
        <v>82</v>
      </c>
      <c r="I128" s="26" t="s">
        <v>83</v>
      </c>
      <c r="J128" s="26" t="s">
        <v>83</v>
      </c>
      <c r="K128" s="29">
        <v>73.0</v>
      </c>
      <c r="L128" s="33">
        <v>2.51875</v>
      </c>
    </row>
    <row r="129" hidden="1">
      <c r="A129" s="26">
        <v>1675.0</v>
      </c>
      <c r="B129" s="26" t="s">
        <v>72</v>
      </c>
      <c r="C129" s="26" t="s">
        <v>270</v>
      </c>
      <c r="D129" s="28">
        <v>46309.0</v>
      </c>
      <c r="E129" s="26" t="s">
        <v>82</v>
      </c>
      <c r="F129" s="26" t="s">
        <v>82</v>
      </c>
      <c r="G129" s="26" t="s">
        <v>82</v>
      </c>
      <c r="H129" s="26" t="s">
        <v>82</v>
      </c>
      <c r="I129" s="26" t="s">
        <v>58</v>
      </c>
      <c r="J129" s="26" t="s">
        <v>83</v>
      </c>
      <c r="K129" s="29">
        <v>75.0</v>
      </c>
      <c r="L129" s="33">
        <v>1.3159722222222223</v>
      </c>
    </row>
    <row r="130" hidden="1">
      <c r="A130" s="26">
        <v>1712.0</v>
      </c>
      <c r="B130" s="26" t="s">
        <v>68</v>
      </c>
      <c r="C130" s="26" t="s">
        <v>271</v>
      </c>
      <c r="D130" s="26" t="s">
        <v>272</v>
      </c>
      <c r="E130" s="26" t="s">
        <v>66</v>
      </c>
      <c r="F130" s="26" t="s">
        <v>66</v>
      </c>
      <c r="G130" s="26" t="s">
        <v>66</v>
      </c>
      <c r="H130" s="26" t="s">
        <v>66</v>
      </c>
      <c r="I130" s="26" t="s">
        <v>66</v>
      </c>
      <c r="J130" s="26" t="s">
        <v>66</v>
      </c>
      <c r="K130" s="29">
        <v>0.0</v>
      </c>
      <c r="L130" s="26">
        <v>0.0</v>
      </c>
    </row>
    <row r="131" hidden="1">
      <c r="A131" s="26">
        <v>1629.0</v>
      </c>
      <c r="B131" s="26" t="s">
        <v>72</v>
      </c>
      <c r="C131" s="26" t="s">
        <v>273</v>
      </c>
      <c r="D131" s="28" t="s">
        <v>272</v>
      </c>
      <c r="E131" s="26" t="s">
        <v>82</v>
      </c>
      <c r="F131" s="26" t="s">
        <v>82</v>
      </c>
      <c r="G131" s="26" t="s">
        <v>82</v>
      </c>
      <c r="H131" s="26" t="s">
        <v>82</v>
      </c>
      <c r="I131" s="26" t="s">
        <v>83</v>
      </c>
      <c r="J131" s="26" t="s">
        <v>89</v>
      </c>
      <c r="K131" s="29"/>
      <c r="L131" s="33">
        <v>0.625</v>
      </c>
    </row>
    <row r="132" hidden="1">
      <c r="A132" s="26">
        <v>1632.0</v>
      </c>
      <c r="B132" s="26" t="s">
        <v>72</v>
      </c>
      <c r="C132" s="26" t="s">
        <v>275</v>
      </c>
      <c r="D132" s="26" t="s">
        <v>272</v>
      </c>
      <c r="E132" s="26" t="s">
        <v>82</v>
      </c>
      <c r="F132" s="26" t="s">
        <v>82</v>
      </c>
      <c r="G132" s="26" t="s">
        <v>82</v>
      </c>
      <c r="H132" s="26" t="s">
        <v>82</v>
      </c>
      <c r="I132" s="26" t="s">
        <v>83</v>
      </c>
      <c r="J132" s="26" t="s">
        <v>84</v>
      </c>
      <c r="K132" s="29"/>
      <c r="L132" s="33">
        <v>0.7083333333333334</v>
      </c>
    </row>
    <row r="133" hidden="1">
      <c r="A133" s="26">
        <v>1658.0</v>
      </c>
      <c r="B133" s="26" t="s">
        <v>72</v>
      </c>
      <c r="C133" s="26" t="s">
        <v>276</v>
      </c>
      <c r="D133" s="28" t="s">
        <v>272</v>
      </c>
      <c r="E133" s="26" t="s">
        <v>82</v>
      </c>
      <c r="F133" s="26" t="s">
        <v>82</v>
      </c>
      <c r="G133" s="26" t="s">
        <v>82</v>
      </c>
      <c r="H133" s="26" t="s">
        <v>82</v>
      </c>
      <c r="I133" s="26" t="s">
        <v>83</v>
      </c>
      <c r="J133" s="26" t="s">
        <v>83</v>
      </c>
      <c r="K133" s="29"/>
      <c r="L133" s="33"/>
    </row>
    <row r="134" hidden="1">
      <c r="A134" s="26">
        <v>1676.0</v>
      </c>
      <c r="B134" s="26" t="s">
        <v>72</v>
      </c>
      <c r="C134" s="26" t="s">
        <v>277</v>
      </c>
      <c r="D134" s="26" t="s">
        <v>272</v>
      </c>
      <c r="E134" s="26" t="s">
        <v>82</v>
      </c>
      <c r="F134" s="26" t="s">
        <v>82</v>
      </c>
      <c r="G134" s="26" t="s">
        <v>82</v>
      </c>
      <c r="H134" s="26" t="s">
        <v>82</v>
      </c>
      <c r="I134" s="26" t="s">
        <v>83</v>
      </c>
      <c r="J134" s="26" t="s">
        <v>83</v>
      </c>
      <c r="K134" s="29"/>
      <c r="L134" s="35">
        <v>0.375</v>
      </c>
    </row>
    <row r="135" hidden="1">
      <c r="A135" s="26">
        <v>1728.0</v>
      </c>
      <c r="B135" s="26" t="s">
        <v>72</v>
      </c>
      <c r="C135" s="26" t="s">
        <v>278</v>
      </c>
      <c r="D135" s="28">
        <v>46279.0</v>
      </c>
      <c r="E135" s="26" t="s">
        <v>66</v>
      </c>
      <c r="F135" s="26" t="s">
        <v>66</v>
      </c>
      <c r="G135" s="26" t="s">
        <v>66</v>
      </c>
      <c r="H135" s="26" t="s">
        <v>66</v>
      </c>
      <c r="I135" s="26" t="s">
        <v>66</v>
      </c>
      <c r="J135" s="26" t="s">
        <v>66</v>
      </c>
      <c r="K135" s="29"/>
      <c r="L135" s="35"/>
    </row>
    <row r="136" hidden="1">
      <c r="A136" s="26">
        <v>1678.0</v>
      </c>
      <c r="B136" s="26" t="s">
        <v>54</v>
      </c>
      <c r="C136" s="26" t="s">
        <v>279</v>
      </c>
      <c r="D136" s="26" t="s">
        <v>280</v>
      </c>
      <c r="E136" s="26" t="s">
        <v>66</v>
      </c>
      <c r="F136" s="26" t="s">
        <v>66</v>
      </c>
      <c r="G136" s="26" t="s">
        <v>66</v>
      </c>
      <c r="H136" s="26" t="s">
        <v>66</v>
      </c>
      <c r="I136" s="26" t="s">
        <v>66</v>
      </c>
      <c r="J136" s="26" t="s">
        <v>66</v>
      </c>
      <c r="K136" s="29">
        <v>0.0</v>
      </c>
      <c r="L136" s="33"/>
    </row>
    <row r="137" hidden="1">
      <c r="A137" s="26">
        <v>184.0</v>
      </c>
      <c r="B137" s="26" t="s">
        <v>54</v>
      </c>
      <c r="C137" s="34" t="s">
        <v>22</v>
      </c>
      <c r="D137" s="28"/>
      <c r="E137" s="26" t="s">
        <v>57</v>
      </c>
      <c r="F137" s="26"/>
      <c r="G137" s="26"/>
      <c r="H137" s="26"/>
      <c r="I137" s="26"/>
      <c r="J137" s="26"/>
      <c r="K137" s="29"/>
      <c r="L137" s="31"/>
    </row>
    <row r="138" hidden="1">
      <c r="A138" s="26">
        <v>186.0</v>
      </c>
      <c r="B138" s="26" t="s">
        <v>54</v>
      </c>
      <c r="C138" s="34" t="s">
        <v>33</v>
      </c>
      <c r="D138" s="28"/>
      <c r="E138" s="26" t="s">
        <v>57</v>
      </c>
      <c r="F138" s="26"/>
      <c r="G138" s="26"/>
      <c r="H138" s="26"/>
      <c r="I138" s="26"/>
      <c r="J138" s="26"/>
      <c r="K138" s="29"/>
      <c r="L138" s="31"/>
    </row>
    <row r="139" hidden="1">
      <c r="A139" s="26">
        <v>199.0</v>
      </c>
      <c r="B139" s="26" t="s">
        <v>54</v>
      </c>
      <c r="C139" s="34" t="s">
        <v>41</v>
      </c>
      <c r="D139" s="28"/>
      <c r="E139" s="26" t="s">
        <v>57</v>
      </c>
      <c r="F139" s="26"/>
      <c r="G139" s="26"/>
      <c r="H139" s="26"/>
      <c r="I139" s="26"/>
      <c r="J139" s="26"/>
      <c r="K139" s="29"/>
      <c r="L139" s="31"/>
    </row>
    <row r="140" hidden="1">
      <c r="A140" s="26">
        <v>248.0</v>
      </c>
      <c r="B140" s="26" t="s">
        <v>54</v>
      </c>
      <c r="C140" s="34" t="s">
        <v>61</v>
      </c>
      <c r="D140" s="28"/>
      <c r="E140" s="26" t="s">
        <v>57</v>
      </c>
      <c r="F140" s="26"/>
      <c r="G140" s="26"/>
      <c r="H140" s="26"/>
      <c r="I140" s="26"/>
      <c r="J140" s="26"/>
      <c r="K140" s="29"/>
      <c r="L140" s="31"/>
    </row>
    <row r="141" hidden="1">
      <c r="A141" s="26">
        <v>259.0</v>
      </c>
      <c r="B141" s="26" t="s">
        <v>54</v>
      </c>
      <c r="C141" s="34" t="s">
        <v>70</v>
      </c>
      <c r="D141" s="28"/>
      <c r="E141" s="26" t="s">
        <v>57</v>
      </c>
      <c r="F141" s="26"/>
      <c r="G141" s="26"/>
      <c r="H141" s="26"/>
      <c r="I141" s="26"/>
      <c r="J141" s="26"/>
      <c r="K141" s="29"/>
      <c r="L141" s="31"/>
    </row>
    <row r="142" hidden="1">
      <c r="A142" s="26">
        <v>262.0</v>
      </c>
      <c r="B142" s="26" t="s">
        <v>54</v>
      </c>
      <c r="C142" s="34" t="s">
        <v>77</v>
      </c>
      <c r="D142" s="28"/>
      <c r="E142" s="26" t="s">
        <v>66</v>
      </c>
      <c r="F142" s="26"/>
      <c r="G142" s="26"/>
      <c r="H142" s="26"/>
      <c r="I142" s="26"/>
      <c r="J142" s="26"/>
      <c r="K142" s="29"/>
      <c r="L142" s="31"/>
    </row>
    <row r="143" hidden="1">
      <c r="A143" s="26">
        <v>263.0</v>
      </c>
      <c r="B143" s="26" t="s">
        <v>54</v>
      </c>
      <c r="C143" s="34" t="s">
        <v>80</v>
      </c>
      <c r="D143" s="28"/>
      <c r="E143" s="26" t="s">
        <v>57</v>
      </c>
      <c r="F143" s="26"/>
      <c r="G143" s="26"/>
      <c r="H143" s="26"/>
      <c r="I143" s="26"/>
      <c r="J143" s="26"/>
      <c r="K143" s="29"/>
      <c r="L143" s="31"/>
    </row>
    <row r="144" hidden="1">
      <c r="A144" s="26">
        <v>267.0</v>
      </c>
      <c r="B144" s="26" t="s">
        <v>54</v>
      </c>
      <c r="C144" s="34" t="s">
        <v>87</v>
      </c>
      <c r="D144" s="28"/>
      <c r="E144" s="26" t="s">
        <v>57</v>
      </c>
      <c r="F144" s="26"/>
      <c r="G144" s="26"/>
      <c r="H144" s="26"/>
      <c r="I144" s="26"/>
      <c r="J144" s="26"/>
      <c r="K144" s="29"/>
      <c r="L144" s="31"/>
    </row>
    <row r="145" hidden="1">
      <c r="A145" s="26">
        <v>269.0</v>
      </c>
      <c r="B145" s="26" t="s">
        <v>54</v>
      </c>
      <c r="C145" s="34" t="s">
        <v>96</v>
      </c>
      <c r="D145" s="28"/>
      <c r="E145" s="26" t="s">
        <v>57</v>
      </c>
      <c r="F145" s="26"/>
      <c r="G145" s="26"/>
      <c r="H145" s="26"/>
      <c r="I145" s="26"/>
      <c r="J145" s="26"/>
      <c r="K145" s="29"/>
      <c r="L145" s="31"/>
    </row>
    <row r="146" hidden="1">
      <c r="A146" s="26">
        <v>273.0</v>
      </c>
      <c r="B146" s="26" t="s">
        <v>54</v>
      </c>
      <c r="C146" s="34" t="s">
        <v>295</v>
      </c>
      <c r="D146" s="28"/>
      <c r="E146" s="26" t="s">
        <v>57</v>
      </c>
      <c r="F146" s="26"/>
      <c r="G146" s="26"/>
      <c r="H146" s="26"/>
      <c r="I146" s="26"/>
      <c r="J146" s="26"/>
      <c r="K146" s="29"/>
      <c r="L146" s="31"/>
    </row>
    <row r="147" hidden="1">
      <c r="A147" s="26">
        <v>274.0</v>
      </c>
      <c r="B147" s="26" t="s">
        <v>54</v>
      </c>
      <c r="C147" s="34" t="s">
        <v>109</v>
      </c>
      <c r="D147" s="28"/>
      <c r="E147" s="26" t="s">
        <v>57</v>
      </c>
      <c r="F147" s="26"/>
      <c r="G147" s="26"/>
      <c r="H147" s="26"/>
      <c r="I147" s="26"/>
      <c r="J147" s="26"/>
      <c r="K147" s="29"/>
      <c r="L147" s="31"/>
    </row>
    <row r="148" hidden="1">
      <c r="A148" s="26">
        <v>276.0</v>
      </c>
      <c r="B148" s="26" t="s">
        <v>54</v>
      </c>
      <c r="C148" s="34" t="s">
        <v>123</v>
      </c>
      <c r="D148" s="28"/>
      <c r="E148" s="26" t="s">
        <v>57</v>
      </c>
      <c r="F148" s="26"/>
      <c r="G148" s="26"/>
      <c r="H148" s="26"/>
      <c r="I148" s="26"/>
      <c r="J148" s="26"/>
      <c r="K148" s="29"/>
      <c r="L148" s="31"/>
    </row>
    <row r="149" hidden="1">
      <c r="A149" s="26">
        <v>279.0</v>
      </c>
      <c r="B149" s="26" t="s">
        <v>54</v>
      </c>
      <c r="C149" s="34" t="s">
        <v>131</v>
      </c>
      <c r="D149" s="28"/>
      <c r="E149" s="26" t="s">
        <v>57</v>
      </c>
      <c r="F149" s="26"/>
      <c r="G149" s="26"/>
      <c r="H149" s="26"/>
      <c r="I149" s="26"/>
      <c r="J149" s="26"/>
      <c r="K149" s="29"/>
      <c r="L149" s="31"/>
    </row>
    <row r="150" hidden="1">
      <c r="A150" s="26">
        <v>280.0</v>
      </c>
      <c r="B150" s="26" t="s">
        <v>54</v>
      </c>
      <c r="C150" s="34" t="s">
        <v>143</v>
      </c>
      <c r="D150" s="28"/>
      <c r="E150" s="26" t="s">
        <v>57</v>
      </c>
      <c r="F150" s="26"/>
      <c r="G150" s="26"/>
      <c r="H150" s="26"/>
      <c r="I150" s="26"/>
      <c r="J150" s="26"/>
      <c r="K150" s="29">
        <v>2.0</v>
      </c>
      <c r="L150" s="31"/>
    </row>
    <row r="151" hidden="1">
      <c r="A151" s="26">
        <v>282.0</v>
      </c>
      <c r="B151" s="26" t="s">
        <v>54</v>
      </c>
      <c r="C151" s="34" t="s">
        <v>149</v>
      </c>
      <c r="D151" s="28"/>
      <c r="E151" s="26" t="s">
        <v>57</v>
      </c>
      <c r="F151" s="26"/>
      <c r="G151" s="26"/>
      <c r="H151" s="26"/>
      <c r="I151" s="26"/>
      <c r="J151" s="26"/>
      <c r="K151" s="29"/>
      <c r="L151" s="31"/>
    </row>
    <row r="152" hidden="1">
      <c r="A152" s="26">
        <v>283.0</v>
      </c>
      <c r="B152" s="26" t="s">
        <v>54</v>
      </c>
      <c r="C152" s="34" t="s">
        <v>319</v>
      </c>
      <c r="D152" s="28"/>
      <c r="E152" s="26" t="s">
        <v>57</v>
      </c>
      <c r="F152" s="26"/>
      <c r="G152" s="26"/>
      <c r="H152" s="26"/>
      <c r="I152" s="26"/>
      <c r="J152" s="26"/>
      <c r="K152" s="29"/>
      <c r="L152" s="31"/>
    </row>
    <row r="153" hidden="1">
      <c r="A153" s="26">
        <v>284.0</v>
      </c>
      <c r="B153" s="26" t="s">
        <v>54</v>
      </c>
      <c r="C153" s="34" t="s">
        <v>156</v>
      </c>
      <c r="D153" s="28"/>
      <c r="E153" s="26" t="s">
        <v>57</v>
      </c>
      <c r="F153" s="26"/>
      <c r="G153" s="26"/>
      <c r="H153" s="26"/>
      <c r="I153" s="26"/>
      <c r="J153" s="26"/>
      <c r="K153" s="29"/>
      <c r="L153" s="31"/>
    </row>
    <row r="154" hidden="1">
      <c r="A154" s="26">
        <v>285.0</v>
      </c>
      <c r="B154" s="26" t="s">
        <v>54</v>
      </c>
      <c r="C154" s="34" t="s">
        <v>162</v>
      </c>
      <c r="D154" s="28"/>
      <c r="E154" s="26" t="s">
        <v>57</v>
      </c>
      <c r="F154" s="26"/>
      <c r="G154" s="26"/>
      <c r="H154" s="26"/>
      <c r="I154" s="26"/>
      <c r="J154" s="26"/>
      <c r="K154" s="29">
        <v>5.0</v>
      </c>
      <c r="L154" s="31"/>
    </row>
    <row r="155" hidden="1">
      <c r="A155" s="26">
        <v>287.0</v>
      </c>
      <c r="B155" s="26" t="s">
        <v>54</v>
      </c>
      <c r="C155" s="34" t="s">
        <v>167</v>
      </c>
      <c r="D155" s="28"/>
      <c r="E155" s="26" t="s">
        <v>57</v>
      </c>
      <c r="F155" s="26"/>
      <c r="G155" s="26"/>
      <c r="H155" s="26"/>
      <c r="I155" s="26"/>
      <c r="J155" s="26"/>
      <c r="K155" s="29">
        <v>12.0</v>
      </c>
      <c r="L155" s="31"/>
    </row>
    <row r="156" hidden="1">
      <c r="A156" s="26">
        <v>288.0</v>
      </c>
      <c r="B156" s="26" t="s">
        <v>54</v>
      </c>
      <c r="C156" s="34" t="s">
        <v>176</v>
      </c>
      <c r="D156" s="28"/>
      <c r="E156" s="26" t="s">
        <v>57</v>
      </c>
      <c r="F156" s="26"/>
      <c r="G156" s="26"/>
      <c r="H156" s="26"/>
      <c r="I156" s="26"/>
      <c r="J156" s="26"/>
      <c r="K156" s="29"/>
      <c r="L156" s="31"/>
    </row>
    <row r="157" hidden="1">
      <c r="A157" s="26">
        <v>289.0</v>
      </c>
      <c r="B157" s="26" t="s">
        <v>54</v>
      </c>
      <c r="C157" s="34" t="s">
        <v>186</v>
      </c>
      <c r="D157" s="28"/>
      <c r="E157" s="26" t="s">
        <v>57</v>
      </c>
      <c r="F157" s="26"/>
      <c r="G157" s="26"/>
      <c r="H157" s="26"/>
      <c r="I157" s="26"/>
      <c r="J157" s="26"/>
      <c r="K157" s="29"/>
      <c r="L157" s="31"/>
    </row>
    <row r="158" hidden="1">
      <c r="A158" s="26">
        <v>290.0</v>
      </c>
      <c r="B158" s="26" t="s">
        <v>54</v>
      </c>
      <c r="C158" s="34" t="s">
        <v>194</v>
      </c>
      <c r="D158" s="28"/>
      <c r="E158" s="26" t="s">
        <v>57</v>
      </c>
      <c r="F158" s="26"/>
      <c r="G158" s="26"/>
      <c r="H158" s="26"/>
      <c r="I158" s="26"/>
      <c r="J158" s="26"/>
      <c r="K158" s="29">
        <v>12.0</v>
      </c>
      <c r="L158" s="31"/>
    </row>
    <row r="159" hidden="1">
      <c r="A159" s="26">
        <v>291.0</v>
      </c>
      <c r="B159" s="26" t="s">
        <v>54</v>
      </c>
      <c r="C159" s="34" t="s">
        <v>199</v>
      </c>
      <c r="D159" s="28"/>
      <c r="E159" s="26" t="s">
        <v>57</v>
      </c>
      <c r="F159" s="26"/>
      <c r="G159" s="26"/>
      <c r="H159" s="26"/>
      <c r="I159" s="26"/>
      <c r="J159" s="26"/>
      <c r="K159" s="29"/>
      <c r="L159" s="31"/>
    </row>
    <row r="160" hidden="1">
      <c r="A160" s="26">
        <v>292.0</v>
      </c>
      <c r="B160" s="26" t="s">
        <v>54</v>
      </c>
      <c r="C160" s="34" t="s">
        <v>205</v>
      </c>
      <c r="D160" s="28"/>
      <c r="E160" s="26" t="s">
        <v>57</v>
      </c>
      <c r="F160" s="26"/>
      <c r="G160" s="26"/>
      <c r="H160" s="26"/>
      <c r="I160" s="26"/>
      <c r="J160" s="26"/>
      <c r="K160" s="29"/>
      <c r="L160" s="31"/>
    </row>
    <row r="161" hidden="1">
      <c r="A161" s="26">
        <v>293.0</v>
      </c>
      <c r="B161" s="26" t="s">
        <v>54</v>
      </c>
      <c r="C161" s="34" t="s">
        <v>210</v>
      </c>
      <c r="D161" s="28"/>
      <c r="E161" s="26" t="s">
        <v>335</v>
      </c>
      <c r="F161" s="26"/>
      <c r="G161" s="26"/>
      <c r="H161" s="26"/>
      <c r="I161" s="26"/>
      <c r="J161" s="26"/>
      <c r="K161" s="29"/>
      <c r="L161" s="31"/>
    </row>
    <row r="162" hidden="1">
      <c r="A162" s="26">
        <v>294.0</v>
      </c>
      <c r="B162" s="26" t="s">
        <v>54</v>
      </c>
      <c r="C162" s="34" t="s">
        <v>216</v>
      </c>
      <c r="D162" s="28"/>
      <c r="E162" s="26" t="s">
        <v>57</v>
      </c>
      <c r="F162" s="26"/>
      <c r="G162" s="26"/>
      <c r="H162" s="26"/>
      <c r="I162" s="26"/>
      <c r="J162" s="26"/>
      <c r="K162" s="29"/>
      <c r="L162" s="31"/>
    </row>
    <row r="163" hidden="1">
      <c r="A163" s="26">
        <v>295.0</v>
      </c>
      <c r="B163" s="26" t="s">
        <v>54</v>
      </c>
      <c r="C163" s="34" t="s">
        <v>337</v>
      </c>
      <c r="D163" s="28"/>
      <c r="E163" s="26" t="s">
        <v>66</v>
      </c>
      <c r="F163" s="26"/>
      <c r="G163" s="26"/>
      <c r="H163" s="26"/>
      <c r="I163" s="26"/>
      <c r="J163" s="26"/>
      <c r="K163" s="29"/>
      <c r="L163" s="31"/>
    </row>
    <row r="164" hidden="1">
      <c r="A164" s="26">
        <v>296.0</v>
      </c>
      <c r="B164" s="26" t="s">
        <v>54</v>
      </c>
      <c r="C164" s="34" t="s">
        <v>223</v>
      </c>
      <c r="D164" s="28"/>
      <c r="E164" s="26" t="s">
        <v>57</v>
      </c>
      <c r="F164" s="26"/>
      <c r="G164" s="26"/>
      <c r="H164" s="26"/>
      <c r="I164" s="26"/>
      <c r="J164" s="26"/>
      <c r="K164" s="29">
        <v>39.0</v>
      </c>
      <c r="L164" s="31"/>
    </row>
    <row r="165" hidden="1">
      <c r="A165" s="26">
        <v>297.0</v>
      </c>
      <c r="B165" s="26" t="s">
        <v>54</v>
      </c>
      <c r="C165" s="34" t="s">
        <v>228</v>
      </c>
      <c r="D165" s="28"/>
      <c r="E165" s="26" t="s">
        <v>57</v>
      </c>
      <c r="F165" s="26"/>
      <c r="G165" s="26"/>
      <c r="H165" s="26"/>
      <c r="I165" s="26"/>
      <c r="J165" s="26"/>
      <c r="K165" s="29"/>
      <c r="L165" s="31"/>
    </row>
    <row r="166" hidden="1">
      <c r="A166" s="26">
        <v>298.0</v>
      </c>
      <c r="B166" s="26" t="s">
        <v>54</v>
      </c>
      <c r="C166" s="34" t="s">
        <v>76</v>
      </c>
      <c r="D166" s="28"/>
      <c r="E166" s="26" t="s">
        <v>57</v>
      </c>
      <c r="F166" s="26"/>
      <c r="G166" s="26"/>
      <c r="H166" s="26"/>
      <c r="I166" s="26"/>
      <c r="J166" s="26"/>
      <c r="K166" s="29"/>
      <c r="L166" s="31"/>
    </row>
    <row r="167" hidden="1">
      <c r="A167" s="26">
        <v>299.0</v>
      </c>
      <c r="B167" s="26" t="s">
        <v>54</v>
      </c>
      <c r="C167" s="34" t="s">
        <v>237</v>
      </c>
      <c r="D167" s="28"/>
      <c r="E167" s="26" t="s">
        <v>57</v>
      </c>
      <c r="F167" s="26"/>
      <c r="G167" s="26"/>
      <c r="H167" s="26"/>
      <c r="I167" s="26"/>
      <c r="J167" s="26"/>
      <c r="K167" s="29"/>
      <c r="L167" s="31"/>
    </row>
    <row r="168" hidden="1">
      <c r="A168" s="26">
        <v>300.0</v>
      </c>
      <c r="B168" s="26" t="s">
        <v>54</v>
      </c>
      <c r="C168" s="34" t="s">
        <v>243</v>
      </c>
      <c r="D168" s="28"/>
      <c r="E168" s="26" t="s">
        <v>57</v>
      </c>
      <c r="F168" s="26"/>
      <c r="G168" s="26"/>
      <c r="H168" s="26"/>
      <c r="I168" s="26"/>
      <c r="J168" s="26"/>
      <c r="K168" s="29"/>
      <c r="L168" s="31"/>
    </row>
    <row r="169" hidden="1">
      <c r="A169" s="26">
        <v>301.0</v>
      </c>
      <c r="B169" s="26" t="s">
        <v>54</v>
      </c>
      <c r="C169" s="34" t="s">
        <v>249</v>
      </c>
      <c r="D169" s="28"/>
      <c r="E169" s="26" t="s">
        <v>57</v>
      </c>
      <c r="F169" s="26"/>
      <c r="G169" s="26"/>
      <c r="H169" s="26"/>
      <c r="I169" s="26"/>
      <c r="J169" s="26"/>
      <c r="K169" s="29"/>
      <c r="L169" s="31"/>
    </row>
    <row r="170" hidden="1">
      <c r="A170" s="26">
        <v>302.0</v>
      </c>
      <c r="B170" s="26" t="s">
        <v>54</v>
      </c>
      <c r="C170" s="34" t="s">
        <v>256</v>
      </c>
      <c r="D170" s="28"/>
      <c r="E170" s="26" t="s">
        <v>57</v>
      </c>
      <c r="F170" s="26"/>
      <c r="G170" s="26"/>
      <c r="H170" s="26"/>
      <c r="I170" s="26"/>
      <c r="J170" s="26"/>
      <c r="K170" s="29">
        <v>31.0</v>
      </c>
      <c r="L170" s="31"/>
    </row>
    <row r="171" hidden="1">
      <c r="A171" s="26">
        <v>303.0</v>
      </c>
      <c r="B171" s="26" t="s">
        <v>54</v>
      </c>
      <c r="C171" s="34" t="s">
        <v>261</v>
      </c>
      <c r="D171" s="28"/>
      <c r="E171" s="26" t="s">
        <v>57</v>
      </c>
      <c r="F171" s="26"/>
      <c r="G171" s="26"/>
      <c r="H171" s="26"/>
      <c r="I171" s="26"/>
      <c r="J171" s="26"/>
      <c r="K171" s="29"/>
      <c r="L171" s="31"/>
    </row>
    <row r="172" hidden="1">
      <c r="A172" s="26">
        <v>304.0</v>
      </c>
      <c r="B172" s="26" t="s">
        <v>54</v>
      </c>
      <c r="C172" s="34" t="s">
        <v>266</v>
      </c>
      <c r="D172" s="28"/>
      <c r="E172" s="26" t="s">
        <v>335</v>
      </c>
      <c r="F172" s="26"/>
      <c r="G172" s="26"/>
      <c r="H172" s="26"/>
      <c r="I172" s="26"/>
      <c r="J172" s="26"/>
      <c r="K172" s="29"/>
      <c r="L172" s="31"/>
    </row>
    <row r="173" hidden="1">
      <c r="A173" s="26">
        <v>305.0</v>
      </c>
      <c r="B173" s="26" t="s">
        <v>54</v>
      </c>
      <c r="C173" s="34" t="s">
        <v>274</v>
      </c>
      <c r="D173" s="28"/>
      <c r="E173" s="26" t="s">
        <v>57</v>
      </c>
      <c r="F173" s="26"/>
      <c r="G173" s="26"/>
      <c r="H173" s="26"/>
      <c r="I173" s="26"/>
      <c r="J173" s="26"/>
      <c r="K173" s="29"/>
      <c r="L173" s="31"/>
    </row>
    <row r="174" hidden="1">
      <c r="A174" s="26">
        <v>306.0</v>
      </c>
      <c r="B174" s="26" t="s">
        <v>54</v>
      </c>
      <c r="C174" s="34" t="s">
        <v>282</v>
      </c>
      <c r="D174" s="28"/>
      <c r="E174" s="26" t="s">
        <v>57</v>
      </c>
      <c r="F174" s="26"/>
      <c r="G174" s="26"/>
      <c r="H174" s="26"/>
      <c r="I174" s="26"/>
      <c r="J174" s="26"/>
      <c r="K174" s="29"/>
      <c r="L174" s="31"/>
    </row>
    <row r="175" hidden="1">
      <c r="A175" s="26">
        <v>307.0</v>
      </c>
      <c r="B175" s="26" t="s">
        <v>54</v>
      </c>
      <c r="C175" s="34" t="s">
        <v>283</v>
      </c>
      <c r="D175" s="28"/>
      <c r="E175" s="26" t="s">
        <v>66</v>
      </c>
      <c r="F175" s="26"/>
      <c r="G175" s="26"/>
      <c r="H175" s="26"/>
      <c r="I175" s="26"/>
      <c r="J175" s="26"/>
      <c r="K175" s="29"/>
      <c r="L175" s="31"/>
    </row>
    <row r="176" hidden="1">
      <c r="A176" s="26">
        <v>308.0</v>
      </c>
      <c r="B176" s="26" t="s">
        <v>54</v>
      </c>
      <c r="C176" s="34" t="s">
        <v>285</v>
      </c>
      <c r="D176" s="28"/>
      <c r="E176" s="26" t="s">
        <v>57</v>
      </c>
      <c r="F176" s="26"/>
      <c r="G176" s="26"/>
      <c r="H176" s="26"/>
      <c r="I176" s="26"/>
      <c r="J176" s="26"/>
      <c r="K176" s="29">
        <v>64.0</v>
      </c>
      <c r="L176" s="31"/>
    </row>
    <row r="177" hidden="1">
      <c r="A177" s="26">
        <v>309.0</v>
      </c>
      <c r="B177" s="26" t="s">
        <v>54</v>
      </c>
      <c r="C177" s="34" t="s">
        <v>287</v>
      </c>
      <c r="D177" s="28"/>
      <c r="E177" s="26" t="s">
        <v>57</v>
      </c>
      <c r="F177" s="26"/>
      <c r="G177" s="26"/>
      <c r="H177" s="26"/>
      <c r="I177" s="26"/>
      <c r="J177" s="26"/>
      <c r="K177" s="29">
        <v>32.0</v>
      </c>
      <c r="L177" s="31"/>
    </row>
    <row r="178" hidden="1">
      <c r="A178" s="26">
        <v>310.0</v>
      </c>
      <c r="B178" s="26" t="s">
        <v>54</v>
      </c>
      <c r="C178" s="34" t="s">
        <v>288</v>
      </c>
      <c r="D178" s="28"/>
      <c r="E178" s="26" t="s">
        <v>57</v>
      </c>
      <c r="F178" s="26"/>
      <c r="G178" s="26"/>
      <c r="H178" s="26"/>
      <c r="I178" s="26"/>
      <c r="J178" s="26"/>
      <c r="K178" s="29"/>
      <c r="L178" s="31"/>
    </row>
    <row r="179" hidden="1">
      <c r="A179" s="26">
        <v>311.0</v>
      </c>
      <c r="B179" s="26" t="s">
        <v>54</v>
      </c>
      <c r="C179" s="34" t="s">
        <v>290</v>
      </c>
      <c r="D179" s="28"/>
      <c r="E179" s="26" t="s">
        <v>57</v>
      </c>
      <c r="F179" s="26"/>
      <c r="G179" s="26"/>
      <c r="H179" s="26"/>
      <c r="I179" s="26"/>
      <c r="J179" s="26"/>
      <c r="K179" s="29"/>
      <c r="L179" s="31"/>
    </row>
    <row r="180" hidden="1">
      <c r="A180" s="26">
        <v>312.0</v>
      </c>
      <c r="B180" s="26" t="s">
        <v>54</v>
      </c>
      <c r="C180" s="34" t="s">
        <v>292</v>
      </c>
      <c r="D180" s="28"/>
      <c r="E180" s="26" t="s">
        <v>57</v>
      </c>
      <c r="F180" s="26"/>
      <c r="G180" s="26"/>
      <c r="H180" s="26"/>
      <c r="I180" s="26"/>
      <c r="J180" s="26"/>
      <c r="K180" s="29"/>
      <c r="L180" s="31"/>
    </row>
    <row r="181" hidden="1">
      <c r="A181" s="26">
        <v>313.0</v>
      </c>
      <c r="B181" s="26" t="s">
        <v>54</v>
      </c>
      <c r="C181" s="34" t="s">
        <v>296</v>
      </c>
      <c r="D181" s="28"/>
      <c r="E181" s="26" t="s">
        <v>57</v>
      </c>
      <c r="F181" s="26"/>
      <c r="G181" s="26"/>
      <c r="H181" s="26"/>
      <c r="I181" s="26"/>
      <c r="J181" s="26"/>
      <c r="K181" s="29"/>
      <c r="L181" s="31"/>
    </row>
    <row r="182" hidden="1">
      <c r="A182" s="26">
        <v>314.0</v>
      </c>
      <c r="B182" s="26" t="s">
        <v>54</v>
      </c>
      <c r="C182" s="34" t="s">
        <v>283</v>
      </c>
      <c r="D182" s="28"/>
      <c r="E182" s="26" t="s">
        <v>57</v>
      </c>
      <c r="F182" s="26"/>
      <c r="G182" s="26"/>
      <c r="H182" s="26"/>
      <c r="I182" s="26"/>
      <c r="J182" s="26"/>
      <c r="K182" s="29"/>
      <c r="L182" s="31"/>
    </row>
    <row r="183" hidden="1">
      <c r="A183" s="26">
        <v>315.0</v>
      </c>
      <c r="B183" s="26" t="s">
        <v>54</v>
      </c>
      <c r="C183" s="34" t="s">
        <v>316</v>
      </c>
      <c r="D183" s="28"/>
      <c r="E183" s="26" t="s">
        <v>57</v>
      </c>
      <c r="F183" s="26"/>
      <c r="G183" s="26"/>
      <c r="H183" s="26"/>
      <c r="I183" s="26"/>
      <c r="J183" s="26"/>
      <c r="K183" s="29"/>
      <c r="L183" s="31"/>
    </row>
    <row r="184" hidden="1">
      <c r="A184" s="26">
        <v>316.0</v>
      </c>
      <c r="B184" s="26" t="s">
        <v>54</v>
      </c>
      <c r="C184" s="34" t="s">
        <v>317</v>
      </c>
      <c r="D184" s="28"/>
      <c r="E184" s="26" t="s">
        <v>362</v>
      </c>
      <c r="F184" s="26"/>
      <c r="G184" s="26"/>
      <c r="H184" s="26"/>
      <c r="I184" s="26"/>
      <c r="J184" s="26"/>
      <c r="K184" s="29"/>
      <c r="L184" s="31"/>
    </row>
    <row r="185" hidden="1">
      <c r="A185" s="26">
        <v>317.0</v>
      </c>
      <c r="B185" s="26" t="s">
        <v>54</v>
      </c>
      <c r="C185" s="34" t="s">
        <v>318</v>
      </c>
      <c r="D185" s="28"/>
      <c r="E185" s="26" t="s">
        <v>66</v>
      </c>
      <c r="F185" s="26"/>
      <c r="G185" s="26"/>
      <c r="H185" s="26"/>
      <c r="I185" s="26"/>
      <c r="J185" s="26"/>
      <c r="K185" s="29"/>
      <c r="L185" s="31"/>
    </row>
    <row r="186" hidden="1">
      <c r="A186" s="26">
        <v>318.0</v>
      </c>
      <c r="B186" s="26" t="s">
        <v>54</v>
      </c>
      <c r="C186" s="34" t="s">
        <v>320</v>
      </c>
      <c r="D186" s="28"/>
      <c r="E186" s="26" t="s">
        <v>57</v>
      </c>
      <c r="F186" s="26"/>
      <c r="G186" s="26"/>
      <c r="H186" s="26"/>
      <c r="I186" s="26"/>
      <c r="J186" s="26"/>
      <c r="K186" s="29"/>
      <c r="L186" s="31"/>
    </row>
    <row r="187" hidden="1">
      <c r="A187" s="26">
        <v>319.0</v>
      </c>
      <c r="B187" s="26" t="s">
        <v>54</v>
      </c>
      <c r="C187" s="34" t="s">
        <v>321</v>
      </c>
      <c r="D187" s="28"/>
      <c r="E187" s="26" t="s">
        <v>57</v>
      </c>
      <c r="F187" s="26"/>
      <c r="G187" s="26"/>
      <c r="H187" s="26"/>
      <c r="I187" s="26"/>
      <c r="J187" s="26"/>
      <c r="K187" s="29"/>
      <c r="L187" s="31"/>
    </row>
    <row r="188" hidden="1">
      <c r="A188" s="26">
        <v>320.0</v>
      </c>
      <c r="B188" s="26" t="s">
        <v>54</v>
      </c>
      <c r="C188" s="34" t="s">
        <v>322</v>
      </c>
      <c r="D188" s="28"/>
      <c r="E188" s="26" t="s">
        <v>57</v>
      </c>
      <c r="F188" s="26"/>
      <c r="G188" s="26"/>
      <c r="H188" s="26"/>
      <c r="I188" s="26"/>
      <c r="J188" s="26"/>
      <c r="K188" s="29"/>
      <c r="L188" s="31"/>
    </row>
    <row r="189" hidden="1">
      <c r="A189" s="26">
        <v>321.0</v>
      </c>
      <c r="B189" s="26" t="s">
        <v>54</v>
      </c>
      <c r="C189" s="34" t="s">
        <v>328</v>
      </c>
      <c r="D189" s="28"/>
      <c r="E189" s="26" t="s">
        <v>57</v>
      </c>
      <c r="F189" s="26"/>
      <c r="G189" s="26"/>
      <c r="H189" s="26"/>
      <c r="I189" s="26"/>
      <c r="J189" s="26"/>
      <c r="K189" s="29"/>
      <c r="L189" s="31"/>
    </row>
    <row r="190" hidden="1">
      <c r="A190" s="26">
        <v>322.0</v>
      </c>
      <c r="B190" s="26" t="s">
        <v>54</v>
      </c>
      <c r="C190" s="34" t="s">
        <v>329</v>
      </c>
      <c r="D190" s="28"/>
      <c r="E190" s="26" t="s">
        <v>57</v>
      </c>
      <c r="F190" s="26"/>
      <c r="G190" s="26"/>
      <c r="H190" s="26"/>
      <c r="I190" s="26"/>
      <c r="J190" s="26"/>
      <c r="K190" s="29"/>
      <c r="L190" s="31"/>
    </row>
    <row r="191" hidden="1">
      <c r="A191" s="26">
        <v>323.0</v>
      </c>
      <c r="B191" s="26" t="s">
        <v>54</v>
      </c>
      <c r="C191" s="34" t="s">
        <v>330</v>
      </c>
      <c r="D191" s="28"/>
      <c r="E191" s="26" t="s">
        <v>57</v>
      </c>
      <c r="F191" s="26"/>
      <c r="G191" s="26"/>
      <c r="H191" s="26"/>
      <c r="I191" s="26"/>
      <c r="J191" s="26"/>
      <c r="K191" s="29"/>
      <c r="L191" s="31"/>
    </row>
    <row r="192" hidden="1">
      <c r="A192" s="26">
        <v>324.0</v>
      </c>
      <c r="B192" s="26" t="s">
        <v>54</v>
      </c>
      <c r="C192" s="34" t="s">
        <v>331</v>
      </c>
      <c r="D192" s="28"/>
      <c r="E192" s="26" t="s">
        <v>57</v>
      </c>
      <c r="F192" s="26"/>
      <c r="G192" s="26"/>
      <c r="H192" s="26"/>
      <c r="I192" s="26"/>
      <c r="J192" s="26"/>
      <c r="K192" s="29"/>
      <c r="L192" s="31"/>
    </row>
    <row r="193" hidden="1">
      <c r="A193" s="26">
        <v>325.0</v>
      </c>
      <c r="B193" s="26" t="s">
        <v>54</v>
      </c>
      <c r="C193" s="34" t="s">
        <v>332</v>
      </c>
      <c r="D193" s="28"/>
      <c r="E193" s="26" t="s">
        <v>66</v>
      </c>
      <c r="F193" s="26"/>
      <c r="G193" s="26"/>
      <c r="H193" s="26"/>
      <c r="I193" s="26"/>
      <c r="J193" s="26"/>
      <c r="K193" s="29"/>
      <c r="L193" s="31"/>
    </row>
    <row r="194" hidden="1">
      <c r="A194" s="26">
        <v>326.0</v>
      </c>
      <c r="B194" s="26" t="s">
        <v>54</v>
      </c>
      <c r="C194" s="34" t="s">
        <v>334</v>
      </c>
      <c r="D194" s="28"/>
      <c r="E194" s="26" t="s">
        <v>57</v>
      </c>
      <c r="F194" s="26"/>
      <c r="G194" s="26"/>
      <c r="H194" s="26"/>
      <c r="I194" s="26"/>
      <c r="J194" s="26"/>
      <c r="K194" s="29"/>
      <c r="L194" s="31"/>
    </row>
    <row r="195" hidden="1">
      <c r="A195" s="26">
        <v>327.0</v>
      </c>
      <c r="B195" s="26" t="s">
        <v>54</v>
      </c>
      <c r="C195" s="34" t="s">
        <v>336</v>
      </c>
      <c r="D195" s="28"/>
      <c r="E195" s="26" t="s">
        <v>57</v>
      </c>
      <c r="F195" s="26"/>
      <c r="G195" s="26"/>
      <c r="H195" s="26"/>
      <c r="I195" s="26"/>
      <c r="J195" s="26"/>
      <c r="K195" s="29"/>
      <c r="L195" s="31"/>
    </row>
    <row r="196" hidden="1">
      <c r="A196" s="26">
        <v>328.0</v>
      </c>
      <c r="B196" s="26" t="s">
        <v>54</v>
      </c>
      <c r="C196" s="34" t="s">
        <v>338</v>
      </c>
      <c r="D196" s="28"/>
      <c r="E196" s="26" t="s">
        <v>57</v>
      </c>
      <c r="F196" s="26"/>
      <c r="G196" s="26"/>
      <c r="H196" s="26"/>
      <c r="I196" s="26"/>
      <c r="J196" s="26"/>
      <c r="K196" s="29"/>
      <c r="L196" s="31"/>
    </row>
    <row r="197" hidden="1">
      <c r="A197" s="26">
        <v>329.0</v>
      </c>
      <c r="B197" s="26" t="s">
        <v>54</v>
      </c>
      <c r="C197" s="34" t="s">
        <v>339</v>
      </c>
      <c r="D197" s="28"/>
      <c r="E197" s="26" t="s">
        <v>57</v>
      </c>
      <c r="F197" s="26"/>
      <c r="G197" s="26"/>
      <c r="H197" s="26"/>
      <c r="I197" s="26"/>
      <c r="J197" s="26"/>
      <c r="K197" s="29"/>
      <c r="L197" s="31"/>
    </row>
    <row r="198" hidden="1">
      <c r="A198" s="26">
        <v>330.0</v>
      </c>
      <c r="B198" s="26" t="s">
        <v>54</v>
      </c>
      <c r="C198" s="34" t="s">
        <v>340</v>
      </c>
      <c r="D198" s="28"/>
      <c r="E198" s="26" t="s">
        <v>57</v>
      </c>
      <c r="F198" s="26"/>
      <c r="G198" s="26"/>
      <c r="H198" s="26"/>
      <c r="I198" s="26"/>
      <c r="J198" s="26"/>
      <c r="K198" s="29"/>
      <c r="L198" s="31"/>
    </row>
    <row r="199" hidden="1">
      <c r="A199" s="26">
        <v>331.0</v>
      </c>
      <c r="B199" s="26" t="s">
        <v>54</v>
      </c>
      <c r="C199" s="34" t="s">
        <v>341</v>
      </c>
      <c r="D199" s="28"/>
      <c r="E199" s="26" t="s">
        <v>57</v>
      </c>
      <c r="F199" s="26"/>
      <c r="G199" s="26"/>
      <c r="H199" s="26"/>
      <c r="I199" s="26"/>
      <c r="J199" s="26"/>
      <c r="K199" s="29"/>
      <c r="L199" s="31"/>
    </row>
    <row r="200" hidden="1">
      <c r="A200" s="26">
        <v>332.0</v>
      </c>
      <c r="B200" s="26" t="s">
        <v>54</v>
      </c>
      <c r="C200" s="34" t="s">
        <v>353</v>
      </c>
      <c r="D200" s="28"/>
      <c r="E200" s="26" t="s">
        <v>57</v>
      </c>
      <c r="F200" s="26"/>
      <c r="G200" s="26"/>
      <c r="H200" s="26"/>
      <c r="I200" s="26"/>
      <c r="J200" s="26"/>
      <c r="K200" s="29"/>
      <c r="L200" s="31"/>
    </row>
    <row r="201" hidden="1">
      <c r="A201" s="26">
        <v>333.0</v>
      </c>
      <c r="B201" s="26" t="s">
        <v>54</v>
      </c>
      <c r="C201" s="34" t="s">
        <v>355</v>
      </c>
      <c r="D201" s="28"/>
      <c r="E201" s="26" t="s">
        <v>57</v>
      </c>
      <c r="F201" s="26"/>
      <c r="G201" s="26"/>
      <c r="H201" s="26"/>
      <c r="I201" s="26"/>
      <c r="J201" s="26"/>
      <c r="K201" s="29"/>
      <c r="L201" s="31"/>
    </row>
    <row r="202" hidden="1">
      <c r="A202" s="26">
        <v>334.0</v>
      </c>
      <c r="B202" s="26" t="s">
        <v>54</v>
      </c>
      <c r="C202" s="34" t="s">
        <v>356</v>
      </c>
      <c r="D202" s="28"/>
      <c r="E202" s="26" t="s">
        <v>57</v>
      </c>
      <c r="F202" s="26"/>
      <c r="G202" s="26"/>
      <c r="H202" s="26"/>
      <c r="I202" s="26"/>
      <c r="J202" s="26"/>
      <c r="K202" s="29"/>
      <c r="L202" s="31"/>
    </row>
    <row r="203" hidden="1">
      <c r="A203" s="26">
        <v>335.0</v>
      </c>
      <c r="B203" s="26" t="s">
        <v>54</v>
      </c>
      <c r="C203" s="34" t="s">
        <v>357</v>
      </c>
      <c r="D203" s="28"/>
      <c r="E203" s="26" t="s">
        <v>57</v>
      </c>
      <c r="F203" s="26"/>
      <c r="G203" s="26"/>
      <c r="H203" s="26"/>
      <c r="I203" s="26"/>
      <c r="J203" s="26"/>
      <c r="K203" s="29"/>
      <c r="L203" s="31"/>
    </row>
    <row r="204" hidden="1">
      <c r="A204" s="26">
        <v>336.0</v>
      </c>
      <c r="B204" s="26" t="s">
        <v>54</v>
      </c>
      <c r="C204" s="34" t="s">
        <v>156</v>
      </c>
      <c r="D204" s="28"/>
      <c r="E204" s="26" t="s">
        <v>66</v>
      </c>
      <c r="F204" s="26"/>
      <c r="G204" s="26"/>
      <c r="H204" s="26"/>
      <c r="I204" s="26"/>
      <c r="J204" s="26"/>
      <c r="K204" s="29"/>
      <c r="L204" s="31"/>
    </row>
    <row r="205" hidden="1">
      <c r="A205" s="26">
        <v>337.0</v>
      </c>
      <c r="B205" s="26" t="s">
        <v>54</v>
      </c>
      <c r="C205" s="34" t="s">
        <v>358</v>
      </c>
      <c r="D205" s="28"/>
      <c r="E205" s="26" t="s">
        <v>57</v>
      </c>
      <c r="F205" s="26"/>
      <c r="G205" s="26"/>
      <c r="H205" s="26"/>
      <c r="I205" s="26"/>
      <c r="J205" s="26"/>
      <c r="K205" s="29"/>
      <c r="L205" s="31"/>
    </row>
    <row r="206" hidden="1">
      <c r="A206" s="26">
        <v>338.0</v>
      </c>
      <c r="B206" s="26" t="s">
        <v>54</v>
      </c>
      <c r="C206" s="34" t="s">
        <v>359</v>
      </c>
      <c r="D206" s="28"/>
      <c r="E206" s="26" t="s">
        <v>82</v>
      </c>
      <c r="F206" s="26"/>
      <c r="G206" s="26"/>
      <c r="H206" s="26"/>
      <c r="I206" s="26"/>
      <c r="J206" s="26"/>
      <c r="K206" s="29"/>
      <c r="L206" s="31"/>
    </row>
    <row r="207" hidden="1">
      <c r="A207" s="26">
        <v>339.0</v>
      </c>
      <c r="B207" s="26" t="s">
        <v>54</v>
      </c>
      <c r="C207" s="34" t="s">
        <v>360</v>
      </c>
      <c r="D207" s="28"/>
      <c r="E207" s="26" t="s">
        <v>57</v>
      </c>
      <c r="F207" s="26"/>
      <c r="G207" s="26"/>
      <c r="H207" s="26"/>
      <c r="I207" s="26"/>
      <c r="J207" s="26"/>
      <c r="K207" s="29"/>
      <c r="L207" s="31"/>
    </row>
    <row r="208" hidden="1">
      <c r="A208" s="26">
        <v>340.0</v>
      </c>
      <c r="B208" s="26" t="s">
        <v>54</v>
      </c>
      <c r="C208" s="34" t="s">
        <v>361</v>
      </c>
      <c r="D208" s="28"/>
      <c r="E208" s="26" t="s">
        <v>57</v>
      </c>
      <c r="F208" s="26"/>
      <c r="G208" s="26"/>
      <c r="H208" s="26"/>
      <c r="I208" s="26"/>
      <c r="J208" s="26"/>
      <c r="K208" s="29"/>
      <c r="L208" s="31"/>
    </row>
    <row r="209" hidden="1">
      <c r="A209" s="26">
        <v>341.0</v>
      </c>
      <c r="B209" s="26" t="s">
        <v>54</v>
      </c>
      <c r="C209" s="34" t="s">
        <v>363</v>
      </c>
      <c r="D209" s="28"/>
      <c r="E209" s="26" t="s">
        <v>57</v>
      </c>
      <c r="F209" s="26"/>
      <c r="G209" s="26"/>
      <c r="H209" s="26"/>
      <c r="I209" s="26"/>
      <c r="J209" s="26"/>
      <c r="K209" s="29"/>
      <c r="L209" s="31"/>
    </row>
    <row r="210" hidden="1">
      <c r="A210" s="26">
        <v>342.0</v>
      </c>
      <c r="B210" s="26" t="s">
        <v>54</v>
      </c>
      <c r="C210" s="34" t="s">
        <v>364</v>
      </c>
      <c r="D210" s="28"/>
      <c r="E210" s="26" t="s">
        <v>389</v>
      </c>
      <c r="F210" s="26"/>
      <c r="G210" s="26"/>
      <c r="H210" s="26"/>
      <c r="I210" s="26"/>
      <c r="J210" s="26"/>
      <c r="K210" s="29"/>
      <c r="L210" s="31"/>
    </row>
    <row r="211" hidden="1">
      <c r="A211" s="26">
        <v>343.0</v>
      </c>
      <c r="B211" s="26" t="s">
        <v>54</v>
      </c>
      <c r="C211" s="34" t="s">
        <v>365</v>
      </c>
      <c r="D211" s="28"/>
      <c r="E211" s="26" t="s">
        <v>66</v>
      </c>
      <c r="F211" s="26"/>
      <c r="G211" s="26"/>
      <c r="H211" s="26"/>
      <c r="I211" s="26"/>
      <c r="J211" s="26"/>
      <c r="K211" s="29"/>
      <c r="L211" s="31"/>
    </row>
    <row r="212" hidden="1">
      <c r="A212" s="26">
        <v>344.0</v>
      </c>
      <c r="B212" s="26" t="s">
        <v>54</v>
      </c>
      <c r="C212" s="34" t="s">
        <v>366</v>
      </c>
      <c r="D212" s="28"/>
      <c r="E212" s="26" t="s">
        <v>57</v>
      </c>
      <c r="F212" s="26"/>
      <c r="G212" s="26"/>
      <c r="H212" s="26"/>
      <c r="I212" s="26"/>
      <c r="J212" s="26"/>
      <c r="K212" s="29"/>
      <c r="L212" s="31"/>
    </row>
    <row r="213" hidden="1">
      <c r="A213" s="26">
        <v>346.0</v>
      </c>
      <c r="B213" s="26" t="s">
        <v>54</v>
      </c>
      <c r="C213" s="34" t="s">
        <v>367</v>
      </c>
      <c r="D213" s="28"/>
      <c r="E213" s="26" t="s">
        <v>57</v>
      </c>
      <c r="F213" s="26"/>
      <c r="G213" s="26"/>
      <c r="H213" s="26"/>
      <c r="I213" s="26"/>
      <c r="J213" s="26"/>
      <c r="K213" s="29"/>
      <c r="L213" s="31"/>
    </row>
    <row r="214" hidden="1">
      <c r="A214" s="26">
        <v>347.0</v>
      </c>
      <c r="B214" s="26" t="s">
        <v>54</v>
      </c>
      <c r="C214" s="34" t="s">
        <v>368</v>
      </c>
      <c r="D214" s="28"/>
      <c r="E214" s="26" t="s">
        <v>66</v>
      </c>
      <c r="F214" s="26"/>
      <c r="G214" s="26"/>
      <c r="H214" s="26"/>
      <c r="I214" s="26"/>
      <c r="J214" s="26"/>
      <c r="K214" s="29"/>
      <c r="L214" s="31"/>
    </row>
    <row r="215" hidden="1">
      <c r="A215" s="26">
        <v>348.0</v>
      </c>
      <c r="B215" s="26" t="s">
        <v>54</v>
      </c>
      <c r="C215" s="34" t="s">
        <v>376</v>
      </c>
      <c r="D215" s="28"/>
      <c r="E215" s="26" t="s">
        <v>57</v>
      </c>
      <c r="F215" s="26"/>
      <c r="G215" s="26"/>
      <c r="H215" s="26"/>
      <c r="I215" s="26"/>
      <c r="J215" s="26"/>
      <c r="K215" s="29"/>
      <c r="L215" s="31"/>
    </row>
    <row r="216" hidden="1">
      <c r="A216" s="26">
        <v>349.0</v>
      </c>
      <c r="B216" s="26" t="s">
        <v>54</v>
      </c>
      <c r="C216" s="34" t="s">
        <v>377</v>
      </c>
      <c r="D216" s="28"/>
      <c r="E216" s="26" t="s">
        <v>57</v>
      </c>
      <c r="F216" s="26"/>
      <c r="G216" s="26"/>
      <c r="H216" s="26"/>
      <c r="I216" s="26"/>
      <c r="J216" s="26"/>
      <c r="K216" s="29"/>
      <c r="L216" s="31"/>
    </row>
    <row r="217" hidden="1">
      <c r="A217" s="26">
        <v>350.0</v>
      </c>
      <c r="B217" s="26" t="s">
        <v>54</v>
      </c>
      <c r="C217" s="34" t="s">
        <v>378</v>
      </c>
      <c r="D217" s="28"/>
      <c r="E217" s="26" t="s">
        <v>57</v>
      </c>
      <c r="F217" s="26"/>
      <c r="G217" s="26"/>
      <c r="H217" s="26"/>
      <c r="I217" s="26"/>
      <c r="J217" s="26"/>
      <c r="K217" s="29"/>
      <c r="L217" s="31"/>
    </row>
    <row r="218" hidden="1">
      <c r="A218" s="26">
        <v>351.0</v>
      </c>
      <c r="B218" s="26" t="s">
        <v>54</v>
      </c>
      <c r="C218" s="34" t="s">
        <v>379</v>
      </c>
      <c r="D218" s="28"/>
      <c r="E218" s="26" t="s">
        <v>57</v>
      </c>
      <c r="F218" s="26"/>
      <c r="G218" s="26"/>
      <c r="H218" s="26"/>
      <c r="I218" s="26"/>
      <c r="J218" s="26"/>
      <c r="K218" s="29"/>
      <c r="L218" s="31"/>
    </row>
    <row r="219" hidden="1">
      <c r="A219" s="26">
        <v>352.0</v>
      </c>
      <c r="B219" s="26" t="s">
        <v>54</v>
      </c>
      <c r="C219" s="34" t="s">
        <v>381</v>
      </c>
      <c r="D219" s="28"/>
      <c r="E219" s="26" t="s">
        <v>57</v>
      </c>
      <c r="F219" s="26"/>
      <c r="G219" s="26"/>
      <c r="H219" s="26"/>
      <c r="I219" s="26"/>
      <c r="J219" s="26"/>
      <c r="K219" s="29">
        <v>26.0</v>
      </c>
      <c r="L219" s="31"/>
    </row>
    <row r="220" hidden="1">
      <c r="A220" s="26">
        <v>353.0</v>
      </c>
      <c r="B220" s="26" t="s">
        <v>54</v>
      </c>
      <c r="C220" s="34" t="s">
        <v>382</v>
      </c>
      <c r="D220" s="28"/>
      <c r="E220" s="26" t="s">
        <v>57</v>
      </c>
      <c r="F220" s="26"/>
      <c r="G220" s="26"/>
      <c r="H220" s="26"/>
      <c r="I220" s="26"/>
      <c r="J220" s="26"/>
      <c r="K220" s="29"/>
      <c r="L220" s="31"/>
    </row>
    <row r="221" hidden="1">
      <c r="A221" s="26">
        <v>354.0</v>
      </c>
      <c r="B221" s="26" t="s">
        <v>54</v>
      </c>
      <c r="C221" s="34" t="s">
        <v>383</v>
      </c>
      <c r="D221" s="28"/>
      <c r="E221" s="26" t="s">
        <v>57</v>
      </c>
      <c r="F221" s="26"/>
      <c r="G221" s="26"/>
      <c r="H221" s="26"/>
      <c r="I221" s="26"/>
      <c r="J221" s="26"/>
      <c r="K221" s="29"/>
      <c r="L221" s="31"/>
    </row>
    <row r="222" hidden="1">
      <c r="A222" s="26">
        <v>355.0</v>
      </c>
      <c r="B222" s="26" t="s">
        <v>54</v>
      </c>
      <c r="C222" s="34" t="s">
        <v>384</v>
      </c>
      <c r="D222" s="28"/>
      <c r="E222" s="26" t="s">
        <v>82</v>
      </c>
      <c r="F222" s="26"/>
      <c r="G222" s="26"/>
      <c r="H222" s="26"/>
      <c r="I222" s="26"/>
      <c r="J222" s="26"/>
      <c r="K222" s="29"/>
      <c r="L222" s="31"/>
    </row>
    <row r="223" hidden="1">
      <c r="A223" s="26">
        <v>356.0</v>
      </c>
      <c r="B223" s="26" t="s">
        <v>54</v>
      </c>
      <c r="C223" s="34" t="s">
        <v>386</v>
      </c>
      <c r="D223" s="28"/>
      <c r="E223" s="26" t="s">
        <v>57</v>
      </c>
      <c r="F223" s="26"/>
      <c r="G223" s="26"/>
      <c r="H223" s="26"/>
      <c r="I223" s="26"/>
      <c r="J223" s="26"/>
      <c r="K223" s="29">
        <v>34.0</v>
      </c>
      <c r="L223" s="31"/>
    </row>
    <row r="224" hidden="1">
      <c r="A224" s="26">
        <v>357.0</v>
      </c>
      <c r="B224" s="26" t="s">
        <v>54</v>
      </c>
      <c r="C224" s="34" t="s">
        <v>387</v>
      </c>
      <c r="D224" s="28"/>
      <c r="E224" s="26" t="s">
        <v>57</v>
      </c>
      <c r="F224" s="26"/>
      <c r="G224" s="26"/>
      <c r="H224" s="26"/>
      <c r="I224" s="26"/>
      <c r="J224" s="26"/>
      <c r="K224" s="29"/>
      <c r="L224" s="31"/>
    </row>
    <row r="225" hidden="1">
      <c r="A225" s="26">
        <v>358.0</v>
      </c>
      <c r="B225" s="26" t="s">
        <v>54</v>
      </c>
      <c r="C225" s="34" t="s">
        <v>388</v>
      </c>
      <c r="D225" s="28"/>
      <c r="E225" s="26" t="s">
        <v>57</v>
      </c>
      <c r="F225" s="26"/>
      <c r="G225" s="26"/>
      <c r="H225" s="26"/>
      <c r="I225" s="26"/>
      <c r="J225" s="26"/>
      <c r="K225" s="29">
        <v>4.0</v>
      </c>
      <c r="L225" s="31"/>
    </row>
    <row r="226" hidden="1">
      <c r="A226" s="26">
        <v>359.0</v>
      </c>
      <c r="B226" s="26" t="s">
        <v>54</v>
      </c>
      <c r="C226" s="34" t="s">
        <v>390</v>
      </c>
      <c r="D226" s="28"/>
      <c r="E226" s="26" t="s">
        <v>57</v>
      </c>
      <c r="F226" s="26"/>
      <c r="G226" s="26"/>
      <c r="H226" s="26"/>
      <c r="I226" s="26"/>
      <c r="J226" s="26"/>
      <c r="K226" s="29">
        <v>13.0</v>
      </c>
      <c r="L226" s="31"/>
    </row>
    <row r="227" hidden="1">
      <c r="A227" s="26">
        <v>360.0</v>
      </c>
      <c r="B227" s="26" t="s">
        <v>54</v>
      </c>
      <c r="C227" s="34" t="s">
        <v>391</v>
      </c>
      <c r="D227" s="28"/>
      <c r="E227" s="26" t="s">
        <v>57</v>
      </c>
      <c r="F227" s="26"/>
      <c r="G227" s="26"/>
      <c r="H227" s="26"/>
      <c r="I227" s="26"/>
      <c r="J227" s="26"/>
      <c r="K227" s="29"/>
      <c r="L227" s="31"/>
    </row>
    <row r="228" hidden="1">
      <c r="A228" s="26">
        <v>361.0</v>
      </c>
      <c r="B228" s="26" t="s">
        <v>54</v>
      </c>
      <c r="C228" s="34" t="s">
        <v>392</v>
      </c>
      <c r="D228" s="28"/>
      <c r="E228" s="26" t="s">
        <v>57</v>
      </c>
      <c r="F228" s="26"/>
      <c r="G228" s="26"/>
      <c r="H228" s="26"/>
      <c r="I228" s="26"/>
      <c r="J228" s="26"/>
      <c r="K228" s="29">
        <v>24.0</v>
      </c>
      <c r="L228" s="31"/>
    </row>
    <row r="229" hidden="1">
      <c r="A229" s="26">
        <v>362.0</v>
      </c>
      <c r="B229" s="26" t="s">
        <v>54</v>
      </c>
      <c r="C229" s="34" t="s">
        <v>393</v>
      </c>
      <c r="D229" s="28"/>
      <c r="E229" s="26" t="s">
        <v>57</v>
      </c>
      <c r="F229" s="26"/>
      <c r="G229" s="26"/>
      <c r="H229" s="26"/>
      <c r="I229" s="26"/>
      <c r="J229" s="26"/>
      <c r="K229" s="29"/>
      <c r="L229" s="31"/>
    </row>
    <row r="230" hidden="1">
      <c r="A230" s="26">
        <v>363.0</v>
      </c>
      <c r="B230" s="26" t="s">
        <v>54</v>
      </c>
      <c r="C230" s="34" t="s">
        <v>394</v>
      </c>
      <c r="D230" s="28"/>
      <c r="E230" s="26" t="s">
        <v>57</v>
      </c>
      <c r="F230" s="26"/>
      <c r="G230" s="26"/>
      <c r="H230" s="26"/>
      <c r="I230" s="26"/>
      <c r="J230" s="26"/>
      <c r="K230" s="29">
        <v>13.0</v>
      </c>
      <c r="L230" s="31"/>
    </row>
    <row r="231" hidden="1">
      <c r="A231" s="26">
        <v>364.0</v>
      </c>
      <c r="B231" s="26" t="s">
        <v>54</v>
      </c>
      <c r="C231" s="34" t="s">
        <v>397</v>
      </c>
      <c r="D231" s="28"/>
      <c r="E231" s="26" t="s">
        <v>66</v>
      </c>
      <c r="F231" s="26"/>
      <c r="G231" s="26"/>
      <c r="H231" s="26"/>
      <c r="I231" s="26"/>
      <c r="J231" s="26"/>
      <c r="K231" s="29"/>
      <c r="L231" s="31"/>
    </row>
    <row r="232" hidden="1">
      <c r="A232" s="26">
        <v>366.0</v>
      </c>
      <c r="B232" s="26" t="s">
        <v>54</v>
      </c>
      <c r="C232" s="34" t="s">
        <v>399</v>
      </c>
      <c r="D232" s="28"/>
      <c r="E232" s="26" t="s">
        <v>66</v>
      </c>
      <c r="F232" s="26"/>
      <c r="G232" s="26"/>
      <c r="H232" s="26"/>
      <c r="I232" s="26"/>
      <c r="J232" s="26"/>
      <c r="K232" s="29"/>
      <c r="L232" s="31"/>
    </row>
    <row r="233" hidden="1">
      <c r="A233" s="26">
        <v>367.0</v>
      </c>
      <c r="B233" s="26" t="s">
        <v>54</v>
      </c>
      <c r="C233" s="34" t="s">
        <v>400</v>
      </c>
      <c r="D233" s="28"/>
      <c r="E233" s="26" t="s">
        <v>57</v>
      </c>
      <c r="F233" s="26"/>
      <c r="G233" s="26"/>
      <c r="H233" s="26"/>
      <c r="I233" s="26"/>
      <c r="J233" s="26"/>
      <c r="K233" s="29">
        <v>26.0</v>
      </c>
      <c r="L233" s="31"/>
    </row>
    <row r="234" hidden="1">
      <c r="A234" s="26">
        <v>368.0</v>
      </c>
      <c r="B234" s="26" t="s">
        <v>54</v>
      </c>
      <c r="C234" s="34" t="s">
        <v>401</v>
      </c>
      <c r="D234" s="28"/>
      <c r="E234" s="26" t="s">
        <v>57</v>
      </c>
      <c r="F234" s="26"/>
      <c r="G234" s="26"/>
      <c r="H234" s="26"/>
      <c r="I234" s="26"/>
      <c r="J234" s="26"/>
      <c r="K234" s="29">
        <v>7.0</v>
      </c>
      <c r="L234" s="31"/>
    </row>
    <row r="235" hidden="1">
      <c r="A235" s="26">
        <v>369.0</v>
      </c>
      <c r="B235" s="26" t="s">
        <v>54</v>
      </c>
      <c r="C235" s="34" t="s">
        <v>404</v>
      </c>
      <c r="D235" s="28"/>
      <c r="E235" s="26" t="s">
        <v>66</v>
      </c>
      <c r="F235" s="26"/>
      <c r="G235" s="26"/>
      <c r="H235" s="26"/>
      <c r="I235" s="26"/>
      <c r="J235" s="26"/>
      <c r="K235" s="29"/>
      <c r="L235" s="31"/>
    </row>
    <row r="236" hidden="1">
      <c r="A236" s="26">
        <v>370.0</v>
      </c>
      <c r="B236" s="26" t="s">
        <v>54</v>
      </c>
      <c r="C236" s="34" t="s">
        <v>205</v>
      </c>
      <c r="D236" s="28"/>
      <c r="E236" s="26"/>
      <c r="F236" s="26"/>
      <c r="G236" s="26"/>
      <c r="H236" s="26"/>
      <c r="I236" s="26"/>
      <c r="J236" s="26"/>
      <c r="K236" s="29"/>
      <c r="L236" s="31"/>
    </row>
    <row r="237" hidden="1">
      <c r="A237" s="26">
        <v>371.0</v>
      </c>
      <c r="B237" s="26" t="s">
        <v>54</v>
      </c>
      <c r="C237" s="34" t="s">
        <v>413</v>
      </c>
      <c r="D237" s="28"/>
      <c r="E237" s="26" t="s">
        <v>57</v>
      </c>
      <c r="F237" s="26"/>
      <c r="G237" s="26"/>
      <c r="H237" s="26"/>
      <c r="I237" s="26"/>
      <c r="J237" s="26"/>
      <c r="K237" s="29">
        <v>29.0</v>
      </c>
      <c r="L237" s="31"/>
    </row>
    <row r="238" hidden="1">
      <c r="A238" s="26">
        <v>372.0</v>
      </c>
      <c r="B238" s="26" t="s">
        <v>54</v>
      </c>
      <c r="C238" s="34" t="s">
        <v>407</v>
      </c>
      <c r="D238" s="28"/>
      <c r="E238" s="26" t="s">
        <v>66</v>
      </c>
      <c r="F238" s="26"/>
      <c r="G238" s="26"/>
      <c r="H238" s="26"/>
      <c r="I238" s="26"/>
      <c r="J238" s="26"/>
      <c r="K238" s="29"/>
      <c r="L238" s="31"/>
    </row>
    <row r="239" hidden="1">
      <c r="A239" s="26">
        <v>373.0</v>
      </c>
      <c r="B239" s="26" t="s">
        <v>54</v>
      </c>
      <c r="C239" s="34" t="s">
        <v>408</v>
      </c>
      <c r="D239" s="28"/>
      <c r="E239" s="26" t="s">
        <v>66</v>
      </c>
      <c r="F239" s="26"/>
      <c r="G239" s="26"/>
      <c r="H239" s="26"/>
      <c r="I239" s="26"/>
      <c r="J239" s="26"/>
      <c r="K239" s="29"/>
      <c r="L239" s="31"/>
    </row>
    <row r="240" hidden="1">
      <c r="A240" s="26">
        <v>374.0</v>
      </c>
      <c r="B240" s="26" t="s">
        <v>54</v>
      </c>
      <c r="C240" s="34" t="s">
        <v>409</v>
      </c>
      <c r="D240" s="28"/>
      <c r="E240" s="26" t="s">
        <v>57</v>
      </c>
      <c r="F240" s="26"/>
      <c r="G240" s="26"/>
      <c r="H240" s="26"/>
      <c r="I240" s="26"/>
      <c r="J240" s="26"/>
      <c r="K240" s="29"/>
      <c r="L240" s="31"/>
    </row>
    <row r="241" hidden="1">
      <c r="A241" s="26">
        <v>375.0</v>
      </c>
      <c r="B241" s="26" t="s">
        <v>54</v>
      </c>
      <c r="C241" s="34" t="s">
        <v>410</v>
      </c>
      <c r="D241" s="28"/>
      <c r="E241" s="26" t="s">
        <v>57</v>
      </c>
      <c r="F241" s="26"/>
      <c r="G241" s="26"/>
      <c r="H241" s="26"/>
      <c r="I241" s="26"/>
      <c r="J241" s="26"/>
      <c r="K241" s="29"/>
      <c r="L241" s="31"/>
    </row>
    <row r="242" hidden="1">
      <c r="A242" s="26">
        <v>376.0</v>
      </c>
      <c r="B242" s="26" t="s">
        <v>54</v>
      </c>
      <c r="C242" s="34" t="s">
        <v>411</v>
      </c>
      <c r="D242" s="28"/>
      <c r="E242" s="26" t="s">
        <v>362</v>
      </c>
      <c r="F242" s="26"/>
      <c r="G242" s="26"/>
      <c r="H242" s="26"/>
      <c r="I242" s="26"/>
      <c r="J242" s="26"/>
      <c r="K242" s="29">
        <v>12.0</v>
      </c>
      <c r="L242" s="31"/>
    </row>
    <row r="243" hidden="1">
      <c r="A243" s="26">
        <v>377.0</v>
      </c>
      <c r="B243" s="26" t="s">
        <v>54</v>
      </c>
      <c r="C243" s="34" t="s">
        <v>412</v>
      </c>
      <c r="D243" s="28"/>
      <c r="E243" s="26" t="s">
        <v>57</v>
      </c>
      <c r="F243" s="26"/>
      <c r="G243" s="26"/>
      <c r="H243" s="26"/>
      <c r="I243" s="26"/>
      <c r="J243" s="26"/>
      <c r="K243" s="29">
        <v>37.0</v>
      </c>
      <c r="L243" s="31"/>
    </row>
    <row r="244" hidden="1">
      <c r="A244" s="26">
        <v>378.0</v>
      </c>
      <c r="B244" s="26" t="s">
        <v>54</v>
      </c>
      <c r="C244" s="34" t="s">
        <v>390</v>
      </c>
      <c r="D244" s="28"/>
      <c r="E244" s="26" t="s">
        <v>57</v>
      </c>
      <c r="F244" s="26"/>
      <c r="G244" s="26"/>
      <c r="H244" s="26"/>
      <c r="I244" s="26"/>
      <c r="J244" s="26"/>
      <c r="K244" s="29">
        <v>16.0</v>
      </c>
      <c r="L244" s="31"/>
    </row>
    <row r="245" hidden="1">
      <c r="A245" s="26">
        <v>379.0</v>
      </c>
      <c r="B245" s="26" t="s">
        <v>54</v>
      </c>
      <c r="C245" s="34" t="s">
        <v>256</v>
      </c>
      <c r="D245" s="28"/>
      <c r="E245" s="26" t="s">
        <v>66</v>
      </c>
      <c r="F245" s="26"/>
      <c r="G245" s="26"/>
      <c r="H245" s="26"/>
      <c r="I245" s="26"/>
      <c r="J245" s="26"/>
      <c r="K245" s="29"/>
      <c r="L245" s="31"/>
    </row>
    <row r="246" hidden="1">
      <c r="A246" s="26">
        <v>380.0</v>
      </c>
      <c r="B246" s="26" t="s">
        <v>54</v>
      </c>
      <c r="C246" s="34" t="s">
        <v>414</v>
      </c>
      <c r="D246" s="28"/>
      <c r="E246" s="26" t="s">
        <v>57</v>
      </c>
      <c r="F246" s="26"/>
      <c r="G246" s="26"/>
      <c r="H246" s="26"/>
      <c r="I246" s="26"/>
      <c r="J246" s="26"/>
      <c r="K246" s="29">
        <v>8.0</v>
      </c>
      <c r="L246" s="31"/>
    </row>
    <row r="247" hidden="1">
      <c r="A247" s="26">
        <v>381.0</v>
      </c>
      <c r="B247" s="26" t="s">
        <v>54</v>
      </c>
      <c r="C247" s="34" t="s">
        <v>415</v>
      </c>
      <c r="D247" s="28"/>
      <c r="E247" s="26" t="s">
        <v>57</v>
      </c>
      <c r="F247" s="26"/>
      <c r="G247" s="26"/>
      <c r="H247" s="26"/>
      <c r="I247" s="26"/>
      <c r="J247" s="26"/>
      <c r="K247" s="29"/>
      <c r="L247" s="31"/>
    </row>
    <row r="248" hidden="1">
      <c r="A248" s="26">
        <v>383.0</v>
      </c>
      <c r="B248" s="26" t="s">
        <v>54</v>
      </c>
      <c r="C248" s="34" t="s">
        <v>418</v>
      </c>
      <c r="D248" s="28"/>
      <c r="E248" s="26" t="s">
        <v>66</v>
      </c>
      <c r="F248" s="26"/>
      <c r="G248" s="26"/>
      <c r="H248" s="26"/>
      <c r="I248" s="26"/>
      <c r="J248" s="26"/>
      <c r="K248" s="29"/>
      <c r="L248" s="31"/>
    </row>
    <row r="249" hidden="1">
      <c r="A249" s="26">
        <v>384.0</v>
      </c>
      <c r="B249" s="26" t="s">
        <v>54</v>
      </c>
      <c r="C249" s="34" t="s">
        <v>419</v>
      </c>
      <c r="D249" s="28"/>
      <c r="E249" s="26" t="s">
        <v>57</v>
      </c>
      <c r="F249" s="26"/>
      <c r="G249" s="26"/>
      <c r="H249" s="26"/>
      <c r="I249" s="26"/>
      <c r="J249" s="26"/>
      <c r="K249" s="29">
        <v>2.0</v>
      </c>
      <c r="L249" s="31"/>
    </row>
    <row r="250" hidden="1">
      <c r="A250" s="26">
        <v>385.0</v>
      </c>
      <c r="B250" s="26" t="s">
        <v>54</v>
      </c>
      <c r="C250" s="34" t="s">
        <v>420</v>
      </c>
      <c r="D250" s="28"/>
      <c r="E250" s="26" t="s">
        <v>57</v>
      </c>
      <c r="F250" s="26"/>
      <c r="G250" s="26"/>
      <c r="H250" s="26"/>
      <c r="I250" s="26"/>
      <c r="J250" s="26"/>
      <c r="K250" s="29">
        <v>12.0</v>
      </c>
      <c r="L250" s="31"/>
    </row>
    <row r="251" hidden="1">
      <c r="A251" s="26">
        <v>386.0</v>
      </c>
      <c r="B251" s="26" t="s">
        <v>54</v>
      </c>
      <c r="C251" s="34" t="s">
        <v>421</v>
      </c>
      <c r="D251" s="28"/>
      <c r="E251" s="26" t="s">
        <v>57</v>
      </c>
      <c r="F251" s="26"/>
      <c r="G251" s="26"/>
      <c r="H251" s="26"/>
      <c r="I251" s="26"/>
      <c r="J251" s="26"/>
      <c r="K251" s="29">
        <v>8.0</v>
      </c>
      <c r="L251" s="31"/>
    </row>
    <row r="252" hidden="1">
      <c r="A252" s="26">
        <v>387.0</v>
      </c>
      <c r="B252" s="26" t="s">
        <v>54</v>
      </c>
      <c r="C252" s="34" t="s">
        <v>422</v>
      </c>
      <c r="D252" s="28"/>
      <c r="E252" s="26" t="s">
        <v>57</v>
      </c>
      <c r="F252" s="26"/>
      <c r="G252" s="26"/>
      <c r="H252" s="26"/>
      <c r="I252" s="26"/>
      <c r="J252" s="26"/>
      <c r="K252" s="29">
        <v>27.0</v>
      </c>
      <c r="L252" s="31"/>
    </row>
    <row r="253" hidden="1">
      <c r="A253" s="26">
        <v>388.0</v>
      </c>
      <c r="B253" s="26" t="s">
        <v>54</v>
      </c>
      <c r="C253" s="34" t="s">
        <v>423</v>
      </c>
      <c r="D253" s="28"/>
      <c r="E253" s="26" t="s">
        <v>57</v>
      </c>
      <c r="F253" s="26"/>
      <c r="G253" s="26"/>
      <c r="H253" s="26"/>
      <c r="I253" s="26"/>
      <c r="J253" s="26"/>
      <c r="K253" s="29">
        <v>5.0</v>
      </c>
      <c r="L253" s="31"/>
    </row>
    <row r="254" hidden="1">
      <c r="A254" s="26">
        <v>389.0</v>
      </c>
      <c r="B254" s="26" t="s">
        <v>54</v>
      </c>
      <c r="C254" s="34" t="s">
        <v>424</v>
      </c>
      <c r="D254" s="28"/>
      <c r="E254" s="26" t="s">
        <v>57</v>
      </c>
      <c r="F254" s="26"/>
      <c r="G254" s="26"/>
      <c r="H254" s="26"/>
      <c r="I254" s="26"/>
      <c r="J254" s="26"/>
      <c r="K254" s="29">
        <v>30.0</v>
      </c>
      <c r="L254" s="31"/>
    </row>
    <row r="255" hidden="1">
      <c r="A255" s="26">
        <v>390.0</v>
      </c>
      <c r="B255" s="26" t="s">
        <v>54</v>
      </c>
      <c r="C255" s="34" t="s">
        <v>425</v>
      </c>
      <c r="D255" s="28"/>
      <c r="E255" s="26" t="s">
        <v>57</v>
      </c>
      <c r="F255" s="26"/>
      <c r="G255" s="26"/>
      <c r="H255" s="26"/>
      <c r="I255" s="26"/>
      <c r="J255" s="26"/>
      <c r="K255" s="29">
        <v>4.0</v>
      </c>
      <c r="L255" s="31"/>
    </row>
    <row r="256" hidden="1">
      <c r="A256" s="26">
        <v>391.0</v>
      </c>
      <c r="B256" s="26" t="s">
        <v>54</v>
      </c>
      <c r="C256" s="34" t="s">
        <v>426</v>
      </c>
      <c r="D256" s="28"/>
      <c r="E256" s="26" t="s">
        <v>57</v>
      </c>
      <c r="F256" s="26"/>
      <c r="G256" s="26"/>
      <c r="H256" s="26"/>
      <c r="I256" s="26"/>
      <c r="J256" s="26"/>
      <c r="K256" s="29">
        <v>19.0</v>
      </c>
      <c r="L256" s="31"/>
    </row>
    <row r="257" hidden="1">
      <c r="A257" s="26">
        <v>392.0</v>
      </c>
      <c r="B257" s="26" t="s">
        <v>54</v>
      </c>
      <c r="C257" s="34" t="s">
        <v>427</v>
      </c>
      <c r="D257" s="28"/>
      <c r="E257" s="26" t="s">
        <v>57</v>
      </c>
      <c r="F257" s="26"/>
      <c r="G257" s="26"/>
      <c r="H257" s="26"/>
      <c r="I257" s="26"/>
      <c r="J257" s="26"/>
      <c r="K257" s="29">
        <v>6.0</v>
      </c>
      <c r="L257" s="31"/>
    </row>
    <row r="258" hidden="1">
      <c r="A258" s="26">
        <v>393.0</v>
      </c>
      <c r="B258" s="26" t="s">
        <v>54</v>
      </c>
      <c r="C258" s="34" t="s">
        <v>428</v>
      </c>
      <c r="D258" s="28"/>
      <c r="E258" s="26" t="s">
        <v>57</v>
      </c>
      <c r="F258" s="26"/>
      <c r="G258" s="26"/>
      <c r="H258" s="26"/>
      <c r="I258" s="26"/>
      <c r="J258" s="26"/>
      <c r="K258" s="29">
        <v>4.0</v>
      </c>
      <c r="L258" s="31"/>
    </row>
    <row r="259" hidden="1">
      <c r="A259" s="26">
        <v>394.0</v>
      </c>
      <c r="B259" s="26" t="s">
        <v>54</v>
      </c>
      <c r="C259" s="34" t="s">
        <v>412</v>
      </c>
      <c r="D259" s="28"/>
      <c r="E259" s="26" t="s">
        <v>57</v>
      </c>
      <c r="F259" s="26"/>
      <c r="G259" s="26"/>
      <c r="H259" s="26"/>
      <c r="I259" s="26"/>
      <c r="J259" s="26"/>
      <c r="K259" s="29">
        <v>2.0</v>
      </c>
      <c r="L259" s="31"/>
    </row>
    <row r="260" hidden="1">
      <c r="A260" s="26">
        <v>395.0</v>
      </c>
      <c r="B260" s="26" t="s">
        <v>54</v>
      </c>
      <c r="C260" s="34" t="s">
        <v>429</v>
      </c>
      <c r="D260" s="28"/>
      <c r="E260" s="26" t="s">
        <v>57</v>
      </c>
      <c r="F260" s="26"/>
      <c r="G260" s="26"/>
      <c r="H260" s="26"/>
      <c r="I260" s="26"/>
      <c r="J260" s="26"/>
      <c r="K260" s="29"/>
      <c r="L260" s="31"/>
    </row>
    <row r="261" hidden="1">
      <c r="A261" s="26">
        <v>396.0</v>
      </c>
      <c r="B261" s="26" t="s">
        <v>54</v>
      </c>
      <c r="C261" s="34" t="s">
        <v>431</v>
      </c>
      <c r="D261" s="28"/>
      <c r="E261" s="26" t="s">
        <v>57</v>
      </c>
      <c r="F261" s="26"/>
      <c r="G261" s="26"/>
      <c r="H261" s="26"/>
      <c r="I261" s="26"/>
      <c r="J261" s="26"/>
      <c r="K261" s="29"/>
      <c r="L261" s="31"/>
    </row>
    <row r="262" hidden="1">
      <c r="A262" s="26">
        <v>397.0</v>
      </c>
      <c r="B262" s="26" t="s">
        <v>54</v>
      </c>
      <c r="C262" s="34" t="s">
        <v>432</v>
      </c>
      <c r="D262" s="28"/>
      <c r="E262" s="26" t="s">
        <v>57</v>
      </c>
      <c r="F262" s="26"/>
      <c r="G262" s="26"/>
      <c r="H262" s="26"/>
      <c r="I262" s="26"/>
      <c r="J262" s="26"/>
      <c r="K262" s="29">
        <v>22.0</v>
      </c>
      <c r="L262" s="31"/>
    </row>
    <row r="263" hidden="1">
      <c r="A263" s="26">
        <v>398.0</v>
      </c>
      <c r="B263" s="26" t="s">
        <v>54</v>
      </c>
      <c r="C263" s="34" t="s">
        <v>433</v>
      </c>
      <c r="D263" s="28"/>
      <c r="E263" s="26" t="s">
        <v>66</v>
      </c>
      <c r="F263" s="26"/>
      <c r="G263" s="26"/>
      <c r="H263" s="26"/>
      <c r="I263" s="26"/>
      <c r="J263" s="26"/>
      <c r="K263" s="29">
        <v>0.0</v>
      </c>
      <c r="L263" s="31"/>
    </row>
    <row r="264" hidden="1">
      <c r="A264" s="26">
        <v>399.0</v>
      </c>
      <c r="B264" s="26" t="s">
        <v>54</v>
      </c>
      <c r="C264" s="34" t="s">
        <v>434</v>
      </c>
      <c r="D264" s="28"/>
      <c r="E264" s="26" t="s">
        <v>57</v>
      </c>
      <c r="F264" s="26"/>
      <c r="G264" s="26"/>
      <c r="H264" s="26"/>
      <c r="I264" s="26"/>
      <c r="J264" s="26"/>
      <c r="K264" s="29">
        <v>47.0</v>
      </c>
      <c r="L264" s="31"/>
    </row>
    <row r="265" hidden="1">
      <c r="A265" s="26">
        <v>400.0</v>
      </c>
      <c r="B265" s="26" t="s">
        <v>54</v>
      </c>
      <c r="C265" s="34" t="s">
        <v>435</v>
      </c>
      <c r="D265" s="28"/>
      <c r="E265" s="26" t="s">
        <v>57</v>
      </c>
      <c r="F265" s="26"/>
      <c r="G265" s="26"/>
      <c r="H265" s="26"/>
      <c r="I265" s="26"/>
      <c r="J265" s="26"/>
      <c r="K265" s="29">
        <v>20.0</v>
      </c>
      <c r="L265" s="31"/>
    </row>
    <row r="266" hidden="1">
      <c r="A266" s="26">
        <v>401.0</v>
      </c>
      <c r="B266" s="26" t="s">
        <v>54</v>
      </c>
      <c r="C266" s="34" t="s">
        <v>436</v>
      </c>
      <c r="D266" s="28"/>
      <c r="E266" s="26" t="s">
        <v>57</v>
      </c>
      <c r="F266" s="26"/>
      <c r="G266" s="26"/>
      <c r="H266" s="26"/>
      <c r="I266" s="26"/>
      <c r="J266" s="26"/>
      <c r="K266" s="29">
        <v>16.0</v>
      </c>
      <c r="L266" s="31"/>
    </row>
    <row r="267" hidden="1">
      <c r="A267" s="26">
        <v>402.0</v>
      </c>
      <c r="B267" s="26" t="s">
        <v>54</v>
      </c>
      <c r="C267" s="34" t="s">
        <v>437</v>
      </c>
      <c r="D267" s="28"/>
      <c r="E267" s="26" t="s">
        <v>57</v>
      </c>
      <c r="F267" s="26"/>
      <c r="G267" s="26"/>
      <c r="H267" s="26"/>
      <c r="I267" s="26"/>
      <c r="J267" s="26"/>
      <c r="K267" s="29">
        <v>21.0</v>
      </c>
      <c r="L267" s="31"/>
    </row>
    <row r="268" hidden="1">
      <c r="A268" s="26">
        <v>403.0</v>
      </c>
      <c r="B268" s="26" t="s">
        <v>54</v>
      </c>
      <c r="C268" s="34" t="s">
        <v>438</v>
      </c>
      <c r="D268" s="28"/>
      <c r="E268" s="26" t="s">
        <v>57</v>
      </c>
      <c r="F268" s="26"/>
      <c r="G268" s="26"/>
      <c r="H268" s="26"/>
      <c r="I268" s="26"/>
      <c r="J268" s="26"/>
      <c r="K268" s="29">
        <v>4.0</v>
      </c>
      <c r="L268" s="31"/>
    </row>
    <row r="269" hidden="1">
      <c r="A269" s="26">
        <v>404.0</v>
      </c>
      <c r="B269" s="26" t="s">
        <v>54</v>
      </c>
      <c r="C269" s="34" t="s">
        <v>439</v>
      </c>
      <c r="D269" s="28"/>
      <c r="E269" s="26" t="s">
        <v>57</v>
      </c>
      <c r="F269" s="26"/>
      <c r="G269" s="26"/>
      <c r="H269" s="26"/>
      <c r="I269" s="26"/>
      <c r="J269" s="26"/>
      <c r="K269" s="29">
        <v>2.0</v>
      </c>
      <c r="L269" s="31"/>
    </row>
    <row r="270" hidden="1">
      <c r="A270" s="26">
        <v>405.0</v>
      </c>
      <c r="B270" s="26" t="s">
        <v>54</v>
      </c>
      <c r="C270" s="34" t="s">
        <v>440</v>
      </c>
      <c r="D270" s="28"/>
      <c r="E270" s="26" t="s">
        <v>57</v>
      </c>
      <c r="F270" s="26"/>
      <c r="G270" s="26"/>
      <c r="H270" s="26"/>
      <c r="I270" s="26"/>
      <c r="J270" s="26"/>
      <c r="K270" s="29">
        <v>10.0</v>
      </c>
      <c r="L270" s="31"/>
    </row>
    <row r="271" hidden="1">
      <c r="A271" s="26">
        <v>406.0</v>
      </c>
      <c r="B271" s="26" t="s">
        <v>54</v>
      </c>
      <c r="C271" s="34" t="s">
        <v>441</v>
      </c>
      <c r="D271" s="28"/>
      <c r="E271" s="26" t="s">
        <v>57</v>
      </c>
      <c r="F271" s="26"/>
      <c r="G271" s="26"/>
      <c r="H271" s="26"/>
      <c r="I271" s="26"/>
      <c r="J271" s="26"/>
      <c r="K271" s="29">
        <v>35.0</v>
      </c>
      <c r="L271" s="31"/>
    </row>
    <row r="272" hidden="1">
      <c r="A272" s="26">
        <v>407.0</v>
      </c>
      <c r="B272" s="26" t="s">
        <v>54</v>
      </c>
      <c r="C272" s="34" t="s">
        <v>442</v>
      </c>
      <c r="D272" s="28"/>
      <c r="E272" s="26" t="s">
        <v>82</v>
      </c>
      <c r="F272" s="26"/>
      <c r="G272" s="26"/>
      <c r="H272" s="26"/>
      <c r="I272" s="26"/>
      <c r="J272" s="26"/>
      <c r="K272" s="29">
        <v>24.0</v>
      </c>
      <c r="L272" s="31"/>
    </row>
    <row r="273" hidden="1">
      <c r="A273" s="26">
        <v>408.0</v>
      </c>
      <c r="B273" s="26" t="s">
        <v>54</v>
      </c>
      <c r="C273" s="34" t="s">
        <v>443</v>
      </c>
      <c r="D273" s="28"/>
      <c r="E273" s="26" t="s">
        <v>57</v>
      </c>
      <c r="F273" s="26"/>
      <c r="G273" s="26"/>
      <c r="H273" s="26"/>
      <c r="I273" s="26"/>
      <c r="J273" s="26"/>
      <c r="K273" s="29">
        <v>8.0</v>
      </c>
      <c r="L273" s="31"/>
    </row>
    <row r="274" hidden="1">
      <c r="A274" s="26">
        <v>409.0</v>
      </c>
      <c r="B274" s="26" t="s">
        <v>54</v>
      </c>
      <c r="C274" s="34" t="s">
        <v>447</v>
      </c>
      <c r="D274" s="28"/>
      <c r="E274" s="26" t="s">
        <v>57</v>
      </c>
      <c r="F274" s="26"/>
      <c r="G274" s="26"/>
      <c r="H274" s="26"/>
      <c r="I274" s="26"/>
      <c r="J274" s="26"/>
      <c r="K274" s="29">
        <v>6.0</v>
      </c>
      <c r="L274" s="31"/>
    </row>
    <row r="275" hidden="1">
      <c r="A275" s="26">
        <v>410.0</v>
      </c>
      <c r="B275" s="26" t="s">
        <v>54</v>
      </c>
      <c r="C275" s="34" t="s">
        <v>420</v>
      </c>
      <c r="D275" s="28"/>
      <c r="E275" s="26" t="s">
        <v>66</v>
      </c>
      <c r="F275" s="26"/>
      <c r="G275" s="26"/>
      <c r="H275" s="26"/>
      <c r="I275" s="26"/>
      <c r="J275" s="26"/>
      <c r="K275" s="29">
        <v>0.0</v>
      </c>
      <c r="L275" s="31"/>
    </row>
    <row r="276" hidden="1">
      <c r="A276" s="26">
        <v>411.0</v>
      </c>
      <c r="B276" s="26" t="s">
        <v>54</v>
      </c>
      <c r="C276" s="34" t="s">
        <v>448</v>
      </c>
      <c r="D276" s="28"/>
      <c r="E276" s="26" t="s">
        <v>57</v>
      </c>
      <c r="F276" s="26"/>
      <c r="G276" s="26"/>
      <c r="H276" s="26"/>
      <c r="I276" s="26"/>
      <c r="J276" s="26"/>
      <c r="K276" s="29">
        <v>12.0</v>
      </c>
      <c r="L276" s="31"/>
    </row>
    <row r="277" hidden="1">
      <c r="A277" s="26">
        <v>412.0</v>
      </c>
      <c r="B277" s="26" t="s">
        <v>54</v>
      </c>
      <c r="C277" s="34" t="s">
        <v>449</v>
      </c>
      <c r="D277" s="28"/>
      <c r="E277" s="26" t="s">
        <v>57</v>
      </c>
      <c r="F277" s="26"/>
      <c r="G277" s="26"/>
      <c r="H277" s="26"/>
      <c r="I277" s="26"/>
      <c r="J277" s="26"/>
      <c r="K277" s="29">
        <v>6.0</v>
      </c>
      <c r="L277" s="31"/>
    </row>
    <row r="278" hidden="1">
      <c r="A278" s="26">
        <v>413.0</v>
      </c>
      <c r="B278" s="26" t="s">
        <v>54</v>
      </c>
      <c r="C278" s="34" t="s">
        <v>450</v>
      </c>
      <c r="D278" s="28"/>
      <c r="E278" s="26" t="s">
        <v>57</v>
      </c>
      <c r="F278" s="26"/>
      <c r="G278" s="26"/>
      <c r="H278" s="26"/>
      <c r="I278" s="26"/>
      <c r="J278" s="26"/>
      <c r="K278" s="29">
        <v>4.0</v>
      </c>
      <c r="L278" s="31"/>
    </row>
    <row r="279" hidden="1">
      <c r="A279" s="26">
        <v>414.0</v>
      </c>
      <c r="B279" s="26" t="s">
        <v>54</v>
      </c>
      <c r="C279" s="34" t="s">
        <v>451</v>
      </c>
      <c r="D279" s="28"/>
      <c r="E279" s="26" t="s">
        <v>57</v>
      </c>
      <c r="F279" s="26"/>
      <c r="G279" s="26"/>
      <c r="H279" s="26"/>
      <c r="I279" s="26"/>
      <c r="J279" s="26"/>
      <c r="K279" s="29">
        <v>52.0</v>
      </c>
      <c r="L279" s="31"/>
    </row>
    <row r="280" hidden="1">
      <c r="A280" s="26">
        <v>415.0</v>
      </c>
      <c r="B280" s="26" t="s">
        <v>54</v>
      </c>
      <c r="C280" s="34" t="s">
        <v>452</v>
      </c>
      <c r="D280" s="28"/>
      <c r="E280" s="26" t="s">
        <v>57</v>
      </c>
      <c r="F280" s="26"/>
      <c r="G280" s="26"/>
      <c r="H280" s="26"/>
      <c r="I280" s="26"/>
      <c r="J280" s="26"/>
      <c r="K280" s="29">
        <v>2.0</v>
      </c>
      <c r="L280" s="31"/>
    </row>
    <row r="281" hidden="1">
      <c r="A281" s="26">
        <v>416.0</v>
      </c>
      <c r="B281" s="26" t="s">
        <v>54</v>
      </c>
      <c r="C281" s="34" t="s">
        <v>452</v>
      </c>
      <c r="D281" s="28"/>
      <c r="E281" s="26" t="s">
        <v>66</v>
      </c>
      <c r="F281" s="26"/>
      <c r="G281" s="26"/>
      <c r="H281" s="26"/>
      <c r="I281" s="26"/>
      <c r="J281" s="26"/>
      <c r="K281" s="29">
        <v>0.0</v>
      </c>
      <c r="L281" s="31"/>
    </row>
    <row r="282" hidden="1">
      <c r="A282" s="26">
        <v>417.0</v>
      </c>
      <c r="B282" s="26" t="s">
        <v>54</v>
      </c>
      <c r="C282" s="34" t="s">
        <v>261</v>
      </c>
      <c r="D282" s="28"/>
      <c r="E282" s="26" t="s">
        <v>66</v>
      </c>
      <c r="F282" s="26"/>
      <c r="G282" s="26"/>
      <c r="H282" s="26"/>
      <c r="I282" s="26"/>
      <c r="J282" s="26"/>
      <c r="K282" s="29"/>
      <c r="L282" s="31"/>
    </row>
    <row r="283" hidden="1">
      <c r="A283" s="26">
        <v>418.0</v>
      </c>
      <c r="B283" s="26" t="s">
        <v>54</v>
      </c>
      <c r="C283" s="34" t="s">
        <v>454</v>
      </c>
      <c r="D283" s="28"/>
      <c r="E283" s="26" t="s">
        <v>57</v>
      </c>
      <c r="F283" s="26"/>
      <c r="G283" s="26"/>
      <c r="H283" s="26"/>
      <c r="I283" s="26"/>
      <c r="J283" s="26"/>
      <c r="K283" s="29">
        <v>1.0</v>
      </c>
      <c r="L283" s="31"/>
    </row>
    <row r="284" hidden="1">
      <c r="A284" s="26">
        <v>419.0</v>
      </c>
      <c r="B284" s="26" t="s">
        <v>54</v>
      </c>
      <c r="C284" s="34" t="s">
        <v>439</v>
      </c>
      <c r="D284" s="28"/>
      <c r="E284" s="26" t="s">
        <v>66</v>
      </c>
      <c r="F284" s="26"/>
      <c r="G284" s="26"/>
      <c r="H284" s="26"/>
      <c r="I284" s="26"/>
      <c r="J284" s="26"/>
      <c r="K284" s="29"/>
      <c r="L284" s="31"/>
    </row>
    <row r="285" hidden="1">
      <c r="A285" s="26">
        <v>420.0</v>
      </c>
      <c r="B285" s="26" t="s">
        <v>54</v>
      </c>
      <c r="C285" s="34" t="s">
        <v>33</v>
      </c>
      <c r="D285" s="28"/>
      <c r="E285" s="26" t="s">
        <v>57</v>
      </c>
      <c r="F285" s="26"/>
      <c r="G285" s="26"/>
      <c r="H285" s="26"/>
      <c r="I285" s="26"/>
      <c r="J285" s="26"/>
      <c r="K285" s="29">
        <v>3.0</v>
      </c>
      <c r="L285" s="31"/>
    </row>
    <row r="286" hidden="1">
      <c r="A286" s="26">
        <v>421.0</v>
      </c>
      <c r="B286" s="26" t="s">
        <v>54</v>
      </c>
      <c r="C286" s="34" t="s">
        <v>457</v>
      </c>
      <c r="D286" s="28"/>
      <c r="E286" s="26" t="s">
        <v>57</v>
      </c>
      <c r="F286" s="26"/>
      <c r="G286" s="26"/>
      <c r="H286" s="26"/>
      <c r="I286" s="26"/>
      <c r="J286" s="26"/>
      <c r="K286" s="29">
        <v>2.0</v>
      </c>
      <c r="L286" s="31"/>
    </row>
    <row r="287" hidden="1">
      <c r="A287" s="26">
        <v>422.0</v>
      </c>
      <c r="B287" s="26" t="s">
        <v>54</v>
      </c>
      <c r="C287" s="34" t="s">
        <v>428</v>
      </c>
      <c r="D287" s="28"/>
      <c r="E287" s="26" t="s">
        <v>57</v>
      </c>
      <c r="F287" s="26"/>
      <c r="G287" s="26"/>
      <c r="H287" s="26"/>
      <c r="I287" s="26"/>
      <c r="J287" s="26"/>
      <c r="K287" s="29">
        <v>2.0</v>
      </c>
      <c r="L287" s="31"/>
    </row>
    <row r="288" hidden="1">
      <c r="A288" s="26">
        <v>423.0</v>
      </c>
      <c r="B288" s="26" t="s">
        <v>54</v>
      </c>
      <c r="C288" s="34" t="s">
        <v>458</v>
      </c>
      <c r="D288" s="28"/>
      <c r="E288" s="26" t="s">
        <v>57</v>
      </c>
      <c r="F288" s="26"/>
      <c r="G288" s="26"/>
      <c r="H288" s="26"/>
      <c r="I288" s="26"/>
      <c r="J288" s="26"/>
      <c r="K288" s="29">
        <v>32.0</v>
      </c>
      <c r="L288" s="31"/>
    </row>
    <row r="289" hidden="1">
      <c r="A289" s="26">
        <v>424.0</v>
      </c>
      <c r="B289" s="26" t="s">
        <v>54</v>
      </c>
      <c r="C289" s="34" t="s">
        <v>378</v>
      </c>
      <c r="D289" s="28"/>
      <c r="E289" s="26" t="s">
        <v>57</v>
      </c>
      <c r="F289" s="26"/>
      <c r="G289" s="26"/>
      <c r="H289" s="26"/>
      <c r="I289" s="26"/>
      <c r="J289" s="26"/>
      <c r="K289" s="29">
        <v>6.0</v>
      </c>
      <c r="L289" s="31"/>
    </row>
    <row r="290" hidden="1">
      <c r="A290" s="26">
        <v>425.0</v>
      </c>
      <c r="B290" s="26" t="s">
        <v>54</v>
      </c>
      <c r="C290" s="34" t="s">
        <v>462</v>
      </c>
      <c r="D290" s="28"/>
      <c r="E290" s="26" t="s">
        <v>66</v>
      </c>
      <c r="F290" s="26"/>
      <c r="G290" s="26"/>
      <c r="H290" s="26"/>
      <c r="I290" s="26"/>
      <c r="J290" s="26"/>
      <c r="K290" s="29"/>
      <c r="L290" s="31"/>
    </row>
    <row r="291" hidden="1">
      <c r="A291" s="26">
        <v>426.0</v>
      </c>
      <c r="B291" s="26" t="s">
        <v>54</v>
      </c>
      <c r="C291" s="34" t="s">
        <v>463</v>
      </c>
      <c r="D291" s="28"/>
      <c r="E291" s="26" t="s">
        <v>57</v>
      </c>
      <c r="F291" s="26"/>
      <c r="G291" s="26"/>
      <c r="H291" s="26"/>
      <c r="I291" s="26"/>
      <c r="J291" s="26"/>
      <c r="K291" s="29">
        <v>69.0</v>
      </c>
      <c r="L291" s="31"/>
    </row>
    <row r="292" hidden="1">
      <c r="A292" s="26">
        <v>427.0</v>
      </c>
      <c r="B292" s="26" t="s">
        <v>54</v>
      </c>
      <c r="C292" s="34" t="s">
        <v>438</v>
      </c>
      <c r="D292" s="28"/>
      <c r="E292" s="26" t="s">
        <v>57</v>
      </c>
      <c r="F292" s="26"/>
      <c r="G292" s="26"/>
      <c r="H292" s="26"/>
      <c r="I292" s="26"/>
      <c r="J292" s="26"/>
      <c r="K292" s="29">
        <v>2.0</v>
      </c>
      <c r="L292" s="31"/>
    </row>
    <row r="293" hidden="1">
      <c r="A293" s="26">
        <v>428.0</v>
      </c>
      <c r="B293" s="26" t="s">
        <v>54</v>
      </c>
      <c r="C293" s="34" t="s">
        <v>399</v>
      </c>
      <c r="D293" s="28"/>
      <c r="E293" s="26" t="s">
        <v>57</v>
      </c>
      <c r="F293" s="26"/>
      <c r="G293" s="26"/>
      <c r="H293" s="26"/>
      <c r="I293" s="26"/>
      <c r="J293" s="26"/>
      <c r="K293" s="29">
        <v>4.0</v>
      </c>
      <c r="L293" s="31"/>
    </row>
    <row r="294" hidden="1">
      <c r="A294" s="26">
        <v>429.0</v>
      </c>
      <c r="B294" s="26" t="s">
        <v>54</v>
      </c>
      <c r="C294" s="34" t="s">
        <v>464</v>
      </c>
      <c r="D294" s="28"/>
      <c r="E294" s="26" t="s">
        <v>57</v>
      </c>
      <c r="F294" s="26"/>
      <c r="G294" s="26"/>
      <c r="H294" s="26"/>
      <c r="I294" s="26"/>
      <c r="J294" s="26"/>
      <c r="K294" s="29">
        <v>21.0</v>
      </c>
      <c r="L294" s="31"/>
    </row>
    <row r="295" hidden="1">
      <c r="A295" s="26">
        <v>430.0</v>
      </c>
      <c r="B295" s="26" t="s">
        <v>54</v>
      </c>
      <c r="C295" s="34" t="s">
        <v>465</v>
      </c>
      <c r="D295" s="28"/>
      <c r="E295" s="26" t="s">
        <v>57</v>
      </c>
      <c r="F295" s="26"/>
      <c r="G295" s="26"/>
      <c r="H295" s="26"/>
      <c r="I295" s="26"/>
      <c r="J295" s="26"/>
      <c r="K295" s="29">
        <v>27.0</v>
      </c>
      <c r="L295" s="31"/>
    </row>
    <row r="296" hidden="1">
      <c r="A296" s="26">
        <v>431.0</v>
      </c>
      <c r="B296" s="26" t="s">
        <v>54</v>
      </c>
      <c r="C296" s="34" t="s">
        <v>468</v>
      </c>
      <c r="D296" s="28"/>
      <c r="E296" s="26" t="s">
        <v>57</v>
      </c>
      <c r="F296" s="26"/>
      <c r="G296" s="26"/>
      <c r="H296" s="26"/>
      <c r="I296" s="26"/>
      <c r="J296" s="26"/>
      <c r="K296" s="29">
        <v>12.0</v>
      </c>
      <c r="L296" s="31"/>
    </row>
    <row r="297" hidden="1">
      <c r="A297" s="26">
        <v>432.0</v>
      </c>
      <c r="B297" s="26" t="s">
        <v>54</v>
      </c>
      <c r="C297" s="34" t="s">
        <v>469</v>
      </c>
      <c r="D297" s="28"/>
      <c r="E297" s="26" t="s">
        <v>66</v>
      </c>
      <c r="F297" s="26"/>
      <c r="G297" s="26"/>
      <c r="H297" s="26"/>
      <c r="I297" s="26"/>
      <c r="J297" s="26"/>
      <c r="K297" s="29">
        <v>0.0</v>
      </c>
      <c r="L297" s="31"/>
    </row>
    <row r="298" hidden="1">
      <c r="A298" s="26">
        <v>433.0</v>
      </c>
      <c r="B298" s="26" t="s">
        <v>54</v>
      </c>
      <c r="C298" s="34" t="s">
        <v>470</v>
      </c>
      <c r="D298" s="28"/>
      <c r="E298" s="26" t="s">
        <v>57</v>
      </c>
      <c r="F298" s="26"/>
      <c r="G298" s="26"/>
      <c r="H298" s="26"/>
      <c r="I298" s="26"/>
      <c r="J298" s="26"/>
      <c r="K298" s="29">
        <v>34.0</v>
      </c>
      <c r="L298" s="31"/>
    </row>
    <row r="299" hidden="1">
      <c r="A299" s="26">
        <v>434.0</v>
      </c>
      <c r="B299" s="26" t="s">
        <v>54</v>
      </c>
      <c r="C299" s="34" t="s">
        <v>471</v>
      </c>
      <c r="D299" s="28"/>
      <c r="E299" s="26" t="s">
        <v>66</v>
      </c>
      <c r="F299" s="26"/>
      <c r="G299" s="26"/>
      <c r="H299" s="26"/>
      <c r="I299" s="26"/>
      <c r="J299" s="26"/>
      <c r="K299" s="29">
        <v>0.0</v>
      </c>
      <c r="L299" s="31"/>
    </row>
    <row r="300" hidden="1">
      <c r="A300" s="26">
        <v>435.0</v>
      </c>
      <c r="B300" s="26" t="s">
        <v>54</v>
      </c>
      <c r="C300" s="34" t="s">
        <v>472</v>
      </c>
      <c r="D300" s="28"/>
      <c r="E300" s="26" t="s">
        <v>57</v>
      </c>
      <c r="F300" s="26"/>
      <c r="G300" s="26"/>
      <c r="H300" s="26"/>
      <c r="I300" s="26"/>
      <c r="J300" s="26"/>
      <c r="K300" s="29">
        <v>25.0</v>
      </c>
      <c r="L300" s="31"/>
    </row>
    <row r="301" hidden="1">
      <c r="A301" s="26">
        <v>436.0</v>
      </c>
      <c r="B301" s="26" t="s">
        <v>54</v>
      </c>
      <c r="C301" s="34" t="s">
        <v>473</v>
      </c>
      <c r="D301" s="28"/>
      <c r="E301" s="26" t="s">
        <v>57</v>
      </c>
      <c r="F301" s="26"/>
      <c r="G301" s="26"/>
      <c r="H301" s="26"/>
      <c r="I301" s="26"/>
      <c r="J301" s="26"/>
      <c r="K301" s="29">
        <v>12.0</v>
      </c>
      <c r="L301" s="31"/>
    </row>
    <row r="302" hidden="1">
      <c r="A302" s="26">
        <v>437.0</v>
      </c>
      <c r="B302" s="26" t="s">
        <v>54</v>
      </c>
      <c r="C302" s="34" t="s">
        <v>474</v>
      </c>
      <c r="D302" s="28"/>
      <c r="E302" s="26" t="s">
        <v>57</v>
      </c>
      <c r="F302" s="26"/>
      <c r="G302" s="26"/>
      <c r="H302" s="26"/>
      <c r="I302" s="26"/>
      <c r="J302" s="26"/>
      <c r="K302" s="29">
        <v>2.0</v>
      </c>
      <c r="L302" s="31"/>
    </row>
    <row r="303" hidden="1">
      <c r="A303" s="26">
        <v>438.0</v>
      </c>
      <c r="B303" s="26" t="s">
        <v>54</v>
      </c>
      <c r="C303" s="34" t="s">
        <v>476</v>
      </c>
      <c r="D303" s="28"/>
      <c r="E303" s="26" t="s">
        <v>66</v>
      </c>
      <c r="F303" s="26"/>
      <c r="G303" s="26"/>
      <c r="H303" s="26"/>
      <c r="I303" s="26"/>
      <c r="J303" s="26"/>
      <c r="K303" s="29">
        <v>0.0</v>
      </c>
      <c r="L303" s="31"/>
    </row>
    <row r="304" hidden="1">
      <c r="A304" s="26">
        <v>439.0</v>
      </c>
      <c r="B304" s="26" t="s">
        <v>54</v>
      </c>
      <c r="C304" s="34" t="s">
        <v>237</v>
      </c>
      <c r="D304" s="28"/>
      <c r="E304" s="26" t="s">
        <v>57</v>
      </c>
      <c r="F304" s="26"/>
      <c r="G304" s="26"/>
      <c r="H304" s="26"/>
      <c r="I304" s="26"/>
      <c r="J304" s="26"/>
      <c r="K304" s="29">
        <v>20.0</v>
      </c>
      <c r="L304" s="31"/>
    </row>
    <row r="305" hidden="1">
      <c r="A305" s="26">
        <v>440.0</v>
      </c>
      <c r="B305" s="26" t="s">
        <v>54</v>
      </c>
      <c r="C305" s="34" t="s">
        <v>363</v>
      </c>
      <c r="D305" s="28"/>
      <c r="E305" s="26" t="s">
        <v>57</v>
      </c>
      <c r="F305" s="26"/>
      <c r="G305" s="26"/>
      <c r="H305" s="26"/>
      <c r="I305" s="26"/>
      <c r="J305" s="26"/>
      <c r="K305" s="29">
        <v>14.0</v>
      </c>
      <c r="L305" s="31"/>
    </row>
    <row r="306" hidden="1">
      <c r="A306" s="26">
        <v>441.0</v>
      </c>
      <c r="B306" s="26" t="s">
        <v>54</v>
      </c>
      <c r="C306" s="34" t="s">
        <v>477</v>
      </c>
      <c r="D306" s="28"/>
      <c r="E306" s="26" t="s">
        <v>57</v>
      </c>
      <c r="F306" s="26"/>
      <c r="G306" s="26"/>
      <c r="H306" s="26"/>
      <c r="I306" s="26"/>
      <c r="J306" s="26"/>
      <c r="K306" s="29">
        <v>263.0</v>
      </c>
      <c r="L306" s="31"/>
    </row>
    <row r="307" hidden="1">
      <c r="A307" s="26">
        <v>442.0</v>
      </c>
      <c r="B307" s="26" t="s">
        <v>54</v>
      </c>
      <c r="C307" s="34" t="s">
        <v>449</v>
      </c>
      <c r="D307" s="28"/>
      <c r="E307" s="26" t="s">
        <v>66</v>
      </c>
      <c r="F307" s="26"/>
      <c r="G307" s="26"/>
      <c r="H307" s="26"/>
      <c r="I307" s="26"/>
      <c r="J307" s="26"/>
      <c r="K307" s="29">
        <v>0.0</v>
      </c>
      <c r="L307" s="31"/>
    </row>
    <row r="308" hidden="1">
      <c r="A308" s="26">
        <v>443.0</v>
      </c>
      <c r="B308" s="26" t="s">
        <v>54</v>
      </c>
      <c r="C308" s="34" t="s">
        <v>478</v>
      </c>
      <c r="D308" s="28"/>
      <c r="E308" s="26" t="s">
        <v>57</v>
      </c>
      <c r="F308" s="26"/>
      <c r="G308" s="26"/>
      <c r="H308" s="26"/>
      <c r="I308" s="26"/>
      <c r="J308" s="26"/>
      <c r="K308" s="29">
        <v>4.0</v>
      </c>
      <c r="L308" s="31"/>
    </row>
    <row r="309" hidden="1">
      <c r="A309" s="26">
        <v>444.0</v>
      </c>
      <c r="B309" s="26" t="s">
        <v>54</v>
      </c>
      <c r="C309" s="34" t="s">
        <v>479</v>
      </c>
      <c r="D309" s="28"/>
      <c r="E309" s="26" t="s">
        <v>57</v>
      </c>
      <c r="F309" s="26"/>
      <c r="G309" s="26"/>
      <c r="H309" s="26"/>
      <c r="I309" s="26"/>
      <c r="J309" s="26"/>
      <c r="K309" s="29">
        <v>12.0</v>
      </c>
      <c r="L309" s="31"/>
    </row>
    <row r="310" hidden="1">
      <c r="A310" s="26">
        <v>445.0</v>
      </c>
      <c r="B310" s="26" t="s">
        <v>54</v>
      </c>
      <c r="C310" s="34" t="s">
        <v>480</v>
      </c>
      <c r="D310" s="28"/>
      <c r="E310" s="26" t="s">
        <v>57</v>
      </c>
      <c r="F310" s="26"/>
      <c r="G310" s="26"/>
      <c r="H310" s="26"/>
      <c r="I310" s="26"/>
      <c r="J310" s="26"/>
      <c r="K310" s="29">
        <v>4.0</v>
      </c>
      <c r="L310" s="31"/>
    </row>
    <row r="311" hidden="1">
      <c r="A311" s="26">
        <v>446.0</v>
      </c>
      <c r="B311" s="26" t="s">
        <v>54</v>
      </c>
      <c r="C311" s="34" t="s">
        <v>447</v>
      </c>
      <c r="D311" s="28"/>
      <c r="E311" s="26" t="s">
        <v>57</v>
      </c>
      <c r="F311" s="26"/>
      <c r="G311" s="26"/>
      <c r="H311" s="26"/>
      <c r="I311" s="26"/>
      <c r="J311" s="26"/>
      <c r="K311" s="29">
        <v>4.0</v>
      </c>
      <c r="L311" s="31"/>
    </row>
    <row r="312" hidden="1">
      <c r="A312" s="26">
        <v>447.0</v>
      </c>
      <c r="B312" s="26" t="s">
        <v>54</v>
      </c>
      <c r="C312" s="34" t="s">
        <v>481</v>
      </c>
      <c r="D312" s="28"/>
      <c r="E312" s="26" t="s">
        <v>57</v>
      </c>
      <c r="F312" s="26"/>
      <c r="G312" s="26"/>
      <c r="H312" s="26"/>
      <c r="I312" s="26"/>
      <c r="J312" s="26"/>
      <c r="K312" s="29">
        <v>24.0</v>
      </c>
      <c r="L312" s="31"/>
    </row>
    <row r="313" hidden="1">
      <c r="A313" s="26">
        <v>448.0</v>
      </c>
      <c r="B313" s="26" t="s">
        <v>54</v>
      </c>
      <c r="C313" s="34" t="s">
        <v>482</v>
      </c>
      <c r="D313" s="28"/>
      <c r="E313" s="26" t="s">
        <v>57</v>
      </c>
      <c r="F313" s="26"/>
      <c r="G313" s="26"/>
      <c r="H313" s="26"/>
      <c r="I313" s="26"/>
      <c r="J313" s="26"/>
      <c r="K313" s="29">
        <v>31.0</v>
      </c>
      <c r="L313" s="31"/>
    </row>
    <row r="314" hidden="1">
      <c r="A314" s="26">
        <v>449.0</v>
      </c>
      <c r="B314" s="26" t="s">
        <v>54</v>
      </c>
      <c r="C314" s="34" t="s">
        <v>483</v>
      </c>
      <c r="D314" s="28"/>
      <c r="E314" s="26" t="s">
        <v>57</v>
      </c>
      <c r="F314" s="26"/>
      <c r="G314" s="26"/>
      <c r="H314" s="26"/>
      <c r="I314" s="26"/>
      <c r="J314" s="26"/>
      <c r="K314" s="29">
        <v>24.0</v>
      </c>
      <c r="L314" s="31"/>
    </row>
    <row r="315" hidden="1">
      <c r="A315" s="26">
        <v>450.0</v>
      </c>
      <c r="B315" s="26" t="s">
        <v>54</v>
      </c>
      <c r="C315" s="34" t="s">
        <v>484</v>
      </c>
      <c r="D315" s="28"/>
      <c r="E315" s="26" t="s">
        <v>82</v>
      </c>
      <c r="F315" s="26"/>
      <c r="G315" s="26"/>
      <c r="H315" s="26"/>
      <c r="I315" s="26"/>
      <c r="J315" s="26"/>
      <c r="K315" s="29">
        <v>4.0</v>
      </c>
      <c r="L315" s="31"/>
    </row>
    <row r="316" hidden="1">
      <c r="A316" s="26">
        <v>451.0</v>
      </c>
      <c r="B316" s="26" t="s">
        <v>54</v>
      </c>
      <c r="C316" s="34" t="s">
        <v>439</v>
      </c>
      <c r="D316" s="28"/>
      <c r="E316" s="26" t="s">
        <v>66</v>
      </c>
      <c r="F316" s="26"/>
      <c r="G316" s="26"/>
      <c r="H316" s="26"/>
      <c r="I316" s="26"/>
      <c r="J316" s="26"/>
      <c r="K316" s="29">
        <v>0.0</v>
      </c>
      <c r="L316" s="31"/>
    </row>
    <row r="317" hidden="1">
      <c r="A317" s="26">
        <v>452.0</v>
      </c>
      <c r="B317" s="26" t="s">
        <v>54</v>
      </c>
      <c r="C317" s="34" t="s">
        <v>486</v>
      </c>
      <c r="D317" s="28"/>
      <c r="E317" s="26" t="s">
        <v>57</v>
      </c>
      <c r="F317" s="26"/>
      <c r="G317" s="26"/>
      <c r="H317" s="26"/>
      <c r="I317" s="26"/>
      <c r="J317" s="26"/>
      <c r="K317" s="29">
        <v>26.0</v>
      </c>
      <c r="L317" s="31"/>
    </row>
    <row r="318" hidden="1">
      <c r="A318" s="26">
        <v>453.0</v>
      </c>
      <c r="B318" s="26" t="s">
        <v>54</v>
      </c>
      <c r="C318" s="34" t="s">
        <v>484</v>
      </c>
      <c r="D318" s="28"/>
      <c r="E318" s="26" t="s">
        <v>57</v>
      </c>
      <c r="F318" s="26"/>
      <c r="G318" s="26"/>
      <c r="H318" s="26"/>
      <c r="I318" s="26"/>
      <c r="J318" s="26"/>
      <c r="K318" s="29">
        <v>1.0</v>
      </c>
      <c r="L318" s="31"/>
    </row>
    <row r="319" hidden="1">
      <c r="A319" s="26">
        <v>454.0</v>
      </c>
      <c r="B319" s="26" t="s">
        <v>54</v>
      </c>
      <c r="C319" s="34" t="s">
        <v>487</v>
      </c>
      <c r="D319" s="28"/>
      <c r="E319" s="26" t="s">
        <v>57</v>
      </c>
      <c r="F319" s="26"/>
      <c r="G319" s="26"/>
      <c r="H319" s="26"/>
      <c r="I319" s="26"/>
      <c r="J319" s="26"/>
      <c r="K319" s="29">
        <v>11.0</v>
      </c>
      <c r="L319" s="31"/>
    </row>
    <row r="320" hidden="1">
      <c r="A320" s="26">
        <v>455.0</v>
      </c>
      <c r="B320" s="26" t="s">
        <v>54</v>
      </c>
      <c r="C320" s="34" t="s">
        <v>488</v>
      </c>
      <c r="D320" s="28"/>
      <c r="E320" s="26" t="s">
        <v>57</v>
      </c>
      <c r="F320" s="26"/>
      <c r="G320" s="26"/>
      <c r="H320" s="26"/>
      <c r="I320" s="26"/>
      <c r="J320" s="26"/>
      <c r="K320" s="29">
        <v>27.0</v>
      </c>
      <c r="L320" s="31"/>
    </row>
    <row r="321" hidden="1">
      <c r="A321" s="26">
        <v>456.0</v>
      </c>
      <c r="B321" s="26" t="s">
        <v>54</v>
      </c>
      <c r="C321" s="34" t="s">
        <v>489</v>
      </c>
      <c r="D321" s="28"/>
      <c r="E321" s="26" t="s">
        <v>57</v>
      </c>
      <c r="F321" s="26"/>
      <c r="G321" s="26"/>
      <c r="H321" s="26"/>
      <c r="I321" s="26"/>
      <c r="J321" s="26"/>
      <c r="K321" s="29">
        <v>23.0</v>
      </c>
      <c r="L321" s="31"/>
    </row>
    <row r="322" hidden="1">
      <c r="A322" s="26">
        <v>457.0</v>
      </c>
      <c r="B322" s="26" t="s">
        <v>54</v>
      </c>
      <c r="C322" s="34" t="s">
        <v>490</v>
      </c>
      <c r="D322" s="28"/>
      <c r="E322" s="26" t="s">
        <v>57</v>
      </c>
      <c r="F322" s="26"/>
      <c r="G322" s="26"/>
      <c r="H322" s="26"/>
      <c r="I322" s="26"/>
      <c r="J322" s="26"/>
      <c r="K322" s="29"/>
      <c r="L322" s="31"/>
    </row>
    <row r="323" hidden="1">
      <c r="A323" s="26">
        <v>458.0</v>
      </c>
      <c r="B323" s="26" t="s">
        <v>54</v>
      </c>
      <c r="C323" s="34" t="s">
        <v>491</v>
      </c>
      <c r="D323" s="28"/>
      <c r="E323" s="26" t="s">
        <v>57</v>
      </c>
      <c r="F323" s="26"/>
      <c r="G323" s="26"/>
      <c r="H323" s="26"/>
      <c r="I323" s="26"/>
      <c r="J323" s="26"/>
      <c r="K323" s="29">
        <v>20.0</v>
      </c>
      <c r="L323" s="31"/>
    </row>
    <row r="324" hidden="1">
      <c r="A324" s="26">
        <v>459.0</v>
      </c>
      <c r="B324" s="26" t="s">
        <v>54</v>
      </c>
      <c r="C324" s="34" t="s">
        <v>492</v>
      </c>
      <c r="D324" s="28"/>
      <c r="E324" s="26" t="s">
        <v>57</v>
      </c>
      <c r="F324" s="26"/>
      <c r="G324" s="26"/>
      <c r="H324" s="26"/>
      <c r="I324" s="26"/>
      <c r="J324" s="26"/>
      <c r="K324" s="29">
        <v>19.0</v>
      </c>
      <c r="L324" s="31"/>
    </row>
    <row r="325" hidden="1">
      <c r="A325" s="26">
        <v>460.0</v>
      </c>
      <c r="B325" s="26" t="s">
        <v>54</v>
      </c>
      <c r="C325" s="34" t="s">
        <v>493</v>
      </c>
      <c r="D325" s="28"/>
      <c r="E325" s="26" t="s">
        <v>57</v>
      </c>
      <c r="F325" s="26"/>
      <c r="G325" s="26"/>
      <c r="H325" s="26"/>
      <c r="I325" s="26"/>
      <c r="J325" s="26"/>
      <c r="K325" s="29">
        <v>38.0</v>
      </c>
      <c r="L325" s="31"/>
    </row>
    <row r="326" hidden="1">
      <c r="A326" s="26">
        <v>461.0</v>
      </c>
      <c r="B326" s="26" t="s">
        <v>54</v>
      </c>
      <c r="C326" s="34" t="s">
        <v>494</v>
      </c>
      <c r="D326" s="28"/>
      <c r="E326" s="26" t="s">
        <v>57</v>
      </c>
      <c r="F326" s="26"/>
      <c r="G326" s="26"/>
      <c r="H326" s="26"/>
      <c r="I326" s="26"/>
      <c r="J326" s="26"/>
      <c r="K326" s="29">
        <v>37.0</v>
      </c>
      <c r="L326" s="31"/>
    </row>
    <row r="327" hidden="1">
      <c r="A327" s="26">
        <v>462.0</v>
      </c>
      <c r="B327" s="26" t="s">
        <v>54</v>
      </c>
      <c r="C327" s="34" t="s">
        <v>495</v>
      </c>
      <c r="D327" s="28"/>
      <c r="E327" s="26" t="s">
        <v>57</v>
      </c>
      <c r="F327" s="26"/>
      <c r="G327" s="26"/>
      <c r="H327" s="26"/>
      <c r="I327" s="26"/>
      <c r="J327" s="26"/>
      <c r="K327" s="29">
        <v>25.0</v>
      </c>
      <c r="L327" s="31"/>
    </row>
    <row r="328" hidden="1">
      <c r="A328" s="26">
        <v>463.0</v>
      </c>
      <c r="B328" s="26" t="s">
        <v>54</v>
      </c>
      <c r="C328" s="34" t="s">
        <v>393</v>
      </c>
      <c r="D328" s="28"/>
      <c r="E328" s="26" t="s">
        <v>57</v>
      </c>
      <c r="F328" s="26"/>
      <c r="G328" s="26"/>
      <c r="H328" s="26"/>
      <c r="I328" s="26"/>
      <c r="J328" s="26"/>
      <c r="K328" s="29">
        <v>26.0</v>
      </c>
      <c r="L328" s="31"/>
    </row>
    <row r="329" hidden="1">
      <c r="A329" s="26">
        <v>464.0</v>
      </c>
      <c r="B329" s="26" t="s">
        <v>54</v>
      </c>
      <c r="C329" s="34" t="s">
        <v>496</v>
      </c>
      <c r="D329" s="28"/>
      <c r="E329" s="26" t="s">
        <v>57</v>
      </c>
      <c r="F329" s="26"/>
      <c r="G329" s="26"/>
      <c r="H329" s="26"/>
      <c r="I329" s="26"/>
      <c r="J329" s="26"/>
      <c r="K329" s="29">
        <v>17.0</v>
      </c>
      <c r="L329" s="31"/>
    </row>
    <row r="330" hidden="1">
      <c r="A330" s="26">
        <v>465.0</v>
      </c>
      <c r="B330" s="26" t="s">
        <v>54</v>
      </c>
      <c r="C330" s="34" t="s">
        <v>498</v>
      </c>
      <c r="D330" s="28"/>
      <c r="E330" s="26" t="s">
        <v>82</v>
      </c>
      <c r="F330" s="26"/>
      <c r="G330" s="26"/>
      <c r="H330" s="26"/>
      <c r="I330" s="26"/>
      <c r="J330" s="26"/>
      <c r="K330" s="29">
        <v>16.0</v>
      </c>
      <c r="L330" s="31"/>
    </row>
    <row r="331" hidden="1">
      <c r="A331" s="26">
        <v>466.0</v>
      </c>
      <c r="B331" s="26" t="s">
        <v>54</v>
      </c>
      <c r="C331" s="34" t="s">
        <v>499</v>
      </c>
      <c r="D331" s="28"/>
      <c r="E331" s="26" t="s">
        <v>57</v>
      </c>
      <c r="F331" s="26"/>
      <c r="G331" s="26"/>
      <c r="H331" s="26"/>
      <c r="I331" s="26"/>
      <c r="J331" s="26"/>
      <c r="K331" s="29">
        <v>33.0</v>
      </c>
      <c r="L331" s="31"/>
    </row>
    <row r="332" hidden="1">
      <c r="A332" s="26">
        <v>467.0</v>
      </c>
      <c r="B332" s="26" t="s">
        <v>54</v>
      </c>
      <c r="C332" s="34" t="s">
        <v>502</v>
      </c>
      <c r="D332" s="28"/>
      <c r="E332" s="26" t="s">
        <v>57</v>
      </c>
      <c r="F332" s="26"/>
      <c r="G332" s="26"/>
      <c r="H332" s="26"/>
      <c r="I332" s="26"/>
      <c r="J332" s="26"/>
      <c r="K332" s="29">
        <v>18.0</v>
      </c>
      <c r="L332" s="31"/>
    </row>
    <row r="333" hidden="1">
      <c r="A333" s="26">
        <v>468.0</v>
      </c>
      <c r="B333" s="26" t="s">
        <v>54</v>
      </c>
      <c r="C333" s="34" t="s">
        <v>482</v>
      </c>
      <c r="D333" s="28"/>
      <c r="E333" s="26" t="s">
        <v>57</v>
      </c>
      <c r="F333" s="26"/>
      <c r="G333" s="26"/>
      <c r="H333" s="26"/>
      <c r="I333" s="26"/>
      <c r="J333" s="26"/>
      <c r="K333" s="29">
        <v>4.0</v>
      </c>
      <c r="L333" s="31"/>
    </row>
    <row r="334" hidden="1">
      <c r="A334" s="26">
        <v>469.0</v>
      </c>
      <c r="B334" s="26" t="s">
        <v>54</v>
      </c>
      <c r="C334" s="34" t="s">
        <v>503</v>
      </c>
      <c r="D334" s="28"/>
      <c r="E334" s="26" t="s">
        <v>57</v>
      </c>
      <c r="F334" s="26"/>
      <c r="G334" s="26"/>
      <c r="H334" s="26"/>
      <c r="I334" s="26"/>
      <c r="J334" s="26"/>
      <c r="K334" s="29"/>
      <c r="L334" s="31"/>
    </row>
    <row r="335" hidden="1">
      <c r="A335" s="26">
        <v>470.0</v>
      </c>
      <c r="B335" s="26" t="s">
        <v>54</v>
      </c>
      <c r="C335" s="34" t="s">
        <v>504</v>
      </c>
      <c r="D335" s="28"/>
      <c r="E335" s="26" t="s">
        <v>57</v>
      </c>
      <c r="F335" s="26"/>
      <c r="G335" s="26"/>
      <c r="H335" s="26"/>
      <c r="I335" s="26"/>
      <c r="J335" s="26"/>
      <c r="K335" s="29">
        <v>6.0</v>
      </c>
      <c r="L335" s="31"/>
    </row>
    <row r="336" hidden="1">
      <c r="A336" s="26">
        <v>471.0</v>
      </c>
      <c r="B336" s="26" t="s">
        <v>54</v>
      </c>
      <c r="C336" s="34" t="s">
        <v>484</v>
      </c>
      <c r="D336" s="28"/>
      <c r="E336" s="26" t="s">
        <v>57</v>
      </c>
      <c r="F336" s="26"/>
      <c r="G336" s="26"/>
      <c r="H336" s="26"/>
      <c r="I336" s="26"/>
      <c r="J336" s="26"/>
      <c r="K336" s="29">
        <v>12.0</v>
      </c>
      <c r="L336" s="31"/>
    </row>
    <row r="337" hidden="1">
      <c r="A337" s="26">
        <v>472.0</v>
      </c>
      <c r="B337" s="26" t="s">
        <v>54</v>
      </c>
      <c r="C337" s="34" t="s">
        <v>505</v>
      </c>
      <c r="D337" s="28"/>
      <c r="E337" s="26" t="s">
        <v>57</v>
      </c>
      <c r="F337" s="26"/>
      <c r="G337" s="26"/>
      <c r="H337" s="26"/>
      <c r="I337" s="26"/>
      <c r="J337" s="26"/>
      <c r="K337" s="29">
        <v>18.0</v>
      </c>
      <c r="L337" s="31"/>
    </row>
    <row r="338" hidden="1">
      <c r="A338" s="26">
        <v>473.0</v>
      </c>
      <c r="B338" s="26" t="s">
        <v>54</v>
      </c>
      <c r="C338" s="34" t="s">
        <v>506</v>
      </c>
      <c r="D338" s="28"/>
      <c r="E338" s="26" t="s">
        <v>57</v>
      </c>
      <c r="F338" s="26"/>
      <c r="G338" s="26"/>
      <c r="H338" s="26"/>
      <c r="I338" s="26"/>
      <c r="J338" s="26"/>
      <c r="K338" s="29">
        <v>3.0</v>
      </c>
      <c r="L338" s="31"/>
    </row>
    <row r="339" hidden="1">
      <c r="A339" s="26">
        <v>474.0</v>
      </c>
      <c r="B339" s="26" t="s">
        <v>54</v>
      </c>
      <c r="C339" s="34" t="s">
        <v>507</v>
      </c>
      <c r="D339" s="28"/>
      <c r="E339" s="26" t="s">
        <v>57</v>
      </c>
      <c r="F339" s="26"/>
      <c r="G339" s="26"/>
      <c r="H339" s="26"/>
      <c r="I339" s="26"/>
      <c r="J339" s="26"/>
      <c r="K339" s="29"/>
      <c r="L339" s="31"/>
    </row>
    <row r="340" hidden="1">
      <c r="A340" s="26">
        <v>475.0</v>
      </c>
      <c r="B340" s="26" t="s">
        <v>54</v>
      </c>
      <c r="C340" s="34" t="s">
        <v>339</v>
      </c>
      <c r="D340" s="28"/>
      <c r="E340" s="26" t="s">
        <v>57</v>
      </c>
      <c r="F340" s="26"/>
      <c r="G340" s="26"/>
      <c r="H340" s="26"/>
      <c r="I340" s="26"/>
      <c r="J340" s="26"/>
      <c r="K340" s="29">
        <v>13.0</v>
      </c>
      <c r="L340" s="31"/>
    </row>
    <row r="341" hidden="1">
      <c r="A341" s="26">
        <v>476.0</v>
      </c>
      <c r="B341" s="26" t="s">
        <v>54</v>
      </c>
      <c r="C341" s="34" t="s">
        <v>508</v>
      </c>
      <c r="D341" s="28"/>
      <c r="E341" s="26" t="s">
        <v>57</v>
      </c>
      <c r="F341" s="26"/>
      <c r="G341" s="26"/>
      <c r="H341" s="26"/>
      <c r="I341" s="26"/>
      <c r="J341" s="26"/>
      <c r="K341" s="29">
        <v>30.0</v>
      </c>
      <c r="L341" s="31"/>
    </row>
    <row r="342" hidden="1">
      <c r="A342" s="26">
        <v>477.0</v>
      </c>
      <c r="B342" s="26" t="s">
        <v>54</v>
      </c>
      <c r="C342" s="34" t="s">
        <v>509</v>
      </c>
      <c r="D342" s="28"/>
      <c r="E342" s="26" t="s">
        <v>82</v>
      </c>
      <c r="F342" s="26"/>
      <c r="G342" s="26"/>
      <c r="H342" s="26"/>
      <c r="I342" s="26"/>
      <c r="J342" s="26"/>
      <c r="K342" s="29"/>
      <c r="L342" s="31"/>
    </row>
    <row r="343" hidden="1">
      <c r="A343" s="26">
        <v>478.0</v>
      </c>
      <c r="B343" s="26" t="s">
        <v>54</v>
      </c>
      <c r="C343" s="34" t="s">
        <v>510</v>
      </c>
      <c r="D343" s="28"/>
      <c r="E343" s="26" t="s">
        <v>57</v>
      </c>
      <c r="F343" s="26"/>
      <c r="G343" s="26"/>
      <c r="H343" s="26"/>
      <c r="I343" s="26"/>
      <c r="J343" s="26"/>
      <c r="K343" s="29">
        <v>27.0</v>
      </c>
      <c r="L343" s="31"/>
    </row>
    <row r="344" hidden="1">
      <c r="A344" s="26">
        <v>479.0</v>
      </c>
      <c r="B344" s="26" t="s">
        <v>54</v>
      </c>
      <c r="C344" s="34" t="s">
        <v>512</v>
      </c>
      <c r="D344" s="28"/>
      <c r="E344" s="26" t="s">
        <v>57</v>
      </c>
      <c r="F344" s="26"/>
      <c r="G344" s="26"/>
      <c r="H344" s="26"/>
      <c r="I344" s="26"/>
      <c r="J344" s="26"/>
      <c r="K344" s="29">
        <v>18.0</v>
      </c>
      <c r="L344" s="31"/>
    </row>
    <row r="345" hidden="1">
      <c r="A345" s="26">
        <v>480.0</v>
      </c>
      <c r="B345" s="26" t="s">
        <v>54</v>
      </c>
      <c r="C345" s="34" t="s">
        <v>411</v>
      </c>
      <c r="D345" s="28"/>
      <c r="E345" s="26" t="s">
        <v>82</v>
      </c>
      <c r="F345" s="26"/>
      <c r="G345" s="26"/>
      <c r="H345" s="26"/>
      <c r="I345" s="26"/>
      <c r="J345" s="26"/>
      <c r="K345" s="29">
        <v>13.0</v>
      </c>
      <c r="L345" s="31"/>
    </row>
    <row r="346" hidden="1">
      <c r="A346" s="26">
        <v>481.0</v>
      </c>
      <c r="B346" s="26" t="s">
        <v>54</v>
      </c>
      <c r="C346" s="34" t="s">
        <v>513</v>
      </c>
      <c r="D346" s="28"/>
      <c r="E346" s="26" t="s">
        <v>57</v>
      </c>
      <c r="F346" s="26"/>
      <c r="G346" s="26"/>
      <c r="H346" s="26"/>
      <c r="I346" s="26"/>
      <c r="J346" s="26"/>
      <c r="K346" s="29"/>
      <c r="L346" s="31"/>
    </row>
    <row r="347" hidden="1">
      <c r="A347" s="26">
        <v>482.0</v>
      </c>
      <c r="B347" s="26" t="s">
        <v>54</v>
      </c>
      <c r="C347" s="34" t="s">
        <v>514</v>
      </c>
      <c r="D347" s="28"/>
      <c r="E347" s="26" t="s">
        <v>57</v>
      </c>
      <c r="F347" s="26"/>
      <c r="G347" s="26"/>
      <c r="H347" s="26"/>
      <c r="I347" s="26"/>
      <c r="J347" s="26"/>
      <c r="K347" s="29">
        <v>21.0</v>
      </c>
      <c r="L347" s="31"/>
    </row>
    <row r="348" hidden="1">
      <c r="A348" s="26">
        <v>483.0</v>
      </c>
      <c r="B348" s="26" t="s">
        <v>54</v>
      </c>
      <c r="C348" s="34" t="s">
        <v>515</v>
      </c>
      <c r="D348" s="28"/>
      <c r="E348" s="26" t="s">
        <v>57</v>
      </c>
      <c r="F348" s="26"/>
      <c r="G348" s="26"/>
      <c r="H348" s="26"/>
      <c r="I348" s="26"/>
      <c r="J348" s="26"/>
      <c r="K348" s="29">
        <v>20.0</v>
      </c>
      <c r="L348" s="31"/>
    </row>
    <row r="349" hidden="1">
      <c r="A349" s="26">
        <v>484.0</v>
      </c>
      <c r="B349" s="26" t="s">
        <v>54</v>
      </c>
      <c r="C349" s="34" t="s">
        <v>516</v>
      </c>
      <c r="D349" s="28"/>
      <c r="E349" s="26" t="s">
        <v>57</v>
      </c>
      <c r="F349" s="26"/>
      <c r="G349" s="26"/>
      <c r="H349" s="26"/>
      <c r="I349" s="26"/>
      <c r="J349" s="26"/>
      <c r="K349" s="29">
        <v>0.0</v>
      </c>
      <c r="L349" s="31"/>
    </row>
    <row r="350" hidden="1">
      <c r="A350" s="26">
        <v>485.0</v>
      </c>
      <c r="B350" s="26" t="s">
        <v>54</v>
      </c>
      <c r="C350" s="34" t="s">
        <v>517</v>
      </c>
      <c r="D350" s="28"/>
      <c r="E350" s="26" t="s">
        <v>57</v>
      </c>
      <c r="F350" s="26"/>
      <c r="G350" s="26"/>
      <c r="H350" s="26"/>
      <c r="I350" s="26"/>
      <c r="J350" s="26"/>
      <c r="K350" s="29">
        <v>27.0</v>
      </c>
      <c r="L350" s="31"/>
    </row>
    <row r="351" hidden="1">
      <c r="A351" s="26">
        <v>486.0</v>
      </c>
      <c r="B351" s="26" t="s">
        <v>54</v>
      </c>
      <c r="C351" s="34" t="s">
        <v>520</v>
      </c>
      <c r="D351" s="28"/>
      <c r="E351" s="26" t="s">
        <v>82</v>
      </c>
      <c r="F351" s="26"/>
      <c r="G351" s="26"/>
      <c r="H351" s="26"/>
      <c r="I351" s="26"/>
      <c r="J351" s="26"/>
      <c r="K351" s="29">
        <v>3.0</v>
      </c>
      <c r="L351" s="31"/>
    </row>
    <row r="352" hidden="1">
      <c r="A352" s="26">
        <v>487.0</v>
      </c>
      <c r="B352" s="26" t="s">
        <v>54</v>
      </c>
      <c r="C352" s="34" t="s">
        <v>464</v>
      </c>
      <c r="D352" s="28"/>
      <c r="E352" s="26" t="s">
        <v>57</v>
      </c>
      <c r="F352" s="26"/>
      <c r="G352" s="26"/>
      <c r="H352" s="26"/>
      <c r="I352" s="26"/>
      <c r="J352" s="26"/>
      <c r="K352" s="29">
        <v>2.0</v>
      </c>
      <c r="L352" s="31"/>
    </row>
    <row r="353" hidden="1">
      <c r="A353" s="26">
        <v>488.0</v>
      </c>
      <c r="B353" s="26" t="s">
        <v>54</v>
      </c>
      <c r="C353" s="34" t="s">
        <v>523</v>
      </c>
      <c r="D353" s="28"/>
      <c r="E353" s="26" t="s">
        <v>57</v>
      </c>
      <c r="F353" s="26"/>
      <c r="G353" s="26"/>
      <c r="H353" s="26"/>
      <c r="I353" s="26"/>
      <c r="J353" s="26"/>
      <c r="K353" s="29">
        <v>23.0</v>
      </c>
      <c r="L353" s="31"/>
    </row>
    <row r="354" hidden="1">
      <c r="A354" s="26">
        <v>489.0</v>
      </c>
      <c r="B354" s="26" t="s">
        <v>54</v>
      </c>
      <c r="C354" s="34" t="s">
        <v>524</v>
      </c>
      <c r="D354" s="28"/>
      <c r="E354" s="26" t="s">
        <v>57</v>
      </c>
      <c r="F354" s="26"/>
      <c r="G354" s="26"/>
      <c r="H354" s="26"/>
      <c r="I354" s="26"/>
      <c r="J354" s="26"/>
      <c r="K354" s="29">
        <v>17.0</v>
      </c>
      <c r="L354" s="31"/>
    </row>
    <row r="355" hidden="1">
      <c r="A355" s="26">
        <v>490.0</v>
      </c>
      <c r="B355" s="26" t="s">
        <v>54</v>
      </c>
      <c r="C355" s="34" t="s">
        <v>516</v>
      </c>
      <c r="D355" s="28"/>
      <c r="E355" s="26" t="s">
        <v>57</v>
      </c>
      <c r="F355" s="26"/>
      <c r="G355" s="26"/>
      <c r="H355" s="26"/>
      <c r="I355" s="26"/>
      <c r="J355" s="26"/>
      <c r="K355" s="29"/>
      <c r="L355" s="31"/>
    </row>
    <row r="356" hidden="1">
      <c r="A356" s="26">
        <v>491.0</v>
      </c>
      <c r="B356" s="26" t="s">
        <v>54</v>
      </c>
      <c r="C356" s="34" t="s">
        <v>525</v>
      </c>
      <c r="D356" s="28"/>
      <c r="E356" s="26" t="s">
        <v>57</v>
      </c>
      <c r="F356" s="26"/>
      <c r="G356" s="26"/>
      <c r="H356" s="26"/>
      <c r="I356" s="26"/>
      <c r="J356" s="26"/>
      <c r="K356" s="29">
        <v>52.0</v>
      </c>
      <c r="L356" s="31"/>
    </row>
    <row r="357" hidden="1">
      <c r="A357" s="26">
        <v>492.0</v>
      </c>
      <c r="B357" s="26" t="s">
        <v>54</v>
      </c>
      <c r="C357" s="34" t="s">
        <v>527</v>
      </c>
      <c r="D357" s="28"/>
      <c r="E357" s="26" t="s">
        <v>82</v>
      </c>
      <c r="F357" s="26"/>
      <c r="G357" s="26"/>
      <c r="H357" s="26"/>
      <c r="I357" s="26"/>
      <c r="J357" s="26"/>
      <c r="K357" s="29">
        <v>6.0</v>
      </c>
      <c r="L357" s="31"/>
    </row>
    <row r="358" hidden="1">
      <c r="A358" s="26">
        <v>493.0</v>
      </c>
      <c r="B358" s="26" t="s">
        <v>54</v>
      </c>
      <c r="C358" s="34" t="s">
        <v>424</v>
      </c>
      <c r="D358" s="28"/>
      <c r="E358" s="26" t="s">
        <v>82</v>
      </c>
      <c r="F358" s="26"/>
      <c r="G358" s="26"/>
      <c r="H358" s="26"/>
      <c r="I358" s="26"/>
      <c r="J358" s="26"/>
      <c r="K358" s="29"/>
      <c r="L358" s="31"/>
    </row>
    <row r="359" hidden="1">
      <c r="A359" s="26">
        <v>494.0</v>
      </c>
      <c r="B359" s="26" t="s">
        <v>54</v>
      </c>
      <c r="C359" s="34" t="s">
        <v>513</v>
      </c>
      <c r="D359" s="28"/>
      <c r="E359" s="26" t="s">
        <v>57</v>
      </c>
      <c r="F359" s="26"/>
      <c r="G359" s="26"/>
      <c r="H359" s="26"/>
      <c r="I359" s="26"/>
      <c r="J359" s="26"/>
      <c r="K359" s="29">
        <v>2.0</v>
      </c>
      <c r="L359" s="31"/>
    </row>
    <row r="360" hidden="1">
      <c r="A360" s="26">
        <v>495.0</v>
      </c>
      <c r="B360" s="26" t="s">
        <v>54</v>
      </c>
      <c r="C360" s="34" t="s">
        <v>528</v>
      </c>
      <c r="D360" s="28"/>
      <c r="E360" s="26" t="s">
        <v>57</v>
      </c>
      <c r="F360" s="26"/>
      <c r="G360" s="26"/>
      <c r="H360" s="26"/>
      <c r="I360" s="26"/>
      <c r="J360" s="26"/>
      <c r="K360" s="29"/>
      <c r="L360" s="31"/>
    </row>
    <row r="361" hidden="1">
      <c r="A361" s="26">
        <v>496.0</v>
      </c>
      <c r="B361" s="26" t="s">
        <v>54</v>
      </c>
      <c r="C361" s="34" t="s">
        <v>531</v>
      </c>
      <c r="D361" s="28"/>
      <c r="E361" s="26" t="s">
        <v>57</v>
      </c>
      <c r="F361" s="26"/>
      <c r="G361" s="26"/>
      <c r="H361" s="26"/>
      <c r="I361" s="26"/>
      <c r="J361" s="26"/>
      <c r="K361" s="29"/>
      <c r="L361" s="31"/>
    </row>
    <row r="362" hidden="1">
      <c r="A362" s="26">
        <v>497.0</v>
      </c>
      <c r="B362" s="26" t="s">
        <v>54</v>
      </c>
      <c r="C362" s="34" t="s">
        <v>470</v>
      </c>
      <c r="D362" s="28"/>
      <c r="E362" s="26" t="s">
        <v>66</v>
      </c>
      <c r="F362" s="26"/>
      <c r="G362" s="26"/>
      <c r="H362" s="26"/>
      <c r="I362" s="26"/>
      <c r="J362" s="26"/>
      <c r="K362" s="29">
        <v>0.0</v>
      </c>
      <c r="L362" s="31"/>
    </row>
    <row r="363" hidden="1">
      <c r="A363" s="26">
        <v>498.0</v>
      </c>
      <c r="B363" s="26" t="s">
        <v>54</v>
      </c>
      <c r="C363" s="34" t="s">
        <v>532</v>
      </c>
      <c r="D363" s="28"/>
      <c r="E363" s="26" t="s">
        <v>82</v>
      </c>
      <c r="F363" s="26"/>
      <c r="G363" s="26"/>
      <c r="H363" s="26"/>
      <c r="I363" s="26"/>
      <c r="J363" s="26"/>
      <c r="K363" s="29"/>
      <c r="L363" s="31"/>
    </row>
    <row r="364" hidden="1">
      <c r="A364" s="26">
        <v>499.0</v>
      </c>
      <c r="B364" s="26" t="s">
        <v>54</v>
      </c>
      <c r="C364" s="34" t="s">
        <v>533</v>
      </c>
      <c r="D364" s="28"/>
      <c r="E364" s="26" t="s">
        <v>57</v>
      </c>
      <c r="F364" s="26"/>
      <c r="G364" s="26"/>
      <c r="H364" s="26"/>
      <c r="I364" s="26"/>
      <c r="J364" s="26"/>
      <c r="K364" s="29">
        <v>12.0</v>
      </c>
      <c r="L364" s="31"/>
    </row>
    <row r="365" hidden="1">
      <c r="A365" s="26">
        <v>500.0</v>
      </c>
      <c r="B365" s="26" t="s">
        <v>54</v>
      </c>
      <c r="C365" s="34" t="s">
        <v>534</v>
      </c>
      <c r="D365" s="28"/>
      <c r="E365" s="26" t="s">
        <v>57</v>
      </c>
      <c r="F365" s="26"/>
      <c r="G365" s="26"/>
      <c r="H365" s="26"/>
      <c r="I365" s="26"/>
      <c r="J365" s="26"/>
      <c r="K365" s="29">
        <v>10.0</v>
      </c>
      <c r="L365" s="31"/>
    </row>
    <row r="366" hidden="1">
      <c r="A366" s="26">
        <v>501.0</v>
      </c>
      <c r="B366" s="26" t="s">
        <v>54</v>
      </c>
      <c r="C366" s="34" t="s">
        <v>535</v>
      </c>
      <c r="D366" s="28"/>
      <c r="E366" s="26" t="s">
        <v>82</v>
      </c>
      <c r="F366" s="26"/>
      <c r="G366" s="26"/>
      <c r="H366" s="26"/>
      <c r="I366" s="26"/>
      <c r="J366" s="26"/>
      <c r="K366" s="29">
        <v>7.0</v>
      </c>
      <c r="L366" s="31"/>
    </row>
    <row r="367" hidden="1">
      <c r="A367" s="26">
        <v>502.0</v>
      </c>
      <c r="B367" s="26" t="s">
        <v>54</v>
      </c>
      <c r="C367" s="34" t="s">
        <v>536</v>
      </c>
      <c r="D367" s="28"/>
      <c r="E367" s="26" t="s">
        <v>537</v>
      </c>
      <c r="F367" s="26"/>
      <c r="G367" s="26"/>
      <c r="H367" s="26"/>
      <c r="I367" s="26"/>
      <c r="J367" s="26"/>
      <c r="K367" s="29">
        <v>45.0</v>
      </c>
      <c r="L367" s="31"/>
    </row>
    <row r="368" hidden="1">
      <c r="A368" s="26">
        <v>503.0</v>
      </c>
      <c r="B368" s="26" t="s">
        <v>54</v>
      </c>
      <c r="C368" s="34" t="s">
        <v>538</v>
      </c>
      <c r="D368" s="28"/>
      <c r="E368" s="26" t="s">
        <v>57</v>
      </c>
      <c r="F368" s="26"/>
      <c r="G368" s="26"/>
      <c r="H368" s="26"/>
      <c r="I368" s="26"/>
      <c r="J368" s="26"/>
      <c r="K368" s="29">
        <v>12.0</v>
      </c>
      <c r="L368" s="31"/>
    </row>
    <row r="369" hidden="1">
      <c r="A369" s="26">
        <v>504.0</v>
      </c>
      <c r="B369" s="26" t="s">
        <v>54</v>
      </c>
      <c r="C369" s="34" t="s">
        <v>539</v>
      </c>
      <c r="D369" s="28"/>
      <c r="E369" s="26" t="s">
        <v>66</v>
      </c>
      <c r="F369" s="26"/>
      <c r="G369" s="26"/>
      <c r="H369" s="26"/>
      <c r="I369" s="26"/>
      <c r="J369" s="26"/>
      <c r="K369" s="29"/>
      <c r="L369" s="31"/>
    </row>
    <row r="370" hidden="1">
      <c r="A370" s="26">
        <v>505.0</v>
      </c>
      <c r="B370" s="26" t="s">
        <v>54</v>
      </c>
      <c r="C370" s="34" t="s">
        <v>540</v>
      </c>
      <c r="D370" s="28"/>
      <c r="E370" s="26" t="s">
        <v>362</v>
      </c>
      <c r="F370" s="26"/>
      <c r="G370" s="26"/>
      <c r="H370" s="26"/>
      <c r="I370" s="26"/>
      <c r="J370" s="26"/>
      <c r="K370" s="29">
        <v>5.0</v>
      </c>
      <c r="L370" s="31"/>
    </row>
    <row r="371" hidden="1">
      <c r="A371" s="26">
        <v>506.0</v>
      </c>
      <c r="B371" s="26" t="s">
        <v>54</v>
      </c>
      <c r="C371" s="34" t="s">
        <v>425</v>
      </c>
      <c r="D371" s="28"/>
      <c r="E371" s="26" t="s">
        <v>57</v>
      </c>
      <c r="F371" s="26"/>
      <c r="G371" s="26"/>
      <c r="H371" s="26"/>
      <c r="I371" s="26"/>
      <c r="J371" s="26"/>
      <c r="K371" s="29">
        <v>3.0</v>
      </c>
      <c r="L371" s="31"/>
    </row>
    <row r="372" hidden="1">
      <c r="A372" s="26">
        <v>507.0</v>
      </c>
      <c r="B372" s="26" t="s">
        <v>54</v>
      </c>
      <c r="C372" s="34" t="s">
        <v>542</v>
      </c>
      <c r="D372" s="28"/>
      <c r="E372" s="26" t="s">
        <v>57</v>
      </c>
      <c r="F372" s="26"/>
      <c r="G372" s="26"/>
      <c r="H372" s="26"/>
      <c r="I372" s="26"/>
      <c r="J372" s="26"/>
      <c r="K372" s="29">
        <v>13.0</v>
      </c>
      <c r="L372" s="31"/>
    </row>
    <row r="373" hidden="1">
      <c r="A373" s="26">
        <v>508.0</v>
      </c>
      <c r="B373" s="26" t="s">
        <v>54</v>
      </c>
      <c r="C373" s="34" t="s">
        <v>543</v>
      </c>
      <c r="D373" s="28"/>
      <c r="E373" s="26" t="s">
        <v>57</v>
      </c>
      <c r="F373" s="26"/>
      <c r="G373" s="26"/>
      <c r="H373" s="26"/>
      <c r="I373" s="26"/>
      <c r="J373" s="26"/>
      <c r="K373" s="29">
        <v>14.0</v>
      </c>
      <c r="L373" s="31"/>
    </row>
    <row r="374" hidden="1">
      <c r="A374" s="26">
        <v>509.0</v>
      </c>
      <c r="B374" s="26" t="s">
        <v>54</v>
      </c>
      <c r="C374" s="34" t="s">
        <v>361</v>
      </c>
      <c r="D374" s="28"/>
      <c r="E374" s="26" t="s">
        <v>66</v>
      </c>
      <c r="F374" s="26"/>
      <c r="G374" s="26"/>
      <c r="H374" s="26"/>
      <c r="I374" s="26"/>
      <c r="J374" s="26"/>
      <c r="K374" s="29">
        <v>0.0</v>
      </c>
      <c r="L374" s="31"/>
    </row>
    <row r="375" hidden="1">
      <c r="A375" s="26">
        <v>510.0</v>
      </c>
      <c r="B375" s="26" t="s">
        <v>54</v>
      </c>
      <c r="C375" s="34" t="s">
        <v>546</v>
      </c>
      <c r="D375" s="28"/>
      <c r="E375" s="26" t="s">
        <v>57</v>
      </c>
      <c r="F375" s="26"/>
      <c r="G375" s="26"/>
      <c r="H375" s="26"/>
      <c r="I375" s="26"/>
      <c r="J375" s="26"/>
      <c r="K375" s="29">
        <v>25.0</v>
      </c>
      <c r="L375" s="31"/>
    </row>
    <row r="376" hidden="1">
      <c r="A376" s="26">
        <v>511.0</v>
      </c>
      <c r="B376" s="26" t="s">
        <v>54</v>
      </c>
      <c r="C376" s="34" t="s">
        <v>547</v>
      </c>
      <c r="D376" s="28"/>
      <c r="E376" s="26" t="s">
        <v>57</v>
      </c>
      <c r="F376" s="26"/>
      <c r="G376" s="26"/>
      <c r="H376" s="26"/>
      <c r="I376" s="26"/>
      <c r="J376" s="26"/>
      <c r="K376" s="29">
        <v>12.0</v>
      </c>
      <c r="L376" s="31"/>
    </row>
    <row r="377" hidden="1">
      <c r="A377" s="26">
        <v>512.0</v>
      </c>
      <c r="B377" s="26" t="s">
        <v>54</v>
      </c>
      <c r="C377" s="34" t="s">
        <v>550</v>
      </c>
      <c r="D377" s="28"/>
      <c r="E377" s="26" t="s">
        <v>57</v>
      </c>
      <c r="F377" s="26"/>
      <c r="G377" s="26"/>
      <c r="H377" s="26"/>
      <c r="I377" s="26"/>
      <c r="J377" s="26"/>
      <c r="K377" s="29">
        <v>18.0</v>
      </c>
      <c r="L377" s="31"/>
    </row>
    <row r="378" hidden="1">
      <c r="A378" s="26">
        <v>513.0</v>
      </c>
      <c r="B378" s="26" t="s">
        <v>54</v>
      </c>
      <c r="C378" s="34" t="s">
        <v>551</v>
      </c>
      <c r="D378" s="28"/>
      <c r="E378" s="26" t="s">
        <v>552</v>
      </c>
      <c r="F378" s="26"/>
      <c r="G378" s="26"/>
      <c r="H378" s="26"/>
      <c r="I378" s="26"/>
      <c r="J378" s="26"/>
      <c r="K378" s="29">
        <v>24.0</v>
      </c>
      <c r="L378" s="31"/>
    </row>
    <row r="379" hidden="1">
      <c r="A379" s="26">
        <v>514.0</v>
      </c>
      <c r="B379" s="26" t="s">
        <v>54</v>
      </c>
      <c r="C379" s="34" t="s">
        <v>553</v>
      </c>
      <c r="D379" s="28"/>
      <c r="E379" s="26" t="s">
        <v>57</v>
      </c>
      <c r="F379" s="26"/>
      <c r="G379" s="26"/>
      <c r="H379" s="26"/>
      <c r="I379" s="26"/>
      <c r="J379" s="26"/>
      <c r="K379" s="29">
        <v>18.0</v>
      </c>
      <c r="L379" s="31"/>
    </row>
    <row r="380" hidden="1">
      <c r="A380" s="26">
        <v>515.0</v>
      </c>
      <c r="B380" s="26" t="s">
        <v>54</v>
      </c>
      <c r="C380" s="34" t="s">
        <v>524</v>
      </c>
      <c r="D380" s="28"/>
      <c r="E380" s="26" t="s">
        <v>66</v>
      </c>
      <c r="F380" s="26"/>
      <c r="G380" s="26"/>
      <c r="H380" s="26"/>
      <c r="I380" s="26"/>
      <c r="J380" s="26"/>
      <c r="K380" s="29">
        <v>0.0</v>
      </c>
      <c r="L380" s="31"/>
    </row>
    <row r="381" hidden="1">
      <c r="A381" s="26">
        <v>516.0</v>
      </c>
      <c r="B381" s="26" t="s">
        <v>54</v>
      </c>
      <c r="C381" s="34" t="s">
        <v>491</v>
      </c>
      <c r="D381" s="28"/>
      <c r="E381" s="26" t="s">
        <v>57</v>
      </c>
      <c r="F381" s="26"/>
      <c r="G381" s="26"/>
      <c r="H381" s="26"/>
      <c r="I381" s="26"/>
      <c r="J381" s="26"/>
      <c r="K381" s="29">
        <v>2.0</v>
      </c>
      <c r="L381" s="31"/>
    </row>
    <row r="382" hidden="1">
      <c r="A382" s="26">
        <v>517.0</v>
      </c>
      <c r="B382" s="26" t="s">
        <v>54</v>
      </c>
      <c r="C382" s="34" t="s">
        <v>525</v>
      </c>
      <c r="D382" s="28"/>
      <c r="E382" s="26" t="s">
        <v>57</v>
      </c>
      <c r="F382" s="26"/>
      <c r="G382" s="26"/>
      <c r="H382" s="26"/>
      <c r="I382" s="26"/>
      <c r="J382" s="26"/>
      <c r="K382" s="29">
        <v>35.0</v>
      </c>
      <c r="L382" s="31"/>
    </row>
    <row r="383" hidden="1">
      <c r="A383" s="26">
        <v>518.0</v>
      </c>
      <c r="B383" s="26" t="s">
        <v>54</v>
      </c>
      <c r="C383" s="34" t="s">
        <v>87</v>
      </c>
      <c r="D383" s="28"/>
      <c r="E383" s="26" t="s">
        <v>82</v>
      </c>
      <c r="F383" s="26"/>
      <c r="G383" s="26"/>
      <c r="H383" s="26"/>
      <c r="I383" s="26"/>
      <c r="J383" s="26"/>
      <c r="K383" s="29"/>
      <c r="L383" s="31"/>
    </row>
    <row r="384" hidden="1">
      <c r="A384" s="26">
        <v>519.0</v>
      </c>
      <c r="B384" s="26" t="s">
        <v>54</v>
      </c>
      <c r="C384" s="34" t="s">
        <v>488</v>
      </c>
      <c r="D384" s="28"/>
      <c r="E384" s="26" t="s">
        <v>66</v>
      </c>
      <c r="F384" s="26"/>
      <c r="G384" s="26"/>
      <c r="H384" s="26"/>
      <c r="I384" s="26"/>
      <c r="J384" s="26"/>
      <c r="K384" s="29"/>
      <c r="L384" s="31"/>
    </row>
    <row r="385" hidden="1">
      <c r="A385" s="26">
        <v>520.0</v>
      </c>
      <c r="B385" s="26" t="s">
        <v>54</v>
      </c>
      <c r="C385" s="34" t="s">
        <v>554</v>
      </c>
      <c r="D385" s="28"/>
      <c r="E385" s="26" t="s">
        <v>82</v>
      </c>
      <c r="F385" s="26"/>
      <c r="G385" s="26"/>
      <c r="H385" s="26"/>
      <c r="I385" s="26"/>
      <c r="J385" s="26"/>
      <c r="K385" s="29">
        <v>16.0</v>
      </c>
      <c r="L385" s="31"/>
    </row>
    <row r="386" hidden="1">
      <c r="A386" s="26">
        <v>521.0</v>
      </c>
      <c r="B386" s="26" t="s">
        <v>54</v>
      </c>
      <c r="C386" s="34" t="s">
        <v>486</v>
      </c>
      <c r="D386" s="28"/>
      <c r="E386" s="26" t="s">
        <v>57</v>
      </c>
      <c r="F386" s="26"/>
      <c r="G386" s="26"/>
      <c r="H386" s="26"/>
      <c r="I386" s="26"/>
      <c r="J386" s="26"/>
      <c r="K386" s="29"/>
      <c r="L386" s="31"/>
    </row>
    <row r="387" hidden="1">
      <c r="A387" s="26">
        <v>522.0</v>
      </c>
      <c r="B387" s="26" t="s">
        <v>54</v>
      </c>
      <c r="C387" s="34" t="s">
        <v>556</v>
      </c>
      <c r="D387" s="28"/>
      <c r="E387" s="26" t="s">
        <v>82</v>
      </c>
      <c r="F387" s="26"/>
      <c r="G387" s="26"/>
      <c r="H387" s="26"/>
      <c r="I387" s="26"/>
      <c r="J387" s="26"/>
      <c r="K387" s="29">
        <v>37.0</v>
      </c>
      <c r="L387" s="31"/>
    </row>
    <row r="388" hidden="1">
      <c r="A388" s="26">
        <v>523.0</v>
      </c>
      <c r="B388" s="26" t="s">
        <v>54</v>
      </c>
      <c r="C388" s="34" t="s">
        <v>557</v>
      </c>
      <c r="D388" s="28"/>
      <c r="E388" s="26" t="s">
        <v>82</v>
      </c>
      <c r="F388" s="26"/>
      <c r="G388" s="26"/>
      <c r="H388" s="26"/>
      <c r="I388" s="26"/>
      <c r="J388" s="26"/>
      <c r="K388" s="29"/>
      <c r="L388" s="31"/>
    </row>
    <row r="389" hidden="1">
      <c r="A389" s="26">
        <v>524.0</v>
      </c>
      <c r="B389" s="26" t="s">
        <v>54</v>
      </c>
      <c r="C389" s="34" t="s">
        <v>517</v>
      </c>
      <c r="D389" s="28"/>
      <c r="E389" s="26" t="s">
        <v>57</v>
      </c>
      <c r="F389" s="26"/>
      <c r="G389" s="26"/>
      <c r="H389" s="26"/>
      <c r="I389" s="26"/>
      <c r="J389" s="26"/>
      <c r="K389" s="29">
        <v>6.0</v>
      </c>
      <c r="L389" s="31"/>
    </row>
    <row r="390" hidden="1">
      <c r="A390" s="26">
        <v>525.0</v>
      </c>
      <c r="B390" s="26" t="s">
        <v>54</v>
      </c>
      <c r="C390" s="34" t="s">
        <v>558</v>
      </c>
      <c r="D390" s="28"/>
      <c r="E390" s="26" t="s">
        <v>362</v>
      </c>
      <c r="F390" s="26"/>
      <c r="G390" s="26"/>
      <c r="H390" s="26"/>
      <c r="I390" s="26"/>
      <c r="J390" s="26"/>
      <c r="K390" s="29">
        <v>20.0</v>
      </c>
      <c r="L390" s="31"/>
    </row>
    <row r="391" hidden="1">
      <c r="A391" s="26">
        <v>526.0</v>
      </c>
      <c r="B391" s="26" t="s">
        <v>54</v>
      </c>
      <c r="C391" s="34" t="s">
        <v>559</v>
      </c>
      <c r="D391" s="28"/>
      <c r="E391" s="26" t="s">
        <v>82</v>
      </c>
      <c r="F391" s="26"/>
      <c r="G391" s="26"/>
      <c r="H391" s="26"/>
      <c r="I391" s="26"/>
      <c r="J391" s="26"/>
      <c r="K391" s="29">
        <v>3.0</v>
      </c>
      <c r="L391" s="31"/>
    </row>
    <row r="392" hidden="1">
      <c r="A392" s="26">
        <v>527.0</v>
      </c>
      <c r="B392" s="26" t="s">
        <v>54</v>
      </c>
      <c r="C392" s="34" t="s">
        <v>451</v>
      </c>
      <c r="D392" s="28"/>
      <c r="E392" s="26" t="s">
        <v>57</v>
      </c>
      <c r="F392" s="26"/>
      <c r="G392" s="26"/>
      <c r="H392" s="26"/>
      <c r="I392" s="26"/>
      <c r="J392" s="26"/>
      <c r="K392" s="29"/>
      <c r="L392" s="31"/>
    </row>
    <row r="393" hidden="1">
      <c r="A393" s="26">
        <v>528.0</v>
      </c>
      <c r="B393" s="26" t="s">
        <v>54</v>
      </c>
      <c r="C393" s="34" t="s">
        <v>560</v>
      </c>
      <c r="D393" s="28"/>
      <c r="E393" s="26" t="s">
        <v>82</v>
      </c>
      <c r="F393" s="26"/>
      <c r="G393" s="26"/>
      <c r="H393" s="26"/>
      <c r="I393" s="26"/>
      <c r="J393" s="26"/>
      <c r="K393" s="29"/>
      <c r="L393" s="31"/>
    </row>
    <row r="394" hidden="1">
      <c r="A394" s="26">
        <v>529.0</v>
      </c>
      <c r="B394" s="26" t="s">
        <v>54</v>
      </c>
      <c r="C394" s="34" t="s">
        <v>457</v>
      </c>
      <c r="D394" s="28"/>
      <c r="E394" s="26" t="s">
        <v>552</v>
      </c>
      <c r="F394" s="26"/>
      <c r="G394" s="26"/>
      <c r="H394" s="26"/>
      <c r="I394" s="26"/>
      <c r="J394" s="26"/>
      <c r="K394" s="29">
        <v>15.0</v>
      </c>
      <c r="L394" s="31"/>
    </row>
    <row r="395" hidden="1">
      <c r="A395" s="26">
        <v>530.0</v>
      </c>
      <c r="B395" s="26" t="s">
        <v>54</v>
      </c>
      <c r="C395" s="34" t="s">
        <v>561</v>
      </c>
      <c r="D395" s="28"/>
      <c r="E395" s="26" t="s">
        <v>362</v>
      </c>
      <c r="F395" s="26"/>
      <c r="G395" s="26"/>
      <c r="H395" s="26"/>
      <c r="I395" s="26"/>
      <c r="J395" s="26"/>
      <c r="K395" s="29">
        <v>42.0</v>
      </c>
      <c r="L395" s="31"/>
    </row>
    <row r="396" hidden="1">
      <c r="A396" s="26">
        <v>531.0</v>
      </c>
      <c r="B396" s="26" t="s">
        <v>54</v>
      </c>
      <c r="C396" s="34" t="s">
        <v>533</v>
      </c>
      <c r="D396" s="28"/>
      <c r="E396" s="26" t="s">
        <v>66</v>
      </c>
      <c r="F396" s="26"/>
      <c r="G396" s="26"/>
      <c r="H396" s="26"/>
      <c r="I396" s="26"/>
      <c r="J396" s="26"/>
      <c r="K396" s="29">
        <v>0.0</v>
      </c>
      <c r="L396" s="31"/>
    </row>
    <row r="397" hidden="1">
      <c r="A397" s="26">
        <v>532.0</v>
      </c>
      <c r="B397" s="26" t="s">
        <v>54</v>
      </c>
      <c r="C397" s="34" t="s">
        <v>523</v>
      </c>
      <c r="D397" s="28"/>
      <c r="E397" s="26" t="s">
        <v>66</v>
      </c>
      <c r="F397" s="26"/>
      <c r="G397" s="26"/>
      <c r="H397" s="26"/>
      <c r="I397" s="26"/>
      <c r="J397" s="26"/>
      <c r="K397" s="29">
        <v>0.0</v>
      </c>
      <c r="L397" s="31"/>
    </row>
    <row r="398" hidden="1">
      <c r="A398" s="26">
        <v>533.0</v>
      </c>
      <c r="B398" s="26" t="s">
        <v>54</v>
      </c>
      <c r="C398" s="34" t="s">
        <v>562</v>
      </c>
      <c r="D398" s="28"/>
      <c r="E398" s="26" t="s">
        <v>82</v>
      </c>
      <c r="F398" s="26"/>
      <c r="G398" s="26"/>
      <c r="H398" s="26"/>
      <c r="I398" s="26"/>
      <c r="J398" s="26"/>
      <c r="K398" s="29">
        <v>14.0</v>
      </c>
      <c r="L398" s="31"/>
    </row>
    <row r="399" hidden="1">
      <c r="A399" s="26">
        <v>534.0</v>
      </c>
      <c r="B399" s="26" t="s">
        <v>54</v>
      </c>
      <c r="C399" s="34" t="s">
        <v>563</v>
      </c>
      <c r="D399" s="28"/>
      <c r="E399" s="26" t="s">
        <v>82</v>
      </c>
      <c r="F399" s="26"/>
      <c r="G399" s="26"/>
      <c r="H399" s="26"/>
      <c r="I399" s="26"/>
      <c r="J399" s="26"/>
      <c r="K399" s="29">
        <v>10.0</v>
      </c>
      <c r="L399" s="31"/>
    </row>
    <row r="400" hidden="1">
      <c r="A400" s="26">
        <v>535.0</v>
      </c>
      <c r="B400" s="26" t="s">
        <v>54</v>
      </c>
      <c r="C400" s="34" t="s">
        <v>564</v>
      </c>
      <c r="D400" s="28"/>
      <c r="E400" s="26" t="s">
        <v>57</v>
      </c>
      <c r="F400" s="26"/>
      <c r="G400" s="26"/>
      <c r="H400" s="26"/>
      <c r="I400" s="26"/>
      <c r="J400" s="26"/>
      <c r="K400" s="29">
        <v>9.0</v>
      </c>
      <c r="L400" s="31"/>
    </row>
    <row r="401" hidden="1">
      <c r="A401" s="26">
        <v>536.0</v>
      </c>
      <c r="B401" s="26" t="s">
        <v>54</v>
      </c>
      <c r="C401" s="34" t="s">
        <v>565</v>
      </c>
      <c r="D401" s="28"/>
      <c r="E401" s="26" t="s">
        <v>82</v>
      </c>
      <c r="F401" s="26"/>
      <c r="G401" s="26"/>
      <c r="H401" s="26"/>
      <c r="I401" s="26"/>
      <c r="J401" s="26"/>
      <c r="K401" s="29">
        <v>6.0</v>
      </c>
      <c r="L401" s="31"/>
    </row>
    <row r="402" hidden="1">
      <c r="A402" s="26">
        <v>537.0</v>
      </c>
      <c r="B402" s="26" t="s">
        <v>54</v>
      </c>
      <c r="C402" s="34" t="s">
        <v>566</v>
      </c>
      <c r="D402" s="28"/>
      <c r="E402" s="26" t="s">
        <v>82</v>
      </c>
      <c r="F402" s="26"/>
      <c r="G402" s="26"/>
      <c r="H402" s="26"/>
      <c r="I402" s="26"/>
      <c r="J402" s="26"/>
      <c r="K402" s="29">
        <v>17.0</v>
      </c>
      <c r="L402" s="31"/>
    </row>
    <row r="403" hidden="1">
      <c r="A403" s="26">
        <v>538.0</v>
      </c>
      <c r="B403" s="26" t="s">
        <v>54</v>
      </c>
      <c r="C403" s="34" t="s">
        <v>567</v>
      </c>
      <c r="D403" s="28"/>
      <c r="E403" s="26" t="s">
        <v>82</v>
      </c>
      <c r="F403" s="26"/>
      <c r="G403" s="26"/>
      <c r="H403" s="26"/>
      <c r="I403" s="26"/>
      <c r="J403" s="26"/>
      <c r="K403" s="29">
        <v>20.0</v>
      </c>
      <c r="L403" s="31"/>
    </row>
    <row r="404" hidden="1">
      <c r="A404" s="26">
        <v>539.0</v>
      </c>
      <c r="B404" s="26" t="s">
        <v>54</v>
      </c>
      <c r="C404" s="34" t="s">
        <v>569</v>
      </c>
      <c r="D404" s="28"/>
      <c r="E404" s="26" t="s">
        <v>82</v>
      </c>
      <c r="F404" s="26"/>
      <c r="G404" s="26"/>
      <c r="H404" s="26"/>
      <c r="I404" s="26"/>
      <c r="J404" s="26"/>
      <c r="K404" s="29">
        <v>6.0</v>
      </c>
      <c r="L404" s="31"/>
    </row>
    <row r="405" hidden="1">
      <c r="A405" s="26">
        <v>540.0</v>
      </c>
      <c r="B405" s="26" t="s">
        <v>54</v>
      </c>
      <c r="C405" s="34" t="s">
        <v>517</v>
      </c>
      <c r="D405" s="28"/>
      <c r="E405" s="26" t="s">
        <v>82</v>
      </c>
      <c r="F405" s="26"/>
      <c r="G405" s="26"/>
      <c r="H405" s="26"/>
      <c r="I405" s="26"/>
      <c r="J405" s="26"/>
      <c r="K405" s="29">
        <v>4.0</v>
      </c>
      <c r="L405" s="31"/>
    </row>
    <row r="406" hidden="1">
      <c r="A406" s="26">
        <v>541.0</v>
      </c>
      <c r="B406" s="26" t="s">
        <v>54</v>
      </c>
      <c r="C406" s="34" t="s">
        <v>570</v>
      </c>
      <c r="D406" s="28"/>
      <c r="E406" s="26" t="s">
        <v>57</v>
      </c>
      <c r="F406" s="26"/>
      <c r="G406" s="26"/>
      <c r="H406" s="26"/>
      <c r="I406" s="26"/>
      <c r="J406" s="26"/>
      <c r="K406" s="29">
        <v>3.0</v>
      </c>
      <c r="L406" s="31"/>
    </row>
    <row r="407" hidden="1">
      <c r="A407" s="26">
        <v>542.0</v>
      </c>
      <c r="B407" s="26" t="s">
        <v>54</v>
      </c>
      <c r="C407" s="34" t="s">
        <v>573</v>
      </c>
      <c r="D407" s="28"/>
      <c r="E407" s="26" t="s">
        <v>57</v>
      </c>
      <c r="F407" s="26"/>
      <c r="G407" s="26"/>
      <c r="H407" s="26"/>
      <c r="I407" s="26"/>
      <c r="J407" s="26"/>
      <c r="K407" s="29">
        <v>27.0</v>
      </c>
      <c r="L407" s="31"/>
    </row>
    <row r="408" hidden="1">
      <c r="A408" s="26">
        <v>543.0</v>
      </c>
      <c r="B408" s="26" t="s">
        <v>54</v>
      </c>
      <c r="C408" s="34" t="s">
        <v>574</v>
      </c>
      <c r="D408" s="28"/>
      <c r="E408" s="26" t="s">
        <v>82</v>
      </c>
      <c r="F408" s="26"/>
      <c r="G408" s="26"/>
      <c r="H408" s="26"/>
      <c r="I408" s="26"/>
      <c r="J408" s="26"/>
      <c r="K408" s="29">
        <v>4.0</v>
      </c>
      <c r="L408" s="31"/>
    </row>
    <row r="409" hidden="1">
      <c r="A409" s="26">
        <v>544.0</v>
      </c>
      <c r="B409" s="26" t="s">
        <v>54</v>
      </c>
      <c r="C409" s="34" t="s">
        <v>575</v>
      </c>
      <c r="D409" s="28"/>
      <c r="E409" s="26" t="s">
        <v>82</v>
      </c>
      <c r="F409" s="26"/>
      <c r="G409" s="26"/>
      <c r="H409" s="26"/>
      <c r="I409" s="26"/>
      <c r="J409" s="26"/>
      <c r="K409" s="29">
        <v>48.0</v>
      </c>
      <c r="L409" s="31"/>
    </row>
    <row r="410" hidden="1">
      <c r="A410" s="26">
        <v>545.0</v>
      </c>
      <c r="B410" s="26" t="s">
        <v>54</v>
      </c>
      <c r="C410" s="34" t="s">
        <v>287</v>
      </c>
      <c r="D410" s="28"/>
      <c r="E410" s="26" t="s">
        <v>66</v>
      </c>
      <c r="F410" s="26"/>
      <c r="G410" s="26"/>
      <c r="H410" s="26"/>
      <c r="I410" s="26"/>
      <c r="J410" s="26"/>
      <c r="K410" s="29">
        <v>0.0</v>
      </c>
      <c r="L410" s="31"/>
    </row>
    <row r="411" hidden="1">
      <c r="A411" s="26">
        <v>546.0</v>
      </c>
      <c r="B411" s="26" t="s">
        <v>54</v>
      </c>
      <c r="C411" s="34" t="s">
        <v>576</v>
      </c>
      <c r="D411" s="28"/>
      <c r="E411" s="26" t="s">
        <v>82</v>
      </c>
      <c r="F411" s="26"/>
      <c r="G411" s="26"/>
      <c r="H411" s="26"/>
      <c r="I411" s="26"/>
      <c r="J411" s="26"/>
      <c r="K411" s="29">
        <v>23.0</v>
      </c>
      <c r="L411" s="31"/>
    </row>
    <row r="412" hidden="1">
      <c r="A412" s="26">
        <v>547.0</v>
      </c>
      <c r="B412" s="26" t="s">
        <v>54</v>
      </c>
      <c r="C412" s="34" t="s">
        <v>577</v>
      </c>
      <c r="D412" s="28"/>
      <c r="E412" s="26" t="s">
        <v>82</v>
      </c>
      <c r="F412" s="26"/>
      <c r="G412" s="26"/>
      <c r="H412" s="26"/>
      <c r="I412" s="26"/>
      <c r="J412" s="26"/>
      <c r="K412" s="29">
        <v>17.0</v>
      </c>
      <c r="L412" s="31"/>
    </row>
    <row r="413" hidden="1">
      <c r="A413" s="26">
        <v>548.0</v>
      </c>
      <c r="B413" s="26" t="s">
        <v>54</v>
      </c>
      <c r="C413" s="34" t="s">
        <v>578</v>
      </c>
      <c r="D413" s="28"/>
      <c r="E413" s="26" t="s">
        <v>82</v>
      </c>
      <c r="F413" s="26"/>
      <c r="G413" s="26"/>
      <c r="H413" s="26"/>
      <c r="I413" s="26"/>
      <c r="J413" s="26"/>
      <c r="K413" s="29">
        <v>7.0</v>
      </c>
      <c r="L413" s="31"/>
    </row>
    <row r="414" hidden="1">
      <c r="A414" s="26">
        <v>549.0</v>
      </c>
      <c r="B414" s="26" t="s">
        <v>54</v>
      </c>
      <c r="C414" s="34" t="s">
        <v>361</v>
      </c>
      <c r="D414" s="28"/>
      <c r="E414" s="26" t="s">
        <v>66</v>
      </c>
      <c r="F414" s="26"/>
      <c r="G414" s="26"/>
      <c r="H414" s="26"/>
      <c r="I414" s="26"/>
      <c r="J414" s="26"/>
      <c r="K414" s="29"/>
      <c r="L414" s="31"/>
    </row>
    <row r="415" hidden="1">
      <c r="A415" s="26">
        <v>550.0</v>
      </c>
      <c r="B415" s="26" t="s">
        <v>54</v>
      </c>
      <c r="C415" s="34" t="s">
        <v>547</v>
      </c>
      <c r="D415" s="28"/>
      <c r="E415" s="26" t="s">
        <v>82</v>
      </c>
      <c r="F415" s="26"/>
      <c r="G415" s="26"/>
      <c r="H415" s="26"/>
      <c r="I415" s="26"/>
      <c r="J415" s="26"/>
      <c r="K415" s="29"/>
      <c r="L415" s="31"/>
    </row>
    <row r="416" hidden="1">
      <c r="A416" s="26">
        <v>551.0</v>
      </c>
      <c r="B416" s="26" t="s">
        <v>54</v>
      </c>
      <c r="C416" s="34" t="s">
        <v>581</v>
      </c>
      <c r="D416" s="28"/>
      <c r="E416" s="26" t="s">
        <v>82</v>
      </c>
      <c r="F416" s="26"/>
      <c r="G416" s="26"/>
      <c r="H416" s="26"/>
      <c r="I416" s="26"/>
      <c r="J416" s="26"/>
      <c r="K416" s="29">
        <v>43.0</v>
      </c>
      <c r="L416" s="31"/>
    </row>
    <row r="417" hidden="1">
      <c r="A417" s="26">
        <v>552.0</v>
      </c>
      <c r="B417" s="26" t="s">
        <v>54</v>
      </c>
      <c r="C417" s="34" t="s">
        <v>582</v>
      </c>
      <c r="D417" s="28"/>
      <c r="E417" s="26" t="s">
        <v>66</v>
      </c>
      <c r="F417" s="26"/>
      <c r="G417" s="26"/>
      <c r="H417" s="26"/>
      <c r="I417" s="26"/>
      <c r="J417" s="26"/>
      <c r="K417" s="29">
        <v>0.0</v>
      </c>
      <c r="L417" s="31"/>
    </row>
    <row r="418" hidden="1">
      <c r="A418" s="26">
        <v>553.0</v>
      </c>
      <c r="B418" s="26" t="s">
        <v>54</v>
      </c>
      <c r="C418" s="34" t="s">
        <v>515</v>
      </c>
      <c r="D418" s="28"/>
      <c r="E418" s="26" t="s">
        <v>82</v>
      </c>
      <c r="F418" s="26"/>
      <c r="G418" s="26"/>
      <c r="H418" s="26"/>
      <c r="I418" s="26"/>
      <c r="J418" s="26"/>
      <c r="K418" s="29">
        <v>4.0</v>
      </c>
      <c r="L418" s="31"/>
    </row>
    <row r="419" hidden="1">
      <c r="A419" s="26">
        <v>554.0</v>
      </c>
      <c r="B419" s="26" t="s">
        <v>54</v>
      </c>
      <c r="C419" s="34" t="s">
        <v>583</v>
      </c>
      <c r="D419" s="28"/>
      <c r="E419" s="26" t="s">
        <v>82</v>
      </c>
      <c r="F419" s="26"/>
      <c r="G419" s="26"/>
      <c r="H419" s="26"/>
      <c r="I419" s="26"/>
      <c r="J419" s="26"/>
      <c r="K419" s="29">
        <v>22.0</v>
      </c>
      <c r="L419" s="31"/>
    </row>
    <row r="420" hidden="1">
      <c r="A420" s="26">
        <v>555.0</v>
      </c>
      <c r="B420" s="26" t="s">
        <v>54</v>
      </c>
      <c r="C420" s="34" t="s">
        <v>584</v>
      </c>
      <c r="D420" s="28"/>
      <c r="E420" s="26" t="s">
        <v>66</v>
      </c>
      <c r="F420" s="26"/>
      <c r="G420" s="26"/>
      <c r="H420" s="26"/>
      <c r="I420" s="26"/>
      <c r="J420" s="26"/>
      <c r="K420" s="29">
        <v>0.0</v>
      </c>
      <c r="L420" s="31"/>
    </row>
    <row r="421" hidden="1">
      <c r="A421" s="26">
        <v>556.0</v>
      </c>
      <c r="B421" s="26" t="s">
        <v>54</v>
      </c>
      <c r="C421" s="34" t="s">
        <v>550</v>
      </c>
      <c r="D421" s="28"/>
      <c r="E421" s="26" t="s">
        <v>66</v>
      </c>
      <c r="F421" s="26"/>
      <c r="G421" s="26"/>
      <c r="H421" s="26"/>
      <c r="I421" s="26"/>
      <c r="J421" s="26"/>
      <c r="K421" s="29"/>
      <c r="L421" s="31"/>
    </row>
    <row r="422" hidden="1">
      <c r="A422" s="26">
        <v>557.0</v>
      </c>
      <c r="B422" s="26" t="s">
        <v>54</v>
      </c>
      <c r="C422" s="34" t="s">
        <v>587</v>
      </c>
      <c r="D422" s="28"/>
      <c r="E422" s="26" t="s">
        <v>82</v>
      </c>
      <c r="F422" s="26"/>
      <c r="G422" s="26"/>
      <c r="H422" s="26"/>
      <c r="I422" s="26"/>
      <c r="J422" s="26"/>
      <c r="K422" s="29"/>
      <c r="L422" s="31"/>
    </row>
    <row r="423" hidden="1">
      <c r="A423" s="26">
        <v>558.0</v>
      </c>
      <c r="B423" s="26" t="s">
        <v>54</v>
      </c>
      <c r="C423" s="34" t="s">
        <v>393</v>
      </c>
      <c r="D423" s="28"/>
      <c r="E423" s="26" t="s">
        <v>82</v>
      </c>
      <c r="F423" s="26"/>
      <c r="G423" s="26"/>
      <c r="H423" s="26"/>
      <c r="I423" s="26"/>
      <c r="J423" s="26"/>
      <c r="K423" s="29"/>
      <c r="L423" s="31"/>
    </row>
    <row r="424" hidden="1">
      <c r="A424" s="26">
        <v>559.0</v>
      </c>
      <c r="B424" s="26" t="s">
        <v>54</v>
      </c>
      <c r="C424" s="34" t="s">
        <v>589</v>
      </c>
      <c r="D424" s="28"/>
      <c r="E424" s="26" t="s">
        <v>82</v>
      </c>
      <c r="F424" s="26"/>
      <c r="G424" s="26"/>
      <c r="H424" s="26"/>
      <c r="I424" s="26"/>
      <c r="J424" s="26"/>
      <c r="K424" s="29"/>
      <c r="L424" s="31"/>
    </row>
    <row r="425" hidden="1">
      <c r="A425" s="26">
        <v>560.0</v>
      </c>
      <c r="B425" s="26" t="s">
        <v>54</v>
      </c>
      <c r="C425" s="34" t="s">
        <v>438</v>
      </c>
      <c r="D425" s="28"/>
      <c r="E425" s="26" t="s">
        <v>57</v>
      </c>
      <c r="F425" s="26"/>
      <c r="G425" s="26"/>
      <c r="H425" s="26"/>
      <c r="I425" s="26"/>
      <c r="J425" s="26"/>
      <c r="K425" s="29"/>
      <c r="L425" s="31"/>
    </row>
    <row r="426" hidden="1">
      <c r="A426" s="26">
        <v>561.0</v>
      </c>
      <c r="B426" s="26" t="s">
        <v>54</v>
      </c>
      <c r="C426" s="34" t="s">
        <v>590</v>
      </c>
      <c r="D426" s="28"/>
      <c r="E426" s="26" t="s">
        <v>57</v>
      </c>
      <c r="F426" s="26"/>
      <c r="G426" s="26"/>
      <c r="H426" s="26"/>
      <c r="I426" s="26"/>
      <c r="J426" s="26"/>
      <c r="K426" s="29"/>
      <c r="L426" s="31"/>
    </row>
    <row r="427" hidden="1">
      <c r="A427" s="26">
        <v>562.0</v>
      </c>
      <c r="B427" s="26" t="s">
        <v>54</v>
      </c>
      <c r="C427" s="34" t="s">
        <v>591</v>
      </c>
      <c r="D427" s="28"/>
      <c r="E427" s="26" t="s">
        <v>57</v>
      </c>
      <c r="F427" s="26"/>
      <c r="G427" s="26"/>
      <c r="H427" s="26"/>
      <c r="I427" s="26"/>
      <c r="J427" s="26"/>
      <c r="K427" s="29"/>
      <c r="L427" s="31"/>
    </row>
    <row r="428" hidden="1">
      <c r="A428" s="26">
        <v>563.0</v>
      </c>
      <c r="B428" s="26" t="s">
        <v>54</v>
      </c>
      <c r="C428" s="34" t="s">
        <v>594</v>
      </c>
      <c r="D428" s="28"/>
      <c r="E428" s="26" t="s">
        <v>57</v>
      </c>
      <c r="F428" s="26"/>
      <c r="G428" s="26"/>
      <c r="H428" s="26"/>
      <c r="I428" s="26"/>
      <c r="J428" s="26"/>
      <c r="K428" s="29"/>
      <c r="L428" s="31"/>
    </row>
    <row r="429" hidden="1">
      <c r="A429" s="26">
        <v>564.0</v>
      </c>
      <c r="B429" s="26" t="s">
        <v>54</v>
      </c>
      <c r="C429" s="34" t="s">
        <v>564</v>
      </c>
      <c r="D429" s="28"/>
      <c r="E429" s="26" t="s">
        <v>66</v>
      </c>
      <c r="F429" s="26"/>
      <c r="G429" s="26"/>
      <c r="H429" s="26"/>
      <c r="I429" s="26"/>
      <c r="J429" s="26"/>
      <c r="K429" s="29"/>
      <c r="L429" s="31"/>
    </row>
    <row r="430" hidden="1">
      <c r="A430" s="26">
        <v>565.0</v>
      </c>
      <c r="B430" s="26" t="s">
        <v>54</v>
      </c>
      <c r="C430" s="34" t="s">
        <v>595</v>
      </c>
      <c r="D430" s="28"/>
      <c r="E430" s="26" t="s">
        <v>66</v>
      </c>
      <c r="F430" s="26"/>
      <c r="G430" s="26"/>
      <c r="H430" s="26"/>
      <c r="I430" s="26"/>
      <c r="J430" s="26"/>
      <c r="K430" s="29"/>
      <c r="L430" s="31"/>
    </row>
    <row r="431" hidden="1">
      <c r="A431" s="26">
        <v>566.0</v>
      </c>
      <c r="B431" s="26" t="s">
        <v>54</v>
      </c>
      <c r="C431" s="34" t="s">
        <v>237</v>
      </c>
      <c r="D431" s="28"/>
      <c r="E431" s="26" t="s">
        <v>57</v>
      </c>
      <c r="F431" s="26"/>
      <c r="G431" s="26"/>
      <c r="H431" s="26"/>
      <c r="I431" s="26"/>
      <c r="J431" s="26"/>
      <c r="K431" s="29"/>
      <c r="L431" s="31"/>
    </row>
    <row r="432" hidden="1">
      <c r="A432" s="26">
        <v>567.0</v>
      </c>
      <c r="B432" s="26" t="s">
        <v>54</v>
      </c>
      <c r="C432" s="34" t="s">
        <v>569</v>
      </c>
      <c r="D432" s="28"/>
      <c r="E432" s="26" t="s">
        <v>82</v>
      </c>
      <c r="F432" s="26"/>
      <c r="G432" s="26"/>
      <c r="H432" s="26"/>
      <c r="I432" s="26"/>
      <c r="J432" s="26"/>
      <c r="K432" s="29"/>
      <c r="L432" s="31"/>
    </row>
    <row r="433" hidden="1">
      <c r="A433" s="26">
        <v>568.0</v>
      </c>
      <c r="B433" s="26" t="s">
        <v>54</v>
      </c>
      <c r="C433" s="34" t="s">
        <v>596</v>
      </c>
      <c r="D433" s="28"/>
      <c r="E433" s="26" t="s">
        <v>57</v>
      </c>
      <c r="F433" s="26"/>
      <c r="G433" s="26"/>
      <c r="H433" s="26"/>
      <c r="I433" s="26"/>
      <c r="J433" s="26"/>
      <c r="K433" s="29"/>
      <c r="L433" s="31"/>
    </row>
    <row r="434" hidden="1">
      <c r="A434" s="26">
        <v>569.0</v>
      </c>
      <c r="B434" s="26" t="s">
        <v>54</v>
      </c>
      <c r="C434" s="34" t="s">
        <v>457</v>
      </c>
      <c r="D434" s="28"/>
      <c r="E434" s="26" t="s">
        <v>82</v>
      </c>
      <c r="F434" s="26"/>
      <c r="G434" s="26"/>
      <c r="H434" s="26"/>
      <c r="I434" s="26"/>
      <c r="J434" s="26"/>
      <c r="K434" s="29"/>
      <c r="L434" s="31"/>
    </row>
    <row r="435" hidden="1">
      <c r="A435" s="26">
        <v>570.0</v>
      </c>
      <c r="B435" s="26" t="s">
        <v>54</v>
      </c>
      <c r="C435" s="34" t="s">
        <v>597</v>
      </c>
      <c r="D435" s="28"/>
      <c r="E435" s="26" t="s">
        <v>57</v>
      </c>
      <c r="F435" s="26"/>
      <c r="G435" s="26"/>
      <c r="H435" s="26"/>
      <c r="I435" s="26"/>
      <c r="J435" s="26"/>
      <c r="K435" s="29"/>
      <c r="L435" s="31"/>
    </row>
    <row r="436" hidden="1">
      <c r="A436" s="26">
        <v>571.0</v>
      </c>
      <c r="B436" s="26" t="s">
        <v>54</v>
      </c>
      <c r="C436" s="34" t="s">
        <v>386</v>
      </c>
      <c r="D436" s="28"/>
      <c r="E436" s="26" t="s">
        <v>57</v>
      </c>
      <c r="F436" s="26"/>
      <c r="G436" s="26"/>
      <c r="H436" s="26"/>
      <c r="I436" s="26"/>
      <c r="J436" s="26"/>
      <c r="K436" s="29"/>
      <c r="L436" s="31"/>
    </row>
    <row r="437" hidden="1">
      <c r="A437" s="26">
        <v>572.0</v>
      </c>
      <c r="B437" s="26" t="s">
        <v>54</v>
      </c>
      <c r="C437" s="34" t="s">
        <v>598</v>
      </c>
      <c r="D437" s="28"/>
      <c r="E437" s="26" t="s">
        <v>57</v>
      </c>
      <c r="F437" s="26"/>
      <c r="G437" s="26"/>
      <c r="H437" s="26"/>
      <c r="I437" s="26"/>
      <c r="J437" s="26"/>
      <c r="K437" s="29"/>
      <c r="L437" s="31"/>
    </row>
    <row r="438" hidden="1">
      <c r="A438" s="26">
        <v>573.0</v>
      </c>
      <c r="B438" s="26" t="s">
        <v>54</v>
      </c>
      <c r="C438" s="34" t="s">
        <v>599</v>
      </c>
      <c r="D438" s="28"/>
      <c r="E438" s="26" t="s">
        <v>57</v>
      </c>
      <c r="F438" s="26"/>
      <c r="G438" s="26"/>
      <c r="H438" s="26"/>
      <c r="I438" s="26" t="s">
        <v>600</v>
      </c>
      <c r="J438" s="26" t="s">
        <v>600</v>
      </c>
      <c r="K438" s="29">
        <v>20.0</v>
      </c>
      <c r="L438" s="31"/>
    </row>
    <row r="439" hidden="1">
      <c r="A439" s="26">
        <v>574.0</v>
      </c>
      <c r="B439" s="26" t="s">
        <v>54</v>
      </c>
      <c r="C439" s="34" t="s">
        <v>484</v>
      </c>
      <c r="D439" s="28"/>
      <c r="E439" s="26" t="s">
        <v>57</v>
      </c>
      <c r="F439" s="26"/>
      <c r="G439" s="26"/>
      <c r="H439" s="26"/>
      <c r="I439" s="26"/>
      <c r="J439" s="26"/>
      <c r="K439" s="29"/>
      <c r="L439" s="31"/>
    </row>
    <row r="440" hidden="1">
      <c r="A440" s="26">
        <v>575.0</v>
      </c>
      <c r="B440" s="26" t="s">
        <v>54</v>
      </c>
      <c r="C440" s="34" t="s">
        <v>601</v>
      </c>
      <c r="D440" s="28"/>
      <c r="E440" s="26" t="s">
        <v>57</v>
      </c>
      <c r="F440" s="26"/>
      <c r="G440" s="26"/>
      <c r="H440" s="26"/>
      <c r="I440" s="26"/>
      <c r="J440" s="26"/>
      <c r="K440" s="29"/>
      <c r="L440" s="31"/>
    </row>
    <row r="441" hidden="1">
      <c r="A441" s="26">
        <v>576.0</v>
      </c>
      <c r="B441" s="26" t="s">
        <v>54</v>
      </c>
      <c r="C441" s="34" t="s">
        <v>602</v>
      </c>
      <c r="D441" s="28"/>
      <c r="E441" s="26" t="s">
        <v>57</v>
      </c>
      <c r="F441" s="26"/>
      <c r="G441" s="26"/>
      <c r="H441" s="26"/>
      <c r="I441" s="26"/>
      <c r="J441" s="26"/>
      <c r="K441" s="29"/>
      <c r="L441" s="31"/>
    </row>
    <row r="442" hidden="1">
      <c r="A442" s="26">
        <v>577.0</v>
      </c>
      <c r="B442" s="26" t="s">
        <v>54</v>
      </c>
      <c r="C442" s="34" t="s">
        <v>604</v>
      </c>
      <c r="D442" s="28"/>
      <c r="E442" s="26" t="s">
        <v>57</v>
      </c>
      <c r="F442" s="26"/>
      <c r="G442" s="26"/>
      <c r="H442" s="26"/>
      <c r="I442" s="26"/>
      <c r="J442" s="26"/>
      <c r="K442" s="29"/>
      <c r="L442" s="31"/>
    </row>
    <row r="443" hidden="1">
      <c r="A443" s="26">
        <v>578.0</v>
      </c>
      <c r="B443" s="26" t="s">
        <v>54</v>
      </c>
      <c r="C443" s="34" t="s">
        <v>605</v>
      </c>
      <c r="D443" s="28"/>
      <c r="E443" s="26" t="s">
        <v>57</v>
      </c>
      <c r="F443" s="26"/>
      <c r="G443" s="26"/>
      <c r="H443" s="26"/>
      <c r="I443" s="26"/>
      <c r="J443" s="26"/>
      <c r="K443" s="29"/>
      <c r="L443" s="31"/>
    </row>
    <row r="444" hidden="1">
      <c r="A444" s="26">
        <v>579.0</v>
      </c>
      <c r="B444" s="26" t="s">
        <v>54</v>
      </c>
      <c r="C444" s="34" t="s">
        <v>607</v>
      </c>
      <c r="D444" s="28"/>
      <c r="E444" s="26" t="s">
        <v>57</v>
      </c>
      <c r="F444" s="26"/>
      <c r="G444" s="26"/>
      <c r="H444" s="26"/>
      <c r="I444" s="26"/>
      <c r="J444" s="26"/>
      <c r="K444" s="29"/>
      <c r="L444" s="31"/>
    </row>
    <row r="445" hidden="1">
      <c r="A445" s="26">
        <v>580.0</v>
      </c>
      <c r="B445" s="26" t="s">
        <v>54</v>
      </c>
      <c r="C445" s="34" t="s">
        <v>608</v>
      </c>
      <c r="D445" s="28"/>
      <c r="E445" s="26" t="s">
        <v>57</v>
      </c>
      <c r="F445" s="26"/>
      <c r="G445" s="26"/>
      <c r="H445" s="26"/>
      <c r="I445" s="26"/>
      <c r="J445" s="26"/>
      <c r="K445" s="29"/>
      <c r="L445" s="31"/>
    </row>
    <row r="446" hidden="1">
      <c r="A446" s="26">
        <v>581.0</v>
      </c>
      <c r="B446" s="26" t="s">
        <v>54</v>
      </c>
      <c r="C446" s="34" t="s">
        <v>609</v>
      </c>
      <c r="D446" s="28"/>
      <c r="E446" s="26" t="s">
        <v>57</v>
      </c>
      <c r="F446" s="26"/>
      <c r="G446" s="26"/>
      <c r="H446" s="26"/>
      <c r="I446" s="26"/>
      <c r="J446" s="26"/>
      <c r="K446" s="29"/>
      <c r="L446" s="31"/>
    </row>
    <row r="447" hidden="1">
      <c r="A447" s="26">
        <v>582.0</v>
      </c>
      <c r="B447" s="26" t="s">
        <v>54</v>
      </c>
      <c r="C447" s="34" t="s">
        <v>610</v>
      </c>
      <c r="D447" s="28"/>
      <c r="E447" s="26" t="s">
        <v>57</v>
      </c>
      <c r="F447" s="26"/>
      <c r="G447" s="26"/>
      <c r="H447" s="26"/>
      <c r="I447" s="26"/>
      <c r="J447" s="26"/>
      <c r="K447" s="29"/>
      <c r="L447" s="31"/>
    </row>
    <row r="448" hidden="1">
      <c r="A448" s="26">
        <v>583.0</v>
      </c>
      <c r="B448" s="26" t="s">
        <v>54</v>
      </c>
      <c r="C448" s="34" t="s">
        <v>612</v>
      </c>
      <c r="D448" s="28"/>
      <c r="E448" s="26" t="s">
        <v>57</v>
      </c>
      <c r="F448" s="26"/>
      <c r="G448" s="26"/>
      <c r="H448" s="26"/>
      <c r="I448" s="26"/>
      <c r="J448" s="26"/>
      <c r="K448" s="29"/>
      <c r="L448" s="31"/>
    </row>
    <row r="449" hidden="1">
      <c r="A449" s="26">
        <v>584.0</v>
      </c>
      <c r="B449" s="26" t="s">
        <v>54</v>
      </c>
      <c r="C449" s="34" t="s">
        <v>613</v>
      </c>
      <c r="D449" s="28"/>
      <c r="E449" s="26" t="s">
        <v>66</v>
      </c>
      <c r="F449" s="26"/>
      <c r="G449" s="26"/>
      <c r="H449" s="26"/>
      <c r="I449" s="26"/>
      <c r="J449" s="26"/>
      <c r="K449" s="29"/>
      <c r="L449" s="31"/>
    </row>
    <row r="450" hidden="1">
      <c r="A450" s="26">
        <v>585.0</v>
      </c>
      <c r="B450" s="26" t="s">
        <v>54</v>
      </c>
      <c r="C450" s="34" t="s">
        <v>573</v>
      </c>
      <c r="D450" s="28"/>
      <c r="E450" s="26" t="s">
        <v>57</v>
      </c>
      <c r="F450" s="26"/>
      <c r="G450" s="26"/>
      <c r="H450" s="26"/>
      <c r="I450" s="26"/>
      <c r="J450" s="26"/>
      <c r="K450" s="29"/>
      <c r="L450" s="31"/>
    </row>
    <row r="451" hidden="1">
      <c r="A451" s="26">
        <v>586.0</v>
      </c>
      <c r="B451" s="26" t="s">
        <v>54</v>
      </c>
      <c r="C451" s="34" t="s">
        <v>614</v>
      </c>
      <c r="D451" s="28"/>
      <c r="E451" s="26" t="s">
        <v>57</v>
      </c>
      <c r="F451" s="26"/>
      <c r="G451" s="26"/>
      <c r="H451" s="26"/>
      <c r="I451" s="26"/>
      <c r="J451" s="26"/>
      <c r="K451" s="29"/>
      <c r="L451" s="31"/>
    </row>
    <row r="452" hidden="1">
      <c r="A452" s="26">
        <v>587.0</v>
      </c>
      <c r="B452" s="26" t="s">
        <v>54</v>
      </c>
      <c r="C452" s="34" t="s">
        <v>595</v>
      </c>
      <c r="D452" s="28"/>
      <c r="E452" s="26" t="s">
        <v>82</v>
      </c>
      <c r="F452" s="26"/>
      <c r="G452" s="26"/>
      <c r="H452" s="26"/>
      <c r="I452" s="26"/>
      <c r="J452" s="26"/>
      <c r="K452" s="29"/>
      <c r="L452" s="31"/>
    </row>
    <row r="453" hidden="1">
      <c r="A453" s="26">
        <v>588.0</v>
      </c>
      <c r="B453" s="26" t="s">
        <v>54</v>
      </c>
      <c r="C453" s="34" t="s">
        <v>534</v>
      </c>
      <c r="D453" s="28"/>
      <c r="E453" s="26" t="s">
        <v>57</v>
      </c>
      <c r="F453" s="26"/>
      <c r="G453" s="26"/>
      <c r="H453" s="26"/>
      <c r="I453" s="26"/>
      <c r="J453" s="26"/>
      <c r="K453" s="29"/>
      <c r="L453" s="31"/>
    </row>
    <row r="454" hidden="1">
      <c r="A454" s="26">
        <v>589.0</v>
      </c>
      <c r="B454" s="26" t="s">
        <v>54</v>
      </c>
      <c r="C454" s="34" t="s">
        <v>615</v>
      </c>
      <c r="D454" s="28"/>
      <c r="E454" s="26" t="s">
        <v>57</v>
      </c>
      <c r="F454" s="26"/>
      <c r="G454" s="26"/>
      <c r="H454" s="26"/>
      <c r="I454" s="26"/>
      <c r="J454" s="26"/>
      <c r="K454" s="29"/>
      <c r="L454" s="31"/>
    </row>
    <row r="455" hidden="1">
      <c r="A455" s="26">
        <v>590.0</v>
      </c>
      <c r="B455" s="26" t="s">
        <v>54</v>
      </c>
      <c r="C455" s="34" t="s">
        <v>616</v>
      </c>
      <c r="D455" s="28"/>
      <c r="E455" s="26" t="s">
        <v>57</v>
      </c>
      <c r="F455" s="26"/>
      <c r="G455" s="26"/>
      <c r="H455" s="26"/>
      <c r="I455" s="26"/>
      <c r="J455" s="26"/>
      <c r="K455" s="29"/>
      <c r="L455" s="31"/>
    </row>
    <row r="456" hidden="1">
      <c r="A456" s="26">
        <v>591.0</v>
      </c>
      <c r="B456" s="26" t="s">
        <v>54</v>
      </c>
      <c r="C456" s="34" t="s">
        <v>617</v>
      </c>
      <c r="D456" s="28"/>
      <c r="E456" s="26" t="s">
        <v>57</v>
      </c>
      <c r="F456" s="26"/>
      <c r="G456" s="26"/>
      <c r="H456" s="26"/>
      <c r="I456" s="26"/>
      <c r="J456" s="26"/>
      <c r="K456" s="29"/>
      <c r="L456" s="31"/>
    </row>
    <row r="457" hidden="1">
      <c r="A457" s="26">
        <v>592.0</v>
      </c>
      <c r="B457" s="26" t="s">
        <v>54</v>
      </c>
      <c r="C457" s="34" t="s">
        <v>618</v>
      </c>
      <c r="D457" s="28"/>
      <c r="E457" s="26" t="s">
        <v>619</v>
      </c>
      <c r="F457" s="26"/>
      <c r="G457" s="26"/>
      <c r="H457" s="26"/>
      <c r="I457" s="26"/>
      <c r="J457" s="26"/>
      <c r="K457" s="29"/>
      <c r="L457" s="31"/>
    </row>
    <row r="458" hidden="1">
      <c r="A458" s="26">
        <v>593.0</v>
      </c>
      <c r="B458" s="26" t="s">
        <v>54</v>
      </c>
      <c r="C458" s="34" t="s">
        <v>452</v>
      </c>
      <c r="D458" s="28"/>
      <c r="E458" s="26" t="s">
        <v>57</v>
      </c>
      <c r="F458" s="26"/>
      <c r="G458" s="26"/>
      <c r="H458" s="26"/>
      <c r="I458" s="26"/>
      <c r="J458" s="26"/>
      <c r="K458" s="29"/>
      <c r="L458" s="31"/>
    </row>
    <row r="459" hidden="1">
      <c r="A459" s="26">
        <v>594.0</v>
      </c>
      <c r="B459" s="26" t="s">
        <v>54</v>
      </c>
      <c r="C459" s="34" t="s">
        <v>621</v>
      </c>
      <c r="D459" s="28"/>
      <c r="E459" s="26" t="s">
        <v>57</v>
      </c>
      <c r="F459" s="26"/>
      <c r="G459" s="26"/>
      <c r="H459" s="26"/>
      <c r="I459" s="26"/>
      <c r="J459" s="26"/>
      <c r="K459" s="29"/>
      <c r="L459" s="31"/>
    </row>
    <row r="460" hidden="1">
      <c r="A460" s="26">
        <v>595.0</v>
      </c>
      <c r="B460" s="26" t="s">
        <v>54</v>
      </c>
      <c r="C460" s="34" t="s">
        <v>622</v>
      </c>
      <c r="D460" s="28"/>
      <c r="E460" s="26" t="s">
        <v>57</v>
      </c>
      <c r="F460" s="26"/>
      <c r="G460" s="26"/>
      <c r="H460" s="26"/>
      <c r="I460" s="26"/>
      <c r="J460" s="26"/>
      <c r="K460" s="29"/>
      <c r="L460" s="31"/>
    </row>
    <row r="461" hidden="1">
      <c r="A461" s="26">
        <v>596.0</v>
      </c>
      <c r="B461" s="26" t="s">
        <v>54</v>
      </c>
      <c r="C461" s="34" t="s">
        <v>623</v>
      </c>
      <c r="D461" s="28"/>
      <c r="E461" s="26" t="s">
        <v>57</v>
      </c>
      <c r="F461" s="26"/>
      <c r="G461" s="26"/>
      <c r="H461" s="26"/>
      <c r="I461" s="26"/>
      <c r="J461" s="26"/>
      <c r="K461" s="29"/>
      <c r="L461" s="31"/>
    </row>
    <row r="462" hidden="1">
      <c r="A462" s="26">
        <v>597.0</v>
      </c>
      <c r="B462" s="26" t="s">
        <v>54</v>
      </c>
      <c r="C462" s="34" t="s">
        <v>624</v>
      </c>
      <c r="D462" s="28"/>
      <c r="E462" s="26" t="s">
        <v>57</v>
      </c>
      <c r="F462" s="26"/>
      <c r="G462" s="26"/>
      <c r="H462" s="26"/>
      <c r="I462" s="26"/>
      <c r="J462" s="26"/>
      <c r="K462" s="29"/>
      <c r="L462" s="31"/>
    </row>
    <row r="463" hidden="1">
      <c r="A463" s="26">
        <v>598.0</v>
      </c>
      <c r="B463" s="26" t="s">
        <v>54</v>
      </c>
      <c r="C463" s="34" t="s">
        <v>625</v>
      </c>
      <c r="D463" s="28"/>
      <c r="E463" s="26" t="s">
        <v>57</v>
      </c>
      <c r="F463" s="26"/>
      <c r="G463" s="26"/>
      <c r="H463" s="26"/>
      <c r="I463" s="26"/>
      <c r="J463" s="26"/>
      <c r="K463" s="29"/>
      <c r="L463" s="31"/>
    </row>
    <row r="464" hidden="1">
      <c r="A464" s="26">
        <v>599.0</v>
      </c>
      <c r="B464" s="26" t="s">
        <v>54</v>
      </c>
      <c r="C464" s="34" t="s">
        <v>626</v>
      </c>
      <c r="D464" s="28"/>
      <c r="E464" s="26" t="s">
        <v>57</v>
      </c>
      <c r="F464" s="26"/>
      <c r="G464" s="26"/>
      <c r="H464" s="26"/>
      <c r="I464" s="26"/>
      <c r="J464" s="26"/>
      <c r="K464" s="29"/>
      <c r="L464" s="31"/>
    </row>
    <row r="465" hidden="1">
      <c r="A465" s="26">
        <v>600.0</v>
      </c>
      <c r="B465" s="26" t="s">
        <v>54</v>
      </c>
      <c r="C465" s="34" t="s">
        <v>605</v>
      </c>
      <c r="D465" s="28"/>
      <c r="E465" s="26"/>
      <c r="F465" s="26"/>
      <c r="G465" s="26"/>
      <c r="H465" s="26"/>
      <c r="I465" s="26"/>
      <c r="J465" s="26"/>
      <c r="K465" s="29"/>
      <c r="L465" s="31"/>
    </row>
    <row r="466" hidden="1">
      <c r="A466" s="26">
        <v>601.0</v>
      </c>
      <c r="B466" s="26" t="s">
        <v>54</v>
      </c>
      <c r="C466" s="34" t="s">
        <v>627</v>
      </c>
      <c r="D466" s="28"/>
      <c r="E466" s="26" t="s">
        <v>57</v>
      </c>
      <c r="F466" s="26"/>
      <c r="G466" s="26"/>
      <c r="H466" s="26"/>
      <c r="I466" s="26"/>
      <c r="J466" s="26"/>
      <c r="K466" s="29"/>
      <c r="L466" s="31"/>
    </row>
    <row r="467" hidden="1">
      <c r="A467" s="26">
        <v>602.0</v>
      </c>
      <c r="B467" s="26" t="s">
        <v>54</v>
      </c>
      <c r="C467" s="34" t="s">
        <v>628</v>
      </c>
      <c r="D467" s="28"/>
      <c r="E467" s="26" t="s">
        <v>57</v>
      </c>
      <c r="F467" s="26"/>
      <c r="G467" s="26"/>
      <c r="H467" s="26"/>
      <c r="I467" s="26"/>
      <c r="J467" s="26"/>
      <c r="K467" s="29"/>
      <c r="L467" s="31"/>
    </row>
    <row r="468" hidden="1">
      <c r="A468" s="26">
        <v>603.0</v>
      </c>
      <c r="B468" s="26" t="s">
        <v>54</v>
      </c>
      <c r="C468" s="34" t="s">
        <v>629</v>
      </c>
      <c r="D468" s="28"/>
      <c r="E468" s="26" t="s">
        <v>57</v>
      </c>
      <c r="F468" s="26"/>
      <c r="G468" s="26"/>
      <c r="H468" s="26"/>
      <c r="I468" s="26"/>
      <c r="J468" s="26"/>
      <c r="K468" s="29"/>
      <c r="L468" s="31"/>
    </row>
    <row r="469" hidden="1">
      <c r="A469" s="26">
        <v>604.0</v>
      </c>
      <c r="B469" s="26" t="s">
        <v>54</v>
      </c>
      <c r="C469" s="34" t="s">
        <v>33</v>
      </c>
      <c r="D469" s="28"/>
      <c r="E469" s="26" t="s">
        <v>619</v>
      </c>
      <c r="F469" s="26"/>
      <c r="G469" s="26"/>
      <c r="H469" s="26"/>
      <c r="I469" s="26"/>
      <c r="J469" s="26"/>
      <c r="K469" s="29"/>
      <c r="L469" s="31"/>
    </row>
    <row r="470" hidden="1">
      <c r="A470" s="26">
        <v>605.0</v>
      </c>
      <c r="B470" s="26" t="s">
        <v>54</v>
      </c>
      <c r="C470" s="34" t="s">
        <v>630</v>
      </c>
      <c r="D470" s="28"/>
      <c r="E470" s="26" t="s">
        <v>619</v>
      </c>
      <c r="F470" s="26"/>
      <c r="G470" s="26"/>
      <c r="H470" s="26"/>
      <c r="I470" s="26"/>
      <c r="J470" s="26"/>
      <c r="K470" s="29"/>
      <c r="L470" s="31"/>
    </row>
    <row r="471" hidden="1">
      <c r="A471" s="26">
        <v>606.0</v>
      </c>
      <c r="B471" s="26" t="s">
        <v>54</v>
      </c>
      <c r="C471" s="34" t="s">
        <v>358</v>
      </c>
      <c r="D471" s="28"/>
      <c r="E471" s="26" t="s">
        <v>57</v>
      </c>
      <c r="F471" s="26"/>
      <c r="G471" s="26"/>
      <c r="H471" s="26"/>
      <c r="I471" s="26"/>
      <c r="J471" s="26"/>
      <c r="K471" s="29"/>
      <c r="L471" s="31"/>
    </row>
    <row r="472" hidden="1">
      <c r="A472" s="26">
        <v>607.0</v>
      </c>
      <c r="B472" s="26" t="s">
        <v>54</v>
      </c>
      <c r="C472" s="34" t="s">
        <v>70</v>
      </c>
      <c r="D472" s="28"/>
      <c r="E472" s="26" t="s">
        <v>619</v>
      </c>
      <c r="F472" s="26"/>
      <c r="G472" s="26"/>
      <c r="H472" s="26"/>
      <c r="I472" s="26"/>
      <c r="J472" s="26"/>
      <c r="K472" s="29"/>
      <c r="L472" s="31"/>
    </row>
    <row r="473" hidden="1">
      <c r="A473" s="26">
        <v>608.0</v>
      </c>
      <c r="B473" s="26" t="s">
        <v>54</v>
      </c>
      <c r="C473" s="34" t="s">
        <v>633</v>
      </c>
      <c r="D473" s="28"/>
      <c r="E473" s="26" t="s">
        <v>57</v>
      </c>
      <c r="F473" s="26"/>
      <c r="G473" s="26"/>
      <c r="H473" s="26"/>
      <c r="I473" s="26"/>
      <c r="J473" s="26"/>
      <c r="K473" s="29"/>
      <c r="L473" s="31"/>
    </row>
    <row r="474" hidden="1">
      <c r="A474" s="26">
        <v>609.0</v>
      </c>
      <c r="B474" s="26" t="s">
        <v>54</v>
      </c>
      <c r="C474" s="34" t="s">
        <v>634</v>
      </c>
      <c r="D474" s="28"/>
      <c r="E474" s="26" t="s">
        <v>66</v>
      </c>
      <c r="F474" s="26"/>
      <c r="G474" s="26"/>
      <c r="H474" s="26"/>
      <c r="I474" s="26"/>
      <c r="J474" s="26"/>
      <c r="K474" s="29"/>
      <c r="L474" s="31"/>
    </row>
    <row r="475" hidden="1">
      <c r="A475" s="26">
        <v>610.0</v>
      </c>
      <c r="B475" s="26" t="s">
        <v>54</v>
      </c>
      <c r="C475" s="34" t="s">
        <v>634</v>
      </c>
      <c r="D475" s="28"/>
      <c r="E475" s="26" t="s">
        <v>82</v>
      </c>
      <c r="F475" s="26"/>
      <c r="G475" s="26"/>
      <c r="H475" s="26"/>
      <c r="I475" s="26"/>
      <c r="J475" s="26"/>
      <c r="K475" s="29"/>
      <c r="L475" s="31"/>
    </row>
    <row r="476" hidden="1">
      <c r="A476" s="26">
        <v>611.0</v>
      </c>
      <c r="B476" s="26" t="s">
        <v>54</v>
      </c>
      <c r="C476" s="34" t="s">
        <v>635</v>
      </c>
      <c r="D476" s="28"/>
      <c r="E476" s="26" t="s">
        <v>57</v>
      </c>
      <c r="F476" s="26"/>
      <c r="G476" s="26"/>
      <c r="H476" s="26"/>
      <c r="I476" s="26"/>
      <c r="J476" s="26"/>
      <c r="K476" s="29"/>
      <c r="L476" s="31"/>
    </row>
    <row r="477" hidden="1">
      <c r="A477" s="26">
        <v>612.0</v>
      </c>
      <c r="B477" s="26" t="s">
        <v>54</v>
      </c>
      <c r="C477" s="34" t="s">
        <v>636</v>
      </c>
      <c r="D477" s="28"/>
      <c r="E477" s="26" t="s">
        <v>57</v>
      </c>
      <c r="F477" s="26"/>
      <c r="G477" s="26"/>
      <c r="H477" s="26"/>
      <c r="I477" s="26"/>
      <c r="J477" s="26"/>
      <c r="K477" s="29"/>
      <c r="L477" s="31"/>
    </row>
    <row r="478" hidden="1">
      <c r="A478" s="26">
        <v>613.0</v>
      </c>
      <c r="B478" s="26" t="s">
        <v>54</v>
      </c>
      <c r="C478" s="34" t="s">
        <v>637</v>
      </c>
      <c r="D478" s="28"/>
      <c r="E478" s="26" t="s">
        <v>57</v>
      </c>
      <c r="F478" s="26"/>
      <c r="G478" s="26"/>
      <c r="H478" s="26"/>
      <c r="I478" s="26"/>
      <c r="J478" s="26"/>
      <c r="K478" s="29"/>
      <c r="L478" s="31"/>
    </row>
    <row r="479" hidden="1">
      <c r="A479" s="26">
        <v>614.0</v>
      </c>
      <c r="B479" s="26" t="s">
        <v>54</v>
      </c>
      <c r="C479" s="34" t="s">
        <v>638</v>
      </c>
      <c r="D479" s="28"/>
      <c r="E479" s="26" t="s">
        <v>57</v>
      </c>
      <c r="F479" s="26"/>
      <c r="G479" s="26"/>
      <c r="H479" s="26"/>
      <c r="I479" s="26"/>
      <c r="J479" s="26"/>
      <c r="K479" s="29"/>
      <c r="L479" s="31"/>
    </row>
    <row r="480" hidden="1">
      <c r="A480" s="26">
        <v>615.0</v>
      </c>
      <c r="B480" s="26" t="s">
        <v>54</v>
      </c>
      <c r="C480" s="34" t="s">
        <v>639</v>
      </c>
      <c r="D480" s="28"/>
      <c r="E480" s="26" t="s">
        <v>57</v>
      </c>
      <c r="F480" s="26"/>
      <c r="G480" s="26"/>
      <c r="H480" s="26"/>
      <c r="I480" s="26"/>
      <c r="J480" s="26"/>
      <c r="K480" s="29"/>
      <c r="L480" s="31"/>
    </row>
    <row r="481" hidden="1">
      <c r="A481" s="26">
        <v>616.0</v>
      </c>
      <c r="B481" s="26" t="s">
        <v>54</v>
      </c>
      <c r="C481" s="34" t="s">
        <v>642</v>
      </c>
      <c r="D481" s="28"/>
      <c r="E481" s="26" t="s">
        <v>57</v>
      </c>
      <c r="F481" s="26"/>
      <c r="G481" s="26"/>
      <c r="H481" s="26"/>
      <c r="I481" s="26"/>
      <c r="J481" s="26"/>
      <c r="K481" s="29"/>
      <c r="L481" s="31"/>
    </row>
    <row r="482" hidden="1">
      <c r="A482" s="26">
        <v>617.0</v>
      </c>
      <c r="B482" s="26" t="s">
        <v>54</v>
      </c>
      <c r="C482" s="34" t="s">
        <v>484</v>
      </c>
      <c r="D482" s="28"/>
      <c r="E482" s="26" t="s">
        <v>57</v>
      </c>
      <c r="F482" s="26"/>
      <c r="G482" s="26"/>
      <c r="H482" s="26"/>
      <c r="I482" s="26"/>
      <c r="J482" s="26"/>
      <c r="K482" s="29"/>
      <c r="L482" s="31"/>
    </row>
    <row r="483" hidden="1">
      <c r="A483" s="26">
        <v>618.0</v>
      </c>
      <c r="B483" s="26" t="s">
        <v>54</v>
      </c>
      <c r="C483" s="34" t="s">
        <v>645</v>
      </c>
      <c r="D483" s="28"/>
      <c r="E483" s="26" t="s">
        <v>82</v>
      </c>
      <c r="F483" s="26"/>
      <c r="G483" s="26"/>
      <c r="H483" s="26"/>
      <c r="I483" s="26"/>
      <c r="J483" s="26"/>
      <c r="K483" s="29"/>
      <c r="L483" s="31"/>
    </row>
    <row r="484" hidden="1">
      <c r="A484" s="26">
        <v>619.0</v>
      </c>
      <c r="B484" s="26" t="s">
        <v>54</v>
      </c>
      <c r="C484" s="34" t="s">
        <v>646</v>
      </c>
      <c r="D484" s="28"/>
      <c r="E484" s="26" t="s">
        <v>57</v>
      </c>
      <c r="F484" s="26"/>
      <c r="G484" s="26"/>
      <c r="H484" s="26"/>
      <c r="I484" s="26"/>
      <c r="J484" s="26"/>
      <c r="K484" s="29"/>
      <c r="L484" s="31"/>
    </row>
    <row r="485" hidden="1">
      <c r="A485" s="26">
        <v>620.0</v>
      </c>
      <c r="B485" s="26" t="s">
        <v>54</v>
      </c>
      <c r="C485" s="34" t="s">
        <v>648</v>
      </c>
      <c r="D485" s="28"/>
      <c r="E485" s="26" t="s">
        <v>57</v>
      </c>
      <c r="F485" s="26"/>
      <c r="G485" s="26"/>
      <c r="H485" s="26"/>
      <c r="I485" s="26"/>
      <c r="J485" s="26"/>
      <c r="K485" s="29"/>
      <c r="L485" s="31"/>
    </row>
    <row r="486" hidden="1">
      <c r="A486" s="26">
        <v>621.0</v>
      </c>
      <c r="B486" s="26" t="s">
        <v>54</v>
      </c>
      <c r="C486" s="34" t="s">
        <v>650</v>
      </c>
      <c r="D486" s="28"/>
      <c r="E486" s="26" t="s">
        <v>57</v>
      </c>
      <c r="F486" s="26"/>
      <c r="G486" s="26"/>
      <c r="H486" s="26"/>
      <c r="I486" s="26"/>
      <c r="J486" s="26"/>
      <c r="K486" s="29"/>
      <c r="L486" s="31"/>
    </row>
    <row r="487" hidden="1">
      <c r="A487" s="26">
        <v>622.0</v>
      </c>
      <c r="B487" s="26" t="s">
        <v>54</v>
      </c>
      <c r="C487" s="34" t="s">
        <v>652</v>
      </c>
      <c r="D487" s="28"/>
      <c r="E487" s="26" t="s">
        <v>57</v>
      </c>
      <c r="F487" s="26"/>
      <c r="G487" s="26"/>
      <c r="H487" s="26"/>
      <c r="I487" s="26"/>
      <c r="J487" s="26"/>
      <c r="K487" s="29"/>
      <c r="L487" s="31"/>
    </row>
    <row r="488" hidden="1">
      <c r="A488" s="26">
        <v>623.0</v>
      </c>
      <c r="B488" s="26" t="s">
        <v>54</v>
      </c>
      <c r="C488" s="34" t="s">
        <v>653</v>
      </c>
      <c r="D488" s="28"/>
      <c r="E488" s="26" t="s">
        <v>57</v>
      </c>
      <c r="F488" s="26"/>
      <c r="G488" s="26"/>
      <c r="H488" s="26"/>
      <c r="I488" s="26"/>
      <c r="J488" s="26"/>
      <c r="K488" s="29"/>
      <c r="L488" s="31"/>
    </row>
    <row r="489" hidden="1">
      <c r="A489" s="26">
        <v>624.0</v>
      </c>
      <c r="B489" s="26" t="s">
        <v>54</v>
      </c>
      <c r="C489" s="34" t="s">
        <v>598</v>
      </c>
      <c r="D489" s="28"/>
      <c r="E489" s="26" t="s">
        <v>57</v>
      </c>
      <c r="F489" s="26"/>
      <c r="G489" s="26"/>
      <c r="H489" s="26"/>
      <c r="I489" s="26"/>
      <c r="J489" s="26"/>
      <c r="K489" s="29"/>
      <c r="L489" s="31"/>
    </row>
    <row r="490" hidden="1">
      <c r="A490" s="26">
        <v>625.0</v>
      </c>
      <c r="B490" s="26" t="s">
        <v>54</v>
      </c>
      <c r="C490" s="34" t="s">
        <v>655</v>
      </c>
      <c r="D490" s="28"/>
      <c r="E490" s="26" t="s">
        <v>57</v>
      </c>
      <c r="F490" s="26"/>
      <c r="G490" s="26"/>
      <c r="H490" s="26"/>
      <c r="I490" s="26"/>
      <c r="J490" s="26"/>
      <c r="K490" s="29"/>
      <c r="L490" s="31"/>
    </row>
    <row r="491" hidden="1">
      <c r="A491" s="26">
        <v>626.0</v>
      </c>
      <c r="B491" s="26" t="s">
        <v>54</v>
      </c>
      <c r="C491" s="34" t="s">
        <v>484</v>
      </c>
      <c r="D491" s="28"/>
      <c r="E491" s="26" t="s">
        <v>57</v>
      </c>
      <c r="F491" s="26"/>
      <c r="G491" s="26"/>
      <c r="H491" s="26"/>
      <c r="I491" s="26"/>
      <c r="J491" s="26"/>
      <c r="K491" s="29"/>
      <c r="L491" s="31"/>
    </row>
    <row r="492" hidden="1">
      <c r="A492" s="26">
        <v>627.0</v>
      </c>
      <c r="B492" s="26" t="s">
        <v>54</v>
      </c>
      <c r="C492" s="34" t="s">
        <v>149</v>
      </c>
      <c r="D492" s="28"/>
      <c r="E492" s="26" t="s">
        <v>82</v>
      </c>
      <c r="F492" s="26"/>
      <c r="G492" s="26"/>
      <c r="H492" s="26"/>
      <c r="I492" s="26"/>
      <c r="J492" s="26"/>
      <c r="K492" s="29"/>
      <c r="L492" s="31"/>
    </row>
    <row r="493" hidden="1">
      <c r="A493" s="26">
        <v>628.0</v>
      </c>
      <c r="B493" s="26" t="s">
        <v>54</v>
      </c>
      <c r="C493" s="34" t="s">
        <v>657</v>
      </c>
      <c r="D493" s="28"/>
      <c r="E493" s="26" t="s">
        <v>57</v>
      </c>
      <c r="F493" s="26"/>
      <c r="G493" s="26"/>
      <c r="H493" s="26"/>
      <c r="I493" s="26"/>
      <c r="J493" s="26"/>
      <c r="K493" s="29"/>
      <c r="L493" s="31"/>
    </row>
    <row r="494" hidden="1">
      <c r="A494" s="26">
        <v>629.0</v>
      </c>
      <c r="B494" s="26" t="s">
        <v>54</v>
      </c>
      <c r="C494" s="34" t="s">
        <v>608</v>
      </c>
      <c r="D494" s="28"/>
      <c r="E494" s="26" t="s">
        <v>57</v>
      </c>
      <c r="F494" s="26"/>
      <c r="G494" s="26"/>
      <c r="H494" s="26"/>
      <c r="I494" s="26"/>
      <c r="J494" s="26"/>
      <c r="K494" s="29"/>
      <c r="L494" s="31"/>
    </row>
    <row r="495" hidden="1">
      <c r="A495" s="26">
        <v>630.0</v>
      </c>
      <c r="B495" s="26" t="s">
        <v>54</v>
      </c>
      <c r="C495" s="34" t="s">
        <v>659</v>
      </c>
      <c r="D495" s="28"/>
      <c r="E495" s="26" t="s">
        <v>57</v>
      </c>
      <c r="F495" s="26"/>
      <c r="G495" s="26"/>
      <c r="H495" s="26"/>
      <c r="I495" s="26"/>
      <c r="J495" s="26"/>
      <c r="K495" s="29"/>
      <c r="L495" s="31"/>
    </row>
    <row r="496" hidden="1">
      <c r="A496" s="26">
        <v>631.0</v>
      </c>
      <c r="B496" s="26" t="s">
        <v>54</v>
      </c>
      <c r="C496" s="34" t="s">
        <v>547</v>
      </c>
      <c r="D496" s="28"/>
      <c r="E496" s="26" t="s">
        <v>57</v>
      </c>
      <c r="F496" s="26"/>
      <c r="G496" s="26"/>
      <c r="H496" s="26"/>
      <c r="I496" s="26"/>
      <c r="J496" s="26"/>
      <c r="K496" s="29"/>
      <c r="L496" s="31"/>
    </row>
    <row r="497" hidden="1">
      <c r="A497" s="26">
        <v>632.0</v>
      </c>
      <c r="B497" s="26" t="s">
        <v>54</v>
      </c>
      <c r="C497" s="34" t="s">
        <v>661</v>
      </c>
      <c r="D497" s="28"/>
      <c r="E497" s="26" t="s">
        <v>57</v>
      </c>
      <c r="F497" s="26"/>
      <c r="G497" s="26"/>
      <c r="H497" s="26"/>
      <c r="I497" s="26"/>
      <c r="J497" s="26"/>
      <c r="K497" s="29"/>
      <c r="L497" s="31"/>
    </row>
    <row r="498" hidden="1">
      <c r="A498" s="26">
        <v>633.0</v>
      </c>
      <c r="B498" s="26" t="s">
        <v>54</v>
      </c>
      <c r="C498" s="34" t="s">
        <v>663</v>
      </c>
      <c r="D498" s="28"/>
      <c r="E498" s="26" t="s">
        <v>57</v>
      </c>
      <c r="F498" s="26"/>
      <c r="G498" s="26"/>
      <c r="H498" s="26"/>
      <c r="I498" s="26"/>
      <c r="J498" s="26"/>
      <c r="K498" s="29"/>
      <c r="L498" s="31"/>
    </row>
    <row r="499" hidden="1">
      <c r="A499" s="26">
        <v>634.0</v>
      </c>
      <c r="B499" s="26" t="s">
        <v>54</v>
      </c>
      <c r="C499" s="34" t="s">
        <v>480</v>
      </c>
      <c r="D499" s="28"/>
      <c r="E499" s="26" t="s">
        <v>57</v>
      </c>
      <c r="F499" s="26"/>
      <c r="G499" s="26"/>
      <c r="H499" s="26"/>
      <c r="I499" s="26"/>
      <c r="J499" s="26"/>
      <c r="K499" s="29"/>
      <c r="L499" s="31"/>
    </row>
    <row r="500" hidden="1">
      <c r="A500" s="26">
        <v>635.0</v>
      </c>
      <c r="B500" s="26" t="s">
        <v>54</v>
      </c>
      <c r="C500" s="34" t="s">
        <v>666</v>
      </c>
      <c r="D500" s="28"/>
      <c r="E500" s="26" t="s">
        <v>57</v>
      </c>
      <c r="F500" s="26"/>
      <c r="G500" s="26"/>
      <c r="H500" s="26"/>
      <c r="I500" s="26"/>
      <c r="J500" s="26"/>
      <c r="K500" s="29"/>
      <c r="L500" s="31"/>
    </row>
    <row r="501" hidden="1">
      <c r="A501" s="26">
        <v>636.0</v>
      </c>
      <c r="B501" s="26" t="s">
        <v>54</v>
      </c>
      <c r="C501" s="34" t="s">
        <v>668</v>
      </c>
      <c r="D501" s="28"/>
      <c r="E501" s="26" t="s">
        <v>57</v>
      </c>
      <c r="F501" s="26"/>
      <c r="G501" s="26"/>
      <c r="H501" s="26"/>
      <c r="I501" s="26"/>
      <c r="J501" s="26"/>
      <c r="K501" s="29"/>
      <c r="L501" s="31"/>
    </row>
    <row r="502" hidden="1">
      <c r="A502" s="26">
        <v>637.0</v>
      </c>
      <c r="B502" s="26" t="s">
        <v>54</v>
      </c>
      <c r="C502" s="34" t="s">
        <v>670</v>
      </c>
      <c r="D502" s="28"/>
      <c r="E502" s="26" t="s">
        <v>57</v>
      </c>
      <c r="F502" s="26"/>
      <c r="G502" s="26"/>
      <c r="H502" s="26"/>
      <c r="I502" s="26"/>
      <c r="J502" s="26"/>
      <c r="K502" s="29"/>
      <c r="L502" s="31"/>
    </row>
    <row r="503" hidden="1">
      <c r="A503" s="26">
        <v>638.0</v>
      </c>
      <c r="B503" s="26" t="s">
        <v>54</v>
      </c>
      <c r="C503" s="34" t="s">
        <v>355</v>
      </c>
      <c r="D503" s="28"/>
      <c r="E503" s="26" t="s">
        <v>57</v>
      </c>
      <c r="F503" s="26"/>
      <c r="G503" s="26"/>
      <c r="H503" s="26"/>
      <c r="I503" s="26"/>
      <c r="J503" s="26"/>
      <c r="K503" s="29"/>
      <c r="L503" s="31"/>
    </row>
    <row r="504" hidden="1">
      <c r="A504" s="26">
        <v>639.0</v>
      </c>
      <c r="B504" s="26" t="s">
        <v>54</v>
      </c>
      <c r="C504" s="34" t="s">
        <v>674</v>
      </c>
      <c r="D504" s="28"/>
      <c r="E504" s="26" t="s">
        <v>57</v>
      </c>
      <c r="F504" s="26"/>
      <c r="G504" s="26"/>
      <c r="H504" s="26"/>
      <c r="I504" s="26"/>
      <c r="J504" s="26"/>
      <c r="K504" s="29"/>
      <c r="L504" s="31"/>
    </row>
    <row r="505" hidden="1">
      <c r="A505" s="26">
        <v>640.0</v>
      </c>
      <c r="B505" s="26" t="s">
        <v>54</v>
      </c>
      <c r="C505" s="34" t="s">
        <v>676</v>
      </c>
      <c r="D505" s="28"/>
      <c r="E505" s="26" t="s">
        <v>57</v>
      </c>
      <c r="F505" s="26"/>
      <c r="G505" s="26"/>
      <c r="H505" s="26"/>
      <c r="I505" s="26"/>
      <c r="J505" s="26"/>
      <c r="K505" s="29"/>
      <c r="L505" s="31"/>
    </row>
    <row r="506" hidden="1">
      <c r="A506" s="26">
        <v>641.0</v>
      </c>
      <c r="B506" s="26" t="s">
        <v>54</v>
      </c>
      <c r="C506" s="34" t="s">
        <v>677</v>
      </c>
      <c r="D506" s="28"/>
      <c r="E506" s="26" t="s">
        <v>57</v>
      </c>
      <c r="F506" s="26"/>
      <c r="G506" s="26"/>
      <c r="H506" s="26"/>
      <c r="I506" s="26"/>
      <c r="J506" s="26"/>
      <c r="K506" s="29"/>
      <c r="L506" s="31"/>
    </row>
    <row r="507" hidden="1">
      <c r="A507" s="26">
        <v>642.0</v>
      </c>
      <c r="B507" s="26" t="s">
        <v>54</v>
      </c>
      <c r="C507" s="34" t="s">
        <v>488</v>
      </c>
      <c r="D507" s="28"/>
      <c r="E507" s="26" t="s">
        <v>57</v>
      </c>
      <c r="F507" s="26"/>
      <c r="G507" s="26"/>
      <c r="H507" s="26"/>
      <c r="I507" s="26"/>
      <c r="J507" s="26"/>
      <c r="K507" s="29"/>
      <c r="L507" s="31"/>
    </row>
    <row r="508" hidden="1">
      <c r="A508" s="26">
        <v>643.0</v>
      </c>
      <c r="B508" s="26" t="s">
        <v>54</v>
      </c>
      <c r="C508" s="34" t="s">
        <v>679</v>
      </c>
      <c r="D508" s="28"/>
      <c r="E508" s="26" t="s">
        <v>57</v>
      </c>
      <c r="F508" s="26"/>
      <c r="G508" s="26"/>
      <c r="H508" s="26"/>
      <c r="I508" s="26"/>
      <c r="J508" s="26"/>
      <c r="K508" s="29"/>
      <c r="L508" s="31"/>
    </row>
    <row r="509" hidden="1">
      <c r="A509" s="26">
        <v>644.0</v>
      </c>
      <c r="B509" s="26" t="s">
        <v>54</v>
      </c>
      <c r="C509" s="34" t="s">
        <v>682</v>
      </c>
      <c r="D509" s="28"/>
      <c r="E509" s="26" t="s">
        <v>57</v>
      </c>
      <c r="F509" s="26"/>
      <c r="G509" s="26"/>
      <c r="H509" s="26"/>
      <c r="I509" s="26"/>
      <c r="J509" s="26"/>
      <c r="K509" s="29"/>
      <c r="L509" s="31"/>
    </row>
    <row r="510" hidden="1">
      <c r="A510" s="26">
        <v>645.0</v>
      </c>
      <c r="B510" s="26" t="s">
        <v>54</v>
      </c>
      <c r="C510" s="34" t="s">
        <v>684</v>
      </c>
      <c r="D510" s="28"/>
      <c r="E510" s="26" t="s">
        <v>57</v>
      </c>
      <c r="F510" s="26"/>
      <c r="G510" s="26"/>
      <c r="H510" s="26"/>
      <c r="I510" s="26"/>
      <c r="J510" s="26"/>
      <c r="K510" s="29"/>
      <c r="L510" s="31"/>
    </row>
    <row r="511" hidden="1">
      <c r="A511" s="26">
        <v>647.0</v>
      </c>
      <c r="B511" s="26" t="s">
        <v>54</v>
      </c>
      <c r="C511" s="34" t="s">
        <v>686</v>
      </c>
      <c r="D511" s="28"/>
      <c r="E511" s="26" t="s">
        <v>82</v>
      </c>
      <c r="F511" s="26"/>
      <c r="G511" s="26"/>
      <c r="H511" s="26"/>
      <c r="I511" s="26"/>
      <c r="J511" s="26"/>
      <c r="K511" s="29"/>
      <c r="L511" s="31"/>
    </row>
    <row r="512" hidden="1">
      <c r="A512" s="26">
        <v>648.0</v>
      </c>
      <c r="B512" s="26" t="s">
        <v>54</v>
      </c>
      <c r="C512" s="34" t="s">
        <v>687</v>
      </c>
      <c r="D512" s="28"/>
      <c r="E512" s="26" t="s">
        <v>57</v>
      </c>
      <c r="F512" s="26"/>
      <c r="G512" s="26"/>
      <c r="H512" s="26"/>
      <c r="I512" s="26"/>
      <c r="J512" s="26"/>
      <c r="K512" s="29">
        <v>4.0</v>
      </c>
      <c r="L512" s="31"/>
    </row>
    <row r="513" hidden="1">
      <c r="A513" s="26">
        <v>649.0</v>
      </c>
      <c r="B513" s="26" t="s">
        <v>54</v>
      </c>
      <c r="C513" s="34" t="s">
        <v>689</v>
      </c>
      <c r="D513" s="28"/>
      <c r="E513" s="26" t="s">
        <v>57</v>
      </c>
      <c r="F513" s="26"/>
      <c r="G513" s="26"/>
      <c r="H513" s="26"/>
      <c r="I513" s="26"/>
      <c r="J513" s="26"/>
      <c r="K513" s="29"/>
      <c r="L513" s="31"/>
    </row>
    <row r="514" hidden="1">
      <c r="A514" s="26">
        <v>650.0</v>
      </c>
      <c r="B514" s="26" t="s">
        <v>54</v>
      </c>
      <c r="C514" s="34" t="s">
        <v>690</v>
      </c>
      <c r="D514" s="28"/>
      <c r="E514" s="26" t="s">
        <v>57</v>
      </c>
      <c r="F514" s="26"/>
      <c r="G514" s="26"/>
      <c r="H514" s="26"/>
      <c r="I514" s="26"/>
      <c r="J514" s="26"/>
      <c r="K514" s="29"/>
      <c r="L514" s="31"/>
    </row>
    <row r="515" hidden="1">
      <c r="A515" s="26">
        <v>651.0</v>
      </c>
      <c r="B515" s="26" t="s">
        <v>54</v>
      </c>
      <c r="C515" s="34" t="s">
        <v>692</v>
      </c>
      <c r="D515" s="28"/>
      <c r="E515" s="26" t="s">
        <v>57</v>
      </c>
      <c r="F515" s="26"/>
      <c r="G515" s="26"/>
      <c r="H515" s="26"/>
      <c r="I515" s="26"/>
      <c r="J515" s="26"/>
      <c r="K515" s="29"/>
      <c r="L515" s="31"/>
    </row>
    <row r="516" hidden="1">
      <c r="A516" s="26">
        <v>652.0</v>
      </c>
      <c r="B516" s="26" t="s">
        <v>54</v>
      </c>
      <c r="C516" s="34" t="s">
        <v>694</v>
      </c>
      <c r="D516" s="28"/>
      <c r="E516" s="26" t="s">
        <v>183</v>
      </c>
      <c r="F516" s="26"/>
      <c r="G516" s="26"/>
      <c r="H516" s="26"/>
      <c r="I516" s="26"/>
      <c r="J516" s="26"/>
      <c r="K516" s="29"/>
      <c r="L516" s="31"/>
    </row>
    <row r="517" hidden="1">
      <c r="A517" s="26">
        <v>653.0</v>
      </c>
      <c r="B517" s="26" t="s">
        <v>54</v>
      </c>
      <c r="C517" s="34" t="s">
        <v>695</v>
      </c>
      <c r="D517" s="28"/>
      <c r="E517" s="26" t="s">
        <v>57</v>
      </c>
      <c r="F517" s="26"/>
      <c r="G517" s="26"/>
      <c r="H517" s="26"/>
      <c r="I517" s="26"/>
      <c r="J517" s="26"/>
      <c r="K517" s="29"/>
      <c r="L517" s="31"/>
    </row>
    <row r="518" hidden="1">
      <c r="A518" s="26">
        <v>654.0</v>
      </c>
      <c r="B518" s="26" t="s">
        <v>54</v>
      </c>
      <c r="C518" s="34" t="s">
        <v>697</v>
      </c>
      <c r="D518" s="28"/>
      <c r="E518" s="26" t="s">
        <v>82</v>
      </c>
      <c r="F518" s="26"/>
      <c r="G518" s="26"/>
      <c r="H518" s="26"/>
      <c r="I518" s="26"/>
      <c r="J518" s="26"/>
      <c r="K518" s="29"/>
      <c r="L518" s="31"/>
    </row>
    <row r="519" hidden="1">
      <c r="A519" s="26">
        <v>655.0</v>
      </c>
      <c r="B519" s="26" t="s">
        <v>54</v>
      </c>
      <c r="C519" s="34" t="s">
        <v>237</v>
      </c>
      <c r="D519" s="28"/>
      <c r="E519" s="26" t="s">
        <v>57</v>
      </c>
      <c r="F519" s="26"/>
      <c r="G519" s="26"/>
      <c r="H519" s="26"/>
      <c r="I519" s="26"/>
      <c r="J519" s="26"/>
      <c r="K519" s="29"/>
      <c r="L519" s="31"/>
    </row>
    <row r="520" hidden="1">
      <c r="A520" s="26">
        <v>656.0</v>
      </c>
      <c r="B520" s="26" t="s">
        <v>54</v>
      </c>
      <c r="C520" s="34" t="s">
        <v>701</v>
      </c>
      <c r="D520" s="28"/>
      <c r="E520" s="26" t="s">
        <v>82</v>
      </c>
      <c r="F520" s="26"/>
      <c r="G520" s="26"/>
      <c r="H520" s="26"/>
      <c r="I520" s="26"/>
      <c r="J520" s="26"/>
      <c r="K520" s="29"/>
      <c r="L520" s="31"/>
    </row>
    <row r="521" hidden="1">
      <c r="A521" s="26">
        <v>657.0</v>
      </c>
      <c r="B521" s="26" t="s">
        <v>54</v>
      </c>
      <c r="C521" s="34" t="s">
        <v>652</v>
      </c>
      <c r="D521" s="28"/>
      <c r="E521" s="26" t="s">
        <v>57</v>
      </c>
      <c r="F521" s="26"/>
      <c r="G521" s="26"/>
      <c r="H521" s="26"/>
      <c r="I521" s="26"/>
      <c r="J521" s="26"/>
      <c r="K521" s="29"/>
      <c r="L521" s="31"/>
    </row>
    <row r="522" hidden="1">
      <c r="A522" s="26">
        <v>658.0</v>
      </c>
      <c r="B522" s="26" t="s">
        <v>54</v>
      </c>
      <c r="C522" s="34" t="s">
        <v>703</v>
      </c>
      <c r="D522" s="28"/>
      <c r="E522" s="26" t="s">
        <v>57</v>
      </c>
      <c r="F522" s="26"/>
      <c r="G522" s="26"/>
      <c r="H522" s="26"/>
      <c r="I522" s="26"/>
      <c r="J522" s="26"/>
      <c r="K522" s="29"/>
      <c r="L522" s="31"/>
    </row>
    <row r="523" hidden="1">
      <c r="A523" s="26">
        <v>659.0</v>
      </c>
      <c r="B523" s="26" t="s">
        <v>54</v>
      </c>
      <c r="C523" s="34" t="s">
        <v>706</v>
      </c>
      <c r="D523" s="28"/>
      <c r="E523" s="26" t="s">
        <v>57</v>
      </c>
      <c r="F523" s="26"/>
      <c r="G523" s="26"/>
      <c r="H523" s="26"/>
      <c r="I523" s="26"/>
      <c r="J523" s="26"/>
      <c r="K523" s="29"/>
      <c r="L523" s="31"/>
    </row>
    <row r="524" hidden="1">
      <c r="A524" s="26">
        <v>660.0</v>
      </c>
      <c r="B524" s="26" t="s">
        <v>54</v>
      </c>
      <c r="C524" s="34" t="s">
        <v>707</v>
      </c>
      <c r="D524" s="28"/>
      <c r="E524" s="26" t="s">
        <v>57</v>
      </c>
      <c r="F524" s="26"/>
      <c r="G524" s="26"/>
      <c r="H524" s="26"/>
      <c r="I524" s="26"/>
      <c r="J524" s="26"/>
      <c r="K524" s="29"/>
      <c r="L524" s="31"/>
    </row>
    <row r="525" hidden="1">
      <c r="A525" s="26">
        <v>661.0</v>
      </c>
      <c r="B525" s="26" t="s">
        <v>54</v>
      </c>
      <c r="C525" s="34" t="s">
        <v>709</v>
      </c>
      <c r="D525" s="28"/>
      <c r="E525" s="26" t="s">
        <v>57</v>
      </c>
      <c r="F525" s="26"/>
      <c r="G525" s="26"/>
      <c r="H525" s="26"/>
      <c r="I525" s="26"/>
      <c r="J525" s="26"/>
      <c r="K525" s="29"/>
      <c r="L525" s="31"/>
    </row>
    <row r="526" hidden="1">
      <c r="A526" s="26">
        <v>662.0</v>
      </c>
      <c r="B526" s="26" t="s">
        <v>54</v>
      </c>
      <c r="C526" s="34" t="s">
        <v>710</v>
      </c>
      <c r="D526" s="28"/>
      <c r="E526" s="26" t="s">
        <v>57</v>
      </c>
      <c r="F526" s="26"/>
      <c r="G526" s="26"/>
      <c r="H526" s="26"/>
      <c r="I526" s="26"/>
      <c r="J526" s="26"/>
      <c r="K526" s="29"/>
      <c r="L526" s="31"/>
    </row>
    <row r="527" hidden="1">
      <c r="A527" s="26">
        <v>663.0</v>
      </c>
      <c r="B527" s="26" t="s">
        <v>54</v>
      </c>
      <c r="C527" s="34" t="s">
        <v>712</v>
      </c>
      <c r="D527" s="28"/>
      <c r="E527" s="26" t="s">
        <v>57</v>
      </c>
      <c r="F527" s="26"/>
      <c r="G527" s="26"/>
      <c r="H527" s="26"/>
      <c r="I527" s="26"/>
      <c r="J527" s="26"/>
      <c r="K527" s="29"/>
      <c r="L527" s="31"/>
    </row>
    <row r="528" hidden="1">
      <c r="A528" s="26">
        <v>664.0</v>
      </c>
      <c r="B528" s="26" t="s">
        <v>54</v>
      </c>
      <c r="C528" s="34" t="s">
        <v>428</v>
      </c>
      <c r="D528" s="28"/>
      <c r="E528" s="26" t="s">
        <v>57</v>
      </c>
      <c r="F528" s="26"/>
      <c r="G528" s="26"/>
      <c r="H528" s="26"/>
      <c r="I528" s="26"/>
      <c r="J528" s="26"/>
      <c r="K528" s="29"/>
      <c r="L528" s="31"/>
    </row>
    <row r="529" hidden="1">
      <c r="A529" s="26">
        <v>665.0</v>
      </c>
      <c r="B529" s="26" t="s">
        <v>54</v>
      </c>
      <c r="C529" s="34" t="s">
        <v>716</v>
      </c>
      <c r="D529" s="28"/>
      <c r="E529" s="26" t="s">
        <v>57</v>
      </c>
      <c r="F529" s="26"/>
      <c r="G529" s="26"/>
      <c r="H529" s="26"/>
      <c r="I529" s="26"/>
      <c r="J529" s="26"/>
      <c r="K529" s="29"/>
      <c r="L529" s="31"/>
    </row>
    <row r="530" hidden="1">
      <c r="A530" s="26">
        <v>666.0</v>
      </c>
      <c r="B530" s="26" t="s">
        <v>54</v>
      </c>
      <c r="C530" s="34" t="s">
        <v>717</v>
      </c>
      <c r="D530" s="28"/>
      <c r="E530" s="26" t="s">
        <v>57</v>
      </c>
      <c r="F530" s="26"/>
      <c r="G530" s="26"/>
      <c r="H530" s="26"/>
      <c r="I530" s="26"/>
      <c r="J530" s="26"/>
      <c r="K530" s="29"/>
      <c r="L530" s="31"/>
    </row>
    <row r="531" hidden="1">
      <c r="A531" s="26">
        <v>667.0</v>
      </c>
      <c r="B531" s="26" t="s">
        <v>54</v>
      </c>
      <c r="C531" s="34" t="s">
        <v>719</v>
      </c>
      <c r="D531" s="28"/>
      <c r="E531" s="26" t="s">
        <v>57</v>
      </c>
      <c r="F531" s="26"/>
      <c r="G531" s="26"/>
      <c r="H531" s="26"/>
      <c r="I531" s="26"/>
      <c r="J531" s="26"/>
      <c r="K531" s="29"/>
      <c r="L531" s="31"/>
    </row>
    <row r="532" hidden="1">
      <c r="A532" s="26">
        <v>668.0</v>
      </c>
      <c r="B532" s="26" t="s">
        <v>54</v>
      </c>
      <c r="C532" s="34" t="s">
        <v>721</v>
      </c>
      <c r="D532" s="28"/>
      <c r="E532" s="26" t="s">
        <v>57</v>
      </c>
      <c r="F532" s="26"/>
      <c r="G532" s="26"/>
      <c r="H532" s="26"/>
      <c r="I532" s="26"/>
      <c r="J532" s="26"/>
      <c r="K532" s="29"/>
      <c r="L532" s="31"/>
    </row>
    <row r="533" hidden="1">
      <c r="A533" s="26">
        <v>669.0</v>
      </c>
      <c r="B533" s="26" t="s">
        <v>54</v>
      </c>
      <c r="C533" s="34" t="s">
        <v>340</v>
      </c>
      <c r="D533" s="28"/>
      <c r="E533" s="26" t="s">
        <v>57</v>
      </c>
      <c r="F533" s="26"/>
      <c r="G533" s="26"/>
      <c r="H533" s="26"/>
      <c r="I533" s="26"/>
      <c r="J533" s="26"/>
      <c r="K533" s="29"/>
      <c r="L533" s="31"/>
    </row>
    <row r="534" hidden="1">
      <c r="A534" s="26">
        <v>670.0</v>
      </c>
      <c r="B534" s="26" t="s">
        <v>54</v>
      </c>
      <c r="C534" s="34" t="s">
        <v>361</v>
      </c>
      <c r="D534" s="28"/>
      <c r="E534" s="26" t="s">
        <v>57</v>
      </c>
      <c r="F534" s="26"/>
      <c r="G534" s="26"/>
      <c r="H534" s="26"/>
      <c r="I534" s="26"/>
      <c r="J534" s="26"/>
      <c r="K534" s="29"/>
      <c r="L534" s="31"/>
    </row>
    <row r="535" hidden="1">
      <c r="A535" s="26">
        <v>671.0</v>
      </c>
      <c r="B535" s="26" t="s">
        <v>54</v>
      </c>
      <c r="C535" s="34" t="s">
        <v>722</v>
      </c>
      <c r="D535" s="28"/>
      <c r="E535" s="26" t="s">
        <v>82</v>
      </c>
      <c r="F535" s="26"/>
      <c r="G535" s="26"/>
      <c r="H535" s="26"/>
      <c r="I535" s="26"/>
      <c r="J535" s="26"/>
      <c r="K535" s="29"/>
      <c r="L535" s="31"/>
    </row>
    <row r="536" hidden="1">
      <c r="A536" s="26">
        <v>672.0</v>
      </c>
      <c r="B536" s="26" t="s">
        <v>54</v>
      </c>
      <c r="C536" s="34" t="s">
        <v>723</v>
      </c>
      <c r="D536" s="28"/>
      <c r="E536" s="26" t="s">
        <v>57</v>
      </c>
      <c r="F536" s="26"/>
      <c r="G536" s="26"/>
      <c r="H536" s="26"/>
      <c r="I536" s="26"/>
      <c r="J536" s="26"/>
      <c r="K536" s="29"/>
      <c r="L536" s="31"/>
    </row>
    <row r="537" hidden="1">
      <c r="A537" s="26">
        <v>673.0</v>
      </c>
      <c r="B537" s="26" t="s">
        <v>54</v>
      </c>
      <c r="C537" s="34" t="s">
        <v>725</v>
      </c>
      <c r="D537" s="28"/>
      <c r="E537" s="26" t="s">
        <v>57</v>
      </c>
      <c r="F537" s="26"/>
      <c r="G537" s="26"/>
      <c r="H537" s="26"/>
      <c r="I537" s="26"/>
      <c r="J537" s="26"/>
      <c r="K537" s="29"/>
      <c r="L537" s="31"/>
    </row>
    <row r="538" hidden="1">
      <c r="A538" s="26">
        <v>674.0</v>
      </c>
      <c r="B538" s="26" t="s">
        <v>54</v>
      </c>
      <c r="C538" s="34" t="s">
        <v>728</v>
      </c>
      <c r="D538" s="28"/>
      <c r="E538" s="26" t="s">
        <v>57</v>
      </c>
      <c r="F538" s="26"/>
      <c r="G538" s="26"/>
      <c r="H538" s="26"/>
      <c r="I538" s="26"/>
      <c r="J538" s="26"/>
      <c r="K538" s="29"/>
      <c r="L538" s="31"/>
    </row>
    <row r="539" hidden="1">
      <c r="A539" s="26">
        <v>675.0</v>
      </c>
      <c r="B539" s="26" t="s">
        <v>54</v>
      </c>
      <c r="C539" s="34" t="s">
        <v>729</v>
      </c>
      <c r="D539" s="28"/>
      <c r="E539" s="26" t="s">
        <v>57</v>
      </c>
      <c r="F539" s="26"/>
      <c r="G539" s="26"/>
      <c r="H539" s="26"/>
      <c r="I539" s="26"/>
      <c r="J539" s="26"/>
      <c r="K539" s="29"/>
      <c r="L539" s="31"/>
    </row>
    <row r="540" hidden="1">
      <c r="A540" s="26">
        <v>676.0</v>
      </c>
      <c r="B540" s="26" t="s">
        <v>54</v>
      </c>
      <c r="C540" s="34" t="s">
        <v>731</v>
      </c>
      <c r="D540" s="28"/>
      <c r="E540" s="26" t="s">
        <v>57</v>
      </c>
      <c r="F540" s="26"/>
      <c r="G540" s="26"/>
      <c r="H540" s="26"/>
      <c r="I540" s="26"/>
      <c r="J540" s="26"/>
      <c r="K540" s="29"/>
      <c r="L540" s="31"/>
    </row>
    <row r="541" hidden="1">
      <c r="A541" s="26">
        <v>677.0</v>
      </c>
      <c r="B541" s="26" t="s">
        <v>54</v>
      </c>
      <c r="C541" s="34" t="s">
        <v>684</v>
      </c>
      <c r="D541" s="28"/>
      <c r="E541" s="26" t="s">
        <v>82</v>
      </c>
      <c r="F541" s="26"/>
      <c r="G541" s="26"/>
      <c r="H541" s="26"/>
      <c r="I541" s="26"/>
      <c r="J541" s="26"/>
      <c r="K541" s="29"/>
      <c r="L541" s="31"/>
    </row>
    <row r="542" hidden="1">
      <c r="A542" s="26">
        <v>678.0</v>
      </c>
      <c r="B542" s="26" t="s">
        <v>54</v>
      </c>
      <c r="C542" s="34" t="s">
        <v>732</v>
      </c>
      <c r="D542" s="28"/>
      <c r="E542" s="26" t="s">
        <v>82</v>
      </c>
      <c r="F542" s="26"/>
      <c r="G542" s="26"/>
      <c r="H542" s="26"/>
      <c r="I542" s="26"/>
      <c r="J542" s="26"/>
      <c r="K542" s="29"/>
      <c r="L542" s="31"/>
    </row>
    <row r="543" hidden="1">
      <c r="A543" s="26">
        <v>679.0</v>
      </c>
      <c r="B543" s="26" t="s">
        <v>54</v>
      </c>
      <c r="C543" s="34" t="s">
        <v>697</v>
      </c>
      <c r="D543" s="28"/>
      <c r="E543" s="26" t="s">
        <v>82</v>
      </c>
      <c r="F543" s="26"/>
      <c r="G543" s="26"/>
      <c r="H543" s="26"/>
      <c r="I543" s="26"/>
      <c r="J543" s="26"/>
      <c r="K543" s="29"/>
      <c r="L543" s="31"/>
    </row>
    <row r="544" hidden="1">
      <c r="A544" s="26">
        <v>680.0</v>
      </c>
      <c r="B544" s="26" t="s">
        <v>54</v>
      </c>
      <c r="C544" s="34" t="s">
        <v>608</v>
      </c>
      <c r="D544" s="28"/>
      <c r="E544" s="26" t="s">
        <v>82</v>
      </c>
      <c r="F544" s="26"/>
      <c r="G544" s="26"/>
      <c r="H544" s="26"/>
      <c r="I544" s="26"/>
      <c r="J544" s="26"/>
      <c r="K544" s="29"/>
      <c r="L544" s="31"/>
    </row>
    <row r="545" hidden="1">
      <c r="A545" s="26">
        <v>681.0</v>
      </c>
      <c r="B545" s="26" t="s">
        <v>54</v>
      </c>
      <c r="C545" s="34" t="s">
        <v>734</v>
      </c>
      <c r="D545" s="28"/>
      <c r="E545" s="26" t="s">
        <v>57</v>
      </c>
      <c r="F545" s="26"/>
      <c r="G545" s="26"/>
      <c r="H545" s="26"/>
      <c r="I545" s="26"/>
      <c r="J545" s="26"/>
      <c r="K545" s="29"/>
      <c r="L545" s="31"/>
    </row>
    <row r="546" hidden="1">
      <c r="A546" s="26">
        <v>682.0</v>
      </c>
      <c r="B546" s="26" t="s">
        <v>54</v>
      </c>
      <c r="C546" s="34" t="s">
        <v>736</v>
      </c>
      <c r="D546" s="28"/>
      <c r="E546" s="26" t="s">
        <v>57</v>
      </c>
      <c r="F546" s="26"/>
      <c r="G546" s="26"/>
      <c r="H546" s="26"/>
      <c r="I546" s="26"/>
      <c r="J546" s="26"/>
      <c r="K546" s="29"/>
      <c r="L546" s="31"/>
    </row>
    <row r="547" hidden="1">
      <c r="A547" s="26">
        <v>683.0</v>
      </c>
      <c r="B547" s="26" t="s">
        <v>54</v>
      </c>
      <c r="C547" s="34" t="s">
        <v>739</v>
      </c>
      <c r="D547" s="28"/>
      <c r="E547" s="26" t="s">
        <v>57</v>
      </c>
      <c r="F547" s="26"/>
      <c r="G547" s="26"/>
      <c r="H547" s="26"/>
      <c r="I547" s="26"/>
      <c r="J547" s="26"/>
      <c r="K547" s="29"/>
      <c r="L547" s="31"/>
    </row>
    <row r="548" hidden="1">
      <c r="A548" s="26">
        <v>684.0</v>
      </c>
      <c r="B548" s="26" t="s">
        <v>54</v>
      </c>
      <c r="C548" s="34" t="s">
        <v>741</v>
      </c>
      <c r="D548" s="28"/>
      <c r="E548" s="26" t="s">
        <v>82</v>
      </c>
      <c r="F548" s="26"/>
      <c r="G548" s="26"/>
      <c r="H548" s="26"/>
      <c r="I548" s="26"/>
      <c r="J548" s="26"/>
      <c r="K548" s="29"/>
      <c r="L548" s="31"/>
    </row>
    <row r="549" hidden="1">
      <c r="A549" s="26">
        <v>685.0</v>
      </c>
      <c r="B549" s="26" t="s">
        <v>54</v>
      </c>
      <c r="C549" s="34" t="s">
        <v>744</v>
      </c>
      <c r="D549" s="28"/>
      <c r="E549" s="26" t="s">
        <v>57</v>
      </c>
      <c r="F549" s="26"/>
      <c r="G549" s="26"/>
      <c r="H549" s="26"/>
      <c r="I549" s="26"/>
      <c r="J549" s="26"/>
      <c r="K549" s="29"/>
      <c r="L549" s="31"/>
    </row>
    <row r="550" hidden="1">
      <c r="A550" s="26">
        <v>686.0</v>
      </c>
      <c r="B550" s="26" t="s">
        <v>54</v>
      </c>
      <c r="C550" s="34" t="s">
        <v>746</v>
      </c>
      <c r="D550" s="28"/>
      <c r="E550" s="26" t="s">
        <v>57</v>
      </c>
      <c r="F550" s="26"/>
      <c r="G550" s="26"/>
      <c r="H550" s="26"/>
      <c r="I550" s="26"/>
      <c r="J550" s="26"/>
      <c r="K550" s="29"/>
      <c r="L550" s="31"/>
    </row>
    <row r="551" hidden="1">
      <c r="A551" s="26">
        <v>687.0</v>
      </c>
      <c r="B551" s="26" t="s">
        <v>54</v>
      </c>
      <c r="C551" s="34" t="s">
        <v>638</v>
      </c>
      <c r="D551" s="28"/>
      <c r="E551" s="26" t="s">
        <v>57</v>
      </c>
      <c r="F551" s="26"/>
      <c r="G551" s="26"/>
      <c r="H551" s="26"/>
      <c r="I551" s="26"/>
      <c r="J551" s="26"/>
      <c r="K551" s="29"/>
      <c r="L551" s="31"/>
    </row>
    <row r="552" hidden="1">
      <c r="A552" s="26">
        <v>688.0</v>
      </c>
      <c r="B552" s="26" t="s">
        <v>54</v>
      </c>
      <c r="C552" s="34" t="s">
        <v>748</v>
      </c>
      <c r="D552" s="28"/>
      <c r="E552" s="26" t="s">
        <v>57</v>
      </c>
      <c r="F552" s="26"/>
      <c r="G552" s="26"/>
      <c r="H552" s="26"/>
      <c r="I552" s="26"/>
      <c r="J552" s="26"/>
      <c r="K552" s="29"/>
      <c r="L552" s="31"/>
    </row>
    <row r="553" hidden="1">
      <c r="A553" s="26">
        <v>689.0</v>
      </c>
      <c r="B553" s="26" t="s">
        <v>54</v>
      </c>
      <c r="C553" s="34" t="s">
        <v>652</v>
      </c>
      <c r="D553" s="28"/>
      <c r="E553" s="26" t="s">
        <v>57</v>
      </c>
      <c r="F553" s="26"/>
      <c r="G553" s="26"/>
      <c r="H553" s="26"/>
      <c r="I553" s="26"/>
      <c r="J553" s="26"/>
      <c r="K553" s="29"/>
      <c r="L553" s="31"/>
    </row>
    <row r="554" hidden="1">
      <c r="A554" s="26">
        <v>690.0</v>
      </c>
      <c r="B554" s="26" t="s">
        <v>54</v>
      </c>
      <c r="C554" s="34" t="s">
        <v>749</v>
      </c>
      <c r="D554" s="28"/>
      <c r="E554" s="26" t="s">
        <v>57</v>
      </c>
      <c r="F554" s="26"/>
      <c r="G554" s="26"/>
      <c r="H554" s="26"/>
      <c r="I554" s="26"/>
      <c r="J554" s="26"/>
      <c r="K554" s="29"/>
      <c r="L554" s="31"/>
    </row>
    <row r="555" hidden="1">
      <c r="A555" s="26">
        <v>691.0</v>
      </c>
      <c r="B555" s="26" t="s">
        <v>54</v>
      </c>
      <c r="C555" s="34" t="s">
        <v>751</v>
      </c>
      <c r="D555" s="28"/>
      <c r="E555" s="26" t="s">
        <v>82</v>
      </c>
      <c r="F555" s="26"/>
      <c r="G555" s="26"/>
      <c r="H555" s="26"/>
      <c r="I555" s="26"/>
      <c r="J555" s="26"/>
      <c r="K555" s="29"/>
      <c r="L555" s="31"/>
    </row>
    <row r="556" hidden="1">
      <c r="A556" s="26">
        <v>692.0</v>
      </c>
      <c r="B556" s="26" t="s">
        <v>54</v>
      </c>
      <c r="C556" s="34" t="s">
        <v>753</v>
      </c>
      <c r="D556" s="28"/>
      <c r="E556" s="26" t="s">
        <v>57</v>
      </c>
      <c r="F556" s="26"/>
      <c r="G556" s="26"/>
      <c r="H556" s="26"/>
      <c r="I556" s="26"/>
      <c r="J556" s="26"/>
      <c r="K556" s="29"/>
      <c r="L556" s="31"/>
    </row>
    <row r="557" hidden="1">
      <c r="A557" s="26">
        <v>693.0</v>
      </c>
      <c r="B557" s="26" t="s">
        <v>54</v>
      </c>
      <c r="C557" s="34" t="s">
        <v>754</v>
      </c>
      <c r="D557" s="28"/>
      <c r="E557" s="26" t="s">
        <v>57</v>
      </c>
      <c r="F557" s="26"/>
      <c r="G557" s="26"/>
      <c r="H557" s="26"/>
      <c r="I557" s="26"/>
      <c r="J557" s="26"/>
      <c r="K557" s="29"/>
      <c r="L557" s="31"/>
    </row>
    <row r="558" hidden="1">
      <c r="A558" s="26">
        <v>694.0</v>
      </c>
      <c r="B558" s="26" t="s">
        <v>54</v>
      </c>
      <c r="C558" s="34" t="s">
        <v>756</v>
      </c>
      <c r="D558" s="28"/>
      <c r="E558" s="26" t="s">
        <v>57</v>
      </c>
      <c r="F558" s="26"/>
      <c r="G558" s="26"/>
      <c r="H558" s="26"/>
      <c r="I558" s="26"/>
      <c r="J558" s="26"/>
      <c r="K558" s="29"/>
      <c r="L558" s="31"/>
    </row>
    <row r="559" hidden="1">
      <c r="A559" s="26">
        <v>695.0</v>
      </c>
      <c r="B559" s="26" t="s">
        <v>54</v>
      </c>
      <c r="C559" s="34" t="s">
        <v>758</v>
      </c>
      <c r="D559" s="28"/>
      <c r="E559" s="26" t="s">
        <v>57</v>
      </c>
      <c r="F559" s="26"/>
      <c r="G559" s="26"/>
      <c r="H559" s="26"/>
      <c r="I559" s="26"/>
      <c r="J559" s="26"/>
      <c r="K559" s="29"/>
      <c r="L559" s="31"/>
    </row>
    <row r="560" hidden="1">
      <c r="A560" s="26">
        <v>696.0</v>
      </c>
      <c r="B560" s="26" t="s">
        <v>54</v>
      </c>
      <c r="C560" s="34" t="s">
        <v>760</v>
      </c>
      <c r="D560" s="28"/>
      <c r="E560" s="26" t="s">
        <v>57</v>
      </c>
      <c r="F560" s="26"/>
      <c r="G560" s="26"/>
      <c r="H560" s="26"/>
      <c r="I560" s="26"/>
      <c r="J560" s="26"/>
      <c r="K560" s="29"/>
      <c r="L560" s="31"/>
    </row>
    <row r="561" hidden="1">
      <c r="A561" s="26">
        <v>697.0</v>
      </c>
      <c r="B561" s="26" t="s">
        <v>54</v>
      </c>
      <c r="C561" s="34" t="s">
        <v>761</v>
      </c>
      <c r="D561" s="28"/>
      <c r="E561" s="26" t="s">
        <v>57</v>
      </c>
      <c r="F561" s="26"/>
      <c r="G561" s="26"/>
      <c r="H561" s="26"/>
      <c r="I561" s="26"/>
      <c r="J561" s="26"/>
      <c r="K561" s="29"/>
      <c r="L561" s="31"/>
    </row>
    <row r="562" hidden="1">
      <c r="A562" s="26">
        <v>698.0</v>
      </c>
      <c r="B562" s="26" t="s">
        <v>54</v>
      </c>
      <c r="C562" s="34" t="s">
        <v>557</v>
      </c>
      <c r="D562" s="28"/>
      <c r="E562" s="26" t="s">
        <v>57</v>
      </c>
      <c r="F562" s="26"/>
      <c r="G562" s="26"/>
      <c r="H562" s="26"/>
      <c r="I562" s="26"/>
      <c r="J562" s="26"/>
      <c r="K562" s="29"/>
      <c r="L562" s="31"/>
    </row>
    <row r="563" hidden="1">
      <c r="A563" s="26">
        <v>699.0</v>
      </c>
      <c r="B563" s="26" t="s">
        <v>54</v>
      </c>
      <c r="C563" s="34" t="s">
        <v>763</v>
      </c>
      <c r="D563" s="28"/>
      <c r="E563" s="26" t="s">
        <v>57</v>
      </c>
      <c r="F563" s="26"/>
      <c r="G563" s="26"/>
      <c r="H563" s="26"/>
      <c r="I563" s="26"/>
      <c r="J563" s="26"/>
      <c r="K563" s="29"/>
      <c r="L563" s="31"/>
    </row>
    <row r="564" hidden="1">
      <c r="A564" s="26">
        <v>700.0</v>
      </c>
      <c r="B564" s="26" t="s">
        <v>54</v>
      </c>
      <c r="C564" s="34" t="s">
        <v>765</v>
      </c>
      <c r="D564" s="28"/>
      <c r="E564" s="26" t="s">
        <v>57</v>
      </c>
      <c r="F564" s="26"/>
      <c r="G564" s="26"/>
      <c r="H564" s="26"/>
      <c r="I564" s="26"/>
      <c r="J564" s="26"/>
      <c r="K564" s="29"/>
      <c r="L564" s="31"/>
    </row>
    <row r="565" hidden="1">
      <c r="A565" s="26">
        <v>701.0</v>
      </c>
      <c r="B565" s="26" t="s">
        <v>54</v>
      </c>
      <c r="C565" s="34" t="s">
        <v>767</v>
      </c>
      <c r="D565" s="28"/>
      <c r="E565" s="26" t="s">
        <v>57</v>
      </c>
      <c r="F565" s="26"/>
      <c r="G565" s="26"/>
      <c r="H565" s="26"/>
      <c r="I565" s="26"/>
      <c r="J565" s="26"/>
      <c r="K565" s="29"/>
      <c r="L565" s="31"/>
    </row>
    <row r="566" hidden="1">
      <c r="A566" s="26">
        <v>702.0</v>
      </c>
      <c r="B566" s="26" t="s">
        <v>54</v>
      </c>
      <c r="C566" s="34" t="s">
        <v>768</v>
      </c>
      <c r="D566" s="28"/>
      <c r="E566" s="26" t="s">
        <v>82</v>
      </c>
      <c r="F566" s="26"/>
      <c r="G566" s="26"/>
      <c r="H566" s="26"/>
      <c r="I566" s="26"/>
      <c r="J566" s="26"/>
      <c r="K566" s="29"/>
      <c r="L566" s="31"/>
    </row>
    <row r="567" hidden="1">
      <c r="A567" s="26">
        <v>703.0</v>
      </c>
      <c r="B567" s="26" t="s">
        <v>54</v>
      </c>
      <c r="C567" s="34" t="s">
        <v>770</v>
      </c>
      <c r="D567" s="28"/>
      <c r="E567" s="26" t="s">
        <v>57</v>
      </c>
      <c r="F567" s="26"/>
      <c r="G567" s="26"/>
      <c r="H567" s="26"/>
      <c r="I567" s="26"/>
      <c r="J567" s="26"/>
      <c r="K567" s="29"/>
      <c r="L567" s="31"/>
    </row>
    <row r="568" hidden="1">
      <c r="A568" s="26">
        <v>704.0</v>
      </c>
      <c r="B568" s="26" t="s">
        <v>54</v>
      </c>
      <c r="C568" s="34" t="s">
        <v>772</v>
      </c>
      <c r="D568" s="28"/>
      <c r="E568" s="26" t="s">
        <v>57</v>
      </c>
      <c r="F568" s="26"/>
      <c r="G568" s="26"/>
      <c r="H568" s="26"/>
      <c r="I568" s="26"/>
      <c r="J568" s="26"/>
      <c r="K568" s="29"/>
      <c r="L568" s="31"/>
    </row>
    <row r="569" hidden="1">
      <c r="A569" s="26">
        <v>705.0</v>
      </c>
      <c r="B569" s="26" t="s">
        <v>54</v>
      </c>
      <c r="C569" s="34" t="s">
        <v>736</v>
      </c>
      <c r="D569" s="28"/>
      <c r="E569" s="26" t="s">
        <v>82</v>
      </c>
      <c r="F569" s="26"/>
      <c r="G569" s="26"/>
      <c r="H569" s="26"/>
      <c r="I569" s="26"/>
      <c r="J569" s="26"/>
      <c r="K569" s="29"/>
      <c r="L569" s="31"/>
    </row>
    <row r="570" hidden="1">
      <c r="A570" s="26">
        <v>706.0</v>
      </c>
      <c r="B570" s="26" t="s">
        <v>54</v>
      </c>
      <c r="C570" s="34" t="s">
        <v>399</v>
      </c>
      <c r="D570" s="28"/>
      <c r="E570" s="26" t="s">
        <v>82</v>
      </c>
      <c r="F570" s="26"/>
      <c r="G570" s="26"/>
      <c r="H570" s="26"/>
      <c r="I570" s="26"/>
      <c r="J570" s="26"/>
      <c r="K570" s="29"/>
      <c r="L570" s="31"/>
    </row>
    <row r="571" hidden="1">
      <c r="A571" s="26">
        <v>707.0</v>
      </c>
      <c r="B571" s="26" t="s">
        <v>54</v>
      </c>
      <c r="C571" s="34" t="s">
        <v>774</v>
      </c>
      <c r="D571" s="28"/>
      <c r="E571" s="26" t="s">
        <v>57</v>
      </c>
      <c r="F571" s="26"/>
      <c r="G571" s="26"/>
      <c r="H571" s="26"/>
      <c r="I571" s="26"/>
      <c r="J571" s="26"/>
      <c r="K571" s="29"/>
      <c r="L571" s="31"/>
    </row>
    <row r="572" hidden="1">
      <c r="A572" s="26">
        <v>708.0</v>
      </c>
      <c r="B572" s="26" t="s">
        <v>54</v>
      </c>
      <c r="C572" s="34" t="s">
        <v>775</v>
      </c>
      <c r="D572" s="28"/>
      <c r="E572" s="26" t="s">
        <v>82</v>
      </c>
      <c r="F572" s="26"/>
      <c r="G572" s="26"/>
      <c r="H572" s="26"/>
      <c r="I572" s="26"/>
      <c r="J572" s="26"/>
      <c r="K572" s="29"/>
      <c r="L572" s="31"/>
    </row>
    <row r="573" hidden="1">
      <c r="A573" s="26">
        <v>709.0</v>
      </c>
      <c r="B573" s="26" t="s">
        <v>54</v>
      </c>
      <c r="C573" s="34" t="s">
        <v>488</v>
      </c>
      <c r="D573" s="28"/>
      <c r="E573" s="26" t="s">
        <v>57</v>
      </c>
      <c r="F573" s="26"/>
      <c r="G573" s="26"/>
      <c r="H573" s="26"/>
      <c r="I573" s="26"/>
      <c r="J573" s="26"/>
      <c r="K573" s="29"/>
      <c r="L573" s="31"/>
    </row>
    <row r="574" hidden="1">
      <c r="A574" s="26">
        <v>710.0</v>
      </c>
      <c r="B574" s="26" t="s">
        <v>54</v>
      </c>
      <c r="C574" s="34" t="s">
        <v>587</v>
      </c>
      <c r="D574" s="28"/>
      <c r="E574" s="26" t="s">
        <v>82</v>
      </c>
      <c r="F574" s="26"/>
      <c r="G574" s="26"/>
      <c r="H574" s="26"/>
      <c r="I574" s="26"/>
      <c r="J574" s="26"/>
      <c r="K574" s="29"/>
      <c r="L574" s="31"/>
    </row>
    <row r="575" hidden="1">
      <c r="A575" s="26">
        <v>711.0</v>
      </c>
      <c r="B575" s="26" t="s">
        <v>54</v>
      </c>
      <c r="C575" s="34" t="s">
        <v>774</v>
      </c>
      <c r="D575" s="28"/>
      <c r="E575" s="26" t="s">
        <v>57</v>
      </c>
      <c r="F575" s="26"/>
      <c r="G575" s="26"/>
      <c r="H575" s="26"/>
      <c r="I575" s="26"/>
      <c r="J575" s="26"/>
      <c r="K575" s="29"/>
      <c r="L575" s="31"/>
    </row>
    <row r="576" hidden="1">
      <c r="A576" s="26">
        <v>712.0</v>
      </c>
      <c r="B576" s="26" t="s">
        <v>54</v>
      </c>
      <c r="C576" s="34" t="s">
        <v>391</v>
      </c>
      <c r="D576" s="28"/>
      <c r="E576" s="26" t="s">
        <v>57</v>
      </c>
      <c r="F576" s="26"/>
      <c r="G576" s="26"/>
      <c r="H576" s="26"/>
      <c r="I576" s="26"/>
      <c r="J576" s="26"/>
      <c r="K576" s="29"/>
      <c r="L576" s="31"/>
    </row>
    <row r="577" hidden="1">
      <c r="A577" s="26">
        <v>713.0</v>
      </c>
      <c r="B577" s="26" t="s">
        <v>54</v>
      </c>
      <c r="C577" s="34" t="s">
        <v>778</v>
      </c>
      <c r="D577" s="28"/>
      <c r="E577" s="26" t="s">
        <v>57</v>
      </c>
      <c r="F577" s="26"/>
      <c r="G577" s="26"/>
      <c r="H577" s="26"/>
      <c r="I577" s="26"/>
      <c r="J577" s="26"/>
      <c r="K577" s="29"/>
      <c r="L577" s="31"/>
    </row>
    <row r="578" hidden="1">
      <c r="A578" s="26">
        <v>714.0</v>
      </c>
      <c r="B578" s="26" t="s">
        <v>54</v>
      </c>
      <c r="C578" s="34" t="s">
        <v>746</v>
      </c>
      <c r="D578" s="28"/>
      <c r="E578" s="26" t="s">
        <v>57</v>
      </c>
      <c r="F578" s="26"/>
      <c r="G578" s="26"/>
      <c r="H578" s="26"/>
      <c r="I578" s="26"/>
      <c r="J578" s="26"/>
      <c r="K578" s="29"/>
      <c r="L578" s="31"/>
    </row>
    <row r="579" hidden="1">
      <c r="A579" s="26">
        <v>715.0</v>
      </c>
      <c r="B579" s="26" t="s">
        <v>54</v>
      </c>
      <c r="C579" s="34" t="s">
        <v>780</v>
      </c>
      <c r="D579" s="28"/>
      <c r="E579" s="26" t="s">
        <v>57</v>
      </c>
      <c r="F579" s="26"/>
      <c r="G579" s="26"/>
      <c r="H579" s="26"/>
      <c r="I579" s="26"/>
      <c r="J579" s="26"/>
      <c r="K579" s="29"/>
      <c r="L579" s="31"/>
    </row>
    <row r="580" hidden="1">
      <c r="A580" s="26">
        <v>716.0</v>
      </c>
      <c r="B580" s="26" t="s">
        <v>54</v>
      </c>
      <c r="C580" s="34" t="s">
        <v>782</v>
      </c>
      <c r="D580" s="28"/>
      <c r="E580" s="26" t="s">
        <v>57</v>
      </c>
      <c r="F580" s="26"/>
      <c r="G580" s="26"/>
      <c r="H580" s="26"/>
      <c r="I580" s="26" t="s">
        <v>600</v>
      </c>
      <c r="J580" s="26" t="s">
        <v>600</v>
      </c>
      <c r="K580" s="29">
        <v>37.0</v>
      </c>
      <c r="L580" s="31"/>
    </row>
    <row r="581" hidden="1">
      <c r="A581" s="26">
        <v>717.0</v>
      </c>
      <c r="B581" s="26" t="s">
        <v>54</v>
      </c>
      <c r="C581" s="34" t="s">
        <v>783</v>
      </c>
      <c r="D581" s="28"/>
      <c r="E581" s="26" t="s">
        <v>57</v>
      </c>
      <c r="F581" s="26"/>
      <c r="G581" s="26"/>
      <c r="H581" s="26"/>
      <c r="I581" s="26"/>
      <c r="J581" s="26"/>
      <c r="K581" s="29"/>
      <c r="L581" s="31"/>
    </row>
    <row r="582" hidden="1">
      <c r="A582" s="26">
        <v>718.0</v>
      </c>
      <c r="B582" s="26" t="s">
        <v>54</v>
      </c>
      <c r="C582" s="34" t="s">
        <v>785</v>
      </c>
      <c r="D582" s="28"/>
      <c r="E582" s="26" t="s">
        <v>57</v>
      </c>
      <c r="F582" s="26"/>
      <c r="G582" s="26"/>
      <c r="H582" s="26"/>
      <c r="I582" s="26"/>
      <c r="J582" s="26"/>
      <c r="K582" s="29">
        <v>6.0</v>
      </c>
      <c r="L582" s="31"/>
    </row>
    <row r="583" hidden="1">
      <c r="A583" s="26">
        <v>719.0</v>
      </c>
      <c r="B583" s="26" t="s">
        <v>54</v>
      </c>
      <c r="C583" s="34" t="s">
        <v>787</v>
      </c>
      <c r="D583" s="28"/>
      <c r="E583" s="26" t="s">
        <v>57</v>
      </c>
      <c r="F583" s="26"/>
      <c r="G583" s="26"/>
      <c r="H583" s="26"/>
      <c r="I583" s="26"/>
      <c r="J583" s="26"/>
      <c r="K583" s="29"/>
      <c r="L583" s="31"/>
    </row>
    <row r="584" hidden="1">
      <c r="A584" s="26">
        <v>720.0</v>
      </c>
      <c r="B584" s="26" t="s">
        <v>54</v>
      </c>
      <c r="C584" s="34" t="s">
        <v>697</v>
      </c>
      <c r="D584" s="28"/>
      <c r="E584" s="26" t="s">
        <v>57</v>
      </c>
      <c r="F584" s="26"/>
      <c r="G584" s="26"/>
      <c r="H584" s="26"/>
      <c r="I584" s="26"/>
      <c r="J584" s="26"/>
      <c r="K584" s="29"/>
      <c r="L584" s="31"/>
    </row>
    <row r="585" hidden="1">
      <c r="A585" s="26">
        <v>721.0</v>
      </c>
      <c r="B585" s="26" t="s">
        <v>54</v>
      </c>
      <c r="C585" s="34" t="s">
        <v>756</v>
      </c>
      <c r="D585" s="28"/>
      <c r="E585" s="26" t="s">
        <v>82</v>
      </c>
      <c r="F585" s="26"/>
      <c r="G585" s="26"/>
      <c r="H585" s="26"/>
      <c r="I585" s="26"/>
      <c r="J585" s="26"/>
      <c r="K585" s="29"/>
      <c r="L585" s="31"/>
    </row>
    <row r="586" hidden="1">
      <c r="A586" s="26">
        <v>722.0</v>
      </c>
      <c r="B586" s="26" t="s">
        <v>54</v>
      </c>
      <c r="C586" s="34" t="s">
        <v>789</v>
      </c>
      <c r="D586" s="28"/>
      <c r="E586" s="26" t="s">
        <v>57</v>
      </c>
      <c r="F586" s="26"/>
      <c r="G586" s="26"/>
      <c r="H586" s="26"/>
      <c r="I586" s="26"/>
      <c r="J586" s="26"/>
      <c r="K586" s="29"/>
      <c r="L586" s="31"/>
    </row>
    <row r="587" hidden="1">
      <c r="A587" s="26">
        <v>723.0</v>
      </c>
      <c r="B587" s="26" t="s">
        <v>54</v>
      </c>
      <c r="C587" s="34" t="s">
        <v>791</v>
      </c>
      <c r="D587" s="28"/>
      <c r="E587" s="26" t="s">
        <v>57</v>
      </c>
      <c r="F587" s="26"/>
      <c r="G587" s="26"/>
      <c r="H587" s="26"/>
      <c r="I587" s="26"/>
      <c r="J587" s="26"/>
      <c r="K587" s="29"/>
      <c r="L587" s="31"/>
    </row>
    <row r="588" hidden="1">
      <c r="A588" s="26">
        <v>724.0</v>
      </c>
      <c r="B588" s="26" t="s">
        <v>54</v>
      </c>
      <c r="C588" s="34" t="s">
        <v>629</v>
      </c>
      <c r="D588" s="28"/>
      <c r="E588" s="26" t="s">
        <v>82</v>
      </c>
      <c r="F588" s="26"/>
      <c r="G588" s="26"/>
      <c r="H588" s="26"/>
      <c r="I588" s="26"/>
      <c r="J588" s="26"/>
      <c r="K588" s="29"/>
      <c r="L588" s="31"/>
    </row>
    <row r="589" hidden="1">
      <c r="A589" s="26">
        <v>725.0</v>
      </c>
      <c r="B589" s="26" t="s">
        <v>54</v>
      </c>
      <c r="C589" s="34" t="s">
        <v>793</v>
      </c>
      <c r="D589" s="28"/>
      <c r="E589" s="26" t="s">
        <v>57</v>
      </c>
      <c r="F589" s="26"/>
      <c r="G589" s="26"/>
      <c r="H589" s="26"/>
      <c r="I589" s="26"/>
      <c r="J589" s="26"/>
      <c r="K589" s="29"/>
      <c r="L589" s="31"/>
    </row>
    <row r="590" hidden="1">
      <c r="A590" s="26">
        <v>726.0</v>
      </c>
      <c r="B590" s="26" t="s">
        <v>54</v>
      </c>
      <c r="C590" s="34" t="s">
        <v>796</v>
      </c>
      <c r="D590" s="28"/>
      <c r="E590" s="26" t="s">
        <v>57</v>
      </c>
      <c r="F590" s="26"/>
      <c r="G590" s="26"/>
      <c r="H590" s="26"/>
      <c r="I590" s="26"/>
      <c r="J590" s="26"/>
      <c r="K590" s="29"/>
      <c r="L590" s="31"/>
    </row>
    <row r="591" hidden="1">
      <c r="A591" s="26">
        <v>727.0</v>
      </c>
      <c r="B591" s="26" t="s">
        <v>54</v>
      </c>
      <c r="C591" s="34" t="s">
        <v>596</v>
      </c>
      <c r="D591" s="28"/>
      <c r="E591" s="26" t="s">
        <v>57</v>
      </c>
      <c r="F591" s="26"/>
      <c r="G591" s="26"/>
      <c r="H591" s="26"/>
      <c r="I591" s="26"/>
      <c r="J591" s="26"/>
      <c r="K591" s="29"/>
      <c r="L591" s="31"/>
    </row>
    <row r="592" hidden="1">
      <c r="A592" s="26">
        <v>728.0</v>
      </c>
      <c r="B592" s="26" t="s">
        <v>54</v>
      </c>
      <c r="C592" s="34" t="s">
        <v>339</v>
      </c>
      <c r="D592" s="28"/>
      <c r="E592" s="26" t="s">
        <v>57</v>
      </c>
      <c r="F592" s="26"/>
      <c r="G592" s="26"/>
      <c r="H592" s="26"/>
      <c r="I592" s="26"/>
      <c r="J592" s="26"/>
      <c r="K592" s="29"/>
      <c r="L592" s="31"/>
    </row>
    <row r="593" hidden="1">
      <c r="A593" s="26">
        <v>729.0</v>
      </c>
      <c r="B593" s="26" t="s">
        <v>54</v>
      </c>
      <c r="C593" s="34" t="s">
        <v>798</v>
      </c>
      <c r="D593" s="28"/>
      <c r="E593" s="26" t="s">
        <v>57</v>
      </c>
      <c r="F593" s="26"/>
      <c r="G593" s="26"/>
      <c r="H593" s="26"/>
      <c r="I593" s="26"/>
      <c r="J593" s="26"/>
      <c r="K593" s="29"/>
      <c r="L593" s="31"/>
    </row>
    <row r="594" hidden="1">
      <c r="A594" s="26">
        <v>730.0</v>
      </c>
      <c r="B594" s="26" t="s">
        <v>54</v>
      </c>
      <c r="C594" s="34" t="s">
        <v>557</v>
      </c>
      <c r="D594" s="28"/>
      <c r="E594" s="26" t="s">
        <v>82</v>
      </c>
      <c r="F594" s="26"/>
      <c r="G594" s="26"/>
      <c r="H594" s="26"/>
      <c r="I594" s="26"/>
      <c r="J594" s="26"/>
      <c r="K594" s="29"/>
      <c r="L594" s="31"/>
    </row>
    <row r="595" hidden="1">
      <c r="A595" s="26">
        <v>731.0</v>
      </c>
      <c r="B595" s="26" t="s">
        <v>54</v>
      </c>
      <c r="C595" s="34" t="s">
        <v>800</v>
      </c>
      <c r="D595" s="28"/>
      <c r="E595" s="26" t="s">
        <v>57</v>
      </c>
      <c r="F595" s="26"/>
      <c r="G595" s="26"/>
      <c r="H595" s="26"/>
      <c r="I595" s="26"/>
      <c r="J595" s="26"/>
      <c r="K595" s="29"/>
      <c r="L595" s="31"/>
    </row>
    <row r="596" hidden="1">
      <c r="A596" s="26">
        <v>732.0</v>
      </c>
      <c r="B596" s="26" t="s">
        <v>54</v>
      </c>
      <c r="C596" s="34" t="s">
        <v>679</v>
      </c>
      <c r="D596" s="28"/>
      <c r="E596" s="26" t="s">
        <v>57</v>
      </c>
      <c r="F596" s="26"/>
      <c r="G596" s="26"/>
      <c r="H596" s="26"/>
      <c r="I596" s="26"/>
      <c r="J596" s="26"/>
      <c r="K596" s="29"/>
      <c r="L596" s="31"/>
    </row>
    <row r="597" hidden="1">
      <c r="A597" s="26">
        <v>733.0</v>
      </c>
      <c r="B597" s="26" t="s">
        <v>54</v>
      </c>
      <c r="C597" s="34" t="s">
        <v>123</v>
      </c>
      <c r="D597" s="28"/>
      <c r="E597" s="26" t="s">
        <v>57</v>
      </c>
      <c r="F597" s="26"/>
      <c r="G597" s="26"/>
      <c r="H597" s="26"/>
      <c r="I597" s="26"/>
      <c r="J597" s="26"/>
      <c r="K597" s="29"/>
      <c r="L597" s="31"/>
    </row>
    <row r="598" hidden="1">
      <c r="A598" s="26">
        <v>734.0</v>
      </c>
      <c r="B598" s="26" t="s">
        <v>54</v>
      </c>
      <c r="C598" s="34" t="s">
        <v>802</v>
      </c>
      <c r="D598" s="28"/>
      <c r="E598" s="26" t="s">
        <v>82</v>
      </c>
      <c r="F598" s="26"/>
      <c r="G598" s="26"/>
      <c r="H598" s="26"/>
      <c r="I598" s="26"/>
      <c r="J598" s="26"/>
      <c r="K598" s="29"/>
      <c r="L598" s="31"/>
    </row>
    <row r="599" hidden="1">
      <c r="A599" s="26">
        <v>735.0</v>
      </c>
      <c r="B599" s="26" t="s">
        <v>54</v>
      </c>
      <c r="C599" s="34" t="s">
        <v>804</v>
      </c>
      <c r="D599" s="28"/>
      <c r="E599" s="26" t="s">
        <v>57</v>
      </c>
      <c r="F599" s="26"/>
      <c r="G599" s="26"/>
      <c r="H599" s="26"/>
      <c r="I599" s="26"/>
      <c r="J599" s="26"/>
      <c r="K599" s="29"/>
      <c r="L599" s="31"/>
    </row>
    <row r="600" hidden="1">
      <c r="A600" s="26">
        <v>736.0</v>
      </c>
      <c r="B600" s="26" t="s">
        <v>54</v>
      </c>
      <c r="C600" s="34" t="s">
        <v>807</v>
      </c>
      <c r="D600" s="28"/>
      <c r="E600" s="26" t="s">
        <v>57</v>
      </c>
      <c r="F600" s="26"/>
      <c r="G600" s="26"/>
      <c r="H600" s="26"/>
      <c r="I600" s="26"/>
      <c r="J600" s="26"/>
      <c r="K600" s="29"/>
      <c r="L600" s="31"/>
    </row>
    <row r="601" hidden="1">
      <c r="A601" s="26">
        <v>737.0</v>
      </c>
      <c r="B601" s="26" t="s">
        <v>54</v>
      </c>
      <c r="C601" s="34" t="s">
        <v>808</v>
      </c>
      <c r="D601" s="28"/>
      <c r="E601" s="26" t="s">
        <v>57</v>
      </c>
      <c r="F601" s="26"/>
      <c r="G601" s="26"/>
      <c r="H601" s="26"/>
      <c r="I601" s="26"/>
      <c r="J601" s="26"/>
      <c r="K601" s="29"/>
      <c r="L601" s="31"/>
    </row>
    <row r="602" hidden="1">
      <c r="A602" s="26">
        <v>738.0</v>
      </c>
      <c r="B602" s="26" t="s">
        <v>54</v>
      </c>
      <c r="C602" s="34" t="s">
        <v>810</v>
      </c>
      <c r="D602" s="28"/>
      <c r="E602" s="26" t="s">
        <v>57</v>
      </c>
      <c r="F602" s="26" t="s">
        <v>44</v>
      </c>
      <c r="G602" s="26"/>
      <c r="H602" s="26"/>
      <c r="I602" s="26" t="s">
        <v>600</v>
      </c>
      <c r="J602" s="26" t="s">
        <v>600</v>
      </c>
      <c r="K602" s="29">
        <v>7.0</v>
      </c>
      <c r="L602" s="31"/>
    </row>
    <row r="603" hidden="1">
      <c r="A603" s="26">
        <v>739.0</v>
      </c>
      <c r="B603" s="26" t="s">
        <v>54</v>
      </c>
      <c r="C603" s="34" t="s">
        <v>739</v>
      </c>
      <c r="D603" s="28"/>
      <c r="E603" s="26" t="s">
        <v>57</v>
      </c>
      <c r="F603" s="26"/>
      <c r="G603" s="26"/>
      <c r="H603" s="26"/>
      <c r="I603" s="26"/>
      <c r="J603" s="26"/>
      <c r="K603" s="29"/>
      <c r="L603" s="31"/>
    </row>
    <row r="604" hidden="1">
      <c r="A604" s="26">
        <v>740.0</v>
      </c>
      <c r="B604" s="26" t="s">
        <v>54</v>
      </c>
      <c r="C604" s="34" t="s">
        <v>811</v>
      </c>
      <c r="D604" s="28"/>
      <c r="E604" s="26" t="s">
        <v>57</v>
      </c>
      <c r="F604" s="26"/>
      <c r="G604" s="26"/>
      <c r="H604" s="26"/>
      <c r="I604" s="26"/>
      <c r="J604" s="26"/>
      <c r="K604" s="29"/>
      <c r="L604" s="31"/>
    </row>
    <row r="605" hidden="1">
      <c r="A605" s="26">
        <v>741.0</v>
      </c>
      <c r="B605" s="26" t="s">
        <v>54</v>
      </c>
      <c r="C605" s="34" t="s">
        <v>813</v>
      </c>
      <c r="D605" s="28"/>
      <c r="E605" s="26" t="s">
        <v>57</v>
      </c>
      <c r="F605" s="26"/>
      <c r="G605" s="26"/>
      <c r="H605" s="26"/>
      <c r="I605" s="26"/>
      <c r="J605" s="26"/>
      <c r="K605" s="29"/>
      <c r="L605" s="31"/>
    </row>
    <row r="606" hidden="1">
      <c r="A606" s="26">
        <v>742.0</v>
      </c>
      <c r="B606" s="26" t="s">
        <v>54</v>
      </c>
      <c r="C606" s="34" t="s">
        <v>452</v>
      </c>
      <c r="D606" s="28"/>
      <c r="E606" s="26" t="s">
        <v>82</v>
      </c>
      <c r="F606" s="26"/>
      <c r="G606" s="26"/>
      <c r="H606" s="26"/>
      <c r="I606" s="26"/>
      <c r="J606" s="26"/>
      <c r="K606" s="29"/>
      <c r="L606" s="31"/>
    </row>
    <row r="607" hidden="1">
      <c r="A607" s="26">
        <v>743.0</v>
      </c>
      <c r="B607" s="26" t="s">
        <v>54</v>
      </c>
      <c r="C607" s="34" t="s">
        <v>815</v>
      </c>
      <c r="D607" s="28"/>
      <c r="E607" s="26" t="s">
        <v>82</v>
      </c>
      <c r="F607" s="26"/>
      <c r="G607" s="26"/>
      <c r="H607" s="26"/>
      <c r="I607" s="26"/>
      <c r="J607" s="26"/>
      <c r="K607" s="29"/>
      <c r="L607" s="31"/>
    </row>
    <row r="608" hidden="1">
      <c r="A608" s="26">
        <v>744.0</v>
      </c>
      <c r="B608" s="26" t="s">
        <v>54</v>
      </c>
      <c r="C608" s="34" t="s">
        <v>818</v>
      </c>
      <c r="D608" s="28"/>
      <c r="E608" s="26" t="s">
        <v>57</v>
      </c>
      <c r="F608" s="26"/>
      <c r="G608" s="26"/>
      <c r="H608" s="26"/>
      <c r="I608" s="26"/>
      <c r="J608" s="26"/>
      <c r="K608" s="29"/>
      <c r="L608" s="31"/>
    </row>
    <row r="609" hidden="1">
      <c r="A609" s="26">
        <v>745.0</v>
      </c>
      <c r="B609" s="26" t="s">
        <v>54</v>
      </c>
      <c r="C609" s="34" t="s">
        <v>524</v>
      </c>
      <c r="D609" s="28"/>
      <c r="E609" s="26" t="s">
        <v>57</v>
      </c>
      <c r="F609" s="26"/>
      <c r="G609" s="26"/>
      <c r="H609" s="26"/>
      <c r="I609" s="26"/>
      <c r="J609" s="26"/>
      <c r="K609" s="29"/>
      <c r="L609" s="31"/>
    </row>
    <row r="610" hidden="1">
      <c r="A610" s="26">
        <v>746.0</v>
      </c>
      <c r="B610" s="26" t="s">
        <v>54</v>
      </c>
      <c r="C610" s="34" t="s">
        <v>820</v>
      </c>
      <c r="D610" s="28"/>
      <c r="E610" s="26" t="s">
        <v>57</v>
      </c>
      <c r="F610" s="26"/>
      <c r="G610" s="26"/>
      <c r="H610" s="26"/>
      <c r="I610" s="26"/>
      <c r="J610" s="26"/>
      <c r="K610" s="29"/>
      <c r="L610" s="31"/>
    </row>
    <row r="611" hidden="1">
      <c r="A611" s="26">
        <v>747.0</v>
      </c>
      <c r="B611" s="26" t="s">
        <v>54</v>
      </c>
      <c r="C611" s="34" t="s">
        <v>484</v>
      </c>
      <c r="D611" s="28"/>
      <c r="E611" s="26" t="s">
        <v>57</v>
      </c>
      <c r="F611" s="26"/>
      <c r="G611" s="26"/>
      <c r="H611" s="26"/>
      <c r="I611" s="26"/>
      <c r="J611" s="26"/>
      <c r="K611" s="29"/>
      <c r="L611" s="31"/>
    </row>
    <row r="612" hidden="1">
      <c r="A612" s="26">
        <v>748.0</v>
      </c>
      <c r="B612" s="26" t="s">
        <v>54</v>
      </c>
      <c r="C612" s="34" t="s">
        <v>754</v>
      </c>
      <c r="D612" s="28"/>
      <c r="E612" s="26" t="s">
        <v>57</v>
      </c>
      <c r="F612" s="26"/>
      <c r="G612" s="26"/>
      <c r="H612" s="26"/>
      <c r="I612" s="26"/>
      <c r="J612" s="26"/>
      <c r="K612" s="29"/>
      <c r="L612" s="31"/>
    </row>
    <row r="613" hidden="1">
      <c r="A613" s="26">
        <v>749.0</v>
      </c>
      <c r="B613" s="26" t="s">
        <v>54</v>
      </c>
      <c r="C613" s="34" t="s">
        <v>822</v>
      </c>
      <c r="D613" s="28"/>
      <c r="E613" s="26" t="s">
        <v>57</v>
      </c>
      <c r="F613" s="26"/>
      <c r="G613" s="26"/>
      <c r="H613" s="26"/>
      <c r="I613" s="26"/>
      <c r="J613" s="26"/>
      <c r="K613" s="29"/>
      <c r="L613" s="31"/>
    </row>
    <row r="614" hidden="1">
      <c r="A614" s="26">
        <v>750.0</v>
      </c>
      <c r="B614" s="26" t="s">
        <v>54</v>
      </c>
      <c r="C614" s="34" t="s">
        <v>775</v>
      </c>
      <c r="D614" s="28"/>
      <c r="E614" s="26" t="s">
        <v>57</v>
      </c>
      <c r="F614" s="26"/>
      <c r="G614" s="26"/>
      <c r="H614" s="26"/>
      <c r="I614" s="26"/>
      <c r="J614" s="26"/>
      <c r="K614" s="29"/>
      <c r="L614" s="31"/>
    </row>
    <row r="615" hidden="1">
      <c r="A615" s="26">
        <v>751.0</v>
      </c>
      <c r="B615" s="26" t="s">
        <v>54</v>
      </c>
      <c r="C615" s="34" t="s">
        <v>823</v>
      </c>
      <c r="D615" s="28"/>
      <c r="E615" s="26" t="s">
        <v>57</v>
      </c>
      <c r="F615" s="26"/>
      <c r="G615" s="26"/>
      <c r="H615" s="26"/>
      <c r="I615" s="26"/>
      <c r="J615" s="26"/>
      <c r="K615" s="29"/>
      <c r="L615" s="31"/>
    </row>
    <row r="616" hidden="1">
      <c r="A616" s="26">
        <v>752.0</v>
      </c>
      <c r="B616" s="26" t="s">
        <v>54</v>
      </c>
      <c r="C616" s="34" t="s">
        <v>825</v>
      </c>
      <c r="D616" s="28"/>
      <c r="E616" s="26" t="s">
        <v>57</v>
      </c>
      <c r="F616" s="26"/>
      <c r="G616" s="26"/>
      <c r="H616" s="26"/>
      <c r="I616" s="26"/>
      <c r="J616" s="26"/>
      <c r="K616" s="29"/>
      <c r="L616" s="31"/>
    </row>
    <row r="617" hidden="1">
      <c r="A617" s="26">
        <v>753.0</v>
      </c>
      <c r="B617" s="26" t="s">
        <v>54</v>
      </c>
      <c r="C617" s="34" t="s">
        <v>827</v>
      </c>
      <c r="D617" s="28"/>
      <c r="E617" s="26" t="s">
        <v>57</v>
      </c>
      <c r="F617" s="26"/>
      <c r="G617" s="26"/>
      <c r="H617" s="26"/>
      <c r="I617" s="26" t="s">
        <v>600</v>
      </c>
      <c r="J617" s="26" t="s">
        <v>600</v>
      </c>
      <c r="K617" s="29">
        <v>6.0</v>
      </c>
      <c r="L617" s="31"/>
    </row>
    <row r="618" hidden="1">
      <c r="A618" s="26">
        <v>754.0</v>
      </c>
      <c r="B618" s="26" t="s">
        <v>54</v>
      </c>
      <c r="C618" s="34" t="s">
        <v>828</v>
      </c>
      <c r="D618" s="28"/>
      <c r="E618" s="26" t="s">
        <v>57</v>
      </c>
      <c r="F618" s="26"/>
      <c r="G618" s="26"/>
      <c r="H618" s="26"/>
      <c r="I618" s="26"/>
      <c r="J618" s="26"/>
      <c r="K618" s="29"/>
      <c r="L618" s="31"/>
    </row>
    <row r="619" hidden="1">
      <c r="A619" s="26">
        <v>755.0</v>
      </c>
      <c r="B619" s="26" t="s">
        <v>54</v>
      </c>
      <c r="C619" s="34" t="s">
        <v>830</v>
      </c>
      <c r="D619" s="28"/>
      <c r="E619" s="26" t="s">
        <v>57</v>
      </c>
      <c r="F619" s="26"/>
      <c r="G619" s="26"/>
      <c r="H619" s="26"/>
      <c r="I619" s="26"/>
      <c r="J619" s="26"/>
      <c r="K619" s="29"/>
      <c r="L619" s="31"/>
    </row>
    <row r="620" hidden="1">
      <c r="A620" s="26">
        <v>757.0</v>
      </c>
      <c r="B620" s="26" t="s">
        <v>54</v>
      </c>
      <c r="C620" s="34" t="s">
        <v>832</v>
      </c>
      <c r="D620" s="28"/>
      <c r="E620" s="26" t="s">
        <v>57</v>
      </c>
      <c r="F620" s="26"/>
      <c r="G620" s="26"/>
      <c r="H620" s="26"/>
      <c r="I620" s="26"/>
      <c r="J620" s="26"/>
      <c r="K620" s="29"/>
      <c r="L620" s="31"/>
    </row>
    <row r="621" hidden="1">
      <c r="A621" s="26">
        <v>758.0</v>
      </c>
      <c r="B621" s="26" t="s">
        <v>54</v>
      </c>
      <c r="C621" s="34" t="s">
        <v>484</v>
      </c>
      <c r="D621" s="28"/>
      <c r="E621" s="26" t="s">
        <v>57</v>
      </c>
      <c r="F621" s="26"/>
      <c r="G621" s="26"/>
      <c r="H621" s="26"/>
      <c r="I621" s="26"/>
      <c r="J621" s="26"/>
      <c r="K621" s="29"/>
      <c r="L621" s="31"/>
    </row>
    <row r="622" hidden="1">
      <c r="A622" s="26">
        <v>759.0</v>
      </c>
      <c r="B622" s="26" t="s">
        <v>54</v>
      </c>
      <c r="C622" s="34" t="s">
        <v>833</v>
      </c>
      <c r="D622" s="28"/>
      <c r="E622" s="26" t="s">
        <v>57</v>
      </c>
      <c r="F622" s="26" t="s">
        <v>44</v>
      </c>
      <c r="G622" s="26"/>
      <c r="H622" s="26"/>
      <c r="I622" s="26" t="s">
        <v>600</v>
      </c>
      <c r="J622" s="26" t="s">
        <v>600</v>
      </c>
      <c r="K622" s="29">
        <v>8.0</v>
      </c>
      <c r="L622" s="31"/>
    </row>
    <row r="623" hidden="1">
      <c r="A623" s="26">
        <v>760.0</v>
      </c>
      <c r="B623" s="26" t="s">
        <v>54</v>
      </c>
      <c r="C623" s="34" t="s">
        <v>415</v>
      </c>
      <c r="D623" s="28"/>
      <c r="E623" s="26" t="s">
        <v>57</v>
      </c>
      <c r="F623" s="26"/>
      <c r="G623" s="26"/>
      <c r="H623" s="26"/>
      <c r="I623" s="26"/>
      <c r="J623" s="26"/>
      <c r="K623" s="29"/>
      <c r="L623" s="31"/>
    </row>
    <row r="624" hidden="1">
      <c r="A624" s="26">
        <v>761.0</v>
      </c>
      <c r="B624" s="26" t="s">
        <v>54</v>
      </c>
      <c r="C624" s="34" t="s">
        <v>834</v>
      </c>
      <c r="D624" s="28"/>
      <c r="E624" s="26" t="s">
        <v>57</v>
      </c>
      <c r="F624" s="26"/>
      <c r="G624" s="26"/>
      <c r="H624" s="26"/>
      <c r="I624" s="26"/>
      <c r="J624" s="26"/>
      <c r="K624" s="29"/>
      <c r="L624" s="31"/>
    </row>
    <row r="625" hidden="1">
      <c r="A625" s="26">
        <v>762.0</v>
      </c>
      <c r="B625" s="26" t="s">
        <v>54</v>
      </c>
      <c r="C625" s="34" t="s">
        <v>760</v>
      </c>
      <c r="D625" s="28"/>
      <c r="E625" s="26" t="s">
        <v>57</v>
      </c>
      <c r="F625" s="26"/>
      <c r="G625" s="26"/>
      <c r="H625" s="26"/>
      <c r="I625" s="26"/>
      <c r="J625" s="26"/>
      <c r="K625" s="29"/>
      <c r="L625" s="31"/>
    </row>
    <row r="626" hidden="1">
      <c r="A626" s="26">
        <v>763.0</v>
      </c>
      <c r="B626" s="26" t="s">
        <v>54</v>
      </c>
      <c r="C626" s="34" t="s">
        <v>837</v>
      </c>
      <c r="D626" s="28"/>
      <c r="E626" s="26" t="s">
        <v>57</v>
      </c>
      <c r="F626" s="26"/>
      <c r="G626" s="26"/>
      <c r="H626" s="26"/>
      <c r="I626" s="26" t="s">
        <v>600</v>
      </c>
      <c r="J626" s="26" t="s">
        <v>600</v>
      </c>
      <c r="K626" s="29">
        <v>2.0</v>
      </c>
      <c r="L626" s="31"/>
    </row>
    <row r="627" hidden="1">
      <c r="A627" s="26">
        <v>764.0</v>
      </c>
      <c r="B627" s="26" t="s">
        <v>54</v>
      </c>
      <c r="C627" s="34" t="s">
        <v>839</v>
      </c>
      <c r="D627" s="28"/>
      <c r="E627" s="26" t="s">
        <v>57</v>
      </c>
      <c r="F627" s="26"/>
      <c r="G627" s="26"/>
      <c r="H627" s="26"/>
      <c r="I627" s="26" t="s">
        <v>600</v>
      </c>
      <c r="J627" s="26" t="s">
        <v>600</v>
      </c>
      <c r="K627" s="29">
        <v>6.0</v>
      </c>
      <c r="L627" s="31"/>
    </row>
    <row r="628" hidden="1">
      <c r="A628" s="26">
        <v>765.0</v>
      </c>
      <c r="B628" s="26" t="s">
        <v>54</v>
      </c>
      <c r="C628" s="34" t="s">
        <v>841</v>
      </c>
      <c r="D628" s="28"/>
      <c r="E628" s="26" t="s">
        <v>57</v>
      </c>
      <c r="F628" s="26"/>
      <c r="G628" s="26"/>
      <c r="H628" s="26"/>
      <c r="I628" s="26" t="s">
        <v>600</v>
      </c>
      <c r="J628" s="26" t="s">
        <v>600</v>
      </c>
      <c r="K628" s="29">
        <v>6.0</v>
      </c>
      <c r="L628" s="31"/>
    </row>
    <row r="629" hidden="1">
      <c r="A629" s="26">
        <v>766.0</v>
      </c>
      <c r="B629" s="26" t="s">
        <v>54</v>
      </c>
      <c r="C629" s="34" t="s">
        <v>808</v>
      </c>
      <c r="D629" s="28"/>
      <c r="E629" s="26" t="s">
        <v>82</v>
      </c>
      <c r="F629" s="26"/>
      <c r="G629" s="26"/>
      <c r="H629" s="26"/>
      <c r="I629" s="26"/>
      <c r="J629" s="26"/>
      <c r="K629" s="29"/>
      <c r="L629" s="31"/>
    </row>
    <row r="630" hidden="1">
      <c r="A630" s="26">
        <v>767.0</v>
      </c>
      <c r="B630" s="26" t="s">
        <v>54</v>
      </c>
      <c r="C630" s="26"/>
      <c r="D630" s="28"/>
      <c r="E630" s="26" t="s">
        <v>82</v>
      </c>
      <c r="F630" s="26"/>
      <c r="G630" s="26"/>
      <c r="H630" s="26"/>
      <c r="I630" s="26"/>
      <c r="J630" s="26"/>
      <c r="K630" s="29"/>
      <c r="L630" s="31"/>
    </row>
    <row r="631" hidden="1">
      <c r="A631" s="26">
        <v>768.0</v>
      </c>
      <c r="B631" s="26" t="s">
        <v>54</v>
      </c>
      <c r="C631" s="34" t="s">
        <v>842</v>
      </c>
      <c r="D631" s="28"/>
      <c r="E631" s="26" t="s">
        <v>57</v>
      </c>
      <c r="F631" s="26"/>
      <c r="G631" s="26"/>
      <c r="H631" s="26"/>
      <c r="I631" s="26"/>
      <c r="J631" s="26"/>
      <c r="K631" s="29">
        <v>11.0</v>
      </c>
      <c r="L631" s="31"/>
    </row>
    <row r="632" hidden="1">
      <c r="A632" s="26">
        <v>769.0</v>
      </c>
      <c r="B632" s="26" t="s">
        <v>54</v>
      </c>
      <c r="C632" s="34" t="s">
        <v>650</v>
      </c>
      <c r="D632" s="28"/>
      <c r="E632" s="26" t="s">
        <v>57</v>
      </c>
      <c r="F632" s="26"/>
      <c r="G632" s="26"/>
      <c r="H632" s="26"/>
      <c r="I632" s="26"/>
      <c r="J632" s="26"/>
      <c r="K632" s="29">
        <v>6.0</v>
      </c>
      <c r="L632" s="31"/>
    </row>
    <row r="633" hidden="1">
      <c r="A633" s="26">
        <v>770.0</v>
      </c>
      <c r="B633" s="26" t="s">
        <v>54</v>
      </c>
      <c r="C633" s="34" t="s">
        <v>843</v>
      </c>
      <c r="D633" s="28"/>
      <c r="E633" s="26" t="s">
        <v>57</v>
      </c>
      <c r="F633" s="26"/>
      <c r="G633" s="26"/>
      <c r="H633" s="26"/>
      <c r="I633" s="26"/>
      <c r="J633" s="26"/>
      <c r="K633" s="29"/>
      <c r="L633" s="31"/>
    </row>
    <row r="634" hidden="1">
      <c r="A634" s="26">
        <v>771.0</v>
      </c>
      <c r="B634" s="26" t="s">
        <v>54</v>
      </c>
      <c r="C634" s="34" t="s">
        <v>844</v>
      </c>
      <c r="D634" s="28"/>
      <c r="E634" s="26" t="s">
        <v>57</v>
      </c>
      <c r="F634" s="26"/>
      <c r="G634" s="26"/>
      <c r="H634" s="26"/>
      <c r="I634" s="26"/>
      <c r="J634" s="26"/>
      <c r="K634" s="29">
        <v>27.0</v>
      </c>
      <c r="L634" s="31"/>
    </row>
    <row r="635" hidden="1">
      <c r="A635" s="26">
        <v>772.0</v>
      </c>
      <c r="B635" s="26" t="s">
        <v>54</v>
      </c>
      <c r="C635" s="34" t="s">
        <v>846</v>
      </c>
      <c r="D635" s="28"/>
      <c r="E635" s="26" t="s">
        <v>57</v>
      </c>
      <c r="F635" s="26"/>
      <c r="G635" s="26"/>
      <c r="H635" s="26"/>
      <c r="I635" s="26"/>
      <c r="J635" s="26"/>
      <c r="K635" s="29">
        <v>2.0</v>
      </c>
      <c r="L635" s="31"/>
    </row>
    <row r="636" hidden="1">
      <c r="A636" s="26">
        <v>773.0</v>
      </c>
      <c r="B636" s="26" t="s">
        <v>54</v>
      </c>
      <c r="C636" s="34" t="s">
        <v>847</v>
      </c>
      <c r="D636" s="28"/>
      <c r="E636" s="26" t="s">
        <v>57</v>
      </c>
      <c r="F636" s="26"/>
      <c r="G636" s="26"/>
      <c r="H636" s="26"/>
      <c r="I636" s="26"/>
      <c r="J636" s="26"/>
      <c r="K636" s="29"/>
      <c r="L636" s="31"/>
    </row>
    <row r="637" hidden="1">
      <c r="A637" s="26">
        <v>774.0</v>
      </c>
      <c r="B637" s="26" t="s">
        <v>54</v>
      </c>
      <c r="C637" s="34" t="s">
        <v>849</v>
      </c>
      <c r="D637" s="28"/>
      <c r="E637" s="26" t="s">
        <v>57</v>
      </c>
      <c r="F637" s="26"/>
      <c r="G637" s="26"/>
      <c r="H637" s="26"/>
      <c r="I637" s="26"/>
      <c r="J637" s="26"/>
      <c r="K637" s="29"/>
      <c r="L637" s="31"/>
    </row>
    <row r="638" hidden="1">
      <c r="A638" s="26">
        <v>775.0</v>
      </c>
      <c r="B638" s="26" t="s">
        <v>54</v>
      </c>
      <c r="C638" s="34" t="s">
        <v>851</v>
      </c>
      <c r="D638" s="28"/>
      <c r="E638" s="26" t="s">
        <v>57</v>
      </c>
      <c r="F638" s="26"/>
      <c r="G638" s="26"/>
      <c r="H638" s="26"/>
      <c r="I638" s="26"/>
      <c r="J638" s="26"/>
      <c r="K638" s="29">
        <v>31.0</v>
      </c>
      <c r="L638" s="31"/>
    </row>
    <row r="639" hidden="1">
      <c r="A639" s="26">
        <v>776.0</v>
      </c>
      <c r="B639" s="26" t="s">
        <v>54</v>
      </c>
      <c r="C639" s="34" t="s">
        <v>852</v>
      </c>
      <c r="D639" s="28"/>
      <c r="E639" s="26" t="s">
        <v>57</v>
      </c>
      <c r="F639" s="26"/>
      <c r="G639" s="26"/>
      <c r="H639" s="26"/>
      <c r="I639" s="26"/>
      <c r="J639" s="26"/>
      <c r="K639" s="29">
        <v>2.0</v>
      </c>
      <c r="L639" s="31"/>
    </row>
    <row r="640" hidden="1">
      <c r="A640" s="26">
        <v>777.0</v>
      </c>
      <c r="B640" s="26" t="s">
        <v>54</v>
      </c>
      <c r="C640" s="34" t="s">
        <v>690</v>
      </c>
      <c r="D640" s="28"/>
      <c r="E640" s="26" t="s">
        <v>57</v>
      </c>
      <c r="F640" s="26"/>
      <c r="G640" s="26"/>
      <c r="H640" s="26"/>
      <c r="I640" s="26"/>
      <c r="J640" s="26"/>
      <c r="K640" s="29"/>
      <c r="L640" s="31"/>
    </row>
    <row r="641" hidden="1">
      <c r="A641" s="26">
        <v>778.0</v>
      </c>
      <c r="B641" s="26" t="s">
        <v>54</v>
      </c>
      <c r="C641" s="34" t="s">
        <v>763</v>
      </c>
      <c r="D641" s="28"/>
      <c r="E641" s="26" t="s">
        <v>57</v>
      </c>
      <c r="F641" s="26"/>
      <c r="G641" s="26"/>
      <c r="H641" s="26"/>
      <c r="I641" s="26"/>
      <c r="J641" s="26"/>
      <c r="K641" s="29"/>
      <c r="L641" s="31"/>
    </row>
    <row r="642" hidden="1">
      <c r="A642" s="26">
        <v>779.0</v>
      </c>
      <c r="B642" s="26" t="s">
        <v>54</v>
      </c>
      <c r="C642" s="34" t="s">
        <v>857</v>
      </c>
      <c r="D642" s="28"/>
      <c r="E642" s="26" t="s">
        <v>57</v>
      </c>
      <c r="F642" s="26" t="s">
        <v>859</v>
      </c>
      <c r="G642" s="26"/>
      <c r="H642" s="26"/>
      <c r="I642" s="26" t="s">
        <v>600</v>
      </c>
      <c r="J642" s="26" t="s">
        <v>600</v>
      </c>
      <c r="K642" s="29">
        <v>25.0</v>
      </c>
      <c r="L642" s="31"/>
    </row>
    <row r="643" hidden="1">
      <c r="A643" s="26">
        <v>780.0</v>
      </c>
      <c r="B643" s="26" t="s">
        <v>54</v>
      </c>
      <c r="C643" s="34" t="s">
        <v>860</v>
      </c>
      <c r="D643" s="28"/>
      <c r="E643" s="26" t="s">
        <v>57</v>
      </c>
      <c r="F643" s="26"/>
      <c r="G643" s="26"/>
      <c r="H643" s="26"/>
      <c r="I643" s="26"/>
      <c r="J643" s="26"/>
      <c r="K643" s="29">
        <v>39.0</v>
      </c>
      <c r="L643" s="31"/>
    </row>
    <row r="644" hidden="1">
      <c r="A644" s="26">
        <v>781.0</v>
      </c>
      <c r="B644" s="26" t="s">
        <v>54</v>
      </c>
      <c r="C644" s="34" t="s">
        <v>798</v>
      </c>
      <c r="D644" s="28"/>
      <c r="E644" s="26" t="s">
        <v>57</v>
      </c>
      <c r="F644" s="26"/>
      <c r="G644" s="26"/>
      <c r="H644" s="26"/>
      <c r="I644" s="26"/>
      <c r="J644" s="26"/>
      <c r="K644" s="29"/>
      <c r="L644" s="31"/>
    </row>
    <row r="645" hidden="1">
      <c r="A645" s="26">
        <v>782.0</v>
      </c>
      <c r="B645" s="26" t="s">
        <v>54</v>
      </c>
      <c r="C645" s="34" t="s">
        <v>652</v>
      </c>
      <c r="D645" s="28"/>
      <c r="E645" s="26" t="s">
        <v>57</v>
      </c>
      <c r="F645" s="26"/>
      <c r="G645" s="26"/>
      <c r="H645" s="26"/>
      <c r="I645" s="26"/>
      <c r="J645" s="26"/>
      <c r="K645" s="29"/>
      <c r="L645" s="31"/>
    </row>
    <row r="646" hidden="1">
      <c r="A646" s="26">
        <v>783.0</v>
      </c>
      <c r="B646" s="26" t="s">
        <v>54</v>
      </c>
      <c r="C646" s="34" t="s">
        <v>861</v>
      </c>
      <c r="D646" s="28"/>
      <c r="E646" s="26" t="s">
        <v>57</v>
      </c>
      <c r="F646" s="26"/>
      <c r="G646" s="26"/>
      <c r="H646" s="26"/>
      <c r="I646" s="26"/>
      <c r="J646" s="26"/>
      <c r="K646" s="29">
        <v>17.0</v>
      </c>
      <c r="L646" s="31"/>
    </row>
    <row r="647" hidden="1">
      <c r="A647" s="26">
        <v>784.0</v>
      </c>
      <c r="B647" s="26" t="s">
        <v>54</v>
      </c>
      <c r="C647" s="34" t="s">
        <v>863</v>
      </c>
      <c r="D647" s="28"/>
      <c r="E647" s="26" t="s">
        <v>57</v>
      </c>
      <c r="F647" s="26"/>
      <c r="G647" s="26"/>
      <c r="H647" s="26"/>
      <c r="I647" s="26" t="s">
        <v>600</v>
      </c>
      <c r="J647" s="26" t="s">
        <v>600</v>
      </c>
      <c r="K647" s="29">
        <v>6.0</v>
      </c>
      <c r="L647" s="31"/>
    </row>
    <row r="648" hidden="1">
      <c r="A648" s="26">
        <v>785.0</v>
      </c>
      <c r="B648" s="26" t="s">
        <v>54</v>
      </c>
      <c r="C648" s="34" t="s">
        <v>864</v>
      </c>
      <c r="D648" s="28"/>
      <c r="E648" s="26" t="s">
        <v>183</v>
      </c>
      <c r="F648" s="26"/>
      <c r="G648" s="26"/>
      <c r="H648" s="26"/>
      <c r="I648" s="26"/>
      <c r="J648" s="26"/>
      <c r="K648" s="29">
        <v>2.0</v>
      </c>
      <c r="L648" s="31"/>
    </row>
    <row r="649" hidden="1">
      <c r="A649" s="26">
        <v>786.0</v>
      </c>
      <c r="B649" s="26" t="s">
        <v>54</v>
      </c>
      <c r="C649" s="34" t="s">
        <v>484</v>
      </c>
      <c r="D649" s="28"/>
      <c r="E649" s="26" t="s">
        <v>57</v>
      </c>
      <c r="F649" s="26"/>
      <c r="G649" s="26"/>
      <c r="H649" s="26"/>
      <c r="I649" s="26"/>
      <c r="J649" s="26"/>
      <c r="K649" s="29"/>
      <c r="L649" s="31"/>
    </row>
    <row r="650" hidden="1">
      <c r="A650" s="26">
        <v>787.0</v>
      </c>
      <c r="B650" s="26" t="s">
        <v>54</v>
      </c>
      <c r="C650" s="34" t="s">
        <v>866</v>
      </c>
      <c r="D650" s="28"/>
      <c r="E650" s="26" t="s">
        <v>82</v>
      </c>
      <c r="F650" s="26"/>
      <c r="G650" s="26"/>
      <c r="H650" s="26"/>
      <c r="I650" s="26"/>
      <c r="J650" s="26"/>
      <c r="K650" s="29"/>
      <c r="L650" s="31"/>
    </row>
    <row r="651" hidden="1">
      <c r="A651" s="26">
        <v>788.0</v>
      </c>
      <c r="B651" s="26" t="s">
        <v>54</v>
      </c>
      <c r="C651" s="34" t="s">
        <v>760</v>
      </c>
      <c r="D651" s="28"/>
      <c r="E651" s="26" t="s">
        <v>57</v>
      </c>
      <c r="F651" s="26"/>
      <c r="G651" s="26"/>
      <c r="H651" s="26"/>
      <c r="I651" s="26"/>
      <c r="J651" s="26"/>
      <c r="K651" s="29"/>
      <c r="L651" s="31"/>
    </row>
    <row r="652" hidden="1">
      <c r="A652" s="26">
        <v>789.0</v>
      </c>
      <c r="B652" s="26" t="s">
        <v>54</v>
      </c>
      <c r="C652" s="34" t="s">
        <v>868</v>
      </c>
      <c r="D652" s="28"/>
      <c r="E652" s="26" t="s">
        <v>82</v>
      </c>
      <c r="F652" s="26"/>
      <c r="G652" s="26"/>
      <c r="H652" s="26"/>
      <c r="I652" s="26"/>
      <c r="J652" s="26"/>
      <c r="K652" s="29"/>
      <c r="L652" s="31"/>
    </row>
    <row r="653" hidden="1">
      <c r="A653" s="26">
        <v>790.0</v>
      </c>
      <c r="B653" s="26" t="s">
        <v>54</v>
      </c>
      <c r="C653" s="34" t="s">
        <v>353</v>
      </c>
      <c r="D653" s="28"/>
      <c r="E653" s="26" t="s">
        <v>66</v>
      </c>
      <c r="F653" s="26"/>
      <c r="G653" s="26"/>
      <c r="H653" s="26"/>
      <c r="I653" s="26"/>
      <c r="J653" s="26"/>
      <c r="K653" s="29">
        <v>0.0</v>
      </c>
      <c r="L653" s="31"/>
    </row>
    <row r="654" hidden="1">
      <c r="A654" s="26">
        <v>791.0</v>
      </c>
      <c r="B654" s="26" t="s">
        <v>54</v>
      </c>
      <c r="C654" s="34" t="s">
        <v>870</v>
      </c>
      <c r="D654" s="28"/>
      <c r="E654" s="26" t="s">
        <v>82</v>
      </c>
      <c r="F654" s="26"/>
      <c r="G654" s="26"/>
      <c r="H654" s="26"/>
      <c r="I654" s="26"/>
      <c r="J654" s="26"/>
      <c r="K654" s="29"/>
      <c r="L654" s="31"/>
    </row>
    <row r="655" hidden="1">
      <c r="A655" s="26">
        <v>792.0</v>
      </c>
      <c r="B655" s="26" t="s">
        <v>54</v>
      </c>
      <c r="C655" s="34" t="s">
        <v>793</v>
      </c>
      <c r="D655" s="28"/>
      <c r="E655" s="26" t="s">
        <v>57</v>
      </c>
      <c r="F655" s="26"/>
      <c r="G655" s="26"/>
      <c r="H655" s="26"/>
      <c r="I655" s="26"/>
      <c r="J655" s="26"/>
      <c r="K655" s="29"/>
      <c r="L655" s="31"/>
    </row>
    <row r="656" hidden="1">
      <c r="A656" s="26">
        <v>793.0</v>
      </c>
      <c r="B656" s="26" t="s">
        <v>54</v>
      </c>
      <c r="C656" s="34" t="s">
        <v>871</v>
      </c>
      <c r="D656" s="28"/>
      <c r="E656" s="26" t="s">
        <v>57</v>
      </c>
      <c r="F656" s="26"/>
      <c r="G656" s="26"/>
      <c r="H656" s="26"/>
      <c r="I656" s="26" t="s">
        <v>872</v>
      </c>
      <c r="J656" s="26" t="s">
        <v>600</v>
      </c>
      <c r="K656" s="29">
        <v>23.0</v>
      </c>
      <c r="L656" s="31"/>
    </row>
    <row r="657" hidden="1">
      <c r="A657" s="26">
        <v>794.0</v>
      </c>
      <c r="B657" s="26" t="s">
        <v>54</v>
      </c>
      <c r="C657" s="34" t="s">
        <v>873</v>
      </c>
      <c r="D657" s="28"/>
      <c r="E657" s="26" t="s">
        <v>183</v>
      </c>
      <c r="F657" s="26"/>
      <c r="G657" s="26"/>
      <c r="H657" s="26"/>
      <c r="I657" s="26"/>
      <c r="J657" s="26"/>
      <c r="K657" s="29">
        <v>7.0</v>
      </c>
      <c r="L657" s="31"/>
    </row>
    <row r="658" hidden="1">
      <c r="A658" s="26">
        <v>795.0</v>
      </c>
      <c r="B658" s="26" t="s">
        <v>54</v>
      </c>
      <c r="C658" s="34" t="s">
        <v>874</v>
      </c>
      <c r="D658" s="28"/>
      <c r="E658" s="26" t="s">
        <v>66</v>
      </c>
      <c r="F658" s="26"/>
      <c r="G658" s="26"/>
      <c r="H658" s="26"/>
      <c r="I658" s="26"/>
      <c r="J658" s="26"/>
      <c r="K658" s="29">
        <v>0.0</v>
      </c>
      <c r="L658" s="31"/>
    </row>
    <row r="659" hidden="1">
      <c r="A659" s="26">
        <v>796.0</v>
      </c>
      <c r="B659" s="26" t="s">
        <v>54</v>
      </c>
      <c r="C659" s="34" t="s">
        <v>877</v>
      </c>
      <c r="D659" s="28"/>
      <c r="E659" s="26" t="s">
        <v>57</v>
      </c>
      <c r="F659" s="26"/>
      <c r="G659" s="26"/>
      <c r="H659" s="26"/>
      <c r="I659" s="26" t="s">
        <v>600</v>
      </c>
      <c r="J659" s="26" t="s">
        <v>600</v>
      </c>
      <c r="K659" s="29">
        <v>16.0</v>
      </c>
      <c r="L659" s="31"/>
    </row>
    <row r="660" hidden="1">
      <c r="A660" s="26">
        <v>797.0</v>
      </c>
      <c r="B660" s="26" t="s">
        <v>54</v>
      </c>
      <c r="C660" s="34" t="s">
        <v>879</v>
      </c>
      <c r="D660" s="28"/>
      <c r="E660" s="26" t="s">
        <v>57</v>
      </c>
      <c r="F660" s="26"/>
      <c r="G660" s="26"/>
      <c r="H660" s="26"/>
      <c r="I660" s="26" t="s">
        <v>600</v>
      </c>
      <c r="J660" s="26" t="s">
        <v>600</v>
      </c>
      <c r="K660" s="29">
        <v>18.0</v>
      </c>
      <c r="L660" s="31"/>
    </row>
    <row r="661" hidden="1">
      <c r="A661" s="26">
        <v>798.0</v>
      </c>
      <c r="B661" s="26" t="s">
        <v>54</v>
      </c>
      <c r="C661" s="34" t="s">
        <v>880</v>
      </c>
      <c r="D661" s="28"/>
      <c r="E661" s="26" t="s">
        <v>57</v>
      </c>
      <c r="F661" s="26"/>
      <c r="G661" s="26"/>
      <c r="H661" s="26"/>
      <c r="I661" s="26" t="s">
        <v>600</v>
      </c>
      <c r="J661" s="26" t="s">
        <v>600</v>
      </c>
      <c r="K661" s="29">
        <v>12.0</v>
      </c>
      <c r="L661" s="31"/>
    </row>
    <row r="662" hidden="1">
      <c r="A662" s="26">
        <v>799.0</v>
      </c>
      <c r="B662" s="26" t="s">
        <v>54</v>
      </c>
      <c r="C662" s="34" t="s">
        <v>823</v>
      </c>
      <c r="D662" s="28"/>
      <c r="E662" s="26" t="s">
        <v>57</v>
      </c>
      <c r="F662" s="26"/>
      <c r="G662" s="26"/>
      <c r="H662" s="26"/>
      <c r="I662" s="26"/>
      <c r="J662" s="26"/>
      <c r="K662" s="29">
        <v>3.0</v>
      </c>
      <c r="L662" s="31"/>
    </row>
    <row r="663" hidden="1">
      <c r="A663" s="26">
        <v>800.0</v>
      </c>
      <c r="B663" s="26" t="s">
        <v>54</v>
      </c>
      <c r="C663" s="34" t="s">
        <v>881</v>
      </c>
      <c r="D663" s="28"/>
      <c r="E663" s="26" t="s">
        <v>57</v>
      </c>
      <c r="F663" s="26"/>
      <c r="G663" s="26"/>
      <c r="H663" s="26"/>
      <c r="I663" s="26" t="s">
        <v>600</v>
      </c>
      <c r="J663" s="26" t="s">
        <v>600</v>
      </c>
      <c r="K663" s="29">
        <v>11.0</v>
      </c>
      <c r="L663" s="31"/>
    </row>
    <row r="664" hidden="1">
      <c r="A664" s="26">
        <v>801.0</v>
      </c>
      <c r="B664" s="26" t="s">
        <v>54</v>
      </c>
      <c r="C664" s="34" t="s">
        <v>883</v>
      </c>
      <c r="D664" s="28"/>
      <c r="E664" s="26" t="s">
        <v>57</v>
      </c>
      <c r="F664" s="26"/>
      <c r="G664" s="26"/>
      <c r="H664" s="26"/>
      <c r="I664" s="26" t="s">
        <v>600</v>
      </c>
      <c r="J664" s="26" t="s">
        <v>600</v>
      </c>
      <c r="K664" s="29">
        <v>9.0</v>
      </c>
      <c r="L664" s="31"/>
    </row>
    <row r="665" hidden="1">
      <c r="A665" s="26">
        <v>802.0</v>
      </c>
      <c r="B665" s="26" t="s">
        <v>54</v>
      </c>
      <c r="C665" s="34" t="s">
        <v>885</v>
      </c>
      <c r="D665" s="28"/>
      <c r="E665" s="26" t="s">
        <v>57</v>
      </c>
      <c r="F665" s="26"/>
      <c r="G665" s="26"/>
      <c r="H665" s="26"/>
      <c r="I665" s="26" t="s">
        <v>600</v>
      </c>
      <c r="J665" s="26" t="s">
        <v>600</v>
      </c>
      <c r="K665" s="29">
        <v>21.0</v>
      </c>
      <c r="L665" s="31"/>
    </row>
    <row r="666" hidden="1">
      <c r="A666" s="26">
        <v>803.0</v>
      </c>
      <c r="B666" s="26" t="s">
        <v>54</v>
      </c>
      <c r="C666" s="34" t="s">
        <v>484</v>
      </c>
      <c r="D666" s="28"/>
      <c r="E666" s="26" t="s">
        <v>57</v>
      </c>
      <c r="F666" s="26"/>
      <c r="G666" s="26"/>
      <c r="H666" s="26"/>
      <c r="I666" s="26" t="s">
        <v>600</v>
      </c>
      <c r="J666" s="26" t="s">
        <v>600</v>
      </c>
      <c r="K666" s="29">
        <v>3.0</v>
      </c>
      <c r="L666" s="31"/>
    </row>
    <row r="667" hidden="1">
      <c r="A667" s="26">
        <v>804.0</v>
      </c>
      <c r="B667" s="26" t="s">
        <v>54</v>
      </c>
      <c r="C667" s="34" t="s">
        <v>194</v>
      </c>
      <c r="D667" s="28"/>
      <c r="E667" s="26" t="s">
        <v>57</v>
      </c>
      <c r="F667" s="26"/>
      <c r="G667" s="26"/>
      <c r="H667" s="26"/>
      <c r="I667" s="26" t="s">
        <v>600</v>
      </c>
      <c r="J667" s="26" t="s">
        <v>600</v>
      </c>
      <c r="K667" s="29">
        <v>4.0</v>
      </c>
      <c r="L667" s="31"/>
    </row>
    <row r="668" hidden="1">
      <c r="A668" s="26">
        <v>805.0</v>
      </c>
      <c r="B668" s="26" t="s">
        <v>54</v>
      </c>
      <c r="C668" s="34" t="s">
        <v>886</v>
      </c>
      <c r="D668" s="28"/>
      <c r="E668" s="26" t="s">
        <v>57</v>
      </c>
      <c r="F668" s="26"/>
      <c r="G668" s="26"/>
      <c r="H668" s="26"/>
      <c r="I668" s="26" t="s">
        <v>600</v>
      </c>
      <c r="J668" s="26" t="s">
        <v>600</v>
      </c>
      <c r="K668" s="29">
        <v>27.0</v>
      </c>
      <c r="L668" s="31"/>
    </row>
    <row r="669" hidden="1">
      <c r="A669" s="26">
        <v>806.0</v>
      </c>
      <c r="B669" s="26" t="s">
        <v>54</v>
      </c>
      <c r="C669" s="34" t="s">
        <v>808</v>
      </c>
      <c r="D669" s="28"/>
      <c r="E669" s="26" t="s">
        <v>66</v>
      </c>
      <c r="F669" s="26"/>
      <c r="G669" s="26"/>
      <c r="H669" s="26"/>
      <c r="I669" s="26"/>
      <c r="J669" s="26"/>
      <c r="K669" s="29">
        <v>0.0</v>
      </c>
      <c r="L669" s="31"/>
    </row>
    <row r="670" hidden="1">
      <c r="A670" s="26">
        <v>807.0</v>
      </c>
      <c r="B670" s="26" t="s">
        <v>54</v>
      </c>
      <c r="C670" s="34" t="s">
        <v>364</v>
      </c>
      <c r="D670" s="28"/>
      <c r="E670" s="26" t="s">
        <v>57</v>
      </c>
      <c r="F670" s="26"/>
      <c r="G670" s="26"/>
      <c r="H670" s="26"/>
      <c r="I670" s="26" t="s">
        <v>600</v>
      </c>
      <c r="J670" s="26" t="s">
        <v>600</v>
      </c>
      <c r="K670" s="29">
        <v>2.0</v>
      </c>
      <c r="L670" s="31"/>
    </row>
    <row r="671" hidden="1">
      <c r="A671" s="26">
        <v>808.0</v>
      </c>
      <c r="B671" s="26" t="s">
        <v>54</v>
      </c>
      <c r="C671" s="34" t="s">
        <v>761</v>
      </c>
      <c r="D671" s="28"/>
      <c r="E671" s="26" t="s">
        <v>57</v>
      </c>
      <c r="F671" s="26"/>
      <c r="G671" s="26"/>
      <c r="H671" s="26"/>
      <c r="I671" s="26" t="s">
        <v>600</v>
      </c>
      <c r="J671" s="26" t="s">
        <v>600</v>
      </c>
      <c r="K671" s="29">
        <v>2.0</v>
      </c>
      <c r="L671" s="31"/>
    </row>
    <row r="672" hidden="1">
      <c r="A672" s="26">
        <v>809.0</v>
      </c>
      <c r="B672" s="26" t="s">
        <v>54</v>
      </c>
      <c r="C672" s="34" t="s">
        <v>823</v>
      </c>
      <c r="D672" s="28"/>
      <c r="E672" s="26" t="s">
        <v>66</v>
      </c>
      <c r="F672" s="26"/>
      <c r="G672" s="26"/>
      <c r="H672" s="26"/>
      <c r="I672" s="26" t="s">
        <v>66</v>
      </c>
      <c r="J672" s="26" t="s">
        <v>66</v>
      </c>
      <c r="K672" s="29">
        <v>0.0</v>
      </c>
      <c r="L672" s="31"/>
    </row>
    <row r="673" hidden="1">
      <c r="A673" s="26">
        <v>810.0</v>
      </c>
      <c r="B673" s="26" t="s">
        <v>54</v>
      </c>
      <c r="C673" s="34" t="s">
        <v>888</v>
      </c>
      <c r="D673" s="28"/>
      <c r="E673" s="26" t="s">
        <v>57</v>
      </c>
      <c r="F673" s="26"/>
      <c r="G673" s="26"/>
      <c r="H673" s="26"/>
      <c r="I673" s="26" t="s">
        <v>600</v>
      </c>
      <c r="J673" s="26" t="s">
        <v>600</v>
      </c>
      <c r="K673" s="29">
        <v>5.0</v>
      </c>
      <c r="L673" s="31"/>
    </row>
    <row r="674" hidden="1">
      <c r="A674" s="26">
        <v>811.0</v>
      </c>
      <c r="B674" s="26" t="s">
        <v>54</v>
      </c>
      <c r="C674" s="34" t="s">
        <v>890</v>
      </c>
      <c r="D674" s="28"/>
      <c r="E674" s="26" t="s">
        <v>57</v>
      </c>
      <c r="F674" s="26"/>
      <c r="G674" s="26"/>
      <c r="H674" s="26"/>
      <c r="I674" s="26" t="s">
        <v>600</v>
      </c>
      <c r="J674" s="26" t="s">
        <v>600</v>
      </c>
      <c r="K674" s="29">
        <v>21.0</v>
      </c>
      <c r="L674" s="31"/>
    </row>
    <row r="675" hidden="1">
      <c r="A675" s="26">
        <v>812.0</v>
      </c>
      <c r="B675" s="26" t="s">
        <v>54</v>
      </c>
      <c r="C675" s="34" t="s">
        <v>892</v>
      </c>
      <c r="D675" s="28"/>
      <c r="E675" s="26" t="s">
        <v>66</v>
      </c>
      <c r="F675" s="26"/>
      <c r="G675" s="26"/>
      <c r="H675" s="26"/>
      <c r="I675" s="26" t="s">
        <v>66</v>
      </c>
      <c r="J675" s="26" t="s">
        <v>66</v>
      </c>
      <c r="K675" s="29">
        <v>0.0</v>
      </c>
      <c r="L675" s="31"/>
    </row>
    <row r="676" hidden="1">
      <c r="A676" s="26">
        <v>813.0</v>
      </c>
      <c r="B676" s="26" t="s">
        <v>54</v>
      </c>
      <c r="C676" s="34" t="s">
        <v>894</v>
      </c>
      <c r="D676" s="28"/>
      <c r="E676" s="26" t="s">
        <v>57</v>
      </c>
      <c r="F676" s="26" t="s">
        <v>44</v>
      </c>
      <c r="G676" s="26"/>
      <c r="H676" s="26"/>
      <c r="I676" s="26" t="s">
        <v>600</v>
      </c>
      <c r="J676" s="26" t="s">
        <v>600</v>
      </c>
      <c r="K676" s="29">
        <v>23.0</v>
      </c>
      <c r="L676" s="31"/>
    </row>
    <row r="677" hidden="1">
      <c r="A677" s="26">
        <v>814.0</v>
      </c>
      <c r="B677" s="26" t="s">
        <v>54</v>
      </c>
      <c r="C677" s="34" t="s">
        <v>896</v>
      </c>
      <c r="D677" s="28"/>
      <c r="E677" s="26" t="s">
        <v>57</v>
      </c>
      <c r="F677" s="26"/>
      <c r="G677" s="26"/>
      <c r="H677" s="26"/>
      <c r="I677" s="26" t="s">
        <v>600</v>
      </c>
      <c r="J677" s="26" t="s">
        <v>600</v>
      </c>
      <c r="K677" s="29">
        <v>17.0</v>
      </c>
      <c r="L677" s="31"/>
    </row>
    <row r="678" hidden="1">
      <c r="A678" s="26">
        <v>815.0</v>
      </c>
      <c r="B678" s="26" t="s">
        <v>54</v>
      </c>
      <c r="C678" s="34" t="s">
        <v>849</v>
      </c>
      <c r="D678" s="28"/>
      <c r="E678" s="26" t="s">
        <v>57</v>
      </c>
      <c r="F678" s="26"/>
      <c r="G678" s="26"/>
      <c r="H678" s="26"/>
      <c r="I678" s="26" t="s">
        <v>600</v>
      </c>
      <c r="J678" s="26" t="s">
        <v>600</v>
      </c>
      <c r="K678" s="29">
        <v>8.0</v>
      </c>
      <c r="L678" s="31"/>
    </row>
    <row r="679" hidden="1">
      <c r="A679" s="26">
        <v>816.0</v>
      </c>
      <c r="B679" s="26" t="s">
        <v>54</v>
      </c>
      <c r="C679" s="34" t="s">
        <v>898</v>
      </c>
      <c r="D679" s="28"/>
      <c r="E679" s="26" t="s">
        <v>66</v>
      </c>
      <c r="F679" s="26"/>
      <c r="G679" s="26"/>
      <c r="H679" s="26"/>
      <c r="I679" s="26" t="s">
        <v>66</v>
      </c>
      <c r="J679" s="26" t="s">
        <v>66</v>
      </c>
      <c r="K679" s="29">
        <v>0.0</v>
      </c>
      <c r="L679" s="31"/>
    </row>
    <row r="680" hidden="1">
      <c r="A680" s="26">
        <v>817.0</v>
      </c>
      <c r="B680" s="26" t="s">
        <v>54</v>
      </c>
      <c r="C680" s="34" t="s">
        <v>707</v>
      </c>
      <c r="D680" s="28"/>
      <c r="E680" s="26" t="s">
        <v>57</v>
      </c>
      <c r="F680" s="26"/>
      <c r="G680" s="26"/>
      <c r="H680" s="26"/>
      <c r="I680" s="26" t="s">
        <v>600</v>
      </c>
      <c r="J680" s="26" t="s">
        <v>600</v>
      </c>
      <c r="K680" s="29">
        <v>4.0</v>
      </c>
      <c r="L680" s="31"/>
    </row>
    <row r="681" hidden="1">
      <c r="A681" s="26">
        <v>818.0</v>
      </c>
      <c r="B681" s="26" t="s">
        <v>54</v>
      </c>
      <c r="C681" s="34" t="s">
        <v>900</v>
      </c>
      <c r="D681" s="28"/>
      <c r="E681" s="26" t="s">
        <v>57</v>
      </c>
      <c r="F681" s="26"/>
      <c r="G681" s="26"/>
      <c r="H681" s="26"/>
      <c r="I681" s="26" t="s">
        <v>600</v>
      </c>
      <c r="J681" s="26" t="s">
        <v>600</v>
      </c>
      <c r="K681" s="29">
        <v>2.0</v>
      </c>
      <c r="L681" s="31"/>
    </row>
    <row r="682" hidden="1">
      <c r="A682" s="26">
        <v>819.0</v>
      </c>
      <c r="B682" s="26" t="s">
        <v>54</v>
      </c>
      <c r="C682" s="34" t="s">
        <v>807</v>
      </c>
      <c r="D682" s="28"/>
      <c r="E682" s="26" t="s">
        <v>66</v>
      </c>
      <c r="F682" s="26"/>
      <c r="G682" s="26"/>
      <c r="H682" s="26"/>
      <c r="I682" s="26" t="s">
        <v>66</v>
      </c>
      <c r="J682" s="26" t="s">
        <v>66</v>
      </c>
      <c r="K682" s="29">
        <v>0.0</v>
      </c>
      <c r="L682" s="31"/>
    </row>
    <row r="683" hidden="1">
      <c r="A683" s="26">
        <v>820.0</v>
      </c>
      <c r="B683" s="26" t="s">
        <v>54</v>
      </c>
      <c r="C683" s="34" t="s">
        <v>901</v>
      </c>
      <c r="D683" s="28"/>
      <c r="E683" s="26" t="s">
        <v>57</v>
      </c>
      <c r="F683" s="26"/>
      <c r="G683" s="26"/>
      <c r="H683" s="26"/>
      <c r="I683" s="26" t="s">
        <v>600</v>
      </c>
      <c r="J683" s="26" t="s">
        <v>872</v>
      </c>
      <c r="K683" s="29"/>
      <c r="L683" s="31"/>
    </row>
    <row r="684" hidden="1">
      <c r="A684" s="26">
        <v>821.0</v>
      </c>
      <c r="B684" s="26" t="s">
        <v>54</v>
      </c>
      <c r="C684" s="34" t="s">
        <v>903</v>
      </c>
      <c r="D684" s="28"/>
      <c r="E684" s="26" t="s">
        <v>57</v>
      </c>
      <c r="F684" s="26"/>
      <c r="G684" s="26"/>
      <c r="H684" s="26"/>
      <c r="I684" s="26" t="s">
        <v>600</v>
      </c>
      <c r="J684" s="26" t="s">
        <v>600</v>
      </c>
      <c r="K684" s="29">
        <v>8.0</v>
      </c>
      <c r="L684" s="31"/>
    </row>
    <row r="685" hidden="1">
      <c r="A685" s="26">
        <v>822.0</v>
      </c>
      <c r="B685" s="26" t="s">
        <v>54</v>
      </c>
      <c r="C685" s="34" t="s">
        <v>906</v>
      </c>
      <c r="D685" s="28"/>
      <c r="E685" s="26" t="s">
        <v>57</v>
      </c>
      <c r="F685" s="26"/>
      <c r="G685" s="26"/>
      <c r="H685" s="26"/>
      <c r="I685" s="26" t="s">
        <v>600</v>
      </c>
      <c r="J685" s="26" t="s">
        <v>600</v>
      </c>
      <c r="K685" s="29">
        <v>19.0</v>
      </c>
      <c r="L685" s="31"/>
    </row>
    <row r="686" hidden="1">
      <c r="A686" s="26">
        <v>823.0</v>
      </c>
      <c r="B686" s="26" t="s">
        <v>54</v>
      </c>
      <c r="C686" s="34" t="s">
        <v>907</v>
      </c>
      <c r="D686" s="28"/>
      <c r="E686" s="26" t="s">
        <v>57</v>
      </c>
      <c r="F686" s="26"/>
      <c r="G686" s="26"/>
      <c r="H686" s="26"/>
      <c r="I686" s="26" t="s">
        <v>600</v>
      </c>
      <c r="J686" s="26" t="s">
        <v>600</v>
      </c>
      <c r="K686" s="29">
        <v>2.0</v>
      </c>
      <c r="L686" s="31"/>
    </row>
    <row r="687" hidden="1">
      <c r="A687" s="26">
        <v>824.0</v>
      </c>
      <c r="B687" s="26" t="s">
        <v>54</v>
      </c>
      <c r="C687" s="34" t="s">
        <v>909</v>
      </c>
      <c r="D687" s="28"/>
      <c r="E687" s="26" t="s">
        <v>57</v>
      </c>
      <c r="F687" s="26"/>
      <c r="G687" s="26"/>
      <c r="H687" s="26"/>
      <c r="I687" s="26" t="s">
        <v>600</v>
      </c>
      <c r="J687" s="26" t="s">
        <v>911</v>
      </c>
      <c r="K687" s="29">
        <v>10.0</v>
      </c>
      <c r="L687" s="31"/>
    </row>
    <row r="688" hidden="1">
      <c r="A688" s="26">
        <v>825.0</v>
      </c>
      <c r="B688" s="26" t="s">
        <v>54</v>
      </c>
      <c r="C688" s="34" t="s">
        <v>843</v>
      </c>
      <c r="D688" s="28"/>
      <c r="E688" s="26" t="s">
        <v>57</v>
      </c>
      <c r="F688" s="26"/>
      <c r="G688" s="26"/>
      <c r="H688" s="26"/>
      <c r="I688" s="26" t="s">
        <v>600</v>
      </c>
      <c r="J688" s="26" t="s">
        <v>600</v>
      </c>
      <c r="K688" s="29">
        <v>13.0</v>
      </c>
      <c r="L688" s="31"/>
    </row>
    <row r="689" hidden="1">
      <c r="A689" s="26">
        <v>826.0</v>
      </c>
      <c r="B689" s="26" t="s">
        <v>54</v>
      </c>
      <c r="C689" s="34" t="s">
        <v>871</v>
      </c>
      <c r="D689" s="28"/>
      <c r="E689" s="26" t="s">
        <v>57</v>
      </c>
      <c r="F689" s="26"/>
      <c r="G689" s="26"/>
      <c r="H689" s="26"/>
      <c r="I689" s="26" t="s">
        <v>600</v>
      </c>
      <c r="J689" s="26" t="s">
        <v>600</v>
      </c>
      <c r="K689" s="29">
        <v>5.0</v>
      </c>
      <c r="L689" s="31"/>
    </row>
    <row r="690" hidden="1">
      <c r="A690" s="26">
        <v>827.0</v>
      </c>
      <c r="B690" s="26" t="s">
        <v>54</v>
      </c>
      <c r="C690" s="34" t="s">
        <v>674</v>
      </c>
      <c r="D690" s="28"/>
      <c r="E690" s="26" t="s">
        <v>57</v>
      </c>
      <c r="F690" s="26"/>
      <c r="G690" s="26"/>
      <c r="H690" s="26"/>
      <c r="I690" s="26" t="s">
        <v>600</v>
      </c>
      <c r="J690" s="26" t="s">
        <v>911</v>
      </c>
      <c r="K690" s="29">
        <v>1.0</v>
      </c>
      <c r="L690" s="31"/>
    </row>
    <row r="691" hidden="1">
      <c r="A691" s="26">
        <v>828.0</v>
      </c>
      <c r="B691" s="26" t="s">
        <v>54</v>
      </c>
      <c r="C691" s="34" t="s">
        <v>913</v>
      </c>
      <c r="D691" s="28"/>
      <c r="E691" s="26" t="s">
        <v>57</v>
      </c>
      <c r="F691" s="26"/>
      <c r="G691" s="26"/>
      <c r="H691" s="26"/>
      <c r="I691" s="26" t="s">
        <v>600</v>
      </c>
      <c r="J691" s="26" t="s">
        <v>600</v>
      </c>
      <c r="K691" s="29">
        <v>9.0</v>
      </c>
      <c r="L691" s="31"/>
    </row>
    <row r="692" hidden="1">
      <c r="A692" s="26">
        <v>829.0</v>
      </c>
      <c r="B692" s="26" t="s">
        <v>54</v>
      </c>
      <c r="C692" s="34" t="s">
        <v>914</v>
      </c>
      <c r="D692" s="28"/>
      <c r="E692" s="26" t="s">
        <v>57</v>
      </c>
      <c r="F692" s="26"/>
      <c r="G692" s="26"/>
      <c r="H692" s="26"/>
      <c r="I692" s="26" t="s">
        <v>600</v>
      </c>
      <c r="J692" s="26" t="s">
        <v>600</v>
      </c>
      <c r="K692" s="29">
        <v>14.0</v>
      </c>
      <c r="L692" s="31"/>
    </row>
    <row r="693" hidden="1">
      <c r="A693" s="26">
        <v>830.0</v>
      </c>
      <c r="B693" s="26" t="s">
        <v>54</v>
      </c>
      <c r="C693" s="34" t="s">
        <v>916</v>
      </c>
      <c r="D693" s="28"/>
      <c r="E693" s="26" t="s">
        <v>57</v>
      </c>
      <c r="F693" s="26"/>
      <c r="G693" s="26"/>
      <c r="H693" s="26"/>
      <c r="I693" s="26" t="s">
        <v>600</v>
      </c>
      <c r="J693" s="26" t="s">
        <v>600</v>
      </c>
      <c r="K693" s="29">
        <v>23.0</v>
      </c>
      <c r="L693" s="31"/>
    </row>
    <row r="694" hidden="1">
      <c r="A694" s="26">
        <v>831.0</v>
      </c>
      <c r="B694" s="26" t="s">
        <v>54</v>
      </c>
      <c r="C694" s="34" t="s">
        <v>918</v>
      </c>
      <c r="D694" s="28"/>
      <c r="E694" s="26" t="s">
        <v>57</v>
      </c>
      <c r="F694" s="26" t="s">
        <v>44</v>
      </c>
      <c r="G694" s="26"/>
      <c r="H694" s="26"/>
      <c r="I694" s="26" t="s">
        <v>600</v>
      </c>
      <c r="J694" s="26" t="s">
        <v>600</v>
      </c>
      <c r="K694" s="29">
        <v>20.0</v>
      </c>
      <c r="L694" s="31"/>
    </row>
    <row r="695" hidden="1">
      <c r="A695" s="26">
        <v>832.0</v>
      </c>
      <c r="B695" s="26" t="s">
        <v>54</v>
      </c>
      <c r="C695" s="34" t="s">
        <v>920</v>
      </c>
      <c r="D695" s="28"/>
      <c r="E695" s="26" t="s">
        <v>57</v>
      </c>
      <c r="F695" s="26"/>
      <c r="G695" s="26"/>
      <c r="H695" s="26"/>
      <c r="I695" s="26" t="s">
        <v>600</v>
      </c>
      <c r="J695" s="26" t="s">
        <v>600</v>
      </c>
      <c r="K695" s="29">
        <v>22.0</v>
      </c>
      <c r="L695" s="31"/>
    </row>
    <row r="696" hidden="1">
      <c r="A696" s="26">
        <v>833.0</v>
      </c>
      <c r="B696" s="26" t="s">
        <v>54</v>
      </c>
      <c r="C696" s="34" t="s">
        <v>653</v>
      </c>
      <c r="D696" s="28"/>
      <c r="E696" s="26" t="s">
        <v>66</v>
      </c>
      <c r="F696" s="26"/>
      <c r="G696" s="26"/>
      <c r="H696" s="26"/>
      <c r="I696" s="26" t="s">
        <v>66</v>
      </c>
      <c r="J696" s="26" t="s">
        <v>66</v>
      </c>
      <c r="K696" s="29">
        <v>0.0</v>
      </c>
      <c r="L696" s="31"/>
    </row>
    <row r="697" hidden="1">
      <c r="A697" s="26">
        <v>834.0</v>
      </c>
      <c r="B697" s="26" t="s">
        <v>54</v>
      </c>
      <c r="C697" s="34" t="s">
        <v>451</v>
      </c>
      <c r="D697" s="28"/>
      <c r="E697" s="26" t="s">
        <v>57</v>
      </c>
      <c r="F697" s="26"/>
      <c r="G697" s="26"/>
      <c r="H697" s="26"/>
      <c r="I697" s="26" t="s">
        <v>600</v>
      </c>
      <c r="J697" s="26" t="s">
        <v>299</v>
      </c>
      <c r="K697" s="29">
        <v>4.0</v>
      </c>
      <c r="L697" s="31"/>
    </row>
    <row r="698" hidden="1">
      <c r="A698" s="26">
        <v>835.0</v>
      </c>
      <c r="B698" s="26" t="s">
        <v>54</v>
      </c>
      <c r="C698" s="34" t="s">
        <v>923</v>
      </c>
      <c r="D698" s="28"/>
      <c r="E698" s="26" t="s">
        <v>57</v>
      </c>
      <c r="F698" s="26"/>
      <c r="G698" s="26"/>
      <c r="H698" s="26"/>
      <c r="I698" s="26" t="s">
        <v>600</v>
      </c>
      <c r="J698" s="26" t="s">
        <v>600</v>
      </c>
      <c r="K698" s="29">
        <v>14.0</v>
      </c>
      <c r="L698" s="31"/>
    </row>
    <row r="699" hidden="1">
      <c r="A699" s="26">
        <v>836.0</v>
      </c>
      <c r="B699" s="26" t="s">
        <v>54</v>
      </c>
      <c r="C699" s="34" t="s">
        <v>924</v>
      </c>
      <c r="D699" s="28"/>
      <c r="E699" s="26" t="s">
        <v>57</v>
      </c>
      <c r="F699" s="26"/>
      <c r="G699" s="26"/>
      <c r="H699" s="26"/>
      <c r="I699" s="26" t="s">
        <v>600</v>
      </c>
      <c r="J699" s="26" t="s">
        <v>600</v>
      </c>
      <c r="K699" s="29">
        <v>1.0</v>
      </c>
      <c r="L699" s="31"/>
    </row>
    <row r="700" hidden="1">
      <c r="A700" s="26">
        <v>837.0</v>
      </c>
      <c r="B700" s="26" t="s">
        <v>54</v>
      </c>
      <c r="C700" s="34" t="s">
        <v>926</v>
      </c>
      <c r="D700" s="28"/>
      <c r="E700" s="26" t="s">
        <v>66</v>
      </c>
      <c r="F700" s="26"/>
      <c r="G700" s="26"/>
      <c r="H700" s="26"/>
      <c r="I700" s="26" t="s">
        <v>66</v>
      </c>
      <c r="J700" s="26" t="s">
        <v>66</v>
      </c>
      <c r="K700" s="29">
        <v>0.0</v>
      </c>
      <c r="L700" s="31"/>
    </row>
    <row r="701" hidden="1">
      <c r="A701" s="26">
        <v>838.0</v>
      </c>
      <c r="B701" s="26" t="s">
        <v>54</v>
      </c>
      <c r="C701" s="34" t="s">
        <v>553</v>
      </c>
      <c r="D701" s="28"/>
      <c r="E701" s="26" t="s">
        <v>57</v>
      </c>
      <c r="F701" s="26"/>
      <c r="G701" s="26"/>
      <c r="H701" s="26"/>
      <c r="I701" s="26" t="s">
        <v>600</v>
      </c>
      <c r="J701" s="26" t="s">
        <v>600</v>
      </c>
      <c r="K701" s="29">
        <v>10.0</v>
      </c>
      <c r="L701" s="31"/>
    </row>
    <row r="702" hidden="1">
      <c r="A702" s="26">
        <v>839.0</v>
      </c>
      <c r="B702" s="26" t="s">
        <v>54</v>
      </c>
      <c r="C702" s="34" t="s">
        <v>928</v>
      </c>
      <c r="D702" s="28"/>
      <c r="E702" s="26" t="s">
        <v>57</v>
      </c>
      <c r="F702" s="26"/>
      <c r="G702" s="26"/>
      <c r="H702" s="26"/>
      <c r="I702" s="26" t="s">
        <v>600</v>
      </c>
      <c r="J702" s="26" t="s">
        <v>600</v>
      </c>
      <c r="K702" s="29">
        <v>17.0</v>
      </c>
      <c r="L702" s="31"/>
    </row>
    <row r="703" hidden="1">
      <c r="A703" s="26">
        <v>840.0</v>
      </c>
      <c r="B703" s="26" t="s">
        <v>54</v>
      </c>
      <c r="C703" s="34" t="s">
        <v>287</v>
      </c>
      <c r="D703" s="28"/>
      <c r="E703" s="26" t="s">
        <v>183</v>
      </c>
      <c r="F703" s="26"/>
      <c r="G703" s="26"/>
      <c r="H703" s="26"/>
      <c r="I703" s="26" t="s">
        <v>600</v>
      </c>
      <c r="J703" s="26" t="s">
        <v>600</v>
      </c>
      <c r="K703" s="29">
        <v>10.0</v>
      </c>
      <c r="L703" s="31"/>
    </row>
    <row r="704" hidden="1">
      <c r="A704" s="26">
        <v>841.0</v>
      </c>
      <c r="B704" s="26" t="s">
        <v>54</v>
      </c>
      <c r="C704" s="34" t="s">
        <v>832</v>
      </c>
      <c r="D704" s="28"/>
      <c r="E704" s="26" t="s">
        <v>57</v>
      </c>
      <c r="F704" s="26"/>
      <c r="G704" s="26"/>
      <c r="H704" s="26"/>
      <c r="I704" s="26" t="s">
        <v>600</v>
      </c>
      <c r="J704" s="26" t="s">
        <v>600</v>
      </c>
      <c r="K704" s="29">
        <v>2.0</v>
      </c>
      <c r="L704" s="31"/>
    </row>
    <row r="705" hidden="1">
      <c r="A705" s="26">
        <v>842.0</v>
      </c>
      <c r="B705" s="26" t="s">
        <v>54</v>
      </c>
      <c r="C705" s="34" t="s">
        <v>930</v>
      </c>
      <c r="D705" s="28"/>
      <c r="E705" s="26" t="s">
        <v>57</v>
      </c>
      <c r="F705" s="26"/>
      <c r="G705" s="26"/>
      <c r="H705" s="26"/>
      <c r="I705" s="26" t="s">
        <v>600</v>
      </c>
      <c r="J705" s="26" t="s">
        <v>600</v>
      </c>
      <c r="K705" s="29">
        <v>4.0</v>
      </c>
      <c r="L705" s="31"/>
    </row>
    <row r="706" hidden="1">
      <c r="A706" s="26">
        <v>843.0</v>
      </c>
      <c r="B706" s="26" t="s">
        <v>54</v>
      </c>
      <c r="C706" s="34" t="s">
        <v>932</v>
      </c>
      <c r="D706" s="28"/>
      <c r="E706" s="26" t="s">
        <v>57</v>
      </c>
      <c r="F706" s="26"/>
      <c r="G706" s="26"/>
      <c r="H706" s="26"/>
      <c r="I706" s="26" t="s">
        <v>600</v>
      </c>
      <c r="J706" s="26" t="s">
        <v>600</v>
      </c>
      <c r="K706" s="29">
        <v>9.0</v>
      </c>
      <c r="L706" s="31"/>
    </row>
    <row r="707" hidden="1">
      <c r="A707" s="26">
        <v>844.0</v>
      </c>
      <c r="B707" s="26" t="s">
        <v>54</v>
      </c>
      <c r="C707" s="34" t="s">
        <v>933</v>
      </c>
      <c r="D707" s="28"/>
      <c r="E707" s="26" t="s">
        <v>57</v>
      </c>
      <c r="F707" s="26"/>
      <c r="G707" s="26"/>
      <c r="H707" s="26"/>
      <c r="I707" s="26" t="s">
        <v>600</v>
      </c>
      <c r="J707" s="26" t="s">
        <v>600</v>
      </c>
      <c r="K707" s="29">
        <v>1.0</v>
      </c>
      <c r="L707" s="31"/>
    </row>
    <row r="708" hidden="1">
      <c r="A708" s="26">
        <v>845.0</v>
      </c>
      <c r="B708" s="26" t="s">
        <v>54</v>
      </c>
      <c r="C708" s="34" t="s">
        <v>934</v>
      </c>
      <c r="D708" s="28"/>
      <c r="E708" s="26" t="s">
        <v>57</v>
      </c>
      <c r="F708" s="26"/>
      <c r="G708" s="26"/>
      <c r="H708" s="26"/>
      <c r="I708" s="26" t="s">
        <v>600</v>
      </c>
      <c r="J708" s="26" t="s">
        <v>600</v>
      </c>
      <c r="K708" s="29">
        <v>13.0</v>
      </c>
      <c r="L708" s="31"/>
    </row>
    <row r="709" hidden="1">
      <c r="A709" s="26">
        <v>846.0</v>
      </c>
      <c r="B709" s="26" t="s">
        <v>54</v>
      </c>
      <c r="C709" s="34" t="s">
        <v>936</v>
      </c>
      <c r="D709" s="28"/>
      <c r="E709" s="26" t="s">
        <v>57</v>
      </c>
      <c r="F709" s="26"/>
      <c r="G709" s="26"/>
      <c r="H709" s="26"/>
      <c r="I709" s="26" t="s">
        <v>600</v>
      </c>
      <c r="J709" s="26" t="s">
        <v>600</v>
      </c>
      <c r="K709" s="29">
        <v>6.0</v>
      </c>
      <c r="L709" s="31"/>
    </row>
    <row r="710" hidden="1">
      <c r="A710" s="26">
        <v>848.0</v>
      </c>
      <c r="B710" s="26" t="s">
        <v>54</v>
      </c>
      <c r="C710" s="34" t="s">
        <v>938</v>
      </c>
      <c r="D710" s="28"/>
      <c r="E710" s="26" t="s">
        <v>57</v>
      </c>
      <c r="F710" s="26" t="s">
        <v>57</v>
      </c>
      <c r="G710" s="26" t="s">
        <v>57</v>
      </c>
      <c r="H710" s="26"/>
      <c r="I710" s="26" t="s">
        <v>600</v>
      </c>
      <c r="J710" s="26" t="s">
        <v>600</v>
      </c>
      <c r="K710" s="29">
        <v>3.0</v>
      </c>
      <c r="L710" s="31"/>
    </row>
    <row r="711" hidden="1">
      <c r="A711" s="26">
        <v>850.0</v>
      </c>
      <c r="B711" s="26" t="s">
        <v>54</v>
      </c>
      <c r="C711" s="34" t="s">
        <v>940</v>
      </c>
      <c r="D711" s="28"/>
      <c r="E711" s="26" t="s">
        <v>57</v>
      </c>
      <c r="F711" s="26" t="s">
        <v>57</v>
      </c>
      <c r="G711" s="26" t="s">
        <v>57</v>
      </c>
      <c r="H711" s="26"/>
      <c r="I711" s="26" t="s">
        <v>58</v>
      </c>
      <c r="J711" s="26" t="s">
        <v>58</v>
      </c>
      <c r="K711" s="29">
        <v>8.0</v>
      </c>
      <c r="L711" s="31"/>
    </row>
    <row r="712" hidden="1">
      <c r="A712" s="26">
        <v>851.0</v>
      </c>
      <c r="B712" s="26" t="s">
        <v>54</v>
      </c>
      <c r="C712" s="34" t="s">
        <v>941</v>
      </c>
      <c r="D712" s="28"/>
      <c r="E712" s="26" t="s">
        <v>57</v>
      </c>
      <c r="F712" s="26"/>
      <c r="G712" s="26"/>
      <c r="H712" s="26"/>
      <c r="I712" s="26" t="s">
        <v>600</v>
      </c>
      <c r="J712" s="26" t="s">
        <v>911</v>
      </c>
      <c r="K712" s="29">
        <v>5.0</v>
      </c>
      <c r="L712" s="31"/>
    </row>
    <row r="713" hidden="1">
      <c r="A713" s="26">
        <v>852.0</v>
      </c>
      <c r="B713" s="26" t="s">
        <v>54</v>
      </c>
      <c r="C713" s="34" t="s">
        <v>789</v>
      </c>
      <c r="D713" s="28"/>
      <c r="E713" s="26" t="s">
        <v>57</v>
      </c>
      <c r="F713" s="26"/>
      <c r="G713" s="26"/>
      <c r="H713" s="26"/>
      <c r="I713" s="26" t="s">
        <v>600</v>
      </c>
      <c r="J713" s="26" t="s">
        <v>600</v>
      </c>
      <c r="K713" s="29">
        <v>1.0</v>
      </c>
      <c r="L713" s="31"/>
    </row>
    <row r="714" hidden="1">
      <c r="A714" s="26">
        <v>853.0</v>
      </c>
      <c r="B714" s="26" t="s">
        <v>54</v>
      </c>
      <c r="C714" s="34" t="s">
        <v>942</v>
      </c>
      <c r="D714" s="28"/>
      <c r="E714" s="26" t="s">
        <v>57</v>
      </c>
      <c r="F714" s="26"/>
      <c r="G714" s="26"/>
      <c r="H714" s="26"/>
      <c r="I714" s="26" t="s">
        <v>600</v>
      </c>
      <c r="J714" s="26" t="s">
        <v>66</v>
      </c>
      <c r="K714" s="29">
        <v>24.0</v>
      </c>
      <c r="L714" s="31"/>
    </row>
    <row r="715" hidden="1">
      <c r="A715" s="26">
        <v>854.0</v>
      </c>
      <c r="B715" s="26" t="s">
        <v>54</v>
      </c>
      <c r="C715" s="34" t="s">
        <v>944</v>
      </c>
      <c r="D715" s="28"/>
      <c r="E715" s="26" t="s">
        <v>57</v>
      </c>
      <c r="F715" s="26"/>
      <c r="G715" s="26"/>
      <c r="H715" s="26"/>
      <c r="I715" s="26" t="s">
        <v>600</v>
      </c>
      <c r="J715" s="26" t="s">
        <v>600</v>
      </c>
      <c r="K715" s="29">
        <v>1.0</v>
      </c>
      <c r="L715" s="31"/>
    </row>
    <row r="716" hidden="1">
      <c r="A716" s="26">
        <v>855.0</v>
      </c>
      <c r="B716" s="26" t="s">
        <v>54</v>
      </c>
      <c r="C716" s="34" t="s">
        <v>657</v>
      </c>
      <c r="D716" s="28"/>
      <c r="E716" s="26" t="s">
        <v>66</v>
      </c>
      <c r="F716" s="26"/>
      <c r="G716" s="26"/>
      <c r="H716" s="26"/>
      <c r="I716" s="26" t="s">
        <v>66</v>
      </c>
      <c r="J716" s="26" t="s">
        <v>66</v>
      </c>
      <c r="K716" s="29">
        <v>0.0</v>
      </c>
      <c r="L716" s="31"/>
    </row>
    <row r="717" hidden="1">
      <c r="A717" s="26">
        <v>856.0</v>
      </c>
      <c r="B717" s="26" t="s">
        <v>54</v>
      </c>
      <c r="C717" s="34" t="s">
        <v>946</v>
      </c>
      <c r="D717" s="28"/>
      <c r="E717" s="26" t="s">
        <v>57</v>
      </c>
      <c r="F717" s="26"/>
      <c r="G717" s="26"/>
      <c r="H717" s="26"/>
      <c r="I717" s="26" t="s">
        <v>600</v>
      </c>
      <c r="J717" s="26" t="s">
        <v>600</v>
      </c>
      <c r="K717" s="29">
        <v>8.0</v>
      </c>
      <c r="L717" s="31"/>
    </row>
    <row r="718" hidden="1">
      <c r="A718" s="26">
        <v>857.0</v>
      </c>
      <c r="B718" s="26" t="s">
        <v>54</v>
      </c>
      <c r="C718" s="34" t="s">
        <v>947</v>
      </c>
      <c r="D718" s="28"/>
      <c r="E718" s="26" t="s">
        <v>57</v>
      </c>
      <c r="F718" s="26" t="s">
        <v>44</v>
      </c>
      <c r="G718" s="26"/>
      <c r="H718" s="26"/>
      <c r="I718" s="26" t="s">
        <v>600</v>
      </c>
      <c r="J718" s="26" t="s">
        <v>600</v>
      </c>
      <c r="K718" s="29">
        <v>23.0</v>
      </c>
      <c r="L718" s="31"/>
    </row>
    <row r="719" hidden="1">
      <c r="A719" s="26">
        <v>858.0</v>
      </c>
      <c r="B719" s="26" t="s">
        <v>54</v>
      </c>
      <c r="C719" s="34" t="s">
        <v>949</v>
      </c>
      <c r="D719" s="28"/>
      <c r="E719" s="26" t="s">
        <v>57</v>
      </c>
      <c r="F719" s="26"/>
      <c r="G719" s="26"/>
      <c r="H719" s="26"/>
      <c r="I719" s="26" t="s">
        <v>600</v>
      </c>
      <c r="J719" s="26" t="s">
        <v>600</v>
      </c>
      <c r="K719" s="29">
        <v>6.0</v>
      </c>
      <c r="L719" s="31"/>
    </row>
    <row r="720" hidden="1">
      <c r="A720" s="26">
        <v>859.0</v>
      </c>
      <c r="B720" s="26" t="s">
        <v>54</v>
      </c>
      <c r="C720" s="34" t="s">
        <v>822</v>
      </c>
      <c r="D720" s="28"/>
      <c r="E720" s="26" t="s">
        <v>57</v>
      </c>
      <c r="F720" s="26"/>
      <c r="G720" s="26"/>
      <c r="H720" s="26"/>
      <c r="I720" s="26" t="s">
        <v>600</v>
      </c>
      <c r="J720" s="26" t="s">
        <v>911</v>
      </c>
      <c r="K720" s="29">
        <v>1.0</v>
      </c>
      <c r="L720" s="31"/>
    </row>
    <row r="721" hidden="1">
      <c r="A721" s="26">
        <v>860.0</v>
      </c>
      <c r="B721" s="26" t="s">
        <v>54</v>
      </c>
      <c r="C721" s="34" t="s">
        <v>697</v>
      </c>
      <c r="D721" s="28"/>
      <c r="E721" s="26" t="s">
        <v>57</v>
      </c>
      <c r="F721" s="26"/>
      <c r="G721" s="26"/>
      <c r="H721" s="26"/>
      <c r="I721" s="26" t="s">
        <v>600</v>
      </c>
      <c r="J721" s="26" t="s">
        <v>600</v>
      </c>
      <c r="K721" s="29">
        <v>3.0</v>
      </c>
      <c r="L721" s="31"/>
    </row>
    <row r="722" hidden="1">
      <c r="A722" s="26">
        <v>861.0</v>
      </c>
      <c r="B722" s="26" t="s">
        <v>54</v>
      </c>
      <c r="C722" s="34" t="s">
        <v>952</v>
      </c>
      <c r="D722" s="28"/>
      <c r="E722" s="26" t="s">
        <v>57</v>
      </c>
      <c r="F722" s="26"/>
      <c r="G722" s="26"/>
      <c r="H722" s="26"/>
      <c r="I722" s="26" t="s">
        <v>600</v>
      </c>
      <c r="J722" s="26" t="s">
        <v>600</v>
      </c>
      <c r="K722" s="29">
        <v>2.0</v>
      </c>
      <c r="L722" s="31"/>
    </row>
    <row r="723" hidden="1">
      <c r="A723" s="26">
        <v>862.0</v>
      </c>
      <c r="B723" s="26" t="s">
        <v>54</v>
      </c>
      <c r="C723" s="34" t="s">
        <v>763</v>
      </c>
      <c r="D723" s="28"/>
      <c r="E723" s="26" t="s">
        <v>57</v>
      </c>
      <c r="F723" s="26"/>
      <c r="G723" s="26"/>
      <c r="H723" s="26"/>
      <c r="I723" s="26" t="s">
        <v>600</v>
      </c>
      <c r="J723" s="26" t="s">
        <v>600</v>
      </c>
      <c r="K723" s="29">
        <v>1.0</v>
      </c>
      <c r="L723" s="31"/>
    </row>
    <row r="724" hidden="1">
      <c r="A724" s="26">
        <v>863.0</v>
      </c>
      <c r="B724" s="26" t="s">
        <v>54</v>
      </c>
      <c r="C724" s="34" t="s">
        <v>629</v>
      </c>
      <c r="D724" s="28"/>
      <c r="E724" s="26" t="s">
        <v>57</v>
      </c>
      <c r="F724" s="26"/>
      <c r="G724" s="26"/>
      <c r="H724" s="26"/>
      <c r="I724" s="26" t="s">
        <v>600</v>
      </c>
      <c r="J724" s="26" t="s">
        <v>600</v>
      </c>
      <c r="K724" s="29">
        <v>3.0</v>
      </c>
      <c r="L724" s="31"/>
    </row>
    <row r="725" hidden="1">
      <c r="A725" s="26">
        <v>864.0</v>
      </c>
      <c r="B725" s="26" t="s">
        <v>54</v>
      </c>
      <c r="C725" s="34" t="s">
        <v>881</v>
      </c>
      <c r="D725" s="28"/>
      <c r="E725" s="26" t="s">
        <v>66</v>
      </c>
      <c r="F725" s="26"/>
      <c r="G725" s="26"/>
      <c r="H725" s="26"/>
      <c r="I725" s="26" t="s">
        <v>66</v>
      </c>
      <c r="J725" s="26" t="s">
        <v>66</v>
      </c>
      <c r="K725" s="29">
        <v>0.0</v>
      </c>
      <c r="L725" s="31"/>
    </row>
    <row r="726" hidden="1">
      <c r="A726" s="26">
        <v>865.0</v>
      </c>
      <c r="B726" s="26" t="s">
        <v>54</v>
      </c>
      <c r="C726" s="34" t="s">
        <v>955</v>
      </c>
      <c r="D726" s="28"/>
      <c r="E726" s="26" t="s">
        <v>66</v>
      </c>
      <c r="F726" s="26"/>
      <c r="G726" s="26"/>
      <c r="H726" s="26"/>
      <c r="I726" s="26" t="s">
        <v>66</v>
      </c>
      <c r="J726" s="26" t="s">
        <v>66</v>
      </c>
      <c r="K726" s="29">
        <v>0.0</v>
      </c>
      <c r="L726" s="31"/>
    </row>
    <row r="727" hidden="1">
      <c r="A727" s="26">
        <v>866.0</v>
      </c>
      <c r="B727" s="26" t="s">
        <v>54</v>
      </c>
      <c r="C727" s="34" t="s">
        <v>957</v>
      </c>
      <c r="D727" s="28"/>
      <c r="E727" s="26" t="s">
        <v>183</v>
      </c>
      <c r="F727" s="26"/>
      <c r="G727" s="26"/>
      <c r="H727" s="26"/>
      <c r="I727" s="26" t="s">
        <v>600</v>
      </c>
      <c r="J727" s="26" t="s">
        <v>227</v>
      </c>
      <c r="K727" s="29">
        <v>13.0</v>
      </c>
      <c r="L727" s="31"/>
    </row>
    <row r="728" hidden="1">
      <c r="A728" s="26">
        <v>867.0</v>
      </c>
      <c r="B728" s="26" t="s">
        <v>54</v>
      </c>
      <c r="C728" s="34" t="s">
        <v>959</v>
      </c>
      <c r="D728" s="28"/>
      <c r="E728" s="26" t="s">
        <v>57</v>
      </c>
      <c r="F728" s="26"/>
      <c r="G728" s="26"/>
      <c r="H728" s="26"/>
      <c r="I728" s="26" t="s">
        <v>600</v>
      </c>
      <c r="J728" s="26" t="s">
        <v>227</v>
      </c>
      <c r="K728" s="29">
        <v>8.0</v>
      </c>
      <c r="L728" s="31"/>
    </row>
    <row r="729" hidden="1">
      <c r="A729" s="26">
        <v>868.0</v>
      </c>
      <c r="B729" s="26" t="s">
        <v>54</v>
      </c>
      <c r="C729" s="34" t="s">
        <v>842</v>
      </c>
      <c r="D729" s="28"/>
      <c r="E729" s="26" t="s">
        <v>66</v>
      </c>
      <c r="F729" s="26"/>
      <c r="G729" s="26"/>
      <c r="H729" s="26"/>
      <c r="I729" s="26" t="s">
        <v>66</v>
      </c>
      <c r="J729" s="26" t="s">
        <v>66</v>
      </c>
      <c r="K729" s="29">
        <v>0.0</v>
      </c>
      <c r="L729" s="31"/>
    </row>
    <row r="730" hidden="1">
      <c r="A730" s="26">
        <v>869.0</v>
      </c>
      <c r="B730" s="26" t="s">
        <v>54</v>
      </c>
      <c r="C730" s="34" t="s">
        <v>960</v>
      </c>
      <c r="D730" s="28"/>
      <c r="E730" s="26" t="s">
        <v>57</v>
      </c>
      <c r="F730" s="26"/>
      <c r="G730" s="26"/>
      <c r="H730" s="26"/>
      <c r="I730" s="26" t="s">
        <v>600</v>
      </c>
      <c r="J730" s="26" t="s">
        <v>600</v>
      </c>
      <c r="K730" s="29">
        <v>22.0</v>
      </c>
      <c r="L730" s="31"/>
    </row>
    <row r="731" hidden="1">
      <c r="A731" s="26">
        <v>870.0</v>
      </c>
      <c r="B731" s="26" t="s">
        <v>54</v>
      </c>
      <c r="C731" s="34" t="s">
        <v>964</v>
      </c>
      <c r="D731" s="28"/>
      <c r="E731" s="26" t="s">
        <v>57</v>
      </c>
      <c r="F731" s="26"/>
      <c r="G731" s="26"/>
      <c r="H731" s="26"/>
      <c r="I731" s="26" t="s">
        <v>600</v>
      </c>
      <c r="J731" s="26" t="s">
        <v>600</v>
      </c>
      <c r="K731" s="29">
        <v>2.0</v>
      </c>
      <c r="L731" s="31"/>
    </row>
    <row r="732" hidden="1">
      <c r="A732" s="26">
        <v>871.0</v>
      </c>
      <c r="B732" s="26" t="s">
        <v>54</v>
      </c>
      <c r="C732" s="34" t="s">
        <v>970</v>
      </c>
      <c r="D732" s="28"/>
      <c r="E732" s="26" t="s">
        <v>57</v>
      </c>
      <c r="F732" s="26"/>
      <c r="G732" s="26"/>
      <c r="H732" s="26"/>
      <c r="I732" s="26" t="s">
        <v>600</v>
      </c>
      <c r="J732" s="26" t="s">
        <v>600</v>
      </c>
      <c r="K732" s="29">
        <v>4.0</v>
      </c>
      <c r="L732" s="31"/>
    </row>
    <row r="733" hidden="1">
      <c r="A733" s="26">
        <v>872.0</v>
      </c>
      <c r="B733" s="26" t="s">
        <v>54</v>
      </c>
      <c r="C733" s="34" t="s">
        <v>973</v>
      </c>
      <c r="D733" s="28"/>
      <c r="E733" s="26" t="s">
        <v>57</v>
      </c>
      <c r="F733" s="26" t="s">
        <v>44</v>
      </c>
      <c r="G733" s="26"/>
      <c r="H733" s="26"/>
      <c r="I733" s="26" t="s">
        <v>600</v>
      </c>
      <c r="J733" s="26" t="s">
        <v>600</v>
      </c>
      <c r="K733" s="29">
        <v>17.0</v>
      </c>
      <c r="L733" s="31"/>
    </row>
    <row r="734" hidden="1">
      <c r="A734" s="26">
        <v>873.0</v>
      </c>
      <c r="B734" s="26" t="s">
        <v>54</v>
      </c>
      <c r="C734" s="34" t="s">
        <v>484</v>
      </c>
      <c r="D734" s="28"/>
      <c r="E734" s="26" t="s">
        <v>57</v>
      </c>
      <c r="F734" s="26" t="s">
        <v>44</v>
      </c>
      <c r="G734" s="26"/>
      <c r="H734" s="26"/>
      <c r="I734" s="26" t="s">
        <v>600</v>
      </c>
      <c r="J734" s="26" t="s">
        <v>600</v>
      </c>
      <c r="K734" s="29">
        <v>24.0</v>
      </c>
      <c r="L734" s="31"/>
    </row>
    <row r="735" hidden="1">
      <c r="A735" s="26">
        <v>874.0</v>
      </c>
      <c r="B735" s="26" t="s">
        <v>54</v>
      </c>
      <c r="C735" s="34" t="s">
        <v>356</v>
      </c>
      <c r="D735" s="28"/>
      <c r="E735" s="26" t="s">
        <v>66</v>
      </c>
      <c r="F735" s="26" t="s">
        <v>66</v>
      </c>
      <c r="G735" s="26"/>
      <c r="H735" s="26"/>
      <c r="I735" s="26" t="s">
        <v>66</v>
      </c>
      <c r="J735" s="26" t="s">
        <v>66</v>
      </c>
      <c r="K735" s="29">
        <v>0.0</v>
      </c>
      <c r="L735" s="31"/>
    </row>
    <row r="736" hidden="1">
      <c r="A736" s="26">
        <v>875.0</v>
      </c>
      <c r="B736" s="26" t="s">
        <v>54</v>
      </c>
      <c r="C736" s="34" t="s">
        <v>443</v>
      </c>
      <c r="D736" s="28"/>
      <c r="E736" s="26" t="s">
        <v>57</v>
      </c>
      <c r="F736" s="26"/>
      <c r="G736" s="26"/>
      <c r="H736" s="26"/>
      <c r="I736" s="26" t="s">
        <v>600</v>
      </c>
      <c r="J736" s="26" t="s">
        <v>600</v>
      </c>
      <c r="K736" s="29">
        <v>23.0</v>
      </c>
      <c r="L736" s="31"/>
    </row>
    <row r="737" hidden="1">
      <c r="A737" s="26">
        <v>876.0</v>
      </c>
      <c r="B737" s="26" t="s">
        <v>54</v>
      </c>
      <c r="C737" s="34" t="s">
        <v>980</v>
      </c>
      <c r="D737" s="28"/>
      <c r="E737" s="26" t="s">
        <v>57</v>
      </c>
      <c r="F737" s="26"/>
      <c r="G737" s="26"/>
      <c r="H737" s="26"/>
      <c r="I737" s="26" t="s">
        <v>227</v>
      </c>
      <c r="J737" s="26" t="s">
        <v>227</v>
      </c>
      <c r="K737" s="29">
        <v>14.0</v>
      </c>
      <c r="L737" s="31"/>
    </row>
    <row r="738" hidden="1">
      <c r="A738" s="26">
        <v>877.0</v>
      </c>
      <c r="B738" s="26" t="s">
        <v>54</v>
      </c>
      <c r="C738" s="34" t="s">
        <v>687</v>
      </c>
      <c r="D738" s="28"/>
      <c r="E738" s="26" t="s">
        <v>66</v>
      </c>
      <c r="F738" s="26"/>
      <c r="G738" s="26"/>
      <c r="H738" s="26"/>
      <c r="I738" s="26" t="s">
        <v>66</v>
      </c>
      <c r="J738" s="26" t="s">
        <v>66</v>
      </c>
      <c r="K738" s="29">
        <v>0.0</v>
      </c>
      <c r="L738" s="31"/>
    </row>
    <row r="739" hidden="1">
      <c r="A739" s="26">
        <v>878.0</v>
      </c>
      <c r="B739" s="26" t="s">
        <v>54</v>
      </c>
      <c r="C739" s="34" t="s">
        <v>984</v>
      </c>
      <c r="D739" s="28"/>
      <c r="E739" s="26" t="s">
        <v>57</v>
      </c>
      <c r="F739" s="26"/>
      <c r="G739" s="26"/>
      <c r="H739" s="26"/>
      <c r="I739" s="26" t="s">
        <v>600</v>
      </c>
      <c r="J739" s="26" t="s">
        <v>600</v>
      </c>
      <c r="K739" s="29">
        <v>11.0</v>
      </c>
      <c r="L739" s="31"/>
    </row>
    <row r="740" hidden="1">
      <c r="A740" s="26">
        <v>879.0</v>
      </c>
      <c r="B740" s="26" t="s">
        <v>54</v>
      </c>
      <c r="C740" s="34" t="s">
        <v>633</v>
      </c>
      <c r="D740" s="28"/>
      <c r="E740" s="26" t="s">
        <v>57</v>
      </c>
      <c r="F740" s="26" t="s">
        <v>44</v>
      </c>
      <c r="G740" s="26" t="s">
        <v>57</v>
      </c>
      <c r="H740" s="26"/>
      <c r="I740" s="26" t="s">
        <v>600</v>
      </c>
      <c r="J740" s="26" t="s">
        <v>58</v>
      </c>
      <c r="K740" s="29">
        <v>29.0</v>
      </c>
      <c r="L740" s="31"/>
    </row>
    <row r="741" hidden="1">
      <c r="A741" s="26">
        <v>880.0</v>
      </c>
      <c r="B741" s="26" t="s">
        <v>54</v>
      </c>
      <c r="C741" s="34" t="s">
        <v>452</v>
      </c>
      <c r="D741" s="28"/>
      <c r="E741" s="26" t="s">
        <v>57</v>
      </c>
      <c r="F741" s="26" t="s">
        <v>44</v>
      </c>
      <c r="G741" s="26"/>
      <c r="H741" s="26"/>
      <c r="I741" s="26" t="s">
        <v>600</v>
      </c>
      <c r="J741" s="26" t="s">
        <v>600</v>
      </c>
      <c r="K741" s="29">
        <v>4.0</v>
      </c>
      <c r="L741" s="31"/>
    </row>
    <row r="742" hidden="1">
      <c r="A742" s="26">
        <v>881.0</v>
      </c>
      <c r="B742" s="26" t="s">
        <v>54</v>
      </c>
      <c r="C742" s="34" t="s">
        <v>987</v>
      </c>
      <c r="D742" s="28"/>
      <c r="E742" s="26" t="s">
        <v>57</v>
      </c>
      <c r="F742" s="26" t="s">
        <v>859</v>
      </c>
      <c r="G742" s="26"/>
      <c r="H742" s="26"/>
      <c r="I742" s="26" t="s">
        <v>600</v>
      </c>
      <c r="J742" s="26" t="s">
        <v>600</v>
      </c>
      <c r="K742" s="29">
        <v>1.0</v>
      </c>
      <c r="L742" s="31"/>
    </row>
    <row r="743" hidden="1">
      <c r="A743" s="26">
        <v>882.0</v>
      </c>
      <c r="B743" s="26" t="s">
        <v>54</v>
      </c>
      <c r="C743" s="34" t="s">
        <v>992</v>
      </c>
      <c r="D743" s="28"/>
      <c r="E743" s="26" t="s">
        <v>994</v>
      </c>
      <c r="F743" s="26"/>
      <c r="G743" s="26"/>
      <c r="H743" s="26"/>
      <c r="I743" s="26" t="s">
        <v>600</v>
      </c>
      <c r="J743" s="26" t="s">
        <v>600</v>
      </c>
      <c r="K743" s="29">
        <v>2.0</v>
      </c>
      <c r="L743" s="31"/>
    </row>
    <row r="744" hidden="1">
      <c r="A744" s="26">
        <v>883.0</v>
      </c>
      <c r="B744" s="26" t="s">
        <v>54</v>
      </c>
      <c r="C744" s="34" t="s">
        <v>360</v>
      </c>
      <c r="D744" s="28"/>
      <c r="E744" s="26" t="s">
        <v>57</v>
      </c>
      <c r="F744" s="26"/>
      <c r="G744" s="26"/>
      <c r="H744" s="26"/>
      <c r="I744" s="26" t="s">
        <v>600</v>
      </c>
      <c r="J744" s="26" t="s">
        <v>996</v>
      </c>
      <c r="K744" s="29">
        <v>23.0</v>
      </c>
      <c r="L744" s="31"/>
    </row>
    <row r="745" hidden="1">
      <c r="A745" s="26">
        <v>884.0</v>
      </c>
      <c r="B745" s="26" t="s">
        <v>54</v>
      </c>
      <c r="C745" s="34" t="s">
        <v>997</v>
      </c>
      <c r="D745" s="28"/>
      <c r="E745" s="26" t="s">
        <v>57</v>
      </c>
      <c r="F745" s="26"/>
      <c r="G745" s="26"/>
      <c r="H745" s="26"/>
      <c r="I745" s="26" t="s">
        <v>600</v>
      </c>
      <c r="J745" s="26" t="s">
        <v>996</v>
      </c>
      <c r="K745" s="29">
        <v>10.0</v>
      </c>
      <c r="L745" s="31"/>
    </row>
    <row r="746" hidden="1">
      <c r="A746" s="26">
        <v>885.0</v>
      </c>
      <c r="B746" s="26" t="s">
        <v>54</v>
      </c>
      <c r="C746" s="34" t="s">
        <v>1001</v>
      </c>
      <c r="D746" s="28"/>
      <c r="E746" s="26" t="s">
        <v>57</v>
      </c>
      <c r="F746" s="26" t="s">
        <v>44</v>
      </c>
      <c r="G746" s="26"/>
      <c r="H746" s="26"/>
      <c r="I746" s="26" t="s">
        <v>600</v>
      </c>
      <c r="J746" s="26" t="s">
        <v>58</v>
      </c>
      <c r="K746" s="29">
        <v>13.0</v>
      </c>
      <c r="L746" s="31"/>
    </row>
    <row r="747" hidden="1">
      <c r="A747" s="26">
        <v>886.0</v>
      </c>
      <c r="B747" s="26" t="s">
        <v>54</v>
      </c>
      <c r="C747" s="34" t="s">
        <v>1004</v>
      </c>
      <c r="D747" s="28"/>
      <c r="E747" s="26" t="s">
        <v>57</v>
      </c>
      <c r="F747" s="26"/>
      <c r="G747" s="26"/>
      <c r="H747" s="26"/>
      <c r="I747" s="26" t="s">
        <v>600</v>
      </c>
      <c r="J747" s="26" t="s">
        <v>600</v>
      </c>
      <c r="K747" s="29">
        <v>8.0</v>
      </c>
      <c r="L747" s="31"/>
    </row>
    <row r="748" hidden="1">
      <c r="A748" s="26">
        <v>887.0</v>
      </c>
      <c r="B748" s="26" t="s">
        <v>54</v>
      </c>
      <c r="C748" s="34" t="s">
        <v>1008</v>
      </c>
      <c r="D748" s="28"/>
      <c r="E748" s="26" t="s">
        <v>57</v>
      </c>
      <c r="F748" s="26"/>
      <c r="G748" s="26"/>
      <c r="H748" s="26"/>
      <c r="I748" s="26" t="s">
        <v>600</v>
      </c>
      <c r="J748" s="26" t="s">
        <v>227</v>
      </c>
      <c r="K748" s="29">
        <v>7.0</v>
      </c>
      <c r="L748" s="31"/>
    </row>
    <row r="749" hidden="1">
      <c r="A749" s="26">
        <v>888.0</v>
      </c>
      <c r="B749" s="26" t="s">
        <v>54</v>
      </c>
      <c r="C749" s="34" t="s">
        <v>1011</v>
      </c>
      <c r="D749" s="28"/>
      <c r="E749" s="26" t="s">
        <v>57</v>
      </c>
      <c r="F749" s="26" t="s">
        <v>44</v>
      </c>
      <c r="G749" s="26"/>
      <c r="H749" s="26"/>
      <c r="I749" s="26" t="s">
        <v>600</v>
      </c>
      <c r="J749" s="26" t="s">
        <v>600</v>
      </c>
      <c r="K749" s="29">
        <v>16.0</v>
      </c>
      <c r="L749" s="31"/>
    </row>
    <row r="750" hidden="1">
      <c r="A750" s="26">
        <v>889.0</v>
      </c>
      <c r="B750" s="26" t="s">
        <v>54</v>
      </c>
      <c r="C750" s="34" t="s">
        <v>1015</v>
      </c>
      <c r="D750" s="28"/>
      <c r="E750" s="26" t="s">
        <v>57</v>
      </c>
      <c r="F750" s="26"/>
      <c r="G750" s="26"/>
      <c r="H750" s="26"/>
      <c r="I750" s="26" t="s">
        <v>600</v>
      </c>
      <c r="J750" s="26" t="s">
        <v>600</v>
      </c>
      <c r="K750" s="29">
        <v>11.0</v>
      </c>
      <c r="L750" s="31"/>
    </row>
    <row r="751" hidden="1">
      <c r="A751" s="26">
        <v>890.0</v>
      </c>
      <c r="B751" s="26" t="s">
        <v>54</v>
      </c>
      <c r="C751" s="34" t="s">
        <v>1017</v>
      </c>
      <c r="D751" s="28"/>
      <c r="E751" s="26" t="s">
        <v>66</v>
      </c>
      <c r="F751" s="26"/>
      <c r="G751" s="26"/>
      <c r="H751" s="26"/>
      <c r="I751" s="26" t="s">
        <v>66</v>
      </c>
      <c r="J751" s="26" t="s">
        <v>66</v>
      </c>
      <c r="K751" s="29">
        <v>0.0</v>
      </c>
      <c r="L751" s="31"/>
    </row>
    <row r="752" hidden="1">
      <c r="A752" s="26">
        <v>890.0</v>
      </c>
      <c r="B752" s="26" t="s">
        <v>54</v>
      </c>
      <c r="C752" s="26" t="s">
        <v>1022</v>
      </c>
      <c r="D752" s="28"/>
      <c r="E752" s="26" t="s">
        <v>57</v>
      </c>
      <c r="F752" s="26" t="s">
        <v>44</v>
      </c>
      <c r="G752" s="26"/>
      <c r="H752" s="26"/>
      <c r="I752" s="26" t="s">
        <v>600</v>
      </c>
      <c r="J752" s="26" t="s">
        <v>600</v>
      </c>
      <c r="K752" s="29">
        <v>4.0</v>
      </c>
      <c r="L752" s="31"/>
    </row>
    <row r="753" hidden="1">
      <c r="A753" s="26">
        <v>891.0</v>
      </c>
      <c r="B753" s="26" t="s">
        <v>54</v>
      </c>
      <c r="C753" s="34" t="s">
        <v>837</v>
      </c>
      <c r="D753" s="28"/>
      <c r="E753" s="26" t="s">
        <v>183</v>
      </c>
      <c r="F753" s="26"/>
      <c r="G753" s="26"/>
      <c r="H753" s="26"/>
      <c r="I753" s="26" t="s">
        <v>600</v>
      </c>
      <c r="J753" s="26" t="s">
        <v>600</v>
      </c>
      <c r="K753" s="29">
        <v>3.0</v>
      </c>
      <c r="L753" s="31"/>
    </row>
    <row r="754" hidden="1">
      <c r="A754" s="26">
        <v>892.0</v>
      </c>
      <c r="B754" s="26" t="s">
        <v>54</v>
      </c>
      <c r="C754" s="34" t="s">
        <v>1026</v>
      </c>
      <c r="D754" s="28"/>
      <c r="E754" s="26" t="s">
        <v>57</v>
      </c>
      <c r="F754" s="26" t="s">
        <v>44</v>
      </c>
      <c r="G754" s="26" t="s">
        <v>57</v>
      </c>
      <c r="H754" s="26"/>
      <c r="I754" s="26" t="s">
        <v>1030</v>
      </c>
      <c r="J754" s="26" t="s">
        <v>58</v>
      </c>
      <c r="K754" s="29">
        <v>7.0</v>
      </c>
      <c r="L754" s="31"/>
    </row>
    <row r="755" hidden="1">
      <c r="A755" s="26">
        <v>893.0</v>
      </c>
      <c r="B755" s="26" t="s">
        <v>54</v>
      </c>
      <c r="C755" s="34" t="s">
        <v>1031</v>
      </c>
      <c r="D755" s="28"/>
      <c r="E755" s="26" t="s">
        <v>57</v>
      </c>
      <c r="F755" s="26" t="s">
        <v>44</v>
      </c>
      <c r="G755" s="26"/>
      <c r="H755" s="26"/>
      <c r="I755" s="26" t="s">
        <v>600</v>
      </c>
      <c r="J755" s="26" t="s">
        <v>600</v>
      </c>
      <c r="K755" s="29">
        <v>10.0</v>
      </c>
      <c r="L755" s="31"/>
    </row>
    <row r="756" hidden="1">
      <c r="A756" s="26">
        <v>894.0</v>
      </c>
      <c r="B756" s="26" t="s">
        <v>54</v>
      </c>
      <c r="C756" s="34" t="s">
        <v>1034</v>
      </c>
      <c r="D756" s="28"/>
      <c r="E756" s="26" t="s">
        <v>57</v>
      </c>
      <c r="F756" s="26" t="s">
        <v>859</v>
      </c>
      <c r="G756" s="26"/>
      <c r="H756" s="26"/>
      <c r="I756" s="26" t="s">
        <v>600</v>
      </c>
      <c r="J756" s="26" t="s">
        <v>600</v>
      </c>
      <c r="K756" s="29">
        <v>7.0</v>
      </c>
      <c r="L756" s="31"/>
    </row>
    <row r="757" hidden="1">
      <c r="A757" s="26">
        <v>895.0</v>
      </c>
      <c r="B757" s="26" t="s">
        <v>54</v>
      </c>
      <c r="C757" s="34" t="s">
        <v>539</v>
      </c>
      <c r="D757" s="28"/>
      <c r="E757" s="26" t="s">
        <v>66</v>
      </c>
      <c r="F757" s="26" t="s">
        <v>66</v>
      </c>
      <c r="G757" s="26"/>
      <c r="H757" s="26"/>
      <c r="I757" s="26" t="s">
        <v>66</v>
      </c>
      <c r="J757" s="26" t="s">
        <v>66</v>
      </c>
      <c r="K757" s="29">
        <v>0.0</v>
      </c>
      <c r="L757" s="31"/>
    </row>
    <row r="758" hidden="1">
      <c r="A758" s="26">
        <v>896.0</v>
      </c>
      <c r="B758" s="26" t="s">
        <v>54</v>
      </c>
      <c r="C758" s="34" t="s">
        <v>1038</v>
      </c>
      <c r="D758" s="28"/>
      <c r="E758" s="26" t="s">
        <v>57</v>
      </c>
      <c r="F758" s="26" t="s">
        <v>44</v>
      </c>
      <c r="G758" s="26"/>
      <c r="H758" s="26"/>
      <c r="I758" s="26" t="s">
        <v>600</v>
      </c>
      <c r="J758" s="26" t="s">
        <v>600</v>
      </c>
      <c r="K758" s="29">
        <v>38.0</v>
      </c>
      <c r="L758" s="31"/>
    </row>
    <row r="759" hidden="1">
      <c r="A759" s="26">
        <v>897.0</v>
      </c>
      <c r="B759" s="26" t="s">
        <v>54</v>
      </c>
      <c r="C759" s="34" t="s">
        <v>1042</v>
      </c>
      <c r="D759" s="28"/>
      <c r="E759" s="26" t="s">
        <v>57</v>
      </c>
      <c r="F759" s="26" t="s">
        <v>859</v>
      </c>
      <c r="G759" s="26"/>
      <c r="H759" s="26"/>
      <c r="I759" s="26" t="s">
        <v>600</v>
      </c>
      <c r="J759" s="26" t="s">
        <v>600</v>
      </c>
      <c r="K759" s="29">
        <v>13.0</v>
      </c>
      <c r="L759" s="31"/>
    </row>
    <row r="760" hidden="1">
      <c r="A760" s="26">
        <v>898.0</v>
      </c>
      <c r="B760" s="26" t="s">
        <v>54</v>
      </c>
      <c r="C760" s="34" t="s">
        <v>725</v>
      </c>
      <c r="D760" s="28"/>
      <c r="E760" s="26" t="s">
        <v>57</v>
      </c>
      <c r="F760" s="26"/>
      <c r="G760" s="26"/>
      <c r="H760" s="26"/>
      <c r="I760" s="26" t="s">
        <v>600</v>
      </c>
      <c r="J760" s="26" t="s">
        <v>600</v>
      </c>
      <c r="K760" s="29">
        <v>4.0</v>
      </c>
      <c r="L760" s="31"/>
    </row>
    <row r="761" hidden="1">
      <c r="A761" s="26">
        <v>899.0</v>
      </c>
      <c r="B761" s="26" t="s">
        <v>54</v>
      </c>
      <c r="C761" s="34" t="s">
        <v>1047</v>
      </c>
      <c r="D761" s="28"/>
      <c r="E761" s="26" t="s">
        <v>57</v>
      </c>
      <c r="F761" s="26" t="s">
        <v>859</v>
      </c>
      <c r="G761" s="26"/>
      <c r="H761" s="26"/>
      <c r="I761" s="26" t="s">
        <v>600</v>
      </c>
      <c r="J761" s="26" t="s">
        <v>600</v>
      </c>
      <c r="K761" s="29">
        <v>3.0</v>
      </c>
      <c r="L761" s="31"/>
    </row>
    <row r="762" hidden="1">
      <c r="A762" s="26">
        <v>900.0</v>
      </c>
      <c r="B762" s="26" t="s">
        <v>54</v>
      </c>
      <c r="C762" s="34" t="s">
        <v>782</v>
      </c>
      <c r="D762" s="28"/>
      <c r="E762" s="26" t="s">
        <v>57</v>
      </c>
      <c r="F762" s="26"/>
      <c r="G762" s="26"/>
      <c r="H762" s="26"/>
      <c r="I762" s="26" t="s">
        <v>600</v>
      </c>
      <c r="J762" s="26" t="s">
        <v>600</v>
      </c>
      <c r="K762" s="29">
        <v>3.0</v>
      </c>
      <c r="L762" s="31"/>
    </row>
    <row r="763" hidden="1">
      <c r="A763" s="26">
        <v>901.0</v>
      </c>
      <c r="B763" s="26" t="s">
        <v>54</v>
      </c>
      <c r="C763" s="34" t="s">
        <v>959</v>
      </c>
      <c r="D763" s="28"/>
      <c r="E763" s="26" t="s">
        <v>57</v>
      </c>
      <c r="F763" s="26" t="s">
        <v>859</v>
      </c>
      <c r="G763" s="26"/>
      <c r="H763" s="26"/>
      <c r="I763" s="26" t="s">
        <v>600</v>
      </c>
      <c r="J763" s="26" t="s">
        <v>66</v>
      </c>
      <c r="K763" s="29">
        <v>1.0</v>
      </c>
      <c r="L763" s="31"/>
    </row>
    <row r="764" hidden="1">
      <c r="A764" s="26">
        <v>902.0</v>
      </c>
      <c r="B764" s="26" t="s">
        <v>54</v>
      </c>
      <c r="C764" s="34" t="s">
        <v>1053</v>
      </c>
      <c r="D764" s="28"/>
      <c r="E764" s="26" t="s">
        <v>57</v>
      </c>
      <c r="F764" s="26" t="s">
        <v>44</v>
      </c>
      <c r="G764" s="26"/>
      <c r="H764" s="26"/>
      <c r="I764" s="26" t="s">
        <v>600</v>
      </c>
      <c r="J764" s="26" t="s">
        <v>219</v>
      </c>
      <c r="K764" s="29">
        <v>9.0</v>
      </c>
      <c r="L764" s="31"/>
    </row>
    <row r="765" hidden="1">
      <c r="A765" s="26">
        <v>903.0</v>
      </c>
      <c r="B765" s="26" t="s">
        <v>54</v>
      </c>
      <c r="C765" s="34" t="s">
        <v>422</v>
      </c>
      <c r="D765" s="28"/>
      <c r="E765" s="26" t="s">
        <v>57</v>
      </c>
      <c r="F765" s="26"/>
      <c r="G765" s="26"/>
      <c r="H765" s="26"/>
      <c r="I765" s="26" t="s">
        <v>600</v>
      </c>
      <c r="J765" s="26" t="s">
        <v>64</v>
      </c>
      <c r="K765" s="29">
        <v>12.0</v>
      </c>
      <c r="L765" s="31"/>
    </row>
    <row r="766" hidden="1">
      <c r="A766" s="26">
        <v>904.0</v>
      </c>
      <c r="B766" s="26" t="s">
        <v>54</v>
      </c>
      <c r="C766" s="34" t="s">
        <v>1058</v>
      </c>
      <c r="D766" s="28"/>
      <c r="E766" s="26" t="s">
        <v>57</v>
      </c>
      <c r="F766" s="26" t="s">
        <v>44</v>
      </c>
      <c r="G766" s="26"/>
      <c r="H766" s="26"/>
      <c r="I766" s="26" t="s">
        <v>600</v>
      </c>
      <c r="J766" s="26" t="s">
        <v>600</v>
      </c>
      <c r="K766" s="29">
        <v>2.0</v>
      </c>
      <c r="L766" s="31"/>
    </row>
    <row r="767" hidden="1">
      <c r="A767" s="26">
        <v>905.0</v>
      </c>
      <c r="B767" s="26" t="s">
        <v>54</v>
      </c>
      <c r="C767" s="34" t="s">
        <v>498</v>
      </c>
      <c r="D767" s="28"/>
      <c r="E767" s="26" t="s">
        <v>66</v>
      </c>
      <c r="F767" s="26" t="s">
        <v>66</v>
      </c>
      <c r="G767" s="26"/>
      <c r="H767" s="26"/>
      <c r="I767" s="26" t="s">
        <v>66</v>
      </c>
      <c r="J767" s="26" t="s">
        <v>66</v>
      </c>
      <c r="K767" s="29">
        <v>0.0</v>
      </c>
      <c r="L767" s="31"/>
    </row>
    <row r="768" hidden="1">
      <c r="A768" s="26">
        <v>906.0</v>
      </c>
      <c r="B768" s="26" t="s">
        <v>54</v>
      </c>
      <c r="C768" s="34" t="s">
        <v>1063</v>
      </c>
      <c r="D768" s="28"/>
      <c r="E768" s="26" t="s">
        <v>57</v>
      </c>
      <c r="F768" s="26" t="s">
        <v>44</v>
      </c>
      <c r="G768" s="26"/>
      <c r="H768" s="26"/>
      <c r="I768" s="26" t="s">
        <v>600</v>
      </c>
      <c r="J768" s="26" t="s">
        <v>600</v>
      </c>
      <c r="K768" s="29">
        <v>3.0</v>
      </c>
      <c r="L768" s="31"/>
    </row>
    <row r="769" hidden="1">
      <c r="A769" s="26">
        <v>907.0</v>
      </c>
      <c r="B769" s="26" t="s">
        <v>54</v>
      </c>
      <c r="C769" s="34" t="s">
        <v>615</v>
      </c>
      <c r="D769" s="28"/>
      <c r="E769" s="26" t="s">
        <v>57</v>
      </c>
      <c r="F769" s="26" t="s">
        <v>57</v>
      </c>
      <c r="G769" s="26"/>
      <c r="H769" s="26"/>
      <c r="I769" s="26" t="s">
        <v>600</v>
      </c>
      <c r="J769" s="26" t="s">
        <v>600</v>
      </c>
      <c r="K769" s="29">
        <v>14.0</v>
      </c>
      <c r="L769" s="31"/>
    </row>
    <row r="770" hidden="1">
      <c r="A770" s="26">
        <v>908.0</v>
      </c>
      <c r="B770" s="26" t="s">
        <v>54</v>
      </c>
      <c r="C770" s="34" t="s">
        <v>1067</v>
      </c>
      <c r="D770" s="28"/>
      <c r="E770" s="26" t="s">
        <v>57</v>
      </c>
      <c r="F770" s="26" t="s">
        <v>44</v>
      </c>
      <c r="G770" s="26"/>
      <c r="H770" s="26"/>
      <c r="I770" s="26" t="s">
        <v>600</v>
      </c>
      <c r="J770" s="26" t="s">
        <v>600</v>
      </c>
      <c r="K770" s="29">
        <v>12.0</v>
      </c>
      <c r="L770" s="31"/>
    </row>
    <row r="771" hidden="1">
      <c r="A771" s="26">
        <v>909.0</v>
      </c>
      <c r="B771" s="26" t="s">
        <v>54</v>
      </c>
      <c r="C771" s="34" t="s">
        <v>1070</v>
      </c>
      <c r="D771" s="28"/>
      <c r="E771" s="26" t="s">
        <v>57</v>
      </c>
      <c r="F771" s="26" t="s">
        <v>44</v>
      </c>
      <c r="G771" s="26"/>
      <c r="H771" s="26"/>
      <c r="I771" s="26" t="s">
        <v>600</v>
      </c>
      <c r="J771" s="26" t="s">
        <v>600</v>
      </c>
      <c r="K771" s="29">
        <v>6.0</v>
      </c>
      <c r="L771" s="31"/>
    </row>
    <row r="772" hidden="1">
      <c r="A772" s="26">
        <v>910.0</v>
      </c>
      <c r="B772" s="26" t="s">
        <v>54</v>
      </c>
      <c r="C772" s="34" t="s">
        <v>751</v>
      </c>
      <c r="D772" s="28"/>
      <c r="E772" s="26" t="s">
        <v>57</v>
      </c>
      <c r="F772" s="26" t="s">
        <v>44</v>
      </c>
      <c r="G772" s="26"/>
      <c r="H772" s="26"/>
      <c r="I772" s="26" t="s">
        <v>600</v>
      </c>
      <c r="J772" s="26" t="s">
        <v>600</v>
      </c>
      <c r="K772" s="29">
        <v>41.0</v>
      </c>
      <c r="L772" s="31"/>
    </row>
    <row r="773" hidden="1">
      <c r="A773" s="26">
        <v>911.0</v>
      </c>
      <c r="B773" s="26" t="s">
        <v>54</v>
      </c>
      <c r="C773" s="34" t="s">
        <v>1073</v>
      </c>
      <c r="D773" s="28"/>
      <c r="E773" s="26" t="s">
        <v>57</v>
      </c>
      <c r="F773" s="26" t="s">
        <v>44</v>
      </c>
      <c r="G773" s="26"/>
      <c r="H773" s="26"/>
      <c r="I773" s="26" t="s">
        <v>600</v>
      </c>
      <c r="J773" s="26" t="s">
        <v>600</v>
      </c>
      <c r="K773" s="29">
        <v>7.0</v>
      </c>
      <c r="L773" s="31"/>
    </row>
    <row r="774" hidden="1">
      <c r="A774" s="26">
        <v>912.0</v>
      </c>
      <c r="B774" s="26" t="s">
        <v>54</v>
      </c>
      <c r="C774" s="34" t="s">
        <v>837</v>
      </c>
      <c r="D774" s="28"/>
      <c r="E774" s="26" t="s">
        <v>57</v>
      </c>
      <c r="F774" s="26" t="s">
        <v>44</v>
      </c>
      <c r="G774" s="26"/>
      <c r="H774" s="26"/>
      <c r="I774" s="26" t="s">
        <v>600</v>
      </c>
      <c r="J774" s="26" t="s">
        <v>600</v>
      </c>
      <c r="K774" s="29">
        <v>15.0</v>
      </c>
      <c r="L774" s="31"/>
    </row>
    <row r="775" hidden="1">
      <c r="A775" s="26">
        <v>913.0</v>
      </c>
      <c r="B775" s="26" t="s">
        <v>54</v>
      </c>
      <c r="C775" s="34" t="s">
        <v>460</v>
      </c>
      <c r="D775" s="28"/>
      <c r="E775" s="26" t="s">
        <v>66</v>
      </c>
      <c r="F775" s="26" t="s">
        <v>66</v>
      </c>
      <c r="G775" s="26"/>
      <c r="H775" s="26"/>
      <c r="I775" s="26" t="s">
        <v>66</v>
      </c>
      <c r="J775" s="26" t="s">
        <v>66</v>
      </c>
      <c r="K775" s="29">
        <v>0.0</v>
      </c>
      <c r="L775" s="31"/>
    </row>
    <row r="776" hidden="1">
      <c r="A776" s="26">
        <v>914.0</v>
      </c>
      <c r="B776" s="26" t="s">
        <v>54</v>
      </c>
      <c r="C776" s="34" t="s">
        <v>1078</v>
      </c>
      <c r="D776" s="28"/>
      <c r="E776" s="26" t="s">
        <v>66</v>
      </c>
      <c r="F776" s="26" t="s">
        <v>66</v>
      </c>
      <c r="G776" s="26"/>
      <c r="H776" s="26"/>
      <c r="I776" s="26" t="s">
        <v>66</v>
      </c>
      <c r="J776" s="26" t="s">
        <v>66</v>
      </c>
      <c r="K776" s="29">
        <v>0.0</v>
      </c>
      <c r="L776" s="31"/>
    </row>
    <row r="777" hidden="1">
      <c r="A777" s="26">
        <v>915.0</v>
      </c>
      <c r="B777" s="26" t="s">
        <v>54</v>
      </c>
      <c r="C777" s="34" t="s">
        <v>973</v>
      </c>
      <c r="D777" s="28"/>
      <c r="E777" s="26" t="s">
        <v>57</v>
      </c>
      <c r="F777" s="26" t="s">
        <v>44</v>
      </c>
      <c r="G777" s="26"/>
      <c r="H777" s="26"/>
      <c r="I777" s="26" t="s">
        <v>600</v>
      </c>
      <c r="J777" s="26" t="s">
        <v>600</v>
      </c>
      <c r="K777" s="29">
        <v>2.0</v>
      </c>
      <c r="L777" s="31"/>
    </row>
    <row r="778" hidden="1">
      <c r="A778" s="26">
        <v>916.0</v>
      </c>
      <c r="B778" s="26" t="s">
        <v>54</v>
      </c>
      <c r="C778" s="34" t="s">
        <v>822</v>
      </c>
      <c r="D778" s="28"/>
      <c r="E778" s="26" t="s">
        <v>57</v>
      </c>
      <c r="F778" s="26" t="s">
        <v>44</v>
      </c>
      <c r="G778" s="26"/>
      <c r="H778" s="26"/>
      <c r="I778" s="26" t="s">
        <v>600</v>
      </c>
      <c r="J778" s="26" t="s">
        <v>64</v>
      </c>
      <c r="K778" s="29">
        <v>5.0</v>
      </c>
      <c r="L778" s="31"/>
    </row>
    <row r="779" hidden="1">
      <c r="A779" s="26">
        <v>917.0</v>
      </c>
      <c r="B779" s="26" t="s">
        <v>54</v>
      </c>
      <c r="C779" s="34" t="s">
        <v>355</v>
      </c>
      <c r="D779" s="28"/>
      <c r="E779" s="26" t="s">
        <v>57</v>
      </c>
      <c r="F779" s="26" t="s">
        <v>44</v>
      </c>
      <c r="G779" s="26"/>
      <c r="H779" s="26"/>
      <c r="I779" s="26" t="s">
        <v>600</v>
      </c>
      <c r="J779" s="26" t="s">
        <v>600</v>
      </c>
      <c r="K779" s="29">
        <v>3.0</v>
      </c>
      <c r="L779" s="31"/>
    </row>
    <row r="780" hidden="1">
      <c r="A780" s="26">
        <v>918.0</v>
      </c>
      <c r="B780" s="26" t="s">
        <v>54</v>
      </c>
      <c r="C780" s="34" t="s">
        <v>491</v>
      </c>
      <c r="D780" s="28"/>
      <c r="E780" s="26" t="s">
        <v>57</v>
      </c>
      <c r="F780" s="26" t="s">
        <v>44</v>
      </c>
      <c r="G780" s="26"/>
      <c r="H780" s="26"/>
      <c r="I780" s="26" t="s">
        <v>600</v>
      </c>
      <c r="J780" s="26" t="s">
        <v>64</v>
      </c>
      <c r="K780" s="29">
        <v>12.0</v>
      </c>
      <c r="L780" s="31"/>
    </row>
    <row r="781" hidden="1">
      <c r="A781" s="26">
        <v>919.0</v>
      </c>
      <c r="B781" s="26" t="s">
        <v>54</v>
      </c>
      <c r="C781" s="34" t="s">
        <v>393</v>
      </c>
      <c r="D781" s="28"/>
      <c r="E781" s="26" t="s">
        <v>57</v>
      </c>
      <c r="F781" s="26" t="s">
        <v>44</v>
      </c>
      <c r="G781" s="26"/>
      <c r="H781" s="26"/>
      <c r="I781" s="26" t="s">
        <v>600</v>
      </c>
      <c r="J781" s="26" t="s">
        <v>64</v>
      </c>
      <c r="K781" s="29">
        <v>27.0</v>
      </c>
      <c r="L781" s="31"/>
    </row>
    <row r="782" hidden="1">
      <c r="A782" s="26">
        <v>920.0</v>
      </c>
      <c r="B782" s="26" t="s">
        <v>54</v>
      </c>
      <c r="C782" s="34" t="s">
        <v>605</v>
      </c>
      <c r="D782" s="28"/>
      <c r="E782" s="26" t="s">
        <v>57</v>
      </c>
      <c r="F782" s="26" t="s">
        <v>44</v>
      </c>
      <c r="G782" s="26"/>
      <c r="H782" s="26"/>
      <c r="I782" s="26" t="s">
        <v>600</v>
      </c>
      <c r="J782" s="26" t="s">
        <v>66</v>
      </c>
      <c r="K782" s="29">
        <v>8.0</v>
      </c>
      <c r="L782" s="31"/>
    </row>
    <row r="783" hidden="1">
      <c r="A783" s="26">
        <v>921.0</v>
      </c>
      <c r="B783" s="26" t="s">
        <v>54</v>
      </c>
      <c r="C783" s="34" t="s">
        <v>1086</v>
      </c>
      <c r="D783" s="28"/>
      <c r="E783" s="26" t="s">
        <v>57</v>
      </c>
      <c r="F783" s="26" t="s">
        <v>44</v>
      </c>
      <c r="G783" s="26"/>
      <c r="H783" s="26"/>
      <c r="I783" s="26" t="s">
        <v>600</v>
      </c>
      <c r="J783" s="26" t="s">
        <v>600</v>
      </c>
      <c r="K783" s="29">
        <v>8.0</v>
      </c>
      <c r="L783" s="31"/>
    </row>
    <row r="784" hidden="1">
      <c r="A784" s="26">
        <v>922.0</v>
      </c>
      <c r="B784" s="26" t="s">
        <v>54</v>
      </c>
      <c r="C784" s="34" t="s">
        <v>1089</v>
      </c>
      <c r="D784" s="28"/>
      <c r="E784" s="26" t="s">
        <v>57</v>
      </c>
      <c r="F784" s="26" t="s">
        <v>44</v>
      </c>
      <c r="G784" s="26"/>
      <c r="H784" s="26"/>
      <c r="I784" s="26" t="s">
        <v>600</v>
      </c>
      <c r="J784" s="26" t="s">
        <v>600</v>
      </c>
      <c r="K784" s="29">
        <v>3.0</v>
      </c>
      <c r="L784" s="31"/>
    </row>
    <row r="785" hidden="1">
      <c r="A785" s="26">
        <v>923.0</v>
      </c>
      <c r="B785" s="26" t="s">
        <v>54</v>
      </c>
      <c r="C785" s="34" t="s">
        <v>1092</v>
      </c>
      <c r="D785" s="28"/>
      <c r="E785" s="26" t="s">
        <v>57</v>
      </c>
      <c r="F785" s="26" t="s">
        <v>44</v>
      </c>
      <c r="G785" s="26"/>
      <c r="H785" s="26"/>
      <c r="I785" s="26" t="s">
        <v>600</v>
      </c>
      <c r="J785" s="26" t="s">
        <v>600</v>
      </c>
      <c r="K785" s="29">
        <v>7.0</v>
      </c>
      <c r="L785" s="31"/>
    </row>
    <row r="786" hidden="1">
      <c r="A786" s="26">
        <v>924.0</v>
      </c>
      <c r="B786" s="26" t="s">
        <v>54</v>
      </c>
      <c r="C786" s="34" t="s">
        <v>1094</v>
      </c>
      <c r="D786" s="28"/>
      <c r="E786" s="26" t="s">
        <v>57</v>
      </c>
      <c r="F786" s="26" t="s">
        <v>44</v>
      </c>
      <c r="G786" s="26"/>
      <c r="H786" s="26"/>
      <c r="I786" s="26" t="s">
        <v>600</v>
      </c>
      <c r="J786" s="26" t="s">
        <v>600</v>
      </c>
      <c r="K786" s="29">
        <v>6.0</v>
      </c>
      <c r="L786" s="31"/>
    </row>
    <row r="787" hidden="1">
      <c r="A787" s="26">
        <v>925.0</v>
      </c>
      <c r="B787" s="26" t="s">
        <v>54</v>
      </c>
      <c r="C787" s="34" t="s">
        <v>1099</v>
      </c>
      <c r="D787" s="28"/>
      <c r="E787" s="26" t="s">
        <v>183</v>
      </c>
      <c r="F787" s="26" t="s">
        <v>57</v>
      </c>
      <c r="G787" s="26" t="s">
        <v>57</v>
      </c>
      <c r="H787" s="26"/>
      <c r="I787" s="26" t="s">
        <v>600</v>
      </c>
      <c r="J787" s="26" t="s">
        <v>58</v>
      </c>
      <c r="K787" s="29">
        <v>15.0</v>
      </c>
      <c r="L787" s="31"/>
    </row>
    <row r="788" hidden="1">
      <c r="A788" s="26">
        <v>926.0</v>
      </c>
      <c r="B788" s="26" t="s">
        <v>54</v>
      </c>
      <c r="C788" s="34" t="s">
        <v>827</v>
      </c>
      <c r="D788" s="28"/>
      <c r="E788" s="26" t="s">
        <v>57</v>
      </c>
      <c r="F788" s="26" t="s">
        <v>44</v>
      </c>
      <c r="G788" s="26"/>
      <c r="H788" s="26"/>
      <c r="I788" s="26" t="s">
        <v>600</v>
      </c>
      <c r="J788" s="26" t="s">
        <v>600</v>
      </c>
      <c r="K788" s="29">
        <v>1.0</v>
      </c>
      <c r="L788" s="31"/>
    </row>
    <row r="789" hidden="1">
      <c r="A789" s="26">
        <v>927.0</v>
      </c>
      <c r="B789" s="26" t="s">
        <v>54</v>
      </c>
      <c r="C789" s="34" t="s">
        <v>1082</v>
      </c>
      <c r="D789" s="28"/>
      <c r="E789" s="26" t="s">
        <v>66</v>
      </c>
      <c r="F789" s="26" t="s">
        <v>66</v>
      </c>
      <c r="G789" s="26"/>
      <c r="H789" s="26"/>
      <c r="I789" s="26" t="s">
        <v>66</v>
      </c>
      <c r="J789" s="26" t="s">
        <v>66</v>
      </c>
      <c r="K789" s="29">
        <v>0.0</v>
      </c>
      <c r="L789" s="31"/>
    </row>
    <row r="790" hidden="1">
      <c r="A790" s="26">
        <v>928.0</v>
      </c>
      <c r="B790" s="26" t="s">
        <v>54</v>
      </c>
      <c r="C790" s="34" t="s">
        <v>1102</v>
      </c>
      <c r="D790" s="28"/>
      <c r="E790" s="26" t="s">
        <v>57</v>
      </c>
      <c r="F790" s="26" t="s">
        <v>44</v>
      </c>
      <c r="G790" s="26"/>
      <c r="H790" s="26"/>
      <c r="I790" s="26" t="s">
        <v>600</v>
      </c>
      <c r="J790" s="26" t="s">
        <v>64</v>
      </c>
      <c r="K790" s="29">
        <v>1.0</v>
      </c>
      <c r="L790" s="31"/>
    </row>
    <row r="791" hidden="1">
      <c r="A791" s="26">
        <v>929.0</v>
      </c>
      <c r="B791" s="26" t="s">
        <v>54</v>
      </c>
      <c r="C791" s="34" t="s">
        <v>1104</v>
      </c>
      <c r="D791" s="28"/>
      <c r="E791" s="26" t="s">
        <v>57</v>
      </c>
      <c r="F791" s="26" t="s">
        <v>44</v>
      </c>
      <c r="G791" s="26"/>
      <c r="H791" s="26"/>
      <c r="I791" s="26" t="s">
        <v>600</v>
      </c>
      <c r="J791" s="26" t="s">
        <v>58</v>
      </c>
      <c r="K791" s="29">
        <v>16.0</v>
      </c>
      <c r="L791" s="31"/>
    </row>
    <row r="792" hidden="1">
      <c r="A792" s="26">
        <v>930.0</v>
      </c>
      <c r="B792" s="26" t="s">
        <v>54</v>
      </c>
      <c r="C792" s="34" t="s">
        <v>1106</v>
      </c>
      <c r="D792" s="28"/>
      <c r="E792" s="26" t="s">
        <v>57</v>
      </c>
      <c r="F792" s="26" t="s">
        <v>44</v>
      </c>
      <c r="G792" s="26"/>
      <c r="H792" s="26"/>
      <c r="I792" s="26" t="s">
        <v>600</v>
      </c>
      <c r="J792" s="26" t="s">
        <v>600</v>
      </c>
      <c r="K792" s="29">
        <v>4.0</v>
      </c>
      <c r="L792" s="31"/>
    </row>
    <row r="793" hidden="1">
      <c r="A793" s="26">
        <v>931.0</v>
      </c>
      <c r="B793" s="26" t="s">
        <v>54</v>
      </c>
      <c r="C793" s="34" t="s">
        <v>1109</v>
      </c>
      <c r="D793" s="28"/>
      <c r="E793" s="26" t="s">
        <v>57</v>
      </c>
      <c r="F793" s="26" t="s">
        <v>44</v>
      </c>
      <c r="G793" s="26"/>
      <c r="H793" s="26"/>
      <c r="I793" s="26" t="s">
        <v>600</v>
      </c>
      <c r="J793" s="26" t="s">
        <v>58</v>
      </c>
      <c r="K793" s="29">
        <v>23.0</v>
      </c>
      <c r="L793" s="31"/>
    </row>
    <row r="794" hidden="1">
      <c r="A794" s="26">
        <v>932.0</v>
      </c>
      <c r="B794" s="26" t="s">
        <v>54</v>
      </c>
      <c r="C794" s="34" t="s">
        <v>959</v>
      </c>
      <c r="D794" s="28"/>
      <c r="E794" s="26" t="s">
        <v>66</v>
      </c>
      <c r="F794" s="26" t="s">
        <v>66</v>
      </c>
      <c r="G794" s="26"/>
      <c r="H794" s="26"/>
      <c r="I794" s="26" t="s">
        <v>66</v>
      </c>
      <c r="J794" s="26" t="s">
        <v>66</v>
      </c>
      <c r="K794" s="29">
        <v>0.0</v>
      </c>
      <c r="L794" s="31"/>
    </row>
    <row r="795" hidden="1">
      <c r="A795" s="26">
        <v>933.0</v>
      </c>
      <c r="B795" s="26" t="s">
        <v>54</v>
      </c>
      <c r="C795" s="34" t="s">
        <v>837</v>
      </c>
      <c r="D795" s="28"/>
      <c r="E795" s="26" t="s">
        <v>57</v>
      </c>
      <c r="F795" s="26" t="s">
        <v>44</v>
      </c>
      <c r="G795" s="26"/>
      <c r="H795" s="26"/>
      <c r="I795" s="26" t="s">
        <v>600</v>
      </c>
      <c r="J795" s="26" t="s">
        <v>600</v>
      </c>
      <c r="K795" s="29">
        <v>6.0</v>
      </c>
      <c r="L795" s="31"/>
    </row>
    <row r="796" hidden="1">
      <c r="A796" s="26">
        <v>934.0</v>
      </c>
      <c r="B796" s="26" t="s">
        <v>54</v>
      </c>
      <c r="C796" s="34" t="s">
        <v>1112</v>
      </c>
      <c r="D796" s="28"/>
      <c r="E796" s="26" t="s">
        <v>57</v>
      </c>
      <c r="F796" s="26" t="s">
        <v>44</v>
      </c>
      <c r="G796" s="26"/>
      <c r="H796" s="26"/>
      <c r="I796" s="26" t="s">
        <v>600</v>
      </c>
      <c r="J796" s="26" t="s">
        <v>600</v>
      </c>
      <c r="K796" s="29">
        <v>4.0</v>
      </c>
      <c r="L796" s="31"/>
    </row>
    <row r="797" hidden="1">
      <c r="A797" s="26">
        <v>935.0</v>
      </c>
      <c r="B797" s="26" t="s">
        <v>54</v>
      </c>
      <c r="C797" s="34" t="s">
        <v>1114</v>
      </c>
      <c r="D797" s="28"/>
      <c r="E797" s="26" t="s">
        <v>57</v>
      </c>
      <c r="F797" s="26" t="s">
        <v>44</v>
      </c>
      <c r="G797" s="26"/>
      <c r="H797" s="26"/>
      <c r="I797" s="26" t="s">
        <v>600</v>
      </c>
      <c r="J797" s="26" t="s">
        <v>600</v>
      </c>
      <c r="K797" s="29">
        <v>33.0</v>
      </c>
      <c r="L797" s="31"/>
    </row>
    <row r="798" hidden="1">
      <c r="A798" s="26">
        <v>936.0</v>
      </c>
      <c r="B798" s="26" t="s">
        <v>54</v>
      </c>
      <c r="C798" s="34" t="s">
        <v>358</v>
      </c>
      <c r="D798" s="28"/>
      <c r="E798" s="26" t="s">
        <v>57</v>
      </c>
      <c r="F798" s="26" t="s">
        <v>44</v>
      </c>
      <c r="G798" s="26"/>
      <c r="H798" s="26"/>
      <c r="I798" s="26" t="s">
        <v>600</v>
      </c>
      <c r="J798" s="26" t="s">
        <v>64</v>
      </c>
      <c r="K798" s="29">
        <v>10.0</v>
      </c>
      <c r="L798" s="31"/>
    </row>
    <row r="799" hidden="1">
      <c r="A799" s="26">
        <v>937.0</v>
      </c>
      <c r="B799" s="26" t="s">
        <v>54</v>
      </c>
      <c r="C799" s="34" t="s">
        <v>1116</v>
      </c>
      <c r="D799" s="28"/>
      <c r="E799" s="26" t="s">
        <v>57</v>
      </c>
      <c r="F799" s="26" t="s">
        <v>44</v>
      </c>
      <c r="G799" s="26"/>
      <c r="H799" s="26"/>
      <c r="I799" s="26" t="s">
        <v>600</v>
      </c>
      <c r="J799" s="26" t="s">
        <v>600</v>
      </c>
      <c r="K799" s="29">
        <v>22.0</v>
      </c>
      <c r="L799" s="31"/>
    </row>
    <row r="800" hidden="1">
      <c r="A800" s="26">
        <v>938.0</v>
      </c>
      <c r="B800" s="26" t="s">
        <v>54</v>
      </c>
      <c r="C800" s="34" t="s">
        <v>1034</v>
      </c>
      <c r="D800" s="28"/>
      <c r="E800" s="26" t="s">
        <v>57</v>
      </c>
      <c r="F800" s="26" t="s">
        <v>44</v>
      </c>
      <c r="G800" s="26"/>
      <c r="H800" s="26"/>
      <c r="I800" s="26" t="s">
        <v>600</v>
      </c>
      <c r="J800" s="26" t="s">
        <v>58</v>
      </c>
      <c r="K800" s="29">
        <v>5.0</v>
      </c>
      <c r="L800" s="31"/>
    </row>
    <row r="801" hidden="1">
      <c r="A801" s="26">
        <v>939.0</v>
      </c>
      <c r="B801" s="26" t="s">
        <v>54</v>
      </c>
      <c r="C801" s="34" t="s">
        <v>1117</v>
      </c>
      <c r="D801" s="28"/>
      <c r="E801" s="26" t="s">
        <v>57</v>
      </c>
      <c r="F801" s="26" t="s">
        <v>44</v>
      </c>
      <c r="G801" s="26"/>
      <c r="H801" s="26"/>
      <c r="I801" s="26" t="s">
        <v>600</v>
      </c>
      <c r="J801" s="26" t="s">
        <v>600</v>
      </c>
      <c r="K801" s="29">
        <v>7.0</v>
      </c>
      <c r="L801" s="31"/>
    </row>
    <row r="802" hidden="1">
      <c r="A802" s="26">
        <v>940.0</v>
      </c>
      <c r="B802" s="26" t="s">
        <v>54</v>
      </c>
      <c r="C802" s="34" t="s">
        <v>1120</v>
      </c>
      <c r="D802" s="28"/>
      <c r="E802" s="26" t="s">
        <v>57</v>
      </c>
      <c r="F802" s="26" t="s">
        <v>44</v>
      </c>
      <c r="G802" s="26"/>
      <c r="H802" s="26"/>
      <c r="I802" s="26" t="s">
        <v>600</v>
      </c>
      <c r="J802" s="26" t="s">
        <v>600</v>
      </c>
      <c r="K802" s="29">
        <v>9.0</v>
      </c>
      <c r="L802" s="31"/>
    </row>
    <row r="803" hidden="1">
      <c r="A803" s="26">
        <v>941.0</v>
      </c>
      <c r="B803" s="26" t="s">
        <v>54</v>
      </c>
      <c r="C803" s="34" t="s">
        <v>341</v>
      </c>
      <c r="D803" s="28"/>
      <c r="E803" s="26" t="s">
        <v>57</v>
      </c>
      <c r="F803" s="171" t="s">
        <v>44</v>
      </c>
      <c r="G803" s="26"/>
      <c r="H803" s="26"/>
      <c r="I803" s="26" t="s">
        <v>600</v>
      </c>
      <c r="J803" s="26" t="s">
        <v>64</v>
      </c>
      <c r="K803" s="29">
        <v>21.0</v>
      </c>
      <c r="L803" s="31"/>
    </row>
    <row r="804" hidden="1">
      <c r="A804" s="26">
        <v>942.0</v>
      </c>
      <c r="B804" s="26" t="s">
        <v>54</v>
      </c>
      <c r="C804" s="34" t="s">
        <v>491</v>
      </c>
      <c r="D804" s="28"/>
      <c r="E804" s="26" t="s">
        <v>57</v>
      </c>
      <c r="F804" s="26" t="s">
        <v>66</v>
      </c>
      <c r="G804" s="26"/>
      <c r="H804" s="26"/>
      <c r="I804" s="26" t="s">
        <v>66</v>
      </c>
      <c r="J804" s="26" t="s">
        <v>600</v>
      </c>
      <c r="K804" s="29">
        <v>2.0</v>
      </c>
      <c r="L804" s="31"/>
    </row>
    <row r="805" hidden="1">
      <c r="A805" s="26">
        <v>943.0</v>
      </c>
      <c r="B805" s="26" t="s">
        <v>54</v>
      </c>
      <c r="C805" s="34" t="s">
        <v>1125</v>
      </c>
      <c r="D805" s="28"/>
      <c r="E805" s="26" t="s">
        <v>57</v>
      </c>
      <c r="F805" s="26" t="s">
        <v>44</v>
      </c>
      <c r="G805" s="26"/>
      <c r="H805" s="26"/>
      <c r="I805" s="26" t="s">
        <v>600</v>
      </c>
      <c r="J805" s="26" t="s">
        <v>64</v>
      </c>
      <c r="K805" s="29">
        <v>7.0</v>
      </c>
      <c r="L805" s="31"/>
    </row>
    <row r="806" hidden="1">
      <c r="A806" s="26">
        <v>944.0</v>
      </c>
      <c r="B806" s="26" t="s">
        <v>54</v>
      </c>
      <c r="C806" s="34" t="s">
        <v>810</v>
      </c>
      <c r="D806" s="28"/>
      <c r="E806" s="26" t="s">
        <v>57</v>
      </c>
      <c r="F806" s="26" t="s">
        <v>44</v>
      </c>
      <c r="G806" s="26"/>
      <c r="H806" s="26"/>
      <c r="I806" s="26" t="s">
        <v>600</v>
      </c>
      <c r="J806" s="26" t="s">
        <v>600</v>
      </c>
      <c r="K806" s="29">
        <v>3.0</v>
      </c>
      <c r="L806" s="31"/>
    </row>
    <row r="807" hidden="1">
      <c r="A807" s="26">
        <v>945.0</v>
      </c>
      <c r="B807" s="26" t="s">
        <v>54</v>
      </c>
      <c r="C807" s="34" t="s">
        <v>1114</v>
      </c>
      <c r="D807" s="28"/>
      <c r="E807" s="26" t="s">
        <v>57</v>
      </c>
      <c r="F807" s="26" t="s">
        <v>44</v>
      </c>
      <c r="G807" s="26"/>
      <c r="H807" s="26"/>
      <c r="I807" s="26" t="s">
        <v>600</v>
      </c>
      <c r="J807" s="26" t="s">
        <v>64</v>
      </c>
      <c r="K807" s="29">
        <v>9.0</v>
      </c>
      <c r="L807" s="31"/>
    </row>
    <row r="808" hidden="1">
      <c r="A808" s="26">
        <v>946.0</v>
      </c>
      <c r="B808" s="26" t="s">
        <v>54</v>
      </c>
      <c r="C808" s="34" t="s">
        <v>857</v>
      </c>
      <c r="D808" s="28"/>
      <c r="E808" s="26" t="s">
        <v>66</v>
      </c>
      <c r="F808" s="26" t="s">
        <v>66</v>
      </c>
      <c r="G808" s="26"/>
      <c r="H808" s="26"/>
      <c r="I808" s="26" t="s">
        <v>66</v>
      </c>
      <c r="J808" s="26" t="s">
        <v>66</v>
      </c>
      <c r="K808" s="29">
        <v>0.0</v>
      </c>
      <c r="L808" s="31"/>
    </row>
    <row r="809" hidden="1">
      <c r="A809" s="26">
        <v>947.0</v>
      </c>
      <c r="B809" s="26" t="s">
        <v>54</v>
      </c>
      <c r="C809" s="34" t="s">
        <v>1129</v>
      </c>
      <c r="D809" s="28"/>
      <c r="E809" s="26" t="s">
        <v>57</v>
      </c>
      <c r="F809" s="26" t="s">
        <v>44</v>
      </c>
      <c r="G809" s="26"/>
      <c r="H809" s="26"/>
      <c r="I809" s="26" t="s">
        <v>600</v>
      </c>
      <c r="J809" s="26" t="s">
        <v>1131</v>
      </c>
      <c r="K809" s="29">
        <v>6.0</v>
      </c>
      <c r="L809" s="31"/>
    </row>
    <row r="810" hidden="1">
      <c r="A810" s="26">
        <v>948.0</v>
      </c>
      <c r="B810" s="26" t="s">
        <v>54</v>
      </c>
      <c r="C810" s="34" t="s">
        <v>1125</v>
      </c>
      <c r="D810" s="28"/>
      <c r="E810" s="26" t="s">
        <v>57</v>
      </c>
      <c r="F810" s="26" t="s">
        <v>44</v>
      </c>
      <c r="G810" s="26"/>
      <c r="H810" s="26"/>
      <c r="I810" s="26" t="s">
        <v>600</v>
      </c>
      <c r="J810" s="26" t="s">
        <v>64</v>
      </c>
      <c r="K810" s="29">
        <v>64.0</v>
      </c>
      <c r="L810" s="31"/>
    </row>
    <row r="811" hidden="1">
      <c r="A811" s="26">
        <v>949.0</v>
      </c>
      <c r="B811" s="26" t="s">
        <v>54</v>
      </c>
      <c r="C811" s="34" t="s">
        <v>41</v>
      </c>
      <c r="D811" s="28"/>
      <c r="E811" s="26" t="s">
        <v>57</v>
      </c>
      <c r="F811" s="26" t="s">
        <v>57</v>
      </c>
      <c r="G811" s="26"/>
      <c r="H811" s="26"/>
      <c r="I811" s="26" t="s">
        <v>600</v>
      </c>
      <c r="J811" s="26" t="s">
        <v>64</v>
      </c>
      <c r="K811" s="29">
        <v>29.0</v>
      </c>
      <c r="L811" s="31"/>
    </row>
    <row r="812" hidden="1">
      <c r="A812" s="26">
        <v>950.0</v>
      </c>
      <c r="B812" s="26" t="s">
        <v>54</v>
      </c>
      <c r="C812" s="34" t="s">
        <v>1132</v>
      </c>
      <c r="D812" s="28"/>
      <c r="E812" s="26" t="s">
        <v>57</v>
      </c>
      <c r="F812" s="26" t="s">
        <v>57</v>
      </c>
      <c r="G812" s="26" t="s">
        <v>57</v>
      </c>
      <c r="H812" s="26"/>
      <c r="I812" s="26" t="s">
        <v>600</v>
      </c>
      <c r="J812" s="26" t="s">
        <v>58</v>
      </c>
      <c r="K812" s="29">
        <v>14.0</v>
      </c>
      <c r="L812" s="31"/>
    </row>
    <row r="813" hidden="1">
      <c r="A813" s="26">
        <v>951.0</v>
      </c>
      <c r="B813" s="26" t="s">
        <v>54</v>
      </c>
      <c r="C813" s="34" t="s">
        <v>1134</v>
      </c>
      <c r="D813" s="28"/>
      <c r="E813" s="26" t="s">
        <v>57</v>
      </c>
      <c r="F813" s="26" t="s">
        <v>44</v>
      </c>
      <c r="G813" s="26"/>
      <c r="H813" s="26"/>
      <c r="I813" s="26" t="s">
        <v>600</v>
      </c>
      <c r="J813" s="26" t="s">
        <v>58</v>
      </c>
      <c r="K813" s="29">
        <v>5.0</v>
      </c>
      <c r="L813" s="31"/>
    </row>
    <row r="814" hidden="1">
      <c r="A814" s="26">
        <v>952.0</v>
      </c>
      <c r="B814" s="26" t="s">
        <v>54</v>
      </c>
      <c r="C814" s="34" t="s">
        <v>1136</v>
      </c>
      <c r="D814" s="28"/>
      <c r="E814" s="26" t="s">
        <v>57</v>
      </c>
      <c r="F814" s="26" t="s">
        <v>44</v>
      </c>
      <c r="G814" s="26"/>
      <c r="H814" s="26"/>
      <c r="I814" s="26" t="s">
        <v>600</v>
      </c>
      <c r="J814" s="26" t="s">
        <v>58</v>
      </c>
      <c r="K814" s="29">
        <v>22.0</v>
      </c>
      <c r="L814" s="31"/>
    </row>
    <row r="815" hidden="1">
      <c r="A815" s="26">
        <v>953.0</v>
      </c>
      <c r="B815" s="26" t="s">
        <v>54</v>
      </c>
      <c r="C815" s="34" t="s">
        <v>1138</v>
      </c>
      <c r="D815" s="28"/>
      <c r="E815" s="26" t="s">
        <v>57</v>
      </c>
      <c r="F815" s="26" t="s">
        <v>44</v>
      </c>
      <c r="G815" s="26"/>
      <c r="H815" s="26"/>
      <c r="I815" s="26" t="s">
        <v>600</v>
      </c>
      <c r="J815" s="26" t="s">
        <v>600</v>
      </c>
      <c r="K815" s="29">
        <v>2.0</v>
      </c>
      <c r="L815" s="31"/>
    </row>
    <row r="816" hidden="1">
      <c r="A816" s="26">
        <v>954.0</v>
      </c>
      <c r="B816" s="26" t="s">
        <v>54</v>
      </c>
      <c r="C816" s="34" t="s">
        <v>1141</v>
      </c>
      <c r="D816" s="28"/>
      <c r="E816" s="26" t="s">
        <v>57</v>
      </c>
      <c r="F816" s="171" t="s">
        <v>44</v>
      </c>
      <c r="G816" s="26"/>
      <c r="H816" s="26"/>
      <c r="I816" s="26" t="s">
        <v>600</v>
      </c>
      <c r="J816" s="26" t="s">
        <v>64</v>
      </c>
      <c r="K816" s="29">
        <v>5.0</v>
      </c>
      <c r="L816" s="31"/>
    </row>
    <row r="817" hidden="1">
      <c r="A817" s="26">
        <v>955.0</v>
      </c>
      <c r="B817" s="26" t="s">
        <v>54</v>
      </c>
      <c r="C817" s="34" t="s">
        <v>1143</v>
      </c>
      <c r="D817" s="28"/>
      <c r="E817" s="26" t="s">
        <v>57</v>
      </c>
      <c r="F817" s="26" t="s">
        <v>44</v>
      </c>
      <c r="G817" s="26"/>
      <c r="H817" s="26"/>
      <c r="I817" s="26" t="s">
        <v>600</v>
      </c>
      <c r="J817" s="26" t="s">
        <v>58</v>
      </c>
      <c r="K817" s="29">
        <v>1.0</v>
      </c>
      <c r="L817" s="31"/>
    </row>
    <row r="818" hidden="1">
      <c r="A818" s="26">
        <v>956.0</v>
      </c>
      <c r="B818" s="26" t="s">
        <v>54</v>
      </c>
      <c r="C818" s="34" t="s">
        <v>149</v>
      </c>
      <c r="D818" s="28"/>
      <c r="E818" s="26" t="s">
        <v>57</v>
      </c>
      <c r="F818" s="26" t="s">
        <v>44</v>
      </c>
      <c r="G818" s="26"/>
      <c r="H818" s="26"/>
      <c r="I818" s="26" t="s">
        <v>600</v>
      </c>
      <c r="J818" s="26" t="s">
        <v>64</v>
      </c>
      <c r="K818" s="29">
        <v>7.0</v>
      </c>
      <c r="L818" s="31"/>
    </row>
    <row r="819" hidden="1">
      <c r="A819" s="26">
        <v>957.0</v>
      </c>
      <c r="B819" s="26" t="s">
        <v>54</v>
      </c>
      <c r="C819" s="34" t="s">
        <v>1145</v>
      </c>
      <c r="D819" s="28"/>
      <c r="E819" s="26" t="s">
        <v>57</v>
      </c>
      <c r="F819" s="26" t="s">
        <v>44</v>
      </c>
      <c r="G819" s="26"/>
      <c r="H819" s="26"/>
      <c r="I819" s="26" t="s">
        <v>600</v>
      </c>
      <c r="J819" s="26" t="s">
        <v>58</v>
      </c>
      <c r="K819" s="29">
        <v>16.0</v>
      </c>
      <c r="L819" s="31"/>
    </row>
    <row r="820" hidden="1">
      <c r="A820" s="26">
        <v>958.0</v>
      </c>
      <c r="B820" s="26" t="s">
        <v>54</v>
      </c>
      <c r="C820" s="34" t="s">
        <v>1147</v>
      </c>
      <c r="D820" s="28"/>
      <c r="E820" s="26" t="s">
        <v>57</v>
      </c>
      <c r="F820" s="26" t="s">
        <v>44</v>
      </c>
      <c r="G820" s="26"/>
      <c r="H820" s="26"/>
      <c r="I820" s="26" t="s">
        <v>600</v>
      </c>
      <c r="J820" s="26" t="s">
        <v>64</v>
      </c>
      <c r="K820" s="29">
        <v>13.0</v>
      </c>
      <c r="L820" s="31"/>
    </row>
    <row r="821" hidden="1">
      <c r="A821" s="26">
        <v>959.0</v>
      </c>
      <c r="B821" s="26" t="s">
        <v>54</v>
      </c>
      <c r="C821" s="34" t="s">
        <v>1148</v>
      </c>
      <c r="D821" s="28"/>
      <c r="E821" s="26" t="s">
        <v>57</v>
      </c>
      <c r="F821" s="26" t="s">
        <v>57</v>
      </c>
      <c r="G821" s="26" t="s">
        <v>57</v>
      </c>
      <c r="H821" s="26"/>
      <c r="I821" s="26" t="s">
        <v>600</v>
      </c>
      <c r="J821" s="26" t="s">
        <v>600</v>
      </c>
      <c r="K821" s="29">
        <v>9.0</v>
      </c>
      <c r="L821" s="31"/>
    </row>
    <row r="822" hidden="1">
      <c r="A822" s="26">
        <v>960.0</v>
      </c>
      <c r="B822" s="26" t="s">
        <v>54</v>
      </c>
      <c r="C822" s="34" t="s">
        <v>1106</v>
      </c>
      <c r="D822" s="28"/>
      <c r="E822" s="26" t="s">
        <v>57</v>
      </c>
      <c r="F822" s="26" t="s">
        <v>44</v>
      </c>
      <c r="G822" s="26" t="s">
        <v>57</v>
      </c>
      <c r="H822" s="26"/>
      <c r="I822" s="26" t="s">
        <v>600</v>
      </c>
      <c r="J822" s="26" t="s">
        <v>58</v>
      </c>
      <c r="K822" s="29">
        <v>4.0</v>
      </c>
      <c r="L822" s="31"/>
    </row>
    <row r="823" hidden="1">
      <c r="A823" s="26">
        <v>961.0</v>
      </c>
      <c r="B823" s="26" t="s">
        <v>54</v>
      </c>
      <c r="C823" s="34" t="s">
        <v>1150</v>
      </c>
      <c r="D823" s="28"/>
      <c r="E823" s="26" t="s">
        <v>57</v>
      </c>
      <c r="F823" s="26" t="s">
        <v>44</v>
      </c>
      <c r="G823" s="26"/>
      <c r="H823" s="26"/>
      <c r="I823" s="26" t="s">
        <v>600</v>
      </c>
      <c r="J823" s="26" t="s">
        <v>58</v>
      </c>
      <c r="K823" s="29">
        <v>14.0</v>
      </c>
      <c r="L823" s="31"/>
    </row>
    <row r="824" hidden="1">
      <c r="A824" s="26">
        <v>962.0</v>
      </c>
      <c r="B824" s="26" t="s">
        <v>54</v>
      </c>
      <c r="C824" s="34" t="s">
        <v>1152</v>
      </c>
      <c r="D824" s="28"/>
      <c r="E824" s="26" t="s">
        <v>66</v>
      </c>
      <c r="F824" s="26" t="s">
        <v>66</v>
      </c>
      <c r="G824" s="26"/>
      <c r="H824" s="26"/>
      <c r="I824" s="26" t="s">
        <v>66</v>
      </c>
      <c r="J824" s="26" t="s">
        <v>66</v>
      </c>
      <c r="K824" s="29">
        <v>0.0</v>
      </c>
      <c r="L824" s="31"/>
    </row>
    <row r="825" hidden="1">
      <c r="A825" s="26">
        <v>963.0</v>
      </c>
      <c r="B825" s="26" t="s">
        <v>54</v>
      </c>
      <c r="C825" s="34" t="s">
        <v>751</v>
      </c>
      <c r="D825" s="28"/>
      <c r="E825" s="26" t="s">
        <v>57</v>
      </c>
      <c r="F825" s="26" t="s">
        <v>44</v>
      </c>
      <c r="G825" s="26"/>
      <c r="H825" s="26"/>
      <c r="I825" s="26" t="s">
        <v>600</v>
      </c>
      <c r="J825" s="26" t="s">
        <v>600</v>
      </c>
      <c r="K825" s="29">
        <v>12.0</v>
      </c>
      <c r="L825" s="31"/>
    </row>
    <row r="826" hidden="1">
      <c r="A826" s="26">
        <v>964.0</v>
      </c>
      <c r="B826" s="26" t="s">
        <v>54</v>
      </c>
      <c r="C826" s="34" t="s">
        <v>857</v>
      </c>
      <c r="D826" s="28"/>
      <c r="E826" s="26" t="s">
        <v>1155</v>
      </c>
      <c r="F826" s="26" t="s">
        <v>44</v>
      </c>
      <c r="G826" s="26"/>
      <c r="H826" s="26"/>
      <c r="I826" s="26" t="s">
        <v>600</v>
      </c>
      <c r="J826" s="26" t="s">
        <v>58</v>
      </c>
      <c r="K826" s="29">
        <v>2.0</v>
      </c>
      <c r="L826" s="31"/>
    </row>
    <row r="827" hidden="1">
      <c r="A827" s="26">
        <v>965.0</v>
      </c>
      <c r="B827" s="26" t="s">
        <v>54</v>
      </c>
      <c r="C827" s="34" t="s">
        <v>1156</v>
      </c>
      <c r="D827" s="28"/>
      <c r="E827" s="26" t="s">
        <v>57</v>
      </c>
      <c r="F827" s="26" t="s">
        <v>44</v>
      </c>
      <c r="G827" s="26"/>
      <c r="H827" s="26"/>
      <c r="I827" s="26" t="s">
        <v>600</v>
      </c>
      <c r="J827" s="26" t="s">
        <v>58</v>
      </c>
      <c r="K827" s="29">
        <v>4.0</v>
      </c>
      <c r="L827" s="31"/>
    </row>
    <row r="828" hidden="1">
      <c r="A828" s="26">
        <v>966.0</v>
      </c>
      <c r="B828" s="26" t="s">
        <v>54</v>
      </c>
      <c r="C828" s="34" t="s">
        <v>1159</v>
      </c>
      <c r="D828" s="28"/>
      <c r="E828" s="26" t="s">
        <v>57</v>
      </c>
      <c r="F828" s="26" t="s">
        <v>44</v>
      </c>
      <c r="G828" s="26"/>
      <c r="H828" s="26"/>
      <c r="I828" s="26" t="s">
        <v>600</v>
      </c>
      <c r="J828" s="26" t="s">
        <v>1160</v>
      </c>
      <c r="K828" s="29">
        <v>6.0</v>
      </c>
      <c r="L828" s="31"/>
    </row>
    <row r="829" hidden="1">
      <c r="A829" s="26">
        <v>967.0</v>
      </c>
      <c r="B829" s="26" t="s">
        <v>54</v>
      </c>
      <c r="C829" s="34" t="s">
        <v>959</v>
      </c>
      <c r="D829" s="28"/>
      <c r="E829" s="26" t="s">
        <v>66</v>
      </c>
      <c r="F829" s="26" t="s">
        <v>66</v>
      </c>
      <c r="G829" s="26"/>
      <c r="H829" s="26"/>
      <c r="I829" s="26" t="s">
        <v>66</v>
      </c>
      <c r="J829" s="26" t="s">
        <v>66</v>
      </c>
      <c r="K829" s="29">
        <v>0.0</v>
      </c>
      <c r="L829" s="31"/>
    </row>
    <row r="830" hidden="1">
      <c r="A830" s="26">
        <v>968.0</v>
      </c>
      <c r="B830" s="26" t="s">
        <v>54</v>
      </c>
      <c r="C830" s="34" t="s">
        <v>484</v>
      </c>
      <c r="D830" s="28"/>
      <c r="E830" s="26" t="s">
        <v>57</v>
      </c>
      <c r="F830" s="26" t="s">
        <v>44</v>
      </c>
      <c r="G830" s="26"/>
      <c r="H830" s="26"/>
      <c r="I830" s="26" t="s">
        <v>600</v>
      </c>
      <c r="J830" s="26" t="s">
        <v>600</v>
      </c>
      <c r="K830" s="29">
        <v>2.0</v>
      </c>
      <c r="L830" s="31"/>
    </row>
    <row r="831" hidden="1">
      <c r="A831" s="26">
        <v>969.0</v>
      </c>
      <c r="B831" s="26" t="s">
        <v>54</v>
      </c>
      <c r="C831" s="34" t="s">
        <v>793</v>
      </c>
      <c r="D831" s="28"/>
      <c r="E831" s="26" t="s">
        <v>183</v>
      </c>
      <c r="F831" s="26" t="s">
        <v>44</v>
      </c>
      <c r="G831" s="26"/>
      <c r="H831" s="26"/>
      <c r="I831" s="26" t="s">
        <v>600</v>
      </c>
      <c r="J831" s="26" t="s">
        <v>64</v>
      </c>
      <c r="K831" s="29">
        <v>26.0</v>
      </c>
      <c r="L831" s="31"/>
    </row>
    <row r="832" hidden="1">
      <c r="A832" s="26">
        <v>970.0</v>
      </c>
      <c r="B832" s="26" t="s">
        <v>54</v>
      </c>
      <c r="C832" s="34" t="s">
        <v>811</v>
      </c>
      <c r="D832" s="28"/>
      <c r="E832" s="26" t="s">
        <v>57</v>
      </c>
      <c r="F832" s="26" t="s">
        <v>44</v>
      </c>
      <c r="G832" s="26"/>
      <c r="H832" s="26"/>
      <c r="I832" s="26" t="s">
        <v>600</v>
      </c>
      <c r="J832" s="26" t="s">
        <v>64</v>
      </c>
      <c r="K832" s="29">
        <v>3.0</v>
      </c>
      <c r="L832" s="31"/>
    </row>
    <row r="833" hidden="1">
      <c r="A833" s="26">
        <v>971.0</v>
      </c>
      <c r="B833" s="26" t="s">
        <v>54</v>
      </c>
      <c r="C833" s="34" t="s">
        <v>287</v>
      </c>
      <c r="D833" s="28"/>
      <c r="E833" s="26" t="s">
        <v>66</v>
      </c>
      <c r="F833" s="26" t="s">
        <v>66</v>
      </c>
      <c r="G833" s="26"/>
      <c r="H833" s="26"/>
      <c r="I833" s="26" t="s">
        <v>66</v>
      </c>
      <c r="J833" s="26" t="s">
        <v>66</v>
      </c>
      <c r="K833" s="29">
        <v>0.0</v>
      </c>
      <c r="L833" s="31"/>
    </row>
    <row r="834" hidden="1">
      <c r="A834" s="26">
        <v>972.0</v>
      </c>
      <c r="B834" s="26" t="s">
        <v>54</v>
      </c>
      <c r="C834" s="34" t="s">
        <v>1125</v>
      </c>
      <c r="D834" s="28"/>
      <c r="E834" s="26" t="s">
        <v>57</v>
      </c>
      <c r="F834" s="26" t="s">
        <v>44</v>
      </c>
      <c r="G834" s="26"/>
      <c r="H834" s="26"/>
      <c r="I834" s="26" t="s">
        <v>600</v>
      </c>
      <c r="J834" s="26" t="s">
        <v>64</v>
      </c>
      <c r="K834" s="29">
        <v>78.0</v>
      </c>
      <c r="L834" s="31"/>
    </row>
    <row r="835" hidden="1">
      <c r="A835" s="26">
        <v>973.0</v>
      </c>
      <c r="B835" s="26" t="s">
        <v>54</v>
      </c>
      <c r="C835" s="34" t="s">
        <v>748</v>
      </c>
      <c r="D835" s="28"/>
      <c r="E835" s="26" t="s">
        <v>57</v>
      </c>
      <c r="F835" s="26" t="s">
        <v>44</v>
      </c>
      <c r="G835" s="26"/>
      <c r="H835" s="26"/>
      <c r="I835" s="26" t="s">
        <v>600</v>
      </c>
      <c r="J835" s="26" t="s">
        <v>58</v>
      </c>
      <c r="K835" s="29">
        <v>6.0</v>
      </c>
      <c r="L835" s="31"/>
    </row>
    <row r="836" hidden="1">
      <c r="A836" s="26">
        <v>974.0</v>
      </c>
      <c r="B836" s="26" t="s">
        <v>54</v>
      </c>
      <c r="C836" s="34" t="s">
        <v>1165</v>
      </c>
      <c r="D836" s="28"/>
      <c r="E836" s="26" t="s">
        <v>57</v>
      </c>
      <c r="F836" s="26" t="s">
        <v>57</v>
      </c>
      <c r="G836" s="26"/>
      <c r="H836" s="26"/>
      <c r="I836" s="26" t="s">
        <v>600</v>
      </c>
      <c r="J836" s="26" t="s">
        <v>58</v>
      </c>
      <c r="K836" s="29">
        <v>6.0</v>
      </c>
      <c r="L836" s="31"/>
    </row>
    <row r="837" hidden="1">
      <c r="A837" s="26">
        <v>975.0</v>
      </c>
      <c r="B837" s="26" t="s">
        <v>54</v>
      </c>
      <c r="C837" s="34" t="s">
        <v>1165</v>
      </c>
      <c r="D837" s="28"/>
      <c r="E837" s="26" t="s">
        <v>57</v>
      </c>
      <c r="F837" s="26" t="s">
        <v>57</v>
      </c>
      <c r="G837" s="26" t="s">
        <v>57</v>
      </c>
      <c r="H837" s="26"/>
      <c r="I837" s="26" t="s">
        <v>600</v>
      </c>
      <c r="J837" s="26" t="s">
        <v>600</v>
      </c>
      <c r="K837" s="29">
        <v>16.0</v>
      </c>
      <c r="L837" s="31"/>
    </row>
    <row r="838" hidden="1">
      <c r="A838" s="26">
        <v>976.0</v>
      </c>
      <c r="B838" s="26" t="s">
        <v>54</v>
      </c>
      <c r="C838" s="34" t="s">
        <v>1168</v>
      </c>
      <c r="D838" s="28"/>
      <c r="E838" s="26" t="s">
        <v>57</v>
      </c>
      <c r="F838" s="26" t="s">
        <v>183</v>
      </c>
      <c r="G838" s="26"/>
      <c r="H838" s="26"/>
      <c r="I838" s="26" t="s">
        <v>600</v>
      </c>
      <c r="J838" s="26" t="s">
        <v>58</v>
      </c>
      <c r="K838" s="29">
        <v>51.0</v>
      </c>
      <c r="L838" s="31"/>
    </row>
    <row r="839" hidden="1">
      <c r="A839" s="26">
        <v>977.0</v>
      </c>
      <c r="B839" s="26" t="s">
        <v>54</v>
      </c>
      <c r="C839" s="34" t="s">
        <v>1092</v>
      </c>
      <c r="D839" s="28"/>
      <c r="E839" s="26" t="s">
        <v>57</v>
      </c>
      <c r="F839" s="26" t="s">
        <v>44</v>
      </c>
      <c r="G839" s="26"/>
      <c r="H839" s="26"/>
      <c r="I839" s="26" t="s">
        <v>600</v>
      </c>
      <c r="J839" s="26" t="s">
        <v>66</v>
      </c>
      <c r="K839" s="29">
        <v>6.0</v>
      </c>
      <c r="L839" s="31"/>
    </row>
    <row r="840" hidden="1">
      <c r="A840" s="26">
        <v>978.0</v>
      </c>
      <c r="B840" s="26" t="s">
        <v>54</v>
      </c>
      <c r="C840" s="34" t="s">
        <v>1171</v>
      </c>
      <c r="D840" s="28"/>
      <c r="E840" s="26" t="s">
        <v>57</v>
      </c>
      <c r="F840" s="26" t="s">
        <v>57</v>
      </c>
      <c r="G840" s="26" t="s">
        <v>57</v>
      </c>
      <c r="H840" s="26"/>
      <c r="I840" s="26" t="s">
        <v>600</v>
      </c>
      <c r="J840" s="26" t="s">
        <v>58</v>
      </c>
      <c r="K840" s="29">
        <v>11.0</v>
      </c>
      <c r="L840" s="31"/>
    </row>
    <row r="841" hidden="1">
      <c r="A841" s="26">
        <v>979.0</v>
      </c>
      <c r="B841" s="26" t="s">
        <v>54</v>
      </c>
      <c r="C841" s="34" t="s">
        <v>785</v>
      </c>
      <c r="D841" s="28"/>
      <c r="E841" s="26" t="s">
        <v>66</v>
      </c>
      <c r="F841" s="26" t="s">
        <v>66</v>
      </c>
      <c r="G841" s="26"/>
      <c r="H841" s="26"/>
      <c r="I841" s="26" t="s">
        <v>66</v>
      </c>
      <c r="J841" s="26" t="s">
        <v>66</v>
      </c>
      <c r="K841" s="29">
        <v>0.0</v>
      </c>
      <c r="L841" s="31"/>
    </row>
    <row r="842" hidden="1">
      <c r="A842" s="26">
        <v>980.0</v>
      </c>
      <c r="B842" s="26" t="s">
        <v>54</v>
      </c>
      <c r="C842" s="34" t="s">
        <v>767</v>
      </c>
      <c r="D842" s="28"/>
      <c r="E842" s="26" t="s">
        <v>66</v>
      </c>
      <c r="F842" s="26" t="s">
        <v>66</v>
      </c>
      <c r="G842" s="26"/>
      <c r="H842" s="26"/>
      <c r="I842" s="26" t="s">
        <v>66</v>
      </c>
      <c r="J842" s="26" t="s">
        <v>66</v>
      </c>
      <c r="K842" s="29">
        <v>0.0</v>
      </c>
      <c r="L842" s="31"/>
    </row>
    <row r="843" hidden="1">
      <c r="A843" s="26">
        <v>981.0</v>
      </c>
      <c r="B843" s="26" t="s">
        <v>54</v>
      </c>
      <c r="C843" s="34" t="s">
        <v>1175</v>
      </c>
      <c r="D843" s="28"/>
      <c r="E843" s="26" t="s">
        <v>57</v>
      </c>
      <c r="F843" s="26" t="s">
        <v>57</v>
      </c>
      <c r="G843" s="26" t="s">
        <v>57</v>
      </c>
      <c r="H843" s="26"/>
      <c r="I843" s="26" t="s">
        <v>600</v>
      </c>
      <c r="J843" s="26" t="s">
        <v>58</v>
      </c>
      <c r="K843" s="29">
        <v>19.0</v>
      </c>
      <c r="L843" s="31"/>
    </row>
    <row r="844" hidden="1">
      <c r="A844" s="26">
        <v>982.0</v>
      </c>
      <c r="B844" s="26" t="s">
        <v>54</v>
      </c>
      <c r="C844" s="34" t="s">
        <v>1177</v>
      </c>
      <c r="D844" s="28"/>
      <c r="E844" s="26" t="s">
        <v>66</v>
      </c>
      <c r="F844" s="26" t="s">
        <v>66</v>
      </c>
      <c r="G844" s="26"/>
      <c r="H844" s="26"/>
      <c r="I844" s="26" t="s">
        <v>66</v>
      </c>
      <c r="J844" s="26" t="s">
        <v>66</v>
      </c>
      <c r="K844" s="29">
        <v>0.0</v>
      </c>
      <c r="L844" s="31"/>
    </row>
    <row r="845" hidden="1">
      <c r="A845" s="26">
        <v>983.0</v>
      </c>
      <c r="B845" s="26" t="s">
        <v>54</v>
      </c>
      <c r="C845" s="34" t="s">
        <v>1125</v>
      </c>
      <c r="D845" s="28"/>
      <c r="E845" s="26" t="s">
        <v>57</v>
      </c>
      <c r="F845" s="26" t="s">
        <v>66</v>
      </c>
      <c r="G845" s="26"/>
      <c r="H845" s="26"/>
      <c r="I845" s="26" t="s">
        <v>1180</v>
      </c>
      <c r="J845" s="26" t="s">
        <v>64</v>
      </c>
      <c r="K845" s="29">
        <v>49.0</v>
      </c>
      <c r="L845" s="31"/>
    </row>
    <row r="846" hidden="1">
      <c r="A846" s="26">
        <v>984.0</v>
      </c>
      <c r="B846" s="26" t="s">
        <v>54</v>
      </c>
      <c r="C846" s="34" t="s">
        <v>1086</v>
      </c>
      <c r="D846" s="28"/>
      <c r="E846" s="26" t="s">
        <v>57</v>
      </c>
      <c r="F846" s="26" t="s">
        <v>183</v>
      </c>
      <c r="G846" s="26" t="s">
        <v>1131</v>
      </c>
      <c r="H846" s="26"/>
      <c r="I846" s="26" t="s">
        <v>227</v>
      </c>
      <c r="J846" s="26" t="s">
        <v>58</v>
      </c>
      <c r="K846" s="29">
        <v>3.0</v>
      </c>
      <c r="L846" s="31"/>
    </row>
    <row r="847" hidden="1">
      <c r="A847" s="26">
        <v>985.0</v>
      </c>
      <c r="B847" s="26" t="s">
        <v>54</v>
      </c>
      <c r="C847" s="34" t="s">
        <v>1102</v>
      </c>
      <c r="D847" s="28"/>
      <c r="E847" s="26" t="s">
        <v>57</v>
      </c>
      <c r="F847" s="26" t="s">
        <v>44</v>
      </c>
      <c r="G847" s="26"/>
      <c r="H847" s="26"/>
      <c r="I847" s="26" t="s">
        <v>600</v>
      </c>
      <c r="J847" s="26" t="s">
        <v>64</v>
      </c>
      <c r="K847" s="29">
        <v>1.0</v>
      </c>
      <c r="L847" s="31"/>
    </row>
    <row r="848" hidden="1">
      <c r="A848" s="26">
        <v>986.0</v>
      </c>
      <c r="B848" s="26" t="s">
        <v>54</v>
      </c>
      <c r="C848" s="34" t="s">
        <v>1112</v>
      </c>
      <c r="D848" s="28"/>
      <c r="E848" s="26" t="s">
        <v>57</v>
      </c>
      <c r="F848" s="26" t="s">
        <v>44</v>
      </c>
      <c r="G848" s="26"/>
      <c r="H848" s="26"/>
      <c r="I848" s="26" t="s">
        <v>600</v>
      </c>
      <c r="J848" s="26" t="s">
        <v>66</v>
      </c>
      <c r="K848" s="29">
        <v>4.0</v>
      </c>
      <c r="L848" s="31"/>
    </row>
    <row r="849" hidden="1">
      <c r="A849" s="26">
        <v>987.0</v>
      </c>
      <c r="B849" s="26" t="s">
        <v>54</v>
      </c>
      <c r="C849" s="34" t="s">
        <v>751</v>
      </c>
      <c r="D849" s="28"/>
      <c r="E849" s="26" t="s">
        <v>57</v>
      </c>
      <c r="F849" s="26"/>
      <c r="G849" s="26"/>
      <c r="H849" s="26"/>
      <c r="I849" s="26" t="s">
        <v>600</v>
      </c>
      <c r="J849" s="26" t="s">
        <v>66</v>
      </c>
      <c r="K849" s="29">
        <v>9.0</v>
      </c>
      <c r="L849" s="31"/>
    </row>
    <row r="850" hidden="1">
      <c r="A850" s="26">
        <v>988.0</v>
      </c>
      <c r="B850" s="26" t="s">
        <v>54</v>
      </c>
      <c r="C850" s="34" t="s">
        <v>1182</v>
      </c>
      <c r="D850" s="28"/>
      <c r="E850" s="26" t="s">
        <v>57</v>
      </c>
      <c r="F850" s="26" t="s">
        <v>57</v>
      </c>
      <c r="G850" s="26" t="s">
        <v>57</v>
      </c>
      <c r="H850" s="26"/>
      <c r="I850" s="26" t="s">
        <v>600</v>
      </c>
      <c r="J850" s="26" t="s">
        <v>1184</v>
      </c>
      <c r="K850" s="29">
        <v>2.0</v>
      </c>
      <c r="L850" s="31"/>
    </row>
    <row r="851" hidden="1">
      <c r="A851" s="26">
        <v>989.0</v>
      </c>
      <c r="B851" s="26" t="s">
        <v>54</v>
      </c>
      <c r="C851" s="34" t="s">
        <v>575</v>
      </c>
      <c r="D851" s="28"/>
      <c r="E851" s="26" t="s">
        <v>183</v>
      </c>
      <c r="F851" s="26" t="s">
        <v>44</v>
      </c>
      <c r="G851" s="26"/>
      <c r="H851" s="26"/>
      <c r="I851" s="26" t="s">
        <v>600</v>
      </c>
      <c r="J851" s="26" t="s">
        <v>64</v>
      </c>
      <c r="K851" s="29">
        <v>2.0</v>
      </c>
      <c r="L851" s="31"/>
    </row>
    <row r="852" hidden="1">
      <c r="A852" s="26">
        <v>990.0</v>
      </c>
      <c r="B852" s="26" t="s">
        <v>54</v>
      </c>
      <c r="C852" s="34" t="s">
        <v>408</v>
      </c>
      <c r="D852" s="28"/>
      <c r="E852" s="26" t="s">
        <v>57</v>
      </c>
      <c r="F852" s="26" t="s">
        <v>44</v>
      </c>
      <c r="G852" s="26"/>
      <c r="H852" s="26"/>
      <c r="I852" s="26" t="s">
        <v>600</v>
      </c>
      <c r="J852" s="26" t="s">
        <v>64</v>
      </c>
      <c r="K852" s="29">
        <v>12.0</v>
      </c>
      <c r="L852" s="31"/>
    </row>
    <row r="853" hidden="1">
      <c r="A853" s="26">
        <v>991.0</v>
      </c>
      <c r="B853" s="26" t="s">
        <v>54</v>
      </c>
      <c r="C853" s="34" t="s">
        <v>1186</v>
      </c>
      <c r="D853" s="28"/>
      <c r="E853" s="26" t="s">
        <v>57</v>
      </c>
      <c r="F853" s="26" t="s">
        <v>57</v>
      </c>
      <c r="G853" s="26" t="s">
        <v>57</v>
      </c>
      <c r="H853" s="26"/>
      <c r="I853" s="26" t="s">
        <v>600</v>
      </c>
      <c r="J853" s="26" t="s">
        <v>600</v>
      </c>
      <c r="K853" s="29">
        <v>2.0</v>
      </c>
      <c r="L853" s="31"/>
    </row>
    <row r="854" hidden="1">
      <c r="A854" s="26">
        <v>992.0</v>
      </c>
      <c r="B854" s="26" t="s">
        <v>54</v>
      </c>
      <c r="C854" s="34" t="s">
        <v>1188</v>
      </c>
      <c r="D854" s="28"/>
      <c r="E854" s="26" t="s">
        <v>57</v>
      </c>
      <c r="F854" s="26" t="s">
        <v>57</v>
      </c>
      <c r="G854" s="26" t="s">
        <v>57</v>
      </c>
      <c r="H854" s="26"/>
      <c r="I854" s="26" t="s">
        <v>600</v>
      </c>
      <c r="J854" s="26" t="s">
        <v>1131</v>
      </c>
      <c r="K854" s="29">
        <v>20.0</v>
      </c>
      <c r="L854" s="31"/>
    </row>
    <row r="855" hidden="1">
      <c r="A855" s="26">
        <v>993.0</v>
      </c>
      <c r="B855" s="26" t="s">
        <v>54</v>
      </c>
      <c r="C855" s="34" t="s">
        <v>1125</v>
      </c>
      <c r="D855" s="28"/>
      <c r="E855" s="26" t="s">
        <v>57</v>
      </c>
      <c r="F855" s="26" t="s">
        <v>66</v>
      </c>
      <c r="G855" s="26"/>
      <c r="H855" s="26"/>
      <c r="I855" s="26" t="s">
        <v>66</v>
      </c>
      <c r="J855" s="26" t="s">
        <v>64</v>
      </c>
      <c r="K855" s="29">
        <v>49.0</v>
      </c>
      <c r="L855" s="31"/>
    </row>
    <row r="856" hidden="1">
      <c r="A856" s="26">
        <v>994.0</v>
      </c>
      <c r="B856" s="26" t="s">
        <v>54</v>
      </c>
      <c r="C856" s="34" t="s">
        <v>907</v>
      </c>
      <c r="D856" s="28"/>
      <c r="E856" s="26" t="s">
        <v>57</v>
      </c>
      <c r="F856" s="26" t="s">
        <v>44</v>
      </c>
      <c r="G856" s="26" t="s">
        <v>57</v>
      </c>
      <c r="H856" s="26"/>
      <c r="I856" s="26" t="s">
        <v>600</v>
      </c>
      <c r="J856" s="26" t="s">
        <v>58</v>
      </c>
      <c r="K856" s="29">
        <v>2.0</v>
      </c>
      <c r="L856" s="31"/>
    </row>
    <row r="857" hidden="1">
      <c r="A857" s="26">
        <v>995.0</v>
      </c>
      <c r="B857" s="26" t="s">
        <v>54</v>
      </c>
      <c r="C857" s="34" t="s">
        <v>429</v>
      </c>
      <c r="D857" s="28"/>
      <c r="E857" s="26" t="s">
        <v>57</v>
      </c>
      <c r="F857" s="26" t="s">
        <v>44</v>
      </c>
      <c r="G857" s="26" t="s">
        <v>57</v>
      </c>
      <c r="H857" s="26"/>
      <c r="I857" s="26" t="s">
        <v>600</v>
      </c>
      <c r="J857" s="26" t="s">
        <v>64</v>
      </c>
      <c r="K857" s="29">
        <v>2.0</v>
      </c>
      <c r="L857" s="31"/>
    </row>
    <row r="858" hidden="1">
      <c r="A858" s="26">
        <v>996.0</v>
      </c>
      <c r="B858" s="26" t="s">
        <v>54</v>
      </c>
      <c r="C858" s="34" t="s">
        <v>484</v>
      </c>
      <c r="D858" s="28"/>
      <c r="E858" s="26" t="s">
        <v>57</v>
      </c>
      <c r="F858" s="26" t="s">
        <v>44</v>
      </c>
      <c r="G858" s="26"/>
      <c r="H858" s="26"/>
      <c r="I858" s="26" t="s">
        <v>600</v>
      </c>
      <c r="J858" s="26" t="s">
        <v>1190</v>
      </c>
      <c r="K858" s="29">
        <v>10.0</v>
      </c>
      <c r="L858" s="31"/>
    </row>
    <row r="859" hidden="1">
      <c r="A859" s="26">
        <v>997.0</v>
      </c>
      <c r="B859" s="26" t="s">
        <v>54</v>
      </c>
      <c r="C859" s="34" t="s">
        <v>1191</v>
      </c>
      <c r="D859" s="28"/>
      <c r="E859" s="26" t="s">
        <v>57</v>
      </c>
      <c r="F859" s="26" t="s">
        <v>859</v>
      </c>
      <c r="G859" s="26" t="s">
        <v>859</v>
      </c>
      <c r="H859" s="26"/>
      <c r="I859" s="26" t="s">
        <v>600</v>
      </c>
      <c r="J859" s="26" t="s">
        <v>58</v>
      </c>
      <c r="K859" s="29">
        <v>6.0</v>
      </c>
      <c r="L859" s="31"/>
    </row>
    <row r="860" hidden="1">
      <c r="A860" s="26">
        <v>998.0</v>
      </c>
      <c r="B860" s="26" t="s">
        <v>54</v>
      </c>
      <c r="C860" s="34" t="s">
        <v>734</v>
      </c>
      <c r="D860" s="28"/>
      <c r="E860" s="26" t="s">
        <v>57</v>
      </c>
      <c r="F860" s="26" t="s">
        <v>44</v>
      </c>
      <c r="G860" s="26" t="s">
        <v>57</v>
      </c>
      <c r="H860" s="26"/>
      <c r="I860" s="26" t="s">
        <v>600</v>
      </c>
      <c r="J860" s="26" t="s">
        <v>64</v>
      </c>
      <c r="K860" s="29">
        <v>18.0</v>
      </c>
      <c r="L860" s="31"/>
    </row>
    <row r="861" hidden="1">
      <c r="A861" s="26">
        <v>999.0</v>
      </c>
      <c r="B861" s="26" t="s">
        <v>54</v>
      </c>
      <c r="C861" s="34" t="s">
        <v>1194</v>
      </c>
      <c r="D861" s="28"/>
      <c r="E861" s="26" t="s">
        <v>57</v>
      </c>
      <c r="F861" s="26" t="s">
        <v>1195</v>
      </c>
      <c r="G861" s="26"/>
      <c r="H861" s="26"/>
      <c r="I861" s="26" t="s">
        <v>1180</v>
      </c>
      <c r="J861" s="26" t="s">
        <v>64</v>
      </c>
      <c r="K861" s="29">
        <v>1.0</v>
      </c>
      <c r="L861" s="31"/>
    </row>
    <row r="862" hidden="1">
      <c r="A862" s="26">
        <v>1000.0</v>
      </c>
      <c r="B862" s="26" t="s">
        <v>54</v>
      </c>
      <c r="C862" s="34" t="s">
        <v>1196</v>
      </c>
      <c r="D862" s="28"/>
      <c r="E862" s="26" t="s">
        <v>57</v>
      </c>
      <c r="F862" s="26" t="s">
        <v>57</v>
      </c>
      <c r="G862" s="26" t="s">
        <v>57</v>
      </c>
      <c r="H862" s="26"/>
      <c r="I862" s="26" t="s">
        <v>600</v>
      </c>
      <c r="J862" s="26" t="s">
        <v>58</v>
      </c>
      <c r="K862" s="29">
        <v>8.0</v>
      </c>
      <c r="L862" s="31"/>
    </row>
    <row r="863" hidden="1">
      <c r="A863" s="26">
        <v>1001.0</v>
      </c>
      <c r="B863" s="26" t="s">
        <v>54</v>
      </c>
      <c r="C863" s="34" t="s">
        <v>1198</v>
      </c>
      <c r="D863" s="28"/>
      <c r="E863" s="26" t="s">
        <v>57</v>
      </c>
      <c r="F863" s="26" t="s">
        <v>57</v>
      </c>
      <c r="G863" s="26" t="s">
        <v>57</v>
      </c>
      <c r="H863" s="26"/>
      <c r="I863" s="26" t="s">
        <v>600</v>
      </c>
      <c r="J863" s="26" t="s">
        <v>600</v>
      </c>
      <c r="K863" s="29">
        <v>3.0</v>
      </c>
      <c r="L863" s="31"/>
    </row>
    <row r="864" hidden="1">
      <c r="A864" s="26">
        <v>1002.0</v>
      </c>
      <c r="B864" s="26" t="s">
        <v>54</v>
      </c>
      <c r="C864" s="34" t="s">
        <v>1200</v>
      </c>
      <c r="D864" s="28"/>
      <c r="E864" s="26" t="s">
        <v>57</v>
      </c>
      <c r="F864" s="26" t="s">
        <v>44</v>
      </c>
      <c r="G864" s="26" t="s">
        <v>57</v>
      </c>
      <c r="H864" s="26"/>
      <c r="I864" s="26" t="s">
        <v>600</v>
      </c>
      <c r="J864" s="26" t="s">
        <v>58</v>
      </c>
      <c r="K864" s="29">
        <v>10.0</v>
      </c>
      <c r="L864" s="31"/>
    </row>
    <row r="865" hidden="1">
      <c r="A865" s="26">
        <v>1003.0</v>
      </c>
      <c r="B865" s="26" t="s">
        <v>54</v>
      </c>
      <c r="C865" s="34" t="s">
        <v>1201</v>
      </c>
      <c r="D865" s="28"/>
      <c r="E865" s="26" t="s">
        <v>57</v>
      </c>
      <c r="F865" s="26" t="s">
        <v>57</v>
      </c>
      <c r="G865" s="26" t="s">
        <v>57</v>
      </c>
      <c r="H865" s="26"/>
      <c r="I865" s="26" t="s">
        <v>600</v>
      </c>
      <c r="J865" s="26" t="s">
        <v>58</v>
      </c>
      <c r="K865" s="29">
        <v>2.0</v>
      </c>
      <c r="L865" s="31"/>
    </row>
    <row r="866" hidden="1">
      <c r="A866" s="26">
        <v>1004.0</v>
      </c>
      <c r="B866" s="26" t="s">
        <v>54</v>
      </c>
      <c r="C866" s="34" t="s">
        <v>1082</v>
      </c>
      <c r="D866" s="28"/>
      <c r="E866" s="26" t="s">
        <v>66</v>
      </c>
      <c r="F866" s="26" t="s">
        <v>66</v>
      </c>
      <c r="G866" s="26"/>
      <c r="H866" s="26"/>
      <c r="I866" s="26" t="s">
        <v>66</v>
      </c>
      <c r="J866" s="26" t="s">
        <v>66</v>
      </c>
      <c r="K866" s="29">
        <v>0.0</v>
      </c>
      <c r="L866" s="31"/>
    </row>
    <row r="867" hidden="1">
      <c r="A867" s="26">
        <v>1005.0</v>
      </c>
      <c r="B867" s="26" t="s">
        <v>54</v>
      </c>
      <c r="C867" s="34" t="s">
        <v>1204</v>
      </c>
      <c r="D867" s="28"/>
      <c r="E867" s="26" t="s">
        <v>57</v>
      </c>
      <c r="F867" s="26" t="s">
        <v>44</v>
      </c>
      <c r="G867" s="26"/>
      <c r="H867" s="26"/>
      <c r="I867" s="26" t="s">
        <v>600</v>
      </c>
      <c r="J867" s="26" t="s">
        <v>58</v>
      </c>
      <c r="K867" s="29">
        <v>4.0</v>
      </c>
      <c r="L867" s="31"/>
    </row>
    <row r="868" hidden="1">
      <c r="A868" s="26">
        <v>1006.0</v>
      </c>
      <c r="B868" s="26" t="s">
        <v>54</v>
      </c>
      <c r="C868" s="34" t="s">
        <v>1207</v>
      </c>
      <c r="D868" s="28"/>
      <c r="E868" s="26" t="s">
        <v>57</v>
      </c>
      <c r="F868" s="26" t="s">
        <v>57</v>
      </c>
      <c r="G868" s="26" t="s">
        <v>57</v>
      </c>
      <c r="H868" s="26"/>
      <c r="I868" s="26" t="s">
        <v>600</v>
      </c>
      <c r="J868" s="26" t="s">
        <v>58</v>
      </c>
      <c r="K868" s="29">
        <v>6.0</v>
      </c>
      <c r="L868" s="31"/>
    </row>
    <row r="869" hidden="1">
      <c r="A869" s="26">
        <v>1007.0</v>
      </c>
      <c r="B869" s="26" t="s">
        <v>54</v>
      </c>
      <c r="C869" s="34" t="s">
        <v>1210</v>
      </c>
      <c r="D869" s="28"/>
      <c r="E869" s="26" t="s">
        <v>57</v>
      </c>
      <c r="F869" s="26" t="s">
        <v>57</v>
      </c>
      <c r="G869" s="26" t="s">
        <v>57</v>
      </c>
      <c r="H869" s="26"/>
      <c r="I869" s="26" t="s">
        <v>600</v>
      </c>
      <c r="J869" s="26" t="s">
        <v>58</v>
      </c>
      <c r="K869" s="29">
        <v>8.0</v>
      </c>
      <c r="L869" s="31"/>
    </row>
    <row r="870" hidden="1">
      <c r="A870" s="26">
        <v>1008.0</v>
      </c>
      <c r="B870" s="26" t="s">
        <v>54</v>
      </c>
      <c r="C870" s="34" t="s">
        <v>936</v>
      </c>
      <c r="D870" s="28"/>
      <c r="E870" s="26" t="s">
        <v>66</v>
      </c>
      <c r="F870" s="26" t="s">
        <v>66</v>
      </c>
      <c r="G870" s="26"/>
      <c r="H870" s="26"/>
      <c r="I870" s="26" t="s">
        <v>66</v>
      </c>
      <c r="J870" s="26" t="s">
        <v>66</v>
      </c>
      <c r="K870" s="29">
        <v>0.0</v>
      </c>
      <c r="L870" s="31"/>
    </row>
    <row r="871" hidden="1">
      <c r="A871" s="26">
        <v>1009.0</v>
      </c>
      <c r="B871" s="26" t="s">
        <v>54</v>
      </c>
      <c r="C871" s="34" t="s">
        <v>1212</v>
      </c>
      <c r="D871" s="28"/>
      <c r="E871" s="26" t="s">
        <v>57</v>
      </c>
      <c r="F871" s="26" t="s">
        <v>57</v>
      </c>
      <c r="G871" s="26" t="s">
        <v>57</v>
      </c>
      <c r="H871" s="26"/>
      <c r="I871" s="26" t="s">
        <v>600</v>
      </c>
      <c r="J871" s="26" t="s">
        <v>58</v>
      </c>
      <c r="K871" s="29">
        <v>1.0</v>
      </c>
      <c r="L871" s="31"/>
    </row>
    <row r="872" hidden="1">
      <c r="A872" s="26">
        <v>1010.0</v>
      </c>
      <c r="B872" s="26" t="s">
        <v>54</v>
      </c>
      <c r="C872" s="34" t="s">
        <v>1114</v>
      </c>
      <c r="D872" s="28"/>
      <c r="E872" s="26" t="s">
        <v>57</v>
      </c>
      <c r="F872" s="26" t="s">
        <v>66</v>
      </c>
      <c r="G872" s="26"/>
      <c r="H872" s="26"/>
      <c r="I872" s="26" t="s">
        <v>66</v>
      </c>
      <c r="J872" s="26" t="s">
        <v>58</v>
      </c>
      <c r="K872" s="29">
        <v>17.0</v>
      </c>
      <c r="L872" s="31"/>
    </row>
    <row r="873" hidden="1">
      <c r="A873" s="26">
        <v>1011.0</v>
      </c>
      <c r="B873" s="26" t="s">
        <v>54</v>
      </c>
      <c r="C873" s="34" t="s">
        <v>450</v>
      </c>
      <c r="D873" s="28"/>
      <c r="E873" s="26" t="s">
        <v>57</v>
      </c>
      <c r="F873" s="26" t="s">
        <v>57</v>
      </c>
      <c r="G873" s="26" t="s">
        <v>57</v>
      </c>
      <c r="H873" s="26"/>
      <c r="I873" s="26" t="s">
        <v>600</v>
      </c>
      <c r="J873" s="26" t="s">
        <v>64</v>
      </c>
      <c r="K873" s="29">
        <v>6.0</v>
      </c>
      <c r="L873" s="31"/>
    </row>
    <row r="874" hidden="1">
      <c r="A874" s="26">
        <v>1012.0</v>
      </c>
      <c r="B874" s="26" t="s">
        <v>54</v>
      </c>
      <c r="C874" s="34" t="s">
        <v>1214</v>
      </c>
      <c r="D874" s="28"/>
      <c r="E874" s="26" t="s">
        <v>57</v>
      </c>
      <c r="F874" s="26" t="s">
        <v>57</v>
      </c>
      <c r="G874" s="26" t="s">
        <v>57</v>
      </c>
      <c r="H874" s="26"/>
      <c r="I874" s="26" t="s">
        <v>600</v>
      </c>
      <c r="J874" s="26" t="s">
        <v>64</v>
      </c>
      <c r="K874" s="29">
        <v>38.0</v>
      </c>
      <c r="L874" s="31"/>
    </row>
    <row r="875" hidden="1">
      <c r="A875" s="26">
        <v>1013.0</v>
      </c>
      <c r="B875" s="26" t="s">
        <v>54</v>
      </c>
      <c r="C875" s="34" t="s">
        <v>1216</v>
      </c>
      <c r="D875" s="28"/>
      <c r="E875" s="26" t="s">
        <v>57</v>
      </c>
      <c r="F875" s="26" t="s">
        <v>57</v>
      </c>
      <c r="G875" s="26" t="s">
        <v>57</v>
      </c>
      <c r="H875" s="26"/>
      <c r="I875" s="26" t="s">
        <v>600</v>
      </c>
      <c r="J875" s="26" t="s">
        <v>58</v>
      </c>
      <c r="K875" s="29">
        <v>4.0</v>
      </c>
      <c r="L875" s="31"/>
    </row>
    <row r="876" hidden="1">
      <c r="A876" s="26">
        <v>1014.0</v>
      </c>
      <c r="B876" s="26" t="s">
        <v>54</v>
      </c>
      <c r="C876" s="34" t="s">
        <v>987</v>
      </c>
      <c r="D876" s="28"/>
      <c r="E876" s="26" t="s">
        <v>57</v>
      </c>
      <c r="F876" s="26" t="s">
        <v>57</v>
      </c>
      <c r="G876" s="26" t="s">
        <v>57</v>
      </c>
      <c r="H876" s="26"/>
      <c r="I876" s="26" t="s">
        <v>600</v>
      </c>
      <c r="J876" s="26" t="s">
        <v>58</v>
      </c>
      <c r="K876" s="29">
        <v>3.0</v>
      </c>
      <c r="L876" s="31"/>
    </row>
    <row r="877" hidden="1">
      <c r="A877" s="26">
        <v>1015.0</v>
      </c>
      <c r="B877" s="26" t="s">
        <v>54</v>
      </c>
      <c r="C877" s="34" t="s">
        <v>1129</v>
      </c>
      <c r="D877" s="28"/>
      <c r="E877" s="26" t="s">
        <v>57</v>
      </c>
      <c r="F877" s="26" t="s">
        <v>57</v>
      </c>
      <c r="G877" s="26" t="s">
        <v>57</v>
      </c>
      <c r="H877" s="26"/>
      <c r="I877" s="26" t="s">
        <v>600</v>
      </c>
      <c r="J877" s="26" t="s">
        <v>58</v>
      </c>
      <c r="K877" s="29">
        <v>14.0</v>
      </c>
      <c r="L877" s="31"/>
    </row>
    <row r="878" hidden="1">
      <c r="A878" s="26">
        <v>1016.0</v>
      </c>
      <c r="B878" s="26" t="s">
        <v>54</v>
      </c>
      <c r="C878" s="34" t="s">
        <v>1104</v>
      </c>
      <c r="D878" s="28"/>
      <c r="E878" s="26" t="s">
        <v>57</v>
      </c>
      <c r="F878" s="26" t="s">
        <v>44</v>
      </c>
      <c r="G878" s="26" t="s">
        <v>57</v>
      </c>
      <c r="H878" s="26"/>
      <c r="I878" s="26" t="s">
        <v>600</v>
      </c>
      <c r="J878" s="26" t="s">
        <v>64</v>
      </c>
      <c r="K878" s="29">
        <v>2.0</v>
      </c>
      <c r="L878" s="31"/>
    </row>
    <row r="879" hidden="1">
      <c r="A879" s="26">
        <v>1017.0</v>
      </c>
      <c r="B879" s="26" t="s">
        <v>54</v>
      </c>
      <c r="C879" s="34" t="s">
        <v>412</v>
      </c>
      <c r="D879" s="28"/>
      <c r="E879" s="26" t="s">
        <v>57</v>
      </c>
      <c r="F879" s="26" t="s">
        <v>57</v>
      </c>
      <c r="G879" s="26" t="s">
        <v>57</v>
      </c>
      <c r="H879" s="26"/>
      <c r="I879" s="26" t="s">
        <v>600</v>
      </c>
      <c r="J879" s="26" t="s">
        <v>64</v>
      </c>
      <c r="K879" s="29">
        <v>36.0</v>
      </c>
      <c r="L879" s="31"/>
    </row>
    <row r="880" hidden="1">
      <c r="A880" s="26">
        <v>1018.0</v>
      </c>
      <c r="B880" s="26" t="s">
        <v>54</v>
      </c>
      <c r="C880" s="34" t="s">
        <v>1222</v>
      </c>
      <c r="D880" s="28"/>
      <c r="E880" s="26" t="s">
        <v>66</v>
      </c>
      <c r="F880" s="26" t="s">
        <v>66</v>
      </c>
      <c r="G880" s="26" t="s">
        <v>66</v>
      </c>
      <c r="H880" s="26"/>
      <c r="I880" s="26" t="s">
        <v>66</v>
      </c>
      <c r="J880" s="26" t="s">
        <v>66</v>
      </c>
      <c r="K880" s="29">
        <v>0.0</v>
      </c>
      <c r="L880" s="31"/>
    </row>
    <row r="881" hidden="1">
      <c r="A881" s="26">
        <v>1019.0</v>
      </c>
      <c r="B881" s="26" t="s">
        <v>54</v>
      </c>
      <c r="C881" s="34" t="s">
        <v>256</v>
      </c>
      <c r="D881" s="28"/>
      <c r="E881" s="26" t="s">
        <v>57</v>
      </c>
      <c r="F881" s="26" t="s">
        <v>57</v>
      </c>
      <c r="G881" s="26" t="s">
        <v>57</v>
      </c>
      <c r="H881" s="26"/>
      <c r="I881" s="26" t="s">
        <v>600</v>
      </c>
      <c r="J881" s="26" t="s">
        <v>64</v>
      </c>
      <c r="K881" s="29">
        <v>17.0</v>
      </c>
      <c r="L881" s="31"/>
    </row>
    <row r="882" hidden="1">
      <c r="A882" s="26">
        <v>1020.0</v>
      </c>
      <c r="B882" s="26" t="s">
        <v>54</v>
      </c>
      <c r="C882" s="34" t="s">
        <v>628</v>
      </c>
      <c r="D882" s="28"/>
      <c r="E882" s="26" t="s">
        <v>57</v>
      </c>
      <c r="F882" s="26" t="s">
        <v>57</v>
      </c>
      <c r="G882" s="26" t="s">
        <v>57</v>
      </c>
      <c r="H882" s="26"/>
      <c r="I882" s="26" t="s">
        <v>600</v>
      </c>
      <c r="J882" s="26" t="s">
        <v>859</v>
      </c>
      <c r="K882" s="29">
        <v>2.0</v>
      </c>
      <c r="L882" s="31"/>
    </row>
    <row r="883" hidden="1">
      <c r="A883" s="26">
        <v>1021.0</v>
      </c>
      <c r="B883" s="26" t="s">
        <v>54</v>
      </c>
      <c r="C883" s="34" t="s">
        <v>1226</v>
      </c>
      <c r="D883" s="28"/>
      <c r="E883" s="26" t="s">
        <v>57</v>
      </c>
      <c r="F883" s="26" t="s">
        <v>859</v>
      </c>
      <c r="G883" s="26" t="s">
        <v>859</v>
      </c>
      <c r="H883" s="26"/>
      <c r="I883" s="26" t="s">
        <v>859</v>
      </c>
      <c r="J883" s="26" t="s">
        <v>859</v>
      </c>
      <c r="K883" s="29">
        <v>4.0</v>
      </c>
      <c r="L883" s="31"/>
    </row>
    <row r="884" hidden="1">
      <c r="A884" s="26">
        <v>1022.0</v>
      </c>
      <c r="B884" s="26" t="s">
        <v>54</v>
      </c>
      <c r="C884" s="34" t="s">
        <v>452</v>
      </c>
      <c r="D884" s="28"/>
      <c r="E884" s="26" t="s">
        <v>57</v>
      </c>
      <c r="F884" s="26" t="s">
        <v>57</v>
      </c>
      <c r="G884" s="26" t="s">
        <v>57</v>
      </c>
      <c r="H884" s="26"/>
      <c r="I884" s="26" t="s">
        <v>600</v>
      </c>
      <c r="J884" s="26" t="s">
        <v>58</v>
      </c>
      <c r="K884" s="29">
        <v>4.0</v>
      </c>
      <c r="L884" s="31"/>
    </row>
    <row r="885" hidden="1">
      <c r="A885" s="26">
        <v>1023.0</v>
      </c>
      <c r="B885" s="26" t="s">
        <v>54</v>
      </c>
      <c r="C885" s="34" t="s">
        <v>1117</v>
      </c>
      <c r="D885" s="28"/>
      <c r="E885" s="26" t="s">
        <v>57</v>
      </c>
      <c r="F885" s="26" t="s">
        <v>57</v>
      </c>
      <c r="G885" s="26" t="s">
        <v>57</v>
      </c>
      <c r="H885" s="26"/>
      <c r="I885" s="26" t="s">
        <v>600</v>
      </c>
      <c r="J885" s="26" t="s">
        <v>58</v>
      </c>
      <c r="K885" s="29">
        <v>1.0</v>
      </c>
      <c r="L885" s="31"/>
    </row>
    <row r="886" hidden="1">
      <c r="A886" s="26">
        <v>1024.0</v>
      </c>
      <c r="B886" s="26" t="s">
        <v>54</v>
      </c>
      <c r="C886" s="34" t="s">
        <v>642</v>
      </c>
      <c r="D886" s="28"/>
      <c r="E886" s="26" t="s">
        <v>57</v>
      </c>
      <c r="F886" s="26" t="s">
        <v>57</v>
      </c>
      <c r="G886" s="26" t="s">
        <v>57</v>
      </c>
      <c r="H886" s="26"/>
      <c r="I886" s="26" t="s">
        <v>600</v>
      </c>
      <c r="J886" s="26" t="s">
        <v>58</v>
      </c>
      <c r="K886" s="29">
        <v>2.0</v>
      </c>
      <c r="L886" s="31"/>
    </row>
    <row r="887" hidden="1">
      <c r="A887" s="26">
        <v>1025.0</v>
      </c>
      <c r="B887" s="26" t="s">
        <v>54</v>
      </c>
      <c r="C887" s="34" t="s">
        <v>194</v>
      </c>
      <c r="D887" s="28"/>
      <c r="E887" s="26" t="s">
        <v>57</v>
      </c>
      <c r="F887" s="26" t="s">
        <v>57</v>
      </c>
      <c r="G887" s="26" t="s">
        <v>57</v>
      </c>
      <c r="H887" s="26"/>
      <c r="I887" s="26" t="s">
        <v>600</v>
      </c>
      <c r="J887" s="26" t="s">
        <v>64</v>
      </c>
      <c r="K887" s="29">
        <v>9.0</v>
      </c>
      <c r="L887" s="31"/>
    </row>
    <row r="888" hidden="1">
      <c r="A888" s="26">
        <v>1026.0</v>
      </c>
      <c r="B888" s="26" t="s">
        <v>54</v>
      </c>
      <c r="C888" s="34" t="s">
        <v>605</v>
      </c>
      <c r="D888" s="28"/>
      <c r="E888" s="26" t="s">
        <v>57</v>
      </c>
      <c r="F888" s="26" t="s">
        <v>57</v>
      </c>
      <c r="G888" s="26" t="s">
        <v>183</v>
      </c>
      <c r="H888" s="26"/>
      <c r="I888" s="26" t="s">
        <v>600</v>
      </c>
      <c r="J888" s="26" t="s">
        <v>64</v>
      </c>
      <c r="K888" s="29">
        <v>5.0</v>
      </c>
      <c r="L888" s="31"/>
    </row>
    <row r="889" hidden="1">
      <c r="A889" s="26">
        <v>1027.0</v>
      </c>
      <c r="B889" s="26" t="s">
        <v>54</v>
      </c>
      <c r="C889" s="34" t="s">
        <v>1232</v>
      </c>
      <c r="D889" s="28"/>
      <c r="E889" s="26" t="s">
        <v>57</v>
      </c>
      <c r="F889" s="26" t="s">
        <v>57</v>
      </c>
      <c r="G889" s="26" t="s">
        <v>57</v>
      </c>
      <c r="H889" s="26"/>
      <c r="I889" s="26" t="s">
        <v>600</v>
      </c>
      <c r="J889" s="26" t="s">
        <v>64</v>
      </c>
      <c r="K889" s="29">
        <v>32.0</v>
      </c>
      <c r="L889" s="31"/>
    </row>
    <row r="890" hidden="1">
      <c r="A890" s="26">
        <v>1028.0</v>
      </c>
      <c r="B890" s="26" t="s">
        <v>54</v>
      </c>
      <c r="C890" s="34" t="s">
        <v>1233</v>
      </c>
      <c r="D890" s="28"/>
      <c r="E890" s="26" t="s">
        <v>57</v>
      </c>
      <c r="F890" s="26" t="s">
        <v>57</v>
      </c>
      <c r="G890" s="26" t="s">
        <v>57</v>
      </c>
      <c r="H890" s="26"/>
      <c r="I890" s="26" t="s">
        <v>600</v>
      </c>
      <c r="J890" s="26" t="s">
        <v>58</v>
      </c>
      <c r="K890" s="29">
        <v>12.0</v>
      </c>
      <c r="L890" s="31"/>
    </row>
    <row r="891" hidden="1">
      <c r="A891" s="26">
        <v>1029.0</v>
      </c>
      <c r="B891" s="26" t="s">
        <v>54</v>
      </c>
      <c r="C891" s="34" t="s">
        <v>553</v>
      </c>
      <c r="D891" s="28"/>
      <c r="E891" s="26" t="s">
        <v>57</v>
      </c>
      <c r="F891" s="26" t="s">
        <v>57</v>
      </c>
      <c r="G891" s="26" t="s">
        <v>57</v>
      </c>
      <c r="H891" s="26"/>
      <c r="I891" s="26" t="s">
        <v>600</v>
      </c>
      <c r="J891" s="26" t="s">
        <v>58</v>
      </c>
      <c r="K891" s="29">
        <v>2.0</v>
      </c>
      <c r="L891" s="31"/>
    </row>
    <row r="892" hidden="1">
      <c r="A892" s="26">
        <v>1030.0</v>
      </c>
      <c r="B892" s="26" t="s">
        <v>54</v>
      </c>
      <c r="C892" s="34" t="s">
        <v>973</v>
      </c>
      <c r="D892" s="28"/>
      <c r="E892" s="26" t="s">
        <v>66</v>
      </c>
      <c r="F892" s="26" t="s">
        <v>66</v>
      </c>
      <c r="G892" s="26" t="s">
        <v>66</v>
      </c>
      <c r="H892" s="26"/>
      <c r="I892" s="26" t="s">
        <v>66</v>
      </c>
      <c r="J892" s="26" t="s">
        <v>66</v>
      </c>
      <c r="K892" s="29">
        <v>0.0</v>
      </c>
      <c r="L892" s="31"/>
    </row>
    <row r="893" hidden="1">
      <c r="A893" s="26">
        <v>1031.0</v>
      </c>
      <c r="B893" s="26" t="s">
        <v>54</v>
      </c>
      <c r="C893" s="34" t="s">
        <v>452</v>
      </c>
      <c r="D893" s="28"/>
      <c r="E893" s="26" t="s">
        <v>57</v>
      </c>
      <c r="F893" s="26" t="s">
        <v>57</v>
      </c>
      <c r="G893" s="26" t="s">
        <v>57</v>
      </c>
      <c r="H893" s="26"/>
      <c r="I893" s="26" t="s">
        <v>600</v>
      </c>
      <c r="J893" s="26" t="s">
        <v>58</v>
      </c>
      <c r="K893" s="29">
        <v>10.0</v>
      </c>
      <c r="L893" s="31"/>
    </row>
    <row r="894" hidden="1">
      <c r="A894" s="26">
        <v>1032.0</v>
      </c>
      <c r="B894" s="26" t="s">
        <v>54</v>
      </c>
      <c r="C894" s="34" t="s">
        <v>1236</v>
      </c>
      <c r="D894" s="28"/>
      <c r="E894" s="26" t="s">
        <v>57</v>
      </c>
      <c r="F894" s="26" t="s">
        <v>57</v>
      </c>
      <c r="G894" s="26" t="s">
        <v>57</v>
      </c>
      <c r="H894" s="26"/>
      <c r="I894" s="26" t="s">
        <v>600</v>
      </c>
      <c r="J894" s="26" t="s">
        <v>58</v>
      </c>
      <c r="K894" s="29">
        <v>2.0</v>
      </c>
      <c r="L894" s="31"/>
    </row>
    <row r="895" hidden="1">
      <c r="A895" s="26">
        <v>1033.0</v>
      </c>
      <c r="B895" s="26" t="s">
        <v>54</v>
      </c>
      <c r="C895" s="34" t="s">
        <v>1239</v>
      </c>
      <c r="D895" s="28"/>
      <c r="E895" s="26" t="s">
        <v>66</v>
      </c>
      <c r="F895" s="26" t="s">
        <v>66</v>
      </c>
      <c r="G895" s="26" t="s">
        <v>66</v>
      </c>
      <c r="H895" s="26"/>
      <c r="I895" s="26" t="s">
        <v>66</v>
      </c>
      <c r="J895" s="26" t="s">
        <v>66</v>
      </c>
      <c r="K895" s="29">
        <v>0.0</v>
      </c>
      <c r="L895" s="31"/>
    </row>
    <row r="896" hidden="1">
      <c r="A896" s="26">
        <v>1034.0</v>
      </c>
      <c r="B896" s="26" t="s">
        <v>54</v>
      </c>
      <c r="C896" s="34" t="s">
        <v>1156</v>
      </c>
      <c r="D896" s="28"/>
      <c r="E896" s="26" t="s">
        <v>66</v>
      </c>
      <c r="F896" s="26" t="s">
        <v>66</v>
      </c>
      <c r="G896" s="26" t="s">
        <v>66</v>
      </c>
      <c r="H896" s="26"/>
      <c r="I896" s="26" t="s">
        <v>66</v>
      </c>
      <c r="J896" s="26" t="s">
        <v>66</v>
      </c>
      <c r="K896" s="29">
        <v>0.0</v>
      </c>
      <c r="L896" s="31"/>
    </row>
    <row r="897" hidden="1">
      <c r="A897" s="26">
        <v>1035.0</v>
      </c>
      <c r="B897" s="26" t="s">
        <v>54</v>
      </c>
      <c r="C897" s="34" t="s">
        <v>1165</v>
      </c>
      <c r="D897" s="28"/>
      <c r="E897" s="26" t="s">
        <v>57</v>
      </c>
      <c r="F897" s="26" t="s">
        <v>57</v>
      </c>
      <c r="G897" s="26" t="s">
        <v>57</v>
      </c>
      <c r="H897" s="26"/>
      <c r="I897" s="26" t="s">
        <v>600</v>
      </c>
      <c r="J897" s="26" t="s">
        <v>600</v>
      </c>
      <c r="K897" s="29">
        <v>2.0</v>
      </c>
      <c r="L897" s="31"/>
    </row>
    <row r="898" hidden="1">
      <c r="A898" s="26">
        <v>1036.0</v>
      </c>
      <c r="B898" s="26" t="s">
        <v>54</v>
      </c>
      <c r="C898" s="34" t="s">
        <v>719</v>
      </c>
      <c r="D898" s="28"/>
      <c r="E898" s="26" t="s">
        <v>66</v>
      </c>
      <c r="F898" s="26" t="s">
        <v>66</v>
      </c>
      <c r="G898" s="26" t="s">
        <v>66</v>
      </c>
      <c r="H898" s="26"/>
      <c r="I898" s="26" t="s">
        <v>66</v>
      </c>
      <c r="J898" s="26" t="s">
        <v>66</v>
      </c>
      <c r="K898" s="29">
        <v>0.0</v>
      </c>
      <c r="L898" s="31"/>
    </row>
    <row r="899" hidden="1">
      <c r="A899" s="26">
        <v>1037.0</v>
      </c>
      <c r="B899" s="26" t="s">
        <v>54</v>
      </c>
      <c r="C899" s="34" t="s">
        <v>556</v>
      </c>
      <c r="D899" s="28"/>
      <c r="E899" s="26" t="s">
        <v>66</v>
      </c>
      <c r="F899" s="26" t="s">
        <v>66</v>
      </c>
      <c r="G899" s="26" t="s">
        <v>66</v>
      </c>
      <c r="H899" s="26"/>
      <c r="I899" s="26" t="s">
        <v>66</v>
      </c>
      <c r="J899" s="26" t="s">
        <v>66</v>
      </c>
      <c r="K899" s="29">
        <v>0.0</v>
      </c>
      <c r="L899" s="31"/>
    </row>
    <row r="900" hidden="1">
      <c r="A900" s="26">
        <v>1038.0</v>
      </c>
      <c r="B900" s="26" t="s">
        <v>54</v>
      </c>
      <c r="C900" s="34" t="s">
        <v>1241</v>
      </c>
      <c r="D900" s="28"/>
      <c r="E900" s="26" t="s">
        <v>57</v>
      </c>
      <c r="F900" s="26" t="s">
        <v>57</v>
      </c>
      <c r="G900" s="26" t="s">
        <v>57</v>
      </c>
      <c r="H900" s="26"/>
      <c r="I900" s="26" t="s">
        <v>600</v>
      </c>
      <c r="J900" s="26" t="s">
        <v>64</v>
      </c>
      <c r="K900" s="29">
        <v>4.0</v>
      </c>
      <c r="L900" s="31"/>
    </row>
    <row r="901" hidden="1">
      <c r="A901" s="26">
        <v>1039.0</v>
      </c>
      <c r="B901" s="26" t="s">
        <v>54</v>
      </c>
      <c r="C901" s="34" t="s">
        <v>1244</v>
      </c>
      <c r="D901" s="28"/>
      <c r="E901" s="26" t="s">
        <v>57</v>
      </c>
      <c r="F901" s="26" t="s">
        <v>57</v>
      </c>
      <c r="G901" s="26" t="s">
        <v>57</v>
      </c>
      <c r="H901" s="26"/>
      <c r="I901" s="26" t="s">
        <v>600</v>
      </c>
      <c r="J901" s="26" t="s">
        <v>64</v>
      </c>
      <c r="K901" s="29">
        <v>6.0</v>
      </c>
      <c r="L901" s="31"/>
    </row>
    <row r="902" hidden="1">
      <c r="A902" s="26">
        <v>1040.0</v>
      </c>
      <c r="B902" s="26" t="s">
        <v>54</v>
      </c>
      <c r="C902" s="34" t="s">
        <v>1247</v>
      </c>
      <c r="D902" s="28"/>
      <c r="E902" s="26" t="s">
        <v>57</v>
      </c>
      <c r="F902" s="26" t="s">
        <v>57</v>
      </c>
      <c r="G902" s="26" t="s">
        <v>57</v>
      </c>
      <c r="H902" s="26"/>
      <c r="I902" s="26" t="s">
        <v>600</v>
      </c>
      <c r="J902" s="26" t="s">
        <v>64</v>
      </c>
      <c r="K902" s="29">
        <v>11.0</v>
      </c>
      <c r="L902" s="31"/>
    </row>
    <row r="903" hidden="1">
      <c r="A903" s="26">
        <v>1041.0</v>
      </c>
      <c r="B903" s="26" t="s">
        <v>54</v>
      </c>
      <c r="C903" s="34" t="s">
        <v>618</v>
      </c>
      <c r="D903" s="28"/>
      <c r="E903" s="26" t="s">
        <v>57</v>
      </c>
      <c r="F903" s="26" t="s">
        <v>57</v>
      </c>
      <c r="G903" s="26" t="s">
        <v>57</v>
      </c>
      <c r="H903" s="26"/>
      <c r="I903" s="26" t="s">
        <v>600</v>
      </c>
      <c r="J903" s="26" t="s">
        <v>64</v>
      </c>
      <c r="K903" s="29">
        <v>2.0</v>
      </c>
      <c r="L903" s="31"/>
    </row>
    <row r="904" hidden="1">
      <c r="A904" s="26">
        <v>1042.0</v>
      </c>
      <c r="B904" s="26" t="s">
        <v>54</v>
      </c>
      <c r="C904" s="34" t="s">
        <v>1249</v>
      </c>
      <c r="D904" s="28"/>
      <c r="E904" s="26" t="s">
        <v>57</v>
      </c>
      <c r="F904" s="26" t="s">
        <v>57</v>
      </c>
      <c r="G904" s="26" t="s">
        <v>57</v>
      </c>
      <c r="H904" s="26"/>
      <c r="I904" s="26" t="s">
        <v>600</v>
      </c>
      <c r="J904" s="26" t="s">
        <v>64</v>
      </c>
      <c r="K904" s="29">
        <v>4.0</v>
      </c>
      <c r="L904" s="31"/>
    </row>
    <row r="905" hidden="1">
      <c r="A905" s="26">
        <v>1043.0</v>
      </c>
      <c r="B905" s="26" t="s">
        <v>54</v>
      </c>
      <c r="C905" s="34" t="s">
        <v>523</v>
      </c>
      <c r="D905" s="28"/>
      <c r="E905" s="26" t="s">
        <v>57</v>
      </c>
      <c r="F905" s="26" t="s">
        <v>57</v>
      </c>
      <c r="G905" s="26" t="s">
        <v>57</v>
      </c>
      <c r="H905" s="26"/>
      <c r="I905" s="26" t="s">
        <v>58</v>
      </c>
      <c r="J905" s="26" t="s">
        <v>64</v>
      </c>
      <c r="K905" s="29">
        <v>14.0</v>
      </c>
      <c r="L905" s="31"/>
    </row>
    <row r="906" hidden="1">
      <c r="A906" s="26">
        <v>1044.0</v>
      </c>
      <c r="B906" s="26" t="s">
        <v>54</v>
      </c>
      <c r="C906" s="34" t="s">
        <v>1251</v>
      </c>
      <c r="D906" s="28"/>
      <c r="E906" s="26" t="s">
        <v>82</v>
      </c>
      <c r="F906" s="26"/>
      <c r="G906" s="26"/>
      <c r="H906" s="26"/>
      <c r="I906" s="26" t="s">
        <v>1254</v>
      </c>
      <c r="J906" s="26"/>
      <c r="K906" s="29"/>
      <c r="L906" s="31"/>
    </row>
    <row r="907" hidden="1">
      <c r="A907" s="26">
        <v>1045.0</v>
      </c>
      <c r="B907" s="26" t="s">
        <v>54</v>
      </c>
      <c r="C907" s="34" t="s">
        <v>1117</v>
      </c>
      <c r="D907" s="28"/>
      <c r="E907" s="26" t="s">
        <v>57</v>
      </c>
      <c r="F907" s="26" t="s">
        <v>57</v>
      </c>
      <c r="G907" s="26" t="s">
        <v>57</v>
      </c>
      <c r="H907" s="26"/>
      <c r="I907" s="26" t="s">
        <v>600</v>
      </c>
      <c r="J907" s="26" t="s">
        <v>66</v>
      </c>
      <c r="K907" s="29">
        <v>8.0</v>
      </c>
      <c r="L907" s="31"/>
    </row>
    <row r="908" hidden="1">
      <c r="A908" s="26">
        <v>1046.0</v>
      </c>
      <c r="B908" s="26" t="s">
        <v>54</v>
      </c>
      <c r="C908" s="34" t="s">
        <v>1256</v>
      </c>
      <c r="D908" s="28"/>
      <c r="E908" s="26" t="s">
        <v>57</v>
      </c>
      <c r="F908" s="26" t="s">
        <v>57</v>
      </c>
      <c r="G908" s="26" t="s">
        <v>57</v>
      </c>
      <c r="H908" s="26"/>
      <c r="I908" s="26" t="s">
        <v>600</v>
      </c>
      <c r="J908" s="26" t="s">
        <v>600</v>
      </c>
      <c r="K908" s="29">
        <v>3.0</v>
      </c>
      <c r="L908" s="31"/>
    </row>
    <row r="909" hidden="1">
      <c r="A909" s="26">
        <v>1047.0</v>
      </c>
      <c r="B909" s="26" t="s">
        <v>54</v>
      </c>
      <c r="C909" s="34" t="s">
        <v>1258</v>
      </c>
      <c r="D909" s="28"/>
      <c r="E909" s="26" t="s">
        <v>57</v>
      </c>
      <c r="F909" s="26" t="s">
        <v>57</v>
      </c>
      <c r="G909" s="26" t="s">
        <v>57</v>
      </c>
      <c r="H909" s="26"/>
      <c r="I909" s="26" t="s">
        <v>600</v>
      </c>
      <c r="J909" s="26" t="s">
        <v>66</v>
      </c>
      <c r="K909" s="29">
        <v>2.0</v>
      </c>
      <c r="L909" s="31"/>
    </row>
    <row r="910" hidden="1">
      <c r="A910" s="26">
        <v>1048.0</v>
      </c>
      <c r="B910" s="26" t="s">
        <v>54</v>
      </c>
      <c r="C910" s="34" t="s">
        <v>1261</v>
      </c>
      <c r="D910" s="28"/>
      <c r="E910" s="26" t="s">
        <v>57</v>
      </c>
      <c r="F910" s="26" t="s">
        <v>57</v>
      </c>
      <c r="G910" s="26" t="s">
        <v>57</v>
      </c>
      <c r="H910" s="26"/>
      <c r="I910" s="26" t="s">
        <v>1262</v>
      </c>
      <c r="J910" s="26" t="s">
        <v>1160</v>
      </c>
      <c r="K910" s="29">
        <v>29.0</v>
      </c>
      <c r="L910" s="31"/>
    </row>
    <row r="911" hidden="1">
      <c r="A911" s="26">
        <v>1049.0</v>
      </c>
      <c r="B911" s="26" t="s">
        <v>54</v>
      </c>
      <c r="C911" s="34" t="s">
        <v>1150</v>
      </c>
      <c r="D911" s="28"/>
      <c r="E911" s="26" t="s">
        <v>57</v>
      </c>
      <c r="F911" s="26" t="s">
        <v>57</v>
      </c>
      <c r="G911" s="26" t="s">
        <v>57</v>
      </c>
      <c r="H911" s="26"/>
      <c r="I911" s="26" t="s">
        <v>600</v>
      </c>
      <c r="J911" s="26" t="s">
        <v>600</v>
      </c>
      <c r="K911" s="29">
        <v>6.0</v>
      </c>
      <c r="L911" s="31"/>
    </row>
    <row r="912" hidden="1">
      <c r="A912" s="26">
        <v>1050.0</v>
      </c>
      <c r="B912" s="26" t="s">
        <v>54</v>
      </c>
      <c r="C912" s="34" t="s">
        <v>451</v>
      </c>
      <c r="D912" s="28"/>
      <c r="E912" s="26" t="s">
        <v>57</v>
      </c>
      <c r="F912" s="26" t="s">
        <v>57</v>
      </c>
      <c r="G912" s="26" t="s">
        <v>57</v>
      </c>
      <c r="H912" s="26"/>
      <c r="I912" s="26" t="s">
        <v>600</v>
      </c>
      <c r="J912" s="26" t="s">
        <v>64</v>
      </c>
      <c r="K912" s="29">
        <v>26.0</v>
      </c>
      <c r="L912" s="31"/>
    </row>
    <row r="913" hidden="1">
      <c r="A913" s="26">
        <v>1051.0</v>
      </c>
      <c r="B913" s="26" t="s">
        <v>54</v>
      </c>
      <c r="C913" s="34" t="s">
        <v>697</v>
      </c>
      <c r="D913" s="28"/>
      <c r="E913" s="26" t="s">
        <v>57</v>
      </c>
      <c r="F913" s="26" t="s">
        <v>57</v>
      </c>
      <c r="G913" s="26" t="s">
        <v>57</v>
      </c>
      <c r="H913" s="26"/>
      <c r="I913" s="26" t="s">
        <v>600</v>
      </c>
      <c r="J913" s="26" t="s">
        <v>227</v>
      </c>
      <c r="K913" s="29">
        <v>2.0</v>
      </c>
      <c r="L913" s="31"/>
    </row>
    <row r="914" hidden="1">
      <c r="A914" s="26">
        <v>1052.0</v>
      </c>
      <c r="B914" s="26" t="s">
        <v>54</v>
      </c>
      <c r="C914" s="34" t="s">
        <v>1265</v>
      </c>
      <c r="D914" s="28"/>
      <c r="E914" s="26" t="s">
        <v>66</v>
      </c>
      <c r="F914" s="26" t="s">
        <v>66</v>
      </c>
      <c r="G914" s="26" t="s">
        <v>66</v>
      </c>
      <c r="H914" s="26"/>
      <c r="I914" s="26" t="s">
        <v>66</v>
      </c>
      <c r="J914" s="26" t="s">
        <v>66</v>
      </c>
      <c r="K914" s="29">
        <v>0.0</v>
      </c>
      <c r="L914" s="31"/>
    </row>
    <row r="915" hidden="1">
      <c r="A915" s="26">
        <v>1053.0</v>
      </c>
      <c r="B915" s="26" t="s">
        <v>54</v>
      </c>
      <c r="C915" s="34" t="s">
        <v>751</v>
      </c>
      <c r="D915" s="28"/>
      <c r="E915" s="26" t="s">
        <v>66</v>
      </c>
      <c r="F915" s="26" t="s">
        <v>66</v>
      </c>
      <c r="G915" s="26" t="s">
        <v>66</v>
      </c>
      <c r="H915" s="26"/>
      <c r="I915" s="26" t="s">
        <v>66</v>
      </c>
      <c r="J915" s="26" t="s">
        <v>66</v>
      </c>
      <c r="K915" s="29">
        <v>0.0</v>
      </c>
      <c r="L915" s="31"/>
    </row>
    <row r="916" hidden="1">
      <c r="A916" s="26">
        <v>1054.0</v>
      </c>
      <c r="B916" s="26" t="s">
        <v>54</v>
      </c>
      <c r="C916" s="34" t="s">
        <v>1267</v>
      </c>
      <c r="D916" s="28"/>
      <c r="E916" s="26" t="s">
        <v>57</v>
      </c>
      <c r="F916" s="26" t="s">
        <v>57</v>
      </c>
      <c r="G916" s="26" t="s">
        <v>57</v>
      </c>
      <c r="H916" s="26"/>
      <c r="I916" s="26" t="s">
        <v>600</v>
      </c>
      <c r="J916" s="26" t="s">
        <v>600</v>
      </c>
      <c r="K916" s="29">
        <v>6.0</v>
      </c>
      <c r="L916" s="31"/>
    </row>
    <row r="917" hidden="1">
      <c r="A917" s="26">
        <v>1055.0</v>
      </c>
      <c r="B917" s="26" t="s">
        <v>54</v>
      </c>
      <c r="C917" s="34" t="s">
        <v>1268</v>
      </c>
      <c r="D917" s="28"/>
      <c r="E917" s="26" t="s">
        <v>57</v>
      </c>
      <c r="F917" s="26" t="s">
        <v>57</v>
      </c>
      <c r="G917" s="26" t="s">
        <v>57</v>
      </c>
      <c r="H917" s="26"/>
      <c r="I917" s="26" t="s">
        <v>600</v>
      </c>
      <c r="J917" s="26" t="s">
        <v>859</v>
      </c>
      <c r="K917" s="29">
        <v>11.0</v>
      </c>
      <c r="L917" s="31"/>
    </row>
    <row r="918" hidden="1">
      <c r="A918" s="26">
        <v>1056.0</v>
      </c>
      <c r="B918" s="26" t="s">
        <v>54</v>
      </c>
      <c r="C918" s="34" t="s">
        <v>1270</v>
      </c>
      <c r="D918" s="28"/>
      <c r="E918" s="26" t="s">
        <v>57</v>
      </c>
      <c r="F918" s="26" t="s">
        <v>57</v>
      </c>
      <c r="G918" s="26" t="s">
        <v>57</v>
      </c>
      <c r="H918" s="26"/>
      <c r="I918" s="26" t="s">
        <v>600</v>
      </c>
      <c r="J918" s="26" t="s">
        <v>859</v>
      </c>
      <c r="K918" s="29">
        <v>13.0</v>
      </c>
      <c r="L918" s="31"/>
    </row>
    <row r="919" hidden="1">
      <c r="A919" s="26">
        <v>1057.0</v>
      </c>
      <c r="B919" s="26" t="s">
        <v>54</v>
      </c>
      <c r="C919" s="34" t="s">
        <v>1272</v>
      </c>
      <c r="D919" s="28"/>
      <c r="E919" s="26" t="s">
        <v>57</v>
      </c>
      <c r="F919" s="26" t="s">
        <v>57</v>
      </c>
      <c r="G919" s="26" t="s">
        <v>57</v>
      </c>
      <c r="H919" s="26"/>
      <c r="I919" s="26" t="s">
        <v>600</v>
      </c>
      <c r="J919" s="26" t="s">
        <v>859</v>
      </c>
      <c r="K919" s="29">
        <v>17.0</v>
      </c>
      <c r="L919" s="31"/>
    </row>
    <row r="920" hidden="1">
      <c r="A920" s="26">
        <v>1058.0</v>
      </c>
      <c r="B920" s="26" t="s">
        <v>54</v>
      </c>
      <c r="C920" s="34" t="s">
        <v>1265</v>
      </c>
      <c r="D920" s="28"/>
      <c r="E920" s="26" t="s">
        <v>183</v>
      </c>
      <c r="F920" s="26" t="s">
        <v>57</v>
      </c>
      <c r="G920" s="26" t="s">
        <v>183</v>
      </c>
      <c r="H920" s="26"/>
      <c r="I920" s="26" t="s">
        <v>600</v>
      </c>
      <c r="J920" s="26" t="s">
        <v>600</v>
      </c>
      <c r="K920" s="29">
        <v>16.0</v>
      </c>
      <c r="L920" s="31"/>
    </row>
    <row r="921" hidden="1">
      <c r="A921" s="26">
        <v>1059.0</v>
      </c>
      <c r="B921" s="26" t="s">
        <v>54</v>
      </c>
      <c r="C921" s="34" t="s">
        <v>1274</v>
      </c>
      <c r="D921" s="28"/>
      <c r="E921" s="26" t="s">
        <v>57</v>
      </c>
      <c r="F921" s="26" t="s">
        <v>57</v>
      </c>
      <c r="G921" s="26" t="s">
        <v>57</v>
      </c>
      <c r="H921" s="26"/>
      <c r="I921" s="26" t="s">
        <v>600</v>
      </c>
      <c r="J921" s="26" t="s">
        <v>1276</v>
      </c>
      <c r="K921" s="29">
        <v>24.0</v>
      </c>
      <c r="L921" s="31"/>
    </row>
    <row r="922" hidden="1">
      <c r="A922" s="26">
        <v>1060.0</v>
      </c>
      <c r="B922" s="26" t="s">
        <v>54</v>
      </c>
      <c r="C922" s="34" t="s">
        <v>1277</v>
      </c>
      <c r="D922" s="28"/>
      <c r="E922" s="26" t="s">
        <v>57</v>
      </c>
      <c r="F922" s="26" t="s">
        <v>57</v>
      </c>
      <c r="G922" s="26" t="s">
        <v>57</v>
      </c>
      <c r="H922" s="26"/>
      <c r="I922" s="26" t="s">
        <v>600</v>
      </c>
      <c r="J922" s="26" t="s">
        <v>600</v>
      </c>
      <c r="K922" s="29">
        <v>6.0</v>
      </c>
      <c r="L922" s="31"/>
    </row>
    <row r="923" hidden="1">
      <c r="A923" s="26">
        <v>1061.0</v>
      </c>
      <c r="B923" s="26" t="s">
        <v>54</v>
      </c>
      <c r="C923" s="34" t="s">
        <v>1145</v>
      </c>
      <c r="D923" s="28"/>
      <c r="E923" s="26" t="s">
        <v>66</v>
      </c>
      <c r="F923" s="26" t="s">
        <v>66</v>
      </c>
      <c r="G923" s="26" t="s">
        <v>66</v>
      </c>
      <c r="H923" s="26"/>
      <c r="I923" s="26" t="s">
        <v>66</v>
      </c>
      <c r="J923" s="26" t="s">
        <v>66</v>
      </c>
      <c r="K923" s="29">
        <v>0.0</v>
      </c>
      <c r="L923" s="31"/>
    </row>
    <row r="924" hidden="1">
      <c r="A924" s="26">
        <v>1062.0</v>
      </c>
      <c r="B924" s="26" t="s">
        <v>54</v>
      </c>
      <c r="C924" s="34" t="s">
        <v>1277</v>
      </c>
      <c r="D924" s="28"/>
      <c r="E924" s="26" t="s">
        <v>57</v>
      </c>
      <c r="F924" s="26" t="s">
        <v>57</v>
      </c>
      <c r="G924" s="26" t="s">
        <v>57</v>
      </c>
      <c r="H924" s="26"/>
      <c r="I924" s="26" t="s">
        <v>600</v>
      </c>
      <c r="J924" s="26" t="s">
        <v>859</v>
      </c>
      <c r="K924" s="29">
        <v>6.0</v>
      </c>
      <c r="L924" s="31"/>
    </row>
    <row r="925" hidden="1">
      <c r="A925" s="26">
        <v>1063.0</v>
      </c>
      <c r="B925" s="26" t="s">
        <v>54</v>
      </c>
      <c r="C925" s="34" t="s">
        <v>1280</v>
      </c>
      <c r="D925" s="28"/>
      <c r="E925" s="26" t="s">
        <v>183</v>
      </c>
      <c r="F925" s="26" t="s">
        <v>57</v>
      </c>
      <c r="G925" s="26" t="s">
        <v>82</v>
      </c>
      <c r="H925" s="26"/>
      <c r="I925" s="26" t="s">
        <v>227</v>
      </c>
      <c r="J925" s="26" t="s">
        <v>66</v>
      </c>
      <c r="K925" s="29">
        <v>9.0</v>
      </c>
      <c r="L925" s="31"/>
    </row>
    <row r="926" hidden="1">
      <c r="A926" s="26">
        <v>1064.0</v>
      </c>
      <c r="B926" s="26" t="s">
        <v>54</v>
      </c>
      <c r="C926" s="34" t="s">
        <v>1281</v>
      </c>
      <c r="D926" s="28"/>
      <c r="E926" s="26" t="s">
        <v>57</v>
      </c>
      <c r="F926" s="26" t="s">
        <v>57</v>
      </c>
      <c r="G926" s="26" t="s">
        <v>57</v>
      </c>
      <c r="H926" s="26"/>
      <c r="I926" s="26" t="s">
        <v>600</v>
      </c>
      <c r="J926" s="26" t="s">
        <v>58</v>
      </c>
      <c r="K926" s="29">
        <v>25.0</v>
      </c>
      <c r="L926" s="31"/>
    </row>
    <row r="927" hidden="1">
      <c r="A927" s="26">
        <v>1065.0</v>
      </c>
      <c r="B927" s="26" t="s">
        <v>54</v>
      </c>
      <c r="C927" s="34" t="s">
        <v>331</v>
      </c>
      <c r="D927" s="28"/>
      <c r="E927" s="26" t="s">
        <v>57</v>
      </c>
      <c r="F927" s="26" t="s">
        <v>57</v>
      </c>
      <c r="G927" s="26" t="s">
        <v>57</v>
      </c>
      <c r="H927" s="26"/>
      <c r="I927" s="26" t="s">
        <v>58</v>
      </c>
      <c r="J927" s="26" t="s">
        <v>64</v>
      </c>
      <c r="K927" s="29">
        <v>6.0</v>
      </c>
      <c r="L927" s="31"/>
    </row>
    <row r="928" hidden="1">
      <c r="A928" s="26">
        <v>1066.0</v>
      </c>
      <c r="B928" s="26" t="s">
        <v>54</v>
      </c>
      <c r="C928" s="34" t="s">
        <v>1283</v>
      </c>
      <c r="D928" s="28"/>
      <c r="E928" s="26" t="s">
        <v>57</v>
      </c>
      <c r="F928" s="26" t="s">
        <v>57</v>
      </c>
      <c r="G928" s="26" t="s">
        <v>57</v>
      </c>
      <c r="H928" s="26"/>
      <c r="I928" s="26" t="s">
        <v>600</v>
      </c>
      <c r="J928" s="26" t="s">
        <v>1285</v>
      </c>
      <c r="K928" s="29">
        <v>19.0</v>
      </c>
      <c r="L928" s="31"/>
    </row>
    <row r="929" hidden="1">
      <c r="A929" s="26">
        <v>1067.0</v>
      </c>
      <c r="B929" s="26" t="s">
        <v>54</v>
      </c>
      <c r="C929" s="34" t="s">
        <v>1265</v>
      </c>
      <c r="D929" s="28"/>
      <c r="E929" s="26" t="s">
        <v>57</v>
      </c>
      <c r="F929" s="26" t="s">
        <v>57</v>
      </c>
      <c r="G929" s="26" t="s">
        <v>57</v>
      </c>
      <c r="H929" s="26"/>
      <c r="I929" s="26" t="s">
        <v>600</v>
      </c>
      <c r="J929" s="26" t="s">
        <v>64</v>
      </c>
      <c r="K929" s="29">
        <v>4.0</v>
      </c>
      <c r="L929" s="31"/>
    </row>
    <row r="930" hidden="1">
      <c r="A930" s="26">
        <v>1068.0</v>
      </c>
      <c r="B930" s="26" t="s">
        <v>54</v>
      </c>
      <c r="C930" s="34" t="s">
        <v>596</v>
      </c>
      <c r="D930" s="28"/>
      <c r="E930" s="26" t="s">
        <v>57</v>
      </c>
      <c r="F930" s="26" t="s">
        <v>57</v>
      </c>
      <c r="G930" s="26" t="s">
        <v>57</v>
      </c>
      <c r="H930" s="26"/>
      <c r="I930" s="26" t="s">
        <v>600</v>
      </c>
      <c r="J930" s="26" t="s">
        <v>64</v>
      </c>
      <c r="K930" s="29">
        <v>36.0</v>
      </c>
      <c r="L930" s="31"/>
    </row>
    <row r="931" hidden="1">
      <c r="A931" s="26">
        <v>1069.0</v>
      </c>
      <c r="B931" s="26" t="s">
        <v>54</v>
      </c>
      <c r="C931" s="34" t="s">
        <v>1286</v>
      </c>
      <c r="D931" s="28"/>
      <c r="E931" s="26" t="s">
        <v>57</v>
      </c>
      <c r="F931" s="26" t="s">
        <v>57</v>
      </c>
      <c r="G931" s="26" t="s">
        <v>57</v>
      </c>
      <c r="H931" s="26"/>
      <c r="I931" s="26" t="s">
        <v>58</v>
      </c>
      <c r="J931" s="26" t="s">
        <v>64</v>
      </c>
      <c r="K931" s="29">
        <v>16.0</v>
      </c>
      <c r="L931" s="31"/>
    </row>
    <row r="932" hidden="1">
      <c r="A932" s="26">
        <v>1070.0</v>
      </c>
      <c r="B932" s="26" t="s">
        <v>54</v>
      </c>
      <c r="C932" s="34" t="s">
        <v>1289</v>
      </c>
      <c r="D932" s="28"/>
      <c r="E932" s="26" t="s">
        <v>57</v>
      </c>
      <c r="F932" s="26" t="s">
        <v>57</v>
      </c>
      <c r="G932" s="26" t="s">
        <v>57</v>
      </c>
      <c r="H932" s="26"/>
      <c r="I932" s="26" t="s">
        <v>600</v>
      </c>
      <c r="J932" s="26" t="s">
        <v>58</v>
      </c>
      <c r="K932" s="29">
        <v>4.0</v>
      </c>
      <c r="L932" s="31"/>
    </row>
    <row r="933" hidden="1">
      <c r="A933" s="26">
        <v>1071.0</v>
      </c>
      <c r="B933" s="26" t="s">
        <v>54</v>
      </c>
      <c r="C933" s="34" t="s">
        <v>1290</v>
      </c>
      <c r="D933" s="28"/>
      <c r="E933" s="26" t="s">
        <v>57</v>
      </c>
      <c r="F933" s="26" t="s">
        <v>57</v>
      </c>
      <c r="G933" s="26" t="s">
        <v>57</v>
      </c>
      <c r="H933" s="26"/>
      <c r="I933" s="26" t="s">
        <v>600</v>
      </c>
      <c r="J933" s="26" t="s">
        <v>58</v>
      </c>
      <c r="K933" s="29">
        <v>1.0</v>
      </c>
      <c r="L933" s="31"/>
    </row>
    <row r="934" hidden="1">
      <c r="A934" s="26">
        <v>1072.0</v>
      </c>
      <c r="B934" s="26" t="s">
        <v>54</v>
      </c>
      <c r="C934" s="34" t="s">
        <v>1292</v>
      </c>
      <c r="D934" s="28"/>
      <c r="E934" s="26" t="s">
        <v>183</v>
      </c>
      <c r="F934" s="26" t="s">
        <v>57</v>
      </c>
      <c r="G934" s="26" t="s">
        <v>57</v>
      </c>
      <c r="H934" s="26"/>
      <c r="I934" s="26"/>
      <c r="J934" s="26" t="s">
        <v>66</v>
      </c>
      <c r="K934" s="29">
        <v>4.0</v>
      </c>
      <c r="L934" s="31"/>
    </row>
    <row r="935" hidden="1">
      <c r="A935" s="26">
        <v>1073.0</v>
      </c>
      <c r="B935" s="26" t="s">
        <v>54</v>
      </c>
      <c r="C935" s="34" t="s">
        <v>1295</v>
      </c>
      <c r="D935" s="28"/>
      <c r="E935" s="26" t="s">
        <v>57</v>
      </c>
      <c r="F935" s="26" t="s">
        <v>57</v>
      </c>
      <c r="G935" s="26" t="s">
        <v>57</v>
      </c>
      <c r="H935" s="26"/>
      <c r="I935" s="26" t="s">
        <v>600</v>
      </c>
      <c r="J935" s="26" t="s">
        <v>58</v>
      </c>
      <c r="K935" s="29">
        <v>28.0</v>
      </c>
      <c r="L935" s="31"/>
    </row>
    <row r="936" hidden="1">
      <c r="A936" s="26">
        <v>1074.0</v>
      </c>
      <c r="B936" s="26" t="s">
        <v>54</v>
      </c>
      <c r="C936" s="34" t="s">
        <v>1292</v>
      </c>
      <c r="D936" s="28"/>
      <c r="E936" s="26" t="s">
        <v>57</v>
      </c>
      <c r="F936" s="26" t="s">
        <v>57</v>
      </c>
      <c r="G936" s="26" t="s">
        <v>57</v>
      </c>
      <c r="H936" s="26"/>
      <c r="I936" s="26" t="s">
        <v>600</v>
      </c>
      <c r="J936" s="26" t="s">
        <v>66</v>
      </c>
      <c r="K936" s="29">
        <v>4.0</v>
      </c>
      <c r="L936" s="31"/>
    </row>
    <row r="937" hidden="1">
      <c r="A937" s="26">
        <v>1075.0</v>
      </c>
      <c r="B937" s="26" t="s">
        <v>54</v>
      </c>
      <c r="C937" s="34" t="s">
        <v>1297</v>
      </c>
      <c r="D937" s="28"/>
      <c r="E937" s="26" t="s">
        <v>57</v>
      </c>
      <c r="F937" s="26" t="s">
        <v>57</v>
      </c>
      <c r="G937" s="26" t="s">
        <v>57</v>
      </c>
      <c r="H937" s="26"/>
      <c r="I937" s="26" t="s">
        <v>600</v>
      </c>
      <c r="J937" s="26" t="s">
        <v>64</v>
      </c>
      <c r="K937" s="29">
        <v>3.0</v>
      </c>
      <c r="L937" s="31"/>
    </row>
    <row r="938" hidden="1">
      <c r="A938" s="26">
        <v>1076.0</v>
      </c>
      <c r="B938" s="26" t="s">
        <v>54</v>
      </c>
      <c r="C938" s="34" t="s">
        <v>412</v>
      </c>
      <c r="D938" s="28"/>
      <c r="E938" s="26" t="s">
        <v>66</v>
      </c>
      <c r="F938" s="26" t="s">
        <v>66</v>
      </c>
      <c r="G938" s="26" t="s">
        <v>66</v>
      </c>
      <c r="H938" s="26"/>
      <c r="I938" s="26" t="s">
        <v>66</v>
      </c>
      <c r="J938" s="26" t="s">
        <v>66</v>
      </c>
      <c r="K938" s="29">
        <v>0.0</v>
      </c>
      <c r="L938" s="31"/>
    </row>
    <row r="939" hidden="1">
      <c r="A939" s="26">
        <v>1077.0</v>
      </c>
      <c r="B939" s="26" t="s">
        <v>54</v>
      </c>
      <c r="C939" s="34" t="s">
        <v>1301</v>
      </c>
      <c r="D939" s="28"/>
      <c r="E939" s="26" t="s">
        <v>57</v>
      </c>
      <c r="F939" s="26" t="s">
        <v>57</v>
      </c>
      <c r="G939" s="26" t="s">
        <v>57</v>
      </c>
      <c r="H939" s="26"/>
      <c r="I939" s="26" t="s">
        <v>600</v>
      </c>
      <c r="J939" s="26" t="s">
        <v>58</v>
      </c>
      <c r="K939" s="29">
        <v>14.0</v>
      </c>
      <c r="L939" s="31"/>
    </row>
    <row r="940" hidden="1">
      <c r="A940" s="26">
        <v>1078.0</v>
      </c>
      <c r="B940" s="26" t="s">
        <v>54</v>
      </c>
      <c r="C940" s="34" t="s">
        <v>1302</v>
      </c>
      <c r="D940" s="28"/>
      <c r="E940" s="26" t="s">
        <v>57</v>
      </c>
      <c r="F940" s="26" t="s">
        <v>57</v>
      </c>
      <c r="G940" s="26" t="s">
        <v>57</v>
      </c>
      <c r="H940" s="26"/>
      <c r="I940" s="26" t="s">
        <v>1305</v>
      </c>
      <c r="J940" s="26" t="s">
        <v>64</v>
      </c>
      <c r="K940" s="29">
        <v>38.0</v>
      </c>
      <c r="L940" s="31"/>
    </row>
    <row r="941" hidden="1">
      <c r="A941" s="26">
        <v>1079.0</v>
      </c>
      <c r="B941" s="26" t="s">
        <v>54</v>
      </c>
      <c r="C941" s="34" t="s">
        <v>687</v>
      </c>
      <c r="D941" s="28"/>
      <c r="E941" s="26" t="s">
        <v>57</v>
      </c>
      <c r="F941" s="26" t="s">
        <v>57</v>
      </c>
      <c r="G941" s="26" t="s">
        <v>57</v>
      </c>
      <c r="H941" s="26"/>
      <c r="I941" s="26" t="s">
        <v>58</v>
      </c>
      <c r="J941" s="26" t="s">
        <v>64</v>
      </c>
      <c r="K941" s="29">
        <v>5.0</v>
      </c>
      <c r="L941" s="31"/>
    </row>
    <row r="942" hidden="1">
      <c r="A942" s="26">
        <v>1080.0</v>
      </c>
      <c r="B942" s="26" t="s">
        <v>54</v>
      </c>
      <c r="C942" s="34" t="s">
        <v>1306</v>
      </c>
      <c r="D942" s="28"/>
      <c r="E942" s="26" t="s">
        <v>57</v>
      </c>
      <c r="F942" s="26" t="s">
        <v>57</v>
      </c>
      <c r="G942" s="26" t="s">
        <v>57</v>
      </c>
      <c r="H942" s="26"/>
      <c r="I942" s="26" t="s">
        <v>58</v>
      </c>
      <c r="J942" s="26" t="s">
        <v>58</v>
      </c>
      <c r="K942" s="29">
        <v>9.0</v>
      </c>
      <c r="L942" s="31"/>
    </row>
    <row r="943" hidden="1">
      <c r="A943" s="26">
        <v>1081.0</v>
      </c>
      <c r="B943" s="26" t="s">
        <v>54</v>
      </c>
      <c r="C943" s="34" t="s">
        <v>1309</v>
      </c>
      <c r="D943" s="28"/>
      <c r="E943" s="26" t="s">
        <v>57</v>
      </c>
      <c r="F943" s="26" t="s">
        <v>57</v>
      </c>
      <c r="G943" s="26" t="s">
        <v>57</v>
      </c>
      <c r="H943" s="26"/>
      <c r="I943" s="26" t="s">
        <v>600</v>
      </c>
      <c r="J943" s="26" t="s">
        <v>58</v>
      </c>
      <c r="K943" s="29">
        <v>12.0</v>
      </c>
      <c r="L943" s="31"/>
    </row>
    <row r="944" hidden="1">
      <c r="A944" s="26">
        <v>1082.0</v>
      </c>
      <c r="B944" s="26" t="s">
        <v>54</v>
      </c>
      <c r="C944" s="34" t="s">
        <v>1311</v>
      </c>
      <c r="D944" s="28"/>
      <c r="E944" s="26" t="s">
        <v>57</v>
      </c>
      <c r="F944" s="26" t="s">
        <v>57</v>
      </c>
      <c r="G944" s="26" t="s">
        <v>57</v>
      </c>
      <c r="H944" s="26"/>
      <c r="I944" s="26" t="s">
        <v>600</v>
      </c>
      <c r="J944" s="26" t="s">
        <v>58</v>
      </c>
      <c r="K944" s="29">
        <v>10.0</v>
      </c>
      <c r="L944" s="31"/>
    </row>
    <row r="945" hidden="1">
      <c r="A945" s="26">
        <v>1083.0</v>
      </c>
      <c r="B945" s="26" t="s">
        <v>54</v>
      </c>
      <c r="C945" s="34" t="s">
        <v>1316</v>
      </c>
      <c r="D945" s="28"/>
      <c r="E945" s="26" t="s">
        <v>57</v>
      </c>
      <c r="F945" s="26" t="s">
        <v>57</v>
      </c>
      <c r="G945" s="26" t="s">
        <v>57</v>
      </c>
      <c r="H945" s="26"/>
      <c r="I945" s="26" t="s">
        <v>58</v>
      </c>
      <c r="J945" s="26" t="s">
        <v>1318</v>
      </c>
      <c r="K945" s="29">
        <v>35.0</v>
      </c>
      <c r="L945" s="31"/>
    </row>
    <row r="946" hidden="1">
      <c r="A946" s="26">
        <v>1084.0</v>
      </c>
      <c r="B946" s="26" t="s">
        <v>54</v>
      </c>
      <c r="C946" s="34" t="s">
        <v>1320</v>
      </c>
      <c r="D946" s="28"/>
      <c r="E946" s="26" t="s">
        <v>57</v>
      </c>
      <c r="F946" s="26" t="s">
        <v>57</v>
      </c>
      <c r="G946" s="26" t="s">
        <v>57</v>
      </c>
      <c r="H946" s="26"/>
      <c r="I946" s="26" t="s">
        <v>600</v>
      </c>
      <c r="J946" s="26" t="s">
        <v>58</v>
      </c>
      <c r="K946" s="29">
        <v>4.0</v>
      </c>
      <c r="L946" s="31"/>
    </row>
    <row r="947" hidden="1">
      <c r="A947" s="26">
        <v>1086.0</v>
      </c>
      <c r="B947" s="26" t="s">
        <v>54</v>
      </c>
      <c r="C947" s="34" t="s">
        <v>1322</v>
      </c>
      <c r="D947" s="28"/>
      <c r="E947" s="26" t="s">
        <v>57</v>
      </c>
      <c r="F947" s="26" t="s">
        <v>57</v>
      </c>
      <c r="G947" s="26" t="s">
        <v>57</v>
      </c>
      <c r="H947" s="26"/>
      <c r="I947" s="26" t="s">
        <v>600</v>
      </c>
      <c r="J947" s="26" t="s">
        <v>58</v>
      </c>
      <c r="K947" s="29">
        <v>6.0</v>
      </c>
      <c r="L947" s="31"/>
    </row>
    <row r="948" hidden="1">
      <c r="A948" s="26">
        <v>1087.0</v>
      </c>
      <c r="B948" s="26" t="s">
        <v>54</v>
      </c>
      <c r="C948" s="34" t="s">
        <v>1198</v>
      </c>
      <c r="D948" s="28"/>
      <c r="E948" s="26" t="s">
        <v>66</v>
      </c>
      <c r="F948" s="26" t="s">
        <v>66</v>
      </c>
      <c r="G948" s="26" t="s">
        <v>66</v>
      </c>
      <c r="H948" s="26"/>
      <c r="I948" s="26" t="s">
        <v>66</v>
      </c>
      <c r="J948" s="26" t="s">
        <v>66</v>
      </c>
      <c r="K948" s="29">
        <v>0.0</v>
      </c>
      <c r="L948" s="31"/>
    </row>
    <row r="949" hidden="1">
      <c r="A949" s="26">
        <v>1089.0</v>
      </c>
      <c r="B949" s="26" t="s">
        <v>54</v>
      </c>
      <c r="C949" s="34" t="s">
        <v>1325</v>
      </c>
      <c r="D949" s="28"/>
      <c r="E949" s="26" t="s">
        <v>57</v>
      </c>
      <c r="F949" s="26" t="s">
        <v>57</v>
      </c>
      <c r="G949" s="26" t="s">
        <v>57</v>
      </c>
      <c r="H949" s="26"/>
      <c r="I949" s="26" t="s">
        <v>58</v>
      </c>
      <c r="J949" s="26" t="s">
        <v>58</v>
      </c>
      <c r="K949" s="29">
        <v>4.0</v>
      </c>
      <c r="L949" s="31"/>
    </row>
    <row r="950" hidden="1">
      <c r="A950" s="26">
        <v>1090.0</v>
      </c>
      <c r="B950" s="26" t="s">
        <v>54</v>
      </c>
      <c r="C950" s="34" t="s">
        <v>1328</v>
      </c>
      <c r="D950" s="28"/>
      <c r="E950" s="26" t="s">
        <v>57</v>
      </c>
      <c r="F950" s="26" t="s">
        <v>57</v>
      </c>
      <c r="G950" s="26" t="s">
        <v>57</v>
      </c>
      <c r="H950" s="26"/>
      <c r="I950" s="26" t="s">
        <v>58</v>
      </c>
      <c r="J950" s="26" t="s">
        <v>64</v>
      </c>
      <c r="K950" s="29">
        <v>12.0</v>
      </c>
      <c r="L950" s="31"/>
    </row>
    <row r="951" hidden="1">
      <c r="A951" s="26">
        <v>1091.0</v>
      </c>
      <c r="B951" s="26" t="s">
        <v>54</v>
      </c>
      <c r="C951" s="34" t="s">
        <v>1331</v>
      </c>
      <c r="D951" s="28"/>
      <c r="E951" s="26" t="s">
        <v>57</v>
      </c>
      <c r="F951" s="26" t="s">
        <v>57</v>
      </c>
      <c r="G951" s="26" t="s">
        <v>57</v>
      </c>
      <c r="H951" s="26"/>
      <c r="I951" s="26" t="s">
        <v>58</v>
      </c>
      <c r="J951" s="26" t="s">
        <v>58</v>
      </c>
      <c r="K951" s="29">
        <v>22.0</v>
      </c>
      <c r="L951" s="31"/>
    </row>
    <row r="952" hidden="1">
      <c r="A952" s="26">
        <v>1092.0</v>
      </c>
      <c r="B952" s="26" t="s">
        <v>54</v>
      </c>
      <c r="C952" s="34" t="s">
        <v>1332</v>
      </c>
      <c r="D952" s="28"/>
      <c r="E952" s="26" t="s">
        <v>57</v>
      </c>
      <c r="F952" s="26" t="s">
        <v>57</v>
      </c>
      <c r="G952" s="26" t="s">
        <v>57</v>
      </c>
      <c r="H952" s="26"/>
      <c r="I952" s="26" t="s">
        <v>58</v>
      </c>
      <c r="J952" s="26" t="s">
        <v>58</v>
      </c>
      <c r="K952" s="29">
        <v>13.0</v>
      </c>
      <c r="L952" s="31"/>
    </row>
    <row r="953" hidden="1">
      <c r="A953" s="26">
        <v>1093.0</v>
      </c>
      <c r="B953" s="26" t="s">
        <v>54</v>
      </c>
      <c r="C953" s="34" t="s">
        <v>1106</v>
      </c>
      <c r="D953" s="28"/>
      <c r="E953" s="26" t="s">
        <v>57</v>
      </c>
      <c r="F953" s="26" t="s">
        <v>57</v>
      </c>
      <c r="G953" s="26" t="s">
        <v>57</v>
      </c>
      <c r="H953" s="26"/>
      <c r="I953" s="26" t="s">
        <v>58</v>
      </c>
      <c r="J953" s="26" t="s">
        <v>227</v>
      </c>
      <c r="K953" s="29">
        <v>3.0</v>
      </c>
      <c r="L953" s="31"/>
    </row>
    <row r="954" hidden="1">
      <c r="A954" s="26">
        <v>1094.0</v>
      </c>
      <c r="B954" s="26" t="s">
        <v>54</v>
      </c>
      <c r="C954" s="34" t="s">
        <v>556</v>
      </c>
      <c r="D954" s="28"/>
      <c r="E954" s="26" t="s">
        <v>57</v>
      </c>
      <c r="F954" s="26" t="s">
        <v>57</v>
      </c>
      <c r="G954" s="26" t="s">
        <v>57</v>
      </c>
      <c r="H954" s="26"/>
      <c r="I954" s="26" t="s">
        <v>58</v>
      </c>
      <c r="J954" s="26" t="s">
        <v>66</v>
      </c>
      <c r="K954" s="29">
        <v>1.0</v>
      </c>
      <c r="L954" s="31"/>
    </row>
    <row r="955" hidden="1">
      <c r="A955" s="26">
        <v>1095.0</v>
      </c>
      <c r="B955" s="26" t="s">
        <v>54</v>
      </c>
      <c r="C955" s="34" t="s">
        <v>426</v>
      </c>
      <c r="D955" s="28"/>
      <c r="E955" s="26" t="s">
        <v>183</v>
      </c>
      <c r="F955" s="26" t="s">
        <v>57</v>
      </c>
      <c r="G955" s="26" t="s">
        <v>57</v>
      </c>
      <c r="H955" s="26"/>
      <c r="I955" s="26" t="s">
        <v>1305</v>
      </c>
      <c r="J955" s="26" t="s">
        <v>64</v>
      </c>
      <c r="K955" s="29">
        <v>15.0</v>
      </c>
      <c r="L955" s="31"/>
    </row>
    <row r="956" hidden="1">
      <c r="A956" s="26">
        <v>1096.0</v>
      </c>
      <c r="B956" s="26" t="s">
        <v>54</v>
      </c>
      <c r="C956" s="34" t="s">
        <v>1337</v>
      </c>
      <c r="D956" s="28"/>
      <c r="E956" s="26" t="s">
        <v>57</v>
      </c>
      <c r="F956" s="26" t="s">
        <v>57</v>
      </c>
      <c r="G956" s="26" t="s">
        <v>57</v>
      </c>
      <c r="H956" s="26"/>
      <c r="I956" s="26" t="s">
        <v>1339</v>
      </c>
      <c r="J956" s="26" t="s">
        <v>227</v>
      </c>
      <c r="K956" s="29">
        <v>1.0</v>
      </c>
      <c r="L956" s="31"/>
    </row>
    <row r="957" hidden="1">
      <c r="A957" s="26">
        <v>1097.0</v>
      </c>
      <c r="B957" s="26" t="s">
        <v>54</v>
      </c>
      <c r="C957" s="34" t="s">
        <v>1340</v>
      </c>
      <c r="D957" s="28"/>
      <c r="E957" s="26" t="s">
        <v>82</v>
      </c>
      <c r="F957" s="26"/>
      <c r="G957" s="26"/>
      <c r="H957" s="26"/>
      <c r="I957" s="26" t="s">
        <v>1341</v>
      </c>
      <c r="J957" s="26"/>
      <c r="K957" s="29"/>
      <c r="L957" s="31"/>
    </row>
    <row r="958" hidden="1">
      <c r="A958" s="26">
        <v>1098.0</v>
      </c>
      <c r="B958" s="26" t="s">
        <v>54</v>
      </c>
      <c r="C958" s="34" t="s">
        <v>1322</v>
      </c>
      <c r="D958" s="28"/>
      <c r="E958" s="26" t="s">
        <v>57</v>
      </c>
      <c r="F958" s="26" t="s">
        <v>57</v>
      </c>
      <c r="G958" s="26" t="s">
        <v>57</v>
      </c>
      <c r="H958" s="26"/>
      <c r="I958" s="26" t="s">
        <v>58</v>
      </c>
      <c r="J958" s="26" t="s">
        <v>58</v>
      </c>
      <c r="K958" s="29">
        <v>2.0</v>
      </c>
      <c r="L958" s="31"/>
    </row>
    <row r="959" hidden="1">
      <c r="A959" s="26">
        <v>1099.0</v>
      </c>
      <c r="B959" s="26" t="s">
        <v>54</v>
      </c>
      <c r="C959" s="34" t="s">
        <v>1340</v>
      </c>
      <c r="D959" s="28"/>
      <c r="E959" s="26" t="s">
        <v>57</v>
      </c>
      <c r="F959" s="26" t="s">
        <v>57</v>
      </c>
      <c r="G959" s="26" t="s">
        <v>1344</v>
      </c>
      <c r="H959" s="26"/>
      <c r="I959" s="26" t="s">
        <v>58</v>
      </c>
      <c r="J959" s="26" t="s">
        <v>58</v>
      </c>
      <c r="K959" s="29">
        <v>12.0</v>
      </c>
      <c r="L959" s="31"/>
    </row>
    <row r="960" hidden="1">
      <c r="A960" s="26">
        <v>1100.0</v>
      </c>
      <c r="B960" s="26" t="s">
        <v>54</v>
      </c>
      <c r="C960" s="34" t="s">
        <v>1345</v>
      </c>
      <c r="D960" s="28"/>
      <c r="E960" s="26" t="s">
        <v>66</v>
      </c>
      <c r="F960" s="26" t="s">
        <v>66</v>
      </c>
      <c r="G960" s="26" t="s">
        <v>66</v>
      </c>
      <c r="H960" s="26"/>
      <c r="I960" s="26" t="s">
        <v>66</v>
      </c>
      <c r="J960" s="26" t="s">
        <v>66</v>
      </c>
      <c r="K960" s="29">
        <v>0.0</v>
      </c>
      <c r="L960" s="31"/>
    </row>
    <row r="961" hidden="1">
      <c r="A961" s="26">
        <v>1101.0</v>
      </c>
      <c r="B961" s="26" t="s">
        <v>54</v>
      </c>
      <c r="C961" s="34" t="s">
        <v>1347</v>
      </c>
      <c r="D961" s="28"/>
      <c r="E961" s="26" t="s">
        <v>66</v>
      </c>
      <c r="F961" s="26" t="s">
        <v>66</v>
      </c>
      <c r="G961" s="26" t="s">
        <v>66</v>
      </c>
      <c r="H961" s="26"/>
      <c r="I961" s="26" t="s">
        <v>66</v>
      </c>
      <c r="J961" s="26" t="s">
        <v>66</v>
      </c>
      <c r="K961" s="29">
        <v>0.0</v>
      </c>
      <c r="L961" s="31"/>
    </row>
    <row r="962" hidden="1">
      <c r="A962" s="26">
        <v>1102.0</v>
      </c>
      <c r="B962" s="26" t="s">
        <v>54</v>
      </c>
      <c r="C962" s="34" t="s">
        <v>1350</v>
      </c>
      <c r="D962" s="28"/>
      <c r="E962" s="26" t="s">
        <v>57</v>
      </c>
      <c r="F962" s="26" t="s">
        <v>57</v>
      </c>
      <c r="G962" s="26" t="s">
        <v>57</v>
      </c>
      <c r="H962" s="26"/>
      <c r="I962" s="26" t="s">
        <v>58</v>
      </c>
      <c r="J962" s="26" t="s">
        <v>58</v>
      </c>
      <c r="K962" s="29">
        <v>26.0</v>
      </c>
      <c r="L962" s="31"/>
    </row>
    <row r="963" hidden="1">
      <c r="A963" s="26">
        <v>1103.0</v>
      </c>
      <c r="B963" s="26" t="s">
        <v>54</v>
      </c>
      <c r="C963" s="34" t="s">
        <v>1268</v>
      </c>
      <c r="D963" s="28"/>
      <c r="E963" s="26" t="s">
        <v>66</v>
      </c>
      <c r="F963" s="26" t="s">
        <v>66</v>
      </c>
      <c r="G963" s="26" t="s">
        <v>66</v>
      </c>
      <c r="H963" s="26"/>
      <c r="I963" s="26" t="s">
        <v>66</v>
      </c>
      <c r="J963" s="26" t="s">
        <v>66</v>
      </c>
      <c r="K963" s="29">
        <v>0.0</v>
      </c>
      <c r="L963" s="31"/>
    </row>
    <row r="964" hidden="1">
      <c r="A964" s="26">
        <v>1104.0</v>
      </c>
      <c r="B964" s="26" t="s">
        <v>54</v>
      </c>
      <c r="C964" s="34" t="s">
        <v>1352</v>
      </c>
      <c r="D964" s="28"/>
      <c r="E964" s="26" t="s">
        <v>66</v>
      </c>
      <c r="F964" s="26" t="s">
        <v>66</v>
      </c>
      <c r="G964" s="26" t="s">
        <v>66</v>
      </c>
      <c r="H964" s="26"/>
      <c r="I964" s="26" t="s">
        <v>66</v>
      </c>
      <c r="J964" s="26" t="s">
        <v>66</v>
      </c>
      <c r="K964" s="29">
        <v>0.0</v>
      </c>
      <c r="L964" s="31"/>
    </row>
    <row r="965" hidden="1">
      <c r="A965" s="26">
        <v>1105.0</v>
      </c>
      <c r="B965" s="26" t="s">
        <v>54</v>
      </c>
      <c r="C965" s="34" t="s">
        <v>1267</v>
      </c>
      <c r="D965" s="28"/>
      <c r="E965" s="26" t="s">
        <v>66</v>
      </c>
      <c r="F965" s="26" t="s">
        <v>66</v>
      </c>
      <c r="G965" s="26" t="s">
        <v>66</v>
      </c>
      <c r="H965" s="26"/>
      <c r="I965" s="26" t="s">
        <v>66</v>
      </c>
      <c r="J965" s="26" t="s">
        <v>66</v>
      </c>
      <c r="K965" s="29">
        <v>0.0</v>
      </c>
      <c r="L965" s="31"/>
    </row>
    <row r="966" hidden="1">
      <c r="A966" s="26">
        <v>1106.0</v>
      </c>
      <c r="B966" s="26" t="s">
        <v>54</v>
      </c>
      <c r="C966" s="34" t="s">
        <v>1355</v>
      </c>
      <c r="D966" s="28"/>
      <c r="E966" s="26" t="s">
        <v>57</v>
      </c>
      <c r="F966" s="26" t="s">
        <v>57</v>
      </c>
      <c r="G966" s="26" t="s">
        <v>57</v>
      </c>
      <c r="H966" s="26"/>
      <c r="I966" s="26" t="s">
        <v>58</v>
      </c>
      <c r="J966" s="26" t="s">
        <v>58</v>
      </c>
      <c r="K966" s="29">
        <v>4.0</v>
      </c>
      <c r="L966" s="31"/>
    </row>
    <row r="967" hidden="1">
      <c r="A967" s="26">
        <v>1107.0</v>
      </c>
      <c r="B967" s="26" t="s">
        <v>54</v>
      </c>
      <c r="C967" s="34" t="s">
        <v>1359</v>
      </c>
      <c r="D967" s="28"/>
      <c r="E967" s="26" t="s">
        <v>57</v>
      </c>
      <c r="F967" s="26" t="s">
        <v>57</v>
      </c>
      <c r="G967" s="26" t="s">
        <v>57</v>
      </c>
      <c r="H967" s="26"/>
      <c r="I967" s="26" t="s">
        <v>859</v>
      </c>
      <c r="J967" s="26" t="s">
        <v>58</v>
      </c>
      <c r="K967" s="29">
        <v>2.0</v>
      </c>
      <c r="L967" s="31"/>
    </row>
    <row r="968" hidden="1">
      <c r="A968" s="26">
        <v>1108.0</v>
      </c>
      <c r="B968" s="26" t="s">
        <v>54</v>
      </c>
      <c r="C968" s="34" t="s">
        <v>628</v>
      </c>
      <c r="D968" s="28"/>
      <c r="E968" s="26" t="s">
        <v>66</v>
      </c>
      <c r="F968" s="26" t="s">
        <v>66</v>
      </c>
      <c r="G968" s="26" t="s">
        <v>66</v>
      </c>
      <c r="H968" s="26"/>
      <c r="I968" s="26" t="s">
        <v>66</v>
      </c>
      <c r="J968" s="26" t="s">
        <v>66</v>
      </c>
      <c r="K968" s="29">
        <v>5.0</v>
      </c>
      <c r="L968" s="31"/>
    </row>
    <row r="969" hidden="1">
      <c r="A969" s="26">
        <v>1109.0</v>
      </c>
      <c r="B969" s="26" t="s">
        <v>54</v>
      </c>
      <c r="C969" s="34" t="s">
        <v>1311</v>
      </c>
      <c r="D969" s="28"/>
      <c r="E969" s="26" t="s">
        <v>57</v>
      </c>
      <c r="F969" s="26" t="s">
        <v>57</v>
      </c>
      <c r="G969" s="26" t="s">
        <v>57</v>
      </c>
      <c r="H969" s="26"/>
      <c r="I969" s="26" t="s">
        <v>58</v>
      </c>
      <c r="J969" s="26" t="s">
        <v>66</v>
      </c>
      <c r="K969" s="29">
        <v>2.0</v>
      </c>
      <c r="L969" s="31"/>
    </row>
    <row r="970" hidden="1">
      <c r="A970" s="26">
        <v>1110.0</v>
      </c>
      <c r="B970" s="26" t="s">
        <v>54</v>
      </c>
      <c r="C970" s="34" t="s">
        <v>1363</v>
      </c>
      <c r="D970" s="28"/>
      <c r="E970" s="26" t="s">
        <v>57</v>
      </c>
      <c r="F970" s="26" t="s">
        <v>57</v>
      </c>
      <c r="G970" s="26" t="s">
        <v>57</v>
      </c>
      <c r="H970" s="26"/>
      <c r="I970" s="26" t="s">
        <v>58</v>
      </c>
      <c r="J970" s="26" t="s">
        <v>58</v>
      </c>
      <c r="K970" s="29">
        <v>3.0</v>
      </c>
      <c r="L970" s="31"/>
    </row>
    <row r="971" hidden="1">
      <c r="A971" s="26">
        <v>1111.0</v>
      </c>
      <c r="B971" s="26" t="s">
        <v>54</v>
      </c>
      <c r="C971" s="34" t="s">
        <v>1366</v>
      </c>
      <c r="D971" s="28"/>
      <c r="E971" s="26" t="s">
        <v>57</v>
      </c>
      <c r="F971" s="26" t="s">
        <v>57</v>
      </c>
      <c r="G971" s="26" t="s">
        <v>57</v>
      </c>
      <c r="H971" s="26"/>
      <c r="I971" s="26" t="s">
        <v>58</v>
      </c>
      <c r="J971" s="26" t="s">
        <v>58</v>
      </c>
      <c r="K971" s="29">
        <v>18.0</v>
      </c>
      <c r="L971" s="31"/>
    </row>
    <row r="972" hidden="1">
      <c r="A972" s="26">
        <v>1112.0</v>
      </c>
      <c r="B972" s="26" t="s">
        <v>54</v>
      </c>
      <c r="C972" s="34" t="s">
        <v>1368</v>
      </c>
      <c r="D972" s="28"/>
      <c r="E972" s="26" t="s">
        <v>57</v>
      </c>
      <c r="F972" s="26" t="s">
        <v>57</v>
      </c>
      <c r="G972" s="26" t="s">
        <v>57</v>
      </c>
      <c r="H972" s="26"/>
      <c r="I972" s="26" t="s">
        <v>58</v>
      </c>
      <c r="J972" s="26" t="s">
        <v>58</v>
      </c>
      <c r="K972" s="29">
        <v>2.0</v>
      </c>
      <c r="L972" s="31"/>
    </row>
    <row r="973" hidden="1">
      <c r="A973" s="26">
        <v>1113.0</v>
      </c>
      <c r="B973" s="26" t="s">
        <v>54</v>
      </c>
      <c r="C973" s="34" t="s">
        <v>1371</v>
      </c>
      <c r="D973" s="28"/>
      <c r="E973" s="26" t="s">
        <v>57</v>
      </c>
      <c r="F973" s="26" t="s">
        <v>57</v>
      </c>
      <c r="G973" s="26" t="s">
        <v>57</v>
      </c>
      <c r="H973" s="26"/>
      <c r="I973" s="26" t="s">
        <v>58</v>
      </c>
      <c r="J973" s="26" t="s">
        <v>58</v>
      </c>
      <c r="K973" s="29">
        <v>9.0</v>
      </c>
      <c r="L973" s="31"/>
    </row>
    <row r="974" hidden="1">
      <c r="A974" s="26">
        <v>1114.0</v>
      </c>
      <c r="B974" s="26" t="s">
        <v>54</v>
      </c>
      <c r="C974" s="34" t="s">
        <v>1373</v>
      </c>
      <c r="D974" s="28"/>
      <c r="E974" s="26" t="s">
        <v>57</v>
      </c>
      <c r="F974" s="26" t="s">
        <v>57</v>
      </c>
      <c r="G974" s="26" t="s">
        <v>57</v>
      </c>
      <c r="H974" s="26"/>
      <c r="I974" s="26" t="s">
        <v>58</v>
      </c>
      <c r="J974" s="26" t="s">
        <v>58</v>
      </c>
      <c r="K974" s="29">
        <v>5.0</v>
      </c>
      <c r="L974" s="31"/>
    </row>
    <row r="975" hidden="1">
      <c r="A975" s="26">
        <v>1115.0</v>
      </c>
      <c r="B975" s="26" t="s">
        <v>54</v>
      </c>
      <c r="C975" s="34" t="s">
        <v>1375</v>
      </c>
      <c r="D975" s="28"/>
      <c r="E975" s="26" t="s">
        <v>57</v>
      </c>
      <c r="F975" s="26" t="s">
        <v>57</v>
      </c>
      <c r="G975" s="26" t="s">
        <v>57</v>
      </c>
      <c r="H975" s="26"/>
      <c r="I975" s="26" t="s">
        <v>859</v>
      </c>
      <c r="J975" s="26" t="s">
        <v>58</v>
      </c>
      <c r="K975" s="29">
        <v>4.0</v>
      </c>
      <c r="L975" s="31"/>
    </row>
    <row r="976" hidden="1">
      <c r="A976" s="26">
        <v>1116.0</v>
      </c>
      <c r="B976" s="26" t="s">
        <v>54</v>
      </c>
      <c r="C976" s="34" t="s">
        <v>1270</v>
      </c>
      <c r="D976" s="28"/>
      <c r="E976" s="26" t="s">
        <v>57</v>
      </c>
      <c r="F976" s="26" t="s">
        <v>57</v>
      </c>
      <c r="G976" s="26" t="s">
        <v>57</v>
      </c>
      <c r="H976" s="26"/>
      <c r="I976" s="26" t="s">
        <v>859</v>
      </c>
      <c r="J976" s="26" t="s">
        <v>58</v>
      </c>
      <c r="K976" s="29">
        <v>9.0</v>
      </c>
      <c r="L976" s="31"/>
    </row>
    <row r="977" hidden="1">
      <c r="A977" s="26">
        <v>1117.0</v>
      </c>
      <c r="B977" s="26" t="s">
        <v>54</v>
      </c>
      <c r="C977" s="34" t="s">
        <v>1376</v>
      </c>
      <c r="D977" s="28"/>
      <c r="E977" s="26" t="s">
        <v>57</v>
      </c>
      <c r="F977" s="26" t="s">
        <v>57</v>
      </c>
      <c r="G977" s="26" t="s">
        <v>57</v>
      </c>
      <c r="H977" s="26"/>
      <c r="I977" s="26" t="s">
        <v>58</v>
      </c>
      <c r="J977" s="26" t="s">
        <v>1379</v>
      </c>
      <c r="K977" s="29">
        <v>8.0</v>
      </c>
      <c r="L977" s="31"/>
    </row>
    <row r="978" hidden="1">
      <c r="A978" s="26">
        <v>1118.0</v>
      </c>
      <c r="B978" s="26" t="s">
        <v>54</v>
      </c>
      <c r="C978" s="34" t="s">
        <v>1380</v>
      </c>
      <c r="D978" s="28"/>
      <c r="E978" s="26" t="s">
        <v>57</v>
      </c>
      <c r="F978" s="26" t="s">
        <v>57</v>
      </c>
      <c r="G978" s="26" t="s">
        <v>57</v>
      </c>
      <c r="H978" s="26"/>
      <c r="I978" s="26" t="s">
        <v>58</v>
      </c>
      <c r="J978" s="26" t="s">
        <v>58</v>
      </c>
      <c r="K978" s="29">
        <v>28.0</v>
      </c>
      <c r="L978" s="31"/>
    </row>
    <row r="979" hidden="1">
      <c r="A979" s="26">
        <v>1119.0</v>
      </c>
      <c r="B979" s="26" t="s">
        <v>54</v>
      </c>
      <c r="C979" s="34" t="s">
        <v>460</v>
      </c>
      <c r="D979" s="28"/>
      <c r="E979" s="26" t="s">
        <v>57</v>
      </c>
      <c r="F979" s="26" t="s">
        <v>57</v>
      </c>
      <c r="G979" s="26" t="s">
        <v>57</v>
      </c>
      <c r="H979" s="26"/>
      <c r="I979" s="26" t="s">
        <v>859</v>
      </c>
      <c r="J979" s="26" t="s">
        <v>1382</v>
      </c>
      <c r="K979" s="29">
        <v>1.0</v>
      </c>
      <c r="L979" s="31"/>
    </row>
    <row r="980" hidden="1">
      <c r="A980" s="26">
        <v>1120.0</v>
      </c>
      <c r="B980" s="26" t="s">
        <v>54</v>
      </c>
      <c r="C980" s="34" t="s">
        <v>1383</v>
      </c>
      <c r="D980" s="28"/>
      <c r="E980" s="26" t="s">
        <v>57</v>
      </c>
      <c r="F980" s="26" t="s">
        <v>57</v>
      </c>
      <c r="G980" s="26" t="s">
        <v>57</v>
      </c>
      <c r="H980" s="26"/>
      <c r="I980" s="26" t="s">
        <v>58</v>
      </c>
      <c r="J980" s="26" t="s">
        <v>58</v>
      </c>
      <c r="K980" s="29">
        <v>15.0</v>
      </c>
      <c r="L980" s="31"/>
    </row>
    <row r="981" hidden="1">
      <c r="A981" s="26">
        <v>1121.0</v>
      </c>
      <c r="B981" s="26" t="s">
        <v>54</v>
      </c>
      <c r="C981" s="34" t="s">
        <v>1026</v>
      </c>
      <c r="D981" s="28"/>
      <c r="E981" s="26" t="s">
        <v>57</v>
      </c>
      <c r="F981" s="26" t="s">
        <v>57</v>
      </c>
      <c r="G981" s="26" t="s">
        <v>57</v>
      </c>
      <c r="H981" s="26"/>
      <c r="I981" s="26" t="s">
        <v>58</v>
      </c>
      <c r="J981" s="26" t="s">
        <v>58</v>
      </c>
      <c r="K981" s="29">
        <v>1.0</v>
      </c>
      <c r="L981" s="31"/>
    </row>
    <row r="982" hidden="1">
      <c r="A982" s="26">
        <v>1122.0</v>
      </c>
      <c r="B982" s="26" t="s">
        <v>54</v>
      </c>
      <c r="C982" s="34" t="s">
        <v>1385</v>
      </c>
      <c r="D982" s="28"/>
      <c r="E982" s="26" t="s">
        <v>57</v>
      </c>
      <c r="F982" s="26" t="s">
        <v>57</v>
      </c>
      <c r="G982" s="26" t="s">
        <v>57</v>
      </c>
      <c r="H982" s="26"/>
      <c r="I982" s="26" t="s">
        <v>58</v>
      </c>
      <c r="J982" s="26" t="s">
        <v>64</v>
      </c>
      <c r="K982" s="29">
        <v>5.0</v>
      </c>
      <c r="L982" s="31"/>
    </row>
    <row r="983" hidden="1">
      <c r="A983" s="26">
        <v>1123.0</v>
      </c>
      <c r="B983" s="26" t="s">
        <v>54</v>
      </c>
      <c r="C983" s="34" t="s">
        <v>1388</v>
      </c>
      <c r="D983" s="28"/>
      <c r="E983" s="26" t="s">
        <v>57</v>
      </c>
      <c r="F983" s="26" t="s">
        <v>57</v>
      </c>
      <c r="G983" s="26" t="s">
        <v>57</v>
      </c>
      <c r="H983" s="26"/>
      <c r="I983" s="26" t="s">
        <v>58</v>
      </c>
      <c r="J983" s="26" t="s">
        <v>58</v>
      </c>
      <c r="K983" s="29">
        <v>5.0</v>
      </c>
      <c r="L983" s="31"/>
    </row>
    <row r="984" hidden="1">
      <c r="A984" s="26">
        <v>1124.0</v>
      </c>
      <c r="B984" s="26" t="s">
        <v>54</v>
      </c>
      <c r="C984" s="34" t="s">
        <v>1270</v>
      </c>
      <c r="D984" s="28"/>
      <c r="E984" s="26" t="s">
        <v>66</v>
      </c>
      <c r="F984" s="26" t="s">
        <v>66</v>
      </c>
      <c r="G984" s="26" t="s">
        <v>66</v>
      </c>
      <c r="H984" s="26"/>
      <c r="I984" s="26" t="s">
        <v>66</v>
      </c>
      <c r="J984" s="26" t="s">
        <v>66</v>
      </c>
      <c r="K984" s="29">
        <v>0.0</v>
      </c>
      <c r="L984" s="31"/>
    </row>
    <row r="985" hidden="1">
      <c r="A985" s="26">
        <v>1125.0</v>
      </c>
      <c r="B985" s="26" t="s">
        <v>54</v>
      </c>
      <c r="C985" s="34" t="s">
        <v>1391</v>
      </c>
      <c r="D985" s="28"/>
      <c r="E985" s="26" t="s">
        <v>57</v>
      </c>
      <c r="F985" s="26" t="s">
        <v>57</v>
      </c>
      <c r="G985" s="26" t="s">
        <v>57</v>
      </c>
      <c r="H985" s="26"/>
      <c r="I985" s="26" t="s">
        <v>58</v>
      </c>
      <c r="J985" s="26" t="s">
        <v>58</v>
      </c>
      <c r="K985" s="29">
        <v>9.0</v>
      </c>
      <c r="L985" s="31"/>
    </row>
    <row r="986" hidden="1">
      <c r="A986" s="26">
        <v>1126.0</v>
      </c>
      <c r="B986" s="26" t="s">
        <v>54</v>
      </c>
      <c r="C986" s="34" t="s">
        <v>1393</v>
      </c>
      <c r="D986" s="28"/>
      <c r="E986" s="26" t="s">
        <v>57</v>
      </c>
      <c r="F986" s="26" t="s">
        <v>57</v>
      </c>
      <c r="G986" s="26" t="s">
        <v>57</v>
      </c>
      <c r="H986" s="26"/>
      <c r="I986" s="26" t="s">
        <v>58</v>
      </c>
      <c r="J986" s="26" t="s">
        <v>58</v>
      </c>
      <c r="K986" s="29">
        <v>5.0</v>
      </c>
      <c r="L986" s="31"/>
    </row>
    <row r="987" hidden="1">
      <c r="A987" s="26">
        <v>1127.0</v>
      </c>
      <c r="B987" s="26" t="s">
        <v>54</v>
      </c>
      <c r="C987" s="34" t="s">
        <v>1395</v>
      </c>
      <c r="D987" s="28"/>
      <c r="E987" s="26" t="s">
        <v>82</v>
      </c>
      <c r="F987" s="26"/>
      <c r="G987" s="26"/>
      <c r="H987" s="26"/>
      <c r="I987" s="26"/>
      <c r="J987" s="26"/>
      <c r="K987" s="29"/>
      <c r="L987" s="31"/>
    </row>
    <row r="988" hidden="1">
      <c r="A988" s="26">
        <v>1128.0</v>
      </c>
      <c r="B988" s="26" t="s">
        <v>54</v>
      </c>
      <c r="C988" s="34" t="s">
        <v>1397</v>
      </c>
      <c r="D988" s="28"/>
      <c r="E988" s="26" t="s">
        <v>57</v>
      </c>
      <c r="F988" s="26" t="s">
        <v>57</v>
      </c>
      <c r="G988" s="26" t="s">
        <v>57</v>
      </c>
      <c r="H988" s="26"/>
      <c r="I988" s="26" t="s">
        <v>58</v>
      </c>
      <c r="J988" s="26" t="s">
        <v>58</v>
      </c>
      <c r="K988" s="29">
        <v>4.0</v>
      </c>
      <c r="L988" s="31"/>
    </row>
    <row r="989" hidden="1">
      <c r="A989" s="26">
        <v>1129.0</v>
      </c>
      <c r="B989" s="26" t="s">
        <v>54</v>
      </c>
      <c r="C989" s="34" t="s">
        <v>1399</v>
      </c>
      <c r="D989" s="28"/>
      <c r="E989" s="26" t="s">
        <v>57</v>
      </c>
      <c r="F989" s="26" t="s">
        <v>57</v>
      </c>
      <c r="G989" s="26" t="s">
        <v>57</v>
      </c>
      <c r="H989" s="26"/>
      <c r="I989" s="26" t="s">
        <v>227</v>
      </c>
      <c r="J989" s="26" t="s">
        <v>64</v>
      </c>
      <c r="K989" s="29">
        <v>22.0</v>
      </c>
      <c r="L989" s="31"/>
    </row>
    <row r="990" hidden="1">
      <c r="A990" s="26">
        <v>1130.0</v>
      </c>
      <c r="B990" s="26" t="s">
        <v>54</v>
      </c>
      <c r="C990" s="34" t="s">
        <v>1401</v>
      </c>
      <c r="D990" s="28"/>
      <c r="E990" s="26" t="s">
        <v>57</v>
      </c>
      <c r="F990" s="26" t="s">
        <v>57</v>
      </c>
      <c r="G990" s="26" t="s">
        <v>57</v>
      </c>
      <c r="H990" s="26"/>
      <c r="I990" s="26" t="s">
        <v>58</v>
      </c>
      <c r="J990" s="26" t="s">
        <v>58</v>
      </c>
      <c r="K990" s="29">
        <v>6.0</v>
      </c>
      <c r="L990" s="31"/>
    </row>
    <row r="991" hidden="1">
      <c r="A991" s="26">
        <v>1131.0</v>
      </c>
      <c r="B991" s="26" t="s">
        <v>54</v>
      </c>
      <c r="C991" s="34" t="s">
        <v>1404</v>
      </c>
      <c r="D991" s="28"/>
      <c r="E991" s="26" t="s">
        <v>57</v>
      </c>
      <c r="F991" s="26" t="s">
        <v>57</v>
      </c>
      <c r="G991" s="26" t="s">
        <v>57</v>
      </c>
      <c r="H991" s="26"/>
      <c r="I991" s="26" t="s">
        <v>58</v>
      </c>
      <c r="J991" s="26" t="s">
        <v>58</v>
      </c>
      <c r="K991" s="29">
        <v>6.0</v>
      </c>
      <c r="L991" s="31"/>
    </row>
    <row r="992" hidden="1">
      <c r="A992" s="26">
        <v>1132.0</v>
      </c>
      <c r="B992" s="26" t="s">
        <v>54</v>
      </c>
      <c r="C992" s="34" t="s">
        <v>1406</v>
      </c>
      <c r="D992" s="28"/>
      <c r="E992" s="26" t="s">
        <v>57</v>
      </c>
      <c r="F992" s="26" t="s">
        <v>57</v>
      </c>
      <c r="G992" s="26" t="s">
        <v>57</v>
      </c>
      <c r="H992" s="26"/>
      <c r="I992" s="26" t="s">
        <v>58</v>
      </c>
      <c r="J992" s="26" t="s">
        <v>64</v>
      </c>
      <c r="K992" s="29">
        <v>4.0</v>
      </c>
      <c r="L992" s="31"/>
    </row>
    <row r="993" hidden="1">
      <c r="A993" s="26">
        <v>1133.0</v>
      </c>
      <c r="B993" s="26" t="s">
        <v>54</v>
      </c>
      <c r="C993" s="34" t="s">
        <v>1409</v>
      </c>
      <c r="D993" s="28"/>
      <c r="E993" s="26" t="s">
        <v>57</v>
      </c>
      <c r="F993" s="26" t="s">
        <v>57</v>
      </c>
      <c r="G993" s="26" t="s">
        <v>57</v>
      </c>
      <c r="H993" s="26"/>
      <c r="I993" s="26" t="s">
        <v>1411</v>
      </c>
      <c r="J993" s="26" t="s">
        <v>64</v>
      </c>
      <c r="K993" s="29">
        <v>10.0</v>
      </c>
      <c r="L993" s="31"/>
    </row>
    <row r="994" hidden="1">
      <c r="A994" s="26">
        <v>1134.0</v>
      </c>
      <c r="B994" s="26" t="s">
        <v>54</v>
      </c>
      <c r="C994" s="34" t="s">
        <v>1412</v>
      </c>
      <c r="D994" s="28"/>
      <c r="E994" s="26" t="s">
        <v>57</v>
      </c>
      <c r="F994" s="26" t="s">
        <v>57</v>
      </c>
      <c r="G994" s="26" t="s">
        <v>57</v>
      </c>
      <c r="H994" s="26"/>
      <c r="I994" s="26" t="s">
        <v>1305</v>
      </c>
      <c r="J994" s="26" t="s">
        <v>64</v>
      </c>
      <c r="K994" s="29">
        <v>41.0</v>
      </c>
      <c r="L994" s="31"/>
    </row>
    <row r="995" hidden="1">
      <c r="A995" s="26">
        <v>1135.0</v>
      </c>
      <c r="B995" s="26" t="s">
        <v>54</v>
      </c>
      <c r="C995" s="34" t="s">
        <v>1414</v>
      </c>
      <c r="D995" s="28"/>
      <c r="E995" s="26" t="s">
        <v>57</v>
      </c>
      <c r="F995" s="26" t="s">
        <v>57</v>
      </c>
      <c r="G995" s="26" t="s">
        <v>57</v>
      </c>
      <c r="H995" s="26"/>
      <c r="I995" s="26" t="s">
        <v>58</v>
      </c>
      <c r="J995" s="26" t="s">
        <v>58</v>
      </c>
      <c r="K995" s="29">
        <v>1.0</v>
      </c>
      <c r="L995" s="31"/>
    </row>
    <row r="996" hidden="1">
      <c r="A996" s="26">
        <v>1136.0</v>
      </c>
      <c r="B996" s="26" t="s">
        <v>54</v>
      </c>
      <c r="C996" s="34" t="s">
        <v>941</v>
      </c>
      <c r="D996" s="28"/>
      <c r="E996" s="26" t="s">
        <v>57</v>
      </c>
      <c r="F996" s="26" t="s">
        <v>57</v>
      </c>
      <c r="G996" s="26" t="s">
        <v>57</v>
      </c>
      <c r="H996" s="26"/>
      <c r="I996" s="26" t="s">
        <v>58</v>
      </c>
      <c r="J996" s="26" t="s">
        <v>66</v>
      </c>
      <c r="K996" s="29">
        <v>8.0</v>
      </c>
      <c r="L996" s="31"/>
    </row>
    <row r="997" hidden="1">
      <c r="A997" s="26">
        <v>1137.0</v>
      </c>
      <c r="B997" s="26" t="s">
        <v>54</v>
      </c>
      <c r="C997" s="34" t="s">
        <v>1416</v>
      </c>
      <c r="D997" s="28"/>
      <c r="E997" s="26" t="s">
        <v>57</v>
      </c>
      <c r="F997" s="26" t="s">
        <v>57</v>
      </c>
      <c r="G997" s="26" t="s">
        <v>57</v>
      </c>
      <c r="H997" s="26"/>
      <c r="I997" s="26" t="s">
        <v>58</v>
      </c>
      <c r="J997" s="26" t="s">
        <v>58</v>
      </c>
      <c r="K997" s="29">
        <v>9.0</v>
      </c>
      <c r="L997" s="31"/>
    </row>
    <row r="998" hidden="1">
      <c r="A998" s="26">
        <v>1138.0</v>
      </c>
      <c r="B998" s="26" t="s">
        <v>54</v>
      </c>
      <c r="C998" s="34" t="s">
        <v>1419</v>
      </c>
      <c r="D998" s="28"/>
      <c r="E998" s="26" t="s">
        <v>57</v>
      </c>
      <c r="F998" s="26" t="s">
        <v>57</v>
      </c>
      <c r="G998" s="26" t="s">
        <v>57</v>
      </c>
      <c r="H998" s="26"/>
      <c r="I998" s="26" t="s">
        <v>1421</v>
      </c>
      <c r="J998" s="26" t="s">
        <v>58</v>
      </c>
      <c r="K998" s="29">
        <v>22.0</v>
      </c>
      <c r="L998" s="31"/>
    </row>
    <row r="999" hidden="1">
      <c r="A999" s="26">
        <v>1139.0</v>
      </c>
      <c r="B999" s="26" t="s">
        <v>54</v>
      </c>
      <c r="C999" s="34" t="s">
        <v>1422</v>
      </c>
      <c r="D999" s="28"/>
      <c r="E999" s="26" t="s">
        <v>57</v>
      </c>
      <c r="F999" s="26" t="s">
        <v>66</v>
      </c>
      <c r="G999" s="26" t="s">
        <v>66</v>
      </c>
      <c r="H999" s="26"/>
      <c r="I999" s="26" t="s">
        <v>66</v>
      </c>
      <c r="J999" s="26" t="s">
        <v>66</v>
      </c>
      <c r="K999" s="29">
        <v>0.0</v>
      </c>
      <c r="L999" s="31"/>
    </row>
    <row r="1000" hidden="1">
      <c r="A1000" s="26">
        <v>1140.0</v>
      </c>
      <c r="B1000" s="26" t="s">
        <v>54</v>
      </c>
      <c r="C1000" s="34" t="s">
        <v>890</v>
      </c>
      <c r="D1000" s="28"/>
      <c r="E1000" s="26" t="s">
        <v>57</v>
      </c>
      <c r="F1000" s="26" t="s">
        <v>57</v>
      </c>
      <c r="G1000" s="26" t="s">
        <v>57</v>
      </c>
      <c r="H1000" s="26"/>
      <c r="I1000" s="26" t="s">
        <v>58</v>
      </c>
      <c r="J1000" s="26" t="s">
        <v>58</v>
      </c>
      <c r="K1000" s="29">
        <v>2.0</v>
      </c>
      <c r="L1000" s="31"/>
    </row>
    <row r="1001" hidden="1">
      <c r="A1001" s="26">
        <v>1141.0</v>
      </c>
      <c r="B1001" s="26" t="s">
        <v>54</v>
      </c>
      <c r="C1001" s="34" t="s">
        <v>587</v>
      </c>
      <c r="D1001" s="28"/>
      <c r="E1001" s="26" t="s">
        <v>66</v>
      </c>
      <c r="F1001" s="26" t="s">
        <v>66</v>
      </c>
      <c r="G1001" s="26" t="s">
        <v>66</v>
      </c>
      <c r="H1001" s="26"/>
      <c r="I1001" s="26" t="s">
        <v>66</v>
      </c>
      <c r="J1001" s="26" t="s">
        <v>66</v>
      </c>
      <c r="K1001" s="29">
        <v>0.0</v>
      </c>
      <c r="L1001" s="31"/>
    </row>
    <row r="1002" hidden="1">
      <c r="A1002" s="26">
        <v>1142.0</v>
      </c>
      <c r="B1002" s="26" t="s">
        <v>54</v>
      </c>
      <c r="C1002" s="34" t="s">
        <v>1424</v>
      </c>
      <c r="D1002" s="28"/>
      <c r="E1002" s="26" t="s">
        <v>57</v>
      </c>
      <c r="F1002" s="26" t="s">
        <v>57</v>
      </c>
      <c r="G1002" s="26" t="s">
        <v>57</v>
      </c>
      <c r="H1002" s="26"/>
      <c r="I1002" s="26" t="s">
        <v>227</v>
      </c>
      <c r="J1002" s="26" t="s">
        <v>58</v>
      </c>
      <c r="K1002" s="29">
        <v>5.0</v>
      </c>
      <c r="L1002" s="31"/>
    </row>
    <row r="1003" hidden="1">
      <c r="A1003" s="26">
        <v>1143.0</v>
      </c>
      <c r="B1003" s="26" t="s">
        <v>54</v>
      </c>
      <c r="C1003" s="34" t="s">
        <v>1426</v>
      </c>
      <c r="D1003" s="28"/>
      <c r="E1003" s="26" t="s">
        <v>57</v>
      </c>
      <c r="F1003" s="26" t="s">
        <v>57</v>
      </c>
      <c r="G1003" s="26" t="s">
        <v>57</v>
      </c>
      <c r="H1003" s="26"/>
      <c r="I1003" s="26" t="s">
        <v>58</v>
      </c>
      <c r="J1003" s="26" t="s">
        <v>58</v>
      </c>
      <c r="K1003" s="29">
        <v>5.0</v>
      </c>
      <c r="L1003" s="31"/>
    </row>
    <row r="1004" hidden="1">
      <c r="A1004" s="26">
        <v>1144.0</v>
      </c>
      <c r="B1004" s="26" t="s">
        <v>54</v>
      </c>
      <c r="C1004" s="34" t="s">
        <v>1427</v>
      </c>
      <c r="D1004" s="28"/>
      <c r="E1004" s="26" t="s">
        <v>66</v>
      </c>
      <c r="F1004" s="26" t="s">
        <v>66</v>
      </c>
      <c r="G1004" s="26" t="s">
        <v>66</v>
      </c>
      <c r="H1004" s="26"/>
      <c r="I1004" s="26" t="s">
        <v>66</v>
      </c>
      <c r="J1004" s="26" t="s">
        <v>66</v>
      </c>
      <c r="K1004" s="29">
        <v>0.0</v>
      </c>
      <c r="L1004" s="31"/>
    </row>
    <row r="1005" hidden="1">
      <c r="A1005" s="26">
        <v>1145.0</v>
      </c>
      <c r="B1005" s="26" t="s">
        <v>54</v>
      </c>
      <c r="C1005" s="34" t="s">
        <v>1395</v>
      </c>
      <c r="D1005" s="28"/>
      <c r="E1005" s="26" t="s">
        <v>57</v>
      </c>
      <c r="F1005" s="26" t="s">
        <v>57</v>
      </c>
      <c r="G1005" s="26" t="s">
        <v>57</v>
      </c>
      <c r="H1005" s="26"/>
      <c r="I1005" s="26" t="s">
        <v>58</v>
      </c>
      <c r="J1005" s="26" t="s">
        <v>58</v>
      </c>
      <c r="K1005" s="29">
        <v>7.0</v>
      </c>
      <c r="L1005" s="31"/>
    </row>
    <row r="1006" hidden="1">
      <c r="A1006" s="26">
        <v>1146.0</v>
      </c>
      <c r="B1006" s="26" t="s">
        <v>54</v>
      </c>
      <c r="C1006" s="34" t="s">
        <v>1431</v>
      </c>
      <c r="D1006" s="28"/>
      <c r="E1006" s="26" t="s">
        <v>57</v>
      </c>
      <c r="F1006" s="26" t="s">
        <v>57</v>
      </c>
      <c r="G1006" s="26" t="s">
        <v>57</v>
      </c>
      <c r="H1006" s="26"/>
      <c r="I1006" s="26" t="s">
        <v>1432</v>
      </c>
      <c r="J1006" s="26" t="s">
        <v>58</v>
      </c>
      <c r="K1006" s="29">
        <v>2.0</v>
      </c>
      <c r="L1006" s="31"/>
    </row>
    <row r="1007" hidden="1">
      <c r="A1007" s="26">
        <v>1147.0</v>
      </c>
      <c r="B1007" s="26" t="s">
        <v>54</v>
      </c>
      <c r="C1007" s="34" t="s">
        <v>1433</v>
      </c>
      <c r="D1007" s="28"/>
      <c r="E1007" s="26" t="s">
        <v>66</v>
      </c>
      <c r="F1007" s="26" t="s">
        <v>66</v>
      </c>
      <c r="G1007" s="26" t="s">
        <v>66</v>
      </c>
      <c r="H1007" s="26"/>
      <c r="I1007" s="26" t="s">
        <v>66</v>
      </c>
      <c r="J1007" s="26" t="s">
        <v>66</v>
      </c>
      <c r="K1007" s="29">
        <v>0.0</v>
      </c>
      <c r="L1007" s="31"/>
    </row>
    <row r="1008" hidden="1">
      <c r="A1008" s="26">
        <v>1148.0</v>
      </c>
      <c r="B1008" s="26" t="s">
        <v>54</v>
      </c>
      <c r="C1008" s="34" t="s">
        <v>1435</v>
      </c>
      <c r="D1008" s="28"/>
      <c r="E1008" s="26" t="s">
        <v>57</v>
      </c>
      <c r="F1008" s="26" t="s">
        <v>57</v>
      </c>
      <c r="G1008" s="26" t="s">
        <v>57</v>
      </c>
      <c r="H1008" s="26"/>
      <c r="I1008" s="26" t="s">
        <v>58</v>
      </c>
      <c r="J1008" s="26" t="s">
        <v>58</v>
      </c>
      <c r="K1008" s="29">
        <v>4.0</v>
      </c>
      <c r="L1008" s="31"/>
    </row>
    <row r="1009" hidden="1">
      <c r="A1009" s="26">
        <v>1149.0</v>
      </c>
      <c r="B1009" s="26" t="s">
        <v>54</v>
      </c>
      <c r="C1009" s="34" t="s">
        <v>1436</v>
      </c>
      <c r="D1009" s="28"/>
      <c r="E1009" s="26" t="s">
        <v>57</v>
      </c>
      <c r="F1009" s="26" t="s">
        <v>57</v>
      </c>
      <c r="G1009" s="26" t="s">
        <v>57</v>
      </c>
      <c r="H1009" s="26"/>
      <c r="I1009" s="26" t="s">
        <v>58</v>
      </c>
      <c r="J1009" s="26" t="s">
        <v>58</v>
      </c>
      <c r="K1009" s="29">
        <v>8.0</v>
      </c>
      <c r="L1009" s="31"/>
    </row>
    <row r="1010" hidden="1">
      <c r="A1010" s="26">
        <v>1150.0</v>
      </c>
      <c r="B1010" s="26" t="s">
        <v>54</v>
      </c>
      <c r="C1010" s="34" t="s">
        <v>1440</v>
      </c>
      <c r="D1010" s="28"/>
      <c r="E1010" s="26" t="s">
        <v>57</v>
      </c>
      <c r="F1010" s="26" t="s">
        <v>57</v>
      </c>
      <c r="G1010" s="26" t="s">
        <v>57</v>
      </c>
      <c r="H1010" s="26"/>
      <c r="I1010" s="26" t="s">
        <v>58</v>
      </c>
      <c r="J1010" s="26" t="s">
        <v>58</v>
      </c>
      <c r="K1010" s="29">
        <v>8.0</v>
      </c>
      <c r="L1010" s="31"/>
    </row>
    <row r="1011" hidden="1">
      <c r="A1011" s="26">
        <v>1151.0</v>
      </c>
      <c r="B1011" s="26" t="s">
        <v>54</v>
      </c>
      <c r="C1011" s="34" t="s">
        <v>1443</v>
      </c>
      <c r="D1011" s="28"/>
      <c r="E1011" s="26" t="s">
        <v>57</v>
      </c>
      <c r="F1011" s="26" t="s">
        <v>57</v>
      </c>
      <c r="G1011" s="26" t="s">
        <v>57</v>
      </c>
      <c r="H1011" s="26"/>
      <c r="I1011" s="26" t="s">
        <v>58</v>
      </c>
      <c r="J1011" s="26" t="s">
        <v>58</v>
      </c>
      <c r="K1011" s="29">
        <v>14.0</v>
      </c>
      <c r="L1011" s="31"/>
    </row>
    <row r="1012" hidden="1">
      <c r="A1012" s="26">
        <v>1152.0</v>
      </c>
      <c r="B1012" s="26" t="s">
        <v>54</v>
      </c>
      <c r="C1012" s="34" t="s">
        <v>1445</v>
      </c>
      <c r="D1012" s="28"/>
      <c r="E1012" s="26" t="s">
        <v>57</v>
      </c>
      <c r="F1012" s="26" t="s">
        <v>57</v>
      </c>
      <c r="G1012" s="26" t="s">
        <v>57</v>
      </c>
      <c r="H1012" s="26"/>
      <c r="I1012" s="26" t="s">
        <v>58</v>
      </c>
      <c r="J1012" s="26" t="s">
        <v>58</v>
      </c>
      <c r="K1012" s="29">
        <v>13.0</v>
      </c>
      <c r="L1012" s="31"/>
    </row>
    <row r="1013" hidden="1">
      <c r="A1013" s="26">
        <v>1153.0</v>
      </c>
      <c r="B1013" s="26" t="s">
        <v>54</v>
      </c>
      <c r="C1013" s="34" t="s">
        <v>1446</v>
      </c>
      <c r="D1013" s="28"/>
      <c r="E1013" s="26" t="s">
        <v>57</v>
      </c>
      <c r="F1013" s="26" t="s">
        <v>57</v>
      </c>
      <c r="G1013" s="26" t="s">
        <v>57</v>
      </c>
      <c r="H1013" s="26"/>
      <c r="I1013" s="26" t="s">
        <v>58</v>
      </c>
      <c r="J1013" s="26" t="s">
        <v>58</v>
      </c>
      <c r="K1013" s="29">
        <v>4.0</v>
      </c>
      <c r="L1013" s="31"/>
    </row>
    <row r="1014" hidden="1">
      <c r="A1014" s="26">
        <v>1154.0</v>
      </c>
      <c r="B1014" s="26" t="s">
        <v>54</v>
      </c>
      <c r="C1014" s="34" t="s">
        <v>1274</v>
      </c>
      <c r="D1014" s="28"/>
      <c r="E1014" s="26" t="s">
        <v>57</v>
      </c>
      <c r="F1014" s="26" t="s">
        <v>57</v>
      </c>
      <c r="G1014" s="26" t="s">
        <v>57</v>
      </c>
      <c r="H1014" s="26"/>
      <c r="I1014" s="26" t="s">
        <v>58</v>
      </c>
      <c r="J1014" s="26" t="s">
        <v>58</v>
      </c>
      <c r="K1014" s="29">
        <v>7.0</v>
      </c>
      <c r="L1014" s="31"/>
    </row>
    <row r="1015" hidden="1">
      <c r="A1015" s="26">
        <v>1155.0</v>
      </c>
      <c r="B1015" s="26" t="s">
        <v>54</v>
      </c>
      <c r="C1015" s="34" t="s">
        <v>1449</v>
      </c>
      <c r="D1015" s="28"/>
      <c r="E1015" s="26" t="s">
        <v>57</v>
      </c>
      <c r="F1015" s="26" t="s">
        <v>57</v>
      </c>
      <c r="G1015" s="26" t="s">
        <v>57</v>
      </c>
      <c r="H1015" s="26"/>
      <c r="I1015" s="26" t="s">
        <v>227</v>
      </c>
      <c r="J1015" s="26" t="s">
        <v>58</v>
      </c>
      <c r="K1015" s="29">
        <v>26.0</v>
      </c>
      <c r="L1015" s="31"/>
    </row>
    <row r="1016" hidden="1">
      <c r="A1016" s="26">
        <v>1156.0</v>
      </c>
      <c r="B1016" s="26" t="s">
        <v>54</v>
      </c>
      <c r="C1016" s="34" t="s">
        <v>1450</v>
      </c>
      <c r="D1016" s="28"/>
      <c r="E1016" s="26" t="s">
        <v>57</v>
      </c>
      <c r="F1016" s="26" t="s">
        <v>57</v>
      </c>
      <c r="G1016" s="26" t="s">
        <v>57</v>
      </c>
      <c r="H1016" s="26"/>
      <c r="I1016" s="26" t="s">
        <v>58</v>
      </c>
      <c r="J1016" s="26" t="s">
        <v>58</v>
      </c>
      <c r="K1016" s="29">
        <v>16.0</v>
      </c>
      <c r="L1016" s="31"/>
    </row>
    <row r="1017" hidden="1">
      <c r="A1017" s="26">
        <v>1157.0</v>
      </c>
      <c r="B1017" s="26" t="s">
        <v>54</v>
      </c>
      <c r="C1017" s="34" t="s">
        <v>1452</v>
      </c>
      <c r="D1017" s="28"/>
      <c r="E1017" s="26" t="s">
        <v>57</v>
      </c>
      <c r="F1017" s="26" t="s">
        <v>57</v>
      </c>
      <c r="G1017" s="26" t="s">
        <v>57</v>
      </c>
      <c r="H1017" s="26"/>
      <c r="I1017" s="26" t="s">
        <v>58</v>
      </c>
      <c r="J1017" s="26" t="s">
        <v>227</v>
      </c>
      <c r="K1017" s="29">
        <v>5.0</v>
      </c>
      <c r="L1017" s="31"/>
    </row>
    <row r="1018" hidden="1">
      <c r="A1018" s="26">
        <v>1158.0</v>
      </c>
      <c r="B1018" s="26" t="s">
        <v>54</v>
      </c>
      <c r="C1018" s="34" t="s">
        <v>1453</v>
      </c>
      <c r="D1018" s="28"/>
      <c r="E1018" s="26" t="s">
        <v>57</v>
      </c>
      <c r="F1018" s="26" t="s">
        <v>57</v>
      </c>
      <c r="G1018" s="26" t="s">
        <v>57</v>
      </c>
      <c r="H1018" s="26"/>
      <c r="I1018" s="26" t="s">
        <v>58</v>
      </c>
      <c r="J1018" s="26" t="s">
        <v>1456</v>
      </c>
      <c r="K1018" s="29">
        <v>1.0</v>
      </c>
      <c r="L1018" s="31"/>
    </row>
    <row r="1019" hidden="1">
      <c r="A1019" s="26">
        <v>1159.0</v>
      </c>
      <c r="B1019" s="26" t="s">
        <v>54</v>
      </c>
      <c r="C1019" s="34" t="s">
        <v>787</v>
      </c>
      <c r="D1019" s="28"/>
      <c r="E1019" s="26" t="s">
        <v>57</v>
      </c>
      <c r="F1019" s="26" t="s">
        <v>57</v>
      </c>
      <c r="G1019" s="26" t="s">
        <v>57</v>
      </c>
      <c r="H1019" s="26"/>
      <c r="I1019" s="26" t="s">
        <v>58</v>
      </c>
      <c r="J1019" s="26" t="s">
        <v>58</v>
      </c>
      <c r="K1019" s="29">
        <v>2.0</v>
      </c>
      <c r="L1019" s="31"/>
    </row>
    <row r="1020" hidden="1">
      <c r="A1020" s="26">
        <v>1160.0</v>
      </c>
      <c r="B1020" s="26" t="s">
        <v>54</v>
      </c>
      <c r="C1020" s="34" t="s">
        <v>1458</v>
      </c>
      <c r="D1020" s="28"/>
      <c r="E1020" s="26" t="s">
        <v>57</v>
      </c>
      <c r="F1020" s="26" t="s">
        <v>57</v>
      </c>
      <c r="G1020" s="26" t="s">
        <v>57</v>
      </c>
      <c r="H1020" s="26"/>
      <c r="I1020" s="26" t="s">
        <v>58</v>
      </c>
      <c r="J1020" s="26" t="s">
        <v>58</v>
      </c>
      <c r="K1020" s="29">
        <v>8.0</v>
      </c>
      <c r="L1020" s="31"/>
    </row>
    <row r="1021" hidden="1">
      <c r="A1021" s="26">
        <v>1161.0</v>
      </c>
      <c r="B1021" s="26" t="s">
        <v>54</v>
      </c>
      <c r="C1021" s="34" t="s">
        <v>1461</v>
      </c>
      <c r="D1021" s="28"/>
      <c r="E1021" s="26" t="s">
        <v>57</v>
      </c>
      <c r="F1021" s="26" t="s">
        <v>57</v>
      </c>
      <c r="G1021" s="26" t="s">
        <v>57</v>
      </c>
      <c r="H1021" s="26"/>
      <c r="I1021" s="26" t="s">
        <v>58</v>
      </c>
      <c r="J1021" s="26" t="s">
        <v>58</v>
      </c>
      <c r="K1021" s="29">
        <v>6.0</v>
      </c>
      <c r="L1021" s="31"/>
    </row>
    <row r="1022" hidden="1">
      <c r="A1022" s="26">
        <v>1162.0</v>
      </c>
      <c r="B1022" s="26" t="s">
        <v>54</v>
      </c>
      <c r="C1022" s="34" t="s">
        <v>1462</v>
      </c>
      <c r="D1022" s="28"/>
      <c r="E1022" s="26" t="s">
        <v>57</v>
      </c>
      <c r="F1022" s="26" t="s">
        <v>57</v>
      </c>
      <c r="G1022" s="26" t="s">
        <v>57</v>
      </c>
      <c r="H1022" s="26"/>
      <c r="I1022" s="26" t="s">
        <v>58</v>
      </c>
      <c r="J1022" s="26" t="s">
        <v>57</v>
      </c>
      <c r="K1022" s="29">
        <v>16.0</v>
      </c>
      <c r="L1022" s="31"/>
    </row>
    <row r="1023" hidden="1">
      <c r="A1023" s="26">
        <v>1163.0</v>
      </c>
      <c r="B1023" s="26" t="s">
        <v>54</v>
      </c>
      <c r="C1023" s="34" t="s">
        <v>1464</v>
      </c>
      <c r="D1023" s="28"/>
      <c r="E1023" s="26" t="s">
        <v>57</v>
      </c>
      <c r="F1023" s="26" t="s">
        <v>57</v>
      </c>
      <c r="G1023" s="26" t="s">
        <v>57</v>
      </c>
      <c r="H1023" s="26"/>
      <c r="I1023" s="26" t="s">
        <v>58</v>
      </c>
      <c r="J1023" s="26" t="s">
        <v>58</v>
      </c>
      <c r="K1023" s="29">
        <v>4.0</v>
      </c>
      <c r="L1023" s="31"/>
    </row>
    <row r="1024" hidden="1">
      <c r="A1024" s="26">
        <v>1164.0</v>
      </c>
      <c r="B1024" s="26" t="s">
        <v>54</v>
      </c>
      <c r="C1024" s="34" t="s">
        <v>1466</v>
      </c>
      <c r="D1024" s="28"/>
      <c r="E1024" s="26" t="s">
        <v>57</v>
      </c>
      <c r="F1024" s="26" t="s">
        <v>57</v>
      </c>
      <c r="G1024" s="26" t="s">
        <v>57</v>
      </c>
      <c r="H1024" s="26"/>
      <c r="I1024" s="26" t="s">
        <v>58</v>
      </c>
      <c r="J1024" s="26" t="s">
        <v>58</v>
      </c>
      <c r="K1024" s="29">
        <v>19.0</v>
      </c>
      <c r="L1024" s="31"/>
    </row>
    <row r="1025" hidden="1">
      <c r="A1025" s="26">
        <v>1165.0</v>
      </c>
      <c r="B1025" s="26" t="s">
        <v>54</v>
      </c>
      <c r="C1025" s="34" t="s">
        <v>860</v>
      </c>
      <c r="D1025" s="28"/>
      <c r="E1025" s="26" t="s">
        <v>57</v>
      </c>
      <c r="F1025" s="26" t="s">
        <v>57</v>
      </c>
      <c r="G1025" s="26" t="s">
        <v>57</v>
      </c>
      <c r="H1025" s="26"/>
      <c r="I1025" s="26" t="s">
        <v>58</v>
      </c>
      <c r="J1025" s="26" t="s">
        <v>58</v>
      </c>
      <c r="K1025" s="29">
        <v>6.0</v>
      </c>
      <c r="L1025" s="31"/>
    </row>
    <row r="1026" hidden="1">
      <c r="A1026" s="26">
        <v>1166.0</v>
      </c>
      <c r="B1026" s="26" t="s">
        <v>54</v>
      </c>
      <c r="C1026" s="34" t="s">
        <v>1470</v>
      </c>
      <c r="D1026" s="28"/>
      <c r="E1026" s="26" t="s">
        <v>57</v>
      </c>
      <c r="F1026" s="26" t="s">
        <v>57</v>
      </c>
      <c r="G1026" s="26" t="s">
        <v>57</v>
      </c>
      <c r="H1026" s="26"/>
      <c r="I1026" s="26" t="s">
        <v>58</v>
      </c>
      <c r="J1026" s="26" t="s">
        <v>58</v>
      </c>
      <c r="K1026" s="29">
        <v>4.0</v>
      </c>
      <c r="L1026" s="31"/>
    </row>
    <row r="1027" hidden="1">
      <c r="A1027" s="26">
        <v>1167.0</v>
      </c>
      <c r="B1027" s="26" t="s">
        <v>54</v>
      </c>
      <c r="C1027" s="34" t="s">
        <v>1472</v>
      </c>
      <c r="D1027" s="28"/>
      <c r="E1027" s="26" t="s">
        <v>57</v>
      </c>
      <c r="F1027" s="26" t="s">
        <v>57</v>
      </c>
      <c r="G1027" s="26" t="s">
        <v>57</v>
      </c>
      <c r="H1027" s="26"/>
      <c r="I1027" s="26" t="s">
        <v>58</v>
      </c>
      <c r="J1027" s="26" t="s">
        <v>64</v>
      </c>
      <c r="K1027" s="29">
        <v>17.0</v>
      </c>
      <c r="L1027" s="31"/>
    </row>
    <row r="1028" hidden="1">
      <c r="A1028" s="26">
        <v>1168.0</v>
      </c>
      <c r="B1028" s="26" t="s">
        <v>54</v>
      </c>
      <c r="C1028" s="34" t="s">
        <v>1475</v>
      </c>
      <c r="D1028" s="28"/>
      <c r="E1028" s="26" t="s">
        <v>57</v>
      </c>
      <c r="F1028" s="26" t="s">
        <v>57</v>
      </c>
      <c r="G1028" s="26" t="s">
        <v>57</v>
      </c>
      <c r="H1028" s="26"/>
      <c r="I1028" s="26" t="s">
        <v>58</v>
      </c>
      <c r="J1028" s="26" t="s">
        <v>58</v>
      </c>
      <c r="K1028" s="29">
        <v>18.0</v>
      </c>
      <c r="L1028" s="31"/>
    </row>
    <row r="1029" hidden="1">
      <c r="A1029" s="26">
        <v>1169.0</v>
      </c>
      <c r="B1029" s="26" t="s">
        <v>54</v>
      </c>
      <c r="C1029" s="34" t="s">
        <v>1477</v>
      </c>
      <c r="D1029" s="28"/>
      <c r="E1029" s="26" t="s">
        <v>66</v>
      </c>
      <c r="F1029" s="26" t="s">
        <v>66</v>
      </c>
      <c r="G1029" s="26" t="s">
        <v>66</v>
      </c>
      <c r="H1029" s="26"/>
      <c r="I1029" s="26" t="s">
        <v>66</v>
      </c>
      <c r="J1029" s="26" t="s">
        <v>66</v>
      </c>
      <c r="K1029" s="29">
        <v>0.0</v>
      </c>
      <c r="L1029" s="31"/>
    </row>
    <row r="1030" hidden="1">
      <c r="A1030" s="26">
        <v>1170.0</v>
      </c>
      <c r="B1030" s="26" t="s">
        <v>54</v>
      </c>
      <c r="C1030" s="34" t="s">
        <v>1478</v>
      </c>
      <c r="D1030" s="28"/>
      <c r="E1030" s="26" t="s">
        <v>57</v>
      </c>
      <c r="F1030" s="26" t="s">
        <v>57</v>
      </c>
      <c r="G1030" s="26" t="s">
        <v>57</v>
      </c>
      <c r="H1030" s="26"/>
      <c r="I1030" s="26" t="s">
        <v>58</v>
      </c>
      <c r="J1030" s="26" t="s">
        <v>64</v>
      </c>
      <c r="K1030" s="29">
        <v>7.0</v>
      </c>
      <c r="L1030" s="31"/>
    </row>
    <row r="1031" hidden="1">
      <c r="A1031" s="26">
        <v>1171.0</v>
      </c>
      <c r="B1031" s="26" t="s">
        <v>54</v>
      </c>
      <c r="C1031" s="34" t="s">
        <v>1481</v>
      </c>
      <c r="D1031" s="28"/>
      <c r="E1031" s="26" t="s">
        <v>57</v>
      </c>
      <c r="F1031" s="26" t="s">
        <v>57</v>
      </c>
      <c r="G1031" s="26" t="s">
        <v>57</v>
      </c>
      <c r="H1031" s="26"/>
      <c r="I1031" s="26" t="s">
        <v>58</v>
      </c>
      <c r="J1031" s="26" t="s">
        <v>58</v>
      </c>
      <c r="K1031" s="29">
        <v>5.0</v>
      </c>
      <c r="L1031" s="31"/>
    </row>
    <row r="1032" hidden="1">
      <c r="A1032" s="26">
        <v>1172.0</v>
      </c>
      <c r="B1032" s="26" t="s">
        <v>54</v>
      </c>
      <c r="C1032" s="34" t="s">
        <v>1482</v>
      </c>
      <c r="D1032" s="28"/>
      <c r="E1032" s="26" t="s">
        <v>57</v>
      </c>
      <c r="F1032" s="26" t="s">
        <v>57</v>
      </c>
      <c r="G1032" s="26" t="s">
        <v>57</v>
      </c>
      <c r="H1032" s="26"/>
      <c r="I1032" s="26" t="s">
        <v>58</v>
      </c>
      <c r="J1032" s="26" t="s">
        <v>58</v>
      </c>
      <c r="K1032" s="29">
        <v>7.0</v>
      </c>
      <c r="L1032" s="31"/>
    </row>
    <row r="1033" hidden="1">
      <c r="A1033" s="26">
        <v>1173.0</v>
      </c>
      <c r="B1033" s="26" t="s">
        <v>54</v>
      </c>
      <c r="C1033" s="34" t="s">
        <v>1485</v>
      </c>
      <c r="D1033" s="28"/>
      <c r="E1033" s="26" t="s">
        <v>57</v>
      </c>
      <c r="F1033" s="26" t="s">
        <v>57</v>
      </c>
      <c r="G1033" s="26" t="s">
        <v>57</v>
      </c>
      <c r="H1033" s="26"/>
      <c r="I1033" s="26" t="s">
        <v>58</v>
      </c>
      <c r="J1033" s="26" t="s">
        <v>64</v>
      </c>
      <c r="K1033" s="29">
        <v>12.0</v>
      </c>
      <c r="L1033" s="31"/>
    </row>
    <row r="1034" hidden="1">
      <c r="A1034" s="26">
        <v>1174.0</v>
      </c>
      <c r="B1034" s="26" t="s">
        <v>54</v>
      </c>
      <c r="C1034" s="34" t="s">
        <v>1487</v>
      </c>
      <c r="D1034" s="28"/>
      <c r="E1034" s="26" t="s">
        <v>57</v>
      </c>
      <c r="F1034" s="26" t="s">
        <v>57</v>
      </c>
      <c r="G1034" s="26" t="s">
        <v>57</v>
      </c>
      <c r="H1034" s="26"/>
      <c r="I1034" s="26" t="s">
        <v>58</v>
      </c>
      <c r="J1034" s="26" t="s">
        <v>58</v>
      </c>
      <c r="K1034" s="29">
        <v>26.0</v>
      </c>
      <c r="L1034" s="31"/>
    </row>
    <row r="1035" hidden="1">
      <c r="A1035" s="26">
        <v>1175.0</v>
      </c>
      <c r="B1035" s="26" t="s">
        <v>54</v>
      </c>
      <c r="C1035" s="34" t="s">
        <v>1490</v>
      </c>
      <c r="D1035" s="28"/>
      <c r="E1035" s="26" t="s">
        <v>82</v>
      </c>
      <c r="F1035" s="26" t="s">
        <v>82</v>
      </c>
      <c r="G1035" s="26" t="s">
        <v>82</v>
      </c>
      <c r="H1035" s="26"/>
      <c r="I1035" s="26" t="s">
        <v>58</v>
      </c>
      <c r="J1035" s="26" t="s">
        <v>58</v>
      </c>
      <c r="K1035" s="29">
        <v>3.0</v>
      </c>
      <c r="L1035" s="31"/>
    </row>
    <row r="1036" hidden="1">
      <c r="A1036" s="26">
        <v>1176.0</v>
      </c>
      <c r="B1036" s="26" t="s">
        <v>54</v>
      </c>
      <c r="C1036" s="34" t="s">
        <v>1492</v>
      </c>
      <c r="D1036" s="28"/>
      <c r="E1036" s="26" t="s">
        <v>57</v>
      </c>
      <c r="F1036" s="26" t="s">
        <v>57</v>
      </c>
      <c r="G1036" s="26" t="s">
        <v>57</v>
      </c>
      <c r="H1036" s="26"/>
      <c r="I1036" s="26" t="s">
        <v>58</v>
      </c>
      <c r="J1036" s="26" t="s">
        <v>58</v>
      </c>
      <c r="K1036" s="29">
        <v>2.0</v>
      </c>
      <c r="L1036" s="31"/>
    </row>
    <row r="1037" hidden="1">
      <c r="A1037" s="26">
        <v>1177.0</v>
      </c>
      <c r="B1037" s="26" t="s">
        <v>54</v>
      </c>
      <c r="C1037" s="26" t="s">
        <v>1494</v>
      </c>
      <c r="D1037" s="28"/>
      <c r="E1037" s="26" t="s">
        <v>57</v>
      </c>
      <c r="F1037" s="26" t="s">
        <v>57</v>
      </c>
      <c r="G1037" s="26" t="s">
        <v>57</v>
      </c>
      <c r="H1037" s="26"/>
      <c r="I1037" s="26" t="s">
        <v>58</v>
      </c>
      <c r="J1037" s="26" t="s">
        <v>58</v>
      </c>
      <c r="K1037" s="29">
        <v>36.0</v>
      </c>
      <c r="L1037" s="31"/>
    </row>
    <row r="1038" hidden="1">
      <c r="A1038" s="26">
        <v>1178.0</v>
      </c>
      <c r="B1038" s="26" t="s">
        <v>54</v>
      </c>
      <c r="C1038" s="26" t="s">
        <v>1495</v>
      </c>
      <c r="D1038" s="28"/>
      <c r="E1038" s="26" t="s">
        <v>57</v>
      </c>
      <c r="F1038" s="26" t="s">
        <v>57</v>
      </c>
      <c r="G1038" s="26" t="s">
        <v>57</v>
      </c>
      <c r="H1038" s="26"/>
      <c r="I1038" s="26" t="s">
        <v>58</v>
      </c>
      <c r="J1038" s="26" t="s">
        <v>66</v>
      </c>
      <c r="K1038" s="29">
        <v>2.0</v>
      </c>
      <c r="L1038" s="31"/>
    </row>
    <row r="1039" hidden="1">
      <c r="A1039" s="26">
        <v>1179.0</v>
      </c>
      <c r="B1039" s="26" t="s">
        <v>54</v>
      </c>
      <c r="C1039" s="26" t="s">
        <v>1496</v>
      </c>
      <c r="D1039" s="28"/>
      <c r="E1039" s="26" t="s">
        <v>57</v>
      </c>
      <c r="F1039" s="26" t="s">
        <v>57</v>
      </c>
      <c r="G1039" s="26" t="s">
        <v>57</v>
      </c>
      <c r="H1039" s="26"/>
      <c r="I1039" s="26" t="s">
        <v>58</v>
      </c>
      <c r="J1039" s="26" t="s">
        <v>58</v>
      </c>
      <c r="K1039" s="29">
        <v>1.0</v>
      </c>
      <c r="L1039" s="31"/>
    </row>
    <row r="1040" hidden="1">
      <c r="A1040" s="26">
        <v>1180.0</v>
      </c>
      <c r="B1040" s="26" t="s">
        <v>54</v>
      </c>
      <c r="C1040" s="26" t="s">
        <v>1497</v>
      </c>
      <c r="D1040" s="28"/>
      <c r="E1040" s="26" t="s">
        <v>66</v>
      </c>
      <c r="F1040" s="26" t="s">
        <v>66</v>
      </c>
      <c r="G1040" s="26" t="s">
        <v>66</v>
      </c>
      <c r="H1040" s="26"/>
      <c r="I1040" s="26" t="s">
        <v>66</v>
      </c>
      <c r="J1040" s="26" t="s">
        <v>66</v>
      </c>
      <c r="K1040" s="29">
        <v>0.0</v>
      </c>
      <c r="L1040" s="31"/>
    </row>
    <row r="1041" hidden="1">
      <c r="A1041" s="26">
        <v>1181.0</v>
      </c>
      <c r="B1041" s="26" t="s">
        <v>54</v>
      </c>
      <c r="C1041" s="26" t="s">
        <v>1498</v>
      </c>
      <c r="D1041" s="28"/>
      <c r="E1041" s="26" t="s">
        <v>66</v>
      </c>
      <c r="F1041" s="26" t="s">
        <v>66</v>
      </c>
      <c r="G1041" s="26" t="s">
        <v>66</v>
      </c>
      <c r="H1041" s="26"/>
      <c r="I1041" s="26" t="s">
        <v>66</v>
      </c>
      <c r="J1041" s="26" t="s">
        <v>66</v>
      </c>
      <c r="K1041" s="29">
        <v>0.0</v>
      </c>
      <c r="L1041" s="31"/>
    </row>
    <row r="1042" hidden="1">
      <c r="A1042" s="26">
        <v>1182.0</v>
      </c>
      <c r="B1042" s="26" t="s">
        <v>54</v>
      </c>
      <c r="C1042" s="26" t="s">
        <v>1499</v>
      </c>
      <c r="D1042" s="28"/>
      <c r="E1042" s="26" t="s">
        <v>66</v>
      </c>
      <c r="F1042" s="26" t="s">
        <v>66</v>
      </c>
      <c r="G1042" s="26" t="s">
        <v>66</v>
      </c>
      <c r="H1042" s="26"/>
      <c r="I1042" s="26" t="s">
        <v>66</v>
      </c>
      <c r="J1042" s="26" t="s">
        <v>66</v>
      </c>
      <c r="K1042" s="29">
        <v>0.0</v>
      </c>
      <c r="L1042" s="31"/>
    </row>
    <row r="1043" hidden="1">
      <c r="A1043" s="26">
        <v>1183.0</v>
      </c>
      <c r="B1043" s="26" t="s">
        <v>54</v>
      </c>
      <c r="C1043" s="26" t="s">
        <v>1500</v>
      </c>
      <c r="D1043" s="28"/>
      <c r="E1043" s="26" t="s">
        <v>66</v>
      </c>
      <c r="F1043" s="26" t="s">
        <v>66</v>
      </c>
      <c r="G1043" s="26" t="s">
        <v>66</v>
      </c>
      <c r="H1043" s="26"/>
      <c r="I1043" s="26" t="s">
        <v>66</v>
      </c>
      <c r="J1043" s="26" t="s">
        <v>66</v>
      </c>
      <c r="K1043" s="29">
        <v>0.0</v>
      </c>
      <c r="L1043" s="31"/>
    </row>
    <row r="1044" hidden="1">
      <c r="A1044" s="26">
        <v>1184.0</v>
      </c>
      <c r="B1044" s="26" t="s">
        <v>54</v>
      </c>
      <c r="C1044" s="26" t="s">
        <v>1503</v>
      </c>
      <c r="D1044" s="28"/>
      <c r="E1044" s="26" t="s">
        <v>57</v>
      </c>
      <c r="F1044" s="26" t="s">
        <v>57</v>
      </c>
      <c r="G1044" s="26" t="s">
        <v>57</v>
      </c>
      <c r="H1044" s="26"/>
      <c r="I1044" s="26" t="s">
        <v>58</v>
      </c>
      <c r="J1044" s="26" t="s">
        <v>57</v>
      </c>
      <c r="K1044" s="29">
        <v>2.0</v>
      </c>
      <c r="L1044" s="31"/>
    </row>
    <row r="1045" hidden="1">
      <c r="A1045" s="26">
        <v>1185.0</v>
      </c>
      <c r="B1045" s="26" t="s">
        <v>54</v>
      </c>
      <c r="C1045" s="26" t="s">
        <v>1498</v>
      </c>
      <c r="D1045" s="28"/>
      <c r="E1045" s="26" t="s">
        <v>66</v>
      </c>
      <c r="F1045" s="26" t="s">
        <v>66</v>
      </c>
      <c r="G1045" s="26" t="s">
        <v>66</v>
      </c>
      <c r="H1045" s="26"/>
      <c r="I1045" s="26" t="s">
        <v>66</v>
      </c>
      <c r="J1045" s="26" t="s">
        <v>66</v>
      </c>
      <c r="K1045" s="29"/>
      <c r="L1045" s="31"/>
    </row>
    <row r="1046" hidden="1">
      <c r="A1046" s="26">
        <v>1186.0</v>
      </c>
      <c r="B1046" s="26" t="s">
        <v>54</v>
      </c>
      <c r="C1046" s="26" t="s">
        <v>1504</v>
      </c>
      <c r="D1046" s="28"/>
      <c r="E1046" s="26" t="s">
        <v>57</v>
      </c>
      <c r="F1046" s="26" t="s">
        <v>57</v>
      </c>
      <c r="G1046" s="26" t="s">
        <v>57</v>
      </c>
      <c r="H1046" s="26"/>
      <c r="I1046" s="26" t="s">
        <v>58</v>
      </c>
      <c r="J1046" s="26" t="s">
        <v>58</v>
      </c>
      <c r="K1046" s="29">
        <v>18.0</v>
      </c>
      <c r="L1046" s="31"/>
    </row>
    <row r="1047" hidden="1">
      <c r="A1047" s="26">
        <v>1187.0</v>
      </c>
      <c r="B1047" s="26" t="s">
        <v>54</v>
      </c>
      <c r="C1047" s="26" t="s">
        <v>1505</v>
      </c>
      <c r="D1047" s="28"/>
      <c r="E1047" s="26" t="s">
        <v>183</v>
      </c>
      <c r="F1047" s="26" t="s">
        <v>57</v>
      </c>
      <c r="G1047" s="26" t="s">
        <v>57</v>
      </c>
      <c r="H1047" s="26"/>
      <c r="I1047" s="26" t="s">
        <v>58</v>
      </c>
      <c r="J1047" s="26" t="s">
        <v>58</v>
      </c>
      <c r="K1047" s="29">
        <v>69.0</v>
      </c>
      <c r="L1047" s="31"/>
    </row>
    <row r="1048" hidden="1">
      <c r="A1048" s="26">
        <v>1187.0</v>
      </c>
      <c r="B1048" s="26" t="s">
        <v>54</v>
      </c>
      <c r="C1048" s="26" t="s">
        <v>1505</v>
      </c>
      <c r="D1048" s="28"/>
      <c r="E1048" s="26" t="s">
        <v>66</v>
      </c>
      <c r="F1048" s="26" t="s">
        <v>66</v>
      </c>
      <c r="G1048" s="26" t="s">
        <v>66</v>
      </c>
      <c r="H1048" s="26"/>
      <c r="I1048" s="26" t="s">
        <v>66</v>
      </c>
      <c r="J1048" s="26" t="s">
        <v>1506</v>
      </c>
      <c r="K1048" s="29">
        <v>1.0</v>
      </c>
      <c r="L1048" s="31"/>
    </row>
    <row r="1049" hidden="1">
      <c r="A1049" s="26">
        <v>1188.0</v>
      </c>
      <c r="B1049" s="26" t="s">
        <v>54</v>
      </c>
      <c r="C1049" s="26" t="s">
        <v>1507</v>
      </c>
      <c r="D1049" s="28"/>
      <c r="E1049" s="26" t="s">
        <v>57</v>
      </c>
      <c r="F1049" s="26" t="s">
        <v>57</v>
      </c>
      <c r="G1049" s="26" t="s">
        <v>57</v>
      </c>
      <c r="H1049" s="26"/>
      <c r="I1049" s="26" t="s">
        <v>1508</v>
      </c>
      <c r="J1049" s="26" t="s">
        <v>64</v>
      </c>
      <c r="K1049" s="29">
        <v>261.0</v>
      </c>
      <c r="L1049" s="31"/>
    </row>
    <row r="1050" hidden="1">
      <c r="A1050" s="26">
        <v>1189.0</v>
      </c>
      <c r="B1050" s="26" t="s">
        <v>54</v>
      </c>
      <c r="C1050" s="26" t="s">
        <v>1509</v>
      </c>
      <c r="D1050" s="28"/>
      <c r="E1050" s="26" t="s">
        <v>57</v>
      </c>
      <c r="F1050" s="26" t="s">
        <v>57</v>
      </c>
      <c r="G1050" s="26" t="s">
        <v>57</v>
      </c>
      <c r="H1050" s="26"/>
      <c r="I1050" s="26" t="s">
        <v>57</v>
      </c>
      <c r="J1050" s="26" t="s">
        <v>58</v>
      </c>
      <c r="K1050" s="29">
        <v>49.0</v>
      </c>
      <c r="L1050" s="31"/>
    </row>
    <row r="1051" hidden="1">
      <c r="A1051" s="26">
        <v>1190.0</v>
      </c>
      <c r="B1051" s="26" t="s">
        <v>54</v>
      </c>
      <c r="C1051" s="26" t="s">
        <v>1510</v>
      </c>
      <c r="D1051" s="28"/>
      <c r="E1051" s="26" t="s">
        <v>57</v>
      </c>
      <c r="F1051" s="26" t="s">
        <v>57</v>
      </c>
      <c r="G1051" s="26" t="s">
        <v>57</v>
      </c>
      <c r="H1051" s="26"/>
      <c r="I1051" s="26" t="s">
        <v>58</v>
      </c>
      <c r="J1051" s="26" t="s">
        <v>1511</v>
      </c>
      <c r="K1051" s="29">
        <v>21.0</v>
      </c>
      <c r="L1051" s="31"/>
    </row>
    <row r="1052" hidden="1">
      <c r="A1052" s="26">
        <v>1191.0</v>
      </c>
      <c r="B1052" s="26" t="s">
        <v>54</v>
      </c>
      <c r="C1052" s="26" t="s">
        <v>1512</v>
      </c>
      <c r="D1052" s="28"/>
      <c r="E1052" s="26" t="s">
        <v>57</v>
      </c>
      <c r="F1052" s="26" t="s">
        <v>57</v>
      </c>
      <c r="G1052" s="26" t="s">
        <v>57</v>
      </c>
      <c r="H1052" s="26"/>
      <c r="I1052" s="26" t="s">
        <v>58</v>
      </c>
      <c r="J1052" s="26" t="s">
        <v>58</v>
      </c>
      <c r="K1052" s="29">
        <v>13.0</v>
      </c>
      <c r="L1052" s="31"/>
    </row>
    <row r="1053" hidden="1">
      <c r="A1053" s="26">
        <v>1192.0</v>
      </c>
      <c r="B1053" s="26" t="s">
        <v>54</v>
      </c>
      <c r="C1053" s="26" t="s">
        <v>1514</v>
      </c>
      <c r="D1053" s="28"/>
      <c r="E1053" s="26" t="s">
        <v>57</v>
      </c>
      <c r="F1053" s="26" t="s">
        <v>57</v>
      </c>
      <c r="G1053" s="26" t="s">
        <v>57</v>
      </c>
      <c r="H1053" s="26"/>
      <c r="I1053" s="26" t="s">
        <v>58</v>
      </c>
      <c r="J1053" s="26" t="s">
        <v>58</v>
      </c>
      <c r="K1053" s="29">
        <v>2.0</v>
      </c>
      <c r="L1053" s="31"/>
    </row>
    <row r="1054" hidden="1">
      <c r="A1054" s="26">
        <v>1193.0</v>
      </c>
      <c r="B1054" s="26" t="s">
        <v>54</v>
      </c>
      <c r="C1054" s="26" t="s">
        <v>1515</v>
      </c>
      <c r="D1054" s="28"/>
      <c r="E1054" s="26" t="s">
        <v>57</v>
      </c>
      <c r="F1054" s="26" t="s">
        <v>57</v>
      </c>
      <c r="G1054" s="26" t="s">
        <v>57</v>
      </c>
      <c r="H1054" s="26"/>
      <c r="I1054" s="26" t="s">
        <v>58</v>
      </c>
      <c r="J1054" s="26" t="s">
        <v>58</v>
      </c>
      <c r="K1054" s="29">
        <v>8.0</v>
      </c>
      <c r="L1054" s="31"/>
    </row>
    <row r="1055" hidden="1">
      <c r="A1055" s="26">
        <v>1194.0</v>
      </c>
      <c r="B1055" s="26" t="s">
        <v>54</v>
      </c>
      <c r="C1055" s="26" t="s">
        <v>1516</v>
      </c>
      <c r="D1055" s="28"/>
      <c r="E1055" s="26" t="s">
        <v>66</v>
      </c>
      <c r="F1055" s="26" t="s">
        <v>66</v>
      </c>
      <c r="G1055" s="26" t="s">
        <v>66</v>
      </c>
      <c r="H1055" s="26"/>
      <c r="I1055" s="26" t="s">
        <v>66</v>
      </c>
      <c r="J1055" s="26" t="s">
        <v>66</v>
      </c>
      <c r="K1055" s="29">
        <v>0.0</v>
      </c>
      <c r="L1055" s="31"/>
    </row>
    <row r="1056" hidden="1">
      <c r="A1056" s="26">
        <v>1195.0</v>
      </c>
      <c r="B1056" s="26" t="s">
        <v>54</v>
      </c>
      <c r="C1056" s="26" t="s">
        <v>239</v>
      </c>
      <c r="D1056" s="28"/>
      <c r="E1056" s="26" t="s">
        <v>57</v>
      </c>
      <c r="F1056" s="26" t="s">
        <v>57</v>
      </c>
      <c r="G1056" s="26" t="s">
        <v>57</v>
      </c>
      <c r="H1056" s="26"/>
      <c r="I1056" s="26" t="s">
        <v>58</v>
      </c>
      <c r="J1056" s="26" t="s">
        <v>58</v>
      </c>
      <c r="K1056" s="29">
        <v>10.0</v>
      </c>
      <c r="L1056" s="31"/>
    </row>
    <row r="1057" hidden="1">
      <c r="A1057" s="26">
        <v>1196.0</v>
      </c>
      <c r="B1057" s="26" t="s">
        <v>54</v>
      </c>
      <c r="C1057" s="26" t="s">
        <v>1518</v>
      </c>
      <c r="D1057" s="28"/>
      <c r="E1057" s="26" t="s">
        <v>57</v>
      </c>
      <c r="F1057" s="26" t="s">
        <v>57</v>
      </c>
      <c r="G1057" s="26" t="s">
        <v>57</v>
      </c>
      <c r="H1057" s="26"/>
      <c r="I1057" s="26" t="s">
        <v>101</v>
      </c>
      <c r="J1057" s="26" t="s">
        <v>58</v>
      </c>
      <c r="K1057" s="29">
        <v>4.0</v>
      </c>
      <c r="L1057" s="31"/>
    </row>
    <row r="1058" hidden="1">
      <c r="A1058" s="26">
        <v>1197.0</v>
      </c>
      <c r="B1058" s="26" t="s">
        <v>54</v>
      </c>
      <c r="C1058" s="26" t="s">
        <v>1520</v>
      </c>
      <c r="D1058" s="28"/>
      <c r="E1058" s="26" t="s">
        <v>66</v>
      </c>
      <c r="F1058" s="26" t="s">
        <v>66</v>
      </c>
      <c r="G1058" s="26" t="s">
        <v>66</v>
      </c>
      <c r="H1058" s="26"/>
      <c r="I1058" s="26" t="s">
        <v>66</v>
      </c>
      <c r="J1058" s="26" t="s">
        <v>66</v>
      </c>
      <c r="K1058" s="29">
        <v>0.0</v>
      </c>
      <c r="L1058" s="31"/>
    </row>
    <row r="1059" hidden="1">
      <c r="A1059" s="26">
        <v>1198.0</v>
      </c>
      <c r="B1059" s="26" t="s">
        <v>54</v>
      </c>
      <c r="C1059" s="26" t="s">
        <v>1521</v>
      </c>
      <c r="D1059" s="28"/>
      <c r="E1059" s="26" t="s">
        <v>66</v>
      </c>
      <c r="F1059" s="26" t="s">
        <v>66</v>
      </c>
      <c r="G1059" s="26" t="s">
        <v>66</v>
      </c>
      <c r="H1059" s="26"/>
      <c r="I1059" s="26" t="s">
        <v>66</v>
      </c>
      <c r="J1059" s="26" t="s">
        <v>66</v>
      </c>
      <c r="K1059" s="29">
        <v>0.0</v>
      </c>
      <c r="L1059" s="31"/>
    </row>
    <row r="1060" hidden="1">
      <c r="A1060" s="26">
        <v>1199.0</v>
      </c>
      <c r="B1060" s="26" t="s">
        <v>54</v>
      </c>
      <c r="C1060" s="26" t="s">
        <v>1522</v>
      </c>
      <c r="D1060" s="28"/>
      <c r="E1060" s="26" t="s">
        <v>57</v>
      </c>
      <c r="F1060" s="26" t="s">
        <v>57</v>
      </c>
      <c r="G1060" s="26" t="s">
        <v>57</v>
      </c>
      <c r="H1060" s="26"/>
      <c r="I1060" s="26" t="s">
        <v>58</v>
      </c>
      <c r="J1060" s="26" t="s">
        <v>58</v>
      </c>
      <c r="K1060" s="29">
        <v>2.0</v>
      </c>
      <c r="L1060" s="31"/>
    </row>
    <row r="1061" hidden="1">
      <c r="A1061" s="26">
        <v>1200.0</v>
      </c>
      <c r="B1061" s="26" t="s">
        <v>54</v>
      </c>
      <c r="C1061" s="26" t="s">
        <v>1523</v>
      </c>
      <c r="D1061" s="28"/>
      <c r="E1061" s="26" t="s">
        <v>57</v>
      </c>
      <c r="F1061" s="26" t="s">
        <v>57</v>
      </c>
      <c r="G1061" s="26" t="s">
        <v>57</v>
      </c>
      <c r="H1061" s="26"/>
      <c r="I1061" s="26" t="s">
        <v>58</v>
      </c>
      <c r="J1061" s="26" t="s">
        <v>58</v>
      </c>
      <c r="K1061" s="29">
        <v>10.0</v>
      </c>
      <c r="L1061" s="31"/>
    </row>
    <row r="1062" hidden="1">
      <c r="A1062" s="26">
        <v>1201.0</v>
      </c>
      <c r="B1062" s="26" t="s">
        <v>54</v>
      </c>
      <c r="C1062" s="26" t="s">
        <v>1524</v>
      </c>
      <c r="D1062" s="28"/>
      <c r="E1062" s="26" t="s">
        <v>57</v>
      </c>
      <c r="F1062" s="26" t="s">
        <v>57</v>
      </c>
      <c r="G1062" s="26" t="s">
        <v>57</v>
      </c>
      <c r="H1062" s="26"/>
      <c r="I1062" s="26" t="s">
        <v>58</v>
      </c>
      <c r="J1062" s="26" t="s">
        <v>64</v>
      </c>
      <c r="K1062" s="29">
        <v>11.0</v>
      </c>
      <c r="L1062" s="31"/>
    </row>
    <row r="1063" hidden="1">
      <c r="A1063" s="26">
        <v>1202.0</v>
      </c>
      <c r="B1063" s="26" t="s">
        <v>54</v>
      </c>
      <c r="C1063" s="26" t="s">
        <v>1525</v>
      </c>
      <c r="D1063" s="28"/>
      <c r="E1063" s="26" t="s">
        <v>57</v>
      </c>
      <c r="F1063" s="26" t="s">
        <v>57</v>
      </c>
      <c r="G1063" s="26" t="s">
        <v>57</v>
      </c>
      <c r="H1063" s="26"/>
      <c r="I1063" s="26" t="s">
        <v>58</v>
      </c>
      <c r="J1063" s="26" t="s">
        <v>64</v>
      </c>
      <c r="K1063" s="29">
        <v>14.0</v>
      </c>
      <c r="L1063" s="31"/>
    </row>
    <row r="1064" hidden="1">
      <c r="A1064" s="26">
        <v>1203.0</v>
      </c>
      <c r="B1064" s="26" t="s">
        <v>54</v>
      </c>
      <c r="C1064" s="26" t="s">
        <v>1526</v>
      </c>
      <c r="D1064" s="28"/>
      <c r="E1064" s="26" t="s">
        <v>57</v>
      </c>
      <c r="F1064" s="26" t="s">
        <v>57</v>
      </c>
      <c r="G1064" s="26" t="s">
        <v>57</v>
      </c>
      <c r="H1064" s="26"/>
      <c r="I1064" s="26" t="s">
        <v>58</v>
      </c>
      <c r="J1064" s="26" t="s">
        <v>58</v>
      </c>
      <c r="K1064" s="29">
        <v>5.0</v>
      </c>
      <c r="L1064" s="31"/>
    </row>
    <row r="1065" hidden="1">
      <c r="A1065" s="26">
        <v>1204.0</v>
      </c>
      <c r="B1065" s="26" t="s">
        <v>54</v>
      </c>
      <c r="C1065" s="26" t="s">
        <v>1527</v>
      </c>
      <c r="D1065" s="28"/>
      <c r="E1065" s="26" t="s">
        <v>57</v>
      </c>
      <c r="F1065" s="26" t="s">
        <v>57</v>
      </c>
      <c r="G1065" s="26" t="s">
        <v>57</v>
      </c>
      <c r="H1065" s="26"/>
      <c r="I1065" s="26" t="s">
        <v>58</v>
      </c>
      <c r="J1065" s="26" t="s">
        <v>1528</v>
      </c>
      <c r="K1065" s="29">
        <v>2.0</v>
      </c>
      <c r="L1065" s="31"/>
    </row>
    <row r="1066" hidden="1">
      <c r="A1066" s="26">
        <v>1205.0</v>
      </c>
      <c r="B1066" s="26" t="s">
        <v>54</v>
      </c>
      <c r="C1066" s="26" t="s">
        <v>1529</v>
      </c>
      <c r="D1066" s="28"/>
      <c r="E1066" s="26" t="s">
        <v>57</v>
      </c>
      <c r="F1066" s="26" t="s">
        <v>57</v>
      </c>
      <c r="G1066" s="26" t="s">
        <v>57</v>
      </c>
      <c r="H1066" s="26"/>
      <c r="I1066" s="26" t="s">
        <v>57</v>
      </c>
      <c r="J1066" s="26" t="s">
        <v>66</v>
      </c>
      <c r="K1066" s="29">
        <v>1.0</v>
      </c>
      <c r="L1066" s="31"/>
    </row>
    <row r="1067" hidden="1">
      <c r="A1067" s="26">
        <v>1206.0</v>
      </c>
      <c r="B1067" s="26" t="s">
        <v>54</v>
      </c>
      <c r="C1067" s="26" t="s">
        <v>1530</v>
      </c>
      <c r="D1067" s="28"/>
      <c r="E1067" s="26" t="s">
        <v>57</v>
      </c>
      <c r="F1067" s="26" t="s">
        <v>57</v>
      </c>
      <c r="G1067" s="26" t="s">
        <v>57</v>
      </c>
      <c r="H1067" s="26"/>
      <c r="I1067" s="26" t="s">
        <v>58</v>
      </c>
      <c r="J1067" s="26" t="s">
        <v>64</v>
      </c>
      <c r="K1067" s="29">
        <v>14.0</v>
      </c>
      <c r="L1067" s="31"/>
    </row>
    <row r="1068" hidden="1">
      <c r="A1068" s="26">
        <v>1207.0</v>
      </c>
      <c r="B1068" s="26" t="s">
        <v>54</v>
      </c>
      <c r="C1068" s="26" t="s">
        <v>1531</v>
      </c>
      <c r="D1068" s="28"/>
      <c r="E1068" s="26" t="s">
        <v>57</v>
      </c>
      <c r="F1068" s="26" t="s">
        <v>57</v>
      </c>
      <c r="G1068" s="26" t="s">
        <v>57</v>
      </c>
      <c r="H1068" s="26"/>
      <c r="I1068" s="26" t="s">
        <v>101</v>
      </c>
      <c r="J1068" s="26" t="s">
        <v>57</v>
      </c>
      <c r="K1068" s="29">
        <v>5.0</v>
      </c>
      <c r="L1068" s="31"/>
    </row>
    <row r="1069" hidden="1">
      <c r="A1069" s="26">
        <v>1208.0</v>
      </c>
      <c r="B1069" s="26" t="s">
        <v>54</v>
      </c>
      <c r="C1069" s="26" t="s">
        <v>1533</v>
      </c>
      <c r="D1069" s="28"/>
      <c r="E1069" s="26" t="s">
        <v>57</v>
      </c>
      <c r="F1069" s="26" t="s">
        <v>57</v>
      </c>
      <c r="G1069" s="26" t="s">
        <v>57</v>
      </c>
      <c r="H1069" s="26"/>
      <c r="I1069" s="26" t="s">
        <v>58</v>
      </c>
      <c r="J1069" s="26" t="s">
        <v>58</v>
      </c>
      <c r="K1069" s="29">
        <v>24.0</v>
      </c>
      <c r="L1069" s="31"/>
    </row>
    <row r="1070" hidden="1">
      <c r="A1070" s="26">
        <v>1209.0</v>
      </c>
      <c r="B1070" s="26" t="s">
        <v>54</v>
      </c>
      <c r="C1070" s="26" t="s">
        <v>1534</v>
      </c>
      <c r="D1070" s="28"/>
      <c r="E1070" s="26" t="s">
        <v>57</v>
      </c>
      <c r="F1070" s="26" t="s">
        <v>57</v>
      </c>
      <c r="G1070" s="26" t="s">
        <v>57</v>
      </c>
      <c r="H1070" s="26"/>
      <c r="I1070" s="26" t="s">
        <v>58</v>
      </c>
      <c r="J1070" s="26" t="s">
        <v>58</v>
      </c>
      <c r="K1070" s="29">
        <v>1.0</v>
      </c>
      <c r="L1070" s="31"/>
    </row>
    <row r="1071" hidden="1">
      <c r="A1071" s="26">
        <v>1210.0</v>
      </c>
      <c r="B1071" s="26" t="s">
        <v>54</v>
      </c>
      <c r="C1071" s="26" t="s">
        <v>1535</v>
      </c>
      <c r="D1071" s="28"/>
      <c r="E1071" s="26" t="s">
        <v>57</v>
      </c>
      <c r="F1071" s="26" t="s">
        <v>57</v>
      </c>
      <c r="G1071" s="26" t="s">
        <v>57</v>
      </c>
      <c r="H1071" s="26"/>
      <c r="I1071" s="26" t="s">
        <v>58</v>
      </c>
      <c r="J1071" s="26" t="s">
        <v>58</v>
      </c>
      <c r="K1071" s="29">
        <v>14.0</v>
      </c>
      <c r="L1071" s="31"/>
    </row>
    <row r="1072" hidden="1">
      <c r="A1072" s="26">
        <v>1211.0</v>
      </c>
      <c r="B1072" s="26" t="s">
        <v>54</v>
      </c>
      <c r="C1072" s="26" t="s">
        <v>1536</v>
      </c>
      <c r="D1072" s="28"/>
      <c r="E1072" s="26" t="s">
        <v>57</v>
      </c>
      <c r="F1072" s="26" t="s">
        <v>57</v>
      </c>
      <c r="G1072" s="26" t="s">
        <v>57</v>
      </c>
      <c r="H1072" s="26"/>
      <c r="I1072" s="26" t="s">
        <v>58</v>
      </c>
      <c r="J1072" s="26" t="s">
        <v>58</v>
      </c>
      <c r="K1072" s="29">
        <v>30.0</v>
      </c>
      <c r="L1072" s="31"/>
    </row>
    <row r="1073" hidden="1">
      <c r="A1073" s="26">
        <v>1212.0</v>
      </c>
      <c r="B1073" s="26" t="s">
        <v>54</v>
      </c>
      <c r="C1073" s="26" t="s">
        <v>1537</v>
      </c>
      <c r="D1073" s="28"/>
      <c r="E1073" s="26" t="s">
        <v>57</v>
      </c>
      <c r="F1073" s="26" t="s">
        <v>57</v>
      </c>
      <c r="G1073" s="26" t="s">
        <v>57</v>
      </c>
      <c r="H1073" s="26"/>
      <c r="I1073" s="26" t="s">
        <v>58</v>
      </c>
      <c r="J1073" s="26" t="s">
        <v>58</v>
      </c>
      <c r="K1073" s="29">
        <v>16.0</v>
      </c>
      <c r="L1073" s="31"/>
    </row>
    <row r="1074" hidden="1">
      <c r="A1074" s="26">
        <v>1213.0</v>
      </c>
      <c r="B1074" s="26" t="s">
        <v>54</v>
      </c>
      <c r="C1074" s="26" t="s">
        <v>1539</v>
      </c>
      <c r="D1074" s="28"/>
      <c r="E1074" s="26" t="s">
        <v>57</v>
      </c>
      <c r="F1074" s="26" t="s">
        <v>57</v>
      </c>
      <c r="G1074" s="26" t="s">
        <v>57</v>
      </c>
      <c r="H1074" s="26"/>
      <c r="I1074" s="26" t="s">
        <v>58</v>
      </c>
      <c r="J1074" s="26" t="s">
        <v>58</v>
      </c>
      <c r="K1074" s="29">
        <v>7.0</v>
      </c>
      <c r="L1074" s="31"/>
    </row>
    <row r="1075" hidden="1">
      <c r="A1075" s="26">
        <v>1214.0</v>
      </c>
      <c r="B1075" s="26" t="s">
        <v>54</v>
      </c>
      <c r="C1075" s="26" t="s">
        <v>1540</v>
      </c>
      <c r="D1075" s="28"/>
      <c r="E1075" s="26" t="s">
        <v>57</v>
      </c>
      <c r="F1075" s="26" t="s">
        <v>57</v>
      </c>
      <c r="G1075" s="26" t="s">
        <v>57</v>
      </c>
      <c r="H1075" s="26"/>
      <c r="I1075" s="26" t="s">
        <v>58</v>
      </c>
      <c r="J1075" s="26" t="s">
        <v>64</v>
      </c>
      <c r="K1075" s="29">
        <v>17.0</v>
      </c>
      <c r="L1075" s="31"/>
    </row>
    <row r="1076" hidden="1">
      <c r="A1076" s="26">
        <v>1215.0</v>
      </c>
      <c r="B1076" s="26" t="s">
        <v>54</v>
      </c>
      <c r="C1076" s="26" t="s">
        <v>1332</v>
      </c>
      <c r="D1076" s="28"/>
      <c r="E1076" s="26" t="s">
        <v>66</v>
      </c>
      <c r="F1076" s="26" t="s">
        <v>66</v>
      </c>
      <c r="G1076" s="26" t="s">
        <v>66</v>
      </c>
      <c r="H1076" s="26"/>
      <c r="I1076" s="26" t="s">
        <v>66</v>
      </c>
      <c r="J1076" s="26" t="s">
        <v>66</v>
      </c>
      <c r="K1076" s="29">
        <v>0.0</v>
      </c>
      <c r="L1076" s="31"/>
    </row>
    <row r="1077" hidden="1">
      <c r="A1077" s="26">
        <v>1216.0</v>
      </c>
      <c r="B1077" s="26" t="s">
        <v>54</v>
      </c>
      <c r="C1077" s="26" t="s">
        <v>1542</v>
      </c>
      <c r="D1077" s="28"/>
      <c r="E1077" s="26" t="s">
        <v>57</v>
      </c>
      <c r="F1077" s="26" t="s">
        <v>57</v>
      </c>
      <c r="G1077" s="26" t="s">
        <v>57</v>
      </c>
      <c r="H1077" s="26"/>
      <c r="I1077" s="26" t="s">
        <v>101</v>
      </c>
      <c r="J1077" s="26" t="s">
        <v>64</v>
      </c>
      <c r="K1077" s="29">
        <v>11.0</v>
      </c>
      <c r="L1077" s="31"/>
    </row>
    <row r="1078" hidden="1">
      <c r="A1078" s="26">
        <v>1217.0</v>
      </c>
      <c r="B1078" s="26" t="s">
        <v>54</v>
      </c>
      <c r="C1078" s="26" t="s">
        <v>1543</v>
      </c>
      <c r="D1078" s="28"/>
      <c r="E1078" s="26" t="s">
        <v>57</v>
      </c>
      <c r="F1078" s="26" t="s">
        <v>57</v>
      </c>
      <c r="G1078" s="26" t="s">
        <v>57</v>
      </c>
      <c r="H1078" s="26"/>
      <c r="I1078" s="26" t="s">
        <v>58</v>
      </c>
      <c r="J1078" s="26" t="s">
        <v>66</v>
      </c>
      <c r="K1078" s="29">
        <v>2.0</v>
      </c>
      <c r="L1078" s="31"/>
    </row>
    <row r="1079" hidden="1">
      <c r="A1079" s="26">
        <v>1218.0</v>
      </c>
      <c r="B1079" s="26" t="s">
        <v>54</v>
      </c>
      <c r="C1079" s="26" t="s">
        <v>1544</v>
      </c>
      <c r="D1079" s="28"/>
      <c r="E1079" s="26" t="s">
        <v>57</v>
      </c>
      <c r="F1079" s="26" t="s">
        <v>57</v>
      </c>
      <c r="G1079" s="26" t="s">
        <v>57</v>
      </c>
      <c r="H1079" s="26"/>
      <c r="I1079" s="26" t="s">
        <v>58</v>
      </c>
      <c r="J1079" s="26" t="s">
        <v>58</v>
      </c>
      <c r="K1079" s="29">
        <v>9.0</v>
      </c>
      <c r="L1079" s="31"/>
    </row>
    <row r="1080" hidden="1">
      <c r="A1080" s="26">
        <v>1219.0</v>
      </c>
      <c r="B1080" s="26" t="s">
        <v>54</v>
      </c>
      <c r="C1080" s="26" t="s">
        <v>1545</v>
      </c>
      <c r="D1080" s="28"/>
      <c r="E1080" s="26" t="s">
        <v>57</v>
      </c>
      <c r="F1080" s="26" t="s">
        <v>57</v>
      </c>
      <c r="G1080" s="26" t="s">
        <v>57</v>
      </c>
      <c r="H1080" s="26"/>
      <c r="I1080" s="26" t="s">
        <v>58</v>
      </c>
      <c r="J1080" s="26" t="s">
        <v>58</v>
      </c>
      <c r="K1080" s="29">
        <v>9.0</v>
      </c>
      <c r="L1080" s="31"/>
    </row>
    <row r="1081" hidden="1">
      <c r="A1081" s="26">
        <v>1220.0</v>
      </c>
      <c r="B1081" s="26" t="s">
        <v>54</v>
      </c>
      <c r="C1081" s="26" t="s">
        <v>1546</v>
      </c>
      <c r="D1081" s="28"/>
      <c r="E1081" s="26" t="s">
        <v>57</v>
      </c>
      <c r="F1081" s="26" t="s">
        <v>57</v>
      </c>
      <c r="G1081" s="26" t="s">
        <v>57</v>
      </c>
      <c r="H1081" s="26"/>
      <c r="I1081" s="26" t="s">
        <v>58</v>
      </c>
      <c r="J1081" s="26" t="s">
        <v>58</v>
      </c>
      <c r="K1081" s="29">
        <v>3.0</v>
      </c>
      <c r="L1081" s="31"/>
    </row>
    <row r="1082" hidden="1">
      <c r="A1082" s="26">
        <v>1221.0</v>
      </c>
      <c r="B1082" s="26" t="s">
        <v>54</v>
      </c>
      <c r="C1082" s="26" t="s">
        <v>1549</v>
      </c>
      <c r="D1082" s="28"/>
      <c r="E1082" s="26" t="s">
        <v>57</v>
      </c>
      <c r="F1082" s="26" t="s">
        <v>57</v>
      </c>
      <c r="G1082" s="26" t="s">
        <v>57</v>
      </c>
      <c r="H1082" s="26"/>
      <c r="I1082" s="26" t="s">
        <v>859</v>
      </c>
      <c r="J1082" s="26" t="s">
        <v>58</v>
      </c>
      <c r="K1082" s="29">
        <v>1.0</v>
      </c>
      <c r="L1082" s="31"/>
    </row>
    <row r="1083" hidden="1">
      <c r="A1083" s="26">
        <v>1222.0</v>
      </c>
      <c r="B1083" s="26" t="s">
        <v>54</v>
      </c>
      <c r="C1083" s="26" t="s">
        <v>1550</v>
      </c>
      <c r="D1083" s="28"/>
      <c r="E1083" s="26" t="s">
        <v>57</v>
      </c>
      <c r="F1083" s="26" t="s">
        <v>57</v>
      </c>
      <c r="G1083" s="26" t="s">
        <v>57</v>
      </c>
      <c r="H1083" s="26"/>
      <c r="I1083" s="26" t="s">
        <v>58</v>
      </c>
      <c r="J1083" s="26" t="s">
        <v>58</v>
      </c>
      <c r="K1083" s="29">
        <v>5.0</v>
      </c>
      <c r="L1083" s="31"/>
    </row>
    <row r="1084" hidden="1">
      <c r="A1084" s="26">
        <v>1224.0</v>
      </c>
      <c r="B1084" s="26" t="s">
        <v>54</v>
      </c>
      <c r="C1084" s="26" t="s">
        <v>1551</v>
      </c>
      <c r="D1084" s="28"/>
      <c r="E1084" s="26" t="s">
        <v>57</v>
      </c>
      <c r="F1084" s="26" t="s">
        <v>57</v>
      </c>
      <c r="G1084" s="26" t="s">
        <v>57</v>
      </c>
      <c r="H1084" s="26"/>
      <c r="I1084" s="26" t="s">
        <v>58</v>
      </c>
      <c r="J1084" s="26" t="s">
        <v>58</v>
      </c>
      <c r="K1084" s="29">
        <v>16.0</v>
      </c>
      <c r="L1084" s="31"/>
    </row>
    <row r="1085" hidden="1">
      <c r="A1085" s="26">
        <v>1225.0</v>
      </c>
      <c r="B1085" s="26" t="s">
        <v>54</v>
      </c>
      <c r="C1085" s="26" t="s">
        <v>1552</v>
      </c>
      <c r="D1085" s="28"/>
      <c r="E1085" s="26" t="s">
        <v>57</v>
      </c>
      <c r="F1085" s="26" t="s">
        <v>57</v>
      </c>
      <c r="G1085" s="26" t="s">
        <v>57</v>
      </c>
      <c r="H1085" s="26"/>
      <c r="I1085" s="26" t="s">
        <v>58</v>
      </c>
      <c r="J1085" s="26" t="s">
        <v>66</v>
      </c>
      <c r="K1085" s="29">
        <v>6.0</v>
      </c>
      <c r="L1085" s="31"/>
    </row>
    <row r="1086">
      <c r="A1086" s="26">
        <v>1226.0</v>
      </c>
      <c r="B1086" s="26" t="s">
        <v>54</v>
      </c>
      <c r="C1086" s="26" t="s">
        <v>1554</v>
      </c>
      <c r="D1086" s="28"/>
      <c r="E1086" s="26" t="s">
        <v>57</v>
      </c>
      <c r="F1086" s="26" t="s">
        <v>57</v>
      </c>
      <c r="G1086" s="26" t="s">
        <v>57</v>
      </c>
      <c r="H1086" s="26"/>
      <c r="I1086" s="26" t="s">
        <v>58</v>
      </c>
      <c r="J1086" s="26" t="s">
        <v>64</v>
      </c>
      <c r="K1086" s="29">
        <v>7.0</v>
      </c>
      <c r="L1086" s="31"/>
    </row>
    <row r="1087" hidden="1">
      <c r="A1087" s="26">
        <v>1227.0</v>
      </c>
      <c r="B1087" s="26" t="s">
        <v>54</v>
      </c>
      <c r="C1087" s="26" t="s">
        <v>1555</v>
      </c>
      <c r="D1087" s="28"/>
      <c r="E1087" s="26" t="s">
        <v>57</v>
      </c>
      <c r="F1087" s="26" t="s">
        <v>57</v>
      </c>
      <c r="G1087" s="26" t="s">
        <v>57</v>
      </c>
      <c r="H1087" s="26"/>
      <c r="I1087" s="26" t="s">
        <v>101</v>
      </c>
      <c r="J1087" s="26" t="s">
        <v>58</v>
      </c>
      <c r="K1087" s="29">
        <v>4.0</v>
      </c>
      <c r="L1087" s="31"/>
    </row>
    <row r="1088" hidden="1">
      <c r="A1088" s="26">
        <v>1228.0</v>
      </c>
      <c r="B1088" s="26" t="s">
        <v>54</v>
      </c>
      <c r="C1088" s="26" t="s">
        <v>1557</v>
      </c>
      <c r="D1088" s="28"/>
      <c r="E1088" s="26" t="s">
        <v>57</v>
      </c>
      <c r="F1088" s="26" t="s">
        <v>57</v>
      </c>
      <c r="G1088" s="26" t="s">
        <v>57</v>
      </c>
      <c r="H1088" s="26"/>
      <c r="I1088" s="26" t="s">
        <v>58</v>
      </c>
      <c r="J1088" s="26" t="s">
        <v>58</v>
      </c>
      <c r="K1088" s="29">
        <v>5.0</v>
      </c>
      <c r="L1088" s="31"/>
    </row>
    <row r="1089" hidden="1">
      <c r="A1089" s="26">
        <v>1229.0</v>
      </c>
      <c r="B1089" s="26" t="s">
        <v>54</v>
      </c>
      <c r="C1089" s="26" t="s">
        <v>1558</v>
      </c>
      <c r="D1089" s="28"/>
      <c r="E1089" s="26" t="s">
        <v>57</v>
      </c>
      <c r="F1089" s="26" t="s">
        <v>57</v>
      </c>
      <c r="G1089" s="26" t="s">
        <v>57</v>
      </c>
      <c r="H1089" s="26"/>
      <c r="I1089" s="26" t="s">
        <v>58</v>
      </c>
      <c r="J1089" s="26" t="s">
        <v>58</v>
      </c>
      <c r="K1089" s="29">
        <v>4.0</v>
      </c>
      <c r="L1089" s="31"/>
    </row>
    <row r="1090" hidden="1">
      <c r="A1090" s="26">
        <v>1230.0</v>
      </c>
      <c r="B1090" s="26" t="s">
        <v>54</v>
      </c>
      <c r="C1090" s="26" t="s">
        <v>1559</v>
      </c>
      <c r="D1090" s="28"/>
      <c r="E1090" s="26" t="s">
        <v>57</v>
      </c>
      <c r="F1090" s="26" t="s">
        <v>57</v>
      </c>
      <c r="G1090" s="26" t="s">
        <v>57</v>
      </c>
      <c r="H1090" s="26"/>
      <c r="I1090" s="26" t="s">
        <v>58</v>
      </c>
      <c r="J1090" s="26" t="s">
        <v>58</v>
      </c>
      <c r="K1090" s="29">
        <v>10.0</v>
      </c>
      <c r="L1090" s="31"/>
    </row>
    <row r="1091" hidden="1">
      <c r="A1091" s="26">
        <v>1231.0</v>
      </c>
      <c r="B1091" s="26" t="s">
        <v>54</v>
      </c>
      <c r="C1091" s="26" t="s">
        <v>209</v>
      </c>
      <c r="D1091" s="28"/>
      <c r="E1091" s="26" t="s">
        <v>57</v>
      </c>
      <c r="F1091" s="26" t="s">
        <v>57</v>
      </c>
      <c r="G1091" s="26" t="s">
        <v>57</v>
      </c>
      <c r="H1091" s="26"/>
      <c r="I1091" s="26" t="s">
        <v>58</v>
      </c>
      <c r="J1091" s="26" t="s">
        <v>58</v>
      </c>
      <c r="K1091" s="29">
        <v>23.0</v>
      </c>
      <c r="L1091" s="31"/>
    </row>
    <row r="1092" hidden="1">
      <c r="A1092" s="26">
        <v>1232.0</v>
      </c>
      <c r="B1092" s="26" t="s">
        <v>54</v>
      </c>
      <c r="C1092" s="26" t="s">
        <v>1562</v>
      </c>
      <c r="D1092" s="28"/>
      <c r="E1092" s="26" t="s">
        <v>57</v>
      </c>
      <c r="F1092" s="26" t="s">
        <v>57</v>
      </c>
      <c r="G1092" s="26" t="s">
        <v>57</v>
      </c>
      <c r="H1092" s="26"/>
      <c r="I1092" s="26" t="s">
        <v>58</v>
      </c>
      <c r="J1092" s="26" t="s">
        <v>58</v>
      </c>
      <c r="K1092" s="29">
        <v>1.0</v>
      </c>
      <c r="L1092" s="31"/>
    </row>
    <row r="1093" hidden="1">
      <c r="A1093" s="26">
        <v>1233.0</v>
      </c>
      <c r="B1093" s="26" t="s">
        <v>54</v>
      </c>
      <c r="C1093" s="26" t="s">
        <v>1563</v>
      </c>
      <c r="D1093" s="28"/>
      <c r="E1093" s="26" t="s">
        <v>57</v>
      </c>
      <c r="F1093" s="26" t="s">
        <v>57</v>
      </c>
      <c r="G1093" s="26" t="s">
        <v>57</v>
      </c>
      <c r="H1093" s="26"/>
      <c r="I1093" s="26" t="s">
        <v>58</v>
      </c>
      <c r="J1093" s="26" t="s">
        <v>58</v>
      </c>
      <c r="K1093" s="29">
        <v>2.0</v>
      </c>
      <c r="L1093" s="31"/>
    </row>
    <row r="1094" hidden="1">
      <c r="A1094" s="26">
        <v>1234.0</v>
      </c>
      <c r="B1094" s="26" t="s">
        <v>54</v>
      </c>
      <c r="C1094" s="26" t="s">
        <v>1564</v>
      </c>
      <c r="D1094" s="28"/>
      <c r="E1094" s="26" t="s">
        <v>57</v>
      </c>
      <c r="F1094" s="26" t="s">
        <v>57</v>
      </c>
      <c r="G1094" s="26" t="s">
        <v>57</v>
      </c>
      <c r="H1094" s="26"/>
      <c r="I1094" s="26" t="s">
        <v>58</v>
      </c>
      <c r="J1094" s="26" t="s">
        <v>64</v>
      </c>
      <c r="K1094" s="29">
        <v>22.0</v>
      </c>
      <c r="L1094" s="31"/>
    </row>
    <row r="1095" hidden="1">
      <c r="A1095" s="26">
        <v>1235.0</v>
      </c>
      <c r="B1095" s="26" t="s">
        <v>54</v>
      </c>
      <c r="C1095" s="26" t="s">
        <v>1565</v>
      </c>
      <c r="D1095" s="28"/>
      <c r="E1095" s="26" t="s">
        <v>66</v>
      </c>
      <c r="F1095" s="26" t="s">
        <v>66</v>
      </c>
      <c r="G1095" s="26" t="s">
        <v>66</v>
      </c>
      <c r="H1095" s="26"/>
      <c r="I1095" s="26" t="s">
        <v>66</v>
      </c>
      <c r="J1095" s="26" t="s">
        <v>66</v>
      </c>
      <c r="K1095" s="29">
        <v>0.0</v>
      </c>
      <c r="L1095" s="31"/>
    </row>
    <row r="1096" hidden="1">
      <c r="A1096" s="26">
        <v>1236.0</v>
      </c>
      <c r="B1096" s="26" t="s">
        <v>54</v>
      </c>
      <c r="C1096" s="26" t="s">
        <v>1567</v>
      </c>
      <c r="D1096" s="28"/>
      <c r="E1096" s="26" t="s">
        <v>66</v>
      </c>
      <c r="F1096" s="26" t="s">
        <v>66</v>
      </c>
      <c r="G1096" s="26" t="s">
        <v>66</v>
      </c>
      <c r="H1096" s="26"/>
      <c r="I1096" s="26" t="s">
        <v>66</v>
      </c>
      <c r="J1096" s="26" t="s">
        <v>66</v>
      </c>
      <c r="K1096" s="29">
        <v>0.0</v>
      </c>
      <c r="L1096" s="31"/>
    </row>
    <row r="1097" hidden="1">
      <c r="A1097" s="26">
        <v>1237.0</v>
      </c>
      <c r="B1097" s="26" t="s">
        <v>54</v>
      </c>
      <c r="C1097" s="26" t="s">
        <v>1568</v>
      </c>
      <c r="D1097" s="28"/>
      <c r="E1097" s="26" t="s">
        <v>66</v>
      </c>
      <c r="F1097" s="26" t="s">
        <v>66</v>
      </c>
      <c r="G1097" s="26" t="s">
        <v>66</v>
      </c>
      <c r="H1097" s="26"/>
      <c r="I1097" s="26" t="s">
        <v>66</v>
      </c>
      <c r="J1097" s="26" t="s">
        <v>66</v>
      </c>
      <c r="K1097" s="29">
        <v>0.0</v>
      </c>
      <c r="L1097" s="31"/>
    </row>
    <row r="1098" hidden="1">
      <c r="A1098" s="26">
        <v>1238.0</v>
      </c>
      <c r="B1098" s="26" t="s">
        <v>54</v>
      </c>
      <c r="C1098" s="26" t="s">
        <v>1570</v>
      </c>
      <c r="D1098" s="28"/>
      <c r="E1098" s="26" t="s">
        <v>183</v>
      </c>
      <c r="F1098" s="26" t="s">
        <v>57</v>
      </c>
      <c r="G1098" s="26" t="s">
        <v>57</v>
      </c>
      <c r="H1098" s="26"/>
      <c r="I1098" s="26" t="s">
        <v>58</v>
      </c>
      <c r="J1098" s="26" t="s">
        <v>58</v>
      </c>
      <c r="K1098" s="29">
        <v>26.0</v>
      </c>
      <c r="L1098" s="31"/>
    </row>
    <row r="1099" hidden="1">
      <c r="A1099" s="26">
        <v>1239.0</v>
      </c>
      <c r="B1099" s="26" t="s">
        <v>54</v>
      </c>
      <c r="C1099" s="26" t="s">
        <v>1571</v>
      </c>
      <c r="D1099" s="28"/>
      <c r="E1099" s="26" t="s">
        <v>57</v>
      </c>
      <c r="F1099" s="26" t="s">
        <v>57</v>
      </c>
      <c r="G1099" s="26" t="s">
        <v>57</v>
      </c>
      <c r="H1099" s="26"/>
      <c r="I1099" s="26" t="s">
        <v>57</v>
      </c>
      <c r="J1099" s="26" t="s">
        <v>57</v>
      </c>
      <c r="K1099" s="29">
        <v>2.0</v>
      </c>
      <c r="L1099" s="31"/>
    </row>
    <row r="1100" hidden="1">
      <c r="A1100" s="26">
        <v>1240.0</v>
      </c>
      <c r="B1100" s="26" t="s">
        <v>54</v>
      </c>
      <c r="C1100" s="26" t="s">
        <v>1572</v>
      </c>
      <c r="D1100" s="28"/>
      <c r="E1100" s="26" t="s">
        <v>66</v>
      </c>
      <c r="F1100" s="26" t="s">
        <v>66</v>
      </c>
      <c r="G1100" s="26" t="s">
        <v>66</v>
      </c>
      <c r="H1100" s="26"/>
      <c r="I1100" s="26" t="s">
        <v>66</v>
      </c>
      <c r="J1100" s="26" t="s">
        <v>66</v>
      </c>
      <c r="K1100" s="29">
        <v>0.0</v>
      </c>
      <c r="L1100" s="31"/>
    </row>
    <row r="1101" hidden="1">
      <c r="A1101" s="26">
        <v>1241.0</v>
      </c>
      <c r="B1101" s="26" t="s">
        <v>54</v>
      </c>
      <c r="C1101" s="26" t="s">
        <v>1573</v>
      </c>
      <c r="D1101" s="28"/>
      <c r="E1101" s="26" t="s">
        <v>82</v>
      </c>
      <c r="F1101" s="26" t="s">
        <v>82</v>
      </c>
      <c r="G1101" s="26" t="s">
        <v>82</v>
      </c>
      <c r="H1101" s="26"/>
      <c r="I1101" s="26" t="s">
        <v>299</v>
      </c>
      <c r="J1101" s="26" t="s">
        <v>64</v>
      </c>
      <c r="K1101" s="29">
        <v>1.0</v>
      </c>
      <c r="L1101" s="31"/>
    </row>
    <row r="1102" hidden="1">
      <c r="A1102" s="26">
        <v>1242.0</v>
      </c>
      <c r="B1102" s="26" t="s">
        <v>54</v>
      </c>
      <c r="C1102" s="26" t="s">
        <v>1574</v>
      </c>
      <c r="D1102" s="28"/>
      <c r="E1102" s="26" t="s">
        <v>57</v>
      </c>
      <c r="F1102" s="26" t="s">
        <v>57</v>
      </c>
      <c r="G1102" s="26" t="s">
        <v>57</v>
      </c>
      <c r="H1102" s="26"/>
      <c r="I1102" s="26" t="s">
        <v>58</v>
      </c>
      <c r="J1102" s="26" t="s">
        <v>64</v>
      </c>
      <c r="K1102" s="29">
        <v>3.0</v>
      </c>
      <c r="L1102" s="31"/>
    </row>
    <row r="1103" hidden="1">
      <c r="A1103" s="26">
        <v>1243.0</v>
      </c>
      <c r="B1103" s="26" t="s">
        <v>54</v>
      </c>
      <c r="C1103" s="26" t="s">
        <v>1576</v>
      </c>
      <c r="D1103" s="28"/>
      <c r="E1103" s="26" t="s">
        <v>57</v>
      </c>
      <c r="F1103" s="26" t="s">
        <v>57</v>
      </c>
      <c r="G1103" s="26" t="s">
        <v>57</v>
      </c>
      <c r="H1103" s="26"/>
      <c r="I1103" s="26" t="s">
        <v>1577</v>
      </c>
      <c r="J1103" s="26" t="s">
        <v>58</v>
      </c>
      <c r="K1103" s="29">
        <v>1.0</v>
      </c>
      <c r="L1103" s="31"/>
    </row>
    <row r="1104" hidden="1">
      <c r="A1104" s="26">
        <v>1245.0</v>
      </c>
      <c r="B1104" s="26" t="s">
        <v>54</v>
      </c>
      <c r="C1104" s="26" t="s">
        <v>1522</v>
      </c>
      <c r="D1104" s="28"/>
      <c r="E1104" s="26" t="s">
        <v>57</v>
      </c>
      <c r="F1104" s="26" t="s">
        <v>57</v>
      </c>
      <c r="G1104" s="26" t="s">
        <v>57</v>
      </c>
      <c r="H1104" s="26"/>
      <c r="I1104" s="26" t="s">
        <v>58</v>
      </c>
      <c r="J1104" s="26" t="s">
        <v>58</v>
      </c>
      <c r="K1104" s="29">
        <v>2.0</v>
      </c>
      <c r="L1104" s="31"/>
    </row>
    <row r="1105" hidden="1">
      <c r="A1105" s="26">
        <v>1246.0</v>
      </c>
      <c r="B1105" s="26" t="s">
        <v>54</v>
      </c>
      <c r="C1105" s="26" t="s">
        <v>1578</v>
      </c>
      <c r="D1105" s="28"/>
      <c r="E1105" s="26" t="s">
        <v>66</v>
      </c>
      <c r="F1105" s="26" t="s">
        <v>66</v>
      </c>
      <c r="G1105" s="26" t="s">
        <v>66</v>
      </c>
      <c r="H1105" s="26" t="s">
        <v>66</v>
      </c>
      <c r="I1105" s="26" t="s">
        <v>66</v>
      </c>
      <c r="J1105" s="26" t="s">
        <v>66</v>
      </c>
      <c r="K1105" s="29">
        <v>0.0</v>
      </c>
      <c r="L1105" s="31"/>
    </row>
    <row r="1106" hidden="1">
      <c r="A1106" s="26">
        <v>1247.0</v>
      </c>
      <c r="B1106" s="26" t="s">
        <v>54</v>
      </c>
      <c r="C1106" s="26" t="s">
        <v>1579</v>
      </c>
      <c r="D1106" s="28"/>
      <c r="E1106" s="26" t="s">
        <v>66</v>
      </c>
      <c r="F1106" s="26" t="s">
        <v>66</v>
      </c>
      <c r="G1106" s="26" t="s">
        <v>66</v>
      </c>
      <c r="H1106" s="26"/>
      <c r="I1106" s="26" t="s">
        <v>66</v>
      </c>
      <c r="J1106" s="26" t="s">
        <v>66</v>
      </c>
      <c r="K1106" s="29">
        <v>0.0</v>
      </c>
      <c r="L1106" s="31"/>
    </row>
    <row r="1107" hidden="1">
      <c r="A1107" s="26">
        <v>1248.0</v>
      </c>
      <c r="B1107" s="26" t="s">
        <v>54</v>
      </c>
      <c r="C1107" s="26" t="s">
        <v>1580</v>
      </c>
      <c r="D1107" s="28"/>
      <c r="E1107" s="26" t="s">
        <v>57</v>
      </c>
      <c r="F1107" s="26" t="s">
        <v>57</v>
      </c>
      <c r="G1107" s="26" t="s">
        <v>57</v>
      </c>
      <c r="H1107" s="26"/>
      <c r="I1107" s="26" t="s">
        <v>58</v>
      </c>
      <c r="J1107" s="26" t="s">
        <v>58</v>
      </c>
      <c r="K1107" s="29">
        <v>2.0</v>
      </c>
      <c r="L1107" s="31"/>
    </row>
    <row r="1108" hidden="1">
      <c r="A1108" s="26">
        <v>1249.0</v>
      </c>
      <c r="B1108" s="26" t="s">
        <v>54</v>
      </c>
      <c r="C1108" s="26" t="s">
        <v>1581</v>
      </c>
      <c r="D1108" s="28"/>
      <c r="E1108" s="26" t="s">
        <v>57</v>
      </c>
      <c r="F1108" s="26" t="s">
        <v>57</v>
      </c>
      <c r="G1108" s="26" t="s">
        <v>57</v>
      </c>
      <c r="H1108" s="26"/>
      <c r="I1108" s="26" t="s">
        <v>58</v>
      </c>
      <c r="J1108" s="26" t="s">
        <v>58</v>
      </c>
      <c r="K1108" s="29">
        <v>17.0</v>
      </c>
      <c r="L1108" s="31"/>
    </row>
    <row r="1109" hidden="1">
      <c r="A1109" s="26">
        <v>1250.0</v>
      </c>
      <c r="B1109" s="26" t="s">
        <v>54</v>
      </c>
      <c r="C1109" s="26" t="s">
        <v>1582</v>
      </c>
      <c r="D1109" s="28"/>
      <c r="E1109" s="26" t="s">
        <v>57</v>
      </c>
      <c r="F1109" s="26" t="s">
        <v>57</v>
      </c>
      <c r="G1109" s="26" t="s">
        <v>57</v>
      </c>
      <c r="H1109" s="26"/>
      <c r="I1109" s="26" t="s">
        <v>58</v>
      </c>
      <c r="J1109" s="26" t="s">
        <v>58</v>
      </c>
      <c r="K1109" s="29">
        <v>3.0</v>
      </c>
      <c r="L1109" s="31"/>
    </row>
    <row r="1110" hidden="1">
      <c r="A1110" s="26">
        <v>1251.0</v>
      </c>
      <c r="B1110" s="26" t="s">
        <v>54</v>
      </c>
      <c r="C1110" s="26" t="s">
        <v>1583</v>
      </c>
      <c r="D1110" s="28"/>
      <c r="E1110" s="26" t="s">
        <v>57</v>
      </c>
      <c r="F1110" s="26" t="s">
        <v>57</v>
      </c>
      <c r="G1110" s="26" t="s">
        <v>66</v>
      </c>
      <c r="H1110" s="26"/>
      <c r="I1110" s="26" t="s">
        <v>58</v>
      </c>
      <c r="J1110" s="26" t="s">
        <v>66</v>
      </c>
      <c r="K1110" s="29">
        <v>10.0</v>
      </c>
      <c r="L1110" s="31"/>
    </row>
    <row r="1111" hidden="1">
      <c r="A1111" s="26">
        <v>1252.0</v>
      </c>
      <c r="B1111" s="26" t="s">
        <v>54</v>
      </c>
      <c r="C1111" s="26" t="s">
        <v>1584</v>
      </c>
      <c r="D1111" s="28"/>
      <c r="E1111" s="26" t="s">
        <v>57</v>
      </c>
      <c r="F1111" s="26" t="s">
        <v>57</v>
      </c>
      <c r="G1111" s="26" t="s">
        <v>57</v>
      </c>
      <c r="H1111" s="26"/>
      <c r="I1111" s="26" t="s">
        <v>58</v>
      </c>
      <c r="J1111" s="26" t="s">
        <v>58</v>
      </c>
      <c r="K1111" s="29">
        <v>9.0</v>
      </c>
      <c r="L1111" s="31"/>
    </row>
    <row r="1112" hidden="1">
      <c r="A1112" s="26">
        <v>1253.0</v>
      </c>
      <c r="B1112" s="26" t="s">
        <v>54</v>
      </c>
      <c r="C1112" s="26" t="s">
        <v>1585</v>
      </c>
      <c r="D1112" s="28"/>
      <c r="E1112" s="26" t="s">
        <v>57</v>
      </c>
      <c r="F1112" s="26" t="s">
        <v>57</v>
      </c>
      <c r="G1112" s="26" t="s">
        <v>57</v>
      </c>
      <c r="H1112" s="26" t="s">
        <v>57</v>
      </c>
      <c r="I1112" s="26" t="s">
        <v>58</v>
      </c>
      <c r="J1112" s="26" t="s">
        <v>58</v>
      </c>
      <c r="K1112" s="29">
        <v>11.0</v>
      </c>
      <c r="L1112" s="31"/>
    </row>
    <row r="1113" hidden="1">
      <c r="A1113" s="26">
        <v>1254.0</v>
      </c>
      <c r="B1113" s="26" t="s">
        <v>54</v>
      </c>
      <c r="C1113" s="26" t="s">
        <v>1586</v>
      </c>
      <c r="D1113" s="28"/>
      <c r="E1113" s="26" t="s">
        <v>57</v>
      </c>
      <c r="F1113" s="26" t="s">
        <v>57</v>
      </c>
      <c r="G1113" s="26" t="s">
        <v>57</v>
      </c>
      <c r="H1113" s="26"/>
      <c r="I1113" s="26" t="s">
        <v>58</v>
      </c>
      <c r="J1113" s="26" t="s">
        <v>58</v>
      </c>
      <c r="K1113" s="29">
        <v>2.0</v>
      </c>
      <c r="L1113" s="31"/>
    </row>
    <row r="1114" hidden="1">
      <c r="A1114" s="26">
        <v>1255.0</v>
      </c>
      <c r="B1114" s="26" t="s">
        <v>54</v>
      </c>
      <c r="C1114" s="26" t="s">
        <v>1588</v>
      </c>
      <c r="D1114" s="28"/>
      <c r="E1114" s="26" t="s">
        <v>57</v>
      </c>
      <c r="F1114" s="26" t="s">
        <v>57</v>
      </c>
      <c r="G1114" s="26" t="s">
        <v>57</v>
      </c>
      <c r="H1114" s="26"/>
      <c r="I1114" s="26" t="s">
        <v>58</v>
      </c>
      <c r="J1114" s="26" t="s">
        <v>64</v>
      </c>
      <c r="K1114" s="29">
        <v>7.0</v>
      </c>
      <c r="L1114" s="31"/>
    </row>
    <row r="1115" hidden="1">
      <c r="A1115" s="26">
        <v>1256.0</v>
      </c>
      <c r="B1115" s="26" t="s">
        <v>54</v>
      </c>
      <c r="C1115" s="26" t="s">
        <v>1590</v>
      </c>
      <c r="D1115" s="28"/>
      <c r="E1115" s="26" t="s">
        <v>57</v>
      </c>
      <c r="F1115" s="26" t="s">
        <v>57</v>
      </c>
      <c r="G1115" s="26" t="s">
        <v>57</v>
      </c>
      <c r="H1115" s="26"/>
      <c r="I1115" s="26" t="s">
        <v>58</v>
      </c>
      <c r="J1115" s="26" t="s">
        <v>58</v>
      </c>
      <c r="K1115" s="29">
        <v>3.0</v>
      </c>
      <c r="L1115" s="31"/>
    </row>
    <row r="1116" hidden="1">
      <c r="A1116" s="26">
        <v>1257.0</v>
      </c>
      <c r="B1116" s="26" t="s">
        <v>54</v>
      </c>
      <c r="C1116" s="26" t="s">
        <v>1591</v>
      </c>
      <c r="D1116" s="28"/>
      <c r="E1116" s="26" t="s">
        <v>57</v>
      </c>
      <c r="F1116" s="26" t="s">
        <v>57</v>
      </c>
      <c r="G1116" s="26" t="s">
        <v>57</v>
      </c>
      <c r="H1116" s="26"/>
      <c r="I1116" s="26" t="s">
        <v>58</v>
      </c>
      <c r="J1116" s="26" t="s">
        <v>58</v>
      </c>
      <c r="K1116" s="29">
        <v>17.0</v>
      </c>
      <c r="L1116" s="31"/>
    </row>
    <row r="1117" hidden="1">
      <c r="A1117" s="26">
        <v>1258.0</v>
      </c>
      <c r="B1117" s="26" t="s">
        <v>54</v>
      </c>
      <c r="C1117" s="26" t="s">
        <v>98</v>
      </c>
      <c r="D1117" s="28"/>
      <c r="E1117" s="26" t="s">
        <v>57</v>
      </c>
      <c r="F1117" s="26" t="s">
        <v>57</v>
      </c>
      <c r="G1117" s="26" t="s">
        <v>57</v>
      </c>
      <c r="H1117" s="26" t="s">
        <v>57</v>
      </c>
      <c r="I1117" s="26" t="s">
        <v>58</v>
      </c>
      <c r="J1117" s="26" t="s">
        <v>58</v>
      </c>
      <c r="K1117" s="29">
        <v>45.0</v>
      </c>
      <c r="L1117" s="31"/>
    </row>
    <row r="1118" hidden="1">
      <c r="A1118" s="26">
        <v>1259.0</v>
      </c>
      <c r="B1118" s="26" t="s">
        <v>54</v>
      </c>
      <c r="C1118" s="26" t="s">
        <v>1593</v>
      </c>
      <c r="D1118" s="28"/>
      <c r="E1118" s="26" t="s">
        <v>57</v>
      </c>
      <c r="F1118" s="26" t="s">
        <v>57</v>
      </c>
      <c r="G1118" s="26" t="s">
        <v>57</v>
      </c>
      <c r="H1118" s="26"/>
      <c r="I1118" s="26" t="s">
        <v>91</v>
      </c>
      <c r="J1118" s="26" t="s">
        <v>58</v>
      </c>
      <c r="K1118" s="29">
        <v>1.0</v>
      </c>
      <c r="L1118" s="31"/>
    </row>
    <row r="1119" hidden="1">
      <c r="A1119" s="26">
        <v>1260.0</v>
      </c>
      <c r="B1119" s="26" t="s">
        <v>54</v>
      </c>
      <c r="C1119" s="26" t="s">
        <v>1594</v>
      </c>
      <c r="D1119" s="28"/>
      <c r="E1119" s="26" t="s">
        <v>57</v>
      </c>
      <c r="F1119" s="26" t="s">
        <v>57</v>
      </c>
      <c r="G1119" s="26" t="s">
        <v>57</v>
      </c>
      <c r="H1119" s="26"/>
      <c r="I1119" s="26" t="s">
        <v>58</v>
      </c>
      <c r="J1119" s="26" t="s">
        <v>58</v>
      </c>
      <c r="K1119" s="29">
        <v>7.0</v>
      </c>
      <c r="L1119" s="31"/>
    </row>
    <row r="1120" hidden="1">
      <c r="A1120" s="26">
        <v>1261.0</v>
      </c>
      <c r="B1120" s="26" t="s">
        <v>54</v>
      </c>
      <c r="C1120" s="26" t="s">
        <v>1595</v>
      </c>
      <c r="D1120" s="28"/>
      <c r="E1120" s="26" t="s">
        <v>57</v>
      </c>
      <c r="F1120" s="26" t="s">
        <v>57</v>
      </c>
      <c r="G1120" s="26" t="s">
        <v>57</v>
      </c>
      <c r="H1120" s="26"/>
      <c r="I1120" s="26" t="s">
        <v>58</v>
      </c>
      <c r="J1120" s="26" t="s">
        <v>58</v>
      </c>
      <c r="K1120" s="29">
        <v>17.0</v>
      </c>
      <c r="L1120" s="31"/>
    </row>
    <row r="1121" hidden="1">
      <c r="A1121" s="26">
        <v>1262.0</v>
      </c>
      <c r="B1121" s="26" t="s">
        <v>54</v>
      </c>
      <c r="C1121" s="26" t="s">
        <v>1596</v>
      </c>
      <c r="D1121" s="28"/>
      <c r="E1121" s="26" t="s">
        <v>57</v>
      </c>
      <c r="F1121" s="26" t="s">
        <v>57</v>
      </c>
      <c r="G1121" s="26" t="s">
        <v>57</v>
      </c>
      <c r="H1121" s="26"/>
      <c r="I1121" s="26" t="s">
        <v>58</v>
      </c>
      <c r="J1121" s="26" t="s">
        <v>58</v>
      </c>
      <c r="K1121" s="29">
        <v>25.0</v>
      </c>
      <c r="L1121" s="31"/>
    </row>
    <row r="1122" hidden="1">
      <c r="A1122" s="26">
        <v>1263.0</v>
      </c>
      <c r="B1122" s="26" t="s">
        <v>54</v>
      </c>
      <c r="C1122" s="26" t="s">
        <v>1598</v>
      </c>
      <c r="D1122" s="28"/>
      <c r="E1122" s="26" t="s">
        <v>57</v>
      </c>
      <c r="F1122" s="26" t="s">
        <v>57</v>
      </c>
      <c r="G1122" s="26" t="s">
        <v>57</v>
      </c>
      <c r="H1122" s="26"/>
      <c r="I1122" s="26" t="s">
        <v>58</v>
      </c>
      <c r="J1122" s="26" t="s">
        <v>64</v>
      </c>
      <c r="K1122" s="29">
        <v>14.0</v>
      </c>
      <c r="L1122" s="31"/>
    </row>
    <row r="1123" hidden="1">
      <c r="A1123" s="26">
        <v>1264.0</v>
      </c>
      <c r="B1123" s="26" t="s">
        <v>54</v>
      </c>
      <c r="C1123" s="26" t="s">
        <v>1599</v>
      </c>
      <c r="D1123" s="28"/>
      <c r="E1123" s="26" t="s">
        <v>57</v>
      </c>
      <c r="F1123" s="26" t="s">
        <v>57</v>
      </c>
      <c r="G1123" s="26" t="s">
        <v>57</v>
      </c>
      <c r="H1123" s="26"/>
      <c r="I1123" s="26" t="s">
        <v>58</v>
      </c>
      <c r="J1123" s="26" t="s">
        <v>58</v>
      </c>
      <c r="K1123" s="29">
        <v>8.0</v>
      </c>
      <c r="L1123" s="31"/>
    </row>
    <row r="1124" hidden="1">
      <c r="A1124" s="26">
        <v>1265.0</v>
      </c>
      <c r="B1124" s="26" t="s">
        <v>54</v>
      </c>
      <c r="C1124" s="26" t="s">
        <v>1601</v>
      </c>
      <c r="D1124" s="28"/>
      <c r="E1124" s="26" t="s">
        <v>66</v>
      </c>
      <c r="F1124" s="26" t="s">
        <v>66</v>
      </c>
      <c r="G1124" s="26" t="s">
        <v>66</v>
      </c>
      <c r="H1124" s="26"/>
      <c r="I1124" s="26" t="s">
        <v>66</v>
      </c>
      <c r="J1124" s="26" t="s">
        <v>66</v>
      </c>
      <c r="K1124" s="29">
        <v>0.0</v>
      </c>
      <c r="L1124" s="31"/>
    </row>
    <row r="1125" hidden="1">
      <c r="A1125" s="26">
        <v>1266.0</v>
      </c>
      <c r="B1125" s="26" t="s">
        <v>54</v>
      </c>
      <c r="C1125" s="26" t="s">
        <v>1602</v>
      </c>
      <c r="D1125" s="28"/>
      <c r="E1125" s="26" t="s">
        <v>57</v>
      </c>
      <c r="F1125" s="26" t="s">
        <v>57</v>
      </c>
      <c r="G1125" s="26" t="s">
        <v>57</v>
      </c>
      <c r="H1125" s="26"/>
      <c r="I1125" s="26" t="s">
        <v>58</v>
      </c>
      <c r="J1125" s="26" t="s">
        <v>64</v>
      </c>
      <c r="K1125" s="29">
        <v>8.0</v>
      </c>
      <c r="L1125" s="31"/>
    </row>
    <row r="1126" hidden="1">
      <c r="A1126" s="26">
        <v>1267.0</v>
      </c>
      <c r="B1126" s="26" t="s">
        <v>54</v>
      </c>
      <c r="C1126" s="26" t="s">
        <v>1603</v>
      </c>
      <c r="D1126" s="28"/>
      <c r="E1126" s="26" t="s">
        <v>57</v>
      </c>
      <c r="F1126" s="26" t="s">
        <v>57</v>
      </c>
      <c r="G1126" s="26" t="s">
        <v>57</v>
      </c>
      <c r="H1126" s="26"/>
      <c r="I1126" s="26" t="s">
        <v>58</v>
      </c>
      <c r="J1126" s="26" t="s">
        <v>58</v>
      </c>
      <c r="K1126" s="29">
        <v>13.0</v>
      </c>
      <c r="L1126" s="31"/>
    </row>
    <row r="1127" hidden="1">
      <c r="A1127" s="26">
        <v>1268.0</v>
      </c>
      <c r="B1127" s="26" t="s">
        <v>54</v>
      </c>
      <c r="C1127" s="26" t="s">
        <v>1604</v>
      </c>
      <c r="D1127" s="28"/>
      <c r="E1127" s="26" t="s">
        <v>57</v>
      </c>
      <c r="F1127" s="26" t="s">
        <v>57</v>
      </c>
      <c r="G1127" s="26" t="s">
        <v>57</v>
      </c>
      <c r="H1127" s="26"/>
      <c r="I1127" s="26" t="s">
        <v>58</v>
      </c>
      <c r="J1127" s="26" t="s">
        <v>64</v>
      </c>
      <c r="K1127" s="29">
        <v>1.0</v>
      </c>
      <c r="L1127" s="31"/>
    </row>
    <row r="1128" hidden="1">
      <c r="A1128" s="26">
        <v>1269.0</v>
      </c>
      <c r="B1128" s="26" t="s">
        <v>54</v>
      </c>
      <c r="C1128" s="26" t="s">
        <v>1606</v>
      </c>
      <c r="D1128" s="28"/>
      <c r="E1128" s="26" t="s">
        <v>57</v>
      </c>
      <c r="F1128" s="26" t="s">
        <v>57</v>
      </c>
      <c r="G1128" s="26" t="s">
        <v>57</v>
      </c>
      <c r="H1128" s="26"/>
      <c r="I1128" s="26" t="s">
        <v>58</v>
      </c>
      <c r="J1128" s="26" t="s">
        <v>58</v>
      </c>
      <c r="K1128" s="29">
        <v>10.0</v>
      </c>
      <c r="L1128" s="31"/>
    </row>
    <row r="1129" hidden="1">
      <c r="A1129" s="26">
        <v>1270.0</v>
      </c>
      <c r="B1129" s="26" t="s">
        <v>54</v>
      </c>
      <c r="C1129" s="26" t="s">
        <v>1607</v>
      </c>
      <c r="D1129" s="28"/>
      <c r="E1129" s="26" t="s">
        <v>57</v>
      </c>
      <c r="F1129" s="26" t="s">
        <v>57</v>
      </c>
      <c r="G1129" s="26" t="s">
        <v>57</v>
      </c>
      <c r="H1129" s="26"/>
      <c r="I1129" s="26" t="s">
        <v>58</v>
      </c>
      <c r="J1129" s="26" t="s">
        <v>58</v>
      </c>
      <c r="K1129" s="29">
        <v>13.0</v>
      </c>
      <c r="L1129" s="31"/>
    </row>
    <row r="1130" hidden="1">
      <c r="A1130" s="26">
        <v>1271.0</v>
      </c>
      <c r="B1130" s="26" t="s">
        <v>54</v>
      </c>
      <c r="C1130" s="26" t="s">
        <v>1608</v>
      </c>
      <c r="D1130" s="28"/>
      <c r="E1130" s="26" t="s">
        <v>57</v>
      </c>
      <c r="F1130" s="26" t="s">
        <v>57</v>
      </c>
      <c r="G1130" s="26" t="s">
        <v>57</v>
      </c>
      <c r="H1130" s="26"/>
      <c r="I1130" s="26" t="s">
        <v>58</v>
      </c>
      <c r="J1130" s="26" t="s">
        <v>64</v>
      </c>
      <c r="K1130" s="29">
        <v>13.0</v>
      </c>
      <c r="L1130" s="31"/>
    </row>
    <row r="1131" hidden="1">
      <c r="A1131" s="26">
        <v>1272.0</v>
      </c>
      <c r="B1131" s="26" t="s">
        <v>54</v>
      </c>
      <c r="C1131" s="26" t="s">
        <v>1609</v>
      </c>
      <c r="D1131" s="28"/>
      <c r="E1131" s="26" t="s">
        <v>57</v>
      </c>
      <c r="F1131" s="26" t="s">
        <v>57</v>
      </c>
      <c r="G1131" s="26" t="s">
        <v>57</v>
      </c>
      <c r="H1131" s="26"/>
      <c r="I1131" s="26" t="s">
        <v>58</v>
      </c>
      <c r="J1131" s="26" t="s">
        <v>58</v>
      </c>
      <c r="K1131" s="29">
        <v>18.0</v>
      </c>
      <c r="L1131" s="31"/>
    </row>
    <row r="1132" hidden="1">
      <c r="A1132" s="26">
        <v>1273.0</v>
      </c>
      <c r="B1132" s="26" t="s">
        <v>54</v>
      </c>
      <c r="C1132" s="26" t="s">
        <v>1611</v>
      </c>
      <c r="D1132" s="28"/>
      <c r="E1132" s="26" t="s">
        <v>57</v>
      </c>
      <c r="F1132" s="26" t="s">
        <v>57</v>
      </c>
      <c r="G1132" s="26" t="s">
        <v>57</v>
      </c>
      <c r="H1132" s="26"/>
      <c r="I1132" s="26" t="s">
        <v>58</v>
      </c>
      <c r="J1132" s="26" t="s">
        <v>58</v>
      </c>
      <c r="K1132" s="29">
        <v>1.0</v>
      </c>
      <c r="L1132" s="31"/>
    </row>
    <row r="1133" hidden="1">
      <c r="A1133" s="26">
        <v>1274.0</v>
      </c>
      <c r="B1133" s="26" t="s">
        <v>54</v>
      </c>
      <c r="C1133" s="26" t="s">
        <v>1612</v>
      </c>
      <c r="D1133" s="28"/>
      <c r="E1133" s="26" t="s">
        <v>57</v>
      </c>
      <c r="F1133" s="26" t="s">
        <v>57</v>
      </c>
      <c r="G1133" s="26" t="s">
        <v>57</v>
      </c>
      <c r="H1133" s="26"/>
      <c r="I1133" s="26" t="s">
        <v>58</v>
      </c>
      <c r="J1133" s="26" t="s">
        <v>58</v>
      </c>
      <c r="K1133" s="29">
        <v>2.0</v>
      </c>
      <c r="L1133" s="31"/>
    </row>
    <row r="1134" hidden="1">
      <c r="A1134" s="26">
        <v>1275.0</v>
      </c>
      <c r="B1134" s="26" t="s">
        <v>54</v>
      </c>
      <c r="C1134" s="26" t="s">
        <v>1613</v>
      </c>
      <c r="D1134" s="28"/>
      <c r="E1134" s="26" t="s">
        <v>57</v>
      </c>
      <c r="F1134" s="26" t="s">
        <v>57</v>
      </c>
      <c r="G1134" s="26" t="s">
        <v>57</v>
      </c>
      <c r="H1134" s="26"/>
      <c r="I1134" s="26" t="s">
        <v>58</v>
      </c>
      <c r="J1134" s="26" t="s">
        <v>58</v>
      </c>
      <c r="K1134" s="29">
        <v>2.0</v>
      </c>
      <c r="L1134" s="31"/>
    </row>
    <row r="1135" hidden="1">
      <c r="A1135" s="26">
        <v>1276.0</v>
      </c>
      <c r="B1135" s="26" t="s">
        <v>54</v>
      </c>
      <c r="C1135" s="26" t="s">
        <v>1614</v>
      </c>
      <c r="D1135" s="28"/>
      <c r="E1135" s="26" t="s">
        <v>66</v>
      </c>
      <c r="F1135" s="26" t="s">
        <v>66</v>
      </c>
      <c r="G1135" s="26" t="s">
        <v>66</v>
      </c>
      <c r="H1135" s="26"/>
      <c r="I1135" s="26" t="s">
        <v>66</v>
      </c>
      <c r="J1135" s="26" t="s">
        <v>66</v>
      </c>
      <c r="K1135" s="29">
        <v>0.0</v>
      </c>
      <c r="L1135" s="31"/>
    </row>
    <row r="1136" hidden="1">
      <c r="A1136" s="26">
        <v>1277.0</v>
      </c>
      <c r="B1136" s="26" t="s">
        <v>54</v>
      </c>
      <c r="C1136" s="26" t="s">
        <v>1616</v>
      </c>
      <c r="D1136" s="28"/>
      <c r="E1136" s="26" t="s">
        <v>66</v>
      </c>
      <c r="F1136" s="26" t="s">
        <v>66</v>
      </c>
      <c r="G1136" s="26" t="s">
        <v>66</v>
      </c>
      <c r="H1136" s="26"/>
      <c r="I1136" s="26" t="s">
        <v>66</v>
      </c>
      <c r="J1136" s="26" t="s">
        <v>66</v>
      </c>
      <c r="K1136" s="29">
        <v>0.0</v>
      </c>
      <c r="L1136" s="31"/>
    </row>
    <row r="1137" hidden="1">
      <c r="A1137" s="26">
        <v>1278.0</v>
      </c>
      <c r="B1137" s="26" t="s">
        <v>54</v>
      </c>
      <c r="C1137" s="26" t="s">
        <v>1617</v>
      </c>
      <c r="D1137" s="28"/>
      <c r="E1137" s="26" t="s">
        <v>57</v>
      </c>
      <c r="F1137" s="26" t="s">
        <v>57</v>
      </c>
      <c r="G1137" s="26" t="s">
        <v>57</v>
      </c>
      <c r="H1137" s="26"/>
      <c r="I1137" s="26" t="s">
        <v>58</v>
      </c>
      <c r="J1137" s="26" t="s">
        <v>64</v>
      </c>
      <c r="K1137" s="29">
        <v>5.0</v>
      </c>
      <c r="L1137" s="31"/>
    </row>
    <row r="1138" hidden="1">
      <c r="A1138" s="26">
        <v>1279.0</v>
      </c>
      <c r="B1138" s="26" t="s">
        <v>54</v>
      </c>
      <c r="C1138" s="26" t="s">
        <v>1618</v>
      </c>
      <c r="D1138" s="28"/>
      <c r="E1138" s="26" t="s">
        <v>66</v>
      </c>
      <c r="F1138" s="26" t="s">
        <v>66</v>
      </c>
      <c r="G1138" s="26" t="s">
        <v>66</v>
      </c>
      <c r="H1138" s="26"/>
      <c r="I1138" s="26" t="s">
        <v>66</v>
      </c>
      <c r="J1138" s="26" t="s">
        <v>66</v>
      </c>
      <c r="K1138" s="29">
        <v>0.0</v>
      </c>
      <c r="L1138" s="31"/>
    </row>
    <row r="1139" hidden="1">
      <c r="A1139" s="26">
        <v>1280.0</v>
      </c>
      <c r="B1139" s="26" t="s">
        <v>54</v>
      </c>
      <c r="C1139" s="26" t="s">
        <v>1619</v>
      </c>
      <c r="D1139" s="28"/>
      <c r="E1139" s="26" t="s">
        <v>66</v>
      </c>
      <c r="F1139" s="26" t="s">
        <v>66</v>
      </c>
      <c r="G1139" s="26" t="s">
        <v>66</v>
      </c>
      <c r="H1139" s="26"/>
      <c r="I1139" s="26" t="s">
        <v>66</v>
      </c>
      <c r="J1139" s="26" t="s">
        <v>66</v>
      </c>
      <c r="K1139" s="29">
        <v>0.0</v>
      </c>
      <c r="L1139" s="31"/>
    </row>
    <row r="1140" hidden="1">
      <c r="A1140" s="26">
        <v>1281.0</v>
      </c>
      <c r="B1140" s="26" t="s">
        <v>54</v>
      </c>
      <c r="C1140" s="26" t="s">
        <v>1621</v>
      </c>
      <c r="D1140" s="28"/>
      <c r="E1140" s="26" t="s">
        <v>183</v>
      </c>
      <c r="F1140" s="26" t="s">
        <v>57</v>
      </c>
      <c r="G1140" s="26" t="s">
        <v>57</v>
      </c>
      <c r="H1140" s="26"/>
      <c r="I1140" s="26" t="s">
        <v>299</v>
      </c>
      <c r="J1140" s="26" t="s">
        <v>58</v>
      </c>
      <c r="K1140" s="29">
        <v>16.0</v>
      </c>
      <c r="L1140" s="31"/>
    </row>
    <row r="1141" hidden="1">
      <c r="A1141" s="26">
        <v>1282.0</v>
      </c>
      <c r="B1141" s="26" t="s">
        <v>54</v>
      </c>
      <c r="C1141" s="26" t="s">
        <v>1622</v>
      </c>
      <c r="D1141" s="28"/>
      <c r="E1141" s="26" t="s">
        <v>57</v>
      </c>
      <c r="F1141" s="26" t="s">
        <v>57</v>
      </c>
      <c r="G1141" s="26" t="s">
        <v>57</v>
      </c>
      <c r="H1141" s="26"/>
      <c r="I1141" s="26" t="s">
        <v>58</v>
      </c>
      <c r="J1141" s="26" t="s">
        <v>64</v>
      </c>
      <c r="K1141" s="29">
        <v>14.0</v>
      </c>
      <c r="L1141" s="31"/>
    </row>
    <row r="1142" hidden="1">
      <c r="A1142" s="26">
        <v>1283.0</v>
      </c>
      <c r="B1142" s="26" t="s">
        <v>54</v>
      </c>
      <c r="C1142" s="26" t="s">
        <v>1623</v>
      </c>
      <c r="D1142" s="28"/>
      <c r="E1142" s="26" t="s">
        <v>57</v>
      </c>
      <c r="F1142" s="26" t="s">
        <v>57</v>
      </c>
      <c r="G1142" s="26" t="s">
        <v>57</v>
      </c>
      <c r="H1142" s="26"/>
      <c r="I1142" s="26" t="s">
        <v>58</v>
      </c>
      <c r="J1142" s="26" t="s">
        <v>58</v>
      </c>
      <c r="K1142" s="29">
        <v>3.0</v>
      </c>
      <c r="L1142" s="31"/>
    </row>
    <row r="1143" hidden="1">
      <c r="A1143" s="26">
        <v>1284.0</v>
      </c>
      <c r="B1143" s="26" t="s">
        <v>54</v>
      </c>
      <c r="C1143" s="26" t="s">
        <v>1624</v>
      </c>
      <c r="D1143" s="28"/>
      <c r="E1143" s="26" t="s">
        <v>66</v>
      </c>
      <c r="F1143" s="26" t="s">
        <v>66</v>
      </c>
      <c r="G1143" s="26" t="s">
        <v>66</v>
      </c>
      <c r="H1143" s="26"/>
      <c r="I1143" s="26" t="s">
        <v>66</v>
      </c>
      <c r="J1143" s="26" t="s">
        <v>66</v>
      </c>
      <c r="K1143" s="29">
        <v>0.0</v>
      </c>
      <c r="L1143" s="31"/>
    </row>
    <row r="1144" hidden="1">
      <c r="A1144" s="26">
        <v>1285.0</v>
      </c>
      <c r="B1144" s="26" t="s">
        <v>54</v>
      </c>
      <c r="C1144" s="26" t="s">
        <v>1626</v>
      </c>
      <c r="D1144" s="28"/>
      <c r="E1144" s="26" t="s">
        <v>66</v>
      </c>
      <c r="F1144" s="26" t="s">
        <v>66</v>
      </c>
      <c r="G1144" s="26" t="s">
        <v>66</v>
      </c>
      <c r="H1144" s="26"/>
      <c r="I1144" s="26" t="s">
        <v>66</v>
      </c>
      <c r="J1144" s="26" t="s">
        <v>66</v>
      </c>
      <c r="K1144" s="29">
        <v>0.0</v>
      </c>
      <c r="L1144" s="31"/>
    </row>
    <row r="1145" hidden="1">
      <c r="A1145" s="26">
        <v>1286.0</v>
      </c>
      <c r="B1145" s="26" t="s">
        <v>54</v>
      </c>
      <c r="C1145" s="26" t="s">
        <v>1627</v>
      </c>
      <c r="D1145" s="28"/>
      <c r="E1145" s="26" t="s">
        <v>57</v>
      </c>
      <c r="F1145" s="26" t="s">
        <v>57</v>
      </c>
      <c r="G1145" s="26" t="s">
        <v>57</v>
      </c>
      <c r="H1145" s="26"/>
      <c r="I1145" s="26" t="s">
        <v>58</v>
      </c>
      <c r="J1145" s="26" t="s">
        <v>58</v>
      </c>
      <c r="K1145" s="29">
        <v>2.0</v>
      </c>
      <c r="L1145" s="31"/>
    </row>
    <row r="1146" hidden="1">
      <c r="A1146" s="26">
        <v>1287.0</v>
      </c>
      <c r="B1146" s="26" t="s">
        <v>54</v>
      </c>
      <c r="C1146" s="26" t="s">
        <v>1628</v>
      </c>
      <c r="D1146" s="28"/>
      <c r="E1146" s="26" t="s">
        <v>57</v>
      </c>
      <c r="F1146" s="26" t="s">
        <v>57</v>
      </c>
      <c r="G1146" s="26" t="s">
        <v>57</v>
      </c>
      <c r="H1146" s="26"/>
      <c r="I1146" s="26" t="s">
        <v>58</v>
      </c>
      <c r="J1146" s="26" t="s">
        <v>64</v>
      </c>
      <c r="K1146" s="29">
        <v>6.0</v>
      </c>
      <c r="L1146" s="31"/>
    </row>
    <row r="1147" hidden="1">
      <c r="A1147" s="26">
        <v>1288.0</v>
      </c>
      <c r="B1147" s="26" t="s">
        <v>54</v>
      </c>
      <c r="C1147" s="26" t="s">
        <v>1629</v>
      </c>
      <c r="D1147" s="28"/>
      <c r="E1147" s="26" t="s">
        <v>66</v>
      </c>
      <c r="F1147" s="26" t="s">
        <v>66</v>
      </c>
      <c r="G1147" s="26" t="s">
        <v>66</v>
      </c>
      <c r="H1147" s="26"/>
      <c r="I1147" s="26" t="s">
        <v>66</v>
      </c>
      <c r="J1147" s="26" t="s">
        <v>66</v>
      </c>
      <c r="K1147" s="29">
        <v>0.0</v>
      </c>
      <c r="L1147" s="31"/>
    </row>
    <row r="1148" hidden="1">
      <c r="A1148" s="26">
        <v>1289.0</v>
      </c>
      <c r="B1148" s="26" t="s">
        <v>54</v>
      </c>
      <c r="C1148" s="26" t="s">
        <v>1546</v>
      </c>
      <c r="D1148" s="28"/>
      <c r="E1148" s="26" t="s">
        <v>66</v>
      </c>
      <c r="F1148" s="26" t="s">
        <v>66</v>
      </c>
      <c r="G1148" s="26" t="s">
        <v>66</v>
      </c>
      <c r="H1148" s="26"/>
      <c r="I1148" s="26" t="s">
        <v>66</v>
      </c>
      <c r="J1148" s="26" t="s">
        <v>66</v>
      </c>
      <c r="K1148" s="29">
        <v>0.0</v>
      </c>
      <c r="L1148" s="31"/>
    </row>
    <row r="1149" hidden="1">
      <c r="A1149" s="26">
        <v>1290.0</v>
      </c>
      <c r="B1149" s="26" t="s">
        <v>54</v>
      </c>
      <c r="C1149" s="26" t="s">
        <v>1632</v>
      </c>
      <c r="D1149" s="28"/>
      <c r="E1149" s="26" t="s">
        <v>57</v>
      </c>
      <c r="F1149" s="26" t="s">
        <v>57</v>
      </c>
      <c r="G1149" s="26" t="s">
        <v>57</v>
      </c>
      <c r="H1149" s="26"/>
      <c r="I1149" s="26" t="s">
        <v>58</v>
      </c>
      <c r="J1149" s="26" t="s">
        <v>64</v>
      </c>
      <c r="K1149" s="29">
        <v>5.0</v>
      </c>
      <c r="L1149" s="31"/>
    </row>
    <row r="1150" hidden="1">
      <c r="A1150" s="26">
        <v>1291.0</v>
      </c>
      <c r="B1150" s="26" t="s">
        <v>54</v>
      </c>
      <c r="C1150" s="26" t="s">
        <v>1633</v>
      </c>
      <c r="D1150" s="28"/>
      <c r="E1150" s="26" t="s">
        <v>57</v>
      </c>
      <c r="F1150" s="26" t="s">
        <v>57</v>
      </c>
      <c r="G1150" s="26" t="s">
        <v>57</v>
      </c>
      <c r="H1150" s="26"/>
      <c r="I1150" s="26" t="s">
        <v>58</v>
      </c>
      <c r="J1150" s="26" t="s">
        <v>58</v>
      </c>
      <c r="K1150" s="29">
        <v>12.0</v>
      </c>
      <c r="L1150" s="31"/>
    </row>
    <row r="1151" hidden="1">
      <c r="A1151" s="26">
        <v>1292.0</v>
      </c>
      <c r="B1151" s="26" t="s">
        <v>54</v>
      </c>
      <c r="C1151" s="26" t="s">
        <v>1634</v>
      </c>
      <c r="D1151" s="28"/>
      <c r="E1151" s="26" t="s">
        <v>57</v>
      </c>
      <c r="F1151" s="26" t="s">
        <v>57</v>
      </c>
      <c r="G1151" s="26" t="s">
        <v>57</v>
      </c>
      <c r="H1151" s="26"/>
      <c r="I1151" s="26" t="s">
        <v>58</v>
      </c>
      <c r="J1151" s="26" t="s">
        <v>58</v>
      </c>
      <c r="K1151" s="29">
        <v>13.0</v>
      </c>
      <c r="L1151" s="31"/>
    </row>
    <row r="1152" hidden="1">
      <c r="A1152" s="26">
        <v>1293.0</v>
      </c>
      <c r="B1152" s="26" t="s">
        <v>54</v>
      </c>
      <c r="C1152" s="26" t="s">
        <v>1635</v>
      </c>
      <c r="D1152" s="28"/>
      <c r="E1152" s="26" t="s">
        <v>57</v>
      </c>
      <c r="F1152" s="26" t="s">
        <v>57</v>
      </c>
      <c r="G1152" s="26" t="s">
        <v>57</v>
      </c>
      <c r="H1152" s="26"/>
      <c r="I1152" s="26" t="s">
        <v>57</v>
      </c>
      <c r="J1152" s="26" t="s">
        <v>57</v>
      </c>
      <c r="K1152" s="29">
        <v>8.0</v>
      </c>
      <c r="L1152" s="31"/>
    </row>
    <row r="1153" hidden="1">
      <c r="A1153" s="26">
        <v>1294.0</v>
      </c>
      <c r="B1153" s="26" t="s">
        <v>54</v>
      </c>
      <c r="C1153" s="26" t="s">
        <v>1637</v>
      </c>
      <c r="D1153" s="28"/>
      <c r="E1153" s="26" t="s">
        <v>66</v>
      </c>
      <c r="F1153" s="26" t="s">
        <v>66</v>
      </c>
      <c r="G1153" s="26" t="s">
        <v>66</v>
      </c>
      <c r="H1153" s="26"/>
      <c r="I1153" s="26" t="s">
        <v>66</v>
      </c>
      <c r="J1153" s="26" t="s">
        <v>66</v>
      </c>
      <c r="K1153" s="29">
        <v>0.0</v>
      </c>
      <c r="L1153" s="31"/>
    </row>
    <row r="1154" hidden="1">
      <c r="A1154" s="26">
        <v>1295.0</v>
      </c>
      <c r="B1154" s="26" t="s">
        <v>54</v>
      </c>
      <c r="C1154" s="26" t="s">
        <v>1639</v>
      </c>
      <c r="D1154" s="28"/>
      <c r="E1154" s="26" t="s">
        <v>57</v>
      </c>
      <c r="F1154" s="26" t="s">
        <v>57</v>
      </c>
      <c r="G1154" s="26" t="s">
        <v>57</v>
      </c>
      <c r="H1154" s="26"/>
      <c r="I1154" s="26" t="s">
        <v>58</v>
      </c>
      <c r="J1154" s="26" t="s">
        <v>66</v>
      </c>
      <c r="K1154" s="29">
        <v>54.0</v>
      </c>
      <c r="L1154" s="31"/>
    </row>
    <row r="1155" hidden="1">
      <c r="A1155" s="26">
        <v>1296.0</v>
      </c>
      <c r="B1155" s="26" t="s">
        <v>54</v>
      </c>
      <c r="C1155" s="26" t="s">
        <v>1640</v>
      </c>
      <c r="D1155" s="28"/>
      <c r="E1155" s="26" t="s">
        <v>66</v>
      </c>
      <c r="F1155" s="26" t="s">
        <v>66</v>
      </c>
      <c r="G1155" s="26" t="s">
        <v>66</v>
      </c>
      <c r="H1155" s="26"/>
      <c r="I1155" s="26" t="s">
        <v>66</v>
      </c>
      <c r="J1155" s="26" t="s">
        <v>66</v>
      </c>
      <c r="K1155" s="29">
        <v>0.0</v>
      </c>
      <c r="L1155" s="31"/>
    </row>
    <row r="1156" hidden="1">
      <c r="A1156" s="26">
        <v>1297.0</v>
      </c>
      <c r="B1156" s="26" t="s">
        <v>54</v>
      </c>
      <c r="C1156" s="26" t="s">
        <v>1546</v>
      </c>
      <c r="D1156" s="28"/>
      <c r="E1156" s="26" t="s">
        <v>57</v>
      </c>
      <c r="F1156" s="26" t="s">
        <v>57</v>
      </c>
      <c r="G1156" s="26" t="s">
        <v>57</v>
      </c>
      <c r="H1156" s="26"/>
      <c r="I1156" s="26" t="s">
        <v>58</v>
      </c>
      <c r="J1156" s="26" t="s">
        <v>58</v>
      </c>
      <c r="K1156" s="29">
        <v>5.0</v>
      </c>
      <c r="L1156" s="31"/>
    </row>
    <row r="1157" hidden="1">
      <c r="A1157" s="26">
        <v>1298.0</v>
      </c>
      <c r="B1157" s="26" t="s">
        <v>54</v>
      </c>
      <c r="C1157" s="26" t="s">
        <v>1642</v>
      </c>
      <c r="D1157" s="28"/>
      <c r="E1157" s="26" t="s">
        <v>66</v>
      </c>
      <c r="F1157" s="26" t="s">
        <v>66</v>
      </c>
      <c r="G1157" s="26" t="s">
        <v>66</v>
      </c>
      <c r="H1157" s="26"/>
      <c r="I1157" s="26" t="s">
        <v>66</v>
      </c>
      <c r="J1157" s="26" t="s">
        <v>66</v>
      </c>
      <c r="K1157" s="29">
        <v>0.0</v>
      </c>
      <c r="L1157" s="31"/>
    </row>
    <row r="1158" hidden="1">
      <c r="A1158" s="26">
        <v>1299.0</v>
      </c>
      <c r="B1158" s="26" t="s">
        <v>54</v>
      </c>
      <c r="C1158" s="26" t="s">
        <v>1643</v>
      </c>
      <c r="D1158" s="28"/>
      <c r="E1158" s="26" t="s">
        <v>82</v>
      </c>
      <c r="F1158" s="26" t="s">
        <v>82</v>
      </c>
      <c r="G1158" s="26" t="s">
        <v>82</v>
      </c>
      <c r="H1158" s="26"/>
      <c r="I1158" s="26" t="s">
        <v>58</v>
      </c>
      <c r="J1158" s="26" t="s">
        <v>1645</v>
      </c>
      <c r="K1158" s="29"/>
      <c r="L1158" s="31"/>
    </row>
    <row r="1159" hidden="1">
      <c r="A1159" s="26">
        <v>1300.0</v>
      </c>
      <c r="B1159" s="26" t="s">
        <v>54</v>
      </c>
      <c r="C1159" s="26" t="s">
        <v>1646</v>
      </c>
      <c r="D1159" s="28"/>
      <c r="E1159" s="26" t="s">
        <v>57</v>
      </c>
      <c r="F1159" s="26" t="s">
        <v>57</v>
      </c>
      <c r="G1159" s="26" t="s">
        <v>57</v>
      </c>
      <c r="H1159" s="26"/>
      <c r="I1159" s="26" t="s">
        <v>58</v>
      </c>
      <c r="J1159" s="26" t="s">
        <v>58</v>
      </c>
      <c r="K1159" s="29">
        <v>10.0</v>
      </c>
      <c r="L1159" s="31"/>
    </row>
    <row r="1160" hidden="1">
      <c r="A1160" s="26">
        <v>1301.0</v>
      </c>
      <c r="B1160" s="26" t="s">
        <v>54</v>
      </c>
      <c r="C1160" s="26" t="s">
        <v>1647</v>
      </c>
      <c r="D1160" s="28"/>
      <c r="E1160" s="26" t="s">
        <v>66</v>
      </c>
      <c r="F1160" s="26" t="s">
        <v>66</v>
      </c>
      <c r="G1160" s="26" t="s">
        <v>66</v>
      </c>
      <c r="H1160" s="26"/>
      <c r="I1160" s="26" t="s">
        <v>66</v>
      </c>
      <c r="J1160" s="26" t="s">
        <v>66</v>
      </c>
      <c r="K1160" s="29">
        <v>0.0</v>
      </c>
      <c r="L1160" s="31"/>
    </row>
    <row r="1161" hidden="1">
      <c r="A1161" s="26">
        <v>1302.0</v>
      </c>
      <c r="B1161" s="26" t="s">
        <v>54</v>
      </c>
      <c r="C1161" s="26" t="s">
        <v>1649</v>
      </c>
      <c r="D1161" s="28"/>
      <c r="E1161" s="26" t="s">
        <v>57</v>
      </c>
      <c r="F1161" s="26" t="s">
        <v>57</v>
      </c>
      <c r="G1161" s="26" t="s">
        <v>57</v>
      </c>
      <c r="H1161" s="26"/>
      <c r="I1161" s="26" t="s">
        <v>58</v>
      </c>
      <c r="J1161" s="26" t="s">
        <v>64</v>
      </c>
      <c r="K1161" s="29">
        <v>4.0</v>
      </c>
      <c r="L1161" s="31"/>
    </row>
    <row r="1162" hidden="1">
      <c r="A1162" s="26">
        <v>1303.0</v>
      </c>
      <c r="B1162" s="26" t="s">
        <v>54</v>
      </c>
      <c r="C1162" s="26" t="s">
        <v>1650</v>
      </c>
      <c r="D1162" s="28"/>
      <c r="E1162" s="26" t="s">
        <v>57</v>
      </c>
      <c r="F1162" s="26" t="s">
        <v>57</v>
      </c>
      <c r="G1162" s="26" t="s">
        <v>57</v>
      </c>
      <c r="H1162" s="26"/>
      <c r="I1162" s="26" t="s">
        <v>58</v>
      </c>
      <c r="J1162" s="26" t="s">
        <v>58</v>
      </c>
      <c r="K1162" s="29">
        <v>8.0</v>
      </c>
      <c r="L1162" s="31"/>
    </row>
    <row r="1163" hidden="1">
      <c r="A1163" s="26">
        <v>1304.0</v>
      </c>
      <c r="B1163" s="26" t="s">
        <v>54</v>
      </c>
      <c r="C1163" s="26" t="s">
        <v>1651</v>
      </c>
      <c r="D1163" s="28"/>
      <c r="E1163" s="26" t="s">
        <v>57</v>
      </c>
      <c r="F1163" s="26" t="s">
        <v>57</v>
      </c>
      <c r="G1163" s="26" t="s">
        <v>57</v>
      </c>
      <c r="H1163" s="26"/>
      <c r="I1163" s="26" t="s">
        <v>58</v>
      </c>
      <c r="J1163" s="26" t="s">
        <v>58</v>
      </c>
      <c r="K1163" s="29">
        <v>36.0</v>
      </c>
      <c r="L1163" s="31"/>
    </row>
    <row r="1164" hidden="1">
      <c r="A1164" s="26">
        <v>1305.0</v>
      </c>
      <c r="B1164" s="26" t="s">
        <v>54</v>
      </c>
      <c r="C1164" s="26" t="s">
        <v>1653</v>
      </c>
      <c r="D1164" s="28"/>
      <c r="E1164" s="26" t="s">
        <v>57</v>
      </c>
      <c r="F1164" s="26" t="s">
        <v>57</v>
      </c>
      <c r="G1164" s="26" t="s">
        <v>57</v>
      </c>
      <c r="H1164" s="26"/>
      <c r="I1164" s="26" t="s">
        <v>58</v>
      </c>
      <c r="J1164" s="26" t="s">
        <v>64</v>
      </c>
      <c r="K1164" s="29">
        <v>6.0</v>
      </c>
      <c r="L1164" s="31"/>
    </row>
    <row r="1165" hidden="1">
      <c r="A1165" s="26">
        <v>1306.0</v>
      </c>
      <c r="B1165" s="26" t="s">
        <v>54</v>
      </c>
      <c r="C1165" s="26" t="s">
        <v>1655</v>
      </c>
      <c r="D1165" s="28"/>
      <c r="E1165" s="26" t="s">
        <v>57</v>
      </c>
      <c r="F1165" s="26" t="s">
        <v>57</v>
      </c>
      <c r="G1165" s="26" t="s">
        <v>57</v>
      </c>
      <c r="H1165" s="26"/>
      <c r="I1165" s="26" t="s">
        <v>58</v>
      </c>
      <c r="J1165" s="26" t="s">
        <v>58</v>
      </c>
      <c r="K1165" s="29">
        <v>30.0</v>
      </c>
      <c r="L1165" s="31"/>
    </row>
    <row r="1166" hidden="1">
      <c r="A1166" s="26">
        <v>1307.0</v>
      </c>
      <c r="B1166" s="26" t="s">
        <v>54</v>
      </c>
      <c r="C1166" s="26" t="s">
        <v>1656</v>
      </c>
      <c r="D1166" s="28"/>
      <c r="E1166" s="26" t="s">
        <v>57</v>
      </c>
      <c r="F1166" s="26" t="s">
        <v>57</v>
      </c>
      <c r="G1166" s="26" t="s">
        <v>57</v>
      </c>
      <c r="H1166" s="26"/>
      <c r="I1166" s="26" t="s">
        <v>58</v>
      </c>
      <c r="J1166" s="26" t="s">
        <v>64</v>
      </c>
      <c r="K1166" s="29">
        <v>2.0</v>
      </c>
      <c r="L1166" s="31"/>
    </row>
    <row r="1167" hidden="1">
      <c r="A1167" s="26">
        <v>1308.0</v>
      </c>
      <c r="B1167" s="26" t="s">
        <v>54</v>
      </c>
      <c r="C1167" s="26" t="s">
        <v>1657</v>
      </c>
      <c r="D1167" s="28"/>
      <c r="E1167" s="26" t="s">
        <v>66</v>
      </c>
      <c r="F1167" s="26" t="s">
        <v>66</v>
      </c>
      <c r="G1167" s="26" t="s">
        <v>66</v>
      </c>
      <c r="H1167" s="26"/>
      <c r="I1167" s="26" t="s">
        <v>66</v>
      </c>
      <c r="J1167" s="26" t="s">
        <v>66</v>
      </c>
      <c r="K1167" s="29">
        <v>0.0</v>
      </c>
      <c r="L1167" s="31"/>
    </row>
    <row r="1168" hidden="1">
      <c r="A1168" s="26">
        <v>1309.0</v>
      </c>
      <c r="B1168" s="26" t="s">
        <v>54</v>
      </c>
      <c r="C1168" s="26" t="s">
        <v>1659</v>
      </c>
      <c r="D1168" s="28"/>
      <c r="E1168" s="26" t="s">
        <v>57</v>
      </c>
      <c r="F1168" s="26" t="s">
        <v>57</v>
      </c>
      <c r="G1168" s="26" t="s">
        <v>57</v>
      </c>
      <c r="H1168" s="26"/>
      <c r="I1168" s="26" t="s">
        <v>58</v>
      </c>
      <c r="J1168" s="26" t="s">
        <v>64</v>
      </c>
      <c r="K1168" s="29">
        <v>19.0</v>
      </c>
      <c r="L1168" s="31"/>
    </row>
    <row r="1169" hidden="1">
      <c r="A1169" s="26">
        <v>1310.0</v>
      </c>
      <c r="B1169" s="26" t="s">
        <v>54</v>
      </c>
      <c r="C1169" s="26" t="s">
        <v>1660</v>
      </c>
      <c r="D1169" s="28"/>
      <c r="E1169" s="26" t="s">
        <v>57</v>
      </c>
      <c r="F1169" s="26" t="s">
        <v>57</v>
      </c>
      <c r="G1169" s="26" t="s">
        <v>57</v>
      </c>
      <c r="H1169" s="26"/>
      <c r="I1169" s="26" t="s">
        <v>58</v>
      </c>
      <c r="J1169" s="26" t="s">
        <v>58</v>
      </c>
      <c r="K1169" s="29">
        <v>11.0</v>
      </c>
      <c r="L1169" s="31"/>
    </row>
    <row r="1170" hidden="1">
      <c r="A1170" s="26">
        <v>1311.0</v>
      </c>
      <c r="B1170" s="26" t="s">
        <v>54</v>
      </c>
      <c r="C1170" s="26" t="s">
        <v>1661</v>
      </c>
      <c r="D1170" s="28"/>
      <c r="E1170" s="26" t="s">
        <v>66</v>
      </c>
      <c r="F1170" s="26" t="s">
        <v>66</v>
      </c>
      <c r="G1170" s="26" t="s">
        <v>66</v>
      </c>
      <c r="H1170" s="26"/>
      <c r="I1170" s="26" t="s">
        <v>66</v>
      </c>
      <c r="J1170" s="26" t="s">
        <v>66</v>
      </c>
      <c r="K1170" s="29">
        <v>0.0</v>
      </c>
      <c r="L1170" s="31"/>
    </row>
    <row r="1171" hidden="1">
      <c r="A1171" s="26">
        <v>1312.0</v>
      </c>
      <c r="B1171" s="26" t="s">
        <v>54</v>
      </c>
      <c r="C1171" s="26" t="s">
        <v>1663</v>
      </c>
      <c r="D1171" s="28"/>
      <c r="E1171" s="26" t="s">
        <v>57</v>
      </c>
      <c r="F1171" s="26" t="s">
        <v>57</v>
      </c>
      <c r="G1171" s="26" t="s">
        <v>57</v>
      </c>
      <c r="H1171" s="26"/>
      <c r="I1171" s="26" t="s">
        <v>57</v>
      </c>
      <c r="J1171" s="26" t="s">
        <v>58</v>
      </c>
      <c r="K1171" s="29">
        <v>19.0</v>
      </c>
      <c r="L1171" s="31"/>
    </row>
    <row r="1172" hidden="1">
      <c r="A1172" s="26">
        <v>1313.0</v>
      </c>
      <c r="B1172" s="26" t="s">
        <v>54</v>
      </c>
      <c r="C1172" s="26" t="s">
        <v>1664</v>
      </c>
      <c r="D1172" s="28"/>
      <c r="E1172" s="26" t="s">
        <v>82</v>
      </c>
      <c r="F1172" s="26" t="s">
        <v>82</v>
      </c>
      <c r="G1172" s="26" t="s">
        <v>82</v>
      </c>
      <c r="H1172" s="26"/>
      <c r="I1172" s="26" t="s">
        <v>1341</v>
      </c>
      <c r="J1172" s="26" t="s">
        <v>83</v>
      </c>
      <c r="K1172" s="29"/>
      <c r="L1172" s="31"/>
    </row>
    <row r="1173" hidden="1">
      <c r="A1173" s="26">
        <v>1314.0</v>
      </c>
      <c r="B1173" s="26" t="s">
        <v>54</v>
      </c>
      <c r="C1173" s="26" t="s">
        <v>1665</v>
      </c>
      <c r="D1173" s="28"/>
      <c r="E1173" s="26" t="s">
        <v>183</v>
      </c>
      <c r="F1173" s="26" t="s">
        <v>57</v>
      </c>
      <c r="G1173" s="26" t="s">
        <v>57</v>
      </c>
      <c r="H1173" s="26"/>
      <c r="I1173" s="26" t="s">
        <v>58</v>
      </c>
      <c r="J1173" s="26" t="s">
        <v>58</v>
      </c>
      <c r="K1173" s="29">
        <v>5.0</v>
      </c>
      <c r="L1173" s="31"/>
    </row>
    <row r="1174" hidden="1">
      <c r="A1174" s="26">
        <v>1315.0</v>
      </c>
      <c r="B1174" s="26" t="s">
        <v>54</v>
      </c>
      <c r="C1174" s="26" t="s">
        <v>1666</v>
      </c>
      <c r="D1174" s="28"/>
      <c r="E1174" s="26" t="s">
        <v>57</v>
      </c>
      <c r="F1174" s="26" t="s">
        <v>57</v>
      </c>
      <c r="G1174" s="26" t="s">
        <v>57</v>
      </c>
      <c r="H1174" s="26"/>
      <c r="I1174" s="26" t="s">
        <v>58</v>
      </c>
      <c r="J1174" s="26" t="s">
        <v>58</v>
      </c>
      <c r="K1174" s="29">
        <v>9.0</v>
      </c>
      <c r="L1174" s="31"/>
    </row>
    <row r="1175" hidden="1">
      <c r="A1175" s="26">
        <v>1316.0</v>
      </c>
      <c r="B1175" s="26" t="s">
        <v>54</v>
      </c>
      <c r="C1175" s="26" t="s">
        <v>1668</v>
      </c>
      <c r="D1175" s="28"/>
      <c r="E1175" s="26" t="s">
        <v>57</v>
      </c>
      <c r="F1175" s="26" t="s">
        <v>57</v>
      </c>
      <c r="G1175" s="26" t="s">
        <v>57</v>
      </c>
      <c r="H1175" s="26"/>
      <c r="I1175" s="26" t="s">
        <v>58</v>
      </c>
      <c r="J1175" s="26" t="s">
        <v>58</v>
      </c>
      <c r="K1175" s="29">
        <v>9.0</v>
      </c>
      <c r="L1175" s="31"/>
    </row>
    <row r="1176" hidden="1">
      <c r="A1176" s="26">
        <v>1317.0</v>
      </c>
      <c r="B1176" s="26" t="s">
        <v>54</v>
      </c>
      <c r="C1176" s="26" t="s">
        <v>1669</v>
      </c>
      <c r="D1176" s="28"/>
      <c r="E1176" s="26" t="s">
        <v>57</v>
      </c>
      <c r="F1176" s="26" t="s">
        <v>57</v>
      </c>
      <c r="G1176" s="26" t="s">
        <v>57</v>
      </c>
      <c r="H1176" s="26"/>
      <c r="I1176" s="26" t="s">
        <v>58</v>
      </c>
      <c r="J1176" s="26" t="s">
        <v>58</v>
      </c>
      <c r="K1176" s="29">
        <v>20.0</v>
      </c>
      <c r="L1176" s="31"/>
    </row>
    <row r="1177" hidden="1">
      <c r="A1177" s="26">
        <v>1318.0</v>
      </c>
      <c r="B1177" s="26" t="s">
        <v>54</v>
      </c>
      <c r="C1177" s="26" t="s">
        <v>1670</v>
      </c>
      <c r="D1177" s="28"/>
      <c r="E1177" s="26" t="s">
        <v>66</v>
      </c>
      <c r="F1177" s="26" t="s">
        <v>66</v>
      </c>
      <c r="G1177" s="26" t="s">
        <v>66</v>
      </c>
      <c r="H1177" s="26"/>
      <c r="I1177" s="26" t="s">
        <v>66</v>
      </c>
      <c r="J1177" s="26" t="s">
        <v>66</v>
      </c>
      <c r="K1177" s="29">
        <v>0.0</v>
      </c>
      <c r="L1177" s="31"/>
    </row>
    <row r="1178" hidden="1">
      <c r="A1178" s="26">
        <v>1319.0</v>
      </c>
      <c r="B1178" s="26" t="s">
        <v>54</v>
      </c>
      <c r="C1178" s="26" t="s">
        <v>1671</v>
      </c>
      <c r="D1178" s="28"/>
      <c r="E1178" s="26" t="s">
        <v>82</v>
      </c>
      <c r="F1178" s="26" t="s">
        <v>82</v>
      </c>
      <c r="G1178" s="26" t="s">
        <v>82</v>
      </c>
      <c r="H1178" s="26"/>
      <c r="I1178" s="26" t="s">
        <v>1645</v>
      </c>
      <c r="J1178" s="26" t="s">
        <v>1645</v>
      </c>
      <c r="K1178" s="29"/>
      <c r="L1178" s="31"/>
    </row>
    <row r="1179" hidden="1">
      <c r="A1179" s="26">
        <v>1320.0</v>
      </c>
      <c r="B1179" s="26" t="s">
        <v>54</v>
      </c>
      <c r="C1179" s="26" t="s">
        <v>1673</v>
      </c>
      <c r="D1179" s="28"/>
      <c r="E1179" s="26" t="s">
        <v>57</v>
      </c>
      <c r="F1179" s="26" t="s">
        <v>57</v>
      </c>
      <c r="G1179" s="26" t="s">
        <v>57</v>
      </c>
      <c r="H1179" s="26"/>
      <c r="I1179" s="26" t="s">
        <v>58</v>
      </c>
      <c r="J1179" s="26" t="s">
        <v>58</v>
      </c>
      <c r="K1179" s="29">
        <v>4.0</v>
      </c>
      <c r="L1179" s="31"/>
    </row>
    <row r="1180" hidden="1">
      <c r="A1180" s="26">
        <v>1321.0</v>
      </c>
      <c r="B1180" s="26" t="s">
        <v>54</v>
      </c>
      <c r="C1180" s="26" t="s">
        <v>174</v>
      </c>
      <c r="D1180" s="28"/>
      <c r="E1180" s="26" t="s">
        <v>183</v>
      </c>
      <c r="F1180" s="26" t="s">
        <v>57</v>
      </c>
      <c r="G1180" s="26" t="s">
        <v>183</v>
      </c>
      <c r="H1180" s="26"/>
      <c r="I1180" s="26" t="s">
        <v>227</v>
      </c>
      <c r="J1180" s="26" t="s">
        <v>64</v>
      </c>
      <c r="K1180" s="29">
        <v>12.0</v>
      </c>
      <c r="L1180" s="31"/>
    </row>
    <row r="1181" hidden="1">
      <c r="A1181" s="26">
        <v>1322.0</v>
      </c>
      <c r="B1181" s="26" t="s">
        <v>54</v>
      </c>
      <c r="C1181" s="26" t="s">
        <v>1674</v>
      </c>
      <c r="D1181" s="28"/>
      <c r="E1181" s="26" t="s">
        <v>57</v>
      </c>
      <c r="F1181" s="26" t="s">
        <v>57</v>
      </c>
      <c r="G1181" s="26" t="s">
        <v>57</v>
      </c>
      <c r="H1181" s="26"/>
      <c r="I1181" s="26" t="s">
        <v>58</v>
      </c>
      <c r="J1181" s="26" t="s">
        <v>64</v>
      </c>
      <c r="K1181" s="29">
        <v>5.0</v>
      </c>
      <c r="L1181" s="31"/>
    </row>
    <row r="1182" hidden="1">
      <c r="A1182" s="26">
        <v>1323.0</v>
      </c>
      <c r="B1182" s="26" t="s">
        <v>54</v>
      </c>
      <c r="C1182" s="26" t="s">
        <v>1675</v>
      </c>
      <c r="D1182" s="28"/>
      <c r="E1182" s="26" t="s">
        <v>57</v>
      </c>
      <c r="F1182" s="26" t="s">
        <v>57</v>
      </c>
      <c r="G1182" s="26" t="s">
        <v>57</v>
      </c>
      <c r="H1182" s="26"/>
      <c r="I1182" s="26" t="s">
        <v>58</v>
      </c>
      <c r="J1182" s="26" t="s">
        <v>58</v>
      </c>
      <c r="K1182" s="29">
        <v>5.0</v>
      </c>
      <c r="L1182" s="31"/>
    </row>
    <row r="1183" hidden="1">
      <c r="A1183" s="26">
        <v>1324.0</v>
      </c>
      <c r="B1183" s="26" t="s">
        <v>54</v>
      </c>
      <c r="C1183" s="26" t="s">
        <v>1676</v>
      </c>
      <c r="D1183" s="28"/>
      <c r="E1183" s="26" t="s">
        <v>57</v>
      </c>
      <c r="F1183" s="26" t="s">
        <v>57</v>
      </c>
      <c r="G1183" s="26" t="s">
        <v>57</v>
      </c>
      <c r="H1183" s="26"/>
      <c r="I1183" s="26" t="s">
        <v>58</v>
      </c>
      <c r="J1183" s="26" t="s">
        <v>58</v>
      </c>
      <c r="K1183" s="29">
        <v>4.0</v>
      </c>
      <c r="L1183" s="31"/>
    </row>
    <row r="1184" hidden="1">
      <c r="A1184" s="26">
        <v>1325.0</v>
      </c>
      <c r="B1184" s="26" t="s">
        <v>54</v>
      </c>
      <c r="C1184" s="26" t="s">
        <v>1678</v>
      </c>
      <c r="D1184" s="28"/>
      <c r="E1184" s="26" t="s">
        <v>57</v>
      </c>
      <c r="F1184" s="26" t="s">
        <v>57</v>
      </c>
      <c r="G1184" s="26" t="s">
        <v>57</v>
      </c>
      <c r="H1184" s="26"/>
      <c r="I1184" s="26" t="s">
        <v>58</v>
      </c>
      <c r="J1184" s="26" t="s">
        <v>58</v>
      </c>
      <c r="K1184" s="29">
        <v>10.0</v>
      </c>
      <c r="L1184" s="31"/>
    </row>
    <row r="1185" hidden="1">
      <c r="A1185" s="26">
        <v>1326.0</v>
      </c>
      <c r="B1185" s="26" t="s">
        <v>54</v>
      </c>
      <c r="C1185" s="26" t="s">
        <v>1522</v>
      </c>
      <c r="D1185" s="28"/>
      <c r="E1185" s="26" t="s">
        <v>66</v>
      </c>
      <c r="F1185" s="26" t="s">
        <v>66</v>
      </c>
      <c r="G1185" s="26" t="s">
        <v>66</v>
      </c>
      <c r="H1185" s="26"/>
      <c r="I1185" s="26" t="s">
        <v>66</v>
      </c>
      <c r="J1185" s="26" t="s">
        <v>66</v>
      </c>
      <c r="K1185" s="29">
        <v>0.0</v>
      </c>
      <c r="L1185" s="31"/>
    </row>
    <row r="1186" hidden="1">
      <c r="A1186" s="26">
        <v>1327.0</v>
      </c>
      <c r="B1186" s="26" t="s">
        <v>54</v>
      </c>
      <c r="C1186" s="26" t="s">
        <v>1680</v>
      </c>
      <c r="D1186" s="28"/>
      <c r="E1186" s="26" t="s">
        <v>57</v>
      </c>
      <c r="F1186" s="26" t="s">
        <v>57</v>
      </c>
      <c r="G1186" s="26" t="s">
        <v>57</v>
      </c>
      <c r="H1186" s="26"/>
      <c r="I1186" s="26" t="s">
        <v>58</v>
      </c>
      <c r="J1186" s="26" t="s">
        <v>64</v>
      </c>
      <c r="K1186" s="29">
        <v>1.0</v>
      </c>
      <c r="L1186" s="31"/>
    </row>
    <row r="1187" hidden="1">
      <c r="A1187" s="26">
        <v>1328.0</v>
      </c>
      <c r="B1187" s="26" t="s">
        <v>54</v>
      </c>
      <c r="C1187" s="26" t="s">
        <v>1681</v>
      </c>
      <c r="D1187" s="28"/>
      <c r="E1187" s="26" t="s">
        <v>57</v>
      </c>
      <c r="F1187" s="26" t="s">
        <v>57</v>
      </c>
      <c r="G1187" s="26" t="s">
        <v>57</v>
      </c>
      <c r="H1187" s="26"/>
      <c r="I1187" s="26" t="s">
        <v>58</v>
      </c>
      <c r="J1187" s="26" t="s">
        <v>58</v>
      </c>
      <c r="K1187" s="29">
        <v>4.0</v>
      </c>
      <c r="L1187" s="31"/>
    </row>
    <row r="1188" hidden="1">
      <c r="A1188" s="26">
        <v>1329.0</v>
      </c>
      <c r="B1188" s="26" t="s">
        <v>54</v>
      </c>
      <c r="C1188" s="26" t="s">
        <v>1682</v>
      </c>
      <c r="D1188" s="28"/>
      <c r="E1188" s="26" t="s">
        <v>57</v>
      </c>
      <c r="F1188" s="26" t="s">
        <v>57</v>
      </c>
      <c r="G1188" s="26" t="s">
        <v>57</v>
      </c>
      <c r="H1188" s="26"/>
      <c r="I1188" s="26" t="s">
        <v>58</v>
      </c>
      <c r="J1188" s="26" t="s">
        <v>58</v>
      </c>
      <c r="K1188" s="29">
        <v>19.0</v>
      </c>
      <c r="L1188" s="31"/>
    </row>
    <row r="1189" hidden="1">
      <c r="A1189" s="26">
        <v>1330.0</v>
      </c>
      <c r="B1189" s="26" t="s">
        <v>54</v>
      </c>
      <c r="C1189" s="26" t="s">
        <v>1684</v>
      </c>
      <c r="D1189" s="28"/>
      <c r="E1189" s="26" t="s">
        <v>57</v>
      </c>
      <c r="F1189" s="26" t="s">
        <v>57</v>
      </c>
      <c r="G1189" s="26" t="s">
        <v>57</v>
      </c>
      <c r="H1189" s="26"/>
      <c r="I1189" s="26" t="s">
        <v>58</v>
      </c>
      <c r="J1189" s="26" t="s">
        <v>58</v>
      </c>
      <c r="K1189" s="29">
        <v>2.0</v>
      </c>
      <c r="L1189" s="31"/>
    </row>
    <row r="1190" hidden="1">
      <c r="A1190" s="26">
        <v>1331.0</v>
      </c>
      <c r="B1190" s="26" t="s">
        <v>54</v>
      </c>
      <c r="C1190" s="26" t="s">
        <v>1685</v>
      </c>
      <c r="D1190" s="28"/>
      <c r="E1190" s="26" t="s">
        <v>57</v>
      </c>
      <c r="F1190" s="26" t="s">
        <v>57</v>
      </c>
      <c r="G1190" s="26" t="s">
        <v>57</v>
      </c>
      <c r="H1190" s="26"/>
      <c r="I1190" s="26" t="s">
        <v>58</v>
      </c>
      <c r="J1190" s="26" t="s">
        <v>64</v>
      </c>
      <c r="K1190" s="29">
        <v>14.0</v>
      </c>
      <c r="L1190" s="31"/>
    </row>
    <row r="1191" hidden="1">
      <c r="A1191" s="26">
        <v>1332.0</v>
      </c>
      <c r="B1191" s="26" t="s">
        <v>54</v>
      </c>
      <c r="C1191" s="26" t="s">
        <v>1686</v>
      </c>
      <c r="D1191" s="28"/>
      <c r="E1191" s="26" t="s">
        <v>57</v>
      </c>
      <c r="F1191" s="26" t="s">
        <v>57</v>
      </c>
      <c r="G1191" s="26" t="s">
        <v>57</v>
      </c>
      <c r="H1191" s="26"/>
      <c r="I1191" s="26" t="s">
        <v>58</v>
      </c>
      <c r="J1191" s="26" t="s">
        <v>64</v>
      </c>
      <c r="K1191" s="29">
        <v>3.0</v>
      </c>
      <c r="L1191" s="31"/>
    </row>
    <row r="1192" hidden="1">
      <c r="A1192" s="26">
        <v>1333.0</v>
      </c>
      <c r="B1192" s="26" t="s">
        <v>54</v>
      </c>
      <c r="C1192" s="26" t="s">
        <v>1688</v>
      </c>
      <c r="D1192" s="28"/>
      <c r="E1192" s="26" t="s">
        <v>57</v>
      </c>
      <c r="F1192" s="26" t="s">
        <v>57</v>
      </c>
      <c r="G1192" s="26" t="s">
        <v>57</v>
      </c>
      <c r="H1192" s="26"/>
      <c r="I1192" s="26" t="s">
        <v>101</v>
      </c>
      <c r="J1192" s="26" t="s">
        <v>58</v>
      </c>
      <c r="K1192" s="29">
        <v>1.0</v>
      </c>
      <c r="L1192" s="31"/>
    </row>
    <row r="1193" hidden="1">
      <c r="A1193" s="26">
        <v>1334.0</v>
      </c>
      <c r="B1193" s="26" t="s">
        <v>54</v>
      </c>
      <c r="C1193" s="26" t="s">
        <v>1689</v>
      </c>
      <c r="D1193" s="28"/>
      <c r="E1193" s="26" t="s">
        <v>66</v>
      </c>
      <c r="F1193" s="26" t="s">
        <v>66</v>
      </c>
      <c r="G1193" s="26" t="s">
        <v>66</v>
      </c>
      <c r="H1193" s="26"/>
      <c r="I1193" s="26" t="s">
        <v>66</v>
      </c>
      <c r="J1193" s="26" t="s">
        <v>66</v>
      </c>
      <c r="K1193" s="29">
        <v>0.0</v>
      </c>
      <c r="L1193" s="31"/>
    </row>
    <row r="1194" hidden="1">
      <c r="A1194" s="26">
        <v>1335.0</v>
      </c>
      <c r="B1194" s="26" t="s">
        <v>54</v>
      </c>
      <c r="C1194" s="26" t="s">
        <v>1690</v>
      </c>
      <c r="D1194" s="28"/>
      <c r="E1194" s="26" t="s">
        <v>57</v>
      </c>
      <c r="F1194" s="26" t="s">
        <v>57</v>
      </c>
      <c r="G1194" s="26" t="s">
        <v>57</v>
      </c>
      <c r="H1194" s="26"/>
      <c r="I1194" s="26" t="s">
        <v>58</v>
      </c>
      <c r="J1194" s="26" t="s">
        <v>64</v>
      </c>
      <c r="K1194" s="29">
        <v>17.0</v>
      </c>
      <c r="L1194" s="31"/>
    </row>
    <row r="1195" hidden="1">
      <c r="A1195" s="26">
        <v>1336.0</v>
      </c>
      <c r="B1195" s="26" t="s">
        <v>54</v>
      </c>
      <c r="C1195" s="26" t="s">
        <v>1691</v>
      </c>
      <c r="D1195" s="28"/>
      <c r="E1195" s="26" t="s">
        <v>66</v>
      </c>
      <c r="F1195" s="26" t="s">
        <v>66</v>
      </c>
      <c r="G1195" s="26" t="s">
        <v>66</v>
      </c>
      <c r="H1195" s="26"/>
      <c r="I1195" s="26" t="s">
        <v>66</v>
      </c>
      <c r="J1195" s="26" t="s">
        <v>66</v>
      </c>
      <c r="K1195" s="29">
        <v>0.0</v>
      </c>
      <c r="L1195" s="31"/>
    </row>
    <row r="1196" hidden="1">
      <c r="A1196" s="26">
        <v>1337.0</v>
      </c>
      <c r="B1196" s="26" t="s">
        <v>54</v>
      </c>
      <c r="C1196" s="34" t="s">
        <v>1376</v>
      </c>
      <c r="D1196" s="28"/>
      <c r="E1196" s="26" t="s">
        <v>57</v>
      </c>
      <c r="F1196" s="26" t="s">
        <v>57</v>
      </c>
      <c r="G1196" s="26" t="s">
        <v>57</v>
      </c>
      <c r="H1196" s="26"/>
      <c r="I1196" s="26" t="s">
        <v>101</v>
      </c>
      <c r="J1196" s="26" t="s">
        <v>1693</v>
      </c>
      <c r="K1196" s="29">
        <v>2.0</v>
      </c>
      <c r="L1196" s="31"/>
    </row>
    <row r="1197" hidden="1">
      <c r="A1197" s="26">
        <v>1338.0</v>
      </c>
      <c r="B1197" s="26" t="s">
        <v>54</v>
      </c>
      <c r="C1197" s="26" t="s">
        <v>1694</v>
      </c>
      <c r="D1197" s="28"/>
      <c r="E1197" s="26" t="s">
        <v>66</v>
      </c>
      <c r="F1197" s="26" t="s">
        <v>66</v>
      </c>
      <c r="G1197" s="26" t="s">
        <v>66</v>
      </c>
      <c r="H1197" s="26"/>
      <c r="I1197" s="26" t="s">
        <v>66</v>
      </c>
      <c r="J1197" s="26" t="s">
        <v>66</v>
      </c>
      <c r="K1197" s="29">
        <v>0.0</v>
      </c>
      <c r="L1197" s="31"/>
    </row>
    <row r="1198" hidden="1">
      <c r="A1198" s="26">
        <v>1339.0</v>
      </c>
      <c r="B1198" s="26" t="s">
        <v>54</v>
      </c>
      <c r="C1198" s="26" t="s">
        <v>1695</v>
      </c>
      <c r="D1198" s="28"/>
      <c r="E1198" s="26" t="s">
        <v>57</v>
      </c>
      <c r="F1198" s="26" t="s">
        <v>57</v>
      </c>
      <c r="G1198" s="26" t="s">
        <v>57</v>
      </c>
      <c r="H1198" s="26" t="s">
        <v>57</v>
      </c>
      <c r="I1198" s="26" t="s">
        <v>58</v>
      </c>
      <c r="J1198" s="26" t="s">
        <v>58</v>
      </c>
      <c r="K1198" s="29">
        <v>20.0</v>
      </c>
      <c r="L1198" s="31"/>
    </row>
    <row r="1199" hidden="1">
      <c r="A1199" s="26">
        <v>1340.0</v>
      </c>
      <c r="B1199" s="26" t="s">
        <v>54</v>
      </c>
      <c r="C1199" s="26" t="s">
        <v>1697</v>
      </c>
      <c r="D1199" s="28"/>
      <c r="E1199" s="26" t="s">
        <v>57</v>
      </c>
      <c r="F1199" s="26" t="s">
        <v>57</v>
      </c>
      <c r="G1199" s="26" t="s">
        <v>57</v>
      </c>
      <c r="H1199" s="26"/>
      <c r="I1199" s="26" t="s">
        <v>58</v>
      </c>
      <c r="J1199" s="26" t="s">
        <v>58</v>
      </c>
      <c r="K1199" s="29">
        <v>1.0</v>
      </c>
      <c r="L1199" s="31"/>
    </row>
    <row r="1200" hidden="1">
      <c r="A1200" s="26">
        <v>1341.0</v>
      </c>
      <c r="B1200" s="26" t="s">
        <v>54</v>
      </c>
      <c r="C1200" s="26" t="s">
        <v>1698</v>
      </c>
      <c r="D1200" s="28"/>
      <c r="E1200" s="26" t="s">
        <v>66</v>
      </c>
      <c r="F1200" s="26" t="s">
        <v>66</v>
      </c>
      <c r="G1200" s="26" t="s">
        <v>66</v>
      </c>
      <c r="H1200" s="26"/>
      <c r="I1200" s="26" t="s">
        <v>66</v>
      </c>
      <c r="J1200" s="26" t="s">
        <v>66</v>
      </c>
      <c r="K1200" s="29">
        <v>0.0</v>
      </c>
      <c r="L1200" s="31"/>
    </row>
    <row r="1201" hidden="1">
      <c r="A1201" s="26">
        <v>1342.0</v>
      </c>
      <c r="B1201" s="26" t="s">
        <v>54</v>
      </c>
      <c r="C1201" s="26" t="s">
        <v>1700</v>
      </c>
      <c r="D1201" s="28"/>
      <c r="E1201" s="26" t="s">
        <v>57</v>
      </c>
      <c r="F1201" s="26" t="s">
        <v>57</v>
      </c>
      <c r="G1201" s="26" t="s">
        <v>57</v>
      </c>
      <c r="H1201" s="26"/>
      <c r="I1201" s="26" t="s">
        <v>58</v>
      </c>
      <c r="J1201" s="26" t="s">
        <v>58</v>
      </c>
      <c r="K1201" s="29">
        <v>24.0</v>
      </c>
      <c r="L1201" s="31"/>
    </row>
    <row r="1202" hidden="1">
      <c r="A1202" s="26">
        <v>1343.0</v>
      </c>
      <c r="B1202" s="26" t="s">
        <v>54</v>
      </c>
      <c r="C1202" s="26" t="s">
        <v>1701</v>
      </c>
      <c r="D1202" s="28"/>
      <c r="E1202" s="26" t="s">
        <v>57</v>
      </c>
      <c r="F1202" s="26" t="s">
        <v>57</v>
      </c>
      <c r="G1202" s="26" t="s">
        <v>57</v>
      </c>
      <c r="H1202" s="26"/>
      <c r="I1202" s="26" t="s">
        <v>58</v>
      </c>
      <c r="J1202" s="26" t="s">
        <v>58</v>
      </c>
      <c r="K1202" s="29">
        <v>1.0</v>
      </c>
      <c r="L1202" s="31"/>
    </row>
    <row r="1203" hidden="1">
      <c r="A1203" s="26">
        <v>1344.0</v>
      </c>
      <c r="B1203" s="26" t="s">
        <v>54</v>
      </c>
      <c r="C1203" s="26" t="s">
        <v>1703</v>
      </c>
      <c r="D1203" s="28"/>
      <c r="E1203" s="26" t="s">
        <v>57</v>
      </c>
      <c r="F1203" s="26" t="s">
        <v>57</v>
      </c>
      <c r="G1203" s="26" t="s">
        <v>57</v>
      </c>
      <c r="H1203" s="26"/>
      <c r="I1203" s="26" t="s">
        <v>101</v>
      </c>
      <c r="J1203" s="26" t="s">
        <v>58</v>
      </c>
      <c r="K1203" s="29">
        <v>3.0</v>
      </c>
      <c r="L1203" s="31"/>
    </row>
    <row r="1204" hidden="1">
      <c r="A1204" s="26">
        <v>1345.0</v>
      </c>
      <c r="B1204" s="26" t="s">
        <v>54</v>
      </c>
      <c r="C1204" s="26" t="s">
        <v>1705</v>
      </c>
      <c r="D1204" s="28"/>
      <c r="E1204" s="26" t="s">
        <v>57</v>
      </c>
      <c r="F1204" s="26" t="s">
        <v>57</v>
      </c>
      <c r="G1204" s="26" t="s">
        <v>57</v>
      </c>
      <c r="H1204" s="26"/>
      <c r="I1204" s="26" t="s">
        <v>58</v>
      </c>
      <c r="J1204" s="26" t="s">
        <v>64</v>
      </c>
      <c r="K1204" s="29">
        <v>4.0</v>
      </c>
      <c r="L1204" s="31"/>
    </row>
    <row r="1205" hidden="1">
      <c r="A1205" s="26">
        <v>1346.0</v>
      </c>
      <c r="B1205" s="26" t="s">
        <v>54</v>
      </c>
      <c r="C1205" s="26" t="s">
        <v>1706</v>
      </c>
      <c r="D1205" s="28"/>
      <c r="E1205" s="26" t="s">
        <v>57</v>
      </c>
      <c r="F1205" s="26" t="s">
        <v>57</v>
      </c>
      <c r="G1205" s="26" t="s">
        <v>57</v>
      </c>
      <c r="H1205" s="26"/>
      <c r="I1205" s="26" t="s">
        <v>58</v>
      </c>
      <c r="J1205" s="26" t="s">
        <v>66</v>
      </c>
      <c r="K1205" s="29">
        <v>32.0</v>
      </c>
      <c r="L1205" s="31"/>
    </row>
    <row r="1206" hidden="1">
      <c r="A1206" s="26">
        <v>1347.0</v>
      </c>
      <c r="B1206" s="26" t="s">
        <v>54</v>
      </c>
      <c r="C1206" s="26" t="s">
        <v>1707</v>
      </c>
      <c r="D1206" s="28"/>
      <c r="E1206" s="26" t="s">
        <v>57</v>
      </c>
      <c r="F1206" s="26" t="s">
        <v>57</v>
      </c>
      <c r="G1206" s="26" t="s">
        <v>57</v>
      </c>
      <c r="H1206" s="26"/>
      <c r="I1206" s="26" t="s">
        <v>58</v>
      </c>
      <c r="J1206" s="26" t="s">
        <v>64</v>
      </c>
      <c r="K1206" s="29">
        <v>19.0</v>
      </c>
      <c r="L1206" s="31"/>
    </row>
    <row r="1207" hidden="1">
      <c r="A1207" s="26">
        <v>1348.0</v>
      </c>
      <c r="B1207" s="26" t="s">
        <v>54</v>
      </c>
      <c r="C1207" s="26" t="s">
        <v>1708</v>
      </c>
      <c r="D1207" s="28"/>
      <c r="E1207" s="26" t="s">
        <v>57</v>
      </c>
      <c r="F1207" s="26" t="s">
        <v>57</v>
      </c>
      <c r="G1207" s="26" t="s">
        <v>57</v>
      </c>
      <c r="H1207" s="26"/>
      <c r="I1207" s="26" t="s">
        <v>58</v>
      </c>
      <c r="J1207" s="26" t="s">
        <v>58</v>
      </c>
      <c r="K1207" s="29">
        <v>3.0</v>
      </c>
      <c r="L1207" s="31"/>
    </row>
    <row r="1208" hidden="1">
      <c r="A1208" s="26">
        <v>1349.0</v>
      </c>
      <c r="B1208" s="26" t="s">
        <v>54</v>
      </c>
      <c r="C1208" s="26" t="s">
        <v>1710</v>
      </c>
      <c r="D1208" s="28"/>
      <c r="E1208" s="26" t="s">
        <v>57</v>
      </c>
      <c r="F1208" s="26" t="s">
        <v>57</v>
      </c>
      <c r="G1208" s="26" t="s">
        <v>57</v>
      </c>
      <c r="H1208" s="26"/>
      <c r="I1208" s="26" t="s">
        <v>58</v>
      </c>
      <c r="J1208" s="26" t="s">
        <v>58</v>
      </c>
      <c r="K1208" s="29">
        <v>15.0</v>
      </c>
      <c r="L1208" s="31"/>
    </row>
    <row r="1209" hidden="1">
      <c r="A1209" s="26">
        <v>1350.0</v>
      </c>
      <c r="B1209" s="26" t="s">
        <v>54</v>
      </c>
      <c r="C1209" s="26" t="s">
        <v>1712</v>
      </c>
      <c r="D1209" s="28"/>
      <c r="E1209" s="26" t="s">
        <v>57</v>
      </c>
      <c r="F1209" s="26" t="s">
        <v>57</v>
      </c>
      <c r="G1209" s="26" t="s">
        <v>57</v>
      </c>
      <c r="H1209" s="26"/>
      <c r="I1209" s="26" t="s">
        <v>58</v>
      </c>
      <c r="J1209" s="26" t="s">
        <v>58</v>
      </c>
      <c r="K1209" s="29">
        <v>12.0</v>
      </c>
      <c r="L1209" s="31"/>
    </row>
    <row r="1210" hidden="1">
      <c r="A1210" s="26">
        <v>1351.0</v>
      </c>
      <c r="B1210" s="26" t="s">
        <v>54</v>
      </c>
      <c r="C1210" s="26" t="s">
        <v>1713</v>
      </c>
      <c r="D1210" s="28"/>
      <c r="E1210" s="26" t="s">
        <v>57</v>
      </c>
      <c r="F1210" s="26" t="s">
        <v>57</v>
      </c>
      <c r="G1210" s="26" t="s">
        <v>57</v>
      </c>
      <c r="H1210" s="26"/>
      <c r="I1210" s="26" t="s">
        <v>58</v>
      </c>
      <c r="J1210" s="26" t="s">
        <v>58</v>
      </c>
      <c r="K1210" s="29">
        <v>13.0</v>
      </c>
      <c r="L1210" s="31"/>
    </row>
    <row r="1211" hidden="1">
      <c r="A1211" s="26">
        <v>1352.0</v>
      </c>
      <c r="B1211" s="26" t="s">
        <v>54</v>
      </c>
      <c r="C1211" s="26" t="s">
        <v>1714</v>
      </c>
      <c r="D1211" s="28"/>
      <c r="E1211" s="26" t="s">
        <v>57</v>
      </c>
      <c r="F1211" s="26" t="s">
        <v>57</v>
      </c>
      <c r="G1211" s="26" t="s">
        <v>57</v>
      </c>
      <c r="H1211" s="26"/>
      <c r="I1211" s="26" t="s">
        <v>58</v>
      </c>
      <c r="J1211" s="26" t="s">
        <v>66</v>
      </c>
      <c r="K1211" s="29">
        <v>2.0</v>
      </c>
      <c r="L1211" s="31"/>
    </row>
    <row r="1212" hidden="1">
      <c r="A1212" s="26">
        <v>1353.0</v>
      </c>
      <c r="B1212" s="26" t="s">
        <v>54</v>
      </c>
      <c r="C1212" s="26" t="s">
        <v>1715</v>
      </c>
      <c r="D1212" s="28"/>
      <c r="E1212" s="26" t="s">
        <v>57</v>
      </c>
      <c r="F1212" s="26" t="s">
        <v>57</v>
      </c>
      <c r="G1212" s="26" t="s">
        <v>57</v>
      </c>
      <c r="H1212" s="26"/>
      <c r="I1212" s="26" t="s">
        <v>58</v>
      </c>
      <c r="J1212" s="26" t="s">
        <v>64</v>
      </c>
      <c r="K1212" s="29">
        <v>22.0</v>
      </c>
      <c r="L1212" s="31"/>
    </row>
    <row r="1213" hidden="1">
      <c r="A1213" s="26">
        <v>1354.0</v>
      </c>
      <c r="B1213" s="26" t="s">
        <v>54</v>
      </c>
      <c r="C1213" s="26" t="s">
        <v>1717</v>
      </c>
      <c r="D1213" s="28"/>
      <c r="E1213" s="26" t="s">
        <v>57</v>
      </c>
      <c r="F1213" s="26" t="s">
        <v>57</v>
      </c>
      <c r="G1213" s="26" t="s">
        <v>57</v>
      </c>
      <c r="H1213" s="26"/>
      <c r="I1213" s="26" t="s">
        <v>58</v>
      </c>
      <c r="J1213" s="26" t="s">
        <v>58</v>
      </c>
      <c r="K1213" s="29">
        <v>11.0</v>
      </c>
      <c r="L1213" s="31"/>
    </row>
    <row r="1214" hidden="1">
      <c r="A1214" s="26">
        <v>1355.0</v>
      </c>
      <c r="B1214" s="26" t="s">
        <v>54</v>
      </c>
      <c r="C1214" s="26" t="s">
        <v>1718</v>
      </c>
      <c r="D1214" s="28"/>
      <c r="E1214" s="26" t="s">
        <v>57</v>
      </c>
      <c r="F1214" s="26" t="s">
        <v>57</v>
      </c>
      <c r="G1214" s="26" t="s">
        <v>57</v>
      </c>
      <c r="H1214" s="26"/>
      <c r="I1214" s="26" t="s">
        <v>58</v>
      </c>
      <c r="J1214" s="26" t="s">
        <v>58</v>
      </c>
      <c r="K1214" s="29">
        <v>4.0</v>
      </c>
      <c r="L1214" s="31"/>
    </row>
    <row r="1215" hidden="1">
      <c r="A1215" s="26">
        <v>1356.0</v>
      </c>
      <c r="B1215" s="26" t="s">
        <v>54</v>
      </c>
      <c r="C1215" s="26" t="s">
        <v>1719</v>
      </c>
      <c r="D1215" s="28"/>
      <c r="E1215" s="26" t="s">
        <v>66</v>
      </c>
      <c r="F1215" s="26" t="s">
        <v>66</v>
      </c>
      <c r="G1215" s="26" t="s">
        <v>66</v>
      </c>
      <c r="H1215" s="26"/>
      <c r="I1215" s="26" t="s">
        <v>66</v>
      </c>
      <c r="J1215" s="26" t="s">
        <v>66</v>
      </c>
      <c r="K1215" s="29">
        <v>0.0</v>
      </c>
      <c r="L1215" s="31"/>
    </row>
    <row r="1216" hidden="1">
      <c r="A1216" s="26">
        <v>1357.0</v>
      </c>
      <c r="B1216" s="26" t="s">
        <v>54</v>
      </c>
      <c r="C1216" s="26" t="s">
        <v>1721</v>
      </c>
      <c r="D1216" s="28"/>
      <c r="E1216" s="26" t="s">
        <v>66</v>
      </c>
      <c r="F1216" s="26" t="s">
        <v>66</v>
      </c>
      <c r="G1216" s="26" t="s">
        <v>66</v>
      </c>
      <c r="H1216" s="26"/>
      <c r="I1216" s="26" t="s">
        <v>66</v>
      </c>
      <c r="J1216" s="26" t="s">
        <v>66</v>
      </c>
      <c r="K1216" s="29">
        <v>0.0</v>
      </c>
      <c r="L1216" s="31"/>
    </row>
    <row r="1217" hidden="1">
      <c r="A1217" s="26">
        <v>1358.0</v>
      </c>
      <c r="B1217" s="26" t="s">
        <v>54</v>
      </c>
      <c r="C1217" s="26" t="s">
        <v>1722</v>
      </c>
      <c r="D1217" s="28"/>
      <c r="E1217" s="26" t="s">
        <v>57</v>
      </c>
      <c r="F1217" s="26" t="s">
        <v>57</v>
      </c>
      <c r="G1217" s="26" t="s">
        <v>57</v>
      </c>
      <c r="H1217" s="26"/>
      <c r="I1217" s="26" t="s">
        <v>58</v>
      </c>
      <c r="J1217" s="26" t="s">
        <v>58</v>
      </c>
      <c r="K1217" s="29">
        <v>13.0</v>
      </c>
      <c r="L1217" s="31"/>
    </row>
    <row r="1218" hidden="1">
      <c r="A1218" s="26">
        <v>1359.0</v>
      </c>
      <c r="B1218" s="26" t="s">
        <v>54</v>
      </c>
      <c r="C1218" s="26" t="s">
        <v>1723</v>
      </c>
      <c r="D1218" s="28"/>
      <c r="E1218" s="26" t="s">
        <v>66</v>
      </c>
      <c r="F1218" s="26" t="s">
        <v>66</v>
      </c>
      <c r="G1218" s="26" t="s">
        <v>66</v>
      </c>
      <c r="H1218" s="26"/>
      <c r="I1218" s="26" t="s">
        <v>66</v>
      </c>
      <c r="J1218" s="26" t="s">
        <v>66</v>
      </c>
      <c r="K1218" s="29">
        <v>0.0</v>
      </c>
      <c r="L1218" s="31"/>
    </row>
    <row r="1219" hidden="1">
      <c r="A1219" s="26">
        <v>1359.0</v>
      </c>
      <c r="B1219" s="26" t="s">
        <v>54</v>
      </c>
      <c r="C1219" s="26" t="s">
        <v>1723</v>
      </c>
      <c r="D1219" s="28"/>
      <c r="E1219" s="26" t="s">
        <v>66</v>
      </c>
      <c r="F1219" s="26" t="s">
        <v>66</v>
      </c>
      <c r="G1219" s="26" t="s">
        <v>66</v>
      </c>
      <c r="H1219" s="26"/>
      <c r="I1219" s="26" t="s">
        <v>66</v>
      </c>
      <c r="J1219" s="26" t="s">
        <v>66</v>
      </c>
      <c r="K1219" s="29">
        <v>0.0</v>
      </c>
      <c r="L1219" s="31"/>
    </row>
    <row r="1220" hidden="1">
      <c r="A1220" s="26">
        <v>1360.0</v>
      </c>
      <c r="B1220" s="26" t="s">
        <v>54</v>
      </c>
      <c r="C1220" s="26" t="s">
        <v>1725</v>
      </c>
      <c r="D1220" s="28"/>
      <c r="E1220" s="26" t="s">
        <v>57</v>
      </c>
      <c r="F1220" s="26" t="s">
        <v>57</v>
      </c>
      <c r="G1220" s="26" t="s">
        <v>57</v>
      </c>
      <c r="H1220" s="26"/>
      <c r="I1220" s="26" t="s">
        <v>58</v>
      </c>
      <c r="J1220" s="26" t="s">
        <v>58</v>
      </c>
      <c r="K1220" s="29">
        <v>13.0</v>
      </c>
      <c r="L1220" s="31"/>
    </row>
    <row r="1221" hidden="1">
      <c r="A1221" s="26">
        <v>1362.0</v>
      </c>
      <c r="B1221" s="26" t="s">
        <v>54</v>
      </c>
      <c r="C1221" s="26" t="s">
        <v>1726</v>
      </c>
      <c r="D1221" s="28"/>
      <c r="E1221" s="26" t="s">
        <v>66</v>
      </c>
      <c r="F1221" s="26" t="s">
        <v>66</v>
      </c>
      <c r="G1221" s="26" t="s">
        <v>66</v>
      </c>
      <c r="H1221" s="26" t="s">
        <v>66</v>
      </c>
      <c r="I1221" s="26" t="s">
        <v>66</v>
      </c>
      <c r="J1221" s="26" t="s">
        <v>66</v>
      </c>
      <c r="K1221" s="29">
        <v>0.0</v>
      </c>
      <c r="L1221" s="31"/>
    </row>
    <row r="1222" hidden="1">
      <c r="A1222" s="26">
        <v>1363.0</v>
      </c>
      <c r="B1222" s="26" t="s">
        <v>54</v>
      </c>
      <c r="C1222" s="26" t="s">
        <v>1728</v>
      </c>
      <c r="D1222" s="28"/>
      <c r="E1222" s="26" t="s">
        <v>57</v>
      </c>
      <c r="F1222" s="26" t="s">
        <v>57</v>
      </c>
      <c r="G1222" s="26" t="s">
        <v>57</v>
      </c>
      <c r="H1222" s="26"/>
      <c r="I1222" s="26" t="s">
        <v>58</v>
      </c>
      <c r="J1222" s="26" t="s">
        <v>58</v>
      </c>
      <c r="K1222" s="29">
        <v>4.0</v>
      </c>
      <c r="L1222" s="31"/>
    </row>
    <row r="1223" hidden="1">
      <c r="A1223" s="26">
        <v>1364.0</v>
      </c>
      <c r="B1223" s="26" t="s">
        <v>54</v>
      </c>
      <c r="C1223" s="26" t="s">
        <v>1729</v>
      </c>
      <c r="D1223" s="28"/>
      <c r="E1223" s="26" t="s">
        <v>66</v>
      </c>
      <c r="F1223" s="26" t="s">
        <v>66</v>
      </c>
      <c r="G1223" s="26" t="s">
        <v>66</v>
      </c>
      <c r="H1223" s="26"/>
      <c r="I1223" s="26" t="s">
        <v>66</v>
      </c>
      <c r="J1223" s="26" t="s">
        <v>66</v>
      </c>
      <c r="K1223" s="29">
        <v>0.0</v>
      </c>
      <c r="L1223" s="31"/>
    </row>
    <row r="1224" hidden="1">
      <c r="A1224" s="26">
        <v>1365.0</v>
      </c>
      <c r="B1224" s="26" t="s">
        <v>54</v>
      </c>
      <c r="C1224" s="26" t="s">
        <v>1732</v>
      </c>
      <c r="D1224" s="28"/>
      <c r="E1224" s="26" t="s">
        <v>57</v>
      </c>
      <c r="F1224" s="26" t="s">
        <v>57</v>
      </c>
      <c r="G1224" s="26" t="s">
        <v>57</v>
      </c>
      <c r="H1224" s="26"/>
      <c r="I1224" s="26" t="s">
        <v>101</v>
      </c>
      <c r="J1224" s="26" t="s">
        <v>64</v>
      </c>
      <c r="K1224" s="29">
        <v>7.0</v>
      </c>
      <c r="L1224" s="31"/>
    </row>
    <row r="1225" hidden="1">
      <c r="A1225" s="26">
        <v>1366.0</v>
      </c>
      <c r="B1225" s="26" t="s">
        <v>54</v>
      </c>
      <c r="C1225" s="26" t="s">
        <v>1733</v>
      </c>
      <c r="D1225" s="28"/>
      <c r="E1225" s="26" t="s">
        <v>183</v>
      </c>
      <c r="F1225" s="26" t="s">
        <v>57</v>
      </c>
      <c r="G1225" s="26" t="s">
        <v>57</v>
      </c>
      <c r="H1225" s="26"/>
      <c r="I1225" s="26" t="s">
        <v>58</v>
      </c>
      <c r="J1225" s="26" t="s">
        <v>58</v>
      </c>
      <c r="K1225" s="29">
        <v>13.0</v>
      </c>
      <c r="L1225" s="31"/>
    </row>
    <row r="1226" hidden="1">
      <c r="A1226" s="26">
        <v>1367.0</v>
      </c>
      <c r="B1226" s="26" t="s">
        <v>54</v>
      </c>
      <c r="C1226" s="26" t="s">
        <v>1734</v>
      </c>
      <c r="D1226" s="28"/>
      <c r="E1226" s="26" t="s">
        <v>57</v>
      </c>
      <c r="F1226" s="26" t="s">
        <v>57</v>
      </c>
      <c r="G1226" s="26" t="s">
        <v>57</v>
      </c>
      <c r="H1226" s="26"/>
      <c r="I1226" s="26" t="s">
        <v>58</v>
      </c>
      <c r="J1226" s="26" t="s">
        <v>58</v>
      </c>
      <c r="K1226" s="29">
        <v>8.0</v>
      </c>
      <c r="L1226" s="31"/>
    </row>
    <row r="1227" hidden="1">
      <c r="A1227" s="26">
        <v>1368.0</v>
      </c>
      <c r="B1227" s="26" t="s">
        <v>54</v>
      </c>
      <c r="C1227" s="26" t="s">
        <v>1735</v>
      </c>
      <c r="D1227" s="28"/>
      <c r="E1227" s="26" t="s">
        <v>57</v>
      </c>
      <c r="F1227" s="26" t="s">
        <v>57</v>
      </c>
      <c r="G1227" s="26" t="s">
        <v>57</v>
      </c>
      <c r="H1227" s="26"/>
      <c r="I1227" s="26" t="s">
        <v>101</v>
      </c>
      <c r="J1227" s="26" t="s">
        <v>58</v>
      </c>
      <c r="K1227" s="29">
        <v>3.0</v>
      </c>
      <c r="L1227" s="31"/>
    </row>
    <row r="1228" hidden="1">
      <c r="A1228" s="26">
        <v>1369.0</v>
      </c>
      <c r="B1228" s="26" t="s">
        <v>54</v>
      </c>
      <c r="C1228" s="26" t="s">
        <v>1665</v>
      </c>
      <c r="D1228" s="28"/>
      <c r="E1228" s="26" t="s">
        <v>57</v>
      </c>
      <c r="F1228" s="26" t="s">
        <v>57</v>
      </c>
      <c r="G1228" s="26" t="s">
        <v>57</v>
      </c>
      <c r="H1228" s="26"/>
      <c r="I1228" s="26" t="s">
        <v>58</v>
      </c>
      <c r="J1228" s="26" t="s">
        <v>64</v>
      </c>
      <c r="K1228" s="29">
        <v>6.0</v>
      </c>
      <c r="L1228" s="31"/>
    </row>
    <row r="1229" hidden="1">
      <c r="A1229" s="26">
        <v>1370.0</v>
      </c>
      <c r="B1229" s="26" t="s">
        <v>54</v>
      </c>
      <c r="C1229" s="26" t="s">
        <v>1736</v>
      </c>
      <c r="D1229" s="28"/>
      <c r="E1229" s="26" t="s">
        <v>66</v>
      </c>
      <c r="F1229" s="26" t="s">
        <v>66</v>
      </c>
      <c r="G1229" s="26" t="s">
        <v>66</v>
      </c>
      <c r="H1229" s="26"/>
      <c r="I1229" s="26" t="s">
        <v>66</v>
      </c>
      <c r="J1229" s="26" t="s">
        <v>66</v>
      </c>
      <c r="K1229" s="29">
        <v>0.0</v>
      </c>
      <c r="L1229" s="31"/>
    </row>
    <row r="1230" hidden="1">
      <c r="A1230" s="26">
        <v>1371.0</v>
      </c>
      <c r="B1230" s="26" t="s">
        <v>54</v>
      </c>
      <c r="C1230" s="26" t="s">
        <v>1522</v>
      </c>
      <c r="D1230" s="28"/>
      <c r="E1230" s="26" t="s">
        <v>57</v>
      </c>
      <c r="F1230" s="26" t="s">
        <v>57</v>
      </c>
      <c r="G1230" s="26" t="s">
        <v>57</v>
      </c>
      <c r="H1230" s="26"/>
      <c r="I1230" s="26" t="s">
        <v>101</v>
      </c>
      <c r="J1230" s="26" t="s">
        <v>58</v>
      </c>
      <c r="K1230" s="29">
        <v>4.0</v>
      </c>
      <c r="L1230" s="31"/>
    </row>
    <row r="1231" hidden="1">
      <c r="A1231" s="26">
        <v>1372.0</v>
      </c>
      <c r="B1231" s="26" t="s">
        <v>54</v>
      </c>
      <c r="C1231" s="26" t="s">
        <v>1738</v>
      </c>
      <c r="D1231" s="28"/>
      <c r="E1231" s="26" t="s">
        <v>57</v>
      </c>
      <c r="F1231" s="26" t="s">
        <v>57</v>
      </c>
      <c r="G1231" s="26" t="s">
        <v>57</v>
      </c>
      <c r="H1231" s="26"/>
      <c r="I1231" s="26" t="s">
        <v>58</v>
      </c>
      <c r="J1231" s="26" t="s">
        <v>58</v>
      </c>
      <c r="K1231" s="29">
        <v>1.0</v>
      </c>
      <c r="L1231" s="31"/>
    </row>
    <row r="1232" hidden="1">
      <c r="A1232" s="26">
        <v>1373.0</v>
      </c>
      <c r="B1232" s="26" t="s">
        <v>54</v>
      </c>
      <c r="C1232" s="26" t="s">
        <v>1739</v>
      </c>
      <c r="D1232" s="28"/>
      <c r="E1232" s="26" t="s">
        <v>57</v>
      </c>
      <c r="F1232" s="26" t="s">
        <v>57</v>
      </c>
      <c r="G1232" s="26" t="s">
        <v>57</v>
      </c>
      <c r="H1232" s="26"/>
      <c r="I1232" s="26" t="s">
        <v>58</v>
      </c>
      <c r="J1232" s="26" t="s">
        <v>64</v>
      </c>
      <c r="K1232" s="29">
        <v>6.0</v>
      </c>
      <c r="L1232" s="31"/>
    </row>
    <row r="1233" hidden="1">
      <c r="A1233" s="26">
        <v>1374.0</v>
      </c>
      <c r="B1233" s="26" t="s">
        <v>54</v>
      </c>
      <c r="C1233" s="26" t="s">
        <v>1659</v>
      </c>
      <c r="D1233" s="28"/>
      <c r="E1233" s="26" t="s">
        <v>57</v>
      </c>
      <c r="F1233" s="26" t="s">
        <v>57</v>
      </c>
      <c r="G1233" s="26" t="s">
        <v>57</v>
      </c>
      <c r="H1233" s="26"/>
      <c r="I1233" s="26" t="s">
        <v>58</v>
      </c>
      <c r="J1233" s="26" t="s">
        <v>64</v>
      </c>
      <c r="K1233" s="29">
        <v>6.0</v>
      </c>
      <c r="L1233" s="31"/>
    </row>
    <row r="1234" hidden="1">
      <c r="A1234" s="26">
        <v>1375.0</v>
      </c>
      <c r="B1234" s="26" t="s">
        <v>54</v>
      </c>
      <c r="C1234" s="26" t="s">
        <v>1740</v>
      </c>
      <c r="D1234" s="28"/>
      <c r="E1234" s="26" t="s">
        <v>66</v>
      </c>
      <c r="F1234" s="26" t="s">
        <v>66</v>
      </c>
      <c r="G1234" s="26" t="s">
        <v>66</v>
      </c>
      <c r="H1234" s="26"/>
      <c r="I1234" s="26" t="s">
        <v>66</v>
      </c>
      <c r="J1234" s="26" t="s">
        <v>66</v>
      </c>
      <c r="K1234" s="29">
        <v>0.0</v>
      </c>
      <c r="L1234" s="31"/>
    </row>
    <row r="1235" hidden="1">
      <c r="A1235" s="26">
        <v>1376.0</v>
      </c>
      <c r="B1235" s="26" t="s">
        <v>54</v>
      </c>
      <c r="C1235" s="26" t="s">
        <v>1741</v>
      </c>
      <c r="D1235" s="28"/>
      <c r="E1235" s="26" t="s">
        <v>57</v>
      </c>
      <c r="F1235" s="26" t="s">
        <v>57</v>
      </c>
      <c r="G1235" s="26" t="s">
        <v>57</v>
      </c>
      <c r="H1235" s="26"/>
      <c r="I1235" s="26" t="s">
        <v>58</v>
      </c>
      <c r="J1235" s="26" t="s">
        <v>58</v>
      </c>
      <c r="K1235" s="29">
        <v>5.0</v>
      </c>
      <c r="L1235" s="31"/>
    </row>
    <row r="1236" hidden="1">
      <c r="A1236" s="26">
        <v>1377.0</v>
      </c>
      <c r="B1236" s="26" t="s">
        <v>54</v>
      </c>
      <c r="C1236" s="26" t="s">
        <v>1743</v>
      </c>
      <c r="D1236" s="28"/>
      <c r="E1236" s="26" t="s">
        <v>57</v>
      </c>
      <c r="F1236" s="26" t="s">
        <v>57</v>
      </c>
      <c r="G1236" s="26" t="s">
        <v>57</v>
      </c>
      <c r="H1236" s="26"/>
      <c r="I1236" s="26" t="s">
        <v>58</v>
      </c>
      <c r="J1236" s="26" t="s">
        <v>58</v>
      </c>
      <c r="K1236" s="29">
        <v>5.0</v>
      </c>
      <c r="L1236" s="31"/>
    </row>
    <row r="1237" hidden="1">
      <c r="A1237" s="26">
        <v>1378.0</v>
      </c>
      <c r="B1237" s="26" t="s">
        <v>54</v>
      </c>
      <c r="C1237" s="26" t="s">
        <v>1744</v>
      </c>
      <c r="D1237" s="28"/>
      <c r="E1237" s="26" t="s">
        <v>57</v>
      </c>
      <c r="F1237" s="26" t="s">
        <v>57</v>
      </c>
      <c r="G1237" s="26" t="s">
        <v>57</v>
      </c>
      <c r="H1237" s="26"/>
      <c r="I1237" s="26" t="s">
        <v>58</v>
      </c>
      <c r="J1237" s="26" t="s">
        <v>58</v>
      </c>
      <c r="K1237" s="29">
        <v>3.0</v>
      </c>
      <c r="L1237" s="31"/>
    </row>
    <row r="1238" hidden="1">
      <c r="A1238" s="26">
        <v>1379.0</v>
      </c>
      <c r="B1238" s="26" t="s">
        <v>54</v>
      </c>
      <c r="C1238" s="26" t="s">
        <v>1745</v>
      </c>
      <c r="D1238" s="28"/>
      <c r="E1238" s="26" t="s">
        <v>66</v>
      </c>
      <c r="F1238" s="26" t="s">
        <v>66</v>
      </c>
      <c r="G1238" s="26" t="s">
        <v>66</v>
      </c>
      <c r="H1238" s="26"/>
      <c r="I1238" s="26" t="s">
        <v>66</v>
      </c>
      <c r="J1238" s="26" t="s">
        <v>66</v>
      </c>
      <c r="K1238" s="29">
        <v>0.0</v>
      </c>
      <c r="L1238" s="31"/>
    </row>
    <row r="1239" hidden="1">
      <c r="A1239" s="26">
        <v>1380.0</v>
      </c>
      <c r="B1239" s="26" t="s">
        <v>54</v>
      </c>
      <c r="C1239" s="26" t="s">
        <v>265</v>
      </c>
      <c r="D1239" s="28"/>
      <c r="E1239" s="26" t="s">
        <v>57</v>
      </c>
      <c r="F1239" s="26" t="s">
        <v>57</v>
      </c>
      <c r="G1239" s="26" t="s">
        <v>57</v>
      </c>
      <c r="H1239" s="26"/>
      <c r="I1239" s="26" t="s">
        <v>58</v>
      </c>
      <c r="J1239" s="26" t="s">
        <v>64</v>
      </c>
      <c r="K1239" s="29">
        <v>3.0</v>
      </c>
      <c r="L1239" s="31"/>
    </row>
    <row r="1240" hidden="1">
      <c r="A1240" s="26">
        <v>1381.0</v>
      </c>
      <c r="B1240" s="26" t="s">
        <v>54</v>
      </c>
      <c r="C1240" s="26" t="s">
        <v>1746</v>
      </c>
      <c r="D1240" s="28"/>
      <c r="E1240" s="26" t="s">
        <v>57</v>
      </c>
      <c r="F1240" s="26" t="s">
        <v>57</v>
      </c>
      <c r="G1240" s="26" t="s">
        <v>57</v>
      </c>
      <c r="H1240" s="26"/>
      <c r="I1240" s="26" t="s">
        <v>58</v>
      </c>
      <c r="J1240" s="26" t="s">
        <v>58</v>
      </c>
      <c r="K1240" s="29">
        <v>15.0</v>
      </c>
      <c r="L1240" s="31"/>
    </row>
    <row r="1241" hidden="1">
      <c r="A1241" s="26">
        <v>1382.0</v>
      </c>
      <c r="B1241" s="26" t="s">
        <v>54</v>
      </c>
      <c r="C1241" s="26" t="s">
        <v>1747</v>
      </c>
      <c r="D1241" s="28"/>
      <c r="E1241" s="26" t="s">
        <v>66</v>
      </c>
      <c r="F1241" s="26" t="s">
        <v>66</v>
      </c>
      <c r="G1241" s="26" t="s">
        <v>66</v>
      </c>
      <c r="H1241" s="26" t="s">
        <v>66</v>
      </c>
      <c r="I1241" s="26" t="s">
        <v>66</v>
      </c>
      <c r="J1241" s="26" t="s">
        <v>66</v>
      </c>
      <c r="K1241" s="29">
        <v>0.0</v>
      </c>
      <c r="L1241" s="31"/>
    </row>
    <row r="1242" hidden="1">
      <c r="A1242" s="26">
        <v>1383.0</v>
      </c>
      <c r="B1242" s="26" t="s">
        <v>54</v>
      </c>
      <c r="C1242" s="26" t="s">
        <v>1748</v>
      </c>
      <c r="D1242" s="28"/>
      <c r="E1242" s="26" t="s">
        <v>57</v>
      </c>
      <c r="F1242" s="26" t="s">
        <v>57</v>
      </c>
      <c r="G1242" s="26" t="s">
        <v>57</v>
      </c>
      <c r="H1242" s="26"/>
      <c r="I1242" s="26" t="s">
        <v>58</v>
      </c>
      <c r="J1242" s="26" t="s">
        <v>58</v>
      </c>
      <c r="K1242" s="29">
        <v>7.0</v>
      </c>
      <c r="L1242" s="31"/>
    </row>
    <row r="1243" hidden="1">
      <c r="A1243" s="26">
        <v>1384.0</v>
      </c>
      <c r="B1243" s="26" t="s">
        <v>54</v>
      </c>
      <c r="C1243" s="26" t="s">
        <v>1749</v>
      </c>
      <c r="D1243" s="28"/>
      <c r="E1243" s="26" t="s">
        <v>57</v>
      </c>
      <c r="F1243" s="26" t="s">
        <v>57</v>
      </c>
      <c r="G1243" s="26" t="s">
        <v>57</v>
      </c>
      <c r="H1243" s="26"/>
      <c r="I1243" s="26" t="s">
        <v>58</v>
      </c>
      <c r="J1243" s="26" t="s">
        <v>58</v>
      </c>
      <c r="K1243" s="29">
        <v>21.0</v>
      </c>
      <c r="L1243" s="31"/>
    </row>
    <row r="1244" hidden="1">
      <c r="A1244" s="26">
        <v>1385.0</v>
      </c>
      <c r="B1244" s="26" t="s">
        <v>54</v>
      </c>
      <c r="C1244" s="26" t="s">
        <v>1750</v>
      </c>
      <c r="D1244" s="28"/>
      <c r="E1244" s="26" t="s">
        <v>57</v>
      </c>
      <c r="F1244" s="26" t="s">
        <v>57</v>
      </c>
      <c r="G1244" s="26" t="s">
        <v>57</v>
      </c>
      <c r="H1244" s="26"/>
      <c r="I1244" s="26" t="s">
        <v>58</v>
      </c>
      <c r="J1244" s="26" t="s">
        <v>58</v>
      </c>
      <c r="K1244" s="29">
        <v>7.0</v>
      </c>
      <c r="L1244" s="31"/>
    </row>
    <row r="1245" hidden="1">
      <c r="A1245" s="26">
        <v>1386.0</v>
      </c>
      <c r="B1245" s="26" t="s">
        <v>54</v>
      </c>
      <c r="C1245" s="26" t="s">
        <v>1752</v>
      </c>
      <c r="D1245" s="28"/>
      <c r="E1245" s="26" t="s">
        <v>57</v>
      </c>
      <c r="F1245" s="26" t="s">
        <v>57</v>
      </c>
      <c r="G1245" s="26" t="s">
        <v>57</v>
      </c>
      <c r="H1245" s="26"/>
      <c r="I1245" s="26" t="s">
        <v>58</v>
      </c>
      <c r="J1245" s="26" t="s">
        <v>58</v>
      </c>
      <c r="K1245" s="29">
        <v>11.0</v>
      </c>
      <c r="L1245" s="31"/>
    </row>
    <row r="1246" hidden="1">
      <c r="A1246" s="26">
        <v>1387.0</v>
      </c>
      <c r="B1246" s="26" t="s">
        <v>54</v>
      </c>
      <c r="C1246" s="26" t="s">
        <v>1753</v>
      </c>
      <c r="D1246" s="28"/>
      <c r="E1246" s="26" t="s">
        <v>57</v>
      </c>
      <c r="F1246" s="26" t="s">
        <v>57</v>
      </c>
      <c r="G1246" s="26" t="s">
        <v>57</v>
      </c>
      <c r="H1246" s="26"/>
      <c r="I1246" s="26" t="s">
        <v>58</v>
      </c>
      <c r="J1246" s="26" t="s">
        <v>58</v>
      </c>
      <c r="K1246" s="29">
        <v>8.0</v>
      </c>
      <c r="L1246" s="31"/>
    </row>
    <row r="1247" hidden="1">
      <c r="A1247" s="26">
        <v>1388.0</v>
      </c>
      <c r="B1247" s="26" t="s">
        <v>54</v>
      </c>
      <c r="C1247" s="26" t="s">
        <v>1754</v>
      </c>
      <c r="D1247" s="28"/>
      <c r="E1247" s="26" t="s">
        <v>57</v>
      </c>
      <c r="F1247" s="26" t="s">
        <v>57</v>
      </c>
      <c r="G1247" s="26" t="s">
        <v>57</v>
      </c>
      <c r="H1247" s="26"/>
      <c r="I1247" s="26" t="s">
        <v>58</v>
      </c>
      <c r="J1247" s="26" t="s">
        <v>64</v>
      </c>
      <c r="K1247" s="29">
        <v>1.0</v>
      </c>
      <c r="L1247" s="31"/>
    </row>
    <row r="1248" hidden="1">
      <c r="A1248" s="26">
        <v>1389.0</v>
      </c>
      <c r="B1248" s="26" t="s">
        <v>54</v>
      </c>
      <c r="C1248" s="26" t="s">
        <v>1756</v>
      </c>
      <c r="D1248" s="28"/>
      <c r="E1248" s="26" t="s">
        <v>66</v>
      </c>
      <c r="F1248" s="26" t="s">
        <v>66</v>
      </c>
      <c r="G1248" s="26" t="s">
        <v>66</v>
      </c>
      <c r="H1248" s="26"/>
      <c r="I1248" s="26" t="s">
        <v>66</v>
      </c>
      <c r="J1248" s="26" t="s">
        <v>66</v>
      </c>
      <c r="K1248" s="29">
        <v>0.0</v>
      </c>
      <c r="L1248" s="31"/>
    </row>
    <row r="1249" hidden="1">
      <c r="A1249" s="26">
        <v>1390.0</v>
      </c>
      <c r="B1249" s="26" t="s">
        <v>54</v>
      </c>
      <c r="C1249" s="26" t="s">
        <v>1757</v>
      </c>
      <c r="D1249" s="28"/>
      <c r="E1249" s="26" t="s">
        <v>57</v>
      </c>
      <c r="F1249" s="26" t="s">
        <v>57</v>
      </c>
      <c r="G1249" s="26" t="s">
        <v>57</v>
      </c>
      <c r="H1249" s="26"/>
      <c r="I1249" s="26" t="s">
        <v>101</v>
      </c>
      <c r="J1249" s="26" t="s">
        <v>66</v>
      </c>
      <c r="K1249" s="29">
        <v>1.0</v>
      </c>
      <c r="L1249" s="31"/>
    </row>
    <row r="1250" hidden="1">
      <c r="A1250" s="26">
        <v>1391.0</v>
      </c>
      <c r="B1250" s="26" t="s">
        <v>54</v>
      </c>
      <c r="C1250" s="26" t="s">
        <v>1758</v>
      </c>
      <c r="D1250" s="28"/>
      <c r="E1250" s="26" t="s">
        <v>57</v>
      </c>
      <c r="F1250" s="26" t="s">
        <v>57</v>
      </c>
      <c r="G1250" s="26" t="s">
        <v>57</v>
      </c>
      <c r="H1250" s="26"/>
      <c r="I1250" s="26" t="s">
        <v>58</v>
      </c>
      <c r="J1250" s="26" t="s">
        <v>58</v>
      </c>
      <c r="K1250" s="29">
        <v>8.0</v>
      </c>
      <c r="L1250" s="31"/>
    </row>
    <row r="1251" hidden="1">
      <c r="A1251" s="26">
        <v>1392.0</v>
      </c>
      <c r="B1251" s="26" t="s">
        <v>54</v>
      </c>
      <c r="C1251" s="26" t="s">
        <v>1759</v>
      </c>
      <c r="D1251" s="28"/>
      <c r="E1251" s="26" t="s">
        <v>57</v>
      </c>
      <c r="F1251" s="26" t="s">
        <v>57</v>
      </c>
      <c r="G1251" s="26" t="s">
        <v>57</v>
      </c>
      <c r="H1251" s="26"/>
      <c r="I1251" s="26" t="s">
        <v>58</v>
      </c>
      <c r="J1251" s="26" t="s">
        <v>58</v>
      </c>
      <c r="K1251" s="29">
        <v>7.0</v>
      </c>
      <c r="L1251" s="31"/>
    </row>
    <row r="1252" hidden="1">
      <c r="A1252" s="26">
        <v>1393.0</v>
      </c>
      <c r="B1252" s="26" t="s">
        <v>54</v>
      </c>
      <c r="C1252" s="26" t="s">
        <v>1762</v>
      </c>
      <c r="D1252" s="28"/>
      <c r="E1252" s="26" t="s">
        <v>66</v>
      </c>
      <c r="F1252" s="26" t="s">
        <v>66</v>
      </c>
      <c r="G1252" s="26" t="s">
        <v>66</v>
      </c>
      <c r="H1252" s="26"/>
      <c r="I1252" s="26" t="s">
        <v>66</v>
      </c>
      <c r="J1252" s="26" t="s">
        <v>66</v>
      </c>
      <c r="K1252" s="29">
        <v>0.0</v>
      </c>
      <c r="L1252" s="31"/>
    </row>
    <row r="1253" hidden="1">
      <c r="A1253" s="26">
        <v>1394.0</v>
      </c>
      <c r="B1253" s="26" t="s">
        <v>54</v>
      </c>
      <c r="C1253" s="26" t="s">
        <v>1763</v>
      </c>
      <c r="D1253" s="28"/>
      <c r="E1253" s="26" t="s">
        <v>57</v>
      </c>
      <c r="F1253" s="26" t="s">
        <v>57</v>
      </c>
      <c r="G1253" s="26" t="s">
        <v>57</v>
      </c>
      <c r="H1253" s="26"/>
      <c r="I1253" s="26" t="s">
        <v>58</v>
      </c>
      <c r="J1253" s="26" t="s">
        <v>58</v>
      </c>
      <c r="K1253" s="29">
        <v>4.0</v>
      </c>
      <c r="L1253" s="31"/>
    </row>
    <row r="1254" hidden="1">
      <c r="A1254" s="26">
        <v>1395.0</v>
      </c>
      <c r="B1254" s="26" t="s">
        <v>54</v>
      </c>
      <c r="C1254" s="26" t="s">
        <v>1764</v>
      </c>
      <c r="D1254" s="28"/>
      <c r="E1254" s="26" t="s">
        <v>57</v>
      </c>
      <c r="F1254" s="26" t="s">
        <v>57</v>
      </c>
      <c r="G1254" s="26" t="s">
        <v>57</v>
      </c>
      <c r="H1254" s="26"/>
      <c r="I1254" s="26" t="s">
        <v>58</v>
      </c>
      <c r="J1254" s="26" t="s">
        <v>64</v>
      </c>
      <c r="K1254" s="29">
        <v>3.0</v>
      </c>
      <c r="L1254" s="31"/>
    </row>
    <row r="1255" hidden="1">
      <c r="A1255" s="26">
        <v>1396.0</v>
      </c>
      <c r="B1255" s="26" t="s">
        <v>54</v>
      </c>
      <c r="C1255" s="26" t="s">
        <v>1765</v>
      </c>
      <c r="D1255" s="28"/>
      <c r="E1255" s="26" t="s">
        <v>57</v>
      </c>
      <c r="F1255" s="26" t="s">
        <v>57</v>
      </c>
      <c r="G1255" s="26" t="s">
        <v>57</v>
      </c>
      <c r="H1255" s="26"/>
      <c r="I1255" s="26" t="s">
        <v>58</v>
      </c>
      <c r="J1255" s="26" t="s">
        <v>64</v>
      </c>
      <c r="K1255" s="29">
        <v>13.0</v>
      </c>
      <c r="L1255" s="31"/>
    </row>
    <row r="1256" hidden="1">
      <c r="A1256" s="26">
        <v>1397.0</v>
      </c>
      <c r="B1256" s="26" t="s">
        <v>54</v>
      </c>
      <c r="C1256" s="26" t="s">
        <v>1619</v>
      </c>
      <c r="D1256" s="28"/>
      <c r="E1256" s="26" t="s">
        <v>57</v>
      </c>
      <c r="F1256" s="26" t="s">
        <v>57</v>
      </c>
      <c r="G1256" s="26" t="s">
        <v>57</v>
      </c>
      <c r="H1256" s="26"/>
      <c r="I1256" s="26" t="s">
        <v>58</v>
      </c>
      <c r="J1256" s="26" t="s">
        <v>58</v>
      </c>
      <c r="K1256" s="29">
        <v>4.0</v>
      </c>
      <c r="L1256" s="31"/>
    </row>
    <row r="1257" hidden="1">
      <c r="A1257" s="26">
        <v>1398.0</v>
      </c>
      <c r="B1257" s="26" t="s">
        <v>54</v>
      </c>
      <c r="C1257" s="26" t="s">
        <v>1767</v>
      </c>
      <c r="D1257" s="28"/>
      <c r="E1257" s="26" t="s">
        <v>57</v>
      </c>
      <c r="F1257" s="26" t="s">
        <v>57</v>
      </c>
      <c r="G1257" s="26" t="s">
        <v>57</v>
      </c>
      <c r="H1257" s="26"/>
      <c r="I1257" s="26" t="s">
        <v>101</v>
      </c>
      <c r="J1257" s="26" t="s">
        <v>66</v>
      </c>
      <c r="K1257" s="29">
        <v>1.0</v>
      </c>
      <c r="L1257" s="31"/>
    </row>
    <row r="1258" hidden="1">
      <c r="A1258" s="26">
        <v>1399.0</v>
      </c>
      <c r="B1258" s="26" t="s">
        <v>54</v>
      </c>
      <c r="C1258" s="26" t="s">
        <v>1768</v>
      </c>
      <c r="D1258" s="28"/>
      <c r="E1258" s="26" t="s">
        <v>57</v>
      </c>
      <c r="F1258" s="26" t="s">
        <v>57</v>
      </c>
      <c r="G1258" s="26" t="s">
        <v>57</v>
      </c>
      <c r="H1258" s="26"/>
      <c r="I1258" s="26" t="s">
        <v>58</v>
      </c>
      <c r="J1258" s="26" t="s">
        <v>58</v>
      </c>
      <c r="K1258" s="29">
        <v>24.0</v>
      </c>
      <c r="L1258" s="31"/>
    </row>
    <row r="1259" hidden="1">
      <c r="A1259" s="26">
        <v>1400.0</v>
      </c>
      <c r="B1259" s="26" t="s">
        <v>54</v>
      </c>
      <c r="C1259" s="26" t="s">
        <v>1769</v>
      </c>
      <c r="D1259" s="28"/>
      <c r="E1259" s="26" t="s">
        <v>57</v>
      </c>
      <c r="F1259" s="26" t="s">
        <v>57</v>
      </c>
      <c r="G1259" s="26" t="s">
        <v>57</v>
      </c>
      <c r="H1259" s="26"/>
      <c r="I1259" s="26" t="s">
        <v>58</v>
      </c>
      <c r="J1259" s="26" t="s">
        <v>58</v>
      </c>
      <c r="K1259" s="29">
        <v>4.0</v>
      </c>
      <c r="L1259" s="31"/>
    </row>
    <row r="1260" hidden="1">
      <c r="A1260" s="26">
        <v>1401.0</v>
      </c>
      <c r="B1260" s="26" t="s">
        <v>54</v>
      </c>
      <c r="C1260" s="26" t="s">
        <v>1770</v>
      </c>
      <c r="D1260" s="28"/>
      <c r="E1260" s="26" t="s">
        <v>57</v>
      </c>
      <c r="F1260" s="26" t="s">
        <v>57</v>
      </c>
      <c r="G1260" s="26" t="s">
        <v>57</v>
      </c>
      <c r="H1260" s="26"/>
      <c r="I1260" s="26" t="s">
        <v>58</v>
      </c>
      <c r="J1260" s="26" t="s">
        <v>58</v>
      </c>
      <c r="K1260" s="29">
        <v>20.0</v>
      </c>
      <c r="L1260" s="31"/>
    </row>
    <row r="1261" hidden="1">
      <c r="A1261" s="26">
        <v>1402.0</v>
      </c>
      <c r="B1261" s="26" t="s">
        <v>54</v>
      </c>
      <c r="C1261" s="26" t="s">
        <v>1771</v>
      </c>
      <c r="D1261" s="28"/>
      <c r="E1261" s="26" t="s">
        <v>57</v>
      </c>
      <c r="F1261" s="26" t="s">
        <v>57</v>
      </c>
      <c r="G1261" s="26" t="s">
        <v>57</v>
      </c>
      <c r="H1261" s="26"/>
      <c r="I1261" s="26" t="s">
        <v>58</v>
      </c>
      <c r="J1261" s="26" t="s">
        <v>58</v>
      </c>
      <c r="K1261" s="29">
        <v>5.0</v>
      </c>
      <c r="L1261" s="31"/>
    </row>
    <row r="1262" hidden="1">
      <c r="A1262" s="26">
        <v>1403.0</v>
      </c>
      <c r="B1262" s="26" t="s">
        <v>54</v>
      </c>
      <c r="C1262" s="26" t="s">
        <v>1772</v>
      </c>
      <c r="D1262" s="28"/>
      <c r="E1262" s="26" t="s">
        <v>57</v>
      </c>
      <c r="F1262" s="26" t="s">
        <v>57</v>
      </c>
      <c r="G1262" s="26" t="s">
        <v>57</v>
      </c>
      <c r="H1262" s="26"/>
      <c r="I1262" s="26" t="s">
        <v>58</v>
      </c>
      <c r="J1262" s="26" t="s">
        <v>58</v>
      </c>
      <c r="K1262" s="29">
        <v>32.0</v>
      </c>
      <c r="L1262" s="31"/>
    </row>
    <row r="1263" hidden="1">
      <c r="A1263" s="26">
        <v>1404.0</v>
      </c>
      <c r="B1263" s="26" t="s">
        <v>54</v>
      </c>
      <c r="C1263" s="26" t="s">
        <v>273</v>
      </c>
      <c r="D1263" s="28"/>
      <c r="E1263" s="26" t="s">
        <v>57</v>
      </c>
      <c r="F1263" s="26" t="s">
        <v>57</v>
      </c>
      <c r="G1263" s="26" t="s">
        <v>57</v>
      </c>
      <c r="H1263" s="26" t="s">
        <v>57</v>
      </c>
      <c r="I1263" s="26" t="s">
        <v>58</v>
      </c>
      <c r="J1263" s="26" t="s">
        <v>58</v>
      </c>
      <c r="K1263" s="29">
        <v>20.0</v>
      </c>
      <c r="L1263" s="31"/>
    </row>
    <row r="1264" hidden="1">
      <c r="A1264" s="26">
        <v>1405.0</v>
      </c>
      <c r="B1264" s="26" t="s">
        <v>54</v>
      </c>
      <c r="C1264" s="26" t="s">
        <v>1540</v>
      </c>
      <c r="D1264" s="28"/>
      <c r="E1264" s="26" t="s">
        <v>57</v>
      </c>
      <c r="F1264" s="26" t="s">
        <v>57</v>
      </c>
      <c r="G1264" s="26" t="s">
        <v>57</v>
      </c>
      <c r="H1264" s="26"/>
      <c r="I1264" s="26" t="s">
        <v>58</v>
      </c>
      <c r="J1264" s="26" t="s">
        <v>64</v>
      </c>
      <c r="K1264" s="29">
        <v>3.0</v>
      </c>
      <c r="L1264" s="31"/>
    </row>
    <row r="1265" hidden="1">
      <c r="A1265" s="26">
        <v>1406.0</v>
      </c>
      <c r="B1265" s="26" t="s">
        <v>54</v>
      </c>
      <c r="C1265" s="26" t="s">
        <v>1773</v>
      </c>
      <c r="D1265" s="28"/>
      <c r="E1265" s="26" t="s">
        <v>57</v>
      </c>
      <c r="F1265" s="26" t="s">
        <v>57</v>
      </c>
      <c r="G1265" s="26" t="s">
        <v>57</v>
      </c>
      <c r="H1265" s="26"/>
      <c r="I1265" s="26" t="s">
        <v>58</v>
      </c>
      <c r="J1265" s="26" t="s">
        <v>58</v>
      </c>
      <c r="K1265" s="29">
        <v>2.0</v>
      </c>
      <c r="L1265" s="31"/>
    </row>
    <row r="1266" hidden="1">
      <c r="A1266" s="26">
        <v>1407.0</v>
      </c>
      <c r="B1266" s="26" t="s">
        <v>54</v>
      </c>
      <c r="C1266" s="26" t="s">
        <v>1619</v>
      </c>
      <c r="D1266" s="28"/>
      <c r="E1266" s="26" t="s">
        <v>66</v>
      </c>
      <c r="F1266" s="26" t="s">
        <v>66</v>
      </c>
      <c r="G1266" s="26" t="s">
        <v>66</v>
      </c>
      <c r="H1266" s="26"/>
      <c r="I1266" s="26" t="s">
        <v>66</v>
      </c>
      <c r="J1266" s="26" t="s">
        <v>66</v>
      </c>
      <c r="K1266" s="29">
        <v>0.0</v>
      </c>
      <c r="L1266" s="31"/>
    </row>
    <row r="1267" hidden="1">
      <c r="A1267" s="26">
        <v>1408.0</v>
      </c>
      <c r="B1267" s="26" t="s">
        <v>54</v>
      </c>
      <c r="C1267" s="26" t="s">
        <v>1774</v>
      </c>
      <c r="D1267" s="28"/>
      <c r="E1267" s="26" t="s">
        <v>66</v>
      </c>
      <c r="F1267" s="26" t="s">
        <v>66</v>
      </c>
      <c r="G1267" s="26" t="s">
        <v>66</v>
      </c>
      <c r="H1267" s="26" t="s">
        <v>66</v>
      </c>
      <c r="I1267" s="26" t="s">
        <v>66</v>
      </c>
      <c r="J1267" s="26" t="s">
        <v>66</v>
      </c>
      <c r="K1267" s="29">
        <v>0.0</v>
      </c>
      <c r="L1267" s="31"/>
    </row>
    <row r="1268" hidden="1">
      <c r="A1268" s="26">
        <v>1409.0</v>
      </c>
      <c r="B1268" s="26" t="s">
        <v>54</v>
      </c>
      <c r="C1268" s="26" t="s">
        <v>1775</v>
      </c>
      <c r="D1268" s="28"/>
      <c r="E1268" s="26" t="s">
        <v>66</v>
      </c>
      <c r="F1268" s="26" t="s">
        <v>66</v>
      </c>
      <c r="G1268" s="26" t="s">
        <v>66</v>
      </c>
      <c r="H1268" s="26"/>
      <c r="I1268" s="26" t="s">
        <v>66</v>
      </c>
      <c r="J1268" s="26" t="s">
        <v>66</v>
      </c>
      <c r="K1268" s="29"/>
      <c r="L1268" s="31"/>
    </row>
    <row r="1269" hidden="1">
      <c r="A1269" s="26">
        <v>1410.0</v>
      </c>
      <c r="B1269" s="26" t="s">
        <v>54</v>
      </c>
      <c r="C1269" s="26" t="s">
        <v>1776</v>
      </c>
      <c r="D1269" s="28"/>
      <c r="E1269" s="26" t="s">
        <v>57</v>
      </c>
      <c r="F1269" s="26" t="s">
        <v>57</v>
      </c>
      <c r="G1269" s="26" t="s">
        <v>57</v>
      </c>
      <c r="H1269" s="26"/>
      <c r="I1269" s="26" t="s">
        <v>58</v>
      </c>
      <c r="J1269" s="26" t="s">
        <v>58</v>
      </c>
      <c r="K1269" s="29">
        <v>3.0</v>
      </c>
      <c r="L1269" s="31"/>
    </row>
    <row r="1270" hidden="1">
      <c r="A1270" s="26">
        <v>1411.0</v>
      </c>
      <c r="B1270" s="26" t="s">
        <v>54</v>
      </c>
      <c r="C1270" s="26" t="s">
        <v>1777</v>
      </c>
      <c r="D1270" s="28"/>
      <c r="E1270" s="26" t="s">
        <v>66</v>
      </c>
      <c r="F1270" s="26" t="s">
        <v>66</v>
      </c>
      <c r="G1270" s="26" t="s">
        <v>66</v>
      </c>
      <c r="H1270" s="26"/>
      <c r="I1270" s="26" t="s">
        <v>66</v>
      </c>
      <c r="J1270" s="26" t="s">
        <v>66</v>
      </c>
      <c r="K1270" s="29"/>
      <c r="L1270" s="31"/>
    </row>
    <row r="1271" hidden="1">
      <c r="A1271" s="26">
        <v>1412.0</v>
      </c>
      <c r="B1271" s="26" t="s">
        <v>54</v>
      </c>
      <c r="C1271" s="26" t="s">
        <v>1778</v>
      </c>
      <c r="D1271" s="28"/>
      <c r="E1271" s="26" t="s">
        <v>57</v>
      </c>
      <c r="F1271" s="26" t="s">
        <v>57</v>
      </c>
      <c r="G1271" s="26" t="s">
        <v>57</v>
      </c>
      <c r="H1271" s="26"/>
      <c r="I1271" s="26" t="s">
        <v>58</v>
      </c>
      <c r="J1271" s="26" t="s">
        <v>58</v>
      </c>
      <c r="K1271" s="29">
        <v>5.0</v>
      </c>
      <c r="L1271" s="31"/>
    </row>
    <row r="1272" hidden="1">
      <c r="A1272" s="26">
        <v>1413.0</v>
      </c>
      <c r="B1272" s="26" t="s">
        <v>54</v>
      </c>
      <c r="C1272" s="26" t="s">
        <v>1779</v>
      </c>
      <c r="D1272" s="28"/>
      <c r="E1272" s="26" t="s">
        <v>57</v>
      </c>
      <c r="F1272" s="26" t="s">
        <v>57</v>
      </c>
      <c r="G1272" s="26" t="s">
        <v>57</v>
      </c>
      <c r="H1272" s="26"/>
      <c r="I1272" s="26" t="s">
        <v>101</v>
      </c>
      <c r="J1272" s="26" t="s">
        <v>64</v>
      </c>
      <c r="K1272" s="29">
        <v>29.0</v>
      </c>
      <c r="L1272" s="31"/>
    </row>
    <row r="1273" hidden="1">
      <c r="A1273" s="26">
        <v>1414.0</v>
      </c>
      <c r="B1273" s="26" t="s">
        <v>54</v>
      </c>
      <c r="C1273" s="26" t="s">
        <v>1781</v>
      </c>
      <c r="D1273" s="28"/>
      <c r="E1273" s="26" t="s">
        <v>57</v>
      </c>
      <c r="F1273" s="26" t="s">
        <v>57</v>
      </c>
      <c r="G1273" s="26" t="s">
        <v>57</v>
      </c>
      <c r="H1273" s="26"/>
      <c r="I1273" s="26" t="s">
        <v>58</v>
      </c>
      <c r="J1273" s="26" t="s">
        <v>58</v>
      </c>
      <c r="K1273" s="29">
        <v>22.0</v>
      </c>
      <c r="L1273" s="31"/>
    </row>
    <row r="1274" hidden="1">
      <c r="A1274" s="26">
        <v>1415.0</v>
      </c>
      <c r="B1274" s="26" t="s">
        <v>54</v>
      </c>
      <c r="C1274" s="26" t="s">
        <v>1632</v>
      </c>
      <c r="D1274" s="28"/>
      <c r="E1274" s="26" t="s">
        <v>57</v>
      </c>
      <c r="F1274" s="26" t="s">
        <v>57</v>
      </c>
      <c r="G1274" s="26" t="s">
        <v>57</v>
      </c>
      <c r="H1274" s="26"/>
      <c r="I1274" s="26" t="s">
        <v>58</v>
      </c>
      <c r="J1274" s="26" t="s">
        <v>64</v>
      </c>
      <c r="K1274" s="29">
        <v>5.0</v>
      </c>
      <c r="L1274" s="31"/>
    </row>
    <row r="1275" hidden="1">
      <c r="A1275" s="26">
        <v>1416.0</v>
      </c>
      <c r="B1275" s="26" t="s">
        <v>54</v>
      </c>
      <c r="C1275" s="26" t="s">
        <v>1782</v>
      </c>
      <c r="D1275" s="28"/>
      <c r="E1275" s="26" t="s">
        <v>57</v>
      </c>
      <c r="F1275" s="26" t="s">
        <v>57</v>
      </c>
      <c r="G1275" s="26" t="s">
        <v>57</v>
      </c>
      <c r="H1275" s="26"/>
      <c r="I1275" s="26" t="s">
        <v>58</v>
      </c>
      <c r="J1275" s="26" t="s">
        <v>64</v>
      </c>
      <c r="K1275" s="29">
        <v>11.0</v>
      </c>
      <c r="L1275" s="31"/>
    </row>
    <row r="1276">
      <c r="A1276" s="26">
        <v>1417.0</v>
      </c>
      <c r="B1276" s="26" t="s">
        <v>54</v>
      </c>
      <c r="C1276" s="26" t="s">
        <v>174</v>
      </c>
      <c r="D1276" s="28"/>
      <c r="E1276" s="26" t="s">
        <v>57</v>
      </c>
      <c r="F1276" s="26" t="s">
        <v>57</v>
      </c>
      <c r="G1276" s="26" t="s">
        <v>57</v>
      </c>
      <c r="H1276" s="26"/>
      <c r="I1276" s="26" t="s">
        <v>101</v>
      </c>
      <c r="J1276" s="26" t="s">
        <v>64</v>
      </c>
      <c r="K1276" s="29">
        <v>1.0</v>
      </c>
      <c r="L1276" s="31"/>
    </row>
    <row r="1277" hidden="1">
      <c r="A1277" s="26">
        <v>1418.0</v>
      </c>
      <c r="B1277" s="26" t="s">
        <v>54</v>
      </c>
      <c r="C1277" s="26" t="s">
        <v>1783</v>
      </c>
      <c r="D1277" s="28"/>
      <c r="E1277" s="26" t="s">
        <v>57</v>
      </c>
      <c r="F1277" s="26" t="s">
        <v>57</v>
      </c>
      <c r="G1277" s="26" t="s">
        <v>57</v>
      </c>
      <c r="H1277" s="26"/>
      <c r="I1277" s="26" t="s">
        <v>101</v>
      </c>
      <c r="J1277" s="26" t="s">
        <v>58</v>
      </c>
      <c r="K1277" s="29">
        <v>8.0</v>
      </c>
      <c r="L1277" s="31"/>
    </row>
    <row r="1278" hidden="1">
      <c r="A1278" s="26">
        <v>1419.0</v>
      </c>
      <c r="B1278" s="26" t="s">
        <v>54</v>
      </c>
      <c r="C1278" s="26" t="s">
        <v>1785</v>
      </c>
      <c r="D1278" s="28"/>
      <c r="E1278" s="26" t="s">
        <v>57</v>
      </c>
      <c r="F1278" s="26" t="s">
        <v>57</v>
      </c>
      <c r="G1278" s="26" t="s">
        <v>57</v>
      </c>
      <c r="H1278" s="26"/>
      <c r="I1278" s="26" t="s">
        <v>58</v>
      </c>
      <c r="J1278" s="26" t="s">
        <v>58</v>
      </c>
      <c r="K1278" s="29">
        <v>8.0</v>
      </c>
      <c r="L1278" s="31"/>
    </row>
    <row r="1279" hidden="1">
      <c r="A1279" s="26">
        <v>1420.0</v>
      </c>
      <c r="B1279" s="26" t="s">
        <v>54</v>
      </c>
      <c r="C1279" s="26" t="s">
        <v>1786</v>
      </c>
      <c r="D1279" s="28"/>
      <c r="E1279" s="26" t="s">
        <v>57</v>
      </c>
      <c r="F1279" s="26" t="s">
        <v>57</v>
      </c>
      <c r="G1279" s="26" t="s">
        <v>57</v>
      </c>
      <c r="H1279" s="26"/>
      <c r="I1279" s="26" t="s">
        <v>58</v>
      </c>
      <c r="J1279" s="26" t="s">
        <v>66</v>
      </c>
      <c r="K1279" s="29">
        <v>25.0</v>
      </c>
      <c r="L1279" s="31"/>
    </row>
    <row r="1280" hidden="1">
      <c r="A1280" s="26">
        <v>1421.0</v>
      </c>
      <c r="B1280" s="26" t="s">
        <v>54</v>
      </c>
      <c r="C1280" s="26" t="s">
        <v>1787</v>
      </c>
      <c r="D1280" s="28"/>
      <c r="E1280" s="26" t="s">
        <v>57</v>
      </c>
      <c r="F1280" s="26" t="s">
        <v>57</v>
      </c>
      <c r="G1280" s="26" t="s">
        <v>57</v>
      </c>
      <c r="H1280" s="26"/>
      <c r="I1280" s="26" t="s">
        <v>58</v>
      </c>
      <c r="J1280" s="26" t="s">
        <v>58</v>
      </c>
      <c r="K1280" s="29">
        <v>5.0</v>
      </c>
      <c r="L1280" s="31"/>
    </row>
    <row r="1281" hidden="1">
      <c r="A1281" s="26">
        <v>1422.0</v>
      </c>
      <c r="B1281" s="26" t="s">
        <v>54</v>
      </c>
      <c r="C1281" s="26" t="s">
        <v>1788</v>
      </c>
      <c r="D1281" s="28"/>
      <c r="E1281" s="26" t="s">
        <v>57</v>
      </c>
      <c r="F1281" s="26" t="s">
        <v>57</v>
      </c>
      <c r="G1281" s="26" t="s">
        <v>57</v>
      </c>
      <c r="H1281" s="26"/>
      <c r="I1281" s="26" t="s">
        <v>101</v>
      </c>
      <c r="J1281" s="26" t="s">
        <v>57</v>
      </c>
      <c r="K1281" s="29">
        <v>1.0</v>
      </c>
      <c r="L1281" s="31"/>
    </row>
    <row r="1282" hidden="1">
      <c r="A1282" s="26">
        <v>1423.0</v>
      </c>
      <c r="B1282" s="26" t="s">
        <v>54</v>
      </c>
      <c r="C1282" s="26" t="s">
        <v>1787</v>
      </c>
      <c r="D1282" s="28"/>
      <c r="E1282" s="26" t="s">
        <v>57</v>
      </c>
      <c r="F1282" s="26" t="s">
        <v>57</v>
      </c>
      <c r="G1282" s="26" t="s">
        <v>57</v>
      </c>
      <c r="H1282" s="26" t="s">
        <v>57</v>
      </c>
      <c r="I1282" s="26" t="s">
        <v>58</v>
      </c>
      <c r="J1282" s="26" t="s">
        <v>64</v>
      </c>
      <c r="K1282" s="29">
        <v>6.0</v>
      </c>
      <c r="L1282" s="31"/>
    </row>
    <row r="1283" hidden="1">
      <c r="A1283" s="26">
        <v>1424.0</v>
      </c>
      <c r="B1283" s="26" t="s">
        <v>54</v>
      </c>
      <c r="C1283" s="26" t="s">
        <v>1790</v>
      </c>
      <c r="D1283" s="28"/>
      <c r="E1283" s="26" t="s">
        <v>57</v>
      </c>
      <c r="F1283" s="26" t="s">
        <v>57</v>
      </c>
      <c r="G1283" s="26" t="s">
        <v>57</v>
      </c>
      <c r="H1283" s="26"/>
      <c r="I1283" s="26" t="s">
        <v>58</v>
      </c>
      <c r="J1283" s="26" t="s">
        <v>58</v>
      </c>
      <c r="K1283" s="29">
        <v>33.0</v>
      </c>
      <c r="L1283" s="31"/>
    </row>
    <row r="1284" hidden="1">
      <c r="A1284" s="26">
        <v>1425.0</v>
      </c>
      <c r="B1284" s="26" t="s">
        <v>54</v>
      </c>
      <c r="C1284" s="26" t="s">
        <v>1792</v>
      </c>
      <c r="D1284" s="28"/>
      <c r="E1284" s="26" t="s">
        <v>57</v>
      </c>
      <c r="F1284" s="26" t="s">
        <v>57</v>
      </c>
      <c r="G1284" s="26" t="s">
        <v>57</v>
      </c>
      <c r="H1284" s="26" t="s">
        <v>57</v>
      </c>
      <c r="I1284" s="26" t="s">
        <v>58</v>
      </c>
      <c r="J1284" s="26" t="s">
        <v>58</v>
      </c>
      <c r="K1284" s="29">
        <v>23.0</v>
      </c>
      <c r="L1284" s="31"/>
    </row>
    <row r="1285" hidden="1">
      <c r="A1285" s="26">
        <v>1426.0</v>
      </c>
      <c r="B1285" s="26" t="s">
        <v>54</v>
      </c>
      <c r="C1285" s="26" t="s">
        <v>1793</v>
      </c>
      <c r="D1285" s="28"/>
      <c r="E1285" s="26" t="s">
        <v>57</v>
      </c>
      <c r="F1285" s="26" t="s">
        <v>57</v>
      </c>
      <c r="G1285" s="26" t="s">
        <v>57</v>
      </c>
      <c r="H1285" s="26"/>
      <c r="I1285" s="26" t="s">
        <v>58</v>
      </c>
      <c r="J1285" s="26" t="s">
        <v>64</v>
      </c>
      <c r="K1285" s="29">
        <v>1.0</v>
      </c>
      <c r="L1285" s="31"/>
    </row>
    <row r="1286" hidden="1">
      <c r="A1286" s="26">
        <v>1427.0</v>
      </c>
      <c r="B1286" s="26" t="s">
        <v>54</v>
      </c>
      <c r="C1286" s="26" t="s">
        <v>1794</v>
      </c>
      <c r="D1286" s="28"/>
      <c r="E1286" s="26" t="s">
        <v>57</v>
      </c>
      <c r="F1286" s="26" t="s">
        <v>57</v>
      </c>
      <c r="G1286" s="26" t="s">
        <v>57</v>
      </c>
      <c r="H1286" s="26"/>
      <c r="I1286" s="26" t="s">
        <v>58</v>
      </c>
      <c r="J1286" s="26" t="s">
        <v>64</v>
      </c>
      <c r="K1286" s="29">
        <v>17.0</v>
      </c>
      <c r="L1286" s="31"/>
    </row>
    <row r="1287" hidden="1">
      <c r="A1287" s="26">
        <v>1428.0</v>
      </c>
      <c r="B1287" s="26" t="s">
        <v>54</v>
      </c>
      <c r="C1287" s="26" t="s">
        <v>1796</v>
      </c>
      <c r="D1287" s="28"/>
      <c r="E1287" s="26" t="s">
        <v>57</v>
      </c>
      <c r="F1287" s="26" t="s">
        <v>57</v>
      </c>
      <c r="G1287" s="26" t="s">
        <v>57</v>
      </c>
      <c r="H1287" s="26"/>
      <c r="I1287" s="26" t="s">
        <v>58</v>
      </c>
      <c r="J1287" s="26" t="s">
        <v>58</v>
      </c>
      <c r="K1287" s="29">
        <v>9.0</v>
      </c>
      <c r="L1287" s="31"/>
    </row>
    <row r="1288" hidden="1">
      <c r="A1288" s="26">
        <v>1429.0</v>
      </c>
      <c r="B1288" s="26" t="s">
        <v>54</v>
      </c>
      <c r="C1288" s="26" t="s">
        <v>1797</v>
      </c>
      <c r="D1288" s="28"/>
      <c r="E1288" s="26" t="s">
        <v>57</v>
      </c>
      <c r="F1288" s="26" t="s">
        <v>57</v>
      </c>
      <c r="G1288" s="26" t="s">
        <v>57</v>
      </c>
      <c r="H1288" s="26"/>
      <c r="I1288" s="26" t="s">
        <v>58</v>
      </c>
      <c r="J1288" s="26" t="s">
        <v>58</v>
      </c>
      <c r="K1288" s="29">
        <v>22.0</v>
      </c>
      <c r="L1288" s="31"/>
    </row>
    <row r="1289" hidden="1">
      <c r="A1289" s="26">
        <v>1430.0</v>
      </c>
      <c r="B1289" s="26" t="s">
        <v>54</v>
      </c>
      <c r="C1289" s="26" t="s">
        <v>1798</v>
      </c>
      <c r="D1289" s="28"/>
      <c r="E1289" s="26" t="s">
        <v>57</v>
      </c>
      <c r="F1289" s="26" t="s">
        <v>57</v>
      </c>
      <c r="G1289" s="26" t="s">
        <v>57</v>
      </c>
      <c r="H1289" s="26"/>
      <c r="I1289" s="26" t="s">
        <v>101</v>
      </c>
      <c r="J1289" s="26" t="s">
        <v>58</v>
      </c>
      <c r="K1289" s="29">
        <v>2.0</v>
      </c>
      <c r="L1289" s="31"/>
    </row>
    <row r="1290" hidden="1">
      <c r="A1290" s="26">
        <v>1431.0</v>
      </c>
      <c r="B1290" s="26" t="s">
        <v>54</v>
      </c>
      <c r="C1290" s="26" t="s">
        <v>1799</v>
      </c>
      <c r="D1290" s="28"/>
      <c r="E1290" s="26" t="s">
        <v>66</v>
      </c>
      <c r="F1290" s="26" t="s">
        <v>66</v>
      </c>
      <c r="G1290" s="26" t="s">
        <v>66</v>
      </c>
      <c r="H1290" s="26" t="s">
        <v>66</v>
      </c>
      <c r="I1290" s="26" t="s">
        <v>66</v>
      </c>
      <c r="J1290" s="26" t="s">
        <v>66</v>
      </c>
      <c r="K1290" s="29">
        <v>0.0</v>
      </c>
      <c r="L1290" s="31"/>
    </row>
    <row r="1291" hidden="1">
      <c r="A1291" s="26">
        <v>1432.0</v>
      </c>
      <c r="B1291" s="26" t="s">
        <v>54</v>
      </c>
      <c r="C1291" s="26" t="s">
        <v>1800</v>
      </c>
      <c r="D1291" s="28"/>
      <c r="E1291" s="26" t="s">
        <v>57</v>
      </c>
      <c r="F1291" s="26" t="s">
        <v>57</v>
      </c>
      <c r="G1291" s="26" t="s">
        <v>57</v>
      </c>
      <c r="H1291" s="26"/>
      <c r="I1291" s="26" t="s">
        <v>58</v>
      </c>
      <c r="J1291" s="26" t="s">
        <v>58</v>
      </c>
      <c r="K1291" s="29">
        <v>25.0</v>
      </c>
      <c r="L1291" s="31"/>
    </row>
    <row r="1292" hidden="1">
      <c r="A1292" s="26">
        <v>1433.0</v>
      </c>
      <c r="B1292" s="26" t="s">
        <v>54</v>
      </c>
      <c r="C1292" s="26" t="s">
        <v>1801</v>
      </c>
      <c r="D1292" s="28"/>
      <c r="E1292" s="26" t="s">
        <v>57</v>
      </c>
      <c r="F1292" s="26" t="s">
        <v>57</v>
      </c>
      <c r="G1292" s="26" t="s">
        <v>57</v>
      </c>
      <c r="H1292" s="26"/>
      <c r="I1292" s="26" t="s">
        <v>58</v>
      </c>
      <c r="J1292" s="26" t="s">
        <v>58</v>
      </c>
      <c r="K1292" s="29">
        <v>7.0</v>
      </c>
      <c r="L1292" s="31"/>
    </row>
    <row r="1293" hidden="1">
      <c r="A1293" s="26">
        <v>1434.0</v>
      </c>
      <c r="B1293" s="26" t="s">
        <v>54</v>
      </c>
      <c r="C1293" s="26" t="s">
        <v>65</v>
      </c>
      <c r="D1293" s="28"/>
      <c r="E1293" s="26" t="s">
        <v>57</v>
      </c>
      <c r="F1293" s="26" t="s">
        <v>57</v>
      </c>
      <c r="G1293" s="26" t="s">
        <v>57</v>
      </c>
      <c r="H1293" s="26" t="s">
        <v>57</v>
      </c>
      <c r="I1293" s="26" t="s">
        <v>58</v>
      </c>
      <c r="J1293" s="26" t="s">
        <v>58</v>
      </c>
      <c r="K1293" s="29">
        <v>21.0</v>
      </c>
      <c r="L1293" s="31"/>
    </row>
    <row r="1294">
      <c r="A1294" s="26">
        <v>1435.0</v>
      </c>
      <c r="B1294" s="26" t="s">
        <v>54</v>
      </c>
      <c r="C1294" s="26" t="s">
        <v>1803</v>
      </c>
      <c r="D1294" s="28"/>
      <c r="E1294" s="26" t="s">
        <v>82</v>
      </c>
      <c r="F1294" s="26"/>
      <c r="G1294" s="26"/>
      <c r="H1294" s="26"/>
      <c r="I1294" s="26"/>
      <c r="J1294" s="26"/>
      <c r="K1294" s="26"/>
      <c r="L1294" s="31"/>
    </row>
    <row r="1295" hidden="1">
      <c r="A1295" s="26">
        <v>1435.0</v>
      </c>
      <c r="B1295" s="26" t="s">
        <v>54</v>
      </c>
      <c r="C1295" s="26" t="s">
        <v>1803</v>
      </c>
      <c r="D1295" s="28"/>
      <c r="E1295" s="26" t="s">
        <v>57</v>
      </c>
      <c r="F1295" s="26" t="s">
        <v>57</v>
      </c>
      <c r="G1295" s="26" t="s">
        <v>57</v>
      </c>
      <c r="H1295" s="26" t="s">
        <v>57</v>
      </c>
      <c r="I1295" s="26" t="s">
        <v>58</v>
      </c>
      <c r="J1295" s="26" t="s">
        <v>58</v>
      </c>
      <c r="K1295" s="29">
        <v>16.0</v>
      </c>
      <c r="L1295" s="31"/>
    </row>
    <row r="1296" hidden="1">
      <c r="A1296" s="26">
        <v>1436.0</v>
      </c>
      <c r="B1296" s="26" t="s">
        <v>54</v>
      </c>
      <c r="C1296" s="26" t="s">
        <v>1804</v>
      </c>
      <c r="D1296" s="28"/>
      <c r="E1296" s="26" t="s">
        <v>82</v>
      </c>
      <c r="F1296" s="26"/>
      <c r="G1296" s="26"/>
      <c r="H1296" s="26"/>
      <c r="I1296" s="26"/>
      <c r="J1296" s="26"/>
      <c r="K1296" s="26"/>
      <c r="L1296" s="31"/>
    </row>
    <row r="1297" hidden="1">
      <c r="A1297" s="26">
        <v>1436.0</v>
      </c>
      <c r="B1297" s="26" t="s">
        <v>54</v>
      </c>
      <c r="C1297" s="26" t="s">
        <v>1804</v>
      </c>
      <c r="D1297" s="28"/>
      <c r="E1297" s="26" t="s">
        <v>57</v>
      </c>
      <c r="F1297" s="26" t="s">
        <v>57</v>
      </c>
      <c r="G1297" s="26" t="s">
        <v>57</v>
      </c>
      <c r="H1297" s="26" t="s">
        <v>57</v>
      </c>
      <c r="I1297" s="26" t="s">
        <v>58</v>
      </c>
      <c r="J1297" s="26" t="s">
        <v>58</v>
      </c>
      <c r="K1297" s="29">
        <v>16.0</v>
      </c>
      <c r="L1297" s="31"/>
    </row>
    <row r="1298" hidden="1">
      <c r="A1298" s="26">
        <v>1437.0</v>
      </c>
      <c r="B1298" s="26" t="s">
        <v>54</v>
      </c>
      <c r="C1298" s="26" t="s">
        <v>1805</v>
      </c>
      <c r="D1298" s="28"/>
      <c r="E1298" s="26" t="s">
        <v>82</v>
      </c>
      <c r="F1298" s="26"/>
      <c r="G1298" s="26"/>
      <c r="H1298" s="26"/>
      <c r="I1298" s="26"/>
      <c r="J1298" s="26"/>
      <c r="K1298" s="26"/>
      <c r="L1298" s="31"/>
    </row>
    <row r="1299" hidden="1">
      <c r="A1299" s="26">
        <v>1437.0</v>
      </c>
      <c r="B1299" s="26" t="s">
        <v>54</v>
      </c>
      <c r="C1299" s="26" t="s">
        <v>1805</v>
      </c>
      <c r="D1299" s="28"/>
      <c r="E1299" s="26" t="s">
        <v>57</v>
      </c>
      <c r="F1299" s="26" t="s">
        <v>57</v>
      </c>
      <c r="G1299" s="26" t="s">
        <v>57</v>
      </c>
      <c r="H1299" s="26"/>
      <c r="I1299" s="26" t="s">
        <v>101</v>
      </c>
      <c r="J1299" s="26" t="s">
        <v>58</v>
      </c>
      <c r="K1299" s="29">
        <v>2.0</v>
      </c>
      <c r="L1299" s="31"/>
    </row>
    <row r="1300" hidden="1">
      <c r="A1300" s="26">
        <v>1438.0</v>
      </c>
      <c r="B1300" s="26" t="s">
        <v>54</v>
      </c>
      <c r="C1300" s="26" t="s">
        <v>1807</v>
      </c>
      <c r="D1300" s="28"/>
      <c r="E1300" s="26" t="s">
        <v>66</v>
      </c>
      <c r="F1300" s="26" t="s">
        <v>66</v>
      </c>
      <c r="G1300" s="26" t="s">
        <v>66</v>
      </c>
      <c r="H1300" s="26" t="s">
        <v>66</v>
      </c>
      <c r="I1300" s="26" t="s">
        <v>66</v>
      </c>
      <c r="J1300" s="26" t="s">
        <v>66</v>
      </c>
      <c r="K1300" s="29"/>
      <c r="L1300" s="31"/>
    </row>
    <row r="1301" hidden="1">
      <c r="A1301" s="26">
        <v>1438.0</v>
      </c>
      <c r="B1301" s="26" t="s">
        <v>54</v>
      </c>
      <c r="C1301" s="26" t="s">
        <v>1807</v>
      </c>
      <c r="D1301" s="28"/>
      <c r="E1301" s="26" t="s">
        <v>66</v>
      </c>
      <c r="F1301" s="26"/>
      <c r="G1301" s="26"/>
      <c r="H1301" s="26"/>
      <c r="I1301" s="26"/>
      <c r="J1301" s="26"/>
      <c r="K1301" s="26"/>
      <c r="L1301" s="31"/>
    </row>
    <row r="1302" hidden="1">
      <c r="A1302" s="26">
        <v>1439.0</v>
      </c>
      <c r="B1302" s="26" t="s">
        <v>54</v>
      </c>
      <c r="C1302" s="26" t="s">
        <v>185</v>
      </c>
      <c r="D1302" s="28"/>
      <c r="E1302" s="26" t="s">
        <v>57</v>
      </c>
      <c r="F1302" s="26" t="s">
        <v>57</v>
      </c>
      <c r="G1302" s="26" t="s">
        <v>57</v>
      </c>
      <c r="H1302" s="26" t="s">
        <v>57</v>
      </c>
      <c r="I1302" s="26" t="s">
        <v>58</v>
      </c>
      <c r="J1302" s="26" t="s">
        <v>64</v>
      </c>
      <c r="K1302" s="29">
        <v>32.0</v>
      </c>
      <c r="L1302" s="31"/>
    </row>
    <row r="1303" hidden="1">
      <c r="A1303" s="26">
        <v>1440.0</v>
      </c>
      <c r="B1303" s="26" t="s">
        <v>54</v>
      </c>
      <c r="C1303" s="26" t="s">
        <v>1808</v>
      </c>
      <c r="D1303" s="28"/>
      <c r="E1303" s="26" t="s">
        <v>57</v>
      </c>
      <c r="F1303" s="26" t="s">
        <v>57</v>
      </c>
      <c r="G1303" s="26" t="s">
        <v>57</v>
      </c>
      <c r="H1303" s="26"/>
      <c r="I1303" s="26" t="s">
        <v>101</v>
      </c>
      <c r="J1303" s="26" t="s">
        <v>58</v>
      </c>
      <c r="K1303" s="29">
        <v>3.0</v>
      </c>
      <c r="L1303" s="31"/>
    </row>
    <row r="1304" hidden="1">
      <c r="A1304" s="26">
        <v>1441.0</v>
      </c>
      <c r="B1304" s="26" t="s">
        <v>54</v>
      </c>
      <c r="C1304" s="26" t="s">
        <v>1810</v>
      </c>
      <c r="D1304" s="28"/>
      <c r="E1304" s="26" t="s">
        <v>57</v>
      </c>
      <c r="F1304" s="26" t="s">
        <v>57</v>
      </c>
      <c r="G1304" s="26" t="s">
        <v>57</v>
      </c>
      <c r="H1304" s="26" t="s">
        <v>57</v>
      </c>
      <c r="I1304" s="26" t="s">
        <v>58</v>
      </c>
      <c r="J1304" s="26" t="s">
        <v>58</v>
      </c>
      <c r="K1304" s="29">
        <v>2.0</v>
      </c>
      <c r="L1304" s="31"/>
    </row>
    <row r="1305" hidden="1">
      <c r="A1305" s="26">
        <v>1442.0</v>
      </c>
      <c r="B1305" s="26" t="s">
        <v>54</v>
      </c>
      <c r="C1305" s="26" t="s">
        <v>1770</v>
      </c>
      <c r="D1305" s="28"/>
      <c r="E1305" s="26" t="s">
        <v>57</v>
      </c>
      <c r="F1305" s="26" t="s">
        <v>57</v>
      </c>
      <c r="G1305" s="26" t="s">
        <v>57</v>
      </c>
      <c r="H1305" s="26"/>
      <c r="I1305" s="26" t="s">
        <v>1811</v>
      </c>
      <c r="J1305" s="26" t="s">
        <v>64</v>
      </c>
      <c r="K1305" s="29">
        <v>1.0</v>
      </c>
      <c r="L1305" s="31"/>
    </row>
    <row r="1306" hidden="1">
      <c r="A1306" s="26">
        <v>1443.0</v>
      </c>
      <c r="B1306" s="26" t="s">
        <v>54</v>
      </c>
      <c r="C1306" s="26" t="s">
        <v>1813</v>
      </c>
      <c r="D1306" s="28"/>
      <c r="E1306" s="26" t="s">
        <v>57</v>
      </c>
      <c r="F1306" s="26" t="s">
        <v>57</v>
      </c>
      <c r="G1306" s="26" t="s">
        <v>57</v>
      </c>
      <c r="H1306" s="26" t="s">
        <v>57</v>
      </c>
      <c r="I1306" s="26" t="s">
        <v>58</v>
      </c>
      <c r="J1306" s="26" t="s">
        <v>64</v>
      </c>
      <c r="K1306" s="29">
        <v>8.0</v>
      </c>
      <c r="L1306" s="31"/>
    </row>
    <row r="1307" hidden="1">
      <c r="A1307" s="26">
        <v>1444.0</v>
      </c>
      <c r="B1307" s="26" t="s">
        <v>54</v>
      </c>
      <c r="C1307" s="26" t="s">
        <v>1814</v>
      </c>
      <c r="D1307" s="28"/>
      <c r="E1307" s="26" t="s">
        <v>57</v>
      </c>
      <c r="F1307" s="26" t="s">
        <v>57</v>
      </c>
      <c r="G1307" s="26" t="s">
        <v>57</v>
      </c>
      <c r="H1307" s="26" t="s">
        <v>57</v>
      </c>
      <c r="I1307" s="26" t="s">
        <v>58</v>
      </c>
      <c r="J1307" s="26" t="s">
        <v>58</v>
      </c>
      <c r="K1307" s="29">
        <v>77.0</v>
      </c>
      <c r="L1307" s="31"/>
    </row>
    <row r="1308" hidden="1">
      <c r="A1308" s="26">
        <v>1445.0</v>
      </c>
      <c r="B1308" s="26" t="s">
        <v>54</v>
      </c>
      <c r="C1308" s="26" t="s">
        <v>1815</v>
      </c>
      <c r="D1308" s="28"/>
      <c r="E1308" s="26" t="s">
        <v>57</v>
      </c>
      <c r="F1308" s="26" t="s">
        <v>57</v>
      </c>
      <c r="G1308" s="26" t="s">
        <v>57</v>
      </c>
      <c r="H1308" s="26"/>
      <c r="I1308" s="26" t="s">
        <v>101</v>
      </c>
      <c r="J1308" s="26" t="s">
        <v>64</v>
      </c>
      <c r="K1308" s="29">
        <v>1.0</v>
      </c>
      <c r="L1308" s="31"/>
    </row>
    <row r="1309" hidden="1">
      <c r="A1309" s="26">
        <v>1446.0</v>
      </c>
      <c r="B1309" s="26" t="s">
        <v>54</v>
      </c>
      <c r="C1309" s="26" t="s">
        <v>1770</v>
      </c>
      <c r="D1309" s="28"/>
      <c r="E1309" s="26" t="s">
        <v>57</v>
      </c>
      <c r="F1309" s="26" t="s">
        <v>57</v>
      </c>
      <c r="G1309" s="26" t="s">
        <v>57</v>
      </c>
      <c r="H1309" s="26"/>
      <c r="I1309" s="26" t="s">
        <v>101</v>
      </c>
      <c r="J1309" s="26" t="s">
        <v>66</v>
      </c>
      <c r="K1309" s="29">
        <v>2.0</v>
      </c>
      <c r="L1309" s="31"/>
    </row>
    <row r="1310" hidden="1">
      <c r="A1310" s="26">
        <v>1447.0</v>
      </c>
      <c r="B1310" s="26" t="s">
        <v>54</v>
      </c>
      <c r="C1310" s="26" t="s">
        <v>1816</v>
      </c>
      <c r="D1310" s="28"/>
      <c r="E1310" s="26" t="s">
        <v>57</v>
      </c>
      <c r="F1310" s="26" t="s">
        <v>57</v>
      </c>
      <c r="G1310" s="26" t="s">
        <v>57</v>
      </c>
      <c r="H1310" s="26" t="s">
        <v>57</v>
      </c>
      <c r="I1310" s="26" t="s">
        <v>58</v>
      </c>
      <c r="J1310" s="26" t="s">
        <v>58</v>
      </c>
      <c r="K1310" s="29">
        <v>2.0</v>
      </c>
      <c r="L1310" s="31"/>
    </row>
    <row r="1311" hidden="1">
      <c r="A1311" s="26">
        <v>1448.0</v>
      </c>
      <c r="B1311" s="26" t="s">
        <v>54</v>
      </c>
      <c r="C1311" s="26" t="s">
        <v>1818</v>
      </c>
      <c r="D1311" s="28"/>
      <c r="E1311" s="26" t="s">
        <v>57</v>
      </c>
      <c r="F1311" s="26" t="s">
        <v>57</v>
      </c>
      <c r="G1311" s="26" t="s">
        <v>57</v>
      </c>
      <c r="H1311" s="26" t="s">
        <v>57</v>
      </c>
      <c r="I1311" s="26" t="s">
        <v>58</v>
      </c>
      <c r="J1311" s="26" t="s">
        <v>64</v>
      </c>
      <c r="K1311" s="29">
        <v>17.0</v>
      </c>
      <c r="L1311" s="31"/>
    </row>
    <row r="1312" hidden="1">
      <c r="A1312" s="26">
        <v>1449.0</v>
      </c>
      <c r="B1312" s="26" t="s">
        <v>54</v>
      </c>
      <c r="C1312" s="26" t="s">
        <v>1819</v>
      </c>
      <c r="D1312" s="28"/>
      <c r="E1312" s="26" t="s">
        <v>57</v>
      </c>
      <c r="F1312" s="26" t="s">
        <v>57</v>
      </c>
      <c r="G1312" s="26" t="s">
        <v>57</v>
      </c>
      <c r="H1312" s="26" t="s">
        <v>57</v>
      </c>
      <c r="I1312" s="26" t="s">
        <v>58</v>
      </c>
      <c r="J1312" s="26" t="s">
        <v>58</v>
      </c>
      <c r="K1312" s="29">
        <v>10.0</v>
      </c>
      <c r="L1312" s="31"/>
    </row>
    <row r="1313" hidden="1">
      <c r="A1313" s="26">
        <v>1450.0</v>
      </c>
      <c r="B1313" s="26" t="s">
        <v>54</v>
      </c>
      <c r="C1313" s="26" t="s">
        <v>1820</v>
      </c>
      <c r="D1313" s="28"/>
      <c r="E1313" s="26" t="s">
        <v>57</v>
      </c>
      <c r="F1313" s="26" t="s">
        <v>57</v>
      </c>
      <c r="G1313" s="26" t="s">
        <v>57</v>
      </c>
      <c r="H1313" s="26" t="s">
        <v>57</v>
      </c>
      <c r="I1313" s="26" t="s">
        <v>58</v>
      </c>
      <c r="J1313" s="26" t="s">
        <v>58</v>
      </c>
      <c r="K1313" s="29">
        <v>9.0</v>
      </c>
      <c r="L1313" s="31"/>
    </row>
    <row r="1314" hidden="1">
      <c r="A1314" s="26">
        <v>1451.0</v>
      </c>
      <c r="B1314" s="26" t="s">
        <v>54</v>
      </c>
      <c r="C1314" s="26" t="s">
        <v>1821</v>
      </c>
      <c r="D1314" s="28"/>
      <c r="E1314" s="26" t="s">
        <v>66</v>
      </c>
      <c r="F1314" s="26" t="s">
        <v>66</v>
      </c>
      <c r="G1314" s="26" t="s">
        <v>66</v>
      </c>
      <c r="H1314" s="26" t="s">
        <v>66</v>
      </c>
      <c r="I1314" s="26" t="s">
        <v>66</v>
      </c>
      <c r="J1314" s="26" t="s">
        <v>66</v>
      </c>
      <c r="K1314" s="29"/>
      <c r="L1314" s="31"/>
    </row>
    <row r="1315" hidden="1">
      <c r="A1315" s="26">
        <v>1452.0</v>
      </c>
      <c r="B1315" s="26" t="s">
        <v>54</v>
      </c>
      <c r="C1315" s="26" t="s">
        <v>1823</v>
      </c>
      <c r="D1315" s="28"/>
      <c r="E1315" s="26" t="s">
        <v>57</v>
      </c>
      <c r="F1315" s="26" t="s">
        <v>57</v>
      </c>
      <c r="G1315" s="26" t="s">
        <v>57</v>
      </c>
      <c r="H1315" s="26" t="s">
        <v>57</v>
      </c>
      <c r="I1315" s="26" t="s">
        <v>58</v>
      </c>
      <c r="J1315" s="26" t="s">
        <v>58</v>
      </c>
      <c r="K1315" s="29">
        <v>5.0</v>
      </c>
      <c r="L1315" s="31"/>
    </row>
    <row r="1316" hidden="1">
      <c r="A1316" s="26">
        <v>1453.0</v>
      </c>
      <c r="B1316" s="26" t="s">
        <v>54</v>
      </c>
      <c r="C1316" s="26" t="s">
        <v>1825</v>
      </c>
      <c r="D1316" s="28"/>
      <c r="E1316" s="26" t="s">
        <v>57</v>
      </c>
      <c r="F1316" s="26" t="s">
        <v>57</v>
      </c>
      <c r="G1316" s="26" t="s">
        <v>57</v>
      </c>
      <c r="H1316" s="26" t="s">
        <v>57</v>
      </c>
      <c r="I1316" s="26" t="s">
        <v>58</v>
      </c>
      <c r="J1316" s="26" t="s">
        <v>58</v>
      </c>
      <c r="K1316" s="29">
        <v>5.0</v>
      </c>
      <c r="L1316" s="31"/>
    </row>
    <row r="1317" hidden="1">
      <c r="A1317" s="26">
        <v>1454.0</v>
      </c>
      <c r="B1317" s="26" t="s">
        <v>54</v>
      </c>
      <c r="C1317" s="26" t="s">
        <v>1826</v>
      </c>
      <c r="D1317" s="28"/>
      <c r="E1317" s="26" t="s">
        <v>57</v>
      </c>
      <c r="F1317" s="26" t="s">
        <v>57</v>
      </c>
      <c r="G1317" s="26" t="s">
        <v>57</v>
      </c>
      <c r="H1317" s="26" t="s">
        <v>57</v>
      </c>
      <c r="I1317" s="26" t="s">
        <v>58</v>
      </c>
      <c r="J1317" s="26" t="s">
        <v>58</v>
      </c>
      <c r="K1317" s="29">
        <v>25.0</v>
      </c>
      <c r="L1317" s="31"/>
    </row>
    <row r="1318" hidden="1">
      <c r="A1318" s="26">
        <v>1455.0</v>
      </c>
      <c r="B1318" s="26" t="s">
        <v>54</v>
      </c>
      <c r="C1318" s="26" t="s">
        <v>1827</v>
      </c>
      <c r="D1318" s="28"/>
      <c r="E1318" s="26" t="s">
        <v>57</v>
      </c>
      <c r="F1318" s="26" t="s">
        <v>57</v>
      </c>
      <c r="G1318" s="26" t="s">
        <v>57</v>
      </c>
      <c r="H1318" s="26" t="s">
        <v>57</v>
      </c>
      <c r="I1318" s="26" t="s">
        <v>101</v>
      </c>
      <c r="J1318" s="26" t="s">
        <v>64</v>
      </c>
      <c r="K1318" s="29">
        <v>2.0</v>
      </c>
      <c r="L1318" s="31"/>
    </row>
    <row r="1319" hidden="1">
      <c r="A1319" s="26">
        <v>1456.0</v>
      </c>
      <c r="B1319" s="26" t="s">
        <v>54</v>
      </c>
      <c r="C1319" s="26" t="s">
        <v>1828</v>
      </c>
      <c r="D1319" s="28"/>
      <c r="E1319" s="26" t="s">
        <v>57</v>
      </c>
      <c r="F1319" s="26" t="s">
        <v>57</v>
      </c>
      <c r="G1319" s="26" t="s">
        <v>57</v>
      </c>
      <c r="H1319" s="26" t="s">
        <v>57</v>
      </c>
      <c r="I1319" s="26" t="s">
        <v>58</v>
      </c>
      <c r="J1319" s="26" t="s">
        <v>64</v>
      </c>
      <c r="K1319" s="29">
        <v>12.0</v>
      </c>
      <c r="L1319" s="31"/>
    </row>
    <row r="1320" hidden="1">
      <c r="A1320" s="26">
        <v>1457.0</v>
      </c>
      <c r="B1320" s="26" t="s">
        <v>54</v>
      </c>
      <c r="C1320" s="26" t="s">
        <v>1830</v>
      </c>
      <c r="D1320" s="28"/>
      <c r="E1320" s="26" t="s">
        <v>57</v>
      </c>
      <c r="F1320" s="26" t="s">
        <v>57</v>
      </c>
      <c r="G1320" s="26" t="s">
        <v>57</v>
      </c>
      <c r="H1320" s="26" t="s">
        <v>57</v>
      </c>
      <c r="I1320" s="26" t="s">
        <v>58</v>
      </c>
      <c r="J1320" s="26" t="s">
        <v>58</v>
      </c>
      <c r="K1320" s="29">
        <v>1.0</v>
      </c>
      <c r="L1320" s="31"/>
    </row>
    <row r="1321" hidden="1">
      <c r="A1321" s="26">
        <v>1458.0</v>
      </c>
      <c r="B1321" s="26" t="s">
        <v>54</v>
      </c>
      <c r="C1321" s="26" t="s">
        <v>1831</v>
      </c>
      <c r="D1321" s="28"/>
      <c r="E1321" s="26" t="s">
        <v>57</v>
      </c>
      <c r="F1321" s="26" t="s">
        <v>57</v>
      </c>
      <c r="G1321" s="26" t="s">
        <v>57</v>
      </c>
      <c r="H1321" s="26" t="s">
        <v>57</v>
      </c>
      <c r="I1321" s="26" t="s">
        <v>58</v>
      </c>
      <c r="J1321" s="26" t="s">
        <v>58</v>
      </c>
      <c r="K1321" s="29">
        <v>20.0</v>
      </c>
      <c r="L1321" s="31"/>
    </row>
    <row r="1322" hidden="1">
      <c r="A1322" s="26">
        <v>1459.0</v>
      </c>
      <c r="B1322" s="26" t="s">
        <v>54</v>
      </c>
      <c r="C1322" s="26" t="s">
        <v>1832</v>
      </c>
      <c r="D1322" s="28"/>
      <c r="E1322" s="26" t="s">
        <v>57</v>
      </c>
      <c r="F1322" s="26" t="s">
        <v>57</v>
      </c>
      <c r="G1322" s="26" t="s">
        <v>57</v>
      </c>
      <c r="H1322" s="26" t="s">
        <v>57</v>
      </c>
      <c r="I1322" s="26" t="s">
        <v>58</v>
      </c>
      <c r="J1322" s="26" t="s">
        <v>58</v>
      </c>
      <c r="K1322" s="29">
        <v>14.0</v>
      </c>
      <c r="L1322" s="31"/>
    </row>
    <row r="1323" hidden="1">
      <c r="A1323" s="26">
        <v>1460.0</v>
      </c>
      <c r="B1323" s="26" t="s">
        <v>54</v>
      </c>
      <c r="C1323" s="26" t="s">
        <v>1833</v>
      </c>
      <c r="D1323" s="28"/>
      <c r="E1323" s="26" t="s">
        <v>57</v>
      </c>
      <c r="F1323" s="26" t="s">
        <v>57</v>
      </c>
      <c r="G1323" s="26" t="s">
        <v>57</v>
      </c>
      <c r="H1323" s="26" t="s">
        <v>57</v>
      </c>
      <c r="I1323" s="26" t="s">
        <v>58</v>
      </c>
      <c r="J1323" s="26" t="s">
        <v>58</v>
      </c>
      <c r="K1323" s="29">
        <v>13.0</v>
      </c>
      <c r="L1323" s="31"/>
    </row>
    <row r="1324" hidden="1">
      <c r="A1324" s="26">
        <v>1461.0</v>
      </c>
      <c r="B1324" s="26" t="s">
        <v>54</v>
      </c>
      <c r="C1324" s="26" t="s">
        <v>1835</v>
      </c>
      <c r="D1324" s="28"/>
      <c r="E1324" s="26" t="s">
        <v>57</v>
      </c>
      <c r="F1324" s="26" t="s">
        <v>57</v>
      </c>
      <c r="G1324" s="26" t="s">
        <v>57</v>
      </c>
      <c r="H1324" s="26" t="s">
        <v>57</v>
      </c>
      <c r="I1324" s="26" t="s">
        <v>58</v>
      </c>
      <c r="J1324" s="26" t="s">
        <v>64</v>
      </c>
      <c r="K1324" s="29">
        <v>21.0</v>
      </c>
      <c r="L1324" s="31"/>
    </row>
    <row r="1325" hidden="1">
      <c r="A1325" s="26">
        <v>1462.0</v>
      </c>
      <c r="B1325" s="26" t="s">
        <v>54</v>
      </c>
      <c r="C1325" s="26" t="s">
        <v>1836</v>
      </c>
      <c r="D1325" s="28"/>
      <c r="E1325" s="26" t="s">
        <v>57</v>
      </c>
      <c r="F1325" s="26" t="s">
        <v>57</v>
      </c>
      <c r="G1325" s="26" t="s">
        <v>57</v>
      </c>
      <c r="H1325" s="26" t="s">
        <v>57</v>
      </c>
      <c r="I1325" s="26" t="s">
        <v>101</v>
      </c>
      <c r="J1325" s="26" t="s">
        <v>58</v>
      </c>
      <c r="K1325" s="29">
        <v>3.0</v>
      </c>
      <c r="L1325" s="31"/>
    </row>
    <row r="1326" hidden="1">
      <c r="A1326" s="26">
        <v>1463.0</v>
      </c>
      <c r="B1326" s="26" t="s">
        <v>54</v>
      </c>
      <c r="C1326" s="26" t="s">
        <v>1838</v>
      </c>
      <c r="D1326" s="28"/>
      <c r="E1326" s="26" t="s">
        <v>57</v>
      </c>
      <c r="F1326" s="26" t="s">
        <v>57</v>
      </c>
      <c r="G1326" s="26" t="s">
        <v>57</v>
      </c>
      <c r="H1326" s="26" t="s">
        <v>57</v>
      </c>
      <c r="I1326" s="26" t="s">
        <v>58</v>
      </c>
      <c r="J1326" s="26" t="s">
        <v>64</v>
      </c>
      <c r="K1326" s="29">
        <v>33.0</v>
      </c>
      <c r="L1326" s="31"/>
    </row>
    <row r="1327" hidden="1">
      <c r="A1327" s="26">
        <v>1464.0</v>
      </c>
      <c r="B1327" s="26" t="s">
        <v>54</v>
      </c>
      <c r="C1327" s="26" t="s">
        <v>1839</v>
      </c>
      <c r="D1327" s="28"/>
      <c r="E1327" s="26" t="s">
        <v>57</v>
      </c>
      <c r="F1327" s="26" t="s">
        <v>57</v>
      </c>
      <c r="G1327" s="26" t="s">
        <v>57</v>
      </c>
      <c r="H1327" s="26" t="s">
        <v>57</v>
      </c>
      <c r="I1327" s="26" t="s">
        <v>58</v>
      </c>
      <c r="J1327" s="26" t="s">
        <v>58</v>
      </c>
      <c r="K1327" s="29">
        <v>7.0</v>
      </c>
      <c r="L1327" s="31"/>
    </row>
    <row r="1328" hidden="1">
      <c r="A1328" s="26">
        <v>1465.0</v>
      </c>
      <c r="B1328" s="26" t="s">
        <v>54</v>
      </c>
      <c r="C1328" s="26" t="s">
        <v>1840</v>
      </c>
      <c r="D1328" s="28"/>
      <c r="E1328" s="26" t="s">
        <v>57</v>
      </c>
      <c r="F1328" s="26" t="s">
        <v>57</v>
      </c>
      <c r="G1328" s="26" t="s">
        <v>57</v>
      </c>
      <c r="H1328" s="26" t="s">
        <v>57</v>
      </c>
      <c r="I1328" s="26" t="s">
        <v>101</v>
      </c>
      <c r="J1328" s="26" t="s">
        <v>66</v>
      </c>
      <c r="K1328" s="29">
        <v>8.0</v>
      </c>
      <c r="L1328" s="31"/>
    </row>
    <row r="1329" hidden="1">
      <c r="A1329" s="26">
        <v>1466.0</v>
      </c>
      <c r="B1329" s="26" t="s">
        <v>54</v>
      </c>
      <c r="C1329" s="26" t="s">
        <v>1841</v>
      </c>
      <c r="D1329" s="28"/>
      <c r="E1329" s="26" t="s">
        <v>57</v>
      </c>
      <c r="F1329" s="26" t="s">
        <v>57</v>
      </c>
      <c r="G1329" s="26" t="s">
        <v>57</v>
      </c>
      <c r="H1329" s="26" t="s">
        <v>57</v>
      </c>
      <c r="I1329" s="26" t="s">
        <v>101</v>
      </c>
      <c r="J1329" s="26" t="s">
        <v>58</v>
      </c>
      <c r="K1329" s="29">
        <v>6.0</v>
      </c>
      <c r="L1329" s="31"/>
    </row>
    <row r="1330" hidden="1">
      <c r="A1330" s="26">
        <v>1467.0</v>
      </c>
      <c r="B1330" s="26" t="s">
        <v>54</v>
      </c>
      <c r="C1330" s="26" t="s">
        <v>1842</v>
      </c>
      <c r="D1330" s="28"/>
      <c r="E1330" s="26" t="s">
        <v>57</v>
      </c>
      <c r="F1330" s="26" t="s">
        <v>57</v>
      </c>
      <c r="G1330" s="26" t="s">
        <v>57</v>
      </c>
      <c r="H1330" s="26" t="s">
        <v>57</v>
      </c>
      <c r="I1330" s="26" t="s">
        <v>58</v>
      </c>
      <c r="J1330" s="26" t="s">
        <v>58</v>
      </c>
      <c r="K1330" s="29">
        <v>2.0</v>
      </c>
      <c r="L1330" s="31"/>
    </row>
    <row r="1331" hidden="1">
      <c r="A1331" s="26">
        <v>1468.0</v>
      </c>
      <c r="B1331" s="26" t="s">
        <v>54</v>
      </c>
      <c r="C1331" s="26" t="s">
        <v>1844</v>
      </c>
      <c r="D1331" s="28"/>
      <c r="E1331" s="26" t="s">
        <v>57</v>
      </c>
      <c r="F1331" s="26" t="s">
        <v>57</v>
      </c>
      <c r="G1331" s="26" t="s">
        <v>57</v>
      </c>
      <c r="H1331" s="26" t="s">
        <v>57</v>
      </c>
      <c r="I1331" s="26" t="s">
        <v>58</v>
      </c>
      <c r="J1331" s="26" t="s">
        <v>58</v>
      </c>
      <c r="K1331" s="29">
        <v>4.0</v>
      </c>
      <c r="L1331" s="31"/>
    </row>
    <row r="1332" hidden="1">
      <c r="A1332" s="26">
        <v>1469.0</v>
      </c>
      <c r="B1332" s="26" t="s">
        <v>54</v>
      </c>
      <c r="C1332" s="26" t="s">
        <v>1845</v>
      </c>
      <c r="D1332" s="28"/>
      <c r="E1332" s="26" t="s">
        <v>57</v>
      </c>
      <c r="F1332" s="26" t="s">
        <v>57</v>
      </c>
      <c r="G1332" s="26" t="s">
        <v>57</v>
      </c>
      <c r="H1332" s="26" t="s">
        <v>57</v>
      </c>
      <c r="I1332" s="26" t="s">
        <v>58</v>
      </c>
      <c r="J1332" s="26" t="s">
        <v>58</v>
      </c>
      <c r="K1332" s="29">
        <v>9.0</v>
      </c>
      <c r="L1332" s="31"/>
    </row>
    <row r="1333" hidden="1">
      <c r="A1333" s="26">
        <v>1470.0</v>
      </c>
      <c r="B1333" s="26" t="s">
        <v>54</v>
      </c>
      <c r="C1333" s="26" t="s">
        <v>1846</v>
      </c>
      <c r="D1333" s="28"/>
      <c r="E1333" s="26" t="s">
        <v>57</v>
      </c>
      <c r="F1333" s="26" t="s">
        <v>57</v>
      </c>
      <c r="G1333" s="26" t="s">
        <v>57</v>
      </c>
      <c r="H1333" s="26" t="s">
        <v>57</v>
      </c>
      <c r="I1333" s="26" t="s">
        <v>58</v>
      </c>
      <c r="J1333" s="26" t="s">
        <v>58</v>
      </c>
      <c r="K1333" s="29">
        <v>12.0</v>
      </c>
      <c r="L1333" s="31"/>
    </row>
    <row r="1334" hidden="1">
      <c r="A1334" s="26">
        <v>1471.0</v>
      </c>
      <c r="B1334" s="26" t="s">
        <v>54</v>
      </c>
      <c r="C1334" s="26" t="s">
        <v>1847</v>
      </c>
      <c r="D1334" s="28"/>
      <c r="E1334" s="26" t="s">
        <v>57</v>
      </c>
      <c r="F1334" s="26" t="s">
        <v>57</v>
      </c>
      <c r="G1334" s="26" t="s">
        <v>57</v>
      </c>
      <c r="H1334" s="26" t="s">
        <v>57</v>
      </c>
      <c r="I1334" s="26" t="s">
        <v>58</v>
      </c>
      <c r="J1334" s="26" t="s">
        <v>58</v>
      </c>
      <c r="K1334" s="29">
        <v>7.0</v>
      </c>
      <c r="L1334" s="31"/>
    </row>
    <row r="1335" hidden="1">
      <c r="A1335" s="26">
        <v>1472.0</v>
      </c>
      <c r="B1335" s="26" t="s">
        <v>54</v>
      </c>
      <c r="C1335" s="26" t="s">
        <v>1848</v>
      </c>
      <c r="D1335" s="28"/>
      <c r="E1335" s="26" t="s">
        <v>57</v>
      </c>
      <c r="F1335" s="26" t="s">
        <v>57</v>
      </c>
      <c r="G1335" s="26" t="s">
        <v>57</v>
      </c>
      <c r="H1335" s="26" t="s">
        <v>57</v>
      </c>
      <c r="I1335" s="26" t="s">
        <v>58</v>
      </c>
      <c r="J1335" s="26" t="s">
        <v>64</v>
      </c>
      <c r="K1335" s="29">
        <v>10.0</v>
      </c>
      <c r="L1335" s="31"/>
    </row>
    <row r="1336" hidden="1">
      <c r="A1336" s="26">
        <v>1473.0</v>
      </c>
      <c r="B1336" s="26" t="s">
        <v>54</v>
      </c>
      <c r="C1336" s="26" t="s">
        <v>1849</v>
      </c>
      <c r="D1336" s="28"/>
      <c r="E1336" s="26" t="s">
        <v>66</v>
      </c>
      <c r="F1336" s="26" t="s">
        <v>66</v>
      </c>
      <c r="G1336" s="26" t="s">
        <v>66</v>
      </c>
      <c r="H1336" s="26" t="s">
        <v>66</v>
      </c>
      <c r="I1336" s="26" t="s">
        <v>66</v>
      </c>
      <c r="J1336" s="26" t="s">
        <v>66</v>
      </c>
      <c r="K1336" s="29">
        <v>0.0</v>
      </c>
      <c r="L1336" s="31"/>
    </row>
    <row r="1337" hidden="1">
      <c r="A1337" s="26">
        <v>1474.0</v>
      </c>
      <c r="B1337" s="26" t="s">
        <v>54</v>
      </c>
      <c r="C1337" s="26" t="s">
        <v>1851</v>
      </c>
      <c r="D1337" s="28"/>
      <c r="E1337" s="26" t="s">
        <v>66</v>
      </c>
      <c r="F1337" s="26" t="s">
        <v>66</v>
      </c>
      <c r="G1337" s="26" t="s">
        <v>66</v>
      </c>
      <c r="H1337" s="26" t="s">
        <v>66</v>
      </c>
      <c r="I1337" s="26" t="s">
        <v>66</v>
      </c>
      <c r="J1337" s="26" t="s">
        <v>66</v>
      </c>
      <c r="K1337" s="29">
        <v>0.0</v>
      </c>
      <c r="L1337" s="31"/>
    </row>
    <row r="1338" hidden="1">
      <c r="A1338" s="26">
        <v>1475.0</v>
      </c>
      <c r="B1338" s="26" t="s">
        <v>54</v>
      </c>
      <c r="C1338" s="26" t="s">
        <v>1852</v>
      </c>
      <c r="D1338" s="28"/>
      <c r="E1338" s="26" t="s">
        <v>57</v>
      </c>
      <c r="F1338" s="26" t="s">
        <v>57</v>
      </c>
      <c r="G1338" s="26" t="s">
        <v>57</v>
      </c>
      <c r="H1338" s="26" t="s">
        <v>57</v>
      </c>
      <c r="I1338" s="26" t="s">
        <v>58</v>
      </c>
      <c r="J1338" s="26" t="s">
        <v>58</v>
      </c>
      <c r="K1338" s="29">
        <v>43.0</v>
      </c>
      <c r="L1338" s="31"/>
    </row>
    <row r="1339" hidden="1">
      <c r="A1339" s="26">
        <v>1476.0</v>
      </c>
      <c r="B1339" s="26" t="s">
        <v>54</v>
      </c>
      <c r="C1339" s="26" t="s">
        <v>75</v>
      </c>
      <c r="D1339" s="28"/>
      <c r="E1339" s="26" t="s">
        <v>57</v>
      </c>
      <c r="F1339" s="26" t="s">
        <v>57</v>
      </c>
      <c r="G1339" s="26" t="s">
        <v>57</v>
      </c>
      <c r="H1339" s="26" t="s">
        <v>57</v>
      </c>
      <c r="I1339" s="26" t="s">
        <v>58</v>
      </c>
      <c r="J1339" s="26" t="s">
        <v>58</v>
      </c>
      <c r="K1339" s="29">
        <v>1.0</v>
      </c>
      <c r="L1339" s="31"/>
    </row>
    <row r="1340" hidden="1">
      <c r="A1340" s="26">
        <v>1477.0</v>
      </c>
      <c r="B1340" s="26" t="s">
        <v>54</v>
      </c>
      <c r="C1340" s="26" t="s">
        <v>1854</v>
      </c>
      <c r="D1340" s="28"/>
      <c r="E1340" s="26" t="s">
        <v>57</v>
      </c>
      <c r="F1340" s="26" t="s">
        <v>57</v>
      </c>
      <c r="G1340" s="26" t="s">
        <v>57</v>
      </c>
      <c r="H1340" s="26" t="s">
        <v>57</v>
      </c>
      <c r="I1340" s="26" t="s">
        <v>58</v>
      </c>
      <c r="J1340" s="26" t="s">
        <v>1855</v>
      </c>
      <c r="K1340" s="29">
        <v>27.0</v>
      </c>
      <c r="L1340" s="31"/>
    </row>
    <row r="1341" hidden="1">
      <c r="A1341" s="26">
        <v>1478.0</v>
      </c>
      <c r="B1341" s="26" t="s">
        <v>54</v>
      </c>
      <c r="C1341" s="26" t="s">
        <v>1735</v>
      </c>
      <c r="D1341" s="28"/>
      <c r="E1341" s="26" t="s">
        <v>57</v>
      </c>
      <c r="F1341" s="26" t="s">
        <v>57</v>
      </c>
      <c r="G1341" s="26" t="s">
        <v>57</v>
      </c>
      <c r="H1341" s="26" t="s">
        <v>57</v>
      </c>
      <c r="I1341" s="26" t="s">
        <v>101</v>
      </c>
      <c r="J1341" s="26" t="s">
        <v>58</v>
      </c>
      <c r="K1341" s="29">
        <v>5.0</v>
      </c>
      <c r="L1341" s="31"/>
    </row>
    <row r="1342" hidden="1">
      <c r="A1342" s="26">
        <v>1479.0</v>
      </c>
      <c r="B1342" s="26" t="s">
        <v>54</v>
      </c>
      <c r="C1342" s="26" t="s">
        <v>1856</v>
      </c>
      <c r="D1342" s="28"/>
      <c r="E1342" s="26" t="s">
        <v>183</v>
      </c>
      <c r="F1342" s="26" t="s">
        <v>82</v>
      </c>
      <c r="G1342" s="26" t="s">
        <v>82</v>
      </c>
      <c r="H1342" s="26" t="s">
        <v>82</v>
      </c>
      <c r="I1342" s="26" t="s">
        <v>58</v>
      </c>
      <c r="J1342" s="26" t="s">
        <v>66</v>
      </c>
      <c r="K1342" s="29">
        <v>9.0</v>
      </c>
      <c r="L1342" s="31"/>
    </row>
    <row r="1343" hidden="1">
      <c r="A1343" s="26">
        <v>1480.0</v>
      </c>
      <c r="B1343" s="26" t="s">
        <v>54</v>
      </c>
      <c r="C1343" s="26" t="s">
        <v>1857</v>
      </c>
      <c r="D1343" s="28"/>
      <c r="E1343" s="26" t="s">
        <v>57</v>
      </c>
      <c r="F1343" s="26" t="s">
        <v>57</v>
      </c>
      <c r="G1343" s="26" t="s">
        <v>57</v>
      </c>
      <c r="H1343" s="26" t="s">
        <v>57</v>
      </c>
      <c r="I1343" s="26" t="s">
        <v>58</v>
      </c>
      <c r="J1343" s="26" t="s">
        <v>58</v>
      </c>
      <c r="K1343" s="29">
        <v>5.0</v>
      </c>
      <c r="L1343" s="31"/>
    </row>
    <row r="1344" hidden="1">
      <c r="A1344" s="26">
        <v>1481.0</v>
      </c>
      <c r="B1344" s="26" t="s">
        <v>54</v>
      </c>
      <c r="C1344" s="26" t="s">
        <v>1858</v>
      </c>
      <c r="D1344" s="28"/>
      <c r="E1344" s="26" t="s">
        <v>57</v>
      </c>
      <c r="F1344" s="26" t="s">
        <v>57</v>
      </c>
      <c r="G1344" s="26" t="s">
        <v>57</v>
      </c>
      <c r="H1344" s="26" t="s">
        <v>57</v>
      </c>
      <c r="I1344" s="26" t="s">
        <v>58</v>
      </c>
      <c r="J1344" s="26" t="s">
        <v>58</v>
      </c>
      <c r="K1344" s="29">
        <v>4.0</v>
      </c>
      <c r="L1344" s="31"/>
    </row>
    <row r="1345" hidden="1">
      <c r="A1345" s="26">
        <v>1482.0</v>
      </c>
      <c r="B1345" s="26" t="s">
        <v>54</v>
      </c>
      <c r="C1345" s="26" t="s">
        <v>1860</v>
      </c>
      <c r="D1345" s="28"/>
      <c r="E1345" s="26" t="s">
        <v>57</v>
      </c>
      <c r="F1345" s="26" t="s">
        <v>57</v>
      </c>
      <c r="G1345" s="26" t="s">
        <v>57</v>
      </c>
      <c r="H1345" s="26" t="s">
        <v>57</v>
      </c>
      <c r="I1345" s="26" t="s">
        <v>58</v>
      </c>
      <c r="J1345" s="26" t="s">
        <v>58</v>
      </c>
      <c r="K1345" s="29">
        <v>5.0</v>
      </c>
      <c r="L1345" s="31"/>
    </row>
    <row r="1346" hidden="1">
      <c r="A1346" s="26">
        <v>1483.0</v>
      </c>
      <c r="B1346" s="26" t="s">
        <v>54</v>
      </c>
      <c r="C1346" s="26" t="s">
        <v>1861</v>
      </c>
      <c r="D1346" s="28"/>
      <c r="E1346" s="26" t="s">
        <v>57</v>
      </c>
      <c r="F1346" s="26" t="s">
        <v>57</v>
      </c>
      <c r="G1346" s="26" t="s">
        <v>57</v>
      </c>
      <c r="H1346" s="26" t="s">
        <v>57</v>
      </c>
      <c r="I1346" s="26" t="s">
        <v>58</v>
      </c>
      <c r="J1346" s="26" t="s">
        <v>58</v>
      </c>
      <c r="K1346" s="29">
        <v>3.0</v>
      </c>
      <c r="L1346" s="31"/>
    </row>
    <row r="1347" hidden="1">
      <c r="A1347" s="26">
        <v>1484.0</v>
      </c>
      <c r="B1347" s="26" t="s">
        <v>54</v>
      </c>
      <c r="C1347" s="26" t="s">
        <v>99</v>
      </c>
      <c r="D1347" s="28"/>
      <c r="E1347" s="26" t="s">
        <v>57</v>
      </c>
      <c r="F1347" s="26" t="s">
        <v>57</v>
      </c>
      <c r="G1347" s="26" t="s">
        <v>57</v>
      </c>
      <c r="H1347" s="26" t="s">
        <v>57</v>
      </c>
      <c r="I1347" s="26" t="s">
        <v>101</v>
      </c>
      <c r="J1347" s="26" t="s">
        <v>64</v>
      </c>
      <c r="K1347" s="29">
        <v>1.0</v>
      </c>
      <c r="L1347" s="31"/>
    </row>
    <row r="1348" hidden="1">
      <c r="A1348" s="191">
        <v>1485.0</v>
      </c>
      <c r="B1348" s="26" t="s">
        <v>54</v>
      </c>
      <c r="C1348" s="192" t="s">
        <v>1865</v>
      </c>
      <c r="D1348" s="28"/>
      <c r="E1348" s="26" t="s">
        <v>82</v>
      </c>
      <c r="F1348" s="26" t="s">
        <v>82</v>
      </c>
      <c r="G1348" s="26" t="s">
        <v>82</v>
      </c>
      <c r="H1348" s="26" t="s">
        <v>82</v>
      </c>
      <c r="I1348" s="26" t="s">
        <v>58</v>
      </c>
      <c r="J1348" s="26" t="s">
        <v>66</v>
      </c>
      <c r="K1348" s="193">
        <v>4.0</v>
      </c>
      <c r="L1348" s="31"/>
    </row>
    <row r="1349" hidden="1">
      <c r="A1349" s="26">
        <v>1486.0</v>
      </c>
      <c r="B1349" s="26" t="s">
        <v>54</v>
      </c>
      <c r="C1349" s="26" t="s">
        <v>1867</v>
      </c>
      <c r="D1349" s="28"/>
      <c r="E1349" s="26" t="s">
        <v>66</v>
      </c>
      <c r="F1349" s="26" t="s">
        <v>66</v>
      </c>
      <c r="G1349" s="26" t="s">
        <v>66</v>
      </c>
      <c r="H1349" s="26" t="s">
        <v>66</v>
      </c>
      <c r="I1349" s="26" t="s">
        <v>66</v>
      </c>
      <c r="J1349" s="26" t="s">
        <v>66</v>
      </c>
      <c r="K1349" s="29">
        <v>0.0</v>
      </c>
      <c r="L1349" s="31"/>
    </row>
    <row r="1350" hidden="1">
      <c r="A1350" s="26">
        <v>1487.0</v>
      </c>
      <c r="B1350" s="26" t="s">
        <v>54</v>
      </c>
      <c r="C1350" s="26" t="s">
        <v>1868</v>
      </c>
      <c r="D1350" s="28"/>
      <c r="E1350" s="26" t="s">
        <v>66</v>
      </c>
      <c r="F1350" s="26" t="s">
        <v>66</v>
      </c>
      <c r="G1350" s="26" t="s">
        <v>66</v>
      </c>
      <c r="H1350" s="26" t="s">
        <v>66</v>
      </c>
      <c r="I1350" s="26" t="s">
        <v>66</v>
      </c>
      <c r="J1350" s="26" t="s">
        <v>66</v>
      </c>
      <c r="K1350" s="29">
        <v>0.0</v>
      </c>
      <c r="L1350" s="31"/>
    </row>
    <row r="1351" ht="21.75" hidden="1" customHeight="1">
      <c r="A1351" s="191">
        <v>1488.0</v>
      </c>
      <c r="B1351" s="26" t="s">
        <v>54</v>
      </c>
      <c r="C1351" s="192" t="s">
        <v>1869</v>
      </c>
      <c r="D1351" s="28"/>
      <c r="E1351" s="26" t="s">
        <v>66</v>
      </c>
      <c r="F1351" s="26" t="s">
        <v>66</v>
      </c>
      <c r="G1351" s="26" t="s">
        <v>66</v>
      </c>
      <c r="H1351" s="26" t="s">
        <v>66</v>
      </c>
      <c r="I1351" s="26" t="s">
        <v>66</v>
      </c>
      <c r="J1351" s="26" t="s">
        <v>66</v>
      </c>
      <c r="K1351" s="193">
        <v>0.0</v>
      </c>
      <c r="L1351" s="31"/>
    </row>
    <row r="1352" ht="21.75" hidden="1" customHeight="1">
      <c r="A1352" s="191">
        <v>1489.0</v>
      </c>
      <c r="B1352" s="26" t="s">
        <v>54</v>
      </c>
      <c r="C1352" s="192" t="s">
        <v>1870</v>
      </c>
      <c r="D1352" s="28"/>
      <c r="E1352" s="26" t="s">
        <v>66</v>
      </c>
      <c r="F1352" s="26" t="s">
        <v>66</v>
      </c>
      <c r="G1352" s="26" t="s">
        <v>66</v>
      </c>
      <c r="H1352" s="26" t="s">
        <v>66</v>
      </c>
      <c r="I1352" s="26" t="s">
        <v>66</v>
      </c>
      <c r="J1352" s="26" t="s">
        <v>66</v>
      </c>
      <c r="K1352" s="193">
        <v>0.0</v>
      </c>
      <c r="L1352" s="31"/>
    </row>
    <row r="1353" ht="21.75" hidden="1" customHeight="1">
      <c r="A1353" s="26">
        <v>1490.0</v>
      </c>
      <c r="B1353" s="26" t="s">
        <v>54</v>
      </c>
      <c r="C1353" s="26" t="s">
        <v>1871</v>
      </c>
      <c r="D1353" s="28"/>
      <c r="E1353" s="26" t="s">
        <v>57</v>
      </c>
      <c r="F1353" s="26" t="s">
        <v>57</v>
      </c>
      <c r="G1353" s="26" t="s">
        <v>57</v>
      </c>
      <c r="H1353" s="26" t="s">
        <v>57</v>
      </c>
      <c r="I1353" s="26" t="s">
        <v>58</v>
      </c>
      <c r="J1353" s="26" t="s">
        <v>58</v>
      </c>
      <c r="K1353" s="29">
        <v>15.0</v>
      </c>
      <c r="L1353" s="31"/>
    </row>
    <row r="1354" ht="21.75" hidden="1" customHeight="1">
      <c r="A1354" s="26">
        <v>1492.0</v>
      </c>
      <c r="B1354" s="26" t="s">
        <v>54</v>
      </c>
      <c r="C1354" s="26" t="s">
        <v>1872</v>
      </c>
      <c r="D1354" s="28"/>
      <c r="E1354" s="26" t="s">
        <v>66</v>
      </c>
      <c r="F1354" s="26" t="s">
        <v>66</v>
      </c>
      <c r="G1354" s="26" t="s">
        <v>66</v>
      </c>
      <c r="H1354" s="26" t="s">
        <v>66</v>
      </c>
      <c r="I1354" s="26" t="s">
        <v>66</v>
      </c>
      <c r="J1354" s="26" t="s">
        <v>66</v>
      </c>
      <c r="K1354" s="29">
        <v>0.0</v>
      </c>
      <c r="L1354" s="31"/>
    </row>
    <row r="1355" ht="21.75" hidden="1" customHeight="1">
      <c r="A1355" s="26">
        <v>1493.0</v>
      </c>
      <c r="B1355" s="26" t="s">
        <v>54</v>
      </c>
      <c r="C1355" s="26" t="s">
        <v>1874</v>
      </c>
      <c r="D1355" s="28"/>
      <c r="E1355" s="26" t="s">
        <v>57</v>
      </c>
      <c r="F1355" s="26" t="s">
        <v>66</v>
      </c>
      <c r="G1355" s="26" t="s">
        <v>66</v>
      </c>
      <c r="H1355" s="26" t="s">
        <v>57</v>
      </c>
      <c r="I1355" s="26" t="s">
        <v>66</v>
      </c>
      <c r="J1355" s="26" t="s">
        <v>64</v>
      </c>
      <c r="K1355" s="29">
        <v>1.0</v>
      </c>
      <c r="L1355" s="31"/>
    </row>
    <row r="1356" ht="21.75" hidden="1" customHeight="1">
      <c r="A1356" s="191">
        <v>1494.0</v>
      </c>
      <c r="B1356" s="26" t="s">
        <v>54</v>
      </c>
      <c r="C1356" s="192" t="s">
        <v>1875</v>
      </c>
      <c r="D1356" s="28"/>
      <c r="E1356" s="26" t="s">
        <v>57</v>
      </c>
      <c r="F1356" s="26" t="s">
        <v>57</v>
      </c>
      <c r="G1356" s="26" t="s">
        <v>57</v>
      </c>
      <c r="H1356" s="26" t="s">
        <v>57</v>
      </c>
      <c r="I1356" s="26" t="s">
        <v>101</v>
      </c>
      <c r="J1356" s="26" t="s">
        <v>58</v>
      </c>
      <c r="K1356" s="193">
        <v>4.0</v>
      </c>
      <c r="L1356" s="31"/>
    </row>
    <row r="1357" ht="21.75" hidden="1" customHeight="1">
      <c r="A1357" s="26">
        <v>1495.0</v>
      </c>
      <c r="B1357" s="26" t="s">
        <v>54</v>
      </c>
      <c r="C1357" s="26" t="s">
        <v>1877</v>
      </c>
      <c r="D1357" s="28"/>
      <c r="E1357" s="26" t="s">
        <v>57</v>
      </c>
      <c r="F1357" s="26" t="s">
        <v>57</v>
      </c>
      <c r="G1357" s="26" t="s">
        <v>57</v>
      </c>
      <c r="H1357" s="26" t="s">
        <v>57</v>
      </c>
      <c r="I1357" s="26" t="s">
        <v>58</v>
      </c>
      <c r="J1357" s="26" t="s">
        <v>58</v>
      </c>
      <c r="K1357" s="29">
        <v>39.0</v>
      </c>
      <c r="L1357" s="31"/>
    </row>
    <row r="1358" ht="21.75" hidden="1" customHeight="1">
      <c r="A1358" s="26">
        <v>1496.0</v>
      </c>
      <c r="B1358" s="26" t="s">
        <v>54</v>
      </c>
      <c r="C1358" s="26" t="s">
        <v>1655</v>
      </c>
      <c r="D1358" s="28"/>
      <c r="E1358" s="26" t="s">
        <v>57</v>
      </c>
      <c r="F1358" s="26" t="s">
        <v>57</v>
      </c>
      <c r="G1358" s="26" t="s">
        <v>57</v>
      </c>
      <c r="H1358" s="26" t="s">
        <v>57</v>
      </c>
      <c r="I1358" s="26" t="s">
        <v>58</v>
      </c>
      <c r="J1358" s="26" t="s">
        <v>58</v>
      </c>
      <c r="K1358" s="29">
        <v>8.0</v>
      </c>
      <c r="L1358" s="31"/>
    </row>
    <row r="1359" ht="21.75" hidden="1" customHeight="1">
      <c r="A1359" s="26">
        <v>1497.0</v>
      </c>
      <c r="B1359" s="26" t="s">
        <v>54</v>
      </c>
      <c r="C1359" s="26" t="s">
        <v>1879</v>
      </c>
      <c r="D1359" s="28"/>
      <c r="E1359" s="26" t="s">
        <v>57</v>
      </c>
      <c r="F1359" s="26" t="s">
        <v>57</v>
      </c>
      <c r="G1359" s="26" t="s">
        <v>57</v>
      </c>
      <c r="H1359" s="26" t="s">
        <v>57</v>
      </c>
      <c r="I1359" s="26" t="s">
        <v>58</v>
      </c>
      <c r="J1359" s="26" t="s">
        <v>58</v>
      </c>
      <c r="K1359" s="29">
        <v>6.0</v>
      </c>
      <c r="L1359" s="31"/>
    </row>
    <row r="1360" ht="21.75" hidden="1" customHeight="1">
      <c r="A1360" s="191">
        <v>1498.0</v>
      </c>
      <c r="B1360" s="26" t="s">
        <v>54</v>
      </c>
      <c r="C1360" s="192" t="s">
        <v>1880</v>
      </c>
      <c r="D1360" s="28"/>
      <c r="E1360" s="26" t="s">
        <v>57</v>
      </c>
      <c r="F1360" s="26" t="s">
        <v>57</v>
      </c>
      <c r="G1360" s="26" t="s">
        <v>57</v>
      </c>
      <c r="H1360" s="26" t="s">
        <v>57</v>
      </c>
      <c r="I1360" s="26" t="s">
        <v>101</v>
      </c>
      <c r="J1360" s="26" t="s">
        <v>58</v>
      </c>
      <c r="K1360" s="193">
        <v>1.0</v>
      </c>
      <c r="L1360" s="31"/>
    </row>
    <row r="1361" ht="21.75" hidden="1" customHeight="1">
      <c r="A1361" s="191">
        <v>1499.0</v>
      </c>
      <c r="B1361" s="26" t="s">
        <v>54</v>
      </c>
      <c r="C1361" s="26" t="s">
        <v>1883</v>
      </c>
      <c r="D1361" s="28"/>
      <c r="E1361" s="26" t="s">
        <v>57</v>
      </c>
      <c r="F1361" s="26" t="s">
        <v>57</v>
      </c>
      <c r="G1361" s="26" t="s">
        <v>57</v>
      </c>
      <c r="H1361" s="26" t="s">
        <v>57</v>
      </c>
      <c r="I1361" s="26" t="s">
        <v>58</v>
      </c>
      <c r="J1361" s="26" t="s">
        <v>58</v>
      </c>
      <c r="K1361" s="29">
        <v>6.0</v>
      </c>
      <c r="L1361" s="31"/>
    </row>
    <row r="1362" ht="21.75" hidden="1" customHeight="1">
      <c r="A1362" s="191">
        <v>1500.0</v>
      </c>
      <c r="B1362" s="26" t="s">
        <v>54</v>
      </c>
      <c r="C1362" s="26" t="s">
        <v>1884</v>
      </c>
      <c r="D1362" s="28"/>
      <c r="E1362" s="26" t="s">
        <v>57</v>
      </c>
      <c r="F1362" s="26" t="s">
        <v>57</v>
      </c>
      <c r="G1362" s="26" t="s">
        <v>57</v>
      </c>
      <c r="H1362" s="26" t="s">
        <v>57</v>
      </c>
      <c r="I1362" s="26" t="s">
        <v>101</v>
      </c>
      <c r="J1362" s="26" t="s">
        <v>58</v>
      </c>
      <c r="K1362" s="29">
        <v>8.0</v>
      </c>
      <c r="L1362" s="31"/>
    </row>
    <row r="1363" ht="21.75" hidden="1" customHeight="1">
      <c r="A1363" s="191">
        <v>1501.0</v>
      </c>
      <c r="B1363" s="26" t="s">
        <v>54</v>
      </c>
      <c r="C1363" s="192" t="s">
        <v>206</v>
      </c>
      <c r="D1363" s="28"/>
      <c r="E1363" s="26" t="s">
        <v>57</v>
      </c>
      <c r="F1363" s="26" t="s">
        <v>57</v>
      </c>
      <c r="G1363" s="26" t="s">
        <v>57</v>
      </c>
      <c r="H1363" s="26" t="s">
        <v>57</v>
      </c>
      <c r="I1363" s="26" t="s">
        <v>58</v>
      </c>
      <c r="J1363" s="26" t="s">
        <v>58</v>
      </c>
      <c r="K1363" s="193">
        <v>12.0</v>
      </c>
      <c r="L1363" s="31"/>
    </row>
    <row r="1364" ht="21.75" hidden="1" customHeight="1">
      <c r="A1364" s="26">
        <v>1503.0</v>
      </c>
      <c r="B1364" s="26" t="s">
        <v>54</v>
      </c>
      <c r="C1364" s="26" t="s">
        <v>1635</v>
      </c>
      <c r="D1364" s="28"/>
      <c r="E1364" s="26" t="s">
        <v>57</v>
      </c>
      <c r="F1364" s="26" t="s">
        <v>57</v>
      </c>
      <c r="G1364" s="26" t="s">
        <v>57</v>
      </c>
      <c r="H1364" s="26" t="s">
        <v>57</v>
      </c>
      <c r="I1364" s="26" t="s">
        <v>58</v>
      </c>
      <c r="J1364" s="26" t="s">
        <v>58</v>
      </c>
      <c r="K1364" s="29">
        <v>2.0</v>
      </c>
      <c r="L1364" s="31"/>
    </row>
    <row r="1365" ht="21.75" hidden="1" customHeight="1">
      <c r="A1365" s="191">
        <v>1504.0</v>
      </c>
      <c r="B1365" s="26" t="s">
        <v>54</v>
      </c>
      <c r="C1365" s="192" t="s">
        <v>1886</v>
      </c>
      <c r="D1365" s="28"/>
      <c r="E1365" s="26" t="s">
        <v>57</v>
      </c>
      <c r="F1365" s="26" t="s">
        <v>57</v>
      </c>
      <c r="G1365" s="26" t="s">
        <v>57</v>
      </c>
      <c r="H1365" s="26" t="s">
        <v>57</v>
      </c>
      <c r="I1365" s="26" t="s">
        <v>58</v>
      </c>
      <c r="J1365" s="26" t="s">
        <v>1887</v>
      </c>
      <c r="K1365" s="193">
        <v>28.0</v>
      </c>
      <c r="L1365" s="31"/>
    </row>
    <row r="1366" ht="21.75" hidden="1" customHeight="1">
      <c r="A1366" s="26">
        <v>1506.0</v>
      </c>
      <c r="B1366" s="26" t="s">
        <v>54</v>
      </c>
      <c r="C1366" s="26" t="s">
        <v>1888</v>
      </c>
      <c r="D1366" s="28"/>
      <c r="E1366" s="26" t="s">
        <v>57</v>
      </c>
      <c r="F1366" s="26" t="s">
        <v>57</v>
      </c>
      <c r="G1366" s="26" t="s">
        <v>57</v>
      </c>
      <c r="H1366" s="26" t="s">
        <v>57</v>
      </c>
      <c r="I1366" s="26" t="s">
        <v>58</v>
      </c>
      <c r="J1366" s="26" t="s">
        <v>58</v>
      </c>
      <c r="K1366" s="29">
        <v>18.0</v>
      </c>
      <c r="L1366" s="31"/>
    </row>
    <row r="1367" ht="21.75" hidden="1" customHeight="1">
      <c r="A1367" s="191">
        <v>1659.0</v>
      </c>
      <c r="B1367" s="26" t="s">
        <v>54</v>
      </c>
      <c r="C1367" s="192" t="s">
        <v>1889</v>
      </c>
      <c r="D1367" s="28">
        <v>46226.0</v>
      </c>
      <c r="E1367" s="26" t="s">
        <v>66</v>
      </c>
      <c r="F1367" s="26" t="s">
        <v>66</v>
      </c>
      <c r="G1367" s="26" t="s">
        <v>66</v>
      </c>
      <c r="H1367" s="26" t="s">
        <v>66</v>
      </c>
      <c r="I1367" s="26" t="s">
        <v>66</v>
      </c>
      <c r="J1367" s="26" t="s">
        <v>66</v>
      </c>
      <c r="K1367" s="193"/>
      <c r="L1367" s="33"/>
    </row>
    <row r="1368" ht="21.75" hidden="1" customHeight="1">
      <c r="A1368" s="191">
        <v>1507.0</v>
      </c>
      <c r="B1368" s="26" t="s">
        <v>54</v>
      </c>
      <c r="C1368" s="192" t="s">
        <v>1890</v>
      </c>
      <c r="D1368" s="28"/>
      <c r="E1368" s="26" t="s">
        <v>57</v>
      </c>
      <c r="F1368" s="26" t="s">
        <v>57</v>
      </c>
      <c r="G1368" s="26" t="s">
        <v>57</v>
      </c>
      <c r="H1368" s="26" t="s">
        <v>57</v>
      </c>
      <c r="I1368" s="26" t="s">
        <v>101</v>
      </c>
      <c r="J1368" s="26" t="s">
        <v>58</v>
      </c>
      <c r="K1368" s="193">
        <v>1.0</v>
      </c>
      <c r="L1368" s="31"/>
    </row>
    <row r="1369" ht="21.75" hidden="1" customHeight="1">
      <c r="A1369" s="191">
        <v>1508.0</v>
      </c>
      <c r="B1369" s="26" t="s">
        <v>54</v>
      </c>
      <c r="C1369" s="26" t="s">
        <v>1891</v>
      </c>
      <c r="D1369" s="28"/>
      <c r="E1369" s="26" t="s">
        <v>57</v>
      </c>
      <c r="F1369" s="26" t="s">
        <v>57</v>
      </c>
      <c r="G1369" s="26" t="s">
        <v>57</v>
      </c>
      <c r="H1369" s="26" t="s">
        <v>57</v>
      </c>
      <c r="I1369" s="26" t="s">
        <v>58</v>
      </c>
      <c r="J1369" s="26" t="s">
        <v>58</v>
      </c>
      <c r="K1369" s="29">
        <v>15.0</v>
      </c>
      <c r="L1369" s="31"/>
    </row>
    <row r="1370" ht="21.75" hidden="1" customHeight="1">
      <c r="A1370" s="191">
        <v>1509.0</v>
      </c>
      <c r="B1370" s="26" t="s">
        <v>54</v>
      </c>
      <c r="C1370" s="192" t="s">
        <v>1893</v>
      </c>
      <c r="D1370" s="28"/>
      <c r="E1370" s="26" t="s">
        <v>66</v>
      </c>
      <c r="F1370" s="26" t="s">
        <v>66</v>
      </c>
      <c r="G1370" s="26" t="s">
        <v>66</v>
      </c>
      <c r="H1370" s="26" t="s">
        <v>66</v>
      </c>
      <c r="I1370" s="26" t="s">
        <v>66</v>
      </c>
      <c r="J1370" s="26" t="s">
        <v>66</v>
      </c>
      <c r="K1370" s="193">
        <v>0.0</v>
      </c>
      <c r="L1370" s="31"/>
    </row>
    <row r="1371" ht="21.75" customHeight="1">
      <c r="A1371" s="191">
        <v>1510.0</v>
      </c>
      <c r="B1371" s="26" t="s">
        <v>54</v>
      </c>
      <c r="C1371" s="192" t="s">
        <v>1894</v>
      </c>
      <c r="D1371" s="28"/>
      <c r="E1371" s="26" t="s">
        <v>57</v>
      </c>
      <c r="F1371" s="26" t="s">
        <v>57</v>
      </c>
      <c r="G1371" s="26" t="s">
        <v>57</v>
      </c>
      <c r="H1371" s="26" t="s">
        <v>57</v>
      </c>
      <c r="I1371" s="26" t="s">
        <v>58</v>
      </c>
      <c r="J1371" s="26" t="s">
        <v>58</v>
      </c>
      <c r="K1371" s="193">
        <v>27.0</v>
      </c>
      <c r="L1371" s="31"/>
    </row>
    <row r="1372" ht="21.75" hidden="1" customHeight="1">
      <c r="A1372" s="26">
        <v>1511.0</v>
      </c>
      <c r="B1372" s="26" t="s">
        <v>54</v>
      </c>
      <c r="C1372" s="26" t="s">
        <v>1895</v>
      </c>
      <c r="D1372" s="28"/>
      <c r="E1372" s="26" t="s">
        <v>66</v>
      </c>
      <c r="F1372" s="26" t="s">
        <v>66</v>
      </c>
      <c r="G1372" s="26" t="s">
        <v>66</v>
      </c>
      <c r="H1372" s="26" t="s">
        <v>66</v>
      </c>
      <c r="I1372" s="26" t="s">
        <v>66</v>
      </c>
      <c r="J1372" s="26" t="s">
        <v>66</v>
      </c>
      <c r="K1372" s="29">
        <v>0.0</v>
      </c>
      <c r="L1372" s="31"/>
    </row>
    <row r="1373" ht="21.75" hidden="1" customHeight="1">
      <c r="A1373" s="191">
        <v>1512.0</v>
      </c>
      <c r="B1373" s="26" t="s">
        <v>54</v>
      </c>
      <c r="C1373" s="192" t="s">
        <v>1896</v>
      </c>
      <c r="D1373" s="28"/>
      <c r="E1373" s="26" t="s">
        <v>57</v>
      </c>
      <c r="F1373" s="26" t="s">
        <v>57</v>
      </c>
      <c r="G1373" s="26" t="s">
        <v>57</v>
      </c>
      <c r="H1373" s="26" t="s">
        <v>57</v>
      </c>
      <c r="I1373" s="26" t="s">
        <v>58</v>
      </c>
      <c r="J1373" s="26" t="s">
        <v>58</v>
      </c>
      <c r="K1373" s="193">
        <v>11.0</v>
      </c>
      <c r="L1373" s="31"/>
    </row>
    <row r="1374" ht="21.75" hidden="1" customHeight="1">
      <c r="A1374" s="26">
        <v>1513.0</v>
      </c>
      <c r="B1374" s="26" t="s">
        <v>54</v>
      </c>
      <c r="C1374" s="26" t="s">
        <v>1897</v>
      </c>
      <c r="D1374" s="28"/>
      <c r="E1374" s="26" t="s">
        <v>66</v>
      </c>
      <c r="F1374" s="26" t="s">
        <v>66</v>
      </c>
      <c r="G1374" s="26" t="s">
        <v>66</v>
      </c>
      <c r="H1374" s="26" t="s">
        <v>66</v>
      </c>
      <c r="I1374" s="26" t="s">
        <v>66</v>
      </c>
      <c r="J1374" s="26" t="s">
        <v>66</v>
      </c>
      <c r="K1374" s="29">
        <v>0.0</v>
      </c>
      <c r="L1374" s="31"/>
    </row>
    <row r="1375" ht="21.75" customHeight="1">
      <c r="A1375" s="26">
        <v>1514.0</v>
      </c>
      <c r="B1375" s="26" t="s">
        <v>54</v>
      </c>
      <c r="C1375" s="26" t="s">
        <v>1898</v>
      </c>
      <c r="D1375" s="28"/>
      <c r="E1375" s="26" t="s">
        <v>66</v>
      </c>
      <c r="F1375" s="26" t="s">
        <v>66</v>
      </c>
      <c r="G1375" s="26" t="s">
        <v>66</v>
      </c>
      <c r="H1375" s="26" t="s">
        <v>66</v>
      </c>
      <c r="I1375" s="26" t="s">
        <v>66</v>
      </c>
      <c r="J1375" s="26" t="s">
        <v>66</v>
      </c>
      <c r="K1375" s="29">
        <v>0.0</v>
      </c>
      <c r="L1375" s="31"/>
    </row>
    <row r="1376" ht="21.75" hidden="1" customHeight="1">
      <c r="A1376" s="26">
        <v>1515.0</v>
      </c>
      <c r="B1376" s="26" t="s">
        <v>54</v>
      </c>
      <c r="C1376" s="26" t="s">
        <v>1899</v>
      </c>
      <c r="D1376" s="28"/>
      <c r="E1376" s="26" t="s">
        <v>57</v>
      </c>
      <c r="F1376" s="26" t="s">
        <v>57</v>
      </c>
      <c r="G1376" s="26" t="s">
        <v>57</v>
      </c>
      <c r="H1376" s="26" t="s">
        <v>57</v>
      </c>
      <c r="I1376" s="26" t="s">
        <v>58</v>
      </c>
      <c r="J1376" s="26" t="s">
        <v>58</v>
      </c>
      <c r="K1376" s="29">
        <v>6.0</v>
      </c>
      <c r="L1376" s="31"/>
    </row>
    <row r="1377" ht="21.75" customHeight="1">
      <c r="A1377" s="26">
        <v>1516.0</v>
      </c>
      <c r="B1377" s="26" t="s">
        <v>54</v>
      </c>
      <c r="C1377" s="26" t="s">
        <v>1901</v>
      </c>
      <c r="D1377" s="28"/>
      <c r="E1377" s="26" t="s">
        <v>57</v>
      </c>
      <c r="F1377" s="26" t="s">
        <v>57</v>
      </c>
      <c r="G1377" s="26" t="s">
        <v>57</v>
      </c>
      <c r="H1377" s="26" t="s">
        <v>57</v>
      </c>
      <c r="I1377" s="26" t="s">
        <v>58</v>
      </c>
      <c r="J1377" s="26" t="s">
        <v>58</v>
      </c>
      <c r="K1377" s="29">
        <v>11.0</v>
      </c>
      <c r="L1377" s="31"/>
    </row>
    <row r="1378" ht="21.75" hidden="1" customHeight="1">
      <c r="A1378" s="26">
        <v>1517.0</v>
      </c>
      <c r="B1378" s="26" t="s">
        <v>54</v>
      </c>
      <c r="C1378" s="26" t="s">
        <v>1902</v>
      </c>
      <c r="D1378" s="28"/>
      <c r="E1378" s="26" t="s">
        <v>57</v>
      </c>
      <c r="F1378" s="26" t="s">
        <v>57</v>
      </c>
      <c r="G1378" s="26" t="s">
        <v>57</v>
      </c>
      <c r="H1378" s="26" t="s">
        <v>57</v>
      </c>
      <c r="I1378" s="26" t="s">
        <v>101</v>
      </c>
      <c r="J1378" s="26" t="s">
        <v>64</v>
      </c>
      <c r="K1378" s="29">
        <v>3.0</v>
      </c>
      <c r="L1378" s="31"/>
    </row>
    <row r="1379" ht="21.75" hidden="1" customHeight="1">
      <c r="A1379" s="26">
        <v>1518.0</v>
      </c>
      <c r="B1379" s="26" t="s">
        <v>54</v>
      </c>
      <c r="C1379" s="26" t="s">
        <v>1903</v>
      </c>
      <c r="D1379" s="28"/>
      <c r="E1379" s="26" t="s">
        <v>57</v>
      </c>
      <c r="F1379" s="26" t="s">
        <v>57</v>
      </c>
      <c r="G1379" s="26" t="s">
        <v>57</v>
      </c>
      <c r="H1379" s="26" t="s">
        <v>57</v>
      </c>
      <c r="I1379" s="26" t="s">
        <v>101</v>
      </c>
      <c r="J1379" s="26" t="s">
        <v>58</v>
      </c>
      <c r="K1379" s="29">
        <v>1.0</v>
      </c>
      <c r="L1379" s="31"/>
    </row>
    <row r="1380" ht="21.75" customHeight="1">
      <c r="A1380" s="26">
        <v>1519.0</v>
      </c>
      <c r="B1380" s="26" t="s">
        <v>54</v>
      </c>
      <c r="C1380" s="26" t="s">
        <v>1904</v>
      </c>
      <c r="D1380" s="28"/>
      <c r="E1380" s="26" t="s">
        <v>57</v>
      </c>
      <c r="F1380" s="26" t="s">
        <v>57</v>
      </c>
      <c r="G1380" s="26" t="s">
        <v>57</v>
      </c>
      <c r="H1380" s="26" t="s">
        <v>57</v>
      </c>
      <c r="I1380" s="26" t="s">
        <v>101</v>
      </c>
      <c r="J1380" s="26" t="s">
        <v>58</v>
      </c>
      <c r="K1380" s="29">
        <v>2.0</v>
      </c>
      <c r="L1380" s="31"/>
    </row>
    <row r="1381" ht="21.75" customHeight="1">
      <c r="A1381" s="26">
        <v>1520.0</v>
      </c>
      <c r="B1381" s="26" t="s">
        <v>54</v>
      </c>
      <c r="C1381" s="26" t="s">
        <v>1906</v>
      </c>
      <c r="D1381" s="28"/>
      <c r="E1381" s="26" t="s">
        <v>57</v>
      </c>
      <c r="F1381" s="26" t="s">
        <v>57</v>
      </c>
      <c r="G1381" s="26" t="s">
        <v>57</v>
      </c>
      <c r="H1381" s="26" t="s">
        <v>57</v>
      </c>
      <c r="I1381" s="26" t="s">
        <v>58</v>
      </c>
      <c r="J1381" s="26" t="s">
        <v>58</v>
      </c>
      <c r="K1381" s="29">
        <v>7.0</v>
      </c>
      <c r="L1381" s="31"/>
    </row>
    <row r="1382" ht="21.75" hidden="1" customHeight="1">
      <c r="A1382" s="26">
        <v>1522.0</v>
      </c>
      <c r="B1382" s="26" t="s">
        <v>54</v>
      </c>
      <c r="C1382" s="26" t="s">
        <v>1908</v>
      </c>
      <c r="D1382" s="28"/>
      <c r="E1382" s="26" t="s">
        <v>66</v>
      </c>
      <c r="F1382" s="26" t="s">
        <v>66</v>
      </c>
      <c r="G1382" s="26" t="s">
        <v>66</v>
      </c>
      <c r="H1382" s="26" t="s">
        <v>66</v>
      </c>
      <c r="I1382" s="26" t="s">
        <v>66</v>
      </c>
      <c r="J1382" s="26" t="s">
        <v>66</v>
      </c>
      <c r="K1382" s="29">
        <v>0.0</v>
      </c>
      <c r="L1382" s="31"/>
    </row>
    <row r="1383" ht="21.75" hidden="1" customHeight="1">
      <c r="A1383" s="26">
        <v>1524.0</v>
      </c>
      <c r="B1383" s="26" t="s">
        <v>54</v>
      </c>
      <c r="C1383" s="26" t="s">
        <v>1909</v>
      </c>
      <c r="D1383" s="28"/>
      <c r="E1383" s="26" t="s">
        <v>66</v>
      </c>
      <c r="F1383" s="26" t="s">
        <v>66</v>
      </c>
      <c r="G1383" s="26" t="s">
        <v>66</v>
      </c>
      <c r="H1383" s="26" t="s">
        <v>66</v>
      </c>
      <c r="I1383" s="26" t="s">
        <v>66</v>
      </c>
      <c r="J1383" s="26" t="s">
        <v>66</v>
      </c>
      <c r="K1383" s="29">
        <v>0.0</v>
      </c>
      <c r="L1383" s="31"/>
    </row>
    <row r="1384" ht="21.75" hidden="1" customHeight="1">
      <c r="A1384" s="26">
        <v>1525.0</v>
      </c>
      <c r="B1384" s="26" t="s">
        <v>54</v>
      </c>
      <c r="C1384" s="26" t="s">
        <v>1910</v>
      </c>
      <c r="D1384" s="28"/>
      <c r="E1384" s="26" t="s">
        <v>57</v>
      </c>
      <c r="F1384" s="26" t="s">
        <v>57</v>
      </c>
      <c r="G1384" s="26" t="s">
        <v>57</v>
      </c>
      <c r="H1384" s="26" t="s">
        <v>57</v>
      </c>
      <c r="I1384" s="26" t="s">
        <v>58</v>
      </c>
      <c r="J1384" s="26" t="s">
        <v>58</v>
      </c>
      <c r="K1384" s="29">
        <v>11.0</v>
      </c>
      <c r="L1384" s="31"/>
    </row>
    <row r="1385" ht="21.75" customHeight="1">
      <c r="A1385" s="26">
        <v>1526.0</v>
      </c>
      <c r="B1385" s="26" t="s">
        <v>54</v>
      </c>
      <c r="C1385" s="26" t="s">
        <v>1911</v>
      </c>
      <c r="D1385" s="28"/>
      <c r="E1385" s="26" t="s">
        <v>57</v>
      </c>
      <c r="F1385" s="26" t="s">
        <v>57</v>
      </c>
      <c r="G1385" s="26" t="s">
        <v>57</v>
      </c>
      <c r="H1385" s="26" t="s">
        <v>57</v>
      </c>
      <c r="I1385" s="26" t="s">
        <v>58</v>
      </c>
      <c r="J1385" s="26" t="s">
        <v>58</v>
      </c>
      <c r="K1385" s="29">
        <v>12.0</v>
      </c>
      <c r="L1385" s="31"/>
    </row>
    <row r="1386" ht="21.75" hidden="1" customHeight="1">
      <c r="A1386" s="26">
        <v>1527.0</v>
      </c>
      <c r="B1386" s="26" t="s">
        <v>54</v>
      </c>
      <c r="C1386" s="26" t="s">
        <v>1912</v>
      </c>
      <c r="D1386" s="28"/>
      <c r="E1386" s="26" t="s">
        <v>57</v>
      </c>
      <c r="F1386" s="26" t="s">
        <v>57</v>
      </c>
      <c r="G1386" s="26" t="s">
        <v>57</v>
      </c>
      <c r="H1386" s="26" t="s">
        <v>57</v>
      </c>
      <c r="I1386" s="26" t="s">
        <v>101</v>
      </c>
      <c r="J1386" s="26" t="s">
        <v>64</v>
      </c>
      <c r="K1386" s="29">
        <v>1.0</v>
      </c>
      <c r="L1386" s="31"/>
    </row>
    <row r="1387" ht="21.75" customHeight="1">
      <c r="A1387" s="26">
        <v>1528.0</v>
      </c>
      <c r="B1387" s="26" t="s">
        <v>54</v>
      </c>
      <c r="C1387" s="26" t="s">
        <v>1857</v>
      </c>
      <c r="D1387" s="28"/>
      <c r="E1387" s="26" t="s">
        <v>57</v>
      </c>
      <c r="F1387" s="26" t="s">
        <v>57</v>
      </c>
      <c r="G1387" s="26" t="s">
        <v>57</v>
      </c>
      <c r="H1387" s="26" t="s">
        <v>57</v>
      </c>
      <c r="I1387" s="26" t="s">
        <v>58</v>
      </c>
      <c r="J1387" s="26" t="s">
        <v>1645</v>
      </c>
      <c r="K1387" s="29">
        <v>1.0</v>
      </c>
      <c r="L1387" s="31"/>
    </row>
    <row r="1388" ht="21.75" hidden="1" customHeight="1">
      <c r="A1388" s="26">
        <v>1529.0</v>
      </c>
      <c r="B1388" s="26" t="s">
        <v>54</v>
      </c>
      <c r="C1388" s="26" t="s">
        <v>1913</v>
      </c>
      <c r="D1388" s="28"/>
      <c r="E1388" s="26" t="s">
        <v>57</v>
      </c>
      <c r="F1388" s="26" t="s">
        <v>57</v>
      </c>
      <c r="G1388" s="26" t="s">
        <v>57</v>
      </c>
      <c r="H1388" s="26" t="s">
        <v>57</v>
      </c>
      <c r="I1388" s="26" t="s">
        <v>101</v>
      </c>
      <c r="J1388" s="26" t="s">
        <v>58</v>
      </c>
      <c r="K1388" s="29">
        <v>6.0</v>
      </c>
      <c r="L1388" s="31"/>
    </row>
    <row r="1389" ht="21.75" hidden="1" customHeight="1">
      <c r="A1389" s="26">
        <v>1530.0</v>
      </c>
      <c r="B1389" s="26" t="s">
        <v>54</v>
      </c>
      <c r="C1389" s="26" t="s">
        <v>1914</v>
      </c>
      <c r="D1389" s="28"/>
      <c r="E1389" s="26" t="s">
        <v>57</v>
      </c>
      <c r="F1389" s="26" t="s">
        <v>57</v>
      </c>
      <c r="G1389" s="26" t="s">
        <v>57</v>
      </c>
      <c r="H1389" s="26" t="s">
        <v>57</v>
      </c>
      <c r="I1389" s="26" t="s">
        <v>58</v>
      </c>
      <c r="J1389" s="26" t="s">
        <v>58</v>
      </c>
      <c r="K1389" s="29">
        <v>6.0</v>
      </c>
      <c r="L1389" s="31"/>
    </row>
    <row r="1390" ht="21.75" hidden="1" customHeight="1">
      <c r="A1390" s="26">
        <v>1531.0</v>
      </c>
      <c r="B1390" s="26" t="s">
        <v>54</v>
      </c>
      <c r="C1390" s="26" t="s">
        <v>1915</v>
      </c>
      <c r="D1390" s="28"/>
      <c r="E1390" s="26" t="s">
        <v>57</v>
      </c>
      <c r="F1390" s="26" t="s">
        <v>57</v>
      </c>
      <c r="G1390" s="26" t="s">
        <v>57</v>
      </c>
      <c r="H1390" s="26" t="s">
        <v>57</v>
      </c>
      <c r="I1390" s="26" t="s">
        <v>58</v>
      </c>
      <c r="J1390" s="26" t="s">
        <v>58</v>
      </c>
      <c r="K1390" s="29">
        <v>5.0</v>
      </c>
      <c r="L1390" s="31"/>
    </row>
    <row r="1391" ht="21.75" hidden="1" customHeight="1">
      <c r="A1391" s="26">
        <v>1532.0</v>
      </c>
      <c r="B1391" s="26" t="s">
        <v>54</v>
      </c>
      <c r="C1391" s="26" t="s">
        <v>1917</v>
      </c>
      <c r="D1391" s="28"/>
      <c r="E1391" s="26" t="s">
        <v>57</v>
      </c>
      <c r="F1391" s="26" t="s">
        <v>57</v>
      </c>
      <c r="G1391" s="26" t="s">
        <v>57</v>
      </c>
      <c r="H1391" s="26" t="s">
        <v>57</v>
      </c>
      <c r="I1391" s="26" t="s">
        <v>58</v>
      </c>
      <c r="J1391" s="26" t="s">
        <v>58</v>
      </c>
      <c r="K1391" s="29">
        <v>4.0</v>
      </c>
      <c r="L1391" s="31"/>
    </row>
    <row r="1392" ht="21.75" hidden="1" customHeight="1">
      <c r="A1392" s="26">
        <v>1533.0</v>
      </c>
      <c r="B1392" s="26" t="s">
        <v>54</v>
      </c>
      <c r="C1392" s="26" t="s">
        <v>1918</v>
      </c>
      <c r="D1392" s="28"/>
      <c r="E1392" s="26" t="s">
        <v>57</v>
      </c>
      <c r="F1392" s="26" t="s">
        <v>57</v>
      </c>
      <c r="G1392" s="26" t="s">
        <v>57</v>
      </c>
      <c r="H1392" s="26" t="s">
        <v>57</v>
      </c>
      <c r="I1392" s="26" t="s">
        <v>58</v>
      </c>
      <c r="J1392" s="26" t="s">
        <v>58</v>
      </c>
      <c r="K1392" s="29">
        <v>18.0</v>
      </c>
      <c r="L1392" s="31"/>
    </row>
    <row r="1393" ht="21.75" customHeight="1">
      <c r="A1393" s="191">
        <v>1534.0</v>
      </c>
      <c r="B1393" s="26" t="s">
        <v>54</v>
      </c>
      <c r="C1393" s="194" t="s">
        <v>1919</v>
      </c>
      <c r="D1393" s="28"/>
      <c r="E1393" s="26" t="s">
        <v>57</v>
      </c>
      <c r="F1393" s="26" t="s">
        <v>57</v>
      </c>
      <c r="G1393" s="26" t="s">
        <v>57</v>
      </c>
      <c r="H1393" s="26" t="s">
        <v>57</v>
      </c>
      <c r="I1393" s="26" t="s">
        <v>58</v>
      </c>
      <c r="J1393" s="26" t="s">
        <v>64</v>
      </c>
      <c r="K1393" s="193">
        <v>3.0</v>
      </c>
      <c r="L1393" s="31"/>
    </row>
    <row r="1394" ht="21.75" hidden="1" customHeight="1">
      <c r="A1394" s="26">
        <v>1535.0</v>
      </c>
      <c r="B1394" s="26" t="s">
        <v>54</v>
      </c>
      <c r="C1394" s="26" t="s">
        <v>1920</v>
      </c>
      <c r="D1394" s="28"/>
      <c r="E1394" s="26" t="s">
        <v>57</v>
      </c>
      <c r="F1394" s="26" t="s">
        <v>57</v>
      </c>
      <c r="G1394" s="26" t="s">
        <v>57</v>
      </c>
      <c r="H1394" s="26" t="s">
        <v>57</v>
      </c>
      <c r="I1394" s="26" t="s">
        <v>58</v>
      </c>
      <c r="J1394" s="26" t="s">
        <v>58</v>
      </c>
      <c r="K1394" s="29">
        <v>8.0</v>
      </c>
      <c r="L1394" s="31"/>
    </row>
    <row r="1395" ht="21.75" hidden="1" customHeight="1">
      <c r="A1395" s="26">
        <v>1536.0</v>
      </c>
      <c r="B1395" s="26" t="s">
        <v>54</v>
      </c>
      <c r="C1395" s="26" t="s">
        <v>1921</v>
      </c>
      <c r="D1395" s="28"/>
      <c r="E1395" s="26" t="s">
        <v>57</v>
      </c>
      <c r="F1395" s="26" t="s">
        <v>57</v>
      </c>
      <c r="G1395" s="26" t="s">
        <v>57</v>
      </c>
      <c r="H1395" s="26" t="s">
        <v>57</v>
      </c>
      <c r="I1395" s="26" t="s">
        <v>58</v>
      </c>
      <c r="J1395" s="26" t="s">
        <v>58</v>
      </c>
      <c r="K1395" s="29">
        <v>17.0</v>
      </c>
      <c r="L1395" s="31"/>
    </row>
    <row r="1396" ht="21.75" customHeight="1">
      <c r="A1396" s="26">
        <v>1537.0</v>
      </c>
      <c r="B1396" s="26" t="s">
        <v>54</v>
      </c>
      <c r="C1396" s="26" t="s">
        <v>1923</v>
      </c>
      <c r="D1396" s="28"/>
      <c r="E1396" s="26" t="s">
        <v>57</v>
      </c>
      <c r="F1396" s="26" t="s">
        <v>57</v>
      </c>
      <c r="G1396" s="26" t="s">
        <v>57</v>
      </c>
      <c r="H1396" s="26" t="s">
        <v>57</v>
      </c>
      <c r="I1396" s="26" t="s">
        <v>58</v>
      </c>
      <c r="J1396" s="26" t="s">
        <v>58</v>
      </c>
      <c r="K1396" s="29">
        <v>1.0</v>
      </c>
      <c r="L1396" s="31"/>
    </row>
    <row r="1397" ht="21.75" hidden="1" customHeight="1">
      <c r="A1397" s="26">
        <v>1538.0</v>
      </c>
      <c r="B1397" s="26" t="s">
        <v>54</v>
      </c>
      <c r="C1397" s="26" t="s">
        <v>1924</v>
      </c>
      <c r="D1397" s="28"/>
      <c r="E1397" s="26" t="s">
        <v>57</v>
      </c>
      <c r="F1397" s="26" t="s">
        <v>57</v>
      </c>
      <c r="G1397" s="26" t="s">
        <v>57</v>
      </c>
      <c r="H1397" s="26" t="s">
        <v>57</v>
      </c>
      <c r="I1397" s="26" t="s">
        <v>58</v>
      </c>
      <c r="J1397" s="26" t="s">
        <v>58</v>
      </c>
      <c r="K1397" s="29">
        <v>12.0</v>
      </c>
      <c r="L1397" s="31"/>
    </row>
    <row r="1398" ht="21.75" hidden="1" customHeight="1">
      <c r="A1398" s="26">
        <v>1539.0</v>
      </c>
      <c r="B1398" s="26" t="s">
        <v>54</v>
      </c>
      <c r="C1398" s="26" t="s">
        <v>1925</v>
      </c>
      <c r="D1398" s="28"/>
      <c r="E1398" s="26" t="s">
        <v>57</v>
      </c>
      <c r="F1398" s="26" t="s">
        <v>57</v>
      </c>
      <c r="G1398" s="26" t="s">
        <v>57</v>
      </c>
      <c r="H1398" s="26" t="s">
        <v>57</v>
      </c>
      <c r="I1398" s="26" t="s">
        <v>101</v>
      </c>
      <c r="J1398" s="26" t="s">
        <v>58</v>
      </c>
      <c r="K1398" s="29">
        <v>5.0</v>
      </c>
      <c r="L1398" s="31"/>
    </row>
    <row r="1399" ht="21.75" hidden="1" customHeight="1">
      <c r="A1399" s="26">
        <v>1540.0</v>
      </c>
      <c r="B1399" s="26" t="s">
        <v>54</v>
      </c>
      <c r="C1399" s="26" t="s">
        <v>1926</v>
      </c>
      <c r="D1399" s="28"/>
      <c r="E1399" s="26" t="s">
        <v>66</v>
      </c>
      <c r="F1399" s="26" t="s">
        <v>66</v>
      </c>
      <c r="G1399" s="26" t="s">
        <v>66</v>
      </c>
      <c r="H1399" s="26" t="s">
        <v>66</v>
      </c>
      <c r="I1399" s="26" t="s">
        <v>66</v>
      </c>
      <c r="J1399" s="26" t="s">
        <v>66</v>
      </c>
      <c r="K1399" s="29">
        <v>0.0</v>
      </c>
      <c r="L1399" s="31"/>
    </row>
    <row r="1400" ht="21.75" customHeight="1">
      <c r="A1400" s="26">
        <v>1541.0</v>
      </c>
      <c r="B1400" s="26" t="s">
        <v>54</v>
      </c>
      <c r="C1400" s="26" t="s">
        <v>1927</v>
      </c>
      <c r="D1400" s="28"/>
      <c r="E1400" s="26" t="s">
        <v>57</v>
      </c>
      <c r="F1400" s="26" t="s">
        <v>57</v>
      </c>
      <c r="G1400" s="26" t="s">
        <v>57</v>
      </c>
      <c r="H1400" s="26" t="s">
        <v>57</v>
      </c>
      <c r="I1400" s="26" t="s">
        <v>58</v>
      </c>
      <c r="J1400" s="26" t="s">
        <v>64</v>
      </c>
      <c r="K1400" s="29">
        <v>7.0</v>
      </c>
      <c r="L1400" s="31"/>
    </row>
    <row r="1401" ht="21.75" customHeight="1">
      <c r="A1401" s="26">
        <v>1542.0</v>
      </c>
      <c r="B1401" s="26" t="s">
        <v>54</v>
      </c>
      <c r="C1401" s="26" t="s">
        <v>1928</v>
      </c>
      <c r="D1401" s="28"/>
      <c r="E1401" s="26" t="s">
        <v>57</v>
      </c>
      <c r="F1401" s="26" t="s">
        <v>57</v>
      </c>
      <c r="G1401" s="26" t="s">
        <v>57</v>
      </c>
      <c r="H1401" s="26" t="s">
        <v>57</v>
      </c>
      <c r="I1401" s="26" t="s">
        <v>58</v>
      </c>
      <c r="J1401" s="26" t="s">
        <v>58</v>
      </c>
      <c r="K1401" s="29">
        <v>17.0</v>
      </c>
      <c r="L1401" s="31"/>
    </row>
    <row r="1402" ht="21.75" hidden="1" customHeight="1">
      <c r="A1402" s="26">
        <v>1543.0</v>
      </c>
      <c r="B1402" s="26" t="s">
        <v>54</v>
      </c>
      <c r="C1402" s="26" t="s">
        <v>1930</v>
      </c>
      <c r="D1402" s="28"/>
      <c r="E1402" s="26" t="s">
        <v>57</v>
      </c>
      <c r="F1402" s="26" t="s">
        <v>57</v>
      </c>
      <c r="G1402" s="26" t="s">
        <v>57</v>
      </c>
      <c r="H1402" s="26" t="s">
        <v>57</v>
      </c>
      <c r="I1402" s="26" t="s">
        <v>58</v>
      </c>
      <c r="J1402" s="26" t="s">
        <v>58</v>
      </c>
      <c r="K1402" s="29">
        <v>7.0</v>
      </c>
      <c r="L1402" s="31"/>
    </row>
    <row r="1403" ht="21.75" hidden="1" customHeight="1">
      <c r="A1403" s="26">
        <v>1544.0</v>
      </c>
      <c r="B1403" s="26" t="s">
        <v>54</v>
      </c>
      <c r="C1403" s="26" t="s">
        <v>122</v>
      </c>
      <c r="D1403" s="28"/>
      <c r="E1403" s="26" t="s">
        <v>57</v>
      </c>
      <c r="F1403" s="26" t="s">
        <v>57</v>
      </c>
      <c r="G1403" s="26" t="s">
        <v>57</v>
      </c>
      <c r="H1403" s="26" t="s">
        <v>57</v>
      </c>
      <c r="I1403" s="26" t="s">
        <v>101</v>
      </c>
      <c r="J1403" s="26" t="s">
        <v>58</v>
      </c>
      <c r="K1403" s="29">
        <v>1.0</v>
      </c>
      <c r="L1403" s="31"/>
    </row>
    <row r="1404" ht="21.75" hidden="1" customHeight="1">
      <c r="A1404" s="26">
        <v>1545.0</v>
      </c>
      <c r="B1404" s="26" t="s">
        <v>54</v>
      </c>
      <c r="C1404" s="26" t="s">
        <v>1753</v>
      </c>
      <c r="D1404" s="28"/>
      <c r="E1404" s="26" t="s">
        <v>57</v>
      </c>
      <c r="F1404" s="26" t="s">
        <v>57</v>
      </c>
      <c r="G1404" s="26" t="s">
        <v>57</v>
      </c>
      <c r="H1404" s="26" t="s">
        <v>57</v>
      </c>
      <c r="I1404" s="26" t="s">
        <v>58</v>
      </c>
      <c r="J1404" s="26" t="s">
        <v>58</v>
      </c>
      <c r="K1404" s="29">
        <v>15.0</v>
      </c>
      <c r="L1404" s="31"/>
    </row>
    <row r="1405" ht="21.75" hidden="1" customHeight="1">
      <c r="A1405" s="26">
        <v>1547.0</v>
      </c>
      <c r="B1405" s="26" t="s">
        <v>54</v>
      </c>
      <c r="C1405" s="26" t="s">
        <v>1931</v>
      </c>
      <c r="D1405" s="28"/>
      <c r="E1405" s="26" t="s">
        <v>66</v>
      </c>
      <c r="F1405" s="26" t="s">
        <v>66</v>
      </c>
      <c r="G1405" s="26" t="s">
        <v>66</v>
      </c>
      <c r="H1405" s="26" t="s">
        <v>66</v>
      </c>
      <c r="I1405" s="26" t="s">
        <v>66</v>
      </c>
      <c r="J1405" s="26" t="s">
        <v>66</v>
      </c>
      <c r="K1405" s="29"/>
      <c r="L1405" s="31"/>
    </row>
    <row r="1406" ht="21.75" hidden="1" customHeight="1">
      <c r="A1406" s="26">
        <v>1549.0</v>
      </c>
      <c r="B1406" s="26" t="s">
        <v>54</v>
      </c>
      <c r="C1406" s="26" t="s">
        <v>1933</v>
      </c>
      <c r="D1406" s="28"/>
      <c r="E1406" s="26" t="s">
        <v>57</v>
      </c>
      <c r="F1406" s="26" t="s">
        <v>57</v>
      </c>
      <c r="G1406" s="26" t="s">
        <v>57</v>
      </c>
      <c r="H1406" s="26" t="s">
        <v>57</v>
      </c>
      <c r="I1406" s="26" t="s">
        <v>58</v>
      </c>
      <c r="J1406" s="26" t="s">
        <v>66</v>
      </c>
      <c r="K1406" s="29">
        <v>2.0</v>
      </c>
      <c r="L1406" s="31"/>
    </row>
    <row r="1407" ht="21.75" hidden="1" customHeight="1">
      <c r="A1407" s="26">
        <v>1550.0</v>
      </c>
      <c r="B1407" s="26" t="s">
        <v>54</v>
      </c>
      <c r="C1407" s="26" t="s">
        <v>1934</v>
      </c>
      <c r="D1407" s="28"/>
      <c r="E1407" s="26" t="s">
        <v>66</v>
      </c>
      <c r="F1407" s="26" t="s">
        <v>66</v>
      </c>
      <c r="G1407" s="26" t="s">
        <v>66</v>
      </c>
      <c r="H1407" s="26" t="s">
        <v>66</v>
      </c>
      <c r="I1407" s="26" t="s">
        <v>66</v>
      </c>
      <c r="J1407" s="26" t="s">
        <v>66</v>
      </c>
      <c r="K1407" s="29">
        <v>0.0</v>
      </c>
      <c r="L1407" s="31"/>
    </row>
    <row r="1408" ht="21.75" customHeight="1">
      <c r="A1408" s="26">
        <v>1551.0</v>
      </c>
      <c r="B1408" s="26" t="s">
        <v>54</v>
      </c>
      <c r="C1408" s="26" t="s">
        <v>1935</v>
      </c>
      <c r="D1408" s="28"/>
      <c r="E1408" s="26" t="s">
        <v>66</v>
      </c>
      <c r="F1408" s="26" t="s">
        <v>66</v>
      </c>
      <c r="G1408" s="26" t="s">
        <v>66</v>
      </c>
      <c r="H1408" s="26" t="s">
        <v>66</v>
      </c>
      <c r="I1408" s="26" t="s">
        <v>66</v>
      </c>
      <c r="J1408" s="26" t="s">
        <v>66</v>
      </c>
      <c r="K1408" s="29">
        <v>0.0</v>
      </c>
      <c r="L1408" s="31"/>
    </row>
    <row r="1409" ht="21.75" hidden="1" customHeight="1">
      <c r="A1409" s="26">
        <v>1552.0</v>
      </c>
      <c r="B1409" s="26" t="s">
        <v>54</v>
      </c>
      <c r="C1409" s="26" t="s">
        <v>1936</v>
      </c>
      <c r="D1409" s="28"/>
      <c r="E1409" s="26" t="s">
        <v>57</v>
      </c>
      <c r="F1409" s="26" t="s">
        <v>57</v>
      </c>
      <c r="G1409" s="26" t="s">
        <v>57</v>
      </c>
      <c r="H1409" s="26" t="s">
        <v>57</v>
      </c>
      <c r="I1409" s="26" t="s">
        <v>58</v>
      </c>
      <c r="J1409" s="26" t="s">
        <v>58</v>
      </c>
      <c r="K1409" s="29">
        <v>4.0</v>
      </c>
      <c r="L1409" s="31"/>
    </row>
    <row r="1410" ht="21.75" hidden="1" customHeight="1">
      <c r="A1410" s="26">
        <v>1552.0</v>
      </c>
      <c r="B1410" s="26" t="s">
        <v>54</v>
      </c>
      <c r="C1410" s="26" t="s">
        <v>1936</v>
      </c>
      <c r="D1410" s="28"/>
      <c r="E1410" s="26" t="s">
        <v>82</v>
      </c>
      <c r="F1410" s="26" t="s">
        <v>82</v>
      </c>
      <c r="G1410" s="26" t="s">
        <v>82</v>
      </c>
      <c r="H1410" s="26" t="s">
        <v>82</v>
      </c>
      <c r="I1410" s="26" t="s">
        <v>58</v>
      </c>
      <c r="J1410" s="26" t="s">
        <v>1645</v>
      </c>
      <c r="K1410" s="26"/>
      <c r="L1410" s="31"/>
    </row>
    <row r="1411" ht="21.75" hidden="1" customHeight="1">
      <c r="A1411" s="26">
        <v>1553.0</v>
      </c>
      <c r="B1411" s="26" t="s">
        <v>54</v>
      </c>
      <c r="C1411" s="26" t="s">
        <v>1937</v>
      </c>
      <c r="D1411" s="28"/>
      <c r="E1411" s="26" t="s">
        <v>57</v>
      </c>
      <c r="F1411" s="26" t="s">
        <v>57</v>
      </c>
      <c r="G1411" s="26" t="s">
        <v>57</v>
      </c>
      <c r="H1411" s="26" t="s">
        <v>57</v>
      </c>
      <c r="I1411" s="26" t="s">
        <v>58</v>
      </c>
      <c r="J1411" s="26" t="s">
        <v>58</v>
      </c>
      <c r="K1411" s="26"/>
      <c r="L1411" s="31"/>
    </row>
    <row r="1412" ht="21.75" hidden="1" customHeight="1">
      <c r="A1412" s="26">
        <v>1553.0</v>
      </c>
      <c r="B1412" s="26" t="s">
        <v>54</v>
      </c>
      <c r="C1412" s="26" t="s">
        <v>1937</v>
      </c>
      <c r="D1412" s="28"/>
      <c r="E1412" s="26" t="s">
        <v>57</v>
      </c>
      <c r="F1412" s="26" t="s">
        <v>57</v>
      </c>
      <c r="G1412" s="26" t="s">
        <v>57</v>
      </c>
      <c r="H1412" s="26" t="s">
        <v>57</v>
      </c>
      <c r="I1412" s="26" t="s">
        <v>58</v>
      </c>
      <c r="J1412" s="26" t="s">
        <v>58</v>
      </c>
      <c r="K1412" s="29">
        <v>34.0</v>
      </c>
      <c r="L1412" s="31"/>
    </row>
    <row r="1413" ht="21.75" customHeight="1">
      <c r="A1413" s="26">
        <v>1554.0</v>
      </c>
      <c r="B1413" s="26" t="s">
        <v>54</v>
      </c>
      <c r="C1413" s="26" t="s">
        <v>1939</v>
      </c>
      <c r="D1413" s="28"/>
      <c r="E1413" s="26" t="s">
        <v>57</v>
      </c>
      <c r="F1413" s="26" t="s">
        <v>57</v>
      </c>
      <c r="G1413" s="26" t="s">
        <v>57</v>
      </c>
      <c r="H1413" s="26" t="s">
        <v>57</v>
      </c>
      <c r="I1413" s="26" t="s">
        <v>58</v>
      </c>
      <c r="J1413" s="26" t="s">
        <v>58</v>
      </c>
      <c r="K1413" s="26"/>
      <c r="L1413" s="31"/>
    </row>
    <row r="1414" ht="21.75" customHeight="1">
      <c r="A1414" s="26">
        <v>1554.0</v>
      </c>
      <c r="B1414" s="26" t="s">
        <v>54</v>
      </c>
      <c r="C1414" s="26" t="s">
        <v>1939</v>
      </c>
      <c r="D1414" s="28"/>
      <c r="E1414" s="26" t="s">
        <v>57</v>
      </c>
      <c r="F1414" s="26" t="s">
        <v>57</v>
      </c>
      <c r="G1414" s="26" t="s">
        <v>57</v>
      </c>
      <c r="H1414" s="26" t="s">
        <v>57</v>
      </c>
      <c r="I1414" s="26" t="s">
        <v>58</v>
      </c>
      <c r="J1414" s="26" t="s">
        <v>58</v>
      </c>
      <c r="K1414" s="29">
        <v>23.0</v>
      </c>
      <c r="L1414" s="31"/>
    </row>
    <row r="1415" ht="21.75" hidden="1" customHeight="1">
      <c r="A1415" s="26">
        <v>1555.0</v>
      </c>
      <c r="B1415" s="26" t="s">
        <v>54</v>
      </c>
      <c r="C1415" s="26" t="s">
        <v>1940</v>
      </c>
      <c r="D1415" s="28"/>
      <c r="E1415" s="26" t="s">
        <v>66</v>
      </c>
      <c r="F1415" s="26" t="s">
        <v>66</v>
      </c>
      <c r="G1415" s="26" t="s">
        <v>66</v>
      </c>
      <c r="H1415" s="26" t="s">
        <v>66</v>
      </c>
      <c r="I1415" s="26" t="s">
        <v>66</v>
      </c>
      <c r="J1415" s="26" t="s">
        <v>66</v>
      </c>
      <c r="K1415" s="29">
        <v>0.0</v>
      </c>
      <c r="L1415" s="31"/>
    </row>
    <row r="1416" ht="21.75" customHeight="1">
      <c r="A1416" s="26">
        <v>1555.0</v>
      </c>
      <c r="B1416" s="26" t="s">
        <v>54</v>
      </c>
      <c r="C1416" s="26" t="s">
        <v>1940</v>
      </c>
      <c r="D1416" s="28"/>
      <c r="E1416" s="26" t="s">
        <v>66</v>
      </c>
      <c r="F1416" s="26" t="s">
        <v>66</v>
      </c>
      <c r="G1416" s="26" t="s">
        <v>66</v>
      </c>
      <c r="H1416" s="26" t="s">
        <v>66</v>
      </c>
      <c r="I1416" s="26" t="s">
        <v>66</v>
      </c>
      <c r="J1416" s="26" t="s">
        <v>66</v>
      </c>
      <c r="K1416" s="29">
        <v>0.0</v>
      </c>
      <c r="L1416" s="31"/>
    </row>
    <row r="1417" ht="21.75" hidden="1" customHeight="1">
      <c r="A1417" s="26">
        <v>1556.0</v>
      </c>
      <c r="B1417" s="26" t="s">
        <v>54</v>
      </c>
      <c r="C1417" s="26" t="s">
        <v>1941</v>
      </c>
      <c r="D1417" s="28"/>
      <c r="E1417" s="26" t="s">
        <v>57</v>
      </c>
      <c r="F1417" s="26" t="s">
        <v>57</v>
      </c>
      <c r="G1417" s="26" t="s">
        <v>57</v>
      </c>
      <c r="H1417" s="26" t="s">
        <v>57</v>
      </c>
      <c r="I1417" s="26" t="s">
        <v>58</v>
      </c>
      <c r="J1417" s="26" t="s">
        <v>58</v>
      </c>
      <c r="K1417" s="26"/>
      <c r="L1417" s="31"/>
    </row>
    <row r="1418" ht="21.75" hidden="1" customHeight="1">
      <c r="A1418" s="26">
        <v>1556.0</v>
      </c>
      <c r="B1418" s="26" t="s">
        <v>54</v>
      </c>
      <c r="C1418" s="26" t="s">
        <v>1941</v>
      </c>
      <c r="D1418" s="28"/>
      <c r="E1418" s="26" t="s">
        <v>57</v>
      </c>
      <c r="F1418" s="26" t="s">
        <v>57</v>
      </c>
      <c r="G1418" s="26" t="s">
        <v>57</v>
      </c>
      <c r="H1418" s="26" t="s">
        <v>57</v>
      </c>
      <c r="I1418" s="26" t="s">
        <v>58</v>
      </c>
      <c r="J1418" s="26" t="s">
        <v>58</v>
      </c>
      <c r="K1418" s="29">
        <v>17.0</v>
      </c>
      <c r="L1418" s="31"/>
    </row>
    <row r="1419" ht="21.75" hidden="1" customHeight="1">
      <c r="A1419" s="26">
        <v>1557.0</v>
      </c>
      <c r="B1419" s="26" t="s">
        <v>54</v>
      </c>
      <c r="C1419" s="26" t="s">
        <v>1943</v>
      </c>
      <c r="D1419" s="28"/>
      <c r="E1419" s="26" t="s">
        <v>57</v>
      </c>
      <c r="F1419" s="26" t="s">
        <v>57</v>
      </c>
      <c r="G1419" s="26" t="s">
        <v>57</v>
      </c>
      <c r="H1419" s="26" t="s">
        <v>57</v>
      </c>
      <c r="I1419" s="26" t="s">
        <v>58</v>
      </c>
      <c r="J1419" s="26" t="s">
        <v>58</v>
      </c>
      <c r="K1419" s="26"/>
      <c r="L1419" s="31"/>
    </row>
    <row r="1420" ht="21.75" customHeight="1">
      <c r="A1420" s="26">
        <v>1557.0</v>
      </c>
      <c r="B1420" s="26" t="s">
        <v>54</v>
      </c>
      <c r="C1420" s="26" t="s">
        <v>1943</v>
      </c>
      <c r="D1420" s="28"/>
      <c r="E1420" s="26" t="s">
        <v>57</v>
      </c>
      <c r="F1420" s="26" t="s">
        <v>57</v>
      </c>
      <c r="G1420" s="26" t="s">
        <v>57</v>
      </c>
      <c r="H1420" s="26" t="s">
        <v>57</v>
      </c>
      <c r="I1420" s="26" t="s">
        <v>58</v>
      </c>
      <c r="J1420" s="26" t="s">
        <v>58</v>
      </c>
      <c r="K1420" s="29">
        <v>22.0</v>
      </c>
      <c r="L1420" s="31"/>
    </row>
    <row r="1421" ht="21.75" customHeight="1">
      <c r="A1421" s="26">
        <v>1558.0</v>
      </c>
      <c r="B1421" s="26" t="s">
        <v>54</v>
      </c>
      <c r="C1421" s="26" t="s">
        <v>1944</v>
      </c>
      <c r="D1421" s="28"/>
      <c r="E1421" s="26" t="s">
        <v>57</v>
      </c>
      <c r="F1421" s="26" t="s">
        <v>57</v>
      </c>
      <c r="G1421" s="26" t="s">
        <v>57</v>
      </c>
      <c r="H1421" s="26" t="s">
        <v>57</v>
      </c>
      <c r="I1421" s="26" t="s">
        <v>58</v>
      </c>
      <c r="J1421" s="26" t="s">
        <v>58</v>
      </c>
      <c r="K1421" s="26"/>
      <c r="L1421" s="31"/>
    </row>
    <row r="1422" ht="21.75" hidden="1" customHeight="1">
      <c r="A1422" s="26">
        <v>1558.0</v>
      </c>
      <c r="B1422" s="26" t="s">
        <v>54</v>
      </c>
      <c r="C1422" s="26" t="s">
        <v>1944</v>
      </c>
      <c r="D1422" s="28"/>
      <c r="E1422" s="26" t="s">
        <v>57</v>
      </c>
      <c r="F1422" s="26" t="s">
        <v>57</v>
      </c>
      <c r="G1422" s="26" t="s">
        <v>57</v>
      </c>
      <c r="H1422" s="26" t="s">
        <v>57</v>
      </c>
      <c r="I1422" s="26" t="s">
        <v>58</v>
      </c>
      <c r="J1422" s="26" t="s">
        <v>58</v>
      </c>
      <c r="K1422" s="29">
        <v>4.0</v>
      </c>
      <c r="L1422" s="31"/>
    </row>
    <row r="1423" ht="21.75" customHeight="1">
      <c r="A1423" s="26">
        <v>1560.0</v>
      </c>
      <c r="B1423" s="26" t="s">
        <v>54</v>
      </c>
      <c r="C1423" s="26" t="s">
        <v>1946</v>
      </c>
      <c r="D1423" s="28"/>
      <c r="E1423" s="26" t="s">
        <v>66</v>
      </c>
      <c r="F1423" s="26" t="s">
        <v>66</v>
      </c>
      <c r="G1423" s="26" t="s">
        <v>66</v>
      </c>
      <c r="H1423" s="26" t="s">
        <v>66</v>
      </c>
      <c r="I1423" s="26" t="s">
        <v>66</v>
      </c>
      <c r="J1423" s="26" t="s">
        <v>66</v>
      </c>
      <c r="K1423" s="29">
        <v>0.0</v>
      </c>
      <c r="L1423" s="31"/>
    </row>
    <row r="1424" ht="21.75" hidden="1" customHeight="1">
      <c r="A1424" s="26">
        <v>1561.0</v>
      </c>
      <c r="B1424" s="26" t="s">
        <v>54</v>
      </c>
      <c r="C1424" s="26" t="s">
        <v>1947</v>
      </c>
      <c r="D1424" s="28"/>
      <c r="E1424" s="26" t="s">
        <v>66</v>
      </c>
      <c r="F1424" s="26" t="s">
        <v>66</v>
      </c>
      <c r="G1424" s="26" t="s">
        <v>66</v>
      </c>
      <c r="H1424" s="26" t="s">
        <v>66</v>
      </c>
      <c r="I1424" s="26" t="s">
        <v>66</v>
      </c>
      <c r="J1424" s="26" t="s">
        <v>66</v>
      </c>
      <c r="K1424" s="29">
        <v>0.0</v>
      </c>
      <c r="L1424" s="31"/>
    </row>
    <row r="1425" ht="21.75" customHeight="1">
      <c r="A1425" s="26">
        <v>1562.0</v>
      </c>
      <c r="B1425" s="26" t="s">
        <v>54</v>
      </c>
      <c r="C1425" s="26" t="s">
        <v>1948</v>
      </c>
      <c r="D1425" s="28"/>
      <c r="E1425" s="26" t="s">
        <v>57</v>
      </c>
      <c r="F1425" s="26" t="s">
        <v>57</v>
      </c>
      <c r="G1425" s="26" t="s">
        <v>57</v>
      </c>
      <c r="H1425" s="26" t="s">
        <v>57</v>
      </c>
      <c r="I1425" s="26" t="s">
        <v>101</v>
      </c>
      <c r="J1425" s="26" t="s">
        <v>58</v>
      </c>
      <c r="K1425" s="29">
        <v>2.0</v>
      </c>
      <c r="L1425" s="31"/>
    </row>
    <row r="1426" ht="21.75" hidden="1" customHeight="1">
      <c r="A1426" s="26">
        <v>1563.0</v>
      </c>
      <c r="B1426" s="26" t="s">
        <v>54</v>
      </c>
      <c r="C1426" s="26" t="s">
        <v>1949</v>
      </c>
      <c r="D1426" s="28"/>
      <c r="E1426" s="26" t="s">
        <v>66</v>
      </c>
      <c r="F1426" s="26" t="s">
        <v>66</v>
      </c>
      <c r="G1426" s="26" t="s">
        <v>66</v>
      </c>
      <c r="H1426" s="26" t="s">
        <v>66</v>
      </c>
      <c r="I1426" s="26" t="s">
        <v>66</v>
      </c>
      <c r="J1426" s="26" t="s">
        <v>66</v>
      </c>
      <c r="K1426" s="29">
        <v>0.0</v>
      </c>
      <c r="L1426" s="31"/>
    </row>
    <row r="1427" ht="21.75" hidden="1" customHeight="1">
      <c r="A1427" s="26">
        <v>1564.0</v>
      </c>
      <c r="B1427" s="26" t="s">
        <v>54</v>
      </c>
      <c r="C1427" s="26" t="s">
        <v>1950</v>
      </c>
      <c r="D1427" s="28"/>
      <c r="E1427" s="26" t="s">
        <v>57</v>
      </c>
      <c r="F1427" s="26" t="s">
        <v>57</v>
      </c>
      <c r="G1427" s="26" t="s">
        <v>57</v>
      </c>
      <c r="H1427" s="26" t="s">
        <v>57</v>
      </c>
      <c r="I1427" s="26" t="s">
        <v>58</v>
      </c>
      <c r="J1427" s="26" t="s">
        <v>58</v>
      </c>
      <c r="K1427" s="29">
        <v>2.0</v>
      </c>
      <c r="L1427" s="31"/>
    </row>
    <row r="1428" ht="21.75" customHeight="1">
      <c r="A1428" s="26">
        <v>1565.0</v>
      </c>
      <c r="B1428" s="26" t="s">
        <v>54</v>
      </c>
      <c r="C1428" s="26" t="s">
        <v>1951</v>
      </c>
      <c r="D1428" s="28"/>
      <c r="E1428" s="26" t="s">
        <v>57</v>
      </c>
      <c r="F1428" s="26" t="s">
        <v>57</v>
      </c>
      <c r="G1428" s="26" t="s">
        <v>57</v>
      </c>
      <c r="H1428" s="26" t="s">
        <v>57</v>
      </c>
      <c r="I1428" s="26" t="s">
        <v>58</v>
      </c>
      <c r="J1428" s="26" t="s">
        <v>58</v>
      </c>
      <c r="K1428" s="29">
        <v>4.0</v>
      </c>
      <c r="L1428" s="31"/>
    </row>
    <row r="1429" ht="21.75" customHeight="1">
      <c r="A1429" s="26">
        <v>1566.0</v>
      </c>
      <c r="B1429" s="26" t="s">
        <v>54</v>
      </c>
      <c r="C1429" s="26" t="s">
        <v>1952</v>
      </c>
      <c r="D1429" s="28"/>
      <c r="E1429" s="26" t="s">
        <v>57</v>
      </c>
      <c r="F1429" s="26" t="s">
        <v>57</v>
      </c>
      <c r="G1429" s="26" t="s">
        <v>57</v>
      </c>
      <c r="H1429" s="26" t="s">
        <v>57</v>
      </c>
      <c r="I1429" s="26" t="s">
        <v>58</v>
      </c>
      <c r="J1429" s="26" t="s">
        <v>58</v>
      </c>
      <c r="K1429" s="29">
        <v>9.0</v>
      </c>
      <c r="L1429" s="31"/>
    </row>
    <row r="1430" ht="21.75" customHeight="1">
      <c r="A1430" s="26">
        <v>1567.0</v>
      </c>
      <c r="B1430" s="26" t="s">
        <v>54</v>
      </c>
      <c r="C1430" s="26" t="s">
        <v>1954</v>
      </c>
      <c r="D1430" s="28"/>
      <c r="E1430" s="26" t="s">
        <v>57</v>
      </c>
      <c r="F1430" s="26" t="s">
        <v>57</v>
      </c>
      <c r="G1430" s="26" t="s">
        <v>57</v>
      </c>
      <c r="H1430" s="26" t="s">
        <v>57</v>
      </c>
      <c r="I1430" s="26" t="s">
        <v>58</v>
      </c>
      <c r="J1430" s="26" t="s">
        <v>58</v>
      </c>
      <c r="K1430" s="29">
        <v>20.0</v>
      </c>
      <c r="L1430" s="31"/>
    </row>
    <row r="1431" ht="21.75" customHeight="1">
      <c r="A1431" s="26">
        <v>1568.0</v>
      </c>
      <c r="B1431" s="26" t="s">
        <v>54</v>
      </c>
      <c r="C1431" s="26" t="s">
        <v>1955</v>
      </c>
      <c r="D1431" s="28"/>
      <c r="E1431" s="26" t="s">
        <v>57</v>
      </c>
      <c r="F1431" s="26" t="s">
        <v>57</v>
      </c>
      <c r="G1431" s="26" t="s">
        <v>57</v>
      </c>
      <c r="H1431" s="26" t="s">
        <v>57</v>
      </c>
      <c r="I1431" s="26" t="s">
        <v>101</v>
      </c>
      <c r="J1431" s="26" t="s">
        <v>58</v>
      </c>
      <c r="K1431" s="29">
        <v>5.0</v>
      </c>
      <c r="L1431" s="31"/>
    </row>
    <row r="1432" ht="21.75" customHeight="1">
      <c r="A1432" s="26">
        <v>1569.0</v>
      </c>
      <c r="B1432" s="26" t="s">
        <v>54</v>
      </c>
      <c r="C1432" s="26" t="s">
        <v>1956</v>
      </c>
      <c r="D1432" s="28"/>
      <c r="E1432" s="26" t="s">
        <v>57</v>
      </c>
      <c r="F1432" s="26" t="s">
        <v>57</v>
      </c>
      <c r="G1432" s="26" t="s">
        <v>57</v>
      </c>
      <c r="H1432" s="26" t="s">
        <v>57</v>
      </c>
      <c r="I1432" s="26" t="s">
        <v>58</v>
      </c>
      <c r="J1432" s="26" t="s">
        <v>58</v>
      </c>
      <c r="K1432" s="29">
        <v>8.0</v>
      </c>
      <c r="L1432" s="31"/>
    </row>
    <row r="1433" ht="21.75" customHeight="1">
      <c r="A1433" s="26">
        <v>1570.0</v>
      </c>
      <c r="B1433" s="26" t="s">
        <v>54</v>
      </c>
      <c r="C1433" s="26" t="s">
        <v>1957</v>
      </c>
      <c r="D1433" s="28"/>
      <c r="E1433" s="26" t="s">
        <v>57</v>
      </c>
      <c r="F1433" s="26" t="s">
        <v>57</v>
      </c>
      <c r="G1433" s="26" t="s">
        <v>57</v>
      </c>
      <c r="H1433" s="26" t="s">
        <v>57</v>
      </c>
      <c r="I1433" s="26" t="s">
        <v>58</v>
      </c>
      <c r="J1433" s="26" t="s">
        <v>58</v>
      </c>
      <c r="K1433" s="29">
        <v>13.0</v>
      </c>
      <c r="L1433" s="31"/>
    </row>
    <row r="1434" ht="21.75" customHeight="1">
      <c r="A1434" s="26">
        <v>1571.0</v>
      </c>
      <c r="B1434" s="26" t="s">
        <v>54</v>
      </c>
      <c r="C1434" s="26" t="s">
        <v>1959</v>
      </c>
      <c r="D1434" s="28"/>
      <c r="E1434" s="26" t="s">
        <v>57</v>
      </c>
      <c r="F1434" s="26" t="s">
        <v>57</v>
      </c>
      <c r="G1434" s="26" t="s">
        <v>57</v>
      </c>
      <c r="H1434" s="26" t="s">
        <v>57</v>
      </c>
      <c r="I1434" s="26" t="s">
        <v>101</v>
      </c>
      <c r="J1434" s="26" t="s">
        <v>64</v>
      </c>
      <c r="K1434" s="29">
        <v>3.0</v>
      </c>
      <c r="L1434" s="31"/>
    </row>
    <row r="1435" ht="21.75" hidden="1" customHeight="1">
      <c r="A1435" s="26">
        <v>1574.0</v>
      </c>
      <c r="B1435" s="26" t="s">
        <v>54</v>
      </c>
      <c r="C1435" s="26" t="s">
        <v>233</v>
      </c>
      <c r="D1435" s="28"/>
      <c r="E1435" s="26" t="s">
        <v>57</v>
      </c>
      <c r="F1435" s="26" t="s">
        <v>57</v>
      </c>
      <c r="G1435" s="26" t="s">
        <v>57</v>
      </c>
      <c r="H1435" s="26" t="s">
        <v>57</v>
      </c>
      <c r="I1435" s="26" t="s">
        <v>58</v>
      </c>
      <c r="J1435" s="26" t="s">
        <v>58</v>
      </c>
      <c r="K1435" s="29">
        <v>14.0</v>
      </c>
      <c r="L1435" s="31"/>
    </row>
    <row r="1436" ht="21.75" customHeight="1">
      <c r="A1436" s="191">
        <v>1575.0</v>
      </c>
      <c r="B1436" s="26" t="s">
        <v>54</v>
      </c>
      <c r="C1436" s="194" t="s">
        <v>1960</v>
      </c>
      <c r="D1436" s="28"/>
      <c r="E1436" s="26" t="s">
        <v>57</v>
      </c>
      <c r="F1436" s="26" t="s">
        <v>57</v>
      </c>
      <c r="G1436" s="26" t="s">
        <v>57</v>
      </c>
      <c r="H1436" s="26" t="s">
        <v>57</v>
      </c>
      <c r="I1436" s="26" t="s">
        <v>58</v>
      </c>
      <c r="J1436" s="26" t="s">
        <v>58</v>
      </c>
      <c r="K1436" s="193">
        <v>4.0</v>
      </c>
      <c r="L1436" s="31"/>
    </row>
    <row r="1437" ht="21.75" hidden="1" customHeight="1">
      <c r="A1437" s="191">
        <v>1577.0</v>
      </c>
      <c r="B1437" s="26" t="s">
        <v>54</v>
      </c>
      <c r="C1437" s="194" t="s">
        <v>1533</v>
      </c>
      <c r="D1437" s="28"/>
      <c r="E1437" s="26" t="s">
        <v>57</v>
      </c>
      <c r="F1437" s="26" t="s">
        <v>57</v>
      </c>
      <c r="G1437" s="26" t="s">
        <v>57</v>
      </c>
      <c r="H1437" s="26" t="s">
        <v>57</v>
      </c>
      <c r="I1437" s="26" t="s">
        <v>101</v>
      </c>
      <c r="J1437" s="26" t="s">
        <v>101</v>
      </c>
      <c r="K1437" s="193">
        <v>1.0</v>
      </c>
      <c r="L1437" s="31"/>
    </row>
    <row r="1438" ht="21.75" hidden="1" customHeight="1">
      <c r="A1438" s="191">
        <v>1578.0</v>
      </c>
      <c r="B1438" s="26" t="s">
        <v>54</v>
      </c>
      <c r="C1438" s="194" t="s">
        <v>202</v>
      </c>
      <c r="D1438" s="28"/>
      <c r="E1438" s="26" t="s">
        <v>57</v>
      </c>
      <c r="F1438" s="26" t="s">
        <v>57</v>
      </c>
      <c r="G1438" s="26" t="s">
        <v>57</v>
      </c>
      <c r="H1438" s="26" t="s">
        <v>57</v>
      </c>
      <c r="I1438" s="26" t="s">
        <v>58</v>
      </c>
      <c r="J1438" s="26" t="s">
        <v>58</v>
      </c>
      <c r="K1438" s="193">
        <v>22.0</v>
      </c>
      <c r="L1438" s="31"/>
    </row>
    <row r="1439" ht="21.75" hidden="1" customHeight="1">
      <c r="A1439" s="191">
        <v>1579.0</v>
      </c>
      <c r="B1439" s="26" t="s">
        <v>54</v>
      </c>
      <c r="C1439" s="26" t="s">
        <v>1857</v>
      </c>
      <c r="D1439" s="28"/>
      <c r="E1439" s="26" t="s">
        <v>57</v>
      </c>
      <c r="F1439" s="26" t="s">
        <v>57</v>
      </c>
      <c r="G1439" s="26" t="s">
        <v>57</v>
      </c>
      <c r="H1439" s="26" t="s">
        <v>57</v>
      </c>
      <c r="I1439" s="26" t="s">
        <v>101</v>
      </c>
      <c r="J1439" s="26" t="s">
        <v>101</v>
      </c>
      <c r="K1439" s="29">
        <v>1.0</v>
      </c>
      <c r="L1439" s="31"/>
    </row>
    <row r="1440" ht="21.75" hidden="1" customHeight="1">
      <c r="A1440" s="191">
        <v>1580.0</v>
      </c>
      <c r="B1440" s="26" t="s">
        <v>54</v>
      </c>
      <c r="C1440" s="194" t="s">
        <v>1962</v>
      </c>
      <c r="D1440" s="28"/>
      <c r="E1440" s="26" t="s">
        <v>57</v>
      </c>
      <c r="F1440" s="26" t="s">
        <v>57</v>
      </c>
      <c r="G1440" s="26" t="s">
        <v>57</v>
      </c>
      <c r="H1440" s="26" t="s">
        <v>57</v>
      </c>
      <c r="I1440" s="26" t="s">
        <v>101</v>
      </c>
      <c r="J1440" s="26" t="s">
        <v>58</v>
      </c>
      <c r="K1440" s="193">
        <v>3.0</v>
      </c>
      <c r="L1440" s="31"/>
    </row>
    <row r="1441" ht="21.75" customHeight="1">
      <c r="A1441" s="191">
        <v>1581.0</v>
      </c>
      <c r="B1441" s="26" t="s">
        <v>54</v>
      </c>
      <c r="C1441" s="192" t="s">
        <v>1963</v>
      </c>
      <c r="D1441" s="28"/>
      <c r="E1441" s="26" t="s">
        <v>57</v>
      </c>
      <c r="F1441" s="26" t="s">
        <v>57</v>
      </c>
      <c r="G1441" s="26" t="s">
        <v>57</v>
      </c>
      <c r="H1441" s="26" t="s">
        <v>57</v>
      </c>
      <c r="I1441" s="26" t="s">
        <v>58</v>
      </c>
      <c r="J1441" s="26" t="s">
        <v>66</v>
      </c>
      <c r="K1441" s="193">
        <v>3.0</v>
      </c>
      <c r="L1441" s="31"/>
    </row>
    <row r="1442" ht="21.75" customHeight="1">
      <c r="A1442" s="191">
        <v>1582.0</v>
      </c>
      <c r="B1442" s="26" t="s">
        <v>54</v>
      </c>
      <c r="C1442" s="26" t="s">
        <v>1910</v>
      </c>
      <c r="D1442" s="28"/>
      <c r="E1442" s="26" t="s">
        <v>66</v>
      </c>
      <c r="F1442" s="26" t="s">
        <v>66</v>
      </c>
      <c r="G1442" s="26" t="s">
        <v>66</v>
      </c>
      <c r="H1442" s="26" t="s">
        <v>66</v>
      </c>
      <c r="I1442" s="26" t="s">
        <v>66</v>
      </c>
      <c r="J1442" s="26" t="s">
        <v>66</v>
      </c>
      <c r="K1442" s="29"/>
      <c r="L1442" s="31"/>
    </row>
    <row r="1443" ht="21.75" customHeight="1">
      <c r="A1443" s="191">
        <v>1584.0</v>
      </c>
      <c r="B1443" s="26" t="s">
        <v>54</v>
      </c>
      <c r="C1443" s="26" t="s">
        <v>1964</v>
      </c>
      <c r="D1443" s="28"/>
      <c r="E1443" s="26" t="s">
        <v>57</v>
      </c>
      <c r="F1443" s="26" t="s">
        <v>57</v>
      </c>
      <c r="G1443" s="26" t="s">
        <v>57</v>
      </c>
      <c r="H1443" s="26" t="s">
        <v>57</v>
      </c>
      <c r="I1443" s="26" t="s">
        <v>58</v>
      </c>
      <c r="J1443" s="26" t="s">
        <v>58</v>
      </c>
      <c r="K1443" s="29">
        <v>16.0</v>
      </c>
      <c r="L1443" s="31"/>
    </row>
    <row r="1444" ht="21.75" customHeight="1">
      <c r="A1444" s="191">
        <v>1585.0</v>
      </c>
      <c r="B1444" s="26" t="s">
        <v>54</v>
      </c>
      <c r="C1444" s="26" t="s">
        <v>1965</v>
      </c>
      <c r="D1444" s="28"/>
      <c r="E1444" s="26" t="s">
        <v>57</v>
      </c>
      <c r="F1444" s="26" t="s">
        <v>57</v>
      </c>
      <c r="G1444" s="26" t="s">
        <v>57</v>
      </c>
      <c r="H1444" s="26" t="s">
        <v>57</v>
      </c>
      <c r="I1444" s="26" t="s">
        <v>58</v>
      </c>
      <c r="J1444" s="26" t="s">
        <v>58</v>
      </c>
      <c r="K1444" s="29">
        <v>8.0</v>
      </c>
      <c r="L1444" s="31"/>
    </row>
    <row r="1445" ht="21.75" customHeight="1">
      <c r="A1445" s="191">
        <v>1586.0</v>
      </c>
      <c r="B1445" s="26" t="s">
        <v>54</v>
      </c>
      <c r="C1445" s="192" t="s">
        <v>1966</v>
      </c>
      <c r="D1445" s="28"/>
      <c r="E1445" s="26" t="s">
        <v>57</v>
      </c>
      <c r="F1445" s="26" t="s">
        <v>57</v>
      </c>
      <c r="G1445" s="26" t="s">
        <v>57</v>
      </c>
      <c r="H1445" s="26" t="s">
        <v>57</v>
      </c>
      <c r="I1445" s="26" t="s">
        <v>58</v>
      </c>
      <c r="J1445" s="26" t="s">
        <v>58</v>
      </c>
      <c r="K1445" s="193">
        <v>10.0</v>
      </c>
      <c r="L1445" s="31"/>
    </row>
    <row r="1446" ht="21.75" customHeight="1">
      <c r="A1446" s="191">
        <v>1587.0</v>
      </c>
      <c r="B1446" s="26" t="s">
        <v>54</v>
      </c>
      <c r="C1446" s="192" t="s">
        <v>1968</v>
      </c>
      <c r="D1446" s="28"/>
      <c r="E1446" s="26" t="s">
        <v>57</v>
      </c>
      <c r="F1446" s="26" t="s">
        <v>57</v>
      </c>
      <c r="G1446" s="26" t="s">
        <v>57</v>
      </c>
      <c r="H1446" s="26" t="s">
        <v>57</v>
      </c>
      <c r="I1446" s="26" t="s">
        <v>58</v>
      </c>
      <c r="J1446" s="26" t="s">
        <v>64</v>
      </c>
      <c r="K1446" s="193">
        <v>8.0</v>
      </c>
      <c r="L1446" s="31"/>
    </row>
    <row r="1447" ht="21.75" customHeight="1">
      <c r="A1447" s="191">
        <v>1588.0</v>
      </c>
      <c r="B1447" s="26" t="s">
        <v>54</v>
      </c>
      <c r="C1447" s="26" t="s">
        <v>1970</v>
      </c>
      <c r="D1447" s="28"/>
      <c r="E1447" s="26" t="s">
        <v>66</v>
      </c>
      <c r="F1447" s="26" t="s">
        <v>66</v>
      </c>
      <c r="G1447" s="26" t="s">
        <v>66</v>
      </c>
      <c r="H1447" s="26" t="s">
        <v>66</v>
      </c>
      <c r="I1447" s="26" t="s">
        <v>66</v>
      </c>
      <c r="J1447" s="26" t="s">
        <v>66</v>
      </c>
      <c r="K1447" s="29">
        <v>0.0</v>
      </c>
      <c r="L1447" s="31"/>
    </row>
    <row r="1448" ht="21.75" customHeight="1">
      <c r="A1448" s="191">
        <v>1589.0</v>
      </c>
      <c r="B1448" s="26" t="s">
        <v>54</v>
      </c>
      <c r="C1448" s="192" t="s">
        <v>1971</v>
      </c>
      <c r="D1448" s="28"/>
      <c r="E1448" s="26" t="s">
        <v>57</v>
      </c>
      <c r="F1448" s="26" t="s">
        <v>57</v>
      </c>
      <c r="G1448" s="26" t="s">
        <v>57</v>
      </c>
      <c r="H1448" s="26" t="s">
        <v>57</v>
      </c>
      <c r="I1448" s="26" t="s">
        <v>101</v>
      </c>
      <c r="J1448" s="26" t="s">
        <v>66</v>
      </c>
      <c r="K1448" s="193"/>
      <c r="L1448" s="31"/>
    </row>
    <row r="1449" ht="21.75" hidden="1" customHeight="1">
      <c r="A1449" s="191">
        <v>1590.0</v>
      </c>
      <c r="B1449" s="26" t="s">
        <v>54</v>
      </c>
      <c r="C1449" s="192" t="s">
        <v>1972</v>
      </c>
      <c r="D1449" s="28"/>
      <c r="E1449" s="26" t="s">
        <v>57</v>
      </c>
      <c r="F1449" s="26" t="s">
        <v>57</v>
      </c>
      <c r="G1449" s="26" t="s">
        <v>57</v>
      </c>
      <c r="H1449" s="26" t="s">
        <v>57</v>
      </c>
      <c r="I1449" s="26" t="s">
        <v>58</v>
      </c>
      <c r="J1449" s="26" t="s">
        <v>58</v>
      </c>
      <c r="K1449" s="193">
        <v>26.0</v>
      </c>
      <c r="L1449" s="33"/>
    </row>
    <row r="1450" ht="21.75" hidden="1" customHeight="1">
      <c r="A1450" s="191">
        <v>1592.0</v>
      </c>
      <c r="B1450" s="26" t="s">
        <v>54</v>
      </c>
      <c r="C1450" s="26" t="s">
        <v>1974</v>
      </c>
      <c r="D1450" s="28"/>
      <c r="E1450" s="26" t="s">
        <v>66</v>
      </c>
      <c r="F1450" s="26" t="s">
        <v>66</v>
      </c>
      <c r="G1450" s="26" t="s">
        <v>66</v>
      </c>
      <c r="H1450" s="26" t="s">
        <v>66</v>
      </c>
      <c r="I1450" s="26" t="s">
        <v>66</v>
      </c>
      <c r="J1450" s="26" t="s">
        <v>66</v>
      </c>
      <c r="K1450" s="29">
        <v>0.0</v>
      </c>
      <c r="L1450" s="31"/>
    </row>
    <row r="1451" ht="21.75" hidden="1" customHeight="1">
      <c r="A1451" s="191">
        <v>1594.0</v>
      </c>
      <c r="B1451" s="26" t="s">
        <v>54</v>
      </c>
      <c r="C1451" s="192" t="s">
        <v>1975</v>
      </c>
      <c r="D1451" s="28"/>
      <c r="E1451" s="26" t="s">
        <v>57</v>
      </c>
      <c r="F1451" s="26" t="s">
        <v>57</v>
      </c>
      <c r="G1451" s="26" t="s">
        <v>57</v>
      </c>
      <c r="H1451" s="26" t="s">
        <v>57</v>
      </c>
      <c r="I1451" s="26" t="s">
        <v>58</v>
      </c>
      <c r="J1451" s="26" t="s">
        <v>58</v>
      </c>
      <c r="K1451" s="193">
        <v>1.0</v>
      </c>
      <c r="L1451" s="31"/>
    </row>
    <row r="1452" ht="21.75" hidden="1" customHeight="1">
      <c r="A1452" s="191">
        <v>1595.0</v>
      </c>
      <c r="B1452" s="26" t="s">
        <v>54</v>
      </c>
      <c r="C1452" s="195" t="s">
        <v>279</v>
      </c>
      <c r="D1452" s="28"/>
      <c r="E1452" s="26" t="s">
        <v>57</v>
      </c>
      <c r="F1452" s="26" t="s">
        <v>57</v>
      </c>
      <c r="G1452" s="26" t="s">
        <v>57</v>
      </c>
      <c r="H1452" s="26" t="s">
        <v>57</v>
      </c>
      <c r="I1452" s="26" t="s">
        <v>58</v>
      </c>
      <c r="J1452" s="26" t="s">
        <v>58</v>
      </c>
      <c r="K1452" s="193">
        <v>1.0</v>
      </c>
      <c r="L1452" s="31"/>
    </row>
    <row r="1453" ht="21.75" hidden="1" customHeight="1">
      <c r="A1453" s="191">
        <v>1596.0</v>
      </c>
      <c r="B1453" s="26" t="s">
        <v>54</v>
      </c>
      <c r="C1453" s="26" t="s">
        <v>1976</v>
      </c>
      <c r="D1453" s="28"/>
      <c r="E1453" s="26" t="s">
        <v>57</v>
      </c>
      <c r="F1453" s="26" t="s">
        <v>57</v>
      </c>
      <c r="G1453" s="26" t="s">
        <v>57</v>
      </c>
      <c r="H1453" s="26" t="s">
        <v>57</v>
      </c>
      <c r="I1453" s="26" t="s">
        <v>58</v>
      </c>
      <c r="J1453" s="26" t="s">
        <v>64</v>
      </c>
      <c r="K1453" s="29">
        <v>5.0</v>
      </c>
      <c r="L1453" s="31"/>
    </row>
    <row r="1454" ht="21.75" hidden="1" customHeight="1">
      <c r="A1454" s="191">
        <v>1597.0</v>
      </c>
      <c r="B1454" s="26" t="s">
        <v>54</v>
      </c>
      <c r="C1454" s="192" t="s">
        <v>1977</v>
      </c>
      <c r="D1454" s="28"/>
      <c r="E1454" s="26" t="s">
        <v>66</v>
      </c>
      <c r="F1454" s="26" t="s">
        <v>66</v>
      </c>
      <c r="G1454" s="26" t="s">
        <v>66</v>
      </c>
      <c r="H1454" s="26" t="s">
        <v>66</v>
      </c>
      <c r="I1454" s="26" t="s">
        <v>66</v>
      </c>
      <c r="J1454" s="26" t="s">
        <v>66</v>
      </c>
      <c r="K1454" s="193"/>
      <c r="L1454" s="31"/>
    </row>
    <row r="1455" ht="21.75" hidden="1" customHeight="1">
      <c r="A1455" s="191">
        <v>1599.0</v>
      </c>
      <c r="B1455" s="26" t="s">
        <v>54</v>
      </c>
      <c r="C1455" s="192" t="s">
        <v>1978</v>
      </c>
      <c r="D1455" s="28"/>
      <c r="E1455" s="26" t="s">
        <v>57</v>
      </c>
      <c r="F1455" s="26" t="s">
        <v>57</v>
      </c>
      <c r="G1455" s="26" t="s">
        <v>57</v>
      </c>
      <c r="H1455" s="26" t="s">
        <v>57</v>
      </c>
      <c r="I1455" s="26" t="s">
        <v>58</v>
      </c>
      <c r="J1455" s="26" t="s">
        <v>64</v>
      </c>
      <c r="K1455" s="193">
        <v>2.0</v>
      </c>
      <c r="L1455" s="31"/>
    </row>
    <row r="1456" ht="21.75" hidden="1" customHeight="1">
      <c r="A1456" s="191">
        <v>1600.0</v>
      </c>
      <c r="B1456" s="26" t="s">
        <v>54</v>
      </c>
      <c r="C1456" s="192" t="s">
        <v>1979</v>
      </c>
      <c r="D1456" s="28"/>
      <c r="E1456" s="26" t="s">
        <v>57</v>
      </c>
      <c r="F1456" s="26" t="s">
        <v>57</v>
      </c>
      <c r="G1456" s="26" t="s">
        <v>57</v>
      </c>
      <c r="H1456" s="26" t="s">
        <v>57</v>
      </c>
      <c r="I1456" s="26" t="s">
        <v>58</v>
      </c>
      <c r="J1456" s="26" t="s">
        <v>58</v>
      </c>
      <c r="K1456" s="193">
        <v>26.0</v>
      </c>
      <c r="L1456" s="31"/>
    </row>
    <row r="1457" ht="21.75" hidden="1" customHeight="1">
      <c r="A1457" s="191">
        <v>1601.0</v>
      </c>
      <c r="B1457" s="26" t="s">
        <v>54</v>
      </c>
      <c r="C1457" s="192" t="s">
        <v>1980</v>
      </c>
      <c r="D1457" s="28"/>
      <c r="E1457" s="26" t="s">
        <v>57</v>
      </c>
      <c r="F1457" s="26" t="s">
        <v>57</v>
      </c>
      <c r="G1457" s="26" t="s">
        <v>57</v>
      </c>
      <c r="H1457" s="26" t="s">
        <v>57</v>
      </c>
      <c r="I1457" s="26" t="s">
        <v>101</v>
      </c>
      <c r="J1457" s="26" t="s">
        <v>58</v>
      </c>
      <c r="K1457" s="193">
        <v>2.0</v>
      </c>
      <c r="L1457" s="31"/>
    </row>
    <row r="1458" ht="21.75" hidden="1" customHeight="1">
      <c r="A1458" s="191">
        <v>1602.0</v>
      </c>
      <c r="B1458" s="26" t="s">
        <v>54</v>
      </c>
      <c r="C1458" s="192" t="s">
        <v>1981</v>
      </c>
      <c r="D1458" s="28"/>
      <c r="E1458" s="26" t="s">
        <v>57</v>
      </c>
      <c r="F1458" s="26" t="s">
        <v>57</v>
      </c>
      <c r="G1458" s="26" t="s">
        <v>57</v>
      </c>
      <c r="H1458" s="26" t="s">
        <v>57</v>
      </c>
      <c r="I1458" s="26" t="s">
        <v>58</v>
      </c>
      <c r="J1458" s="26" t="s">
        <v>58</v>
      </c>
      <c r="K1458" s="193">
        <v>10.0</v>
      </c>
      <c r="L1458" s="31"/>
    </row>
    <row r="1459" ht="21.75" hidden="1" customHeight="1">
      <c r="A1459" s="191">
        <v>1603.0</v>
      </c>
      <c r="B1459" s="26" t="s">
        <v>54</v>
      </c>
      <c r="C1459" s="195" t="s">
        <v>1983</v>
      </c>
      <c r="D1459" s="28"/>
      <c r="E1459" s="26" t="s">
        <v>66</v>
      </c>
      <c r="F1459" s="26" t="s">
        <v>66</v>
      </c>
      <c r="G1459" s="26" t="s">
        <v>66</v>
      </c>
      <c r="H1459" s="26" t="s">
        <v>66</v>
      </c>
      <c r="I1459" s="26" t="s">
        <v>66</v>
      </c>
      <c r="J1459" s="26" t="s">
        <v>66</v>
      </c>
      <c r="K1459" s="193"/>
      <c r="L1459" s="31"/>
    </row>
    <row r="1460" ht="21.75" hidden="1" customHeight="1">
      <c r="A1460" s="191">
        <v>1609.0</v>
      </c>
      <c r="B1460" s="26" t="s">
        <v>54</v>
      </c>
      <c r="C1460" s="192" t="s">
        <v>1984</v>
      </c>
      <c r="D1460" s="28"/>
      <c r="E1460" s="26" t="s">
        <v>57</v>
      </c>
      <c r="F1460" s="26" t="s">
        <v>57</v>
      </c>
      <c r="G1460" s="26" t="s">
        <v>57</v>
      </c>
      <c r="H1460" s="26" t="s">
        <v>57</v>
      </c>
      <c r="I1460" s="26" t="s">
        <v>58</v>
      </c>
      <c r="J1460" s="26" t="s">
        <v>58</v>
      </c>
      <c r="K1460" s="193">
        <v>17.0</v>
      </c>
      <c r="L1460" s="31"/>
    </row>
    <row r="1461" ht="21.75" hidden="1" customHeight="1">
      <c r="A1461" s="191">
        <v>1611.0</v>
      </c>
      <c r="B1461" s="26" t="s">
        <v>54</v>
      </c>
      <c r="C1461" s="192" t="s">
        <v>1985</v>
      </c>
      <c r="D1461" s="28"/>
      <c r="E1461" s="26" t="s">
        <v>66</v>
      </c>
      <c r="F1461" s="26" t="s">
        <v>66</v>
      </c>
      <c r="G1461" s="26" t="s">
        <v>66</v>
      </c>
      <c r="H1461" s="26" t="s">
        <v>66</v>
      </c>
      <c r="I1461" s="26" t="s">
        <v>66</v>
      </c>
      <c r="J1461" s="26" t="s">
        <v>66</v>
      </c>
      <c r="K1461" s="193"/>
      <c r="L1461" s="31"/>
    </row>
    <row r="1462" ht="21.75" hidden="1" customHeight="1">
      <c r="A1462" s="191">
        <v>1612.0</v>
      </c>
      <c r="B1462" s="26" t="s">
        <v>54</v>
      </c>
      <c r="C1462" s="26" t="s">
        <v>1986</v>
      </c>
      <c r="D1462" s="28"/>
      <c r="E1462" s="26" t="s">
        <v>57</v>
      </c>
      <c r="F1462" s="26" t="s">
        <v>57</v>
      </c>
      <c r="G1462" s="26" t="s">
        <v>57</v>
      </c>
      <c r="H1462" s="26" t="s">
        <v>57</v>
      </c>
      <c r="I1462" s="26" t="s">
        <v>58</v>
      </c>
      <c r="J1462" s="26" t="s">
        <v>58</v>
      </c>
      <c r="K1462" s="29">
        <v>4.0</v>
      </c>
      <c r="L1462" s="31"/>
    </row>
    <row r="1463" ht="21.75" hidden="1" customHeight="1">
      <c r="A1463" s="191">
        <v>1625.0</v>
      </c>
      <c r="B1463" s="26" t="s">
        <v>54</v>
      </c>
      <c r="C1463" s="192" t="s">
        <v>1988</v>
      </c>
      <c r="D1463" s="28"/>
      <c r="E1463" s="26" t="s">
        <v>82</v>
      </c>
      <c r="F1463" s="26" t="s">
        <v>82</v>
      </c>
      <c r="G1463" s="26" t="s">
        <v>82</v>
      </c>
      <c r="H1463" s="26" t="s">
        <v>82</v>
      </c>
      <c r="I1463" s="26" t="s">
        <v>227</v>
      </c>
      <c r="J1463" s="26" t="s">
        <v>1645</v>
      </c>
      <c r="K1463" s="193"/>
      <c r="L1463" s="31"/>
    </row>
    <row r="1464" ht="21.75" hidden="1" customHeight="1">
      <c r="A1464" s="191">
        <v>1636.0</v>
      </c>
      <c r="B1464" s="26" t="s">
        <v>54</v>
      </c>
      <c r="C1464" s="26" t="s">
        <v>1989</v>
      </c>
      <c r="D1464" s="28"/>
      <c r="E1464" s="26" t="s">
        <v>66</v>
      </c>
      <c r="F1464" s="26" t="s">
        <v>66</v>
      </c>
      <c r="G1464" s="26" t="s">
        <v>66</v>
      </c>
      <c r="H1464" s="26" t="s">
        <v>66</v>
      </c>
      <c r="I1464" s="26" t="s">
        <v>66</v>
      </c>
      <c r="J1464" s="26" t="s">
        <v>66</v>
      </c>
      <c r="K1464" s="29">
        <v>0.0</v>
      </c>
      <c r="L1464" s="31"/>
    </row>
    <row r="1465" ht="21.75" hidden="1" customHeight="1">
      <c r="A1465" s="26">
        <v>1632.0</v>
      </c>
      <c r="B1465" s="26" t="s">
        <v>54</v>
      </c>
      <c r="C1465" s="26" t="s">
        <v>275</v>
      </c>
      <c r="D1465" s="28" t="s">
        <v>272</v>
      </c>
      <c r="E1465" s="26" t="s">
        <v>82</v>
      </c>
      <c r="F1465" s="26" t="s">
        <v>82</v>
      </c>
      <c r="G1465" s="26" t="s">
        <v>82</v>
      </c>
      <c r="H1465" s="26" t="s">
        <v>82</v>
      </c>
      <c r="I1465" s="26" t="s">
        <v>58</v>
      </c>
      <c r="J1465" s="26" t="s">
        <v>64</v>
      </c>
      <c r="K1465" s="29">
        <v>12.0</v>
      </c>
      <c r="L1465" s="33"/>
    </row>
    <row r="1466" ht="21.75" hidden="1" customHeight="1">
      <c r="A1466" s="191">
        <v>1640.0</v>
      </c>
      <c r="B1466" s="26" t="s">
        <v>54</v>
      </c>
      <c r="C1466" s="192" t="s">
        <v>1990</v>
      </c>
      <c r="D1466" s="28"/>
      <c r="E1466" s="26" t="s">
        <v>66</v>
      </c>
      <c r="F1466" s="26" t="s">
        <v>66</v>
      </c>
      <c r="G1466" s="26" t="s">
        <v>66</v>
      </c>
      <c r="H1466" s="26" t="s">
        <v>66</v>
      </c>
      <c r="I1466" s="26" t="s">
        <v>66</v>
      </c>
      <c r="J1466" s="26" t="s">
        <v>66</v>
      </c>
      <c r="K1466" s="193">
        <v>0.0</v>
      </c>
      <c r="L1466" s="31"/>
    </row>
    <row r="1467" ht="21.75" hidden="1" customHeight="1">
      <c r="A1467" s="191" t="s">
        <v>1991</v>
      </c>
      <c r="B1467" s="26" t="s">
        <v>54</v>
      </c>
      <c r="C1467" s="196" t="s">
        <v>324</v>
      </c>
      <c r="D1467" s="28"/>
      <c r="E1467" s="26" t="s">
        <v>57</v>
      </c>
      <c r="F1467" s="26"/>
      <c r="G1467" s="26"/>
      <c r="H1467" s="26"/>
      <c r="I1467" s="26"/>
      <c r="J1467" s="26"/>
      <c r="K1467" s="193"/>
      <c r="L1467" s="31"/>
    </row>
    <row r="1468" ht="21.75" hidden="1" customHeight="1">
      <c r="A1468" s="191">
        <v>1630.0</v>
      </c>
      <c r="B1468" s="26" t="s">
        <v>54</v>
      </c>
      <c r="C1468" s="26" t="s">
        <v>1993</v>
      </c>
      <c r="D1468" s="28" t="s">
        <v>272</v>
      </c>
      <c r="E1468" s="26" t="s">
        <v>66</v>
      </c>
      <c r="F1468" s="26" t="s">
        <v>66</v>
      </c>
      <c r="G1468" s="26" t="s">
        <v>66</v>
      </c>
      <c r="H1468" s="26" t="s">
        <v>66</v>
      </c>
      <c r="I1468" s="26" t="s">
        <v>66</v>
      </c>
      <c r="J1468" s="26" t="s">
        <v>66</v>
      </c>
      <c r="K1468" s="29">
        <v>0.0</v>
      </c>
      <c r="L1468" s="33"/>
    </row>
    <row r="1469" ht="21.75" hidden="1" customHeight="1">
      <c r="A1469" s="191" t="s">
        <v>1994</v>
      </c>
      <c r="B1469" s="26" t="s">
        <v>54</v>
      </c>
      <c r="C1469" s="197" t="s">
        <v>352</v>
      </c>
      <c r="D1469" s="28"/>
      <c r="E1469" s="26" t="s">
        <v>66</v>
      </c>
      <c r="F1469" s="26"/>
      <c r="G1469" s="26"/>
      <c r="H1469" s="26"/>
      <c r="I1469" s="26"/>
      <c r="J1469" s="26"/>
      <c r="K1469" s="193"/>
      <c r="L1469" s="31"/>
    </row>
    <row r="1470" ht="21.75" hidden="1" customHeight="1">
      <c r="A1470" s="191" t="s">
        <v>1996</v>
      </c>
      <c r="B1470" s="26" t="s">
        <v>54</v>
      </c>
      <c r="C1470" s="197" t="s">
        <v>326</v>
      </c>
      <c r="D1470" s="28"/>
      <c r="E1470" s="26" t="s">
        <v>57</v>
      </c>
      <c r="F1470" s="26"/>
      <c r="G1470" s="26"/>
      <c r="H1470" s="26"/>
      <c r="I1470" s="26"/>
      <c r="J1470" s="26"/>
      <c r="K1470" s="193"/>
      <c r="L1470" s="31"/>
    </row>
    <row r="1471" ht="21.75" hidden="1" customHeight="1">
      <c r="A1471" s="191" t="s">
        <v>1997</v>
      </c>
      <c r="B1471" s="26" t="s">
        <v>54</v>
      </c>
      <c r="C1471" s="196" t="s">
        <v>346</v>
      </c>
      <c r="D1471" s="28"/>
      <c r="E1471" s="26" t="s">
        <v>335</v>
      </c>
      <c r="F1471" s="26"/>
      <c r="G1471" s="26"/>
      <c r="H1471" s="26"/>
      <c r="I1471" s="26"/>
      <c r="J1471" s="26"/>
      <c r="K1471" s="193"/>
      <c r="L1471" s="31"/>
    </row>
    <row r="1472" ht="21.75" hidden="1" customHeight="1">
      <c r="A1472" s="191" t="s">
        <v>1998</v>
      </c>
      <c r="B1472" s="26" t="s">
        <v>54</v>
      </c>
      <c r="C1472" s="196" t="s">
        <v>460</v>
      </c>
      <c r="D1472" s="28"/>
      <c r="E1472" s="26" t="s">
        <v>57</v>
      </c>
      <c r="F1472" s="26"/>
      <c r="G1472" s="26"/>
      <c r="H1472" s="26"/>
      <c r="I1472" s="26"/>
      <c r="J1472" s="26"/>
      <c r="K1472" s="193">
        <v>17.0</v>
      </c>
      <c r="L1472" s="31"/>
    </row>
    <row r="1473" ht="21.75" hidden="1" customHeight="1">
      <c r="A1473" s="191" t="s">
        <v>2000</v>
      </c>
      <c r="B1473" s="26" t="s">
        <v>54</v>
      </c>
      <c r="C1473" s="34" t="s">
        <v>343</v>
      </c>
      <c r="D1473" s="28"/>
      <c r="E1473" s="26" t="s">
        <v>57</v>
      </c>
      <c r="F1473" s="26"/>
      <c r="G1473" s="26"/>
      <c r="H1473" s="26"/>
      <c r="I1473" s="26"/>
      <c r="J1473" s="26"/>
      <c r="K1473" s="29"/>
      <c r="L1473" s="31"/>
    </row>
    <row r="1474" ht="21.75" hidden="1" customHeight="1">
      <c r="A1474" s="191" t="s">
        <v>2001</v>
      </c>
      <c r="B1474" s="26" t="s">
        <v>54</v>
      </c>
      <c r="C1474" s="196" t="s">
        <v>348</v>
      </c>
      <c r="D1474" s="28"/>
      <c r="E1474" s="26" t="s">
        <v>335</v>
      </c>
      <c r="F1474" s="26"/>
      <c r="G1474" s="26"/>
      <c r="H1474" s="26"/>
      <c r="I1474" s="26"/>
      <c r="J1474" s="26"/>
      <c r="K1474" s="193"/>
      <c r="L1474" s="31"/>
    </row>
    <row r="1475" ht="21.75" hidden="1" customHeight="1">
      <c r="A1475" s="191" t="s">
        <v>2003</v>
      </c>
      <c r="B1475" s="26" t="s">
        <v>54</v>
      </c>
      <c r="C1475" s="196" t="s">
        <v>350</v>
      </c>
      <c r="D1475" s="28"/>
      <c r="E1475" s="26" t="s">
        <v>57</v>
      </c>
      <c r="F1475" s="26"/>
      <c r="G1475" s="26"/>
      <c r="H1475" s="26"/>
      <c r="I1475" s="26"/>
      <c r="J1475" s="26"/>
      <c r="K1475" s="193"/>
      <c r="L1475" s="31"/>
    </row>
    <row r="1476" ht="21.75" hidden="1" customHeight="1">
      <c r="A1476" s="191" t="s">
        <v>2004</v>
      </c>
      <c r="B1476" s="26" t="s">
        <v>54</v>
      </c>
      <c r="C1476" s="196" t="s">
        <v>371</v>
      </c>
      <c r="D1476" s="28"/>
      <c r="E1476" s="26" t="s">
        <v>57</v>
      </c>
      <c r="F1476" s="26"/>
      <c r="G1476" s="26"/>
      <c r="H1476" s="26"/>
      <c r="I1476" s="26"/>
      <c r="J1476" s="26"/>
      <c r="K1476" s="193">
        <v>18.0</v>
      </c>
      <c r="L1476" s="31"/>
    </row>
    <row r="1477" ht="21.75" hidden="1" customHeight="1">
      <c r="A1477" s="191" t="s">
        <v>2005</v>
      </c>
      <c r="B1477" s="26" t="s">
        <v>54</v>
      </c>
      <c r="C1477" s="196" t="s">
        <v>375</v>
      </c>
      <c r="D1477" s="28"/>
      <c r="E1477" s="26" t="s">
        <v>57</v>
      </c>
      <c r="F1477" s="26"/>
      <c r="G1477" s="26"/>
      <c r="H1477" s="26"/>
      <c r="I1477" s="26"/>
      <c r="J1477" s="26"/>
      <c r="K1477" s="193"/>
      <c r="L1477" s="31"/>
    </row>
    <row r="1478" ht="21.75" hidden="1" customHeight="1">
      <c r="A1478" s="191" t="s">
        <v>2006</v>
      </c>
      <c r="B1478" s="26" t="s">
        <v>54</v>
      </c>
      <c r="C1478" s="196" t="s">
        <v>396</v>
      </c>
      <c r="D1478" s="28"/>
      <c r="E1478" s="26" t="s">
        <v>57</v>
      </c>
      <c r="F1478" s="26"/>
      <c r="G1478" s="26"/>
      <c r="H1478" s="26"/>
      <c r="I1478" s="26"/>
      <c r="J1478" s="26"/>
      <c r="K1478" s="193">
        <v>5.0</v>
      </c>
      <c r="L1478" s="31"/>
    </row>
    <row r="1479" ht="21.75" hidden="1" customHeight="1">
      <c r="A1479" s="191" t="s">
        <v>2008</v>
      </c>
      <c r="B1479" s="26" t="s">
        <v>54</v>
      </c>
      <c r="C1479" s="196" t="s">
        <v>403</v>
      </c>
      <c r="D1479" s="28"/>
      <c r="E1479" s="26" t="s">
        <v>57</v>
      </c>
      <c r="F1479" s="26"/>
      <c r="G1479" s="26"/>
      <c r="H1479" s="26"/>
      <c r="I1479" s="26"/>
      <c r="J1479" s="26"/>
      <c r="K1479" s="193">
        <v>12.0</v>
      </c>
      <c r="L1479" s="31"/>
    </row>
    <row r="1480" ht="21.75" hidden="1" customHeight="1">
      <c r="A1480" s="191" t="s">
        <v>2010</v>
      </c>
      <c r="B1480" s="26" t="s">
        <v>54</v>
      </c>
      <c r="C1480" s="196" t="s">
        <v>446</v>
      </c>
      <c r="D1480" s="28"/>
      <c r="E1480" s="26" t="s">
        <v>57</v>
      </c>
      <c r="F1480" s="26"/>
      <c r="G1480" s="26"/>
      <c r="H1480" s="26"/>
      <c r="I1480" s="26"/>
      <c r="J1480" s="26"/>
      <c r="K1480" s="193">
        <v>32.0</v>
      </c>
      <c r="L1480" s="31"/>
    </row>
    <row r="1481" hidden="1">
      <c r="A1481" s="191" t="s">
        <v>2011</v>
      </c>
      <c r="B1481" s="26" t="s">
        <v>54</v>
      </c>
      <c r="C1481" s="34" t="s">
        <v>456</v>
      </c>
      <c r="D1481" s="28"/>
      <c r="E1481" s="26" t="s">
        <v>57</v>
      </c>
      <c r="F1481" s="26"/>
      <c r="G1481" s="26"/>
      <c r="H1481" s="26"/>
      <c r="I1481" s="26"/>
      <c r="J1481" s="26"/>
      <c r="K1481" s="29">
        <v>6.0</v>
      </c>
      <c r="L1481" s="31"/>
    </row>
    <row r="1482" hidden="1">
      <c r="A1482" s="26" t="s">
        <v>2013</v>
      </c>
      <c r="B1482" s="26" t="s">
        <v>54</v>
      </c>
      <c r="C1482" s="34" t="s">
        <v>2014</v>
      </c>
      <c r="D1482" s="28"/>
      <c r="E1482" s="26" t="s">
        <v>57</v>
      </c>
      <c r="F1482" s="26"/>
      <c r="G1482" s="26"/>
      <c r="H1482" s="26"/>
      <c r="I1482" s="26"/>
      <c r="J1482" s="26"/>
      <c r="K1482" s="29">
        <v>3.0</v>
      </c>
      <c r="L1482" s="31"/>
    </row>
    <row r="1483" ht="21.75" hidden="1" customHeight="1">
      <c r="A1483" s="191" t="s">
        <v>2016</v>
      </c>
      <c r="B1483" s="26" t="s">
        <v>54</v>
      </c>
      <c r="C1483" s="196" t="s">
        <v>501</v>
      </c>
      <c r="D1483" s="28"/>
      <c r="E1483" s="26" t="s">
        <v>57</v>
      </c>
      <c r="F1483" s="26"/>
      <c r="G1483" s="26"/>
      <c r="H1483" s="26"/>
      <c r="I1483" s="26"/>
      <c r="J1483" s="26"/>
      <c r="K1483" s="193">
        <v>20.0</v>
      </c>
      <c r="L1483" s="33"/>
    </row>
    <row r="1484" ht="21.75" hidden="1" customHeight="1">
      <c r="A1484" s="191" t="s">
        <v>2017</v>
      </c>
      <c r="B1484" s="26" t="s">
        <v>54</v>
      </c>
      <c r="C1484" s="192" t="s">
        <v>519</v>
      </c>
      <c r="D1484" s="28"/>
      <c r="E1484" s="26" t="s">
        <v>57</v>
      </c>
      <c r="F1484" s="26"/>
      <c r="G1484" s="26"/>
      <c r="H1484" s="26"/>
      <c r="I1484" s="26"/>
      <c r="J1484" s="26"/>
      <c r="K1484" s="193">
        <v>49.0</v>
      </c>
      <c r="L1484" s="33"/>
    </row>
    <row r="1485" ht="21.75" hidden="1" customHeight="1">
      <c r="A1485" s="191" t="s">
        <v>2019</v>
      </c>
      <c r="B1485" s="26" t="s">
        <v>54</v>
      </c>
      <c r="C1485" s="196" t="s">
        <v>522</v>
      </c>
      <c r="D1485" s="28"/>
      <c r="E1485" s="26" t="s">
        <v>57</v>
      </c>
      <c r="F1485" s="26"/>
      <c r="G1485" s="26"/>
      <c r="H1485" s="26"/>
      <c r="I1485" s="26"/>
      <c r="J1485" s="26"/>
      <c r="K1485" s="193">
        <v>7.0</v>
      </c>
      <c r="L1485" s="33"/>
    </row>
    <row r="1486" ht="21.75" hidden="1" customHeight="1">
      <c r="A1486" s="191" t="s">
        <v>2020</v>
      </c>
      <c r="B1486" s="26" t="s">
        <v>54</v>
      </c>
      <c r="C1486" s="196" t="s">
        <v>530</v>
      </c>
      <c r="D1486" s="28"/>
      <c r="E1486" s="26" t="s">
        <v>82</v>
      </c>
      <c r="F1486" s="26"/>
      <c r="G1486" s="26"/>
      <c r="H1486" s="26"/>
      <c r="I1486" s="26"/>
      <c r="J1486" s="26"/>
      <c r="K1486" s="193">
        <v>18.0</v>
      </c>
      <c r="L1486" s="33"/>
    </row>
    <row r="1487" ht="21.75" hidden="1" customHeight="1">
      <c r="A1487" s="191" t="s">
        <v>2021</v>
      </c>
      <c r="B1487" s="26" t="s">
        <v>54</v>
      </c>
      <c r="C1487" s="196" t="s">
        <v>549</v>
      </c>
      <c r="D1487" s="28"/>
      <c r="E1487" s="26" t="s">
        <v>57</v>
      </c>
      <c r="F1487" s="26"/>
      <c r="G1487" s="26"/>
      <c r="H1487" s="26"/>
      <c r="I1487" s="26"/>
      <c r="J1487" s="26"/>
      <c r="K1487" s="193">
        <v>3.0</v>
      </c>
      <c r="L1487" s="33"/>
    </row>
    <row r="1488" ht="21.75" hidden="1" customHeight="1">
      <c r="A1488" s="191" t="s">
        <v>2022</v>
      </c>
      <c r="B1488" s="26" t="s">
        <v>54</v>
      </c>
      <c r="C1488" s="196" t="s">
        <v>545</v>
      </c>
      <c r="D1488" s="28"/>
      <c r="E1488" s="26" t="s">
        <v>57</v>
      </c>
      <c r="F1488" s="26"/>
      <c r="G1488" s="26"/>
      <c r="H1488" s="26"/>
      <c r="I1488" s="26"/>
      <c r="J1488" s="26"/>
      <c r="K1488" s="193">
        <v>20.0</v>
      </c>
      <c r="L1488" s="33"/>
    </row>
    <row r="1489" ht="21.75" hidden="1" customHeight="1">
      <c r="A1489" s="191" t="s">
        <v>2023</v>
      </c>
      <c r="B1489" s="26" t="s">
        <v>54</v>
      </c>
      <c r="C1489" s="196" t="s">
        <v>572</v>
      </c>
      <c r="D1489" s="28"/>
      <c r="E1489" s="26" t="s">
        <v>57</v>
      </c>
      <c r="F1489" s="26"/>
      <c r="G1489" s="26"/>
      <c r="H1489" s="26"/>
      <c r="I1489" s="26"/>
      <c r="J1489" s="26"/>
      <c r="K1489" s="193">
        <v>8.0</v>
      </c>
      <c r="L1489" s="33"/>
    </row>
    <row r="1490" ht="21.75" hidden="1" customHeight="1">
      <c r="A1490" s="191" t="s">
        <v>2024</v>
      </c>
      <c r="B1490" s="26" t="s">
        <v>54</v>
      </c>
      <c r="C1490" s="196" t="s">
        <v>580</v>
      </c>
      <c r="D1490" s="28"/>
      <c r="E1490" s="26" t="s">
        <v>57</v>
      </c>
      <c r="F1490" s="26"/>
      <c r="G1490" s="26"/>
      <c r="H1490" s="26"/>
      <c r="I1490" s="26"/>
      <c r="J1490" s="26"/>
      <c r="K1490" s="193">
        <v>51.0</v>
      </c>
      <c r="L1490" s="33"/>
    </row>
    <row r="1491" ht="21.75" hidden="1" customHeight="1">
      <c r="A1491" s="191" t="s">
        <v>2025</v>
      </c>
      <c r="B1491" s="26" t="s">
        <v>54</v>
      </c>
      <c r="C1491" s="196" t="s">
        <v>586</v>
      </c>
      <c r="D1491" s="28"/>
      <c r="E1491" s="26" t="s">
        <v>57</v>
      </c>
      <c r="F1491" s="26"/>
      <c r="G1491" s="26"/>
      <c r="H1491" s="26"/>
      <c r="I1491" s="26"/>
      <c r="J1491" s="26"/>
      <c r="K1491" s="193">
        <v>9.0</v>
      </c>
      <c r="L1491" s="33"/>
    </row>
    <row r="1492" ht="21.75" hidden="1" customHeight="1">
      <c r="A1492" s="191" t="s">
        <v>2026</v>
      </c>
      <c r="B1492" s="26" t="s">
        <v>54</v>
      </c>
      <c r="C1492" s="196" t="s">
        <v>593</v>
      </c>
      <c r="D1492" s="28"/>
      <c r="E1492" s="26" t="s">
        <v>57</v>
      </c>
      <c r="F1492" s="26"/>
      <c r="G1492" s="26"/>
      <c r="H1492" s="26"/>
      <c r="I1492" s="26"/>
      <c r="J1492" s="26"/>
      <c r="K1492" s="193">
        <v>24.0</v>
      </c>
      <c r="L1492" s="33"/>
    </row>
    <row r="1493" ht="21.75" hidden="1" customHeight="1">
      <c r="A1493" s="191" t="s">
        <v>2027</v>
      </c>
      <c r="B1493" s="26" t="s">
        <v>54</v>
      </c>
      <c r="C1493" s="196" t="s">
        <v>632</v>
      </c>
      <c r="D1493" s="28"/>
      <c r="E1493" s="26" t="s">
        <v>82</v>
      </c>
      <c r="F1493" s="26"/>
      <c r="G1493" s="26"/>
      <c r="H1493" s="26"/>
      <c r="I1493" s="26"/>
      <c r="J1493" s="26"/>
      <c r="K1493" s="193">
        <v>67.0</v>
      </c>
      <c r="L1493" s="33"/>
    </row>
    <row r="1494" ht="21.75" hidden="1" customHeight="1">
      <c r="A1494" s="191" t="s">
        <v>2029</v>
      </c>
      <c r="B1494" s="26" t="s">
        <v>54</v>
      </c>
      <c r="C1494" s="192" t="s">
        <v>2030</v>
      </c>
      <c r="D1494" s="28"/>
      <c r="E1494" s="26" t="s">
        <v>57</v>
      </c>
      <c r="F1494" s="26" t="s">
        <v>57</v>
      </c>
      <c r="G1494" s="26"/>
      <c r="H1494" s="26"/>
      <c r="I1494" s="26" t="s">
        <v>600</v>
      </c>
      <c r="J1494" s="26" t="s">
        <v>600</v>
      </c>
      <c r="K1494" s="193">
        <v>5.0</v>
      </c>
      <c r="L1494" s="33"/>
    </row>
    <row r="1495" ht="21.75" hidden="1" customHeight="1">
      <c r="A1495" s="191" t="s">
        <v>2031</v>
      </c>
      <c r="B1495" s="26" t="s">
        <v>54</v>
      </c>
      <c r="C1495" s="196" t="s">
        <v>1316</v>
      </c>
      <c r="D1495" s="28"/>
      <c r="E1495" s="26" t="s">
        <v>57</v>
      </c>
      <c r="F1495" s="26" t="s">
        <v>57</v>
      </c>
      <c r="G1495" s="26" t="s">
        <v>57</v>
      </c>
      <c r="H1495" s="26"/>
      <c r="I1495" s="26" t="s">
        <v>101</v>
      </c>
      <c r="J1495" s="26" t="s">
        <v>64</v>
      </c>
      <c r="K1495" s="193">
        <v>8.0</v>
      </c>
      <c r="L1495" s="33"/>
    </row>
    <row r="1496" ht="21.75" hidden="1" customHeight="1">
      <c r="A1496" s="191" t="s">
        <v>2032</v>
      </c>
      <c r="B1496" s="26" t="s">
        <v>54</v>
      </c>
      <c r="C1496" s="196" t="s">
        <v>2033</v>
      </c>
      <c r="D1496" s="28"/>
      <c r="E1496" s="26" t="s">
        <v>57</v>
      </c>
      <c r="F1496" s="26" t="s">
        <v>57</v>
      </c>
      <c r="G1496" s="26" t="s">
        <v>57</v>
      </c>
      <c r="H1496" s="26"/>
      <c r="I1496" s="26" t="s">
        <v>58</v>
      </c>
      <c r="J1496" s="26" t="s">
        <v>64</v>
      </c>
      <c r="K1496" s="193">
        <v>3.0</v>
      </c>
      <c r="L1496" s="33"/>
    </row>
    <row r="1497" ht="21.75" hidden="1" customHeight="1">
      <c r="A1497" s="191" t="s">
        <v>2035</v>
      </c>
      <c r="B1497" s="26" t="s">
        <v>54</v>
      </c>
      <c r="C1497" s="196" t="s">
        <v>1340</v>
      </c>
      <c r="D1497" s="28"/>
      <c r="E1497" s="26" t="s">
        <v>57</v>
      </c>
      <c r="F1497" s="26" t="s">
        <v>57</v>
      </c>
      <c r="G1497" s="26" t="s">
        <v>57</v>
      </c>
      <c r="H1497" s="26"/>
      <c r="I1497" s="26" t="s">
        <v>58</v>
      </c>
      <c r="J1497" s="26" t="s">
        <v>58</v>
      </c>
      <c r="K1497" s="193">
        <v>2.0</v>
      </c>
      <c r="L1497" s="33"/>
    </row>
    <row r="1498" ht="21.75" customHeight="1">
      <c r="A1498" s="26" t="s">
        <v>2036</v>
      </c>
      <c r="B1498" s="26" t="s">
        <v>54</v>
      </c>
      <c r="C1498" s="26" t="s">
        <v>2037</v>
      </c>
      <c r="D1498" s="28"/>
      <c r="E1498" s="26" t="s">
        <v>57</v>
      </c>
      <c r="F1498" s="26" t="s">
        <v>57</v>
      </c>
      <c r="G1498" s="26" t="s">
        <v>57</v>
      </c>
      <c r="H1498" s="26"/>
      <c r="I1498" s="26" t="s">
        <v>1180</v>
      </c>
      <c r="J1498" s="26" t="s">
        <v>64</v>
      </c>
      <c r="K1498" s="29">
        <v>4.0</v>
      </c>
      <c r="L1498" s="31"/>
    </row>
    <row r="1499" ht="21.75" customHeight="1">
      <c r="A1499" s="191" t="s">
        <v>2038</v>
      </c>
      <c r="B1499" s="26" t="s">
        <v>54</v>
      </c>
      <c r="C1499" s="192" t="s">
        <v>2039</v>
      </c>
      <c r="D1499" s="28"/>
      <c r="E1499" s="26" t="s">
        <v>57</v>
      </c>
      <c r="F1499" s="26" t="s">
        <v>57</v>
      </c>
      <c r="G1499" s="26" t="s">
        <v>57</v>
      </c>
      <c r="H1499" s="26"/>
      <c r="I1499" s="26" t="s">
        <v>58</v>
      </c>
      <c r="J1499" s="26" t="s">
        <v>64</v>
      </c>
      <c r="K1499" s="193">
        <v>1.0</v>
      </c>
      <c r="L1499" s="33"/>
    </row>
    <row r="1500" ht="21.75" customHeight="1">
      <c r="A1500" s="191" t="s">
        <v>2040</v>
      </c>
      <c r="B1500" s="26" t="s">
        <v>54</v>
      </c>
      <c r="C1500" s="196" t="s">
        <v>1450</v>
      </c>
      <c r="D1500" s="28"/>
      <c r="E1500" s="26" t="s">
        <v>66</v>
      </c>
      <c r="F1500" s="26" t="s">
        <v>66</v>
      </c>
      <c r="G1500" s="26" t="s">
        <v>66</v>
      </c>
      <c r="H1500" s="26"/>
      <c r="I1500" s="26" t="s">
        <v>66</v>
      </c>
      <c r="J1500" s="26" t="s">
        <v>66</v>
      </c>
      <c r="K1500" s="193">
        <v>0.0</v>
      </c>
      <c r="L1500" s="33"/>
    </row>
    <row r="1501" ht="21.75" customHeight="1">
      <c r="A1501" s="191" t="s">
        <v>2042</v>
      </c>
      <c r="B1501" s="26" t="s">
        <v>54</v>
      </c>
      <c r="C1501" s="192" t="s">
        <v>2043</v>
      </c>
      <c r="D1501" s="28"/>
      <c r="E1501" s="26" t="s">
        <v>57</v>
      </c>
      <c r="F1501" s="26" t="s">
        <v>57</v>
      </c>
      <c r="G1501" s="26" t="s">
        <v>57</v>
      </c>
      <c r="H1501" s="26"/>
      <c r="I1501" s="26" t="s">
        <v>58</v>
      </c>
      <c r="J1501" s="26" t="s">
        <v>58</v>
      </c>
      <c r="K1501" s="193">
        <v>4.0</v>
      </c>
      <c r="L1501" s="33"/>
    </row>
    <row r="1502" ht="21.75" customHeight="1">
      <c r="A1502" s="191" t="s">
        <v>2044</v>
      </c>
      <c r="B1502" s="26" t="s">
        <v>54</v>
      </c>
      <c r="C1502" s="192" t="s">
        <v>2045</v>
      </c>
      <c r="D1502" s="28"/>
      <c r="E1502" s="26" t="s">
        <v>57</v>
      </c>
      <c r="F1502" s="26" t="s">
        <v>57</v>
      </c>
      <c r="G1502" s="26" t="s">
        <v>57</v>
      </c>
      <c r="H1502" s="26"/>
      <c r="I1502" s="26" t="s">
        <v>58</v>
      </c>
      <c r="J1502" s="26" t="s">
        <v>66</v>
      </c>
      <c r="K1502" s="193">
        <v>2.0</v>
      </c>
      <c r="L1502" s="33"/>
    </row>
    <row r="1503" ht="21.75" customHeight="1">
      <c r="A1503" s="191" t="s">
        <v>2046</v>
      </c>
      <c r="B1503" s="26" t="s">
        <v>54</v>
      </c>
      <c r="C1503" s="192" t="s">
        <v>1564</v>
      </c>
      <c r="D1503" s="28"/>
      <c r="E1503" s="26" t="s">
        <v>57</v>
      </c>
      <c r="F1503" s="26" t="s">
        <v>57</v>
      </c>
      <c r="G1503" s="26" t="s">
        <v>57</v>
      </c>
      <c r="H1503" s="26"/>
      <c r="I1503" s="26" t="s">
        <v>58</v>
      </c>
      <c r="J1503" s="26" t="s">
        <v>66</v>
      </c>
      <c r="K1503" s="193">
        <v>6.0</v>
      </c>
      <c r="L1503" s="33"/>
    </row>
    <row r="1504" ht="21.75" hidden="1" customHeight="1">
      <c r="A1504" s="191" t="s">
        <v>2047</v>
      </c>
      <c r="B1504" s="26" t="s">
        <v>54</v>
      </c>
      <c r="C1504" s="192" t="s">
        <v>2048</v>
      </c>
      <c r="D1504" s="28"/>
      <c r="E1504" s="26" t="s">
        <v>57</v>
      </c>
      <c r="F1504" s="26" t="s">
        <v>57</v>
      </c>
      <c r="G1504" s="26" t="s">
        <v>57</v>
      </c>
      <c r="H1504" s="26"/>
      <c r="I1504" s="26" t="s">
        <v>58</v>
      </c>
      <c r="J1504" s="26" t="s">
        <v>58</v>
      </c>
      <c r="K1504" s="193">
        <v>57.0</v>
      </c>
      <c r="L1504" s="33"/>
    </row>
    <row r="1505" ht="21.75" hidden="1" customHeight="1">
      <c r="A1505" s="191" t="s">
        <v>2049</v>
      </c>
      <c r="B1505" s="26" t="s">
        <v>54</v>
      </c>
      <c r="C1505" s="192" t="s">
        <v>2050</v>
      </c>
      <c r="D1505" s="28"/>
      <c r="E1505" s="26" t="s">
        <v>57</v>
      </c>
      <c r="F1505" s="26" t="s">
        <v>57</v>
      </c>
      <c r="G1505" s="26" t="s">
        <v>57</v>
      </c>
      <c r="H1505" s="26"/>
      <c r="I1505" s="26" t="s">
        <v>58</v>
      </c>
      <c r="J1505" s="26" t="s">
        <v>58</v>
      </c>
      <c r="K1505" s="193">
        <v>32.0</v>
      </c>
      <c r="L1505" s="33"/>
    </row>
    <row r="1506" ht="21.75" hidden="1" customHeight="1">
      <c r="A1506" s="191" t="s">
        <v>2051</v>
      </c>
      <c r="B1506" s="26" t="s">
        <v>54</v>
      </c>
      <c r="C1506" s="192" t="s">
        <v>2052</v>
      </c>
      <c r="D1506" s="28"/>
      <c r="E1506" s="26" t="s">
        <v>57</v>
      </c>
      <c r="F1506" s="26" t="s">
        <v>57</v>
      </c>
      <c r="G1506" s="26" t="s">
        <v>57</v>
      </c>
      <c r="H1506" s="26"/>
      <c r="I1506" s="26" t="s">
        <v>58</v>
      </c>
      <c r="J1506" s="26" t="s">
        <v>58</v>
      </c>
      <c r="K1506" s="193">
        <v>44.0</v>
      </c>
      <c r="L1506" s="33"/>
    </row>
    <row r="1507" ht="21.75" hidden="1" customHeight="1">
      <c r="A1507" s="191" t="s">
        <v>2053</v>
      </c>
      <c r="B1507" s="26" t="s">
        <v>54</v>
      </c>
      <c r="C1507" s="192" t="s">
        <v>2054</v>
      </c>
      <c r="D1507" s="28"/>
      <c r="E1507" s="26" t="s">
        <v>57</v>
      </c>
      <c r="F1507" s="26" t="s">
        <v>57</v>
      </c>
      <c r="G1507" s="26" t="s">
        <v>57</v>
      </c>
      <c r="H1507" s="26"/>
      <c r="I1507" s="26" t="s">
        <v>58</v>
      </c>
      <c r="J1507" s="26" t="s">
        <v>58</v>
      </c>
      <c r="K1507" s="193">
        <v>30.0</v>
      </c>
      <c r="L1507" s="33"/>
    </row>
    <row r="1508" ht="21.75" hidden="1" customHeight="1">
      <c r="A1508" s="191" t="s">
        <v>2055</v>
      </c>
      <c r="B1508" s="26" t="s">
        <v>54</v>
      </c>
      <c r="C1508" s="192" t="s">
        <v>2056</v>
      </c>
      <c r="D1508" s="28"/>
      <c r="E1508" s="26" t="s">
        <v>57</v>
      </c>
      <c r="F1508" s="26" t="s">
        <v>57</v>
      </c>
      <c r="G1508" s="26" t="s">
        <v>57</v>
      </c>
      <c r="H1508" s="26"/>
      <c r="I1508" s="26" t="s">
        <v>58</v>
      </c>
      <c r="J1508" s="26" t="s">
        <v>58</v>
      </c>
      <c r="K1508" s="193">
        <v>30.0</v>
      </c>
      <c r="L1508" s="33"/>
    </row>
    <row r="1509" ht="21.75" hidden="1" customHeight="1">
      <c r="A1509" s="191" t="s">
        <v>2057</v>
      </c>
      <c r="B1509" s="26" t="s">
        <v>54</v>
      </c>
      <c r="C1509" s="192" t="s">
        <v>1659</v>
      </c>
      <c r="D1509" s="28"/>
      <c r="E1509" s="26" t="s">
        <v>57</v>
      </c>
      <c r="F1509" s="26" t="s">
        <v>57</v>
      </c>
      <c r="G1509" s="26" t="s">
        <v>57</v>
      </c>
      <c r="H1509" s="26" t="s">
        <v>57</v>
      </c>
      <c r="I1509" s="26" t="s">
        <v>101</v>
      </c>
      <c r="J1509" s="26" t="s">
        <v>58</v>
      </c>
      <c r="K1509" s="193">
        <v>3.0</v>
      </c>
      <c r="L1509" s="33"/>
    </row>
    <row r="1510" ht="21.75" hidden="1" customHeight="1">
      <c r="A1510" s="191" t="s">
        <v>2058</v>
      </c>
      <c r="B1510" s="26" t="s">
        <v>54</v>
      </c>
      <c r="C1510" s="192" t="s">
        <v>1770</v>
      </c>
      <c r="D1510" s="28"/>
      <c r="E1510" s="26" t="s">
        <v>57</v>
      </c>
      <c r="F1510" s="26" t="s">
        <v>57</v>
      </c>
      <c r="G1510" s="26" t="s">
        <v>57</v>
      </c>
      <c r="H1510" s="26" t="s">
        <v>57</v>
      </c>
      <c r="I1510" s="26" t="s">
        <v>101</v>
      </c>
      <c r="J1510" s="26" t="s">
        <v>58</v>
      </c>
      <c r="K1510" s="193">
        <v>1.0</v>
      </c>
      <c r="L1510" s="33"/>
    </row>
    <row r="1511" ht="21.75" hidden="1" customHeight="1">
      <c r="A1511" s="191" t="s">
        <v>2059</v>
      </c>
      <c r="B1511" s="26" t="s">
        <v>54</v>
      </c>
      <c r="C1511" s="192" t="s">
        <v>2060</v>
      </c>
      <c r="D1511" s="28"/>
      <c r="E1511" s="26" t="s">
        <v>57</v>
      </c>
      <c r="F1511" s="26" t="s">
        <v>57</v>
      </c>
      <c r="G1511" s="26" t="s">
        <v>57</v>
      </c>
      <c r="H1511" s="26" t="s">
        <v>57</v>
      </c>
      <c r="I1511" s="26" t="s">
        <v>101</v>
      </c>
      <c r="J1511" s="26" t="s">
        <v>58</v>
      </c>
      <c r="K1511" s="193">
        <v>2.0</v>
      </c>
      <c r="L1511" s="33"/>
    </row>
    <row r="1512" ht="21.75" hidden="1" customHeight="1">
      <c r="A1512" s="191" t="s">
        <v>2061</v>
      </c>
      <c r="B1512" s="26" t="s">
        <v>54</v>
      </c>
      <c r="C1512" s="192" t="s">
        <v>1830</v>
      </c>
      <c r="D1512" s="28"/>
      <c r="E1512" s="26" t="s">
        <v>57</v>
      </c>
      <c r="F1512" s="26" t="s">
        <v>57</v>
      </c>
      <c r="G1512" s="26" t="s">
        <v>57</v>
      </c>
      <c r="H1512" s="26" t="s">
        <v>57</v>
      </c>
      <c r="I1512" s="26" t="s">
        <v>58</v>
      </c>
      <c r="J1512" s="26" t="s">
        <v>58</v>
      </c>
      <c r="K1512" s="193">
        <v>1.0</v>
      </c>
      <c r="L1512" s="33"/>
    </row>
    <row r="1513" ht="21.75" hidden="1" customHeight="1">
      <c r="A1513" s="191" t="s">
        <v>2063</v>
      </c>
      <c r="B1513" s="26" t="s">
        <v>54</v>
      </c>
      <c r="C1513" s="192" t="s">
        <v>2064</v>
      </c>
      <c r="D1513" s="28"/>
      <c r="E1513" s="26" t="s">
        <v>57</v>
      </c>
      <c r="F1513" s="26" t="s">
        <v>57</v>
      </c>
      <c r="G1513" s="26" t="s">
        <v>57</v>
      </c>
      <c r="H1513" s="26" t="s">
        <v>57</v>
      </c>
      <c r="I1513" s="26" t="s">
        <v>58</v>
      </c>
      <c r="J1513" s="26" t="s">
        <v>64</v>
      </c>
      <c r="K1513" s="193">
        <v>76.0</v>
      </c>
      <c r="L1513" s="33"/>
    </row>
    <row r="1514">
      <c r="A1514" s="199" t="s">
        <v>2065</v>
      </c>
      <c r="B1514" s="199" t="s">
        <v>54</v>
      </c>
      <c r="C1514" s="200" t="s">
        <v>41</v>
      </c>
      <c r="D1514" s="201"/>
      <c r="E1514" s="199" t="s">
        <v>66</v>
      </c>
      <c r="F1514" s="199"/>
      <c r="G1514" s="199"/>
      <c r="H1514" s="199"/>
      <c r="I1514" s="199"/>
      <c r="J1514" s="199"/>
      <c r="K1514" s="202"/>
      <c r="L1514" s="203"/>
    </row>
    <row r="1515">
      <c r="A1515" s="199" t="s">
        <v>2066</v>
      </c>
      <c r="B1515" s="199" t="s">
        <v>54</v>
      </c>
      <c r="C1515" s="200" t="s">
        <v>96</v>
      </c>
      <c r="D1515" s="201"/>
      <c r="E1515" s="199" t="s">
        <v>57</v>
      </c>
      <c r="F1515" s="199"/>
      <c r="G1515" s="199"/>
      <c r="H1515" s="199"/>
      <c r="I1515" s="199"/>
      <c r="J1515" s="199"/>
      <c r="K1515" s="202"/>
      <c r="L1515" s="203"/>
    </row>
    <row r="1516">
      <c r="A1516" s="199" t="s">
        <v>2068</v>
      </c>
      <c r="B1516" s="199" t="s">
        <v>54</v>
      </c>
      <c r="C1516" s="200" t="s">
        <v>782</v>
      </c>
      <c r="D1516" s="201"/>
      <c r="E1516" s="199" t="s">
        <v>57</v>
      </c>
      <c r="F1516" s="199"/>
      <c r="G1516" s="199"/>
      <c r="H1516" s="199"/>
      <c r="I1516" s="199" t="s">
        <v>600</v>
      </c>
      <c r="J1516" s="199" t="s">
        <v>600</v>
      </c>
      <c r="K1516" s="202">
        <v>1.0</v>
      </c>
      <c r="L1516" s="203"/>
    </row>
    <row r="1517">
      <c r="A1517" s="199" t="s">
        <v>2069</v>
      </c>
      <c r="B1517" s="199" t="s">
        <v>54</v>
      </c>
      <c r="C1517" s="199" t="s">
        <v>2070</v>
      </c>
      <c r="D1517" s="201"/>
      <c r="E1517" s="199" t="s">
        <v>66</v>
      </c>
      <c r="F1517" s="199" t="s">
        <v>66</v>
      </c>
      <c r="G1517" s="199" t="s">
        <v>66</v>
      </c>
      <c r="H1517" s="199" t="s">
        <v>66</v>
      </c>
      <c r="I1517" s="199" t="s">
        <v>66</v>
      </c>
      <c r="J1517" s="199" t="s">
        <v>66</v>
      </c>
      <c r="K1517" s="202">
        <v>0.0</v>
      </c>
      <c r="L1517" s="203"/>
    </row>
    <row r="1518">
      <c r="A1518" s="199" t="s">
        <v>2071</v>
      </c>
      <c r="B1518" s="199" t="s">
        <v>54</v>
      </c>
      <c r="C1518" s="200" t="s">
        <v>851</v>
      </c>
      <c r="D1518" s="201"/>
      <c r="E1518" s="199" t="s">
        <v>66</v>
      </c>
      <c r="F1518" s="199" t="s">
        <v>66</v>
      </c>
      <c r="G1518" s="199" t="s">
        <v>66</v>
      </c>
      <c r="H1518" s="199" t="s">
        <v>66</v>
      </c>
      <c r="I1518" s="199" t="s">
        <v>66</v>
      </c>
      <c r="J1518" s="199" t="s">
        <v>66</v>
      </c>
      <c r="K1518" s="202">
        <v>0.0</v>
      </c>
      <c r="L1518" s="203"/>
    </row>
    <row r="1519">
      <c r="A1519" s="199" t="s">
        <v>2073</v>
      </c>
      <c r="B1519" s="199" t="s">
        <v>54</v>
      </c>
      <c r="C1519" s="199" t="s">
        <v>2074</v>
      </c>
      <c r="D1519" s="201"/>
      <c r="E1519" s="199" t="s">
        <v>57</v>
      </c>
      <c r="F1519" s="199"/>
      <c r="G1519" s="199"/>
      <c r="H1519" s="199"/>
      <c r="I1519" s="199" t="s">
        <v>600</v>
      </c>
      <c r="J1519" s="199" t="s">
        <v>600</v>
      </c>
      <c r="K1519" s="202">
        <v>2.0</v>
      </c>
      <c r="L1519" s="203"/>
    </row>
    <row r="1520">
      <c r="A1520" s="199" t="s">
        <v>2075</v>
      </c>
      <c r="B1520" s="199" t="s">
        <v>54</v>
      </c>
      <c r="C1520" s="199" t="s">
        <v>2076</v>
      </c>
      <c r="D1520" s="201"/>
      <c r="E1520" s="199" t="s">
        <v>57</v>
      </c>
      <c r="F1520" s="199" t="s">
        <v>57</v>
      </c>
      <c r="G1520" s="199" t="s">
        <v>57</v>
      </c>
      <c r="H1520" s="199"/>
      <c r="I1520" s="199" t="s">
        <v>1432</v>
      </c>
      <c r="J1520" s="199" t="s">
        <v>66</v>
      </c>
      <c r="K1520" s="202">
        <v>15.0</v>
      </c>
      <c r="L1520" s="203"/>
    </row>
    <row r="1521">
      <c r="A1521" s="199" t="s">
        <v>2077</v>
      </c>
      <c r="B1521" s="199" t="s">
        <v>54</v>
      </c>
      <c r="C1521" s="200" t="s">
        <v>697</v>
      </c>
      <c r="D1521" s="201"/>
      <c r="E1521" s="199" t="s">
        <v>57</v>
      </c>
      <c r="F1521" s="199" t="s">
        <v>44</v>
      </c>
      <c r="G1521" s="199"/>
      <c r="H1521" s="199"/>
      <c r="I1521" s="199" t="s">
        <v>600</v>
      </c>
      <c r="J1521" s="199" t="s">
        <v>600</v>
      </c>
      <c r="K1521" s="202">
        <v>1.0</v>
      </c>
      <c r="L1521" s="203"/>
    </row>
    <row r="1522">
      <c r="A1522" s="199" t="s">
        <v>2078</v>
      </c>
      <c r="B1522" s="199" t="s">
        <v>54</v>
      </c>
      <c r="C1522" s="200" t="s">
        <v>2079</v>
      </c>
      <c r="D1522" s="201"/>
      <c r="E1522" s="199" t="s">
        <v>183</v>
      </c>
      <c r="F1522" s="199" t="s">
        <v>44</v>
      </c>
      <c r="G1522" s="199"/>
      <c r="H1522" s="199"/>
      <c r="I1522" s="199" t="s">
        <v>600</v>
      </c>
      <c r="J1522" s="199" t="s">
        <v>600</v>
      </c>
      <c r="K1522" s="202">
        <v>2.0</v>
      </c>
      <c r="L1522" s="203"/>
    </row>
    <row r="1523">
      <c r="A1523" s="199" t="s">
        <v>2080</v>
      </c>
      <c r="B1523" s="199" t="s">
        <v>54</v>
      </c>
      <c r="C1523" s="199" t="s">
        <v>2081</v>
      </c>
      <c r="D1523" s="201"/>
      <c r="E1523" s="199" t="s">
        <v>66</v>
      </c>
      <c r="F1523" s="199"/>
      <c r="G1523" s="199"/>
      <c r="H1523" s="199"/>
      <c r="I1523" s="199" t="s">
        <v>66</v>
      </c>
      <c r="J1523" s="199" t="s">
        <v>66</v>
      </c>
      <c r="K1523" s="202">
        <v>0.0</v>
      </c>
      <c r="L1523" s="203"/>
    </row>
    <row r="1524">
      <c r="A1524" s="199" t="s">
        <v>2082</v>
      </c>
      <c r="B1524" s="199" t="s">
        <v>54</v>
      </c>
      <c r="C1524" s="199" t="s">
        <v>2083</v>
      </c>
      <c r="D1524" s="201"/>
      <c r="E1524" s="199" t="s">
        <v>57</v>
      </c>
      <c r="F1524" s="199" t="s">
        <v>57</v>
      </c>
      <c r="G1524" s="199" t="s">
        <v>57</v>
      </c>
      <c r="H1524" s="199"/>
      <c r="I1524" s="199" t="s">
        <v>58</v>
      </c>
      <c r="J1524" s="199" t="s">
        <v>64</v>
      </c>
      <c r="K1524" s="202">
        <v>4.0</v>
      </c>
      <c r="L1524" s="203"/>
    </row>
    <row r="1525">
      <c r="A1525" s="199" t="s">
        <v>2084</v>
      </c>
      <c r="B1525" s="199" t="s">
        <v>54</v>
      </c>
      <c r="C1525" s="199" t="s">
        <v>2085</v>
      </c>
      <c r="D1525" s="201"/>
      <c r="E1525" s="199" t="s">
        <v>66</v>
      </c>
      <c r="F1525" s="199" t="s">
        <v>66</v>
      </c>
      <c r="G1525" s="199" t="s">
        <v>66</v>
      </c>
      <c r="H1525" s="199" t="s">
        <v>66</v>
      </c>
      <c r="I1525" s="199" t="s">
        <v>66</v>
      </c>
      <c r="J1525" s="199" t="s">
        <v>66</v>
      </c>
      <c r="K1525" s="202">
        <v>0.0</v>
      </c>
      <c r="L1525" s="203"/>
    </row>
    <row r="1526">
      <c r="A1526" s="199" t="s">
        <v>2086</v>
      </c>
      <c r="B1526" s="199" t="s">
        <v>54</v>
      </c>
      <c r="C1526" s="199" t="s">
        <v>2087</v>
      </c>
      <c r="D1526" s="201"/>
      <c r="E1526" s="199" t="s">
        <v>619</v>
      </c>
      <c r="F1526" s="199"/>
      <c r="G1526" s="199"/>
      <c r="H1526" s="199"/>
      <c r="I1526" s="199" t="s">
        <v>619</v>
      </c>
      <c r="J1526" s="199"/>
      <c r="K1526" s="202">
        <v>2.0</v>
      </c>
      <c r="L1526" s="203"/>
    </row>
    <row r="1527">
      <c r="A1527" s="199" t="s">
        <v>2088</v>
      </c>
      <c r="B1527" s="199" t="s">
        <v>54</v>
      </c>
      <c r="C1527" s="199" t="s">
        <v>2089</v>
      </c>
      <c r="D1527" s="201"/>
      <c r="E1527" s="199" t="s">
        <v>57</v>
      </c>
      <c r="F1527" s="199" t="s">
        <v>57</v>
      </c>
      <c r="G1527" s="199" t="s">
        <v>57</v>
      </c>
      <c r="H1527" s="199"/>
      <c r="I1527" s="199" t="s">
        <v>58</v>
      </c>
      <c r="J1527" s="199" t="s">
        <v>64</v>
      </c>
      <c r="K1527" s="202">
        <v>6.0</v>
      </c>
      <c r="L1527" s="203"/>
    </row>
    <row r="1528">
      <c r="A1528" s="199" t="s">
        <v>2091</v>
      </c>
      <c r="B1528" s="199" t="s">
        <v>54</v>
      </c>
      <c r="C1528" s="199" t="s">
        <v>2081</v>
      </c>
      <c r="D1528" s="201"/>
      <c r="E1528" s="199" t="s">
        <v>57</v>
      </c>
      <c r="F1528" s="199"/>
      <c r="G1528" s="199"/>
      <c r="H1528" s="199"/>
      <c r="I1528" s="199"/>
      <c r="J1528" s="199"/>
      <c r="K1528" s="202">
        <v>4.0</v>
      </c>
      <c r="L1528" s="203"/>
    </row>
    <row r="1529">
      <c r="A1529" s="199"/>
      <c r="B1529" s="199"/>
      <c r="C1529" s="199"/>
      <c r="D1529" s="199"/>
      <c r="E1529" s="199"/>
      <c r="F1529" s="199"/>
      <c r="G1529" s="199"/>
      <c r="H1529" s="199"/>
      <c r="I1529" s="199"/>
      <c r="J1529" s="199"/>
      <c r="K1529" s="205"/>
      <c r="L1529" s="199"/>
    </row>
    <row r="1530">
      <c r="A1530" s="199"/>
      <c r="B1530" s="199"/>
      <c r="C1530" s="199"/>
      <c r="D1530" s="199"/>
      <c r="E1530" s="199"/>
      <c r="F1530" s="199"/>
      <c r="G1530" s="199"/>
      <c r="H1530" s="199"/>
      <c r="I1530" s="199"/>
      <c r="J1530" s="199"/>
      <c r="K1530" s="205"/>
      <c r="L1530" s="199"/>
    </row>
    <row r="1531">
      <c r="A1531" s="199"/>
      <c r="B1531" s="199"/>
      <c r="C1531" s="199"/>
      <c r="D1531" s="199"/>
      <c r="E1531" s="199"/>
      <c r="F1531" s="199"/>
      <c r="G1531" s="199"/>
      <c r="H1531" s="199"/>
      <c r="I1531" s="199"/>
      <c r="J1531" s="199"/>
      <c r="K1531" s="205"/>
      <c r="L1531" s="199"/>
    </row>
    <row r="1532">
      <c r="A1532" s="199"/>
      <c r="B1532" s="199"/>
      <c r="C1532" s="199"/>
      <c r="D1532" s="199"/>
      <c r="E1532" s="199"/>
      <c r="F1532" s="199"/>
      <c r="G1532" s="199"/>
      <c r="H1532" s="199"/>
      <c r="I1532" s="199"/>
      <c r="J1532" s="199"/>
      <c r="K1532" s="205"/>
      <c r="L1532" s="199"/>
    </row>
    <row r="1533">
      <c r="A1533" s="199"/>
      <c r="B1533" s="199"/>
      <c r="C1533" s="199"/>
      <c r="D1533" s="199"/>
      <c r="E1533" s="199"/>
      <c r="F1533" s="199"/>
      <c r="G1533" s="199"/>
      <c r="H1533" s="199"/>
      <c r="I1533" s="199"/>
      <c r="J1533" s="199"/>
      <c r="K1533" s="205"/>
      <c r="L1533" s="199"/>
    </row>
    <row r="1534">
      <c r="A1534" s="199"/>
      <c r="B1534" s="199"/>
      <c r="C1534" s="199"/>
      <c r="D1534" s="199"/>
      <c r="E1534" s="199"/>
      <c r="F1534" s="199"/>
      <c r="G1534" s="199"/>
      <c r="H1534" s="199"/>
      <c r="I1534" s="199"/>
      <c r="J1534" s="199"/>
      <c r="K1534" s="205"/>
      <c r="L1534" s="199"/>
    </row>
    <row r="1535">
      <c r="A1535" s="199"/>
      <c r="B1535" s="199"/>
      <c r="C1535" s="199"/>
      <c r="D1535" s="199"/>
      <c r="E1535" s="199"/>
      <c r="F1535" s="199"/>
      <c r="G1535" s="199"/>
      <c r="H1535" s="199"/>
      <c r="I1535" s="199"/>
      <c r="J1535" s="199"/>
      <c r="K1535" s="205"/>
      <c r="L1535" s="199"/>
    </row>
    <row r="1536">
      <c r="A1536" s="199"/>
      <c r="B1536" s="199"/>
      <c r="C1536" s="199"/>
      <c r="D1536" s="199"/>
      <c r="E1536" s="199"/>
      <c r="F1536" s="199"/>
      <c r="G1536" s="199"/>
      <c r="H1536" s="199"/>
      <c r="I1536" s="199"/>
      <c r="J1536" s="199"/>
      <c r="K1536" s="205"/>
      <c r="L1536" s="199"/>
    </row>
    <row r="1537">
      <c r="A1537" s="199"/>
      <c r="B1537" s="199"/>
      <c r="C1537" s="199"/>
      <c r="D1537" s="199"/>
      <c r="E1537" s="199"/>
      <c r="F1537" s="199"/>
      <c r="G1537" s="199"/>
      <c r="H1537" s="199"/>
      <c r="I1537" s="199"/>
      <c r="J1537" s="199"/>
      <c r="K1537" s="205"/>
      <c r="L1537" s="199"/>
    </row>
    <row r="1538">
      <c r="A1538" s="199"/>
      <c r="B1538" s="199"/>
      <c r="C1538" s="199"/>
      <c r="D1538" s="199"/>
      <c r="E1538" s="199"/>
      <c r="F1538" s="199"/>
      <c r="G1538" s="199"/>
      <c r="H1538" s="199"/>
      <c r="I1538" s="199"/>
      <c r="J1538" s="199"/>
      <c r="K1538" s="205"/>
      <c r="L1538" s="199"/>
    </row>
    <row r="1539">
      <c r="A1539" s="199"/>
      <c r="B1539" s="199"/>
      <c r="C1539" s="199"/>
      <c r="D1539" s="199"/>
      <c r="E1539" s="199"/>
      <c r="F1539" s="199"/>
      <c r="G1539" s="199"/>
      <c r="H1539" s="199"/>
      <c r="I1539" s="199"/>
      <c r="J1539" s="199"/>
      <c r="K1539" s="205"/>
      <c r="L1539" s="199"/>
    </row>
    <row r="1540">
      <c r="A1540" s="199"/>
      <c r="B1540" s="199"/>
      <c r="C1540" s="199"/>
      <c r="D1540" s="199"/>
      <c r="E1540" s="199"/>
      <c r="F1540" s="199"/>
      <c r="G1540" s="199"/>
      <c r="H1540" s="199"/>
      <c r="I1540" s="199"/>
      <c r="J1540" s="199"/>
      <c r="K1540" s="205"/>
      <c r="L1540" s="199"/>
    </row>
    <row r="1541">
      <c r="A1541" s="199"/>
      <c r="B1541" s="199"/>
      <c r="C1541" s="199"/>
      <c r="D1541" s="199"/>
      <c r="E1541" s="199"/>
      <c r="F1541" s="199"/>
      <c r="G1541" s="199"/>
      <c r="H1541" s="199"/>
      <c r="I1541" s="199"/>
      <c r="J1541" s="199"/>
      <c r="K1541" s="205"/>
      <c r="L1541" s="199"/>
    </row>
    <row r="1542">
      <c r="A1542" s="199"/>
      <c r="B1542" s="199"/>
      <c r="C1542" s="199"/>
      <c r="D1542" s="199"/>
      <c r="E1542" s="199"/>
      <c r="F1542" s="199"/>
      <c r="G1542" s="199"/>
      <c r="H1542" s="199"/>
      <c r="I1542" s="199"/>
      <c r="J1542" s="199"/>
      <c r="K1542" s="205"/>
      <c r="L1542" s="199"/>
    </row>
    <row r="1543">
      <c r="A1543" s="199"/>
      <c r="B1543" s="199"/>
      <c r="C1543" s="199"/>
      <c r="D1543" s="199"/>
      <c r="E1543" s="199"/>
      <c r="F1543" s="199"/>
      <c r="G1543" s="199"/>
      <c r="H1543" s="199"/>
      <c r="I1543" s="199"/>
      <c r="J1543" s="199"/>
      <c r="K1543" s="205"/>
      <c r="L1543" s="199"/>
    </row>
    <row r="1544">
      <c r="A1544" s="199"/>
      <c r="B1544" s="199"/>
      <c r="C1544" s="199"/>
      <c r="D1544" s="199"/>
      <c r="E1544" s="199"/>
      <c r="F1544" s="199"/>
      <c r="G1544" s="199"/>
      <c r="H1544" s="199"/>
      <c r="I1544" s="199"/>
      <c r="J1544" s="199"/>
      <c r="K1544" s="205"/>
      <c r="L1544" s="199"/>
    </row>
    <row r="1545">
      <c r="A1545" s="199"/>
      <c r="B1545" s="199"/>
      <c r="C1545" s="199"/>
      <c r="D1545" s="199"/>
      <c r="E1545" s="199"/>
      <c r="F1545" s="199"/>
      <c r="G1545" s="199"/>
      <c r="H1545" s="199"/>
      <c r="I1545" s="199"/>
      <c r="J1545" s="199"/>
      <c r="K1545" s="205"/>
      <c r="L1545" s="199"/>
    </row>
    <row r="1546">
      <c r="A1546" s="199"/>
      <c r="B1546" s="199"/>
      <c r="C1546" s="199"/>
      <c r="D1546" s="199"/>
      <c r="E1546" s="199"/>
      <c r="F1546" s="199"/>
      <c r="G1546" s="199"/>
      <c r="H1546" s="199"/>
      <c r="I1546" s="199"/>
      <c r="J1546" s="199"/>
      <c r="K1546" s="205"/>
      <c r="L1546" s="199"/>
    </row>
    <row r="1547">
      <c r="A1547" s="199"/>
      <c r="B1547" s="199"/>
      <c r="C1547" s="199"/>
      <c r="D1547" s="199"/>
      <c r="E1547" s="199"/>
      <c r="F1547" s="199"/>
      <c r="G1547" s="199"/>
      <c r="H1547" s="199"/>
      <c r="I1547" s="199"/>
      <c r="J1547" s="199"/>
      <c r="K1547" s="205"/>
      <c r="L1547" s="199"/>
    </row>
    <row r="1548">
      <c r="A1548" s="199"/>
      <c r="B1548" s="199"/>
      <c r="C1548" s="199"/>
      <c r="D1548" s="199"/>
      <c r="E1548" s="199"/>
      <c r="F1548" s="199"/>
      <c r="G1548" s="199"/>
      <c r="H1548" s="199"/>
      <c r="I1548" s="199"/>
      <c r="J1548" s="199"/>
      <c r="K1548" s="205"/>
      <c r="L1548" s="199"/>
    </row>
    <row r="1549">
      <c r="A1549" s="199"/>
      <c r="B1549" s="199"/>
      <c r="C1549" s="199"/>
      <c r="D1549" s="199"/>
      <c r="E1549" s="199"/>
      <c r="F1549" s="199"/>
      <c r="G1549" s="199"/>
      <c r="H1549" s="199"/>
      <c r="I1549" s="199"/>
      <c r="J1549" s="199"/>
      <c r="K1549" s="205"/>
      <c r="L1549" s="199"/>
    </row>
    <row r="1550">
      <c r="A1550" s="199"/>
      <c r="B1550" s="199"/>
      <c r="C1550" s="199"/>
      <c r="D1550" s="199"/>
      <c r="E1550" s="199"/>
      <c r="F1550" s="199"/>
      <c r="G1550" s="199"/>
      <c r="H1550" s="199"/>
      <c r="I1550" s="199"/>
      <c r="J1550" s="199"/>
      <c r="K1550" s="205"/>
      <c r="L1550" s="199"/>
    </row>
    <row r="1551">
      <c r="A1551" s="199"/>
      <c r="B1551" s="199"/>
      <c r="C1551" s="199"/>
      <c r="D1551" s="199"/>
      <c r="E1551" s="199"/>
      <c r="F1551" s="199"/>
      <c r="G1551" s="199"/>
      <c r="H1551" s="199"/>
      <c r="I1551" s="199"/>
      <c r="J1551" s="199"/>
      <c r="K1551" s="205"/>
      <c r="L1551" s="199"/>
    </row>
    <row r="1552">
      <c r="A1552" s="199"/>
      <c r="B1552" s="199"/>
      <c r="C1552" s="199"/>
      <c r="D1552" s="199"/>
      <c r="E1552" s="199"/>
      <c r="F1552" s="199"/>
      <c r="G1552" s="199"/>
      <c r="H1552" s="199"/>
      <c r="I1552" s="199"/>
      <c r="J1552" s="199"/>
      <c r="K1552" s="205"/>
      <c r="L1552" s="199"/>
    </row>
    <row r="1553">
      <c r="A1553" s="199"/>
      <c r="B1553" s="199"/>
      <c r="C1553" s="199"/>
      <c r="D1553" s="199"/>
      <c r="E1553" s="199"/>
      <c r="F1553" s="199"/>
      <c r="G1553" s="199"/>
      <c r="H1553" s="199"/>
      <c r="I1553" s="199"/>
      <c r="J1553" s="199"/>
      <c r="K1553" s="205"/>
      <c r="L1553" s="199"/>
    </row>
    <row r="1554">
      <c r="A1554" s="199"/>
      <c r="B1554" s="199"/>
      <c r="C1554" s="199"/>
      <c r="D1554" s="199"/>
      <c r="E1554" s="199"/>
      <c r="F1554" s="199"/>
      <c r="G1554" s="199"/>
      <c r="H1554" s="199"/>
      <c r="I1554" s="199"/>
      <c r="J1554" s="199"/>
      <c r="K1554" s="205"/>
      <c r="L1554" s="199"/>
    </row>
    <row r="1555">
      <c r="A1555" s="199"/>
      <c r="B1555" s="199"/>
      <c r="C1555" s="199"/>
      <c r="D1555" s="199"/>
      <c r="E1555" s="199"/>
      <c r="F1555" s="199"/>
      <c r="G1555" s="199"/>
      <c r="H1555" s="199"/>
      <c r="I1555" s="199"/>
      <c r="J1555" s="199"/>
      <c r="K1555" s="205"/>
      <c r="L1555" s="199"/>
    </row>
    <row r="1556">
      <c r="A1556" s="199"/>
      <c r="B1556" s="199"/>
      <c r="C1556" s="199"/>
      <c r="D1556" s="199"/>
      <c r="E1556" s="199"/>
      <c r="F1556" s="199"/>
      <c r="G1556" s="199"/>
      <c r="H1556" s="199"/>
      <c r="I1556" s="199"/>
      <c r="J1556" s="199"/>
      <c r="K1556" s="205"/>
      <c r="L1556" s="199"/>
    </row>
    <row r="1557">
      <c r="A1557" s="199"/>
      <c r="B1557" s="199"/>
      <c r="C1557" s="199"/>
      <c r="D1557" s="199"/>
      <c r="E1557" s="199"/>
      <c r="F1557" s="199"/>
      <c r="G1557" s="199"/>
      <c r="H1557" s="199"/>
      <c r="I1557" s="199"/>
      <c r="J1557" s="199"/>
      <c r="K1557" s="205"/>
      <c r="L1557" s="199"/>
    </row>
    <row r="1558">
      <c r="A1558" s="199"/>
      <c r="B1558" s="199"/>
      <c r="C1558" s="199"/>
      <c r="D1558" s="199"/>
      <c r="E1558" s="199"/>
      <c r="F1558" s="199"/>
      <c r="G1558" s="199"/>
      <c r="H1558" s="199"/>
      <c r="I1558" s="199"/>
      <c r="J1558" s="199"/>
      <c r="K1558" s="205"/>
      <c r="L1558" s="199"/>
    </row>
    <row r="1559">
      <c r="A1559" s="199"/>
      <c r="B1559" s="199"/>
      <c r="C1559" s="199"/>
      <c r="D1559" s="199"/>
      <c r="E1559" s="199"/>
      <c r="F1559" s="199"/>
      <c r="G1559" s="199"/>
      <c r="H1559" s="199"/>
      <c r="I1559" s="199"/>
      <c r="J1559" s="199"/>
      <c r="K1559" s="205"/>
      <c r="L1559" s="199"/>
    </row>
    <row r="1560">
      <c r="A1560" s="199"/>
      <c r="B1560" s="199"/>
      <c r="C1560" s="199"/>
      <c r="D1560" s="199"/>
      <c r="E1560" s="199"/>
      <c r="F1560" s="199"/>
      <c r="G1560" s="199"/>
      <c r="H1560" s="199"/>
      <c r="I1560" s="199"/>
      <c r="J1560" s="199"/>
      <c r="K1560" s="205"/>
      <c r="L1560" s="199"/>
    </row>
    <row r="1561">
      <c r="A1561" s="199"/>
      <c r="B1561" s="199"/>
      <c r="C1561" s="199"/>
      <c r="D1561" s="199"/>
      <c r="E1561" s="199"/>
      <c r="F1561" s="199"/>
      <c r="G1561" s="199"/>
      <c r="H1561" s="199"/>
      <c r="I1561" s="199"/>
      <c r="J1561" s="199"/>
      <c r="K1561" s="205"/>
      <c r="L1561" s="199"/>
    </row>
    <row r="1562">
      <c r="A1562" s="199"/>
      <c r="B1562" s="199"/>
      <c r="C1562" s="199"/>
      <c r="D1562" s="199"/>
      <c r="E1562" s="199"/>
      <c r="F1562" s="199"/>
      <c r="G1562" s="199"/>
      <c r="H1562" s="199"/>
      <c r="I1562" s="199"/>
      <c r="J1562" s="199"/>
      <c r="K1562" s="205"/>
      <c r="L1562" s="199"/>
    </row>
    <row r="1563">
      <c r="A1563" s="199"/>
      <c r="B1563" s="199"/>
      <c r="C1563" s="199"/>
      <c r="D1563" s="199"/>
      <c r="E1563" s="199"/>
      <c r="F1563" s="199"/>
      <c r="G1563" s="199"/>
      <c r="H1563" s="199"/>
      <c r="I1563" s="199"/>
      <c r="J1563" s="199"/>
      <c r="K1563" s="205"/>
      <c r="L1563" s="199"/>
    </row>
    <row r="1564">
      <c r="A1564" s="199"/>
      <c r="B1564" s="199"/>
      <c r="C1564" s="199"/>
      <c r="D1564" s="199"/>
      <c r="E1564" s="199"/>
      <c r="F1564" s="199"/>
      <c r="G1564" s="199"/>
      <c r="H1564" s="199"/>
      <c r="I1564" s="199"/>
      <c r="J1564" s="199"/>
      <c r="K1564" s="205"/>
      <c r="L1564" s="199"/>
    </row>
    <row r="1565">
      <c r="A1565" s="199"/>
      <c r="B1565" s="199"/>
      <c r="C1565" s="199"/>
      <c r="D1565" s="199"/>
      <c r="E1565" s="199"/>
      <c r="F1565" s="199"/>
      <c r="G1565" s="199"/>
      <c r="H1565" s="199"/>
      <c r="I1565" s="199"/>
      <c r="J1565" s="199"/>
      <c r="K1565" s="205"/>
      <c r="L1565" s="199"/>
    </row>
    <row r="1566">
      <c r="A1566" s="199"/>
      <c r="B1566" s="199"/>
      <c r="C1566" s="199"/>
      <c r="D1566" s="199"/>
      <c r="E1566" s="199"/>
      <c r="F1566" s="199"/>
      <c r="G1566" s="199"/>
      <c r="H1566" s="199"/>
      <c r="I1566" s="199"/>
      <c r="J1566" s="199"/>
      <c r="K1566" s="205"/>
      <c r="L1566" s="199"/>
    </row>
    <row r="1567">
      <c r="A1567" s="199"/>
      <c r="B1567" s="199"/>
      <c r="C1567" s="199"/>
      <c r="D1567" s="199"/>
      <c r="E1567" s="199"/>
      <c r="F1567" s="199"/>
      <c r="G1567" s="199"/>
      <c r="H1567" s="199"/>
      <c r="I1567" s="199"/>
      <c r="J1567" s="199"/>
      <c r="K1567" s="205"/>
      <c r="L1567" s="199"/>
    </row>
    <row r="1568">
      <c r="A1568" s="199"/>
      <c r="B1568" s="199"/>
      <c r="C1568" s="199"/>
      <c r="D1568" s="199"/>
      <c r="E1568" s="199"/>
      <c r="F1568" s="199"/>
      <c r="G1568" s="199"/>
      <c r="H1568" s="199"/>
      <c r="I1568" s="199"/>
      <c r="J1568" s="199"/>
      <c r="K1568" s="205"/>
      <c r="L1568" s="199"/>
    </row>
    <row r="1569">
      <c r="A1569" s="199"/>
      <c r="B1569" s="199"/>
      <c r="C1569" s="199"/>
      <c r="D1569" s="199"/>
      <c r="E1569" s="199"/>
      <c r="F1569" s="199"/>
      <c r="G1569" s="199"/>
      <c r="H1569" s="199"/>
      <c r="I1569" s="199"/>
      <c r="J1569" s="199"/>
      <c r="K1569" s="205"/>
      <c r="L1569" s="199"/>
    </row>
    <row r="1570">
      <c r="A1570" s="199"/>
      <c r="B1570" s="199"/>
      <c r="C1570" s="199"/>
      <c r="D1570" s="199"/>
      <c r="E1570" s="199"/>
      <c r="F1570" s="199"/>
      <c r="G1570" s="199"/>
      <c r="H1570" s="199"/>
      <c r="I1570" s="199"/>
      <c r="J1570" s="199"/>
      <c r="K1570" s="205"/>
      <c r="L1570" s="199"/>
    </row>
    <row r="1571">
      <c r="A1571" s="199"/>
      <c r="B1571" s="199"/>
      <c r="C1571" s="199"/>
      <c r="D1571" s="199"/>
      <c r="E1571" s="199"/>
      <c r="F1571" s="199"/>
      <c r="G1571" s="199"/>
      <c r="H1571" s="199"/>
      <c r="I1571" s="199"/>
      <c r="J1571" s="199"/>
      <c r="K1571" s="205"/>
      <c r="L1571" s="199"/>
    </row>
    <row r="1572">
      <c r="A1572" s="199"/>
      <c r="B1572" s="199"/>
      <c r="C1572" s="199"/>
      <c r="D1572" s="199"/>
      <c r="E1572" s="199"/>
      <c r="F1572" s="199"/>
      <c r="G1572" s="199"/>
      <c r="H1572" s="199"/>
      <c r="I1572" s="199"/>
      <c r="J1572" s="199"/>
      <c r="K1572" s="205"/>
      <c r="L1572" s="199"/>
    </row>
    <row r="1573">
      <c r="A1573" s="199"/>
      <c r="B1573" s="199"/>
      <c r="C1573" s="199"/>
      <c r="D1573" s="199"/>
      <c r="E1573" s="199"/>
      <c r="F1573" s="199"/>
      <c r="G1573" s="199"/>
      <c r="H1573" s="199"/>
      <c r="I1573" s="199"/>
      <c r="J1573" s="199"/>
      <c r="K1573" s="205"/>
      <c r="L1573" s="199"/>
    </row>
    <row r="1574">
      <c r="A1574" s="199"/>
      <c r="B1574" s="199"/>
      <c r="C1574" s="199"/>
      <c r="D1574" s="199"/>
      <c r="E1574" s="199"/>
      <c r="F1574" s="199"/>
      <c r="G1574" s="199"/>
      <c r="H1574" s="199"/>
      <c r="I1574" s="199"/>
      <c r="J1574" s="199"/>
      <c r="K1574" s="205"/>
      <c r="L1574" s="199"/>
    </row>
    <row r="1575">
      <c r="A1575" s="199"/>
      <c r="B1575" s="199"/>
      <c r="C1575" s="199"/>
      <c r="D1575" s="199"/>
      <c r="E1575" s="199"/>
      <c r="F1575" s="199"/>
      <c r="G1575" s="199"/>
      <c r="H1575" s="199"/>
      <c r="I1575" s="199"/>
      <c r="J1575" s="199"/>
      <c r="K1575" s="205"/>
      <c r="L1575" s="199"/>
    </row>
    <row r="1576">
      <c r="A1576" s="199"/>
      <c r="B1576" s="199"/>
      <c r="C1576" s="199"/>
      <c r="D1576" s="199"/>
      <c r="E1576" s="199"/>
      <c r="F1576" s="199"/>
      <c r="G1576" s="199"/>
      <c r="H1576" s="199"/>
      <c r="I1576" s="199"/>
      <c r="J1576" s="199"/>
      <c r="K1576" s="205"/>
      <c r="L1576" s="199"/>
    </row>
    <row r="1577">
      <c r="A1577" s="199"/>
      <c r="B1577" s="199"/>
      <c r="C1577" s="199"/>
      <c r="D1577" s="199"/>
      <c r="E1577" s="199"/>
      <c r="F1577" s="199"/>
      <c r="G1577" s="199"/>
      <c r="H1577" s="199"/>
      <c r="I1577" s="199"/>
      <c r="J1577" s="199"/>
      <c r="K1577" s="205"/>
      <c r="L1577" s="199"/>
    </row>
    <row r="1578">
      <c r="A1578" s="199"/>
      <c r="B1578" s="199"/>
      <c r="C1578" s="199"/>
      <c r="D1578" s="199"/>
      <c r="E1578" s="199"/>
      <c r="F1578" s="199"/>
      <c r="G1578" s="199"/>
      <c r="H1578" s="199"/>
      <c r="I1578" s="199"/>
      <c r="J1578" s="199"/>
      <c r="K1578" s="205"/>
      <c r="L1578" s="199"/>
    </row>
    <row r="1579">
      <c r="A1579" s="199"/>
      <c r="B1579" s="199"/>
      <c r="C1579" s="199"/>
      <c r="D1579" s="199"/>
      <c r="E1579" s="199"/>
      <c r="F1579" s="199"/>
      <c r="G1579" s="199"/>
      <c r="H1579" s="199"/>
      <c r="I1579" s="199"/>
      <c r="J1579" s="199"/>
      <c r="K1579" s="205"/>
      <c r="L1579" s="199"/>
    </row>
    <row r="1580">
      <c r="A1580" s="199"/>
      <c r="B1580" s="199"/>
      <c r="C1580" s="199"/>
      <c r="D1580" s="199"/>
      <c r="E1580" s="199"/>
      <c r="F1580" s="199"/>
      <c r="G1580" s="199"/>
      <c r="H1580" s="199"/>
      <c r="I1580" s="199"/>
      <c r="J1580" s="199"/>
      <c r="K1580" s="205"/>
      <c r="L1580" s="199"/>
    </row>
    <row r="1581">
      <c r="A1581" s="199"/>
      <c r="B1581" s="199"/>
      <c r="C1581" s="199"/>
      <c r="D1581" s="199"/>
      <c r="E1581" s="199"/>
      <c r="F1581" s="199"/>
      <c r="G1581" s="199"/>
      <c r="H1581" s="199"/>
      <c r="I1581" s="199"/>
      <c r="J1581" s="199"/>
      <c r="K1581" s="205"/>
      <c r="L1581" s="199"/>
    </row>
    <row r="1582">
      <c r="A1582" s="199"/>
      <c r="B1582" s="199"/>
      <c r="C1582" s="199"/>
      <c r="D1582" s="199"/>
      <c r="E1582" s="199"/>
      <c r="F1582" s="199"/>
      <c r="G1582" s="199"/>
      <c r="H1582" s="199"/>
      <c r="I1582" s="199"/>
      <c r="J1582" s="199"/>
      <c r="K1582" s="205"/>
      <c r="L1582" s="199"/>
    </row>
    <row r="1583">
      <c r="A1583" s="199"/>
      <c r="B1583" s="199"/>
      <c r="C1583" s="199"/>
      <c r="D1583" s="199"/>
      <c r="E1583" s="199"/>
      <c r="F1583" s="199"/>
      <c r="G1583" s="199"/>
      <c r="H1583" s="199"/>
      <c r="I1583" s="199"/>
      <c r="J1583" s="199"/>
      <c r="K1583" s="205"/>
      <c r="L1583" s="199"/>
    </row>
    <row r="1584">
      <c r="A1584" s="199"/>
      <c r="B1584" s="199"/>
      <c r="C1584" s="199"/>
      <c r="D1584" s="199"/>
      <c r="E1584" s="199"/>
      <c r="F1584" s="199"/>
      <c r="G1584" s="199"/>
      <c r="H1584" s="199"/>
      <c r="I1584" s="199"/>
      <c r="J1584" s="199"/>
      <c r="K1584" s="205"/>
      <c r="L1584" s="199"/>
    </row>
    <row r="1585">
      <c r="A1585" s="199"/>
      <c r="B1585" s="199"/>
      <c r="C1585" s="199"/>
      <c r="D1585" s="199"/>
      <c r="E1585" s="199"/>
      <c r="F1585" s="199"/>
      <c r="G1585" s="199"/>
      <c r="H1585" s="199"/>
      <c r="I1585" s="199"/>
      <c r="J1585" s="199"/>
      <c r="K1585" s="205"/>
      <c r="L1585" s="199"/>
    </row>
    <row r="1586">
      <c r="A1586" s="199"/>
      <c r="B1586" s="199"/>
      <c r="C1586" s="199"/>
      <c r="D1586" s="199"/>
      <c r="E1586" s="199"/>
      <c r="F1586" s="199"/>
      <c r="G1586" s="199"/>
      <c r="H1586" s="199"/>
      <c r="I1586" s="199"/>
      <c r="J1586" s="199"/>
      <c r="K1586" s="205"/>
      <c r="L1586" s="199"/>
    </row>
    <row r="1587">
      <c r="A1587" s="199"/>
      <c r="B1587" s="199"/>
      <c r="C1587" s="199"/>
      <c r="D1587" s="199"/>
      <c r="E1587" s="199"/>
      <c r="F1587" s="199"/>
      <c r="G1587" s="199"/>
      <c r="H1587" s="199"/>
      <c r="I1587" s="199"/>
      <c r="J1587" s="199"/>
      <c r="K1587" s="205"/>
      <c r="L1587" s="199"/>
    </row>
    <row r="1588">
      <c r="A1588" s="199"/>
      <c r="B1588" s="199"/>
      <c r="C1588" s="199"/>
      <c r="D1588" s="199"/>
      <c r="E1588" s="199"/>
      <c r="F1588" s="199"/>
      <c r="G1588" s="199"/>
      <c r="H1588" s="199"/>
      <c r="I1588" s="199"/>
      <c r="J1588" s="199"/>
      <c r="K1588" s="205"/>
      <c r="L1588" s="199"/>
    </row>
    <row r="1589">
      <c r="A1589" s="199"/>
      <c r="B1589" s="199"/>
      <c r="C1589" s="199"/>
      <c r="D1589" s="199"/>
      <c r="E1589" s="199"/>
      <c r="F1589" s="199"/>
      <c r="G1589" s="199"/>
      <c r="H1589" s="199"/>
      <c r="I1589" s="199"/>
      <c r="J1589" s="199"/>
      <c r="K1589" s="205"/>
      <c r="L1589" s="199"/>
    </row>
    <row r="1590">
      <c r="A1590" s="199"/>
      <c r="B1590" s="199"/>
      <c r="C1590" s="199"/>
      <c r="D1590" s="199"/>
      <c r="E1590" s="199"/>
      <c r="F1590" s="199"/>
      <c r="G1590" s="199"/>
      <c r="H1590" s="199"/>
      <c r="I1590" s="199"/>
      <c r="J1590" s="199"/>
      <c r="K1590" s="205"/>
      <c r="L1590" s="199"/>
    </row>
    <row r="1591">
      <c r="A1591" s="199"/>
      <c r="B1591" s="199"/>
      <c r="C1591" s="199"/>
      <c r="D1591" s="199"/>
      <c r="E1591" s="199"/>
      <c r="F1591" s="199"/>
      <c r="G1591" s="199"/>
      <c r="H1591" s="199"/>
      <c r="I1591" s="199"/>
      <c r="J1591" s="199"/>
      <c r="K1591" s="205"/>
      <c r="L1591" s="199"/>
    </row>
    <row r="1592">
      <c r="A1592" s="199"/>
      <c r="B1592" s="199"/>
      <c r="C1592" s="199"/>
      <c r="D1592" s="199"/>
      <c r="E1592" s="199"/>
      <c r="F1592" s="199"/>
      <c r="G1592" s="199"/>
      <c r="H1592" s="199"/>
      <c r="I1592" s="199"/>
      <c r="J1592" s="199"/>
      <c r="K1592" s="205"/>
      <c r="L1592" s="199"/>
    </row>
    <row r="1593">
      <c r="A1593" s="199"/>
      <c r="B1593" s="199"/>
      <c r="C1593" s="199"/>
      <c r="D1593" s="199"/>
      <c r="E1593" s="199"/>
      <c r="F1593" s="199"/>
      <c r="G1593" s="199"/>
      <c r="H1593" s="199"/>
      <c r="I1593" s="199"/>
      <c r="J1593" s="199"/>
      <c r="K1593" s="205"/>
      <c r="L1593" s="199"/>
    </row>
    <row r="1594">
      <c r="A1594" s="199"/>
      <c r="B1594" s="199"/>
      <c r="C1594" s="199"/>
      <c r="D1594" s="199"/>
      <c r="E1594" s="199"/>
      <c r="F1594" s="199"/>
      <c r="G1594" s="199"/>
      <c r="H1594" s="199"/>
      <c r="I1594" s="199"/>
      <c r="J1594" s="199"/>
      <c r="K1594" s="205"/>
      <c r="L1594" s="199"/>
    </row>
    <row r="1595">
      <c r="A1595" s="199"/>
      <c r="B1595" s="199"/>
      <c r="C1595" s="199"/>
      <c r="D1595" s="199"/>
      <c r="E1595" s="199"/>
      <c r="F1595" s="199"/>
      <c r="G1595" s="199"/>
      <c r="H1595" s="199"/>
      <c r="I1595" s="199"/>
      <c r="J1595" s="199"/>
      <c r="K1595" s="205"/>
      <c r="L1595" s="199"/>
    </row>
    <row r="1596">
      <c r="A1596" s="199"/>
      <c r="B1596" s="199"/>
      <c r="C1596" s="199"/>
      <c r="D1596" s="199"/>
      <c r="E1596" s="199"/>
      <c r="F1596" s="199"/>
      <c r="G1596" s="199"/>
      <c r="H1596" s="199"/>
      <c r="I1596" s="199"/>
      <c r="J1596" s="199"/>
      <c r="K1596" s="205"/>
      <c r="L1596" s="199"/>
    </row>
    <row r="1597">
      <c r="A1597" s="199"/>
      <c r="B1597" s="199"/>
      <c r="C1597" s="199"/>
      <c r="D1597" s="199"/>
      <c r="E1597" s="199"/>
      <c r="F1597" s="199"/>
      <c r="G1597" s="199"/>
      <c r="H1597" s="199"/>
      <c r="I1597" s="199"/>
      <c r="J1597" s="199"/>
      <c r="K1597" s="205"/>
      <c r="L1597" s="199"/>
    </row>
    <row r="1598">
      <c r="A1598" s="199"/>
      <c r="B1598" s="199"/>
      <c r="C1598" s="199"/>
      <c r="D1598" s="199"/>
      <c r="E1598" s="199"/>
      <c r="F1598" s="199"/>
      <c r="G1598" s="199"/>
      <c r="H1598" s="199"/>
      <c r="I1598" s="199"/>
      <c r="J1598" s="199"/>
      <c r="K1598" s="205"/>
      <c r="L1598" s="199"/>
    </row>
    <row r="1599">
      <c r="A1599" s="199"/>
      <c r="B1599" s="199"/>
      <c r="C1599" s="199"/>
      <c r="D1599" s="199"/>
      <c r="E1599" s="199"/>
      <c r="F1599" s="199"/>
      <c r="G1599" s="199"/>
      <c r="H1599" s="199"/>
      <c r="I1599" s="199"/>
      <c r="J1599" s="199"/>
      <c r="K1599" s="205"/>
      <c r="L1599" s="199"/>
    </row>
    <row r="1600">
      <c r="A1600" s="199"/>
      <c r="B1600" s="199"/>
      <c r="C1600" s="199"/>
      <c r="D1600" s="199"/>
      <c r="E1600" s="199"/>
      <c r="F1600" s="199"/>
      <c r="G1600" s="199"/>
      <c r="H1600" s="199"/>
      <c r="I1600" s="199"/>
      <c r="J1600" s="199"/>
      <c r="K1600" s="205"/>
      <c r="L1600" s="199"/>
    </row>
    <row r="1601">
      <c r="A1601" s="199"/>
      <c r="B1601" s="199"/>
      <c r="C1601" s="199"/>
      <c r="D1601" s="199"/>
      <c r="E1601" s="199"/>
      <c r="F1601" s="199"/>
      <c r="G1601" s="199"/>
      <c r="H1601" s="199"/>
      <c r="I1601" s="199"/>
      <c r="J1601" s="199"/>
      <c r="K1601" s="205"/>
      <c r="L1601" s="199"/>
    </row>
    <row r="1602">
      <c r="A1602" s="199"/>
      <c r="B1602" s="199"/>
      <c r="C1602" s="199"/>
      <c r="D1602" s="199"/>
      <c r="E1602" s="199"/>
      <c r="F1602" s="199"/>
      <c r="G1602" s="199"/>
      <c r="H1602" s="199"/>
      <c r="I1602" s="199"/>
      <c r="J1602" s="199"/>
      <c r="K1602" s="205"/>
      <c r="L1602" s="199"/>
    </row>
    <row r="1603">
      <c r="A1603" s="199"/>
      <c r="B1603" s="199"/>
      <c r="C1603" s="199"/>
      <c r="D1603" s="199"/>
      <c r="E1603" s="199"/>
      <c r="F1603" s="199"/>
      <c r="G1603" s="199"/>
      <c r="H1603" s="199"/>
      <c r="I1603" s="199"/>
      <c r="J1603" s="199"/>
      <c r="K1603" s="205"/>
      <c r="L1603" s="199"/>
    </row>
    <row r="1604">
      <c r="A1604" s="199"/>
      <c r="B1604" s="199"/>
      <c r="C1604" s="199"/>
      <c r="D1604" s="199"/>
      <c r="E1604" s="199"/>
      <c r="F1604" s="199"/>
      <c r="G1604" s="199"/>
      <c r="H1604" s="199"/>
      <c r="I1604" s="199"/>
      <c r="J1604" s="199"/>
      <c r="K1604" s="205"/>
      <c r="L1604" s="199"/>
    </row>
    <row r="1605">
      <c r="A1605" s="199"/>
      <c r="B1605" s="199"/>
      <c r="C1605" s="199"/>
      <c r="D1605" s="199"/>
      <c r="E1605" s="199"/>
      <c r="F1605" s="199"/>
      <c r="G1605" s="199"/>
      <c r="H1605" s="199"/>
      <c r="I1605" s="199"/>
      <c r="J1605" s="199"/>
      <c r="K1605" s="205"/>
      <c r="L1605" s="199"/>
    </row>
    <row r="1606">
      <c r="A1606" s="199"/>
      <c r="B1606" s="199"/>
      <c r="C1606" s="199"/>
      <c r="D1606" s="199"/>
      <c r="E1606" s="199"/>
      <c r="F1606" s="199"/>
      <c r="G1606" s="199"/>
      <c r="H1606" s="199"/>
      <c r="I1606" s="199"/>
      <c r="J1606" s="199"/>
      <c r="K1606" s="205"/>
      <c r="L1606" s="199"/>
    </row>
    <row r="1607">
      <c r="A1607" s="199"/>
      <c r="B1607" s="199"/>
      <c r="C1607" s="199"/>
      <c r="D1607" s="199"/>
      <c r="E1607" s="199"/>
      <c r="F1607" s="199"/>
      <c r="G1607" s="199"/>
      <c r="H1607" s="199"/>
      <c r="I1607" s="199"/>
      <c r="J1607" s="199"/>
      <c r="K1607" s="205"/>
      <c r="L1607" s="199"/>
    </row>
    <row r="1608">
      <c r="A1608" s="199"/>
      <c r="B1608" s="199"/>
      <c r="C1608" s="199"/>
      <c r="D1608" s="199"/>
      <c r="E1608" s="199"/>
      <c r="F1608" s="199"/>
      <c r="G1608" s="199"/>
      <c r="H1608" s="199"/>
      <c r="I1608" s="199"/>
      <c r="J1608" s="199"/>
      <c r="K1608" s="205"/>
      <c r="L1608" s="199"/>
    </row>
    <row r="1609">
      <c r="A1609" s="199"/>
      <c r="B1609" s="199"/>
      <c r="C1609" s="199"/>
      <c r="D1609" s="199"/>
      <c r="E1609" s="199"/>
      <c r="F1609" s="199"/>
      <c r="G1609" s="199"/>
      <c r="H1609" s="199"/>
      <c r="I1609" s="199"/>
      <c r="J1609" s="199"/>
      <c r="K1609" s="205"/>
      <c r="L1609" s="199"/>
    </row>
    <row r="1610">
      <c r="A1610" s="199"/>
      <c r="B1610" s="199"/>
      <c r="C1610" s="199"/>
      <c r="D1610" s="199"/>
      <c r="E1610" s="199"/>
      <c r="F1610" s="199"/>
      <c r="G1610" s="199"/>
      <c r="H1610" s="199"/>
      <c r="I1610" s="199"/>
      <c r="J1610" s="199"/>
      <c r="K1610" s="205"/>
      <c r="L1610" s="199"/>
    </row>
    <row r="1611">
      <c r="A1611" s="199"/>
      <c r="B1611" s="199"/>
      <c r="C1611" s="199"/>
      <c r="D1611" s="199"/>
      <c r="E1611" s="199"/>
      <c r="F1611" s="199"/>
      <c r="G1611" s="199"/>
      <c r="H1611" s="199"/>
      <c r="I1611" s="199"/>
      <c r="J1611" s="199"/>
      <c r="K1611" s="205"/>
      <c r="L1611" s="199"/>
    </row>
    <row r="1612">
      <c r="A1612" s="199"/>
      <c r="B1612" s="199"/>
      <c r="C1612" s="199"/>
      <c r="D1612" s="199"/>
      <c r="E1612" s="199"/>
      <c r="F1612" s="199"/>
      <c r="G1612" s="199"/>
      <c r="H1612" s="199"/>
      <c r="I1612" s="199"/>
      <c r="J1612" s="199"/>
      <c r="K1612" s="205"/>
      <c r="L1612" s="199"/>
    </row>
    <row r="1613">
      <c r="A1613" s="199"/>
      <c r="B1613" s="199"/>
      <c r="C1613" s="199"/>
      <c r="D1613" s="199"/>
      <c r="E1613" s="199"/>
      <c r="F1613" s="199"/>
      <c r="G1613" s="199"/>
      <c r="H1613" s="199"/>
      <c r="I1613" s="199"/>
      <c r="J1613" s="199"/>
      <c r="K1613" s="205"/>
      <c r="L1613" s="199"/>
    </row>
    <row r="1614">
      <c r="A1614" s="199"/>
      <c r="B1614" s="199"/>
      <c r="C1614" s="199"/>
      <c r="D1614" s="199"/>
      <c r="E1614" s="199"/>
      <c r="F1614" s="199"/>
      <c r="G1614" s="199"/>
      <c r="H1614" s="199"/>
      <c r="I1614" s="199"/>
      <c r="J1614" s="199"/>
      <c r="K1614" s="205"/>
      <c r="L1614" s="199"/>
    </row>
    <row r="1615">
      <c r="A1615" s="199"/>
      <c r="B1615" s="199"/>
      <c r="C1615" s="199"/>
      <c r="D1615" s="199"/>
      <c r="E1615" s="199"/>
      <c r="F1615" s="199"/>
      <c r="G1615" s="199"/>
      <c r="H1615" s="199"/>
      <c r="I1615" s="199"/>
      <c r="J1615" s="199"/>
      <c r="K1615" s="205"/>
      <c r="L1615" s="199"/>
    </row>
    <row r="1616">
      <c r="A1616" s="199"/>
      <c r="B1616" s="199"/>
      <c r="C1616" s="199"/>
      <c r="D1616" s="199"/>
      <c r="E1616" s="199"/>
      <c r="F1616" s="199"/>
      <c r="G1616" s="199"/>
      <c r="H1616" s="199"/>
      <c r="I1616" s="199"/>
      <c r="J1616" s="199"/>
      <c r="K1616" s="205"/>
      <c r="L1616" s="199"/>
    </row>
    <row r="1617">
      <c r="A1617" s="199"/>
      <c r="B1617" s="199"/>
      <c r="C1617" s="199"/>
      <c r="D1617" s="199"/>
      <c r="E1617" s="199"/>
      <c r="F1617" s="199"/>
      <c r="G1617" s="199"/>
      <c r="H1617" s="199"/>
      <c r="I1617" s="199"/>
      <c r="J1617" s="199"/>
      <c r="K1617" s="205"/>
      <c r="L1617" s="199"/>
    </row>
    <row r="1618">
      <c r="A1618" s="199"/>
      <c r="B1618" s="199"/>
      <c r="C1618" s="199"/>
      <c r="D1618" s="199"/>
      <c r="E1618" s="199"/>
      <c r="F1618" s="199"/>
      <c r="G1618" s="199"/>
      <c r="H1618" s="199"/>
      <c r="I1618" s="199"/>
      <c r="J1618" s="199"/>
      <c r="K1618" s="205"/>
      <c r="L1618" s="199"/>
    </row>
    <row r="1619">
      <c r="A1619" s="199"/>
      <c r="B1619" s="199"/>
      <c r="C1619" s="199"/>
      <c r="D1619" s="199"/>
      <c r="E1619" s="199"/>
      <c r="F1619" s="199"/>
      <c r="G1619" s="199"/>
      <c r="H1619" s="199"/>
      <c r="I1619" s="199"/>
      <c r="J1619" s="199"/>
      <c r="K1619" s="205"/>
      <c r="L1619" s="199"/>
    </row>
    <row r="1620">
      <c r="A1620" s="199"/>
      <c r="B1620" s="199"/>
      <c r="C1620" s="199"/>
      <c r="D1620" s="199"/>
      <c r="E1620" s="199"/>
      <c r="F1620" s="199"/>
      <c r="G1620" s="199"/>
      <c r="H1620" s="199"/>
      <c r="I1620" s="199"/>
      <c r="J1620" s="199"/>
      <c r="K1620" s="205"/>
      <c r="L1620" s="199"/>
    </row>
    <row r="1621">
      <c r="A1621" s="199"/>
      <c r="B1621" s="199"/>
      <c r="C1621" s="199"/>
      <c r="D1621" s="199"/>
      <c r="E1621" s="199"/>
      <c r="F1621" s="199"/>
      <c r="G1621" s="199"/>
      <c r="H1621" s="199"/>
      <c r="I1621" s="199"/>
      <c r="J1621" s="199"/>
      <c r="K1621" s="205"/>
      <c r="L1621" s="199"/>
    </row>
    <row r="1622">
      <c r="A1622" s="199"/>
      <c r="B1622" s="199"/>
      <c r="C1622" s="199"/>
      <c r="D1622" s="199"/>
      <c r="E1622" s="199"/>
      <c r="F1622" s="199"/>
      <c r="G1622" s="199"/>
      <c r="H1622" s="199"/>
      <c r="I1622" s="199"/>
      <c r="J1622" s="199"/>
      <c r="K1622" s="205"/>
      <c r="L1622" s="199"/>
    </row>
    <row r="1623">
      <c r="A1623" s="199"/>
      <c r="B1623" s="199"/>
      <c r="C1623" s="199"/>
      <c r="D1623" s="199"/>
      <c r="E1623" s="199"/>
      <c r="F1623" s="199"/>
      <c r="G1623" s="199"/>
      <c r="H1623" s="199"/>
      <c r="I1623" s="199"/>
      <c r="J1623" s="199"/>
      <c r="K1623" s="205"/>
      <c r="L1623" s="199"/>
    </row>
    <row r="1624">
      <c r="A1624" s="199"/>
      <c r="B1624" s="199"/>
      <c r="C1624" s="199"/>
      <c r="D1624" s="199"/>
      <c r="E1624" s="199"/>
      <c r="F1624" s="199"/>
      <c r="G1624" s="199"/>
      <c r="H1624" s="199"/>
      <c r="I1624" s="199"/>
      <c r="J1624" s="199"/>
      <c r="K1624" s="205"/>
      <c r="L1624" s="199"/>
    </row>
    <row r="1625">
      <c r="A1625" s="199"/>
      <c r="B1625" s="199"/>
      <c r="C1625" s="199"/>
      <c r="D1625" s="199"/>
      <c r="E1625" s="199"/>
      <c r="F1625" s="199"/>
      <c r="G1625" s="199"/>
      <c r="H1625" s="199"/>
      <c r="I1625" s="199"/>
      <c r="J1625" s="199"/>
      <c r="K1625" s="205"/>
      <c r="L1625" s="199"/>
    </row>
    <row r="1626">
      <c r="A1626" s="199"/>
      <c r="B1626" s="199"/>
      <c r="C1626" s="199"/>
      <c r="D1626" s="199"/>
      <c r="E1626" s="199"/>
      <c r="F1626" s="199"/>
      <c r="G1626" s="199"/>
      <c r="H1626" s="199"/>
      <c r="I1626" s="199"/>
      <c r="J1626" s="199"/>
      <c r="K1626" s="205"/>
      <c r="L1626" s="199"/>
    </row>
    <row r="1627">
      <c r="A1627" s="199"/>
      <c r="B1627" s="199"/>
      <c r="C1627" s="199"/>
      <c r="D1627" s="199"/>
      <c r="E1627" s="199"/>
      <c r="F1627" s="199"/>
      <c r="G1627" s="199"/>
      <c r="H1627" s="199"/>
      <c r="I1627" s="199"/>
      <c r="J1627" s="199"/>
      <c r="K1627" s="205"/>
      <c r="L1627" s="199"/>
    </row>
    <row r="1628">
      <c r="A1628" s="199"/>
      <c r="B1628" s="199"/>
      <c r="C1628" s="199"/>
      <c r="D1628" s="199"/>
      <c r="E1628" s="199"/>
      <c r="F1628" s="199"/>
      <c r="G1628" s="199"/>
      <c r="H1628" s="199"/>
      <c r="I1628" s="199"/>
      <c r="J1628" s="199"/>
      <c r="K1628" s="205"/>
      <c r="L1628" s="199"/>
    </row>
    <row r="1629">
      <c r="A1629" s="199"/>
      <c r="B1629" s="199"/>
      <c r="C1629" s="199"/>
      <c r="D1629" s="199"/>
      <c r="E1629" s="199"/>
      <c r="F1629" s="199"/>
      <c r="G1629" s="199"/>
      <c r="H1629" s="199"/>
      <c r="I1629" s="199"/>
      <c r="J1629" s="199"/>
      <c r="K1629" s="205"/>
      <c r="L1629" s="199"/>
    </row>
    <row r="1630">
      <c r="A1630" s="199"/>
      <c r="B1630" s="199"/>
      <c r="C1630" s="199"/>
      <c r="D1630" s="199"/>
      <c r="E1630" s="199"/>
      <c r="F1630" s="199"/>
      <c r="G1630" s="199"/>
      <c r="H1630" s="199"/>
      <c r="I1630" s="199"/>
      <c r="J1630" s="199"/>
      <c r="K1630" s="205"/>
      <c r="L1630" s="199"/>
    </row>
    <row r="1631">
      <c r="A1631" s="199"/>
      <c r="B1631" s="199"/>
      <c r="C1631" s="199"/>
      <c r="D1631" s="199"/>
      <c r="E1631" s="199"/>
      <c r="F1631" s="199"/>
      <c r="G1631" s="199"/>
      <c r="H1631" s="199"/>
      <c r="I1631" s="199"/>
      <c r="J1631" s="199"/>
      <c r="K1631" s="205"/>
      <c r="L1631" s="199"/>
    </row>
    <row r="1632">
      <c r="A1632" s="199"/>
      <c r="B1632" s="199"/>
      <c r="C1632" s="199"/>
      <c r="D1632" s="199"/>
      <c r="E1632" s="199"/>
      <c r="F1632" s="199"/>
      <c r="G1632" s="199"/>
      <c r="H1632" s="199"/>
      <c r="I1632" s="199"/>
      <c r="J1632" s="199"/>
      <c r="K1632" s="205"/>
      <c r="L1632" s="199"/>
    </row>
    <row r="1633">
      <c r="A1633" s="199"/>
      <c r="B1633" s="199"/>
      <c r="C1633" s="199"/>
      <c r="D1633" s="199"/>
      <c r="E1633" s="199"/>
      <c r="F1633" s="199"/>
      <c r="G1633" s="199"/>
      <c r="H1633" s="199"/>
      <c r="I1633" s="199"/>
      <c r="J1633" s="199"/>
      <c r="K1633" s="205"/>
      <c r="L1633" s="199"/>
    </row>
    <row r="1634">
      <c r="A1634" s="199"/>
      <c r="B1634" s="199"/>
      <c r="C1634" s="199"/>
      <c r="D1634" s="199"/>
      <c r="E1634" s="199"/>
      <c r="F1634" s="199"/>
      <c r="G1634" s="199"/>
      <c r="H1634" s="199"/>
      <c r="I1634" s="199"/>
      <c r="J1634" s="199"/>
      <c r="K1634" s="205"/>
      <c r="L1634" s="199"/>
    </row>
    <row r="1635">
      <c r="A1635" s="199"/>
      <c r="B1635" s="199"/>
      <c r="C1635" s="199"/>
      <c r="D1635" s="199"/>
      <c r="E1635" s="199"/>
      <c r="F1635" s="199"/>
      <c r="G1635" s="199"/>
      <c r="H1635" s="199"/>
      <c r="I1635" s="199"/>
      <c r="J1635" s="199"/>
      <c r="K1635" s="205"/>
      <c r="L1635" s="199"/>
    </row>
    <row r="1636">
      <c r="A1636" s="199"/>
      <c r="B1636" s="199"/>
      <c r="C1636" s="199"/>
      <c r="D1636" s="199"/>
      <c r="E1636" s="199"/>
      <c r="F1636" s="199"/>
      <c r="G1636" s="199"/>
      <c r="H1636" s="199"/>
      <c r="I1636" s="199"/>
      <c r="J1636" s="199"/>
      <c r="K1636" s="205"/>
      <c r="L1636" s="199"/>
    </row>
    <row r="1637">
      <c r="A1637" s="199"/>
      <c r="B1637" s="199"/>
      <c r="C1637" s="199"/>
      <c r="D1637" s="199"/>
      <c r="E1637" s="199"/>
      <c r="F1637" s="199"/>
      <c r="G1637" s="199"/>
      <c r="H1637" s="199"/>
      <c r="I1637" s="199"/>
      <c r="J1637" s="199"/>
      <c r="K1637" s="205"/>
      <c r="L1637" s="199"/>
    </row>
    <row r="1638">
      <c r="A1638" s="199"/>
      <c r="B1638" s="199"/>
      <c r="C1638" s="199"/>
      <c r="D1638" s="199"/>
      <c r="E1638" s="199"/>
      <c r="F1638" s="199"/>
      <c r="G1638" s="199"/>
      <c r="H1638" s="199"/>
      <c r="I1638" s="199"/>
      <c r="J1638" s="199"/>
      <c r="K1638" s="205"/>
      <c r="L1638" s="199"/>
    </row>
    <row r="1639">
      <c r="A1639" s="199"/>
      <c r="B1639" s="199"/>
      <c r="C1639" s="199"/>
      <c r="D1639" s="199"/>
      <c r="E1639" s="199"/>
      <c r="F1639" s="199"/>
      <c r="G1639" s="199"/>
      <c r="H1639" s="199"/>
      <c r="I1639" s="199"/>
      <c r="J1639" s="199"/>
      <c r="K1639" s="205"/>
      <c r="L1639" s="199"/>
    </row>
    <row r="1640">
      <c r="A1640" s="199"/>
      <c r="B1640" s="199"/>
      <c r="C1640" s="199"/>
      <c r="D1640" s="199"/>
      <c r="E1640" s="199"/>
      <c r="F1640" s="199"/>
      <c r="G1640" s="199"/>
      <c r="H1640" s="199"/>
      <c r="I1640" s="199"/>
      <c r="J1640" s="199"/>
      <c r="K1640" s="205"/>
      <c r="L1640" s="199"/>
    </row>
    <row r="1641">
      <c r="A1641" s="199"/>
      <c r="B1641" s="199"/>
      <c r="C1641" s="199"/>
      <c r="D1641" s="199"/>
      <c r="E1641" s="199"/>
      <c r="F1641" s="199"/>
      <c r="G1641" s="199"/>
      <c r="H1641" s="199"/>
      <c r="I1641" s="199"/>
      <c r="J1641" s="199"/>
      <c r="K1641" s="205"/>
      <c r="L1641" s="199"/>
    </row>
    <row r="1642">
      <c r="A1642" s="199"/>
      <c r="B1642" s="199"/>
      <c r="C1642" s="199"/>
      <c r="D1642" s="199"/>
      <c r="E1642" s="199"/>
      <c r="F1642" s="199"/>
      <c r="G1642" s="199"/>
      <c r="H1642" s="199"/>
      <c r="I1642" s="199"/>
      <c r="J1642" s="199"/>
      <c r="K1642" s="205"/>
      <c r="L1642" s="199"/>
    </row>
    <row r="1643">
      <c r="A1643" s="199"/>
      <c r="B1643" s="199"/>
      <c r="C1643" s="199"/>
      <c r="D1643" s="199"/>
      <c r="E1643" s="199"/>
      <c r="F1643" s="199"/>
      <c r="G1643" s="199"/>
      <c r="H1643" s="199"/>
      <c r="I1643" s="199"/>
      <c r="J1643" s="199"/>
      <c r="K1643" s="205"/>
      <c r="L1643" s="199"/>
    </row>
    <row r="1644">
      <c r="A1644" s="199"/>
      <c r="B1644" s="199"/>
      <c r="C1644" s="199"/>
      <c r="D1644" s="199"/>
      <c r="E1644" s="199"/>
      <c r="F1644" s="199"/>
      <c r="G1644" s="199"/>
      <c r="H1644" s="199"/>
      <c r="I1644" s="199"/>
      <c r="J1644" s="199"/>
      <c r="K1644" s="205"/>
      <c r="L1644" s="199"/>
    </row>
    <row r="1645">
      <c r="A1645" s="199"/>
      <c r="B1645" s="199"/>
      <c r="C1645" s="199"/>
      <c r="D1645" s="199"/>
      <c r="E1645" s="199"/>
      <c r="F1645" s="199"/>
      <c r="G1645" s="199"/>
      <c r="H1645" s="199"/>
      <c r="I1645" s="199"/>
      <c r="J1645" s="199"/>
      <c r="K1645" s="205"/>
      <c r="L1645" s="199"/>
    </row>
    <row r="1646">
      <c r="A1646" s="199"/>
      <c r="B1646" s="199"/>
      <c r="C1646" s="199"/>
      <c r="D1646" s="199"/>
      <c r="E1646" s="199"/>
      <c r="F1646" s="199"/>
      <c r="G1646" s="199"/>
      <c r="H1646" s="199"/>
      <c r="I1646" s="199"/>
      <c r="J1646" s="199"/>
      <c r="K1646" s="205"/>
      <c r="L1646" s="199"/>
    </row>
    <row r="1647">
      <c r="A1647" s="199"/>
      <c r="B1647" s="199"/>
      <c r="C1647" s="199"/>
      <c r="D1647" s="199"/>
      <c r="E1647" s="199"/>
      <c r="F1647" s="199"/>
      <c r="G1647" s="199"/>
      <c r="H1647" s="199"/>
      <c r="I1647" s="199"/>
      <c r="J1647" s="199"/>
      <c r="K1647" s="205"/>
      <c r="L1647" s="199"/>
    </row>
    <row r="1648">
      <c r="A1648" s="199"/>
      <c r="B1648" s="199"/>
      <c r="C1648" s="199"/>
      <c r="D1648" s="199"/>
      <c r="E1648" s="199"/>
      <c r="F1648" s="199"/>
      <c r="G1648" s="199"/>
      <c r="H1648" s="199"/>
      <c r="I1648" s="199"/>
      <c r="J1648" s="199"/>
      <c r="K1648" s="205"/>
      <c r="L1648" s="199"/>
    </row>
    <row r="1649">
      <c r="A1649" s="199"/>
      <c r="B1649" s="199"/>
      <c r="C1649" s="199"/>
      <c r="D1649" s="199"/>
      <c r="E1649" s="199"/>
      <c r="F1649" s="199"/>
      <c r="G1649" s="199"/>
      <c r="H1649" s="199"/>
      <c r="I1649" s="199"/>
      <c r="J1649" s="199"/>
      <c r="K1649" s="205"/>
      <c r="L1649" s="199"/>
    </row>
    <row r="1650">
      <c r="A1650" s="199"/>
      <c r="B1650" s="199"/>
      <c r="C1650" s="199"/>
      <c r="D1650" s="199"/>
      <c r="E1650" s="199"/>
      <c r="F1650" s="199"/>
      <c r="G1650" s="199"/>
      <c r="H1650" s="199"/>
      <c r="I1650" s="199"/>
      <c r="J1650" s="199"/>
      <c r="K1650" s="205"/>
      <c r="L1650" s="199"/>
    </row>
    <row r="1651">
      <c r="A1651" s="199"/>
      <c r="B1651" s="199"/>
      <c r="C1651" s="199"/>
      <c r="D1651" s="199"/>
      <c r="E1651" s="199"/>
      <c r="F1651" s="199"/>
      <c r="G1651" s="199"/>
      <c r="H1651" s="199"/>
      <c r="I1651" s="199"/>
      <c r="J1651" s="199"/>
      <c r="K1651" s="205"/>
      <c r="L1651" s="199"/>
    </row>
    <row r="1652">
      <c r="A1652" s="199"/>
      <c r="B1652" s="199"/>
      <c r="C1652" s="199"/>
      <c r="D1652" s="199"/>
      <c r="E1652" s="199"/>
      <c r="F1652" s="199"/>
      <c r="G1652" s="199"/>
      <c r="H1652" s="199"/>
      <c r="I1652" s="199"/>
      <c r="J1652" s="199"/>
      <c r="K1652" s="205"/>
      <c r="L1652" s="199"/>
    </row>
    <row r="1653">
      <c r="A1653" s="199"/>
      <c r="B1653" s="199"/>
      <c r="C1653" s="199"/>
      <c r="D1653" s="199"/>
      <c r="E1653" s="199"/>
      <c r="F1653" s="199"/>
      <c r="G1653" s="199"/>
      <c r="H1653" s="199"/>
      <c r="I1653" s="199"/>
      <c r="J1653" s="199"/>
      <c r="K1653" s="205"/>
      <c r="L1653" s="199"/>
    </row>
    <row r="1654">
      <c r="A1654" s="199"/>
      <c r="B1654" s="199"/>
      <c r="C1654" s="199"/>
      <c r="D1654" s="199"/>
      <c r="E1654" s="199"/>
      <c r="F1654" s="199"/>
      <c r="G1654" s="199"/>
      <c r="H1654" s="199"/>
      <c r="I1654" s="199"/>
      <c r="J1654" s="199"/>
      <c r="K1654" s="205"/>
      <c r="L1654" s="199"/>
    </row>
    <row r="1655">
      <c r="A1655" s="199"/>
      <c r="B1655" s="199"/>
      <c r="C1655" s="199"/>
      <c r="D1655" s="199"/>
      <c r="E1655" s="199"/>
      <c r="F1655" s="199"/>
      <c r="G1655" s="199"/>
      <c r="H1655" s="199"/>
      <c r="I1655" s="199"/>
      <c r="J1655" s="199"/>
      <c r="K1655" s="205"/>
      <c r="L1655" s="199"/>
    </row>
    <row r="1656">
      <c r="A1656" s="199"/>
      <c r="B1656" s="199"/>
      <c r="C1656" s="199"/>
      <c r="D1656" s="199"/>
      <c r="E1656" s="199"/>
      <c r="F1656" s="199"/>
      <c r="G1656" s="199"/>
      <c r="H1656" s="199"/>
      <c r="I1656" s="199"/>
      <c r="J1656" s="199"/>
      <c r="K1656" s="205"/>
      <c r="L1656" s="199"/>
    </row>
    <row r="1657">
      <c r="A1657" s="199"/>
      <c r="B1657" s="199"/>
      <c r="C1657" s="199"/>
      <c r="D1657" s="199"/>
      <c r="E1657" s="199"/>
      <c r="F1657" s="199"/>
      <c r="G1657" s="199"/>
      <c r="H1657" s="199"/>
      <c r="I1657" s="199"/>
      <c r="J1657" s="199"/>
      <c r="K1657" s="205"/>
      <c r="L1657" s="199"/>
    </row>
    <row r="1658">
      <c r="A1658" s="199"/>
      <c r="B1658" s="199"/>
      <c r="C1658" s="199"/>
      <c r="D1658" s="199"/>
      <c r="E1658" s="199"/>
      <c r="F1658" s="199"/>
      <c r="G1658" s="199"/>
      <c r="H1658" s="199"/>
      <c r="I1658" s="199"/>
      <c r="J1658" s="199"/>
      <c r="K1658" s="205"/>
      <c r="L1658" s="199"/>
    </row>
    <row r="1659">
      <c r="A1659" s="199"/>
      <c r="B1659" s="199"/>
      <c r="C1659" s="199"/>
      <c r="D1659" s="199"/>
      <c r="E1659" s="199"/>
      <c r="F1659" s="199"/>
      <c r="G1659" s="199"/>
      <c r="H1659" s="199"/>
      <c r="I1659" s="199"/>
      <c r="J1659" s="199"/>
      <c r="K1659" s="205"/>
      <c r="L1659" s="199"/>
    </row>
    <row r="1660">
      <c r="A1660" s="199"/>
      <c r="B1660" s="199"/>
      <c r="C1660" s="199"/>
      <c r="D1660" s="199"/>
      <c r="E1660" s="199"/>
      <c r="F1660" s="199"/>
      <c r="G1660" s="199"/>
      <c r="H1660" s="199"/>
      <c r="I1660" s="199"/>
      <c r="J1660" s="199"/>
      <c r="K1660" s="205"/>
      <c r="L1660" s="199"/>
    </row>
    <row r="1661">
      <c r="A1661" s="199"/>
      <c r="B1661" s="199"/>
      <c r="C1661" s="199"/>
      <c r="D1661" s="199"/>
      <c r="E1661" s="199"/>
      <c r="F1661" s="199"/>
      <c r="G1661" s="199"/>
      <c r="H1661" s="199"/>
      <c r="I1661" s="199"/>
      <c r="J1661" s="199"/>
      <c r="K1661" s="205"/>
      <c r="L1661" s="199"/>
    </row>
    <row r="1662">
      <c r="A1662" s="199"/>
      <c r="B1662" s="199"/>
      <c r="C1662" s="199"/>
      <c r="D1662" s="199"/>
      <c r="E1662" s="199"/>
      <c r="F1662" s="199"/>
      <c r="G1662" s="199"/>
      <c r="H1662" s="199"/>
      <c r="I1662" s="199"/>
      <c r="J1662" s="199"/>
      <c r="K1662" s="205"/>
      <c r="L1662" s="199"/>
    </row>
    <row r="1663">
      <c r="A1663" s="199"/>
      <c r="B1663" s="199"/>
      <c r="C1663" s="199"/>
      <c r="D1663" s="199"/>
      <c r="E1663" s="199"/>
      <c r="F1663" s="199"/>
      <c r="G1663" s="199"/>
      <c r="H1663" s="199"/>
      <c r="I1663" s="199"/>
      <c r="J1663" s="199"/>
      <c r="K1663" s="205"/>
      <c r="L1663" s="199"/>
    </row>
    <row r="1664">
      <c r="A1664" s="199"/>
      <c r="B1664" s="199"/>
      <c r="C1664" s="199"/>
      <c r="D1664" s="199"/>
      <c r="E1664" s="199"/>
      <c r="F1664" s="199"/>
      <c r="G1664" s="199"/>
      <c r="H1664" s="199"/>
      <c r="I1664" s="199"/>
      <c r="J1664" s="199"/>
      <c r="K1664" s="205"/>
      <c r="L1664" s="199"/>
    </row>
    <row r="1665">
      <c r="A1665" s="199"/>
      <c r="B1665" s="199"/>
      <c r="C1665" s="199"/>
      <c r="D1665" s="199"/>
      <c r="E1665" s="199"/>
      <c r="F1665" s="199"/>
      <c r="G1665" s="199"/>
      <c r="H1665" s="199"/>
      <c r="I1665" s="199"/>
      <c r="J1665" s="199"/>
      <c r="K1665" s="205"/>
      <c r="L1665" s="199"/>
    </row>
    <row r="1666">
      <c r="A1666" s="199"/>
      <c r="B1666" s="199"/>
      <c r="C1666" s="199"/>
      <c r="D1666" s="199"/>
      <c r="E1666" s="199"/>
      <c r="F1666" s="199"/>
      <c r="G1666" s="199"/>
      <c r="H1666" s="199"/>
      <c r="I1666" s="199"/>
      <c r="J1666" s="199"/>
      <c r="K1666" s="205"/>
      <c r="L1666" s="199"/>
    </row>
    <row r="1667">
      <c r="A1667" s="199"/>
      <c r="B1667" s="199"/>
      <c r="C1667" s="199"/>
      <c r="D1667" s="199"/>
      <c r="E1667" s="199"/>
      <c r="F1667" s="199"/>
      <c r="G1667" s="199"/>
      <c r="H1667" s="199"/>
      <c r="I1667" s="199"/>
      <c r="J1667" s="199"/>
      <c r="K1667" s="205"/>
      <c r="L1667" s="199"/>
    </row>
    <row r="1668">
      <c r="A1668" s="199"/>
      <c r="B1668" s="199"/>
      <c r="C1668" s="199"/>
      <c r="D1668" s="199"/>
      <c r="E1668" s="199"/>
      <c r="F1668" s="199"/>
      <c r="G1668" s="199"/>
      <c r="H1668" s="199"/>
      <c r="I1668" s="199"/>
      <c r="J1668" s="199"/>
      <c r="K1668" s="205"/>
      <c r="L1668" s="199"/>
    </row>
    <row r="1669">
      <c r="A1669" s="199"/>
      <c r="B1669" s="199"/>
      <c r="C1669" s="199"/>
      <c r="D1669" s="199"/>
      <c r="E1669" s="199"/>
      <c r="F1669" s="199"/>
      <c r="G1669" s="199"/>
      <c r="H1669" s="199"/>
      <c r="I1669" s="199"/>
      <c r="J1669" s="199"/>
      <c r="K1669" s="205"/>
      <c r="L1669" s="199"/>
    </row>
    <row r="1670">
      <c r="A1670" s="199"/>
      <c r="B1670" s="199"/>
      <c r="C1670" s="199"/>
      <c r="D1670" s="199"/>
      <c r="E1670" s="199"/>
      <c r="F1670" s="199"/>
      <c r="G1670" s="199"/>
      <c r="H1670" s="199"/>
      <c r="I1670" s="199"/>
      <c r="J1670" s="199"/>
      <c r="K1670" s="205"/>
      <c r="L1670" s="199"/>
    </row>
    <row r="1671">
      <c r="A1671" s="199"/>
      <c r="B1671" s="199"/>
      <c r="C1671" s="199"/>
      <c r="D1671" s="199"/>
      <c r="E1671" s="199"/>
      <c r="F1671" s="199"/>
      <c r="G1671" s="199"/>
      <c r="H1671" s="199"/>
      <c r="I1671" s="199"/>
      <c r="J1671" s="199"/>
      <c r="K1671" s="205"/>
      <c r="L1671" s="199"/>
    </row>
    <row r="1672">
      <c r="A1672" s="199"/>
      <c r="B1672" s="199"/>
      <c r="C1672" s="199"/>
      <c r="D1672" s="199"/>
      <c r="E1672" s="199"/>
      <c r="F1672" s="199"/>
      <c r="G1672" s="199"/>
      <c r="H1672" s="199"/>
      <c r="I1672" s="199"/>
      <c r="J1672" s="199"/>
      <c r="K1672" s="205"/>
      <c r="L1672" s="199"/>
    </row>
    <row r="1673">
      <c r="A1673" s="199"/>
      <c r="B1673" s="199"/>
      <c r="C1673" s="199"/>
      <c r="D1673" s="199"/>
      <c r="E1673" s="199"/>
      <c r="F1673" s="199"/>
      <c r="G1673" s="199"/>
      <c r="H1673" s="199"/>
      <c r="I1673" s="199"/>
      <c r="J1673" s="199"/>
      <c r="K1673" s="205"/>
      <c r="L1673" s="199"/>
    </row>
    <row r="1674">
      <c r="A1674" s="199"/>
      <c r="B1674" s="199"/>
      <c r="C1674" s="199"/>
      <c r="D1674" s="199"/>
      <c r="E1674" s="199"/>
      <c r="F1674" s="199"/>
      <c r="G1674" s="199"/>
      <c r="H1674" s="199"/>
      <c r="I1674" s="199"/>
      <c r="J1674" s="199"/>
      <c r="K1674" s="205"/>
      <c r="L1674" s="199"/>
    </row>
    <row r="1675">
      <c r="A1675" s="199"/>
      <c r="B1675" s="199"/>
      <c r="C1675" s="199"/>
      <c r="D1675" s="199"/>
      <c r="E1675" s="199"/>
      <c r="F1675" s="199"/>
      <c r="G1675" s="199"/>
      <c r="H1675" s="199"/>
      <c r="I1675" s="199"/>
      <c r="J1675" s="199"/>
      <c r="K1675" s="205"/>
      <c r="L1675" s="199"/>
    </row>
    <row r="1676">
      <c r="A1676" s="199"/>
      <c r="B1676" s="199"/>
      <c r="C1676" s="199"/>
      <c r="D1676" s="199"/>
      <c r="E1676" s="199"/>
      <c r="F1676" s="199"/>
      <c r="G1676" s="199"/>
      <c r="H1676" s="199"/>
      <c r="I1676" s="199"/>
      <c r="J1676" s="199"/>
      <c r="K1676" s="205"/>
      <c r="L1676" s="199"/>
    </row>
    <row r="1677">
      <c r="A1677" s="199"/>
      <c r="B1677" s="199"/>
      <c r="C1677" s="199"/>
      <c r="D1677" s="199"/>
      <c r="E1677" s="199"/>
      <c r="F1677" s="199"/>
      <c r="G1677" s="199"/>
      <c r="H1677" s="199"/>
      <c r="I1677" s="199"/>
      <c r="J1677" s="199"/>
      <c r="K1677" s="205"/>
      <c r="L1677" s="199"/>
    </row>
    <row r="1678">
      <c r="A1678" s="199"/>
      <c r="B1678" s="199"/>
      <c r="C1678" s="199"/>
      <c r="D1678" s="199"/>
      <c r="E1678" s="199"/>
      <c r="F1678" s="199"/>
      <c r="G1678" s="199"/>
      <c r="H1678" s="199"/>
      <c r="I1678" s="199"/>
      <c r="J1678" s="199"/>
      <c r="K1678" s="205"/>
      <c r="L1678" s="199"/>
    </row>
    <row r="1679">
      <c r="A1679" s="199"/>
      <c r="B1679" s="199"/>
      <c r="C1679" s="199"/>
      <c r="D1679" s="199"/>
      <c r="E1679" s="199"/>
      <c r="F1679" s="199"/>
      <c r="G1679" s="199"/>
      <c r="H1679" s="199"/>
      <c r="I1679" s="199"/>
      <c r="J1679" s="199"/>
      <c r="K1679" s="205"/>
      <c r="L1679" s="199"/>
    </row>
    <row r="1680">
      <c r="A1680" s="199"/>
      <c r="B1680" s="199"/>
      <c r="C1680" s="199"/>
      <c r="D1680" s="199"/>
      <c r="E1680" s="199"/>
      <c r="F1680" s="199"/>
      <c r="G1680" s="199"/>
      <c r="H1680" s="199"/>
      <c r="I1680" s="199"/>
      <c r="J1680" s="199"/>
      <c r="K1680" s="205"/>
      <c r="L1680" s="199"/>
    </row>
    <row r="1681">
      <c r="A1681" s="199"/>
      <c r="B1681" s="199"/>
      <c r="C1681" s="199"/>
      <c r="D1681" s="199"/>
      <c r="E1681" s="199"/>
      <c r="F1681" s="199"/>
      <c r="G1681" s="199"/>
      <c r="H1681" s="199"/>
      <c r="I1681" s="199"/>
      <c r="J1681" s="199"/>
      <c r="K1681" s="205"/>
      <c r="L1681" s="199"/>
    </row>
    <row r="1682">
      <c r="A1682" s="199"/>
      <c r="B1682" s="199"/>
      <c r="C1682" s="199"/>
      <c r="D1682" s="199"/>
      <c r="E1682" s="199"/>
      <c r="F1682" s="199"/>
      <c r="G1682" s="199"/>
      <c r="H1682" s="199"/>
      <c r="I1682" s="199"/>
      <c r="J1682" s="199"/>
      <c r="K1682" s="205"/>
      <c r="L1682" s="199"/>
    </row>
    <row r="1683">
      <c r="A1683" s="199"/>
      <c r="B1683" s="199"/>
      <c r="C1683" s="199"/>
      <c r="D1683" s="199"/>
      <c r="E1683" s="199"/>
      <c r="F1683" s="199"/>
      <c r="G1683" s="199"/>
      <c r="H1683" s="199"/>
      <c r="I1683" s="199"/>
      <c r="J1683" s="199"/>
      <c r="K1683" s="205"/>
      <c r="L1683" s="199"/>
    </row>
    <row r="1684">
      <c r="A1684" s="199"/>
      <c r="B1684" s="199"/>
      <c r="C1684" s="199"/>
      <c r="D1684" s="199"/>
      <c r="E1684" s="199"/>
      <c r="F1684" s="199"/>
      <c r="G1684" s="199"/>
      <c r="H1684" s="199"/>
      <c r="I1684" s="199"/>
      <c r="J1684" s="199"/>
      <c r="K1684" s="205"/>
      <c r="L1684" s="199"/>
    </row>
    <row r="1685">
      <c r="A1685" s="199"/>
      <c r="B1685" s="199"/>
      <c r="C1685" s="199"/>
      <c r="D1685" s="199"/>
      <c r="E1685" s="199"/>
      <c r="F1685" s="199"/>
      <c r="G1685" s="199"/>
      <c r="H1685" s="199"/>
      <c r="I1685" s="199"/>
      <c r="J1685" s="199"/>
      <c r="K1685" s="205"/>
      <c r="L1685" s="199"/>
    </row>
    <row r="1686">
      <c r="A1686" s="199"/>
      <c r="B1686" s="199"/>
      <c r="C1686" s="199"/>
      <c r="D1686" s="199"/>
      <c r="E1686" s="199"/>
      <c r="F1686" s="199"/>
      <c r="G1686" s="199"/>
      <c r="H1686" s="199"/>
      <c r="I1686" s="199"/>
      <c r="J1686" s="199"/>
      <c r="K1686" s="205"/>
      <c r="L1686" s="199"/>
    </row>
    <row r="1687">
      <c r="A1687" s="199"/>
      <c r="B1687" s="199"/>
      <c r="C1687" s="199"/>
      <c r="D1687" s="199"/>
      <c r="E1687" s="199"/>
      <c r="F1687" s="199"/>
      <c r="G1687" s="199"/>
      <c r="H1687" s="199"/>
      <c r="I1687" s="199"/>
      <c r="J1687" s="199"/>
      <c r="K1687" s="205"/>
      <c r="L1687" s="199"/>
    </row>
    <row r="1688">
      <c r="A1688" s="199"/>
      <c r="B1688" s="199"/>
      <c r="C1688" s="199"/>
      <c r="D1688" s="199"/>
      <c r="E1688" s="199"/>
      <c r="F1688" s="199"/>
      <c r="G1688" s="199"/>
      <c r="H1688" s="199"/>
      <c r="I1688" s="199"/>
      <c r="J1688" s="199"/>
      <c r="K1688" s="205"/>
      <c r="L1688" s="199"/>
    </row>
    <row r="1689">
      <c r="A1689" s="199"/>
      <c r="B1689" s="199"/>
      <c r="C1689" s="199"/>
      <c r="D1689" s="199"/>
      <c r="E1689" s="199"/>
      <c r="F1689" s="199"/>
      <c r="G1689" s="199"/>
      <c r="H1689" s="199"/>
      <c r="I1689" s="199"/>
      <c r="J1689" s="199"/>
      <c r="K1689" s="205"/>
      <c r="L1689" s="199"/>
    </row>
    <row r="1690">
      <c r="A1690" s="199"/>
      <c r="B1690" s="199"/>
      <c r="C1690" s="199"/>
      <c r="D1690" s="199"/>
      <c r="E1690" s="199"/>
      <c r="F1690" s="199"/>
      <c r="G1690" s="199"/>
      <c r="H1690" s="199"/>
      <c r="I1690" s="199"/>
      <c r="J1690" s="199"/>
      <c r="K1690" s="205"/>
      <c r="L1690" s="199"/>
    </row>
    <row r="1691">
      <c r="A1691" s="199"/>
      <c r="B1691" s="199"/>
      <c r="C1691" s="199"/>
      <c r="D1691" s="199"/>
      <c r="E1691" s="199"/>
      <c r="F1691" s="199"/>
      <c r="G1691" s="199"/>
      <c r="H1691" s="199"/>
      <c r="I1691" s="199"/>
      <c r="J1691" s="199"/>
      <c r="K1691" s="205"/>
      <c r="L1691" s="199"/>
    </row>
    <row r="1692">
      <c r="A1692" s="199"/>
      <c r="B1692" s="199"/>
      <c r="C1692" s="199"/>
      <c r="D1692" s="199"/>
      <c r="E1692" s="199"/>
      <c r="F1692" s="199"/>
      <c r="G1692" s="199"/>
      <c r="H1692" s="199"/>
      <c r="I1692" s="199"/>
      <c r="J1692" s="199"/>
      <c r="K1692" s="205"/>
      <c r="L1692" s="199"/>
    </row>
    <row r="1693">
      <c r="A1693" s="199"/>
      <c r="B1693" s="199"/>
      <c r="C1693" s="199"/>
      <c r="D1693" s="199"/>
      <c r="E1693" s="199"/>
      <c r="F1693" s="199"/>
      <c r="G1693" s="199"/>
      <c r="H1693" s="199"/>
      <c r="I1693" s="199"/>
      <c r="J1693" s="199"/>
      <c r="K1693" s="205"/>
      <c r="L1693" s="199"/>
    </row>
    <row r="1694">
      <c r="A1694" s="199"/>
      <c r="B1694" s="199"/>
      <c r="C1694" s="199"/>
      <c r="D1694" s="199"/>
      <c r="E1694" s="199"/>
      <c r="F1694" s="199"/>
      <c r="G1694" s="199"/>
      <c r="H1694" s="199"/>
      <c r="I1694" s="199"/>
      <c r="J1694" s="199"/>
      <c r="K1694" s="205"/>
      <c r="L1694" s="199"/>
    </row>
    <row r="1695">
      <c r="A1695" s="199"/>
      <c r="B1695" s="199"/>
      <c r="C1695" s="199"/>
      <c r="D1695" s="199"/>
      <c r="E1695" s="199"/>
      <c r="F1695" s="199"/>
      <c r="G1695" s="199"/>
      <c r="H1695" s="199"/>
      <c r="I1695" s="199"/>
      <c r="J1695" s="199"/>
      <c r="K1695" s="205"/>
      <c r="L1695" s="199"/>
    </row>
    <row r="1696">
      <c r="A1696" s="199"/>
      <c r="B1696" s="199"/>
      <c r="C1696" s="199"/>
      <c r="D1696" s="199"/>
      <c r="E1696" s="199"/>
      <c r="F1696" s="199"/>
      <c r="G1696" s="199"/>
      <c r="H1696" s="199"/>
      <c r="I1696" s="199"/>
      <c r="J1696" s="199"/>
      <c r="K1696" s="205"/>
      <c r="L1696" s="199"/>
    </row>
    <row r="1697">
      <c r="A1697" s="199"/>
      <c r="B1697" s="199"/>
      <c r="C1697" s="199"/>
      <c r="D1697" s="199"/>
      <c r="E1697" s="199"/>
      <c r="F1697" s="199"/>
      <c r="G1697" s="199"/>
      <c r="H1697" s="199"/>
      <c r="I1697" s="199"/>
      <c r="J1697" s="199"/>
      <c r="K1697" s="205"/>
      <c r="L1697" s="199"/>
    </row>
    <row r="1698">
      <c r="A1698" s="199"/>
      <c r="B1698" s="199"/>
      <c r="C1698" s="199"/>
      <c r="D1698" s="199"/>
      <c r="E1698" s="199"/>
      <c r="F1698" s="199"/>
      <c r="G1698" s="199"/>
      <c r="H1698" s="199"/>
      <c r="I1698" s="199"/>
      <c r="J1698" s="199"/>
      <c r="K1698" s="205"/>
      <c r="L1698" s="199"/>
    </row>
    <row r="1699">
      <c r="A1699" s="199"/>
      <c r="B1699" s="199"/>
      <c r="C1699" s="199"/>
      <c r="D1699" s="199"/>
      <c r="E1699" s="199"/>
      <c r="F1699" s="199"/>
      <c r="G1699" s="199"/>
      <c r="H1699" s="199"/>
      <c r="I1699" s="199"/>
      <c r="J1699" s="199"/>
      <c r="K1699" s="205"/>
      <c r="L1699" s="199"/>
    </row>
    <row r="1700">
      <c r="A1700" s="199"/>
      <c r="B1700" s="199"/>
      <c r="C1700" s="199"/>
      <c r="D1700" s="199"/>
      <c r="E1700" s="199"/>
      <c r="F1700" s="199"/>
      <c r="G1700" s="199"/>
      <c r="H1700" s="199"/>
      <c r="I1700" s="199"/>
      <c r="J1700" s="199"/>
      <c r="K1700" s="205"/>
      <c r="L1700" s="199"/>
    </row>
    <row r="1701">
      <c r="A1701" s="199"/>
      <c r="B1701" s="199"/>
      <c r="C1701" s="199"/>
      <c r="D1701" s="199"/>
      <c r="E1701" s="199"/>
      <c r="F1701" s="199"/>
      <c r="G1701" s="199"/>
      <c r="H1701" s="199"/>
      <c r="I1701" s="199"/>
      <c r="J1701" s="199"/>
      <c r="K1701" s="205"/>
      <c r="L1701" s="199"/>
    </row>
    <row r="1702">
      <c r="A1702" s="199"/>
      <c r="B1702" s="199"/>
      <c r="C1702" s="199"/>
      <c r="D1702" s="199"/>
      <c r="E1702" s="199"/>
      <c r="F1702" s="199"/>
      <c r="G1702" s="199"/>
      <c r="H1702" s="199"/>
      <c r="I1702" s="199"/>
      <c r="J1702" s="199"/>
      <c r="K1702" s="205"/>
      <c r="L1702" s="199"/>
    </row>
    <row r="1703">
      <c r="A1703" s="199"/>
      <c r="B1703" s="199"/>
      <c r="C1703" s="199"/>
      <c r="D1703" s="199"/>
      <c r="E1703" s="199"/>
      <c r="F1703" s="199"/>
      <c r="G1703" s="199"/>
      <c r="H1703" s="199"/>
      <c r="I1703" s="199"/>
      <c r="J1703" s="199"/>
      <c r="K1703" s="205"/>
      <c r="L1703" s="199"/>
    </row>
    <row r="1704">
      <c r="A1704" s="199"/>
      <c r="B1704" s="199"/>
      <c r="C1704" s="199"/>
      <c r="D1704" s="199"/>
      <c r="E1704" s="199"/>
      <c r="F1704" s="199"/>
      <c r="G1704" s="199"/>
      <c r="H1704" s="199"/>
      <c r="I1704" s="199"/>
      <c r="J1704" s="199"/>
      <c r="K1704" s="205"/>
      <c r="L1704" s="199"/>
    </row>
    <row r="1705">
      <c r="A1705" s="199"/>
      <c r="B1705" s="199"/>
      <c r="C1705" s="199"/>
      <c r="D1705" s="199"/>
      <c r="E1705" s="199"/>
      <c r="F1705" s="199"/>
      <c r="G1705" s="199"/>
      <c r="H1705" s="199"/>
      <c r="I1705" s="199"/>
      <c r="J1705" s="199"/>
      <c r="K1705" s="205"/>
      <c r="L1705" s="199"/>
    </row>
    <row r="1706">
      <c r="A1706" s="199"/>
      <c r="B1706" s="199"/>
      <c r="C1706" s="199"/>
      <c r="D1706" s="199"/>
      <c r="E1706" s="199"/>
      <c r="F1706" s="199"/>
      <c r="G1706" s="199"/>
      <c r="H1706" s="199"/>
      <c r="I1706" s="199"/>
      <c r="J1706" s="199"/>
      <c r="K1706" s="205"/>
      <c r="L1706" s="199"/>
    </row>
    <row r="1707">
      <c r="A1707" s="199"/>
      <c r="B1707" s="199"/>
      <c r="C1707" s="199"/>
      <c r="D1707" s="199"/>
      <c r="E1707" s="199"/>
      <c r="F1707" s="199"/>
      <c r="G1707" s="199"/>
      <c r="H1707" s="199"/>
      <c r="I1707" s="199"/>
      <c r="J1707" s="199"/>
      <c r="K1707" s="205"/>
      <c r="L1707" s="199"/>
    </row>
    <row r="1708">
      <c r="A1708" s="199"/>
      <c r="B1708" s="199"/>
      <c r="C1708" s="199"/>
      <c r="D1708" s="199"/>
      <c r="E1708" s="199"/>
      <c r="F1708" s="199"/>
      <c r="G1708" s="199"/>
      <c r="H1708" s="199"/>
      <c r="I1708" s="199"/>
      <c r="J1708" s="199"/>
      <c r="K1708" s="205"/>
      <c r="L1708" s="199"/>
    </row>
    <row r="1709">
      <c r="A1709" s="199"/>
      <c r="B1709" s="199"/>
      <c r="C1709" s="199"/>
      <c r="D1709" s="199"/>
      <c r="E1709" s="199"/>
      <c r="F1709" s="199"/>
      <c r="G1709" s="199"/>
      <c r="H1709" s="199"/>
      <c r="I1709" s="199"/>
      <c r="J1709" s="199"/>
      <c r="K1709" s="205"/>
      <c r="L1709" s="199"/>
    </row>
    <row r="1710">
      <c r="A1710" s="199"/>
      <c r="B1710" s="199"/>
      <c r="C1710" s="199"/>
      <c r="D1710" s="199"/>
      <c r="E1710" s="199"/>
      <c r="F1710" s="199"/>
      <c r="G1710" s="199"/>
      <c r="H1710" s="199"/>
      <c r="I1710" s="199"/>
      <c r="J1710" s="199"/>
      <c r="K1710" s="205"/>
      <c r="L1710" s="199"/>
    </row>
    <row r="1711">
      <c r="A1711" s="199"/>
      <c r="B1711" s="199"/>
      <c r="C1711" s="199"/>
      <c r="D1711" s="199"/>
      <c r="E1711" s="199"/>
      <c r="F1711" s="199"/>
      <c r="G1711" s="199"/>
      <c r="H1711" s="199"/>
      <c r="I1711" s="199"/>
      <c r="J1711" s="199"/>
      <c r="K1711" s="205"/>
      <c r="L1711" s="199"/>
    </row>
    <row r="1712">
      <c r="A1712" s="199"/>
      <c r="B1712" s="199"/>
      <c r="C1712" s="199"/>
      <c r="D1712" s="199"/>
      <c r="E1712" s="199"/>
      <c r="F1712" s="199"/>
      <c r="G1712" s="199"/>
      <c r="H1712" s="199"/>
      <c r="I1712" s="199"/>
      <c r="J1712" s="199"/>
      <c r="K1712" s="205"/>
      <c r="L1712" s="199"/>
    </row>
    <row r="1713">
      <c r="A1713" s="199"/>
      <c r="B1713" s="199"/>
      <c r="C1713" s="199"/>
      <c r="D1713" s="199"/>
      <c r="E1713" s="199"/>
      <c r="F1713" s="199"/>
      <c r="G1713" s="199"/>
      <c r="H1713" s="199"/>
      <c r="I1713" s="199"/>
      <c r="J1713" s="199"/>
      <c r="K1713" s="205"/>
      <c r="L1713" s="199"/>
    </row>
    <row r="1714">
      <c r="A1714" s="199"/>
      <c r="B1714" s="199"/>
      <c r="C1714" s="199"/>
      <c r="D1714" s="199"/>
      <c r="E1714" s="199"/>
      <c r="F1714" s="199"/>
      <c r="G1714" s="199"/>
      <c r="H1714" s="199"/>
      <c r="I1714" s="199"/>
      <c r="J1714" s="199"/>
      <c r="K1714" s="205"/>
      <c r="L1714" s="199"/>
    </row>
    <row r="1715">
      <c r="A1715" s="199"/>
      <c r="B1715" s="199"/>
      <c r="C1715" s="199"/>
      <c r="D1715" s="199"/>
      <c r="E1715" s="199"/>
      <c r="F1715" s="199"/>
      <c r="G1715" s="199"/>
      <c r="H1715" s="199"/>
      <c r="I1715" s="199"/>
      <c r="J1715" s="199"/>
      <c r="K1715" s="205"/>
      <c r="L1715" s="199"/>
    </row>
    <row r="1716">
      <c r="A1716" s="199"/>
      <c r="B1716" s="199"/>
      <c r="C1716" s="199"/>
      <c r="D1716" s="199"/>
      <c r="E1716" s="199"/>
      <c r="F1716" s="199"/>
      <c r="G1716" s="199"/>
      <c r="H1716" s="199"/>
      <c r="I1716" s="199"/>
      <c r="J1716" s="199"/>
      <c r="K1716" s="205"/>
      <c r="L1716" s="199"/>
    </row>
    <row r="1717">
      <c r="A1717" s="199"/>
      <c r="B1717" s="199"/>
      <c r="C1717" s="199"/>
      <c r="D1717" s="199"/>
      <c r="E1717" s="199"/>
      <c r="F1717" s="199"/>
      <c r="G1717" s="199"/>
      <c r="H1717" s="199"/>
      <c r="I1717" s="199"/>
      <c r="J1717" s="199"/>
      <c r="K1717" s="205"/>
      <c r="L1717" s="199"/>
    </row>
    <row r="1718">
      <c r="A1718" s="199"/>
      <c r="B1718" s="199"/>
      <c r="C1718" s="199"/>
      <c r="D1718" s="199"/>
      <c r="E1718" s="199"/>
      <c r="F1718" s="199"/>
      <c r="G1718" s="199"/>
      <c r="H1718" s="199"/>
      <c r="I1718" s="199"/>
      <c r="J1718" s="199"/>
      <c r="K1718" s="205"/>
      <c r="L1718" s="199"/>
    </row>
    <row r="1719">
      <c r="A1719" s="199"/>
      <c r="B1719" s="199"/>
      <c r="C1719" s="199"/>
      <c r="D1719" s="199"/>
      <c r="E1719" s="199"/>
      <c r="F1719" s="199"/>
      <c r="G1719" s="199"/>
      <c r="H1719" s="199"/>
      <c r="I1719" s="199"/>
      <c r="J1719" s="199"/>
      <c r="K1719" s="205"/>
      <c r="L1719" s="199"/>
    </row>
    <row r="1720">
      <c r="A1720" s="199"/>
      <c r="B1720" s="199"/>
      <c r="C1720" s="199"/>
      <c r="D1720" s="199"/>
      <c r="E1720" s="199"/>
      <c r="F1720" s="199"/>
      <c r="G1720" s="199"/>
      <c r="H1720" s="199"/>
      <c r="I1720" s="199"/>
      <c r="J1720" s="199"/>
      <c r="K1720" s="205"/>
      <c r="L1720" s="199"/>
    </row>
    <row r="1721">
      <c r="A1721" s="199"/>
      <c r="B1721" s="199"/>
      <c r="C1721" s="199"/>
      <c r="D1721" s="199"/>
      <c r="E1721" s="199"/>
      <c r="F1721" s="199"/>
      <c r="G1721" s="199"/>
      <c r="H1721" s="199"/>
      <c r="I1721" s="199"/>
      <c r="J1721" s="199"/>
      <c r="K1721" s="205"/>
      <c r="L1721" s="199"/>
    </row>
    <row r="1722">
      <c r="A1722" s="199"/>
      <c r="B1722" s="199"/>
      <c r="C1722" s="199"/>
      <c r="D1722" s="199"/>
      <c r="E1722" s="199"/>
      <c r="F1722" s="199"/>
      <c r="G1722" s="199"/>
      <c r="H1722" s="199"/>
      <c r="I1722" s="199"/>
      <c r="J1722" s="199"/>
      <c r="K1722" s="205"/>
      <c r="L1722" s="199"/>
    </row>
    <row r="1723">
      <c r="A1723" s="199"/>
      <c r="B1723" s="199"/>
      <c r="C1723" s="199"/>
      <c r="D1723" s="199"/>
      <c r="E1723" s="199"/>
      <c r="F1723" s="199"/>
      <c r="G1723" s="199"/>
      <c r="H1723" s="199"/>
      <c r="I1723" s="199"/>
      <c r="J1723" s="199"/>
      <c r="K1723" s="205"/>
      <c r="L1723" s="199"/>
    </row>
    <row r="1724">
      <c r="A1724" s="199"/>
      <c r="B1724" s="199"/>
      <c r="C1724" s="199"/>
      <c r="D1724" s="199"/>
      <c r="E1724" s="199"/>
      <c r="F1724" s="199"/>
      <c r="G1724" s="199"/>
      <c r="H1724" s="199"/>
      <c r="I1724" s="199"/>
      <c r="J1724" s="199"/>
      <c r="K1724" s="205"/>
      <c r="L1724" s="199"/>
    </row>
    <row r="1725">
      <c r="A1725" s="199"/>
      <c r="B1725" s="199"/>
      <c r="C1725" s="199"/>
      <c r="D1725" s="199"/>
      <c r="E1725" s="199"/>
      <c r="F1725" s="199"/>
      <c r="G1725" s="199"/>
      <c r="H1725" s="199"/>
      <c r="I1725" s="199"/>
      <c r="J1725" s="199"/>
      <c r="K1725" s="205"/>
      <c r="L1725" s="199"/>
    </row>
    <row r="1726">
      <c r="A1726" s="199"/>
      <c r="B1726" s="199"/>
      <c r="C1726" s="199"/>
      <c r="D1726" s="199"/>
      <c r="E1726" s="199"/>
      <c r="F1726" s="199"/>
      <c r="G1726" s="199"/>
      <c r="H1726" s="199"/>
      <c r="I1726" s="199"/>
      <c r="J1726" s="199"/>
      <c r="K1726" s="205"/>
      <c r="L1726" s="199"/>
    </row>
    <row r="1727">
      <c r="A1727" s="199"/>
      <c r="B1727" s="199"/>
      <c r="C1727" s="199"/>
      <c r="D1727" s="199"/>
      <c r="E1727" s="199"/>
      <c r="F1727" s="199"/>
      <c r="G1727" s="199"/>
      <c r="H1727" s="199"/>
      <c r="I1727" s="199"/>
      <c r="J1727" s="199"/>
      <c r="K1727" s="205"/>
      <c r="L1727" s="199"/>
    </row>
    <row r="1728">
      <c r="A1728" s="199"/>
      <c r="B1728" s="199"/>
      <c r="C1728" s="199"/>
      <c r="D1728" s="199"/>
      <c r="E1728" s="199"/>
      <c r="F1728" s="199"/>
      <c r="G1728" s="199"/>
      <c r="H1728" s="199"/>
      <c r="I1728" s="199"/>
      <c r="J1728" s="199"/>
      <c r="K1728" s="205"/>
      <c r="L1728" s="199"/>
    </row>
    <row r="1729">
      <c r="A1729" s="199"/>
      <c r="B1729" s="199"/>
      <c r="C1729" s="199"/>
      <c r="D1729" s="199"/>
      <c r="E1729" s="199"/>
      <c r="F1729" s="199"/>
      <c r="G1729" s="199"/>
      <c r="H1729" s="199"/>
      <c r="I1729" s="199"/>
      <c r="J1729" s="199"/>
      <c r="K1729" s="205"/>
      <c r="L1729" s="199"/>
    </row>
    <row r="1730">
      <c r="A1730" s="199"/>
      <c r="B1730" s="199"/>
      <c r="C1730" s="199"/>
      <c r="D1730" s="199"/>
      <c r="E1730" s="199"/>
      <c r="F1730" s="199"/>
      <c r="G1730" s="199"/>
      <c r="H1730" s="199"/>
      <c r="I1730" s="199"/>
      <c r="J1730" s="199"/>
      <c r="K1730" s="205"/>
      <c r="L1730" s="199"/>
    </row>
    <row r="1731">
      <c r="A1731" s="199"/>
      <c r="B1731" s="199"/>
      <c r="C1731" s="199"/>
      <c r="D1731" s="199"/>
      <c r="E1731" s="199"/>
      <c r="F1731" s="199"/>
      <c r="G1731" s="199"/>
      <c r="H1731" s="199"/>
      <c r="I1731" s="199"/>
      <c r="J1731" s="199"/>
      <c r="K1731" s="205"/>
      <c r="L1731" s="199"/>
    </row>
    <row r="1732">
      <c r="A1732" s="199"/>
      <c r="B1732" s="199"/>
      <c r="C1732" s="199"/>
      <c r="D1732" s="199"/>
      <c r="E1732" s="199"/>
      <c r="F1732" s="199"/>
      <c r="G1732" s="199"/>
      <c r="H1732" s="199"/>
      <c r="I1732" s="199"/>
      <c r="J1732" s="199"/>
      <c r="K1732" s="205"/>
      <c r="L1732" s="199"/>
    </row>
    <row r="1733">
      <c r="A1733" s="199"/>
      <c r="B1733" s="199"/>
      <c r="C1733" s="199"/>
      <c r="D1733" s="199"/>
      <c r="E1733" s="199"/>
      <c r="F1733" s="199"/>
      <c r="G1733" s="199"/>
      <c r="H1733" s="199"/>
      <c r="I1733" s="199"/>
      <c r="J1733" s="199"/>
      <c r="K1733" s="205"/>
      <c r="L1733" s="199"/>
    </row>
    <row r="1734">
      <c r="A1734" s="199"/>
      <c r="B1734" s="199"/>
      <c r="C1734" s="199"/>
      <c r="D1734" s="199"/>
      <c r="E1734" s="199"/>
      <c r="F1734" s="199"/>
      <c r="G1734" s="199"/>
      <c r="H1734" s="199"/>
      <c r="I1734" s="199"/>
      <c r="J1734" s="199"/>
      <c r="K1734" s="205"/>
      <c r="L1734" s="199"/>
    </row>
    <row r="1735">
      <c r="A1735" s="199"/>
      <c r="B1735" s="199"/>
      <c r="C1735" s="199"/>
      <c r="D1735" s="199"/>
      <c r="E1735" s="199"/>
      <c r="F1735" s="199"/>
      <c r="G1735" s="199"/>
      <c r="H1735" s="199"/>
      <c r="I1735" s="199"/>
      <c r="J1735" s="199"/>
      <c r="K1735" s="205"/>
      <c r="L1735" s="199"/>
    </row>
    <row r="1736">
      <c r="A1736" s="199"/>
      <c r="B1736" s="199"/>
      <c r="C1736" s="199"/>
      <c r="D1736" s="199"/>
      <c r="E1736" s="199"/>
      <c r="F1736" s="199"/>
      <c r="G1736" s="199"/>
      <c r="H1736" s="199"/>
      <c r="I1736" s="199"/>
      <c r="J1736" s="199"/>
      <c r="K1736" s="205"/>
      <c r="L1736" s="199"/>
    </row>
    <row r="1737">
      <c r="A1737" s="199"/>
      <c r="B1737" s="199"/>
      <c r="C1737" s="199"/>
      <c r="D1737" s="199"/>
      <c r="E1737" s="199"/>
      <c r="F1737" s="199"/>
      <c r="G1737" s="199"/>
      <c r="H1737" s="199"/>
      <c r="I1737" s="199"/>
      <c r="J1737" s="199"/>
      <c r="K1737" s="205"/>
      <c r="L1737" s="199"/>
    </row>
    <row r="1738">
      <c r="A1738" s="199"/>
      <c r="B1738" s="199"/>
      <c r="C1738" s="199"/>
      <c r="D1738" s="199"/>
      <c r="E1738" s="199"/>
      <c r="F1738" s="199"/>
      <c r="G1738" s="199"/>
      <c r="H1738" s="199"/>
      <c r="I1738" s="199"/>
      <c r="J1738" s="199"/>
      <c r="K1738" s="205"/>
      <c r="L1738" s="199"/>
    </row>
    <row r="1739">
      <c r="A1739" s="199"/>
      <c r="B1739" s="199"/>
      <c r="C1739" s="199"/>
      <c r="D1739" s="199"/>
      <c r="E1739" s="199"/>
      <c r="F1739" s="199"/>
      <c r="G1739" s="199"/>
      <c r="H1739" s="199"/>
      <c r="I1739" s="199"/>
      <c r="J1739" s="199"/>
      <c r="K1739" s="205"/>
      <c r="L1739" s="199"/>
    </row>
    <row r="1740">
      <c r="A1740" s="199"/>
      <c r="B1740" s="199"/>
      <c r="C1740" s="199"/>
      <c r="D1740" s="199"/>
      <c r="E1740" s="199"/>
      <c r="F1740" s="199"/>
      <c r="G1740" s="199"/>
      <c r="H1740" s="199"/>
      <c r="I1740" s="199"/>
      <c r="J1740" s="199"/>
      <c r="K1740" s="205"/>
      <c r="L1740" s="199"/>
    </row>
    <row r="1741">
      <c r="A1741" s="199"/>
      <c r="B1741" s="199"/>
      <c r="C1741" s="199"/>
      <c r="D1741" s="199"/>
      <c r="E1741" s="199"/>
      <c r="F1741" s="199"/>
      <c r="G1741" s="199"/>
      <c r="H1741" s="199"/>
      <c r="I1741" s="199"/>
      <c r="J1741" s="199"/>
      <c r="K1741" s="205"/>
      <c r="L1741" s="199"/>
    </row>
    <row r="1742">
      <c r="A1742" s="199"/>
      <c r="B1742" s="199"/>
      <c r="C1742" s="199"/>
      <c r="D1742" s="199"/>
      <c r="E1742" s="199"/>
      <c r="F1742" s="199"/>
      <c r="G1742" s="199"/>
      <c r="H1742" s="199"/>
      <c r="I1742" s="199"/>
      <c r="J1742" s="199"/>
      <c r="K1742" s="205"/>
      <c r="L1742" s="199"/>
    </row>
    <row r="1743">
      <c r="A1743" s="199"/>
      <c r="B1743" s="199"/>
      <c r="C1743" s="199"/>
      <c r="D1743" s="199"/>
      <c r="E1743" s="199"/>
      <c r="F1743" s="199"/>
      <c r="G1743" s="199"/>
      <c r="H1743" s="199"/>
      <c r="I1743" s="199"/>
      <c r="J1743" s="199"/>
      <c r="K1743" s="205"/>
      <c r="L1743" s="199"/>
    </row>
    <row r="1744">
      <c r="A1744" s="199"/>
      <c r="B1744" s="199"/>
      <c r="C1744" s="199"/>
      <c r="D1744" s="199"/>
      <c r="E1744" s="199"/>
      <c r="F1744" s="199"/>
      <c r="G1744" s="199"/>
      <c r="H1744" s="199"/>
      <c r="I1744" s="199"/>
      <c r="J1744" s="199"/>
      <c r="K1744" s="205"/>
      <c r="L1744" s="199"/>
    </row>
    <row r="1745">
      <c r="A1745" s="199"/>
      <c r="B1745" s="199"/>
      <c r="C1745" s="199"/>
      <c r="D1745" s="199"/>
      <c r="E1745" s="199"/>
      <c r="F1745" s="199"/>
      <c r="G1745" s="199"/>
      <c r="H1745" s="199"/>
      <c r="I1745" s="199"/>
      <c r="J1745" s="199"/>
      <c r="K1745" s="205"/>
      <c r="L1745" s="199"/>
    </row>
    <row r="1746">
      <c r="A1746" s="199"/>
      <c r="B1746" s="199"/>
      <c r="C1746" s="199"/>
      <c r="D1746" s="199"/>
      <c r="E1746" s="199"/>
      <c r="F1746" s="199"/>
      <c r="G1746" s="199"/>
      <c r="H1746" s="199"/>
      <c r="I1746" s="199"/>
      <c r="J1746" s="199"/>
      <c r="K1746" s="205"/>
      <c r="L1746" s="199"/>
    </row>
    <row r="1747">
      <c r="A1747" s="199"/>
      <c r="B1747" s="199"/>
      <c r="C1747" s="199"/>
      <c r="D1747" s="199"/>
      <c r="E1747" s="199"/>
      <c r="F1747" s="199"/>
      <c r="G1747" s="199"/>
      <c r="H1747" s="199"/>
      <c r="I1747" s="199"/>
      <c r="J1747" s="199"/>
      <c r="K1747" s="205"/>
      <c r="L1747" s="199"/>
    </row>
    <row r="1748">
      <c r="A1748" s="199"/>
      <c r="B1748" s="199"/>
      <c r="C1748" s="199"/>
      <c r="D1748" s="199"/>
      <c r="E1748" s="199"/>
      <c r="F1748" s="199"/>
      <c r="G1748" s="199"/>
      <c r="H1748" s="199"/>
      <c r="I1748" s="199"/>
      <c r="J1748" s="199"/>
      <c r="K1748" s="205"/>
      <c r="L1748" s="199"/>
    </row>
    <row r="1749">
      <c r="A1749" s="199"/>
      <c r="B1749" s="199"/>
      <c r="C1749" s="199"/>
      <c r="D1749" s="199"/>
      <c r="E1749" s="199"/>
      <c r="F1749" s="199"/>
      <c r="G1749" s="199"/>
      <c r="H1749" s="199"/>
      <c r="I1749" s="199"/>
      <c r="J1749" s="199"/>
      <c r="K1749" s="205"/>
      <c r="L1749" s="199"/>
    </row>
    <row r="1750">
      <c r="A1750" s="199"/>
      <c r="B1750" s="199"/>
      <c r="C1750" s="199"/>
      <c r="D1750" s="199"/>
      <c r="E1750" s="199"/>
      <c r="F1750" s="199"/>
      <c r="G1750" s="199"/>
      <c r="H1750" s="199"/>
      <c r="I1750" s="199"/>
      <c r="J1750" s="199"/>
      <c r="K1750" s="205"/>
      <c r="L1750" s="199"/>
    </row>
    <row r="1751">
      <c r="A1751" s="199"/>
      <c r="B1751" s="199"/>
      <c r="C1751" s="199"/>
      <c r="D1751" s="199"/>
      <c r="E1751" s="199"/>
      <c r="F1751" s="199"/>
      <c r="G1751" s="199"/>
      <c r="H1751" s="199"/>
      <c r="I1751" s="199"/>
      <c r="J1751" s="199"/>
      <c r="K1751" s="205"/>
      <c r="L1751" s="199"/>
    </row>
    <row r="1752">
      <c r="A1752" s="199"/>
      <c r="B1752" s="199"/>
      <c r="C1752" s="199"/>
      <c r="D1752" s="199"/>
      <c r="E1752" s="199"/>
      <c r="F1752" s="199"/>
      <c r="G1752" s="199"/>
      <c r="H1752" s="199"/>
      <c r="I1752" s="199"/>
      <c r="J1752" s="199"/>
      <c r="K1752" s="205"/>
      <c r="L1752" s="199"/>
    </row>
    <row r="1753">
      <c r="A1753" s="199"/>
      <c r="B1753" s="199"/>
      <c r="C1753" s="199"/>
      <c r="D1753" s="199"/>
      <c r="E1753" s="199"/>
      <c r="F1753" s="199"/>
      <c r="G1753" s="199"/>
      <c r="H1753" s="199"/>
      <c r="I1753" s="199"/>
      <c r="J1753" s="199"/>
      <c r="K1753" s="205"/>
      <c r="L1753" s="199"/>
    </row>
    <row r="1754">
      <c r="A1754" s="199"/>
      <c r="B1754" s="199"/>
      <c r="C1754" s="199"/>
      <c r="D1754" s="199"/>
      <c r="E1754" s="199"/>
      <c r="F1754" s="199"/>
      <c r="G1754" s="199"/>
      <c r="H1754" s="199"/>
      <c r="I1754" s="199"/>
      <c r="J1754" s="199"/>
      <c r="K1754" s="205"/>
      <c r="L1754" s="199"/>
    </row>
    <row r="1755">
      <c r="A1755" s="199"/>
      <c r="B1755" s="199"/>
      <c r="C1755" s="199"/>
      <c r="D1755" s="199"/>
      <c r="E1755" s="199"/>
      <c r="F1755" s="199"/>
      <c r="G1755" s="199"/>
      <c r="H1755" s="199"/>
      <c r="I1755" s="199"/>
      <c r="J1755" s="199"/>
      <c r="K1755" s="205"/>
      <c r="L1755" s="199"/>
    </row>
    <row r="1756">
      <c r="A1756" s="199"/>
      <c r="B1756" s="199"/>
      <c r="C1756" s="199"/>
      <c r="D1756" s="199"/>
      <c r="E1756" s="199"/>
      <c r="F1756" s="199"/>
      <c r="G1756" s="199"/>
      <c r="H1756" s="199"/>
      <c r="I1756" s="199"/>
      <c r="J1756" s="199"/>
      <c r="K1756" s="205"/>
      <c r="L1756" s="199"/>
    </row>
    <row r="1757">
      <c r="A1757" s="199"/>
      <c r="B1757" s="199"/>
      <c r="C1757" s="199"/>
      <c r="D1757" s="199"/>
      <c r="E1757" s="199"/>
      <c r="F1757" s="199"/>
      <c r="G1757" s="199"/>
      <c r="H1757" s="199"/>
      <c r="I1757" s="199"/>
      <c r="J1757" s="199"/>
      <c r="K1757" s="205"/>
      <c r="L1757" s="199"/>
    </row>
    <row r="1758">
      <c r="A1758" s="199"/>
      <c r="B1758" s="199"/>
      <c r="C1758" s="199"/>
      <c r="D1758" s="199"/>
      <c r="E1758" s="199"/>
      <c r="F1758" s="199"/>
      <c r="G1758" s="199"/>
      <c r="H1758" s="199"/>
      <c r="I1758" s="199"/>
      <c r="J1758" s="199"/>
      <c r="K1758" s="205"/>
      <c r="L1758" s="199"/>
    </row>
    <row r="1759">
      <c r="A1759" s="199"/>
      <c r="B1759" s="199"/>
      <c r="C1759" s="199"/>
      <c r="D1759" s="199"/>
      <c r="E1759" s="199"/>
      <c r="F1759" s="199"/>
      <c r="G1759" s="199"/>
      <c r="H1759" s="199"/>
      <c r="I1759" s="199"/>
      <c r="J1759" s="199"/>
      <c r="K1759" s="205"/>
      <c r="L1759" s="199"/>
    </row>
    <row r="1760">
      <c r="A1760" s="199"/>
      <c r="B1760" s="199"/>
      <c r="C1760" s="199"/>
      <c r="D1760" s="199"/>
      <c r="E1760" s="199"/>
      <c r="F1760" s="199"/>
      <c r="G1760" s="199"/>
      <c r="H1760" s="199"/>
      <c r="I1760" s="199"/>
      <c r="J1760" s="199"/>
      <c r="K1760" s="205"/>
      <c r="L1760" s="199"/>
    </row>
    <row r="1761">
      <c r="A1761" s="199"/>
      <c r="B1761" s="199"/>
      <c r="C1761" s="199"/>
      <c r="D1761" s="199"/>
      <c r="E1761" s="199"/>
      <c r="F1761" s="199"/>
      <c r="G1761" s="199"/>
      <c r="H1761" s="199"/>
      <c r="I1761" s="199"/>
      <c r="J1761" s="199"/>
      <c r="K1761" s="205"/>
      <c r="L1761" s="199"/>
    </row>
    <row r="1762">
      <c r="A1762" s="199"/>
      <c r="B1762" s="199"/>
      <c r="C1762" s="199"/>
      <c r="D1762" s="199"/>
      <c r="E1762" s="199"/>
      <c r="F1762" s="199"/>
      <c r="G1762" s="199"/>
      <c r="H1762" s="199"/>
      <c r="I1762" s="199"/>
      <c r="J1762" s="199"/>
      <c r="K1762" s="205"/>
      <c r="L1762" s="199"/>
    </row>
    <row r="1763">
      <c r="A1763" s="199"/>
      <c r="B1763" s="199"/>
      <c r="C1763" s="199"/>
      <c r="D1763" s="199"/>
      <c r="E1763" s="199"/>
      <c r="F1763" s="199"/>
      <c r="G1763" s="199"/>
      <c r="H1763" s="199"/>
      <c r="I1763" s="199"/>
      <c r="J1763" s="199"/>
      <c r="K1763" s="205"/>
      <c r="L1763" s="199"/>
    </row>
    <row r="1764">
      <c r="A1764" s="199"/>
      <c r="B1764" s="199"/>
      <c r="C1764" s="199"/>
      <c r="D1764" s="199"/>
      <c r="E1764" s="199"/>
      <c r="F1764" s="199"/>
      <c r="G1764" s="199"/>
      <c r="H1764" s="199"/>
      <c r="I1764" s="199"/>
      <c r="J1764" s="199"/>
      <c r="K1764" s="205"/>
      <c r="L1764" s="199"/>
    </row>
    <row r="1765">
      <c r="A1765" s="199"/>
      <c r="B1765" s="199"/>
      <c r="C1765" s="199"/>
      <c r="D1765" s="199"/>
      <c r="E1765" s="199"/>
      <c r="F1765" s="199"/>
      <c r="G1765" s="199"/>
      <c r="H1765" s="199"/>
      <c r="I1765" s="199"/>
      <c r="J1765" s="199"/>
      <c r="K1765" s="205"/>
      <c r="L1765" s="199"/>
    </row>
    <row r="1766">
      <c r="A1766" s="199"/>
      <c r="B1766" s="199"/>
      <c r="C1766" s="199"/>
      <c r="D1766" s="199"/>
      <c r="E1766" s="199"/>
      <c r="F1766" s="199"/>
      <c r="G1766" s="199"/>
      <c r="H1766" s="199"/>
      <c r="I1766" s="199"/>
      <c r="J1766" s="199"/>
      <c r="K1766" s="205"/>
      <c r="L1766" s="199"/>
    </row>
    <row r="1767">
      <c r="A1767" s="199"/>
      <c r="B1767" s="199"/>
      <c r="C1767" s="199"/>
      <c r="D1767" s="199"/>
      <c r="E1767" s="199"/>
      <c r="F1767" s="199"/>
      <c r="G1767" s="199"/>
      <c r="H1767" s="199"/>
      <c r="I1767" s="199"/>
      <c r="J1767" s="199"/>
      <c r="K1767" s="205"/>
      <c r="L1767" s="199"/>
    </row>
    <row r="1768">
      <c r="A1768" s="199"/>
      <c r="B1768" s="199"/>
      <c r="C1768" s="199"/>
      <c r="D1768" s="199"/>
      <c r="E1768" s="199"/>
      <c r="F1768" s="199"/>
      <c r="G1768" s="199"/>
      <c r="H1768" s="199"/>
      <c r="I1768" s="199"/>
      <c r="J1768" s="199"/>
      <c r="K1768" s="205"/>
      <c r="L1768" s="199"/>
    </row>
    <row r="1769">
      <c r="A1769" s="199"/>
      <c r="B1769" s="199"/>
      <c r="C1769" s="199"/>
      <c r="D1769" s="199"/>
      <c r="E1769" s="199"/>
      <c r="F1769" s="199"/>
      <c r="G1769" s="199"/>
      <c r="H1769" s="199"/>
      <c r="I1769" s="199"/>
      <c r="J1769" s="199"/>
      <c r="K1769" s="205"/>
      <c r="L1769" s="199"/>
    </row>
    <row r="1770">
      <c r="A1770" s="199"/>
      <c r="B1770" s="199"/>
      <c r="C1770" s="199"/>
      <c r="D1770" s="199"/>
      <c r="E1770" s="199"/>
      <c r="F1770" s="199"/>
      <c r="G1770" s="199"/>
      <c r="H1770" s="199"/>
      <c r="I1770" s="199"/>
      <c r="J1770" s="199"/>
      <c r="K1770" s="205"/>
      <c r="L1770" s="199"/>
    </row>
    <row r="1771">
      <c r="A1771" s="199"/>
      <c r="B1771" s="199"/>
      <c r="C1771" s="199"/>
      <c r="D1771" s="199"/>
      <c r="E1771" s="199"/>
      <c r="F1771" s="199"/>
      <c r="G1771" s="199"/>
      <c r="H1771" s="199"/>
      <c r="I1771" s="199"/>
      <c r="J1771" s="199"/>
      <c r="K1771" s="205"/>
      <c r="L1771" s="199"/>
    </row>
    <row r="1772">
      <c r="A1772" s="199"/>
      <c r="B1772" s="199"/>
      <c r="C1772" s="199"/>
      <c r="D1772" s="199"/>
      <c r="E1772" s="199"/>
      <c r="F1772" s="199"/>
      <c r="G1772" s="199"/>
      <c r="H1772" s="199"/>
      <c r="I1772" s="199"/>
      <c r="J1772" s="199"/>
      <c r="K1772" s="205"/>
      <c r="L1772" s="199"/>
    </row>
    <row r="1773">
      <c r="A1773" s="199"/>
      <c r="B1773" s="199"/>
      <c r="C1773" s="199"/>
      <c r="D1773" s="199"/>
      <c r="E1773" s="199"/>
      <c r="F1773" s="199"/>
      <c r="G1773" s="199"/>
      <c r="H1773" s="199"/>
      <c r="I1773" s="199"/>
      <c r="J1773" s="199"/>
      <c r="K1773" s="205"/>
      <c r="L1773" s="199"/>
    </row>
    <row r="1774">
      <c r="A1774" s="199"/>
      <c r="B1774" s="199"/>
      <c r="C1774" s="199"/>
      <c r="D1774" s="199"/>
      <c r="E1774" s="199"/>
      <c r="F1774" s="199"/>
      <c r="G1774" s="199"/>
      <c r="H1774" s="199"/>
      <c r="I1774" s="199"/>
      <c r="J1774" s="199"/>
      <c r="K1774" s="205"/>
      <c r="L1774" s="199"/>
    </row>
    <row r="1775">
      <c r="A1775" s="199"/>
      <c r="B1775" s="199"/>
      <c r="C1775" s="199"/>
      <c r="D1775" s="199"/>
      <c r="E1775" s="199"/>
      <c r="F1775" s="199"/>
      <c r="G1775" s="199"/>
      <c r="H1775" s="199"/>
      <c r="I1775" s="199"/>
      <c r="J1775" s="199"/>
      <c r="K1775" s="205"/>
      <c r="L1775" s="199"/>
    </row>
    <row r="1776">
      <c r="A1776" s="199"/>
      <c r="B1776" s="199"/>
      <c r="C1776" s="199"/>
      <c r="D1776" s="199"/>
      <c r="E1776" s="199"/>
      <c r="F1776" s="199"/>
      <c r="G1776" s="199"/>
      <c r="H1776" s="199"/>
      <c r="I1776" s="199"/>
      <c r="J1776" s="199"/>
      <c r="K1776" s="205"/>
      <c r="L1776" s="199"/>
    </row>
    <row r="1777">
      <c r="A1777" s="199"/>
      <c r="B1777" s="199"/>
      <c r="C1777" s="199"/>
      <c r="D1777" s="199"/>
      <c r="E1777" s="199"/>
      <c r="F1777" s="199"/>
      <c r="G1777" s="199"/>
      <c r="H1777" s="199"/>
      <c r="I1777" s="199"/>
      <c r="J1777" s="199"/>
      <c r="K1777" s="205"/>
      <c r="L1777" s="199"/>
    </row>
    <row r="1778">
      <c r="A1778" s="199"/>
      <c r="B1778" s="199"/>
      <c r="C1778" s="199"/>
      <c r="D1778" s="199"/>
      <c r="E1778" s="199"/>
      <c r="F1778" s="199"/>
      <c r="G1778" s="199"/>
      <c r="H1778" s="199"/>
      <c r="I1778" s="199"/>
      <c r="J1778" s="199"/>
      <c r="K1778" s="205"/>
      <c r="L1778" s="199"/>
    </row>
    <row r="1779">
      <c r="A1779" s="199"/>
      <c r="B1779" s="199"/>
      <c r="C1779" s="199"/>
      <c r="D1779" s="199"/>
      <c r="E1779" s="199"/>
      <c r="F1779" s="199"/>
      <c r="G1779" s="199"/>
      <c r="H1779" s="199"/>
      <c r="I1779" s="199"/>
      <c r="J1779" s="199"/>
      <c r="K1779" s="205"/>
      <c r="L1779" s="199"/>
    </row>
    <row r="1780">
      <c r="A1780" s="199"/>
      <c r="B1780" s="199"/>
      <c r="C1780" s="199"/>
      <c r="D1780" s="199"/>
      <c r="E1780" s="199"/>
      <c r="F1780" s="199"/>
      <c r="G1780" s="199"/>
      <c r="H1780" s="199"/>
      <c r="I1780" s="199"/>
      <c r="J1780" s="199"/>
      <c r="K1780" s="205"/>
      <c r="L1780" s="199"/>
    </row>
    <row r="1781">
      <c r="A1781" s="199"/>
      <c r="B1781" s="199"/>
      <c r="C1781" s="199"/>
      <c r="D1781" s="199"/>
      <c r="E1781" s="199"/>
      <c r="F1781" s="199"/>
      <c r="G1781" s="199"/>
      <c r="H1781" s="199"/>
      <c r="I1781" s="199"/>
      <c r="J1781" s="199"/>
      <c r="K1781" s="205"/>
      <c r="L1781" s="199"/>
    </row>
    <row r="1782">
      <c r="A1782" s="199"/>
      <c r="B1782" s="199"/>
      <c r="C1782" s="199"/>
      <c r="D1782" s="199"/>
      <c r="E1782" s="199"/>
      <c r="F1782" s="199"/>
      <c r="G1782" s="199"/>
      <c r="H1782" s="199"/>
      <c r="I1782" s="199"/>
      <c r="J1782" s="199"/>
      <c r="K1782" s="205"/>
      <c r="L1782" s="199"/>
    </row>
    <row r="1783">
      <c r="A1783" s="199"/>
      <c r="B1783" s="199"/>
      <c r="C1783" s="199"/>
      <c r="D1783" s="199"/>
      <c r="E1783" s="199"/>
      <c r="F1783" s="199"/>
      <c r="G1783" s="199"/>
      <c r="H1783" s="199"/>
      <c r="I1783" s="199"/>
      <c r="J1783" s="199"/>
      <c r="K1783" s="205"/>
      <c r="L1783" s="199"/>
    </row>
    <row r="1784">
      <c r="A1784" s="199"/>
      <c r="B1784" s="199"/>
      <c r="C1784" s="199"/>
      <c r="D1784" s="199"/>
      <c r="E1784" s="199"/>
      <c r="F1784" s="199"/>
      <c r="G1784" s="199"/>
      <c r="H1784" s="199"/>
      <c r="I1784" s="199"/>
      <c r="J1784" s="199"/>
      <c r="K1784" s="205"/>
      <c r="L1784" s="199"/>
    </row>
    <row r="1785">
      <c r="A1785" s="199"/>
      <c r="B1785" s="199"/>
      <c r="C1785" s="199"/>
      <c r="D1785" s="199"/>
      <c r="E1785" s="199"/>
      <c r="F1785" s="199"/>
      <c r="G1785" s="199"/>
      <c r="H1785" s="199"/>
      <c r="I1785" s="199"/>
      <c r="J1785" s="199"/>
      <c r="K1785" s="205"/>
      <c r="L1785" s="199"/>
    </row>
    <row r="1786">
      <c r="A1786" s="199"/>
      <c r="B1786" s="199"/>
      <c r="C1786" s="199"/>
      <c r="D1786" s="199"/>
      <c r="E1786" s="199"/>
      <c r="F1786" s="199"/>
      <c r="G1786" s="199"/>
      <c r="H1786" s="199"/>
      <c r="I1786" s="199"/>
      <c r="J1786" s="199"/>
      <c r="K1786" s="205"/>
      <c r="L1786" s="199"/>
    </row>
    <row r="1787">
      <c r="A1787" s="199"/>
      <c r="B1787" s="199"/>
      <c r="C1787" s="199"/>
      <c r="D1787" s="199"/>
      <c r="E1787" s="199"/>
      <c r="F1787" s="199"/>
      <c r="G1787" s="199"/>
      <c r="H1787" s="199"/>
      <c r="I1787" s="199"/>
      <c r="J1787" s="199"/>
      <c r="K1787" s="205"/>
      <c r="L1787" s="199"/>
    </row>
    <row r="1788">
      <c r="A1788" s="199"/>
      <c r="B1788" s="199"/>
      <c r="C1788" s="199"/>
      <c r="D1788" s="199"/>
      <c r="E1788" s="199"/>
      <c r="F1788" s="199"/>
      <c r="G1788" s="199"/>
      <c r="H1788" s="199"/>
      <c r="I1788" s="199"/>
      <c r="J1788" s="199"/>
      <c r="K1788" s="205"/>
      <c r="L1788" s="199"/>
    </row>
    <row r="1789">
      <c r="A1789" s="199"/>
      <c r="B1789" s="199"/>
      <c r="C1789" s="199"/>
      <c r="D1789" s="199"/>
      <c r="E1789" s="199"/>
      <c r="F1789" s="199"/>
      <c r="G1789" s="199"/>
      <c r="H1789" s="199"/>
      <c r="I1789" s="199"/>
      <c r="J1789" s="199"/>
      <c r="K1789" s="205"/>
      <c r="L1789" s="199"/>
    </row>
    <row r="1790">
      <c r="A1790" s="199"/>
      <c r="B1790" s="199"/>
      <c r="C1790" s="199"/>
      <c r="D1790" s="199"/>
      <c r="E1790" s="199"/>
      <c r="F1790" s="199"/>
      <c r="G1790" s="199"/>
      <c r="H1790" s="199"/>
      <c r="I1790" s="199"/>
      <c r="J1790" s="199"/>
      <c r="K1790" s="205"/>
      <c r="L1790" s="199"/>
    </row>
    <row r="1791">
      <c r="A1791" s="199"/>
      <c r="B1791" s="199"/>
      <c r="C1791" s="199"/>
      <c r="D1791" s="199"/>
      <c r="E1791" s="199"/>
      <c r="F1791" s="199"/>
      <c r="G1791" s="199"/>
      <c r="H1791" s="199"/>
      <c r="I1791" s="199"/>
      <c r="J1791" s="199"/>
      <c r="K1791" s="205"/>
      <c r="L1791" s="199"/>
    </row>
    <row r="1792">
      <c r="A1792" s="199"/>
      <c r="B1792" s="199"/>
      <c r="C1792" s="199"/>
      <c r="D1792" s="199"/>
      <c r="E1792" s="199"/>
      <c r="F1792" s="199"/>
      <c r="G1792" s="199"/>
      <c r="H1792" s="199"/>
      <c r="I1792" s="199"/>
      <c r="J1792" s="199"/>
      <c r="K1792" s="205"/>
      <c r="L1792" s="199"/>
    </row>
    <row r="1793">
      <c r="A1793" s="199"/>
      <c r="B1793" s="199"/>
      <c r="C1793" s="199"/>
      <c r="D1793" s="199"/>
      <c r="E1793" s="199"/>
      <c r="F1793" s="199"/>
      <c r="G1793" s="199"/>
      <c r="H1793" s="199"/>
      <c r="I1793" s="199"/>
      <c r="J1793" s="199"/>
      <c r="K1793" s="205"/>
      <c r="L1793" s="199"/>
    </row>
    <row r="1794">
      <c r="A1794" s="199"/>
      <c r="B1794" s="199"/>
      <c r="C1794" s="199"/>
      <c r="D1794" s="199"/>
      <c r="E1794" s="199"/>
      <c r="F1794" s="199"/>
      <c r="G1794" s="199"/>
      <c r="H1794" s="199"/>
      <c r="I1794" s="199"/>
      <c r="J1794" s="199"/>
      <c r="K1794" s="205"/>
      <c r="L1794" s="199"/>
    </row>
    <row r="1795">
      <c r="A1795" s="199"/>
      <c r="B1795" s="199"/>
      <c r="C1795" s="199"/>
      <c r="D1795" s="199"/>
      <c r="E1795" s="199"/>
      <c r="F1795" s="199"/>
      <c r="G1795" s="199"/>
      <c r="H1795" s="199"/>
      <c r="I1795" s="199"/>
      <c r="J1795" s="199"/>
      <c r="K1795" s="205"/>
      <c r="L1795" s="199"/>
    </row>
    <row r="1796">
      <c r="A1796" s="199"/>
      <c r="B1796" s="199"/>
      <c r="C1796" s="199"/>
      <c r="D1796" s="199"/>
      <c r="E1796" s="199"/>
      <c r="F1796" s="199"/>
      <c r="G1796" s="199"/>
      <c r="H1796" s="199"/>
      <c r="I1796" s="199"/>
      <c r="J1796" s="199"/>
      <c r="K1796" s="205"/>
      <c r="L1796" s="199"/>
    </row>
    <row r="1797">
      <c r="A1797" s="199"/>
      <c r="B1797" s="199"/>
      <c r="C1797" s="199"/>
      <c r="D1797" s="199"/>
      <c r="E1797" s="199"/>
      <c r="F1797" s="199"/>
      <c r="G1797" s="199"/>
      <c r="H1797" s="199"/>
      <c r="I1797" s="199"/>
      <c r="J1797" s="199"/>
      <c r="K1797" s="205"/>
      <c r="L1797" s="199"/>
    </row>
    <row r="1798">
      <c r="A1798" s="199"/>
      <c r="B1798" s="199"/>
      <c r="C1798" s="199"/>
      <c r="D1798" s="199"/>
      <c r="E1798" s="199"/>
      <c r="F1798" s="199"/>
      <c r="G1798" s="199"/>
      <c r="H1798" s="199"/>
      <c r="I1798" s="199"/>
      <c r="J1798" s="199"/>
      <c r="K1798" s="205"/>
      <c r="L1798" s="199"/>
    </row>
    <row r="1799">
      <c r="A1799" s="199"/>
      <c r="B1799" s="199"/>
      <c r="C1799" s="199"/>
      <c r="D1799" s="199"/>
      <c r="E1799" s="199"/>
      <c r="F1799" s="199"/>
      <c r="G1799" s="199"/>
      <c r="H1799" s="199"/>
      <c r="I1799" s="199"/>
      <c r="J1799" s="199"/>
      <c r="K1799" s="205"/>
      <c r="L1799" s="199"/>
    </row>
    <row r="1800">
      <c r="A1800" s="199"/>
      <c r="B1800" s="199"/>
      <c r="C1800" s="199"/>
      <c r="D1800" s="199"/>
      <c r="E1800" s="199"/>
      <c r="F1800" s="199"/>
      <c r="G1800" s="199"/>
      <c r="H1800" s="199"/>
      <c r="I1800" s="199"/>
      <c r="J1800" s="199"/>
      <c r="K1800" s="205"/>
      <c r="L1800" s="199"/>
    </row>
    <row r="1801">
      <c r="A1801" s="199"/>
      <c r="B1801" s="199"/>
      <c r="C1801" s="199"/>
      <c r="D1801" s="199"/>
      <c r="E1801" s="199"/>
      <c r="F1801" s="199"/>
      <c r="G1801" s="199"/>
      <c r="H1801" s="199"/>
      <c r="I1801" s="199"/>
      <c r="J1801" s="199"/>
      <c r="K1801" s="205"/>
      <c r="L1801" s="199"/>
    </row>
    <row r="1802">
      <c r="A1802" s="199"/>
      <c r="B1802" s="199"/>
      <c r="C1802" s="199"/>
      <c r="D1802" s="199"/>
      <c r="E1802" s="199"/>
      <c r="F1802" s="199"/>
      <c r="G1802" s="199"/>
      <c r="H1802" s="199"/>
      <c r="I1802" s="199"/>
      <c r="J1802" s="199"/>
      <c r="K1802" s="205"/>
      <c r="L1802" s="199"/>
    </row>
    <row r="1803">
      <c r="A1803" s="199"/>
      <c r="B1803" s="199"/>
      <c r="C1803" s="199"/>
      <c r="D1803" s="199"/>
      <c r="E1803" s="199"/>
      <c r="F1803" s="199"/>
      <c r="G1803" s="199"/>
      <c r="H1803" s="199"/>
      <c r="I1803" s="199"/>
      <c r="J1803" s="199"/>
      <c r="K1803" s="205"/>
      <c r="L1803" s="199"/>
    </row>
    <row r="1804">
      <c r="A1804" s="199"/>
      <c r="B1804" s="199"/>
      <c r="C1804" s="199"/>
      <c r="D1804" s="199"/>
      <c r="E1804" s="199"/>
      <c r="F1804" s="199"/>
      <c r="G1804" s="199"/>
      <c r="H1804" s="199"/>
      <c r="I1804" s="199"/>
      <c r="J1804" s="199"/>
      <c r="K1804" s="205"/>
      <c r="L1804" s="199"/>
    </row>
    <row r="1805">
      <c r="A1805" s="199"/>
      <c r="B1805" s="199"/>
      <c r="C1805" s="199"/>
      <c r="D1805" s="199"/>
      <c r="E1805" s="199"/>
      <c r="F1805" s="199"/>
      <c r="G1805" s="199"/>
      <c r="H1805" s="199"/>
      <c r="I1805" s="199"/>
      <c r="J1805" s="199"/>
      <c r="K1805" s="205"/>
      <c r="L1805" s="199"/>
    </row>
    <row r="1806">
      <c r="A1806" s="199"/>
      <c r="B1806" s="199"/>
      <c r="C1806" s="199"/>
      <c r="D1806" s="199"/>
      <c r="E1806" s="199"/>
      <c r="F1806" s="199"/>
      <c r="G1806" s="199"/>
      <c r="H1806" s="199"/>
      <c r="I1806" s="199"/>
      <c r="J1806" s="199"/>
      <c r="K1806" s="205"/>
      <c r="L1806" s="199"/>
    </row>
    <row r="1807">
      <c r="A1807" s="199"/>
      <c r="B1807" s="199"/>
      <c r="C1807" s="199"/>
      <c r="D1807" s="199"/>
      <c r="E1807" s="199"/>
      <c r="F1807" s="199"/>
      <c r="G1807" s="199"/>
      <c r="H1807" s="199"/>
      <c r="I1807" s="199"/>
      <c r="J1807" s="199"/>
      <c r="K1807" s="205"/>
      <c r="L1807" s="199"/>
    </row>
    <row r="1808">
      <c r="A1808" s="199"/>
      <c r="B1808" s="199"/>
      <c r="C1808" s="199"/>
      <c r="D1808" s="199"/>
      <c r="E1808" s="199"/>
      <c r="F1808" s="199"/>
      <c r="G1808" s="199"/>
      <c r="H1808" s="199"/>
      <c r="I1808" s="199"/>
      <c r="J1808" s="199"/>
      <c r="K1808" s="205"/>
      <c r="L1808" s="199"/>
    </row>
    <row r="1809">
      <c r="A1809" s="199"/>
      <c r="B1809" s="199"/>
      <c r="C1809" s="199"/>
      <c r="D1809" s="199"/>
      <c r="E1809" s="199"/>
      <c r="F1809" s="199"/>
      <c r="G1809" s="199"/>
      <c r="H1809" s="199"/>
      <c r="I1809" s="199"/>
      <c r="J1809" s="199"/>
      <c r="K1809" s="205"/>
      <c r="L1809" s="199"/>
    </row>
    <row r="1810">
      <c r="A1810" s="199"/>
      <c r="B1810" s="199"/>
      <c r="C1810" s="199"/>
      <c r="D1810" s="199"/>
      <c r="E1810" s="199"/>
      <c r="F1810" s="199"/>
      <c r="G1810" s="199"/>
      <c r="H1810" s="199"/>
      <c r="I1810" s="199"/>
      <c r="J1810" s="199"/>
      <c r="K1810" s="205"/>
      <c r="L1810" s="199"/>
    </row>
    <row r="1811">
      <c r="A1811" s="199"/>
      <c r="B1811" s="199"/>
      <c r="C1811" s="199"/>
      <c r="D1811" s="199"/>
      <c r="E1811" s="199"/>
      <c r="F1811" s="199"/>
      <c r="G1811" s="199"/>
      <c r="H1811" s="199"/>
      <c r="I1811" s="199"/>
      <c r="J1811" s="199"/>
      <c r="K1811" s="205"/>
      <c r="L1811" s="199"/>
    </row>
    <row r="1812">
      <c r="A1812" s="199"/>
      <c r="B1812" s="199"/>
      <c r="C1812" s="199"/>
      <c r="D1812" s="199"/>
      <c r="E1812" s="199"/>
      <c r="F1812" s="199"/>
      <c r="G1812" s="199"/>
      <c r="H1812" s="199"/>
      <c r="I1812" s="199"/>
      <c r="J1812" s="199"/>
      <c r="K1812" s="205"/>
      <c r="L1812" s="199"/>
    </row>
    <row r="1813">
      <c r="A1813" s="199"/>
      <c r="B1813" s="199"/>
      <c r="C1813" s="199"/>
      <c r="D1813" s="199"/>
      <c r="E1813" s="199"/>
      <c r="F1813" s="199"/>
      <c r="G1813" s="199"/>
      <c r="H1813" s="199"/>
      <c r="I1813" s="199"/>
      <c r="J1813" s="199"/>
      <c r="K1813" s="205"/>
      <c r="L1813" s="199"/>
    </row>
    <row r="1814">
      <c r="A1814" s="199"/>
      <c r="B1814" s="199"/>
      <c r="C1814" s="199"/>
      <c r="D1814" s="199"/>
      <c r="E1814" s="199"/>
      <c r="F1814" s="199"/>
      <c r="G1814" s="199"/>
      <c r="H1814" s="199"/>
      <c r="I1814" s="199"/>
      <c r="J1814" s="199"/>
      <c r="K1814" s="205"/>
      <c r="L1814" s="199"/>
    </row>
    <row r="1815">
      <c r="A1815" s="199"/>
      <c r="B1815" s="199"/>
      <c r="C1815" s="199"/>
      <c r="D1815" s="199"/>
      <c r="E1815" s="199"/>
      <c r="F1815" s="199"/>
      <c r="G1815" s="199"/>
      <c r="H1815" s="199"/>
      <c r="I1815" s="199"/>
      <c r="J1815" s="199"/>
      <c r="K1815" s="205"/>
      <c r="L1815" s="199"/>
    </row>
    <row r="1816">
      <c r="A1816" s="199"/>
      <c r="B1816" s="199"/>
      <c r="C1816" s="199"/>
      <c r="D1816" s="199"/>
      <c r="E1816" s="199"/>
      <c r="F1816" s="199"/>
      <c r="G1816" s="199"/>
      <c r="H1816" s="199"/>
      <c r="I1816" s="199"/>
      <c r="J1816" s="199"/>
      <c r="K1816" s="205"/>
      <c r="L1816" s="199"/>
    </row>
    <row r="1817">
      <c r="A1817" s="199"/>
      <c r="B1817" s="199"/>
      <c r="C1817" s="199"/>
      <c r="D1817" s="199"/>
      <c r="E1817" s="199"/>
      <c r="F1817" s="199"/>
      <c r="G1817" s="199"/>
      <c r="H1817" s="199"/>
      <c r="I1817" s="199"/>
      <c r="J1817" s="199"/>
      <c r="K1817" s="205"/>
      <c r="L1817" s="199"/>
    </row>
    <row r="1818">
      <c r="A1818" s="199"/>
      <c r="B1818" s="199"/>
      <c r="C1818" s="199"/>
      <c r="D1818" s="199"/>
      <c r="E1818" s="199"/>
      <c r="F1818" s="199"/>
      <c r="G1818" s="199"/>
      <c r="H1818" s="199"/>
      <c r="I1818" s="199"/>
      <c r="J1818" s="199"/>
      <c r="K1818" s="205"/>
      <c r="L1818" s="199"/>
    </row>
    <row r="1819">
      <c r="A1819" s="199"/>
      <c r="B1819" s="199"/>
      <c r="C1819" s="199"/>
      <c r="D1819" s="199"/>
      <c r="E1819" s="199"/>
      <c r="F1819" s="199"/>
      <c r="G1819" s="199"/>
      <c r="H1819" s="199"/>
      <c r="I1819" s="199"/>
      <c r="J1819" s="199"/>
      <c r="K1819" s="205"/>
      <c r="L1819" s="199"/>
    </row>
    <row r="1820">
      <c r="A1820" s="199"/>
      <c r="B1820" s="199"/>
      <c r="C1820" s="199"/>
      <c r="D1820" s="199"/>
      <c r="E1820" s="199"/>
      <c r="F1820" s="199"/>
      <c r="G1820" s="199"/>
      <c r="H1820" s="199"/>
      <c r="I1820" s="199"/>
      <c r="J1820" s="199"/>
      <c r="K1820" s="205"/>
      <c r="L1820" s="199"/>
    </row>
    <row r="1821">
      <c r="A1821" s="199"/>
      <c r="B1821" s="199"/>
      <c r="C1821" s="199"/>
      <c r="D1821" s="199"/>
      <c r="E1821" s="199"/>
      <c r="F1821" s="199"/>
      <c r="G1821" s="199"/>
      <c r="H1821" s="199"/>
      <c r="I1821" s="199"/>
      <c r="J1821" s="199"/>
      <c r="K1821" s="205"/>
      <c r="L1821" s="199"/>
    </row>
    <row r="1822">
      <c r="A1822" s="199"/>
      <c r="B1822" s="199"/>
      <c r="C1822" s="199"/>
      <c r="D1822" s="199"/>
      <c r="E1822" s="199"/>
      <c r="F1822" s="199"/>
      <c r="G1822" s="199"/>
      <c r="H1822" s="199"/>
      <c r="I1822" s="199"/>
      <c r="J1822" s="199"/>
      <c r="K1822" s="205"/>
      <c r="L1822" s="199"/>
    </row>
    <row r="1823">
      <c r="A1823" s="199"/>
      <c r="B1823" s="199"/>
      <c r="C1823" s="199"/>
      <c r="D1823" s="199"/>
      <c r="E1823" s="199"/>
      <c r="F1823" s="199"/>
      <c r="G1823" s="199"/>
      <c r="H1823" s="199"/>
      <c r="I1823" s="199"/>
      <c r="J1823" s="199"/>
      <c r="K1823" s="205"/>
      <c r="L1823" s="199"/>
    </row>
    <row r="1824">
      <c r="A1824" s="199"/>
      <c r="B1824" s="199"/>
      <c r="C1824" s="199"/>
      <c r="D1824" s="199"/>
      <c r="E1824" s="199"/>
      <c r="F1824" s="199"/>
      <c r="G1824" s="199"/>
      <c r="H1824" s="199"/>
      <c r="I1824" s="199"/>
      <c r="J1824" s="199"/>
      <c r="K1824" s="205"/>
      <c r="L1824" s="199"/>
    </row>
    <row r="1825">
      <c r="A1825" s="199"/>
      <c r="B1825" s="199"/>
      <c r="C1825" s="199"/>
      <c r="D1825" s="199"/>
      <c r="E1825" s="199"/>
      <c r="F1825" s="199"/>
      <c r="G1825" s="199"/>
      <c r="H1825" s="199"/>
      <c r="I1825" s="199"/>
      <c r="J1825" s="199"/>
      <c r="K1825" s="205"/>
      <c r="L1825" s="199"/>
    </row>
    <row r="1826">
      <c r="A1826" s="199"/>
      <c r="B1826" s="199"/>
      <c r="C1826" s="199"/>
      <c r="D1826" s="199"/>
      <c r="E1826" s="199"/>
      <c r="F1826" s="199"/>
      <c r="G1826" s="199"/>
      <c r="H1826" s="199"/>
      <c r="I1826" s="199"/>
      <c r="J1826" s="199"/>
      <c r="K1826" s="205"/>
      <c r="L1826" s="199"/>
    </row>
    <row r="1827">
      <c r="A1827" s="199"/>
      <c r="B1827" s="199"/>
      <c r="C1827" s="199"/>
      <c r="D1827" s="199"/>
      <c r="E1827" s="199"/>
      <c r="F1827" s="199"/>
      <c r="G1827" s="199"/>
      <c r="H1827" s="199"/>
      <c r="I1827" s="199"/>
      <c r="J1827" s="199"/>
      <c r="K1827" s="205"/>
      <c r="L1827" s="199"/>
    </row>
    <row r="1828">
      <c r="A1828" s="199"/>
      <c r="B1828" s="199"/>
      <c r="C1828" s="199"/>
      <c r="D1828" s="199"/>
      <c r="E1828" s="199"/>
      <c r="F1828" s="199"/>
      <c r="G1828" s="199"/>
      <c r="H1828" s="199"/>
      <c r="I1828" s="199"/>
      <c r="J1828" s="199"/>
      <c r="K1828" s="205"/>
      <c r="L1828" s="199"/>
    </row>
    <row r="1829">
      <c r="A1829" s="199"/>
      <c r="B1829" s="199"/>
      <c r="C1829" s="199"/>
      <c r="D1829" s="199"/>
      <c r="E1829" s="199"/>
      <c r="F1829" s="199"/>
      <c r="G1829" s="199"/>
      <c r="H1829" s="199"/>
      <c r="I1829" s="199"/>
      <c r="J1829" s="199"/>
      <c r="K1829" s="205"/>
      <c r="L1829" s="199"/>
    </row>
    <row r="1830">
      <c r="A1830" s="199"/>
      <c r="B1830" s="199"/>
      <c r="C1830" s="199"/>
      <c r="D1830" s="199"/>
      <c r="E1830" s="199"/>
      <c r="F1830" s="199"/>
      <c r="G1830" s="199"/>
      <c r="H1830" s="199"/>
      <c r="I1830" s="199"/>
      <c r="J1830" s="199"/>
      <c r="K1830" s="205"/>
      <c r="L1830" s="199"/>
    </row>
    <row r="1831">
      <c r="A1831" s="199"/>
      <c r="B1831" s="199"/>
      <c r="C1831" s="199"/>
      <c r="D1831" s="199"/>
      <c r="E1831" s="199"/>
      <c r="F1831" s="199"/>
      <c r="G1831" s="199"/>
      <c r="H1831" s="199"/>
      <c r="I1831" s="199"/>
      <c r="J1831" s="199"/>
      <c r="K1831" s="205"/>
      <c r="L1831" s="199"/>
    </row>
    <row r="1832">
      <c r="A1832" s="199"/>
      <c r="B1832" s="199"/>
      <c r="C1832" s="199"/>
      <c r="D1832" s="199"/>
      <c r="E1832" s="199"/>
      <c r="F1832" s="199"/>
      <c r="G1832" s="199"/>
      <c r="H1832" s="199"/>
      <c r="I1832" s="199"/>
      <c r="J1832" s="199"/>
      <c r="K1832" s="205"/>
      <c r="L1832" s="199"/>
    </row>
    <row r="1833">
      <c r="A1833" s="199"/>
      <c r="B1833" s="199"/>
      <c r="C1833" s="199"/>
      <c r="D1833" s="199"/>
      <c r="E1833" s="199"/>
      <c r="F1833" s="199"/>
      <c r="G1833" s="199"/>
      <c r="H1833" s="199"/>
      <c r="I1833" s="199"/>
      <c r="J1833" s="199"/>
      <c r="K1833" s="205"/>
      <c r="L1833" s="199"/>
    </row>
    <row r="1834">
      <c r="A1834" s="199"/>
      <c r="B1834" s="199"/>
      <c r="C1834" s="199"/>
      <c r="D1834" s="199"/>
      <c r="E1834" s="199"/>
      <c r="F1834" s="199"/>
      <c r="G1834" s="199"/>
      <c r="H1834" s="199"/>
      <c r="I1834" s="199"/>
      <c r="J1834" s="199"/>
      <c r="K1834" s="205"/>
      <c r="L1834" s="199"/>
    </row>
    <row r="1835">
      <c r="A1835" s="199"/>
      <c r="B1835" s="199"/>
      <c r="C1835" s="199"/>
      <c r="D1835" s="199"/>
      <c r="E1835" s="199"/>
      <c r="F1835" s="199"/>
      <c r="G1835" s="199"/>
      <c r="H1835" s="199"/>
      <c r="I1835" s="199"/>
      <c r="J1835" s="199"/>
      <c r="K1835" s="205"/>
      <c r="L1835" s="199"/>
    </row>
    <row r="1836">
      <c r="A1836" s="199"/>
      <c r="B1836" s="199"/>
      <c r="C1836" s="199"/>
      <c r="D1836" s="199"/>
      <c r="E1836" s="199"/>
      <c r="F1836" s="199"/>
      <c r="G1836" s="199"/>
      <c r="H1836" s="199"/>
      <c r="I1836" s="199"/>
      <c r="J1836" s="199"/>
      <c r="K1836" s="205"/>
      <c r="L1836" s="199"/>
    </row>
    <row r="1837">
      <c r="A1837" s="199"/>
      <c r="B1837" s="199"/>
      <c r="C1837" s="199"/>
      <c r="D1837" s="199"/>
      <c r="E1837" s="199"/>
      <c r="F1837" s="199"/>
      <c r="G1837" s="199"/>
      <c r="H1837" s="199"/>
      <c r="I1837" s="199"/>
      <c r="J1837" s="199"/>
      <c r="K1837" s="205"/>
      <c r="L1837" s="199"/>
    </row>
    <row r="1838">
      <c r="A1838" s="199"/>
      <c r="B1838" s="199"/>
      <c r="C1838" s="199"/>
      <c r="D1838" s="199"/>
      <c r="E1838" s="199"/>
      <c r="F1838" s="199"/>
      <c r="G1838" s="199"/>
      <c r="H1838" s="199"/>
      <c r="I1838" s="199"/>
      <c r="J1838" s="199"/>
      <c r="K1838" s="205"/>
      <c r="L1838" s="199"/>
    </row>
    <row r="1839">
      <c r="A1839" s="199"/>
      <c r="B1839" s="199"/>
      <c r="C1839" s="199"/>
      <c r="D1839" s="199"/>
      <c r="E1839" s="199"/>
      <c r="F1839" s="199"/>
      <c r="G1839" s="199"/>
      <c r="H1839" s="199"/>
      <c r="I1839" s="199"/>
      <c r="J1839" s="199"/>
      <c r="K1839" s="205"/>
      <c r="L1839" s="199"/>
    </row>
    <row r="1840">
      <c r="A1840" s="199"/>
      <c r="B1840" s="199"/>
      <c r="C1840" s="199"/>
      <c r="D1840" s="199"/>
      <c r="E1840" s="199"/>
      <c r="F1840" s="199"/>
      <c r="G1840" s="199"/>
      <c r="H1840" s="199"/>
      <c r="I1840" s="199"/>
      <c r="J1840" s="199"/>
      <c r="K1840" s="205"/>
      <c r="L1840" s="199"/>
    </row>
    <row r="1841">
      <c r="A1841" s="199"/>
      <c r="B1841" s="199"/>
      <c r="C1841" s="199"/>
      <c r="D1841" s="199"/>
      <c r="E1841" s="199"/>
      <c r="F1841" s="199"/>
      <c r="G1841" s="199"/>
      <c r="H1841" s="199"/>
      <c r="I1841" s="199"/>
      <c r="J1841" s="199"/>
      <c r="K1841" s="205"/>
      <c r="L1841" s="199"/>
    </row>
    <row r="1842">
      <c r="A1842" s="199"/>
      <c r="B1842" s="199"/>
      <c r="C1842" s="199"/>
      <c r="D1842" s="199"/>
      <c r="E1842" s="199"/>
      <c r="F1842" s="199"/>
      <c r="G1842" s="199"/>
      <c r="H1842" s="199"/>
      <c r="I1842" s="199"/>
      <c r="J1842" s="199"/>
      <c r="K1842" s="205"/>
      <c r="L1842" s="199"/>
    </row>
    <row r="1843">
      <c r="A1843" s="199"/>
      <c r="B1843" s="199"/>
      <c r="C1843" s="199"/>
      <c r="D1843" s="199"/>
      <c r="E1843" s="199"/>
      <c r="F1843" s="199"/>
      <c r="G1843" s="199"/>
      <c r="H1843" s="199"/>
      <c r="I1843" s="199"/>
      <c r="J1843" s="199"/>
      <c r="K1843" s="205"/>
      <c r="L1843" s="199"/>
    </row>
    <row r="1844">
      <c r="A1844" s="199"/>
      <c r="B1844" s="199"/>
      <c r="C1844" s="199"/>
      <c r="D1844" s="199"/>
      <c r="E1844" s="199"/>
      <c r="F1844" s="199"/>
      <c r="G1844" s="199"/>
      <c r="H1844" s="199"/>
      <c r="I1844" s="199"/>
      <c r="J1844" s="199"/>
      <c r="K1844" s="205"/>
      <c r="L1844" s="199"/>
    </row>
    <row r="1845">
      <c r="A1845" s="199"/>
      <c r="B1845" s="199"/>
      <c r="C1845" s="199"/>
      <c r="D1845" s="199"/>
      <c r="E1845" s="199"/>
      <c r="F1845" s="199"/>
      <c r="G1845" s="199"/>
      <c r="H1845" s="199"/>
      <c r="I1845" s="199"/>
      <c r="J1845" s="199"/>
      <c r="K1845" s="205"/>
      <c r="L1845" s="199"/>
    </row>
    <row r="1846">
      <c r="A1846" s="199"/>
      <c r="B1846" s="199"/>
      <c r="C1846" s="199"/>
      <c r="D1846" s="199"/>
      <c r="E1846" s="199"/>
      <c r="F1846" s="199"/>
      <c r="G1846" s="199"/>
      <c r="H1846" s="199"/>
      <c r="I1846" s="199"/>
      <c r="J1846" s="199"/>
      <c r="K1846" s="205"/>
      <c r="L1846" s="199"/>
    </row>
    <row r="1847">
      <c r="A1847" s="199"/>
      <c r="B1847" s="199"/>
      <c r="C1847" s="199"/>
      <c r="D1847" s="199"/>
      <c r="E1847" s="199"/>
      <c r="F1847" s="199"/>
      <c r="G1847" s="199"/>
      <c r="H1847" s="199"/>
      <c r="I1847" s="199"/>
      <c r="J1847" s="199"/>
      <c r="K1847" s="205"/>
      <c r="L1847" s="199"/>
    </row>
    <row r="1848">
      <c r="A1848" s="199"/>
      <c r="B1848" s="199"/>
      <c r="C1848" s="199"/>
      <c r="D1848" s="199"/>
      <c r="E1848" s="199"/>
      <c r="F1848" s="199"/>
      <c r="G1848" s="199"/>
      <c r="H1848" s="199"/>
      <c r="I1848" s="199"/>
      <c r="J1848" s="199"/>
      <c r="K1848" s="205"/>
      <c r="L1848" s="199"/>
    </row>
    <row r="1849">
      <c r="A1849" s="199"/>
      <c r="B1849" s="199"/>
      <c r="C1849" s="199"/>
      <c r="D1849" s="199"/>
      <c r="E1849" s="199"/>
      <c r="F1849" s="199"/>
      <c r="G1849" s="199"/>
      <c r="H1849" s="199"/>
      <c r="I1849" s="199"/>
      <c r="J1849" s="199"/>
      <c r="K1849" s="205"/>
      <c r="L1849" s="199"/>
    </row>
    <row r="1850">
      <c r="A1850" s="199"/>
      <c r="B1850" s="199"/>
      <c r="C1850" s="199"/>
      <c r="D1850" s="199"/>
      <c r="E1850" s="199"/>
      <c r="F1850" s="199"/>
      <c r="G1850" s="199"/>
      <c r="H1850" s="199"/>
      <c r="I1850" s="199"/>
      <c r="J1850" s="199"/>
      <c r="K1850" s="205"/>
      <c r="L1850" s="199"/>
    </row>
    <row r="1851">
      <c r="A1851" s="199"/>
      <c r="B1851" s="199"/>
      <c r="C1851" s="199"/>
      <c r="D1851" s="199"/>
      <c r="E1851" s="199"/>
      <c r="F1851" s="199"/>
      <c r="G1851" s="199"/>
      <c r="H1851" s="199"/>
      <c r="I1851" s="199"/>
      <c r="J1851" s="199"/>
      <c r="K1851" s="205"/>
      <c r="L1851" s="199"/>
    </row>
    <row r="1852">
      <c r="A1852" s="199"/>
      <c r="B1852" s="199"/>
      <c r="C1852" s="199"/>
      <c r="D1852" s="199"/>
      <c r="E1852" s="199"/>
      <c r="F1852" s="199"/>
      <c r="G1852" s="199"/>
      <c r="H1852" s="199"/>
      <c r="I1852" s="199"/>
      <c r="J1852" s="199"/>
      <c r="K1852" s="205"/>
      <c r="L1852" s="199"/>
    </row>
    <row r="1853">
      <c r="A1853" s="199"/>
      <c r="B1853" s="199"/>
      <c r="C1853" s="199"/>
      <c r="D1853" s="199"/>
      <c r="E1853" s="199"/>
      <c r="F1853" s="199"/>
      <c r="G1853" s="199"/>
      <c r="H1853" s="199"/>
      <c r="I1853" s="199"/>
      <c r="J1853" s="199"/>
      <c r="K1853" s="205"/>
      <c r="L1853" s="199"/>
    </row>
    <row r="1854">
      <c r="A1854" s="199"/>
      <c r="B1854" s="199"/>
      <c r="C1854" s="199"/>
      <c r="D1854" s="199"/>
      <c r="E1854" s="199"/>
      <c r="F1854" s="199"/>
      <c r="G1854" s="199"/>
      <c r="H1854" s="199"/>
      <c r="I1854" s="199"/>
      <c r="J1854" s="199"/>
      <c r="K1854" s="205"/>
      <c r="L1854" s="199"/>
    </row>
    <row r="1855">
      <c r="A1855" s="199"/>
      <c r="B1855" s="199"/>
      <c r="C1855" s="199"/>
      <c r="D1855" s="199"/>
      <c r="E1855" s="199"/>
      <c r="F1855" s="199"/>
      <c r="G1855" s="199"/>
      <c r="H1855" s="199"/>
      <c r="I1855" s="199"/>
      <c r="J1855" s="199"/>
      <c r="K1855" s="205"/>
      <c r="L1855" s="199"/>
    </row>
    <row r="1856">
      <c r="A1856" s="199"/>
      <c r="B1856" s="199"/>
      <c r="C1856" s="199"/>
      <c r="D1856" s="199"/>
      <c r="E1856" s="199"/>
      <c r="F1856" s="199"/>
      <c r="G1856" s="199"/>
      <c r="H1856" s="199"/>
      <c r="I1856" s="199"/>
      <c r="J1856" s="199"/>
      <c r="K1856" s="205"/>
      <c r="L1856" s="199"/>
    </row>
    <row r="1857">
      <c r="A1857" s="199"/>
      <c r="B1857" s="199"/>
      <c r="C1857" s="199"/>
      <c r="D1857" s="199"/>
      <c r="E1857" s="199"/>
      <c r="F1857" s="199"/>
      <c r="G1857" s="199"/>
      <c r="H1857" s="199"/>
      <c r="I1857" s="199"/>
      <c r="J1857" s="199"/>
      <c r="K1857" s="205"/>
      <c r="L1857" s="199"/>
    </row>
    <row r="1858">
      <c r="A1858" s="199"/>
      <c r="B1858" s="199"/>
      <c r="C1858" s="199"/>
      <c r="D1858" s="199"/>
      <c r="E1858" s="199"/>
      <c r="F1858" s="199"/>
      <c r="G1858" s="199"/>
      <c r="H1858" s="199"/>
      <c r="I1858" s="199"/>
      <c r="J1858" s="199"/>
      <c r="K1858" s="205"/>
      <c r="L1858" s="199"/>
    </row>
    <row r="1859">
      <c r="A1859" s="199"/>
      <c r="B1859" s="199"/>
      <c r="C1859" s="199"/>
      <c r="D1859" s="199"/>
      <c r="E1859" s="199"/>
      <c r="F1859" s="199"/>
      <c r="G1859" s="199"/>
      <c r="H1859" s="199"/>
      <c r="I1859" s="199"/>
      <c r="J1859" s="199"/>
      <c r="K1859" s="205"/>
      <c r="L1859" s="199"/>
    </row>
    <row r="1860">
      <c r="A1860" s="199"/>
      <c r="B1860" s="199"/>
      <c r="C1860" s="199"/>
      <c r="D1860" s="199"/>
      <c r="E1860" s="199"/>
      <c r="F1860" s="199"/>
      <c r="G1860" s="199"/>
      <c r="H1860" s="199"/>
      <c r="I1860" s="199"/>
      <c r="J1860" s="199"/>
      <c r="K1860" s="205"/>
      <c r="L1860" s="199"/>
    </row>
    <row r="1861">
      <c r="A1861" s="199"/>
      <c r="B1861" s="199"/>
      <c r="C1861" s="199"/>
      <c r="D1861" s="199"/>
      <c r="E1861" s="199"/>
      <c r="F1861" s="199"/>
      <c r="G1861" s="199"/>
      <c r="H1861" s="199"/>
      <c r="I1861" s="199"/>
      <c r="J1861" s="199"/>
      <c r="K1861" s="205"/>
      <c r="L1861" s="199"/>
    </row>
    <row r="1862">
      <c r="A1862" s="199"/>
      <c r="B1862" s="199"/>
      <c r="C1862" s="199"/>
      <c r="D1862" s="199"/>
      <c r="E1862" s="199"/>
      <c r="F1862" s="199"/>
      <c r="G1862" s="199"/>
      <c r="H1862" s="199"/>
      <c r="I1862" s="199"/>
      <c r="J1862" s="199"/>
      <c r="K1862" s="205"/>
      <c r="L1862" s="199"/>
    </row>
    <row r="1863">
      <c r="A1863" s="199"/>
      <c r="B1863" s="199"/>
      <c r="C1863" s="199"/>
      <c r="D1863" s="199"/>
      <c r="E1863" s="199"/>
      <c r="F1863" s="199"/>
      <c r="G1863" s="199"/>
      <c r="H1863" s="199"/>
      <c r="I1863" s="199"/>
      <c r="J1863" s="199"/>
      <c r="K1863" s="205"/>
      <c r="L1863" s="199"/>
    </row>
    <row r="1864">
      <c r="A1864" s="199"/>
      <c r="B1864" s="199"/>
      <c r="C1864" s="199"/>
      <c r="D1864" s="199"/>
      <c r="E1864" s="199"/>
      <c r="F1864" s="199"/>
      <c r="G1864" s="199"/>
      <c r="H1864" s="199"/>
      <c r="I1864" s="199"/>
      <c r="J1864" s="199"/>
      <c r="K1864" s="205"/>
      <c r="L1864" s="199"/>
    </row>
    <row r="1865">
      <c r="A1865" s="199"/>
      <c r="B1865" s="199"/>
      <c r="C1865" s="199"/>
      <c r="D1865" s="199"/>
      <c r="E1865" s="199"/>
      <c r="F1865" s="199"/>
      <c r="G1865" s="199"/>
      <c r="H1865" s="199"/>
      <c r="I1865" s="199"/>
      <c r="J1865" s="199"/>
      <c r="K1865" s="205"/>
      <c r="L1865" s="199"/>
    </row>
    <row r="1866">
      <c r="A1866" s="199"/>
      <c r="B1866" s="199"/>
      <c r="C1866" s="199"/>
      <c r="D1866" s="199"/>
      <c r="E1866" s="199"/>
      <c r="F1866" s="199"/>
      <c r="G1866" s="199"/>
      <c r="H1866" s="199"/>
      <c r="I1866" s="199"/>
      <c r="J1866" s="199"/>
      <c r="K1866" s="205"/>
      <c r="L1866" s="199"/>
    </row>
    <row r="1867">
      <c r="A1867" s="199"/>
      <c r="B1867" s="199"/>
      <c r="C1867" s="199"/>
      <c r="D1867" s="199"/>
      <c r="E1867" s="199"/>
      <c r="F1867" s="199"/>
      <c r="G1867" s="199"/>
      <c r="H1867" s="199"/>
      <c r="I1867" s="199"/>
      <c r="J1867" s="199"/>
      <c r="K1867" s="205"/>
      <c r="L1867" s="199"/>
    </row>
    <row r="1868">
      <c r="A1868" s="199"/>
      <c r="B1868" s="199"/>
      <c r="C1868" s="199"/>
      <c r="D1868" s="199"/>
      <c r="E1868" s="199"/>
      <c r="F1868" s="199"/>
      <c r="G1868" s="199"/>
      <c r="H1868" s="199"/>
      <c r="I1868" s="199"/>
      <c r="J1868" s="199"/>
      <c r="K1868" s="205"/>
      <c r="L1868" s="199"/>
    </row>
    <row r="1869">
      <c r="A1869" s="199"/>
      <c r="B1869" s="199"/>
      <c r="C1869" s="199"/>
      <c r="D1869" s="199"/>
      <c r="E1869" s="199"/>
      <c r="F1869" s="199"/>
      <c r="G1869" s="199"/>
      <c r="H1869" s="199"/>
      <c r="I1869" s="199"/>
      <c r="J1869" s="199"/>
      <c r="K1869" s="205"/>
      <c r="L1869" s="199"/>
    </row>
    <row r="1870">
      <c r="A1870" s="199"/>
      <c r="B1870" s="199"/>
      <c r="C1870" s="199"/>
      <c r="D1870" s="199"/>
      <c r="E1870" s="199"/>
      <c r="F1870" s="199"/>
      <c r="G1870" s="199"/>
      <c r="H1870" s="199"/>
      <c r="I1870" s="199"/>
      <c r="J1870" s="199"/>
      <c r="K1870" s="205"/>
      <c r="L1870" s="199"/>
    </row>
    <row r="1871">
      <c r="A1871" s="199"/>
      <c r="B1871" s="199"/>
      <c r="C1871" s="199"/>
      <c r="D1871" s="199"/>
      <c r="E1871" s="199"/>
      <c r="F1871" s="199"/>
      <c r="G1871" s="199"/>
      <c r="H1871" s="199"/>
      <c r="I1871" s="199"/>
      <c r="J1871" s="199"/>
      <c r="K1871" s="205"/>
      <c r="L1871" s="199"/>
    </row>
    <row r="1872">
      <c r="A1872" s="199"/>
      <c r="B1872" s="199"/>
      <c r="C1872" s="199"/>
      <c r="D1872" s="199"/>
      <c r="E1872" s="199"/>
      <c r="F1872" s="199"/>
      <c r="G1872" s="199"/>
      <c r="H1872" s="199"/>
      <c r="I1872" s="199"/>
      <c r="J1872" s="199"/>
      <c r="K1872" s="205"/>
      <c r="L1872" s="199"/>
    </row>
    <row r="1873">
      <c r="A1873" s="199"/>
      <c r="B1873" s="199"/>
      <c r="C1873" s="199"/>
      <c r="D1873" s="199"/>
      <c r="E1873" s="199"/>
      <c r="F1873" s="199"/>
      <c r="G1873" s="199"/>
      <c r="H1873" s="199"/>
      <c r="I1873" s="199"/>
      <c r="J1873" s="199"/>
      <c r="K1873" s="205"/>
      <c r="L1873" s="199"/>
    </row>
    <row r="1874">
      <c r="A1874" s="199"/>
      <c r="B1874" s="199"/>
      <c r="C1874" s="199"/>
      <c r="D1874" s="199"/>
      <c r="E1874" s="199"/>
      <c r="F1874" s="199"/>
      <c r="G1874" s="199"/>
      <c r="H1874" s="199"/>
      <c r="I1874" s="199"/>
      <c r="J1874" s="199"/>
      <c r="K1874" s="205"/>
      <c r="L1874" s="199"/>
    </row>
    <row r="1875">
      <c r="A1875" s="199"/>
      <c r="B1875" s="199"/>
      <c r="C1875" s="199"/>
      <c r="D1875" s="199"/>
      <c r="E1875" s="199"/>
      <c r="F1875" s="199"/>
      <c r="G1875" s="199"/>
      <c r="H1875" s="199"/>
      <c r="I1875" s="199"/>
      <c r="J1875" s="199"/>
      <c r="K1875" s="205"/>
      <c r="L1875" s="199"/>
    </row>
    <row r="1876">
      <c r="A1876" s="199"/>
      <c r="B1876" s="199"/>
      <c r="C1876" s="199"/>
      <c r="D1876" s="199"/>
      <c r="E1876" s="199"/>
      <c r="F1876" s="199"/>
      <c r="G1876" s="199"/>
      <c r="H1876" s="199"/>
      <c r="I1876" s="199"/>
      <c r="J1876" s="199"/>
      <c r="K1876" s="205"/>
      <c r="L1876" s="199"/>
    </row>
    <row r="1877">
      <c r="A1877" s="199"/>
      <c r="B1877" s="199"/>
      <c r="C1877" s="199"/>
      <c r="D1877" s="199"/>
      <c r="E1877" s="199"/>
      <c r="F1877" s="199"/>
      <c r="G1877" s="199"/>
      <c r="H1877" s="199"/>
      <c r="I1877" s="199"/>
      <c r="J1877" s="199"/>
      <c r="K1877" s="205"/>
      <c r="L1877" s="199"/>
    </row>
    <row r="1878">
      <c r="A1878" s="199"/>
      <c r="B1878" s="199"/>
      <c r="C1878" s="199"/>
      <c r="D1878" s="199"/>
      <c r="E1878" s="199"/>
      <c r="F1878" s="199"/>
      <c r="G1878" s="199"/>
      <c r="H1878" s="199"/>
      <c r="I1878" s="199"/>
      <c r="J1878" s="199"/>
      <c r="K1878" s="205"/>
      <c r="L1878" s="199"/>
    </row>
    <row r="1879">
      <c r="A1879" s="199"/>
      <c r="B1879" s="199"/>
      <c r="C1879" s="199"/>
      <c r="D1879" s="199"/>
      <c r="E1879" s="199"/>
      <c r="F1879" s="199"/>
      <c r="G1879" s="199"/>
      <c r="H1879" s="199"/>
      <c r="I1879" s="199"/>
      <c r="J1879" s="199"/>
      <c r="K1879" s="205"/>
      <c r="L1879" s="199"/>
    </row>
    <row r="1880">
      <c r="A1880" s="199"/>
      <c r="B1880" s="199"/>
      <c r="C1880" s="199"/>
      <c r="D1880" s="199"/>
      <c r="E1880" s="199"/>
      <c r="F1880" s="199"/>
      <c r="G1880" s="199"/>
      <c r="H1880" s="199"/>
      <c r="I1880" s="199"/>
      <c r="J1880" s="199"/>
      <c r="K1880" s="205"/>
      <c r="L1880" s="199"/>
    </row>
    <row r="1881">
      <c r="A1881" s="199"/>
      <c r="B1881" s="199"/>
      <c r="C1881" s="199"/>
      <c r="D1881" s="199"/>
      <c r="E1881" s="199"/>
      <c r="F1881" s="199"/>
      <c r="G1881" s="199"/>
      <c r="H1881" s="199"/>
      <c r="I1881" s="199"/>
      <c r="J1881" s="199"/>
      <c r="K1881" s="205"/>
      <c r="L1881" s="199"/>
    </row>
    <row r="1882">
      <c r="A1882" s="199"/>
      <c r="B1882" s="199"/>
      <c r="C1882" s="199"/>
      <c r="D1882" s="199"/>
      <c r="E1882" s="199"/>
      <c r="F1882" s="199"/>
      <c r="G1882" s="199"/>
      <c r="H1882" s="199"/>
      <c r="I1882" s="199"/>
      <c r="J1882" s="199"/>
      <c r="K1882" s="205"/>
      <c r="L1882" s="199"/>
    </row>
    <row r="1883">
      <c r="A1883" s="199"/>
      <c r="B1883" s="199"/>
      <c r="C1883" s="199"/>
      <c r="D1883" s="199"/>
      <c r="E1883" s="199"/>
      <c r="F1883" s="199"/>
      <c r="G1883" s="199"/>
      <c r="H1883" s="199"/>
      <c r="I1883" s="199"/>
      <c r="J1883" s="199"/>
      <c r="K1883" s="205"/>
      <c r="L1883" s="199"/>
    </row>
    <row r="1884">
      <c r="A1884" s="199"/>
      <c r="B1884" s="199"/>
      <c r="C1884" s="199"/>
      <c r="D1884" s="199"/>
      <c r="E1884" s="199"/>
      <c r="F1884" s="199"/>
      <c r="G1884" s="199"/>
      <c r="H1884" s="199"/>
      <c r="I1884" s="199"/>
      <c r="J1884" s="199"/>
      <c r="K1884" s="205"/>
      <c r="L1884" s="199"/>
    </row>
    <row r="1885">
      <c r="A1885" s="199"/>
      <c r="B1885" s="199"/>
      <c r="C1885" s="199"/>
      <c r="D1885" s="199"/>
      <c r="E1885" s="199"/>
      <c r="F1885" s="199"/>
      <c r="G1885" s="199"/>
      <c r="H1885" s="199"/>
      <c r="I1885" s="199"/>
      <c r="J1885" s="199"/>
      <c r="K1885" s="205"/>
      <c r="L1885" s="199"/>
    </row>
    <row r="1886">
      <c r="A1886" s="199"/>
      <c r="B1886" s="199"/>
      <c r="C1886" s="199"/>
      <c r="D1886" s="199"/>
      <c r="E1886" s="199"/>
      <c r="F1886" s="199"/>
      <c r="G1886" s="199"/>
      <c r="H1886" s="199"/>
      <c r="I1886" s="199"/>
      <c r="J1886" s="199"/>
      <c r="K1886" s="205"/>
      <c r="L1886" s="199"/>
    </row>
    <row r="1887">
      <c r="A1887" s="199"/>
      <c r="B1887" s="199"/>
      <c r="C1887" s="199"/>
      <c r="D1887" s="199"/>
      <c r="E1887" s="199"/>
      <c r="F1887" s="199"/>
      <c r="G1887" s="199"/>
      <c r="H1887" s="199"/>
      <c r="I1887" s="199"/>
      <c r="J1887" s="199"/>
      <c r="K1887" s="205"/>
      <c r="L1887" s="199"/>
    </row>
    <row r="1888">
      <c r="A1888" s="199"/>
      <c r="B1888" s="199"/>
      <c r="C1888" s="199"/>
      <c r="D1888" s="199"/>
      <c r="E1888" s="199"/>
      <c r="F1888" s="199"/>
      <c r="G1888" s="199"/>
      <c r="H1888" s="199"/>
      <c r="I1888" s="199"/>
      <c r="J1888" s="199"/>
      <c r="K1888" s="205"/>
      <c r="L1888" s="199"/>
    </row>
    <row r="1889">
      <c r="A1889" s="199"/>
      <c r="B1889" s="199"/>
      <c r="C1889" s="199"/>
      <c r="D1889" s="199"/>
      <c r="E1889" s="199"/>
      <c r="F1889" s="199"/>
      <c r="G1889" s="199"/>
      <c r="H1889" s="199"/>
      <c r="I1889" s="199"/>
      <c r="J1889" s="199"/>
      <c r="K1889" s="205"/>
      <c r="L1889" s="199"/>
    </row>
    <row r="1890">
      <c r="A1890" s="199"/>
      <c r="B1890" s="199"/>
      <c r="C1890" s="199"/>
      <c r="D1890" s="199"/>
      <c r="E1890" s="199"/>
      <c r="F1890" s="199"/>
      <c r="G1890" s="199"/>
      <c r="H1890" s="199"/>
      <c r="I1890" s="199"/>
      <c r="J1890" s="199"/>
      <c r="K1890" s="205"/>
      <c r="L1890" s="199"/>
    </row>
    <row r="1891">
      <c r="A1891" s="199"/>
      <c r="B1891" s="199"/>
      <c r="C1891" s="199"/>
      <c r="D1891" s="199"/>
      <c r="E1891" s="199"/>
      <c r="F1891" s="199"/>
      <c r="G1891" s="199"/>
      <c r="H1891" s="199"/>
      <c r="I1891" s="199"/>
      <c r="J1891" s="199"/>
      <c r="K1891" s="205"/>
      <c r="L1891" s="199"/>
    </row>
    <row r="1892">
      <c r="A1892" s="199"/>
      <c r="B1892" s="199"/>
      <c r="C1892" s="199"/>
      <c r="D1892" s="199"/>
      <c r="E1892" s="199"/>
      <c r="F1892" s="199"/>
      <c r="G1892" s="199"/>
      <c r="H1892" s="199"/>
      <c r="I1892" s="199"/>
      <c r="J1892" s="199"/>
      <c r="K1892" s="205"/>
      <c r="L1892" s="199"/>
    </row>
    <row r="1893">
      <c r="A1893" s="199"/>
      <c r="B1893" s="199"/>
      <c r="C1893" s="199"/>
      <c r="D1893" s="199"/>
      <c r="E1893" s="199"/>
      <c r="F1893" s="199"/>
      <c r="G1893" s="199"/>
      <c r="H1893" s="199"/>
      <c r="I1893" s="199"/>
      <c r="J1893" s="199"/>
      <c r="K1893" s="205"/>
      <c r="L1893" s="199"/>
    </row>
    <row r="1894">
      <c r="A1894" s="199"/>
      <c r="B1894" s="199"/>
      <c r="C1894" s="199"/>
      <c r="D1894" s="199"/>
      <c r="E1894" s="199"/>
      <c r="F1894" s="199"/>
      <c r="G1894" s="199"/>
      <c r="H1894" s="199"/>
      <c r="I1894" s="199"/>
      <c r="J1894" s="199"/>
      <c r="K1894" s="205"/>
      <c r="L1894" s="199"/>
    </row>
    <row r="1895">
      <c r="A1895" s="199"/>
      <c r="B1895" s="199"/>
      <c r="C1895" s="199"/>
      <c r="D1895" s="199"/>
      <c r="E1895" s="199"/>
      <c r="F1895" s="199"/>
      <c r="G1895" s="199"/>
      <c r="H1895" s="199"/>
      <c r="I1895" s="199"/>
      <c r="J1895" s="199"/>
      <c r="K1895" s="205"/>
      <c r="L1895" s="199"/>
    </row>
    <row r="1896">
      <c r="A1896" s="199"/>
      <c r="B1896" s="199"/>
      <c r="C1896" s="199"/>
      <c r="D1896" s="199"/>
      <c r="E1896" s="199"/>
      <c r="F1896" s="199"/>
      <c r="G1896" s="199"/>
      <c r="H1896" s="199"/>
      <c r="I1896" s="199"/>
      <c r="J1896" s="199"/>
      <c r="K1896" s="205"/>
      <c r="L1896" s="199"/>
    </row>
    <row r="1897">
      <c r="A1897" s="199"/>
      <c r="B1897" s="199"/>
      <c r="C1897" s="199"/>
      <c r="D1897" s="199"/>
      <c r="E1897" s="199"/>
      <c r="F1897" s="199"/>
      <c r="G1897" s="199"/>
      <c r="H1897" s="199"/>
      <c r="I1897" s="199"/>
      <c r="J1897" s="199"/>
      <c r="K1897" s="205"/>
      <c r="L1897" s="199"/>
    </row>
    <row r="1898">
      <c r="A1898" s="199"/>
      <c r="B1898" s="199"/>
      <c r="C1898" s="199"/>
      <c r="D1898" s="199"/>
      <c r="E1898" s="199"/>
      <c r="F1898" s="199"/>
      <c r="G1898" s="199"/>
      <c r="H1898" s="199"/>
      <c r="I1898" s="199"/>
      <c r="J1898" s="199"/>
      <c r="K1898" s="205"/>
      <c r="L1898" s="199"/>
    </row>
    <row r="1899">
      <c r="A1899" s="199"/>
      <c r="B1899" s="199"/>
      <c r="C1899" s="199"/>
      <c r="D1899" s="199"/>
      <c r="E1899" s="199"/>
      <c r="F1899" s="199"/>
      <c r="G1899" s="199"/>
      <c r="H1899" s="199"/>
      <c r="I1899" s="199"/>
      <c r="J1899" s="199"/>
      <c r="K1899" s="205"/>
      <c r="L1899" s="199"/>
    </row>
    <row r="1900">
      <c r="A1900" s="199"/>
      <c r="B1900" s="199"/>
      <c r="C1900" s="199"/>
      <c r="D1900" s="199"/>
      <c r="E1900" s="199"/>
      <c r="F1900" s="199"/>
      <c r="G1900" s="199"/>
      <c r="H1900" s="199"/>
      <c r="I1900" s="199"/>
      <c r="J1900" s="199"/>
      <c r="K1900" s="205"/>
      <c r="L1900" s="199"/>
    </row>
    <row r="1901">
      <c r="A1901" s="199"/>
      <c r="B1901" s="199"/>
      <c r="C1901" s="199"/>
      <c r="D1901" s="199"/>
      <c r="E1901" s="199"/>
      <c r="F1901" s="199"/>
      <c r="G1901" s="199"/>
      <c r="H1901" s="199"/>
      <c r="I1901" s="199"/>
      <c r="J1901" s="199"/>
      <c r="K1901" s="205"/>
      <c r="L1901" s="199"/>
    </row>
    <row r="1902">
      <c r="A1902" s="199"/>
      <c r="B1902" s="199"/>
      <c r="C1902" s="199"/>
      <c r="D1902" s="199"/>
      <c r="E1902" s="199"/>
      <c r="F1902" s="199"/>
      <c r="G1902" s="199"/>
      <c r="H1902" s="199"/>
      <c r="I1902" s="199"/>
      <c r="J1902" s="199"/>
      <c r="K1902" s="205"/>
      <c r="L1902" s="199"/>
    </row>
    <row r="1903">
      <c r="A1903" s="199"/>
      <c r="B1903" s="199"/>
      <c r="C1903" s="199"/>
      <c r="D1903" s="199"/>
      <c r="E1903" s="199"/>
      <c r="F1903" s="199"/>
      <c r="G1903" s="199"/>
      <c r="H1903" s="199"/>
      <c r="I1903" s="199"/>
      <c r="J1903" s="199"/>
      <c r="K1903" s="205"/>
      <c r="L1903" s="199"/>
    </row>
    <row r="1904">
      <c r="A1904" s="199"/>
      <c r="B1904" s="199"/>
      <c r="C1904" s="199"/>
      <c r="D1904" s="199"/>
      <c r="E1904" s="199"/>
      <c r="F1904" s="199"/>
      <c r="G1904" s="199"/>
      <c r="H1904" s="199"/>
      <c r="I1904" s="199"/>
      <c r="J1904" s="199"/>
      <c r="K1904" s="205"/>
      <c r="L1904" s="199"/>
    </row>
    <row r="1905">
      <c r="A1905" s="199"/>
      <c r="B1905" s="199"/>
      <c r="C1905" s="199"/>
      <c r="D1905" s="199"/>
      <c r="E1905" s="199"/>
      <c r="F1905" s="199"/>
      <c r="G1905" s="199"/>
      <c r="H1905" s="199"/>
      <c r="I1905" s="199"/>
      <c r="J1905" s="199"/>
      <c r="K1905" s="205"/>
      <c r="L1905" s="199"/>
    </row>
    <row r="1906">
      <c r="A1906" s="199"/>
      <c r="B1906" s="199"/>
      <c r="C1906" s="199"/>
      <c r="D1906" s="199"/>
      <c r="E1906" s="199"/>
      <c r="F1906" s="199"/>
      <c r="G1906" s="199"/>
      <c r="H1906" s="199"/>
      <c r="I1906" s="199"/>
      <c r="J1906" s="199"/>
      <c r="K1906" s="205"/>
      <c r="L1906" s="199"/>
    </row>
    <row r="1907">
      <c r="A1907" s="199"/>
      <c r="B1907" s="199"/>
      <c r="C1907" s="199"/>
      <c r="D1907" s="199"/>
      <c r="E1907" s="199"/>
      <c r="F1907" s="199"/>
      <c r="G1907" s="199"/>
      <c r="H1907" s="199"/>
      <c r="I1907" s="199"/>
      <c r="J1907" s="199"/>
      <c r="K1907" s="205"/>
      <c r="L1907" s="199"/>
    </row>
    <row r="1908">
      <c r="A1908" s="199"/>
      <c r="B1908" s="199"/>
      <c r="C1908" s="199"/>
      <c r="D1908" s="199"/>
      <c r="E1908" s="199"/>
      <c r="F1908" s="199"/>
      <c r="G1908" s="199"/>
      <c r="H1908" s="199"/>
      <c r="I1908" s="199"/>
      <c r="J1908" s="199"/>
      <c r="K1908" s="205"/>
      <c r="L1908" s="199"/>
    </row>
    <row r="1909">
      <c r="A1909" s="199"/>
      <c r="B1909" s="199"/>
      <c r="C1909" s="199"/>
      <c r="D1909" s="199"/>
      <c r="E1909" s="199"/>
      <c r="F1909" s="199"/>
      <c r="G1909" s="199"/>
      <c r="H1909" s="199"/>
      <c r="I1909" s="199"/>
      <c r="J1909" s="199"/>
      <c r="K1909" s="205"/>
      <c r="L1909" s="199"/>
    </row>
    <row r="1910">
      <c r="A1910" s="199"/>
      <c r="B1910" s="199"/>
      <c r="C1910" s="199"/>
      <c r="D1910" s="199"/>
      <c r="E1910" s="199"/>
      <c r="F1910" s="199"/>
      <c r="G1910" s="199"/>
      <c r="H1910" s="199"/>
      <c r="I1910" s="199"/>
      <c r="J1910" s="199"/>
      <c r="K1910" s="205"/>
      <c r="L1910" s="199"/>
    </row>
    <row r="1911">
      <c r="A1911" s="199"/>
      <c r="B1911" s="199"/>
      <c r="C1911" s="199"/>
      <c r="D1911" s="199"/>
      <c r="E1911" s="199"/>
      <c r="F1911" s="199"/>
      <c r="G1911" s="199"/>
      <c r="H1911" s="199"/>
      <c r="I1911" s="199"/>
      <c r="J1911" s="199"/>
      <c r="K1911" s="205"/>
      <c r="L1911" s="199"/>
    </row>
    <row r="1912">
      <c r="A1912" s="199"/>
      <c r="B1912" s="199"/>
      <c r="C1912" s="199"/>
      <c r="D1912" s="199"/>
      <c r="E1912" s="199"/>
      <c r="F1912" s="199"/>
      <c r="G1912" s="199"/>
      <c r="H1912" s="199"/>
      <c r="I1912" s="199"/>
      <c r="J1912" s="199"/>
      <c r="K1912" s="205"/>
      <c r="L1912" s="199"/>
    </row>
    <row r="1913">
      <c r="A1913" s="199"/>
      <c r="B1913" s="199"/>
      <c r="C1913" s="199"/>
      <c r="D1913" s="199"/>
      <c r="E1913" s="199"/>
      <c r="F1913" s="199"/>
      <c r="G1913" s="199"/>
      <c r="H1913" s="199"/>
      <c r="I1913" s="199"/>
      <c r="J1913" s="199"/>
      <c r="K1913" s="205"/>
      <c r="L1913" s="199"/>
    </row>
    <row r="1914">
      <c r="A1914" s="199"/>
      <c r="B1914" s="199"/>
      <c r="C1914" s="199"/>
      <c r="D1914" s="199"/>
      <c r="E1914" s="199"/>
      <c r="F1914" s="199"/>
      <c r="G1914" s="199"/>
      <c r="H1914" s="199"/>
      <c r="I1914" s="199"/>
      <c r="J1914" s="199"/>
      <c r="K1914" s="205"/>
      <c r="L1914" s="199"/>
    </row>
    <row r="1915">
      <c r="A1915" s="199"/>
      <c r="B1915" s="199"/>
      <c r="C1915" s="199"/>
      <c r="D1915" s="199"/>
      <c r="E1915" s="199"/>
      <c r="F1915" s="199"/>
      <c r="G1915" s="199"/>
      <c r="H1915" s="199"/>
      <c r="I1915" s="199"/>
      <c r="J1915" s="199"/>
      <c r="K1915" s="205"/>
      <c r="L1915" s="199"/>
    </row>
    <row r="1916">
      <c r="A1916" s="199"/>
      <c r="B1916" s="199"/>
      <c r="C1916" s="199"/>
      <c r="D1916" s="199"/>
      <c r="E1916" s="199"/>
      <c r="F1916" s="199"/>
      <c r="G1916" s="199"/>
      <c r="H1916" s="199"/>
      <c r="I1916" s="199"/>
      <c r="J1916" s="199"/>
      <c r="K1916" s="205"/>
      <c r="L1916" s="199"/>
    </row>
    <row r="1917">
      <c r="A1917" s="199"/>
      <c r="B1917" s="199"/>
      <c r="C1917" s="199"/>
      <c r="D1917" s="199"/>
      <c r="E1917" s="199"/>
      <c r="F1917" s="199"/>
      <c r="G1917" s="199"/>
      <c r="H1917" s="199"/>
      <c r="I1917" s="199"/>
      <c r="J1917" s="199"/>
      <c r="K1917" s="205"/>
      <c r="L1917" s="199"/>
    </row>
    <row r="1918">
      <c r="A1918" s="199"/>
      <c r="B1918" s="199"/>
      <c r="C1918" s="199"/>
      <c r="D1918" s="199"/>
      <c r="E1918" s="199"/>
      <c r="F1918" s="199"/>
      <c r="G1918" s="199"/>
      <c r="H1918" s="199"/>
      <c r="I1918" s="199"/>
      <c r="J1918" s="199"/>
      <c r="K1918" s="205"/>
      <c r="L1918" s="199"/>
    </row>
    <row r="1919">
      <c r="A1919" s="199"/>
      <c r="B1919" s="199"/>
      <c r="C1919" s="199"/>
      <c r="D1919" s="199"/>
      <c r="E1919" s="199"/>
      <c r="F1919" s="199"/>
      <c r="G1919" s="199"/>
      <c r="H1919" s="199"/>
      <c r="I1919" s="199"/>
      <c r="J1919" s="199"/>
      <c r="K1919" s="205"/>
      <c r="L1919" s="199"/>
    </row>
    <row r="1920">
      <c r="A1920" s="199"/>
      <c r="B1920" s="199"/>
      <c r="C1920" s="199"/>
      <c r="D1920" s="199"/>
      <c r="E1920" s="199"/>
      <c r="F1920" s="199"/>
      <c r="G1920" s="199"/>
      <c r="H1920" s="199"/>
      <c r="I1920" s="199"/>
      <c r="J1920" s="199"/>
      <c r="K1920" s="205"/>
      <c r="L1920" s="199"/>
    </row>
    <row r="1921">
      <c r="A1921" s="199"/>
      <c r="B1921" s="199"/>
      <c r="C1921" s="199"/>
      <c r="D1921" s="199"/>
      <c r="E1921" s="199"/>
      <c r="F1921" s="199"/>
      <c r="G1921" s="199"/>
      <c r="H1921" s="199"/>
      <c r="I1921" s="199"/>
      <c r="J1921" s="199"/>
      <c r="K1921" s="205"/>
      <c r="L1921" s="199"/>
    </row>
    <row r="1922">
      <c r="A1922" s="199"/>
      <c r="B1922" s="199"/>
      <c r="C1922" s="199"/>
      <c r="D1922" s="199"/>
      <c r="E1922" s="199"/>
      <c r="F1922" s="199"/>
      <c r="G1922" s="199"/>
      <c r="H1922" s="199"/>
      <c r="I1922" s="199"/>
      <c r="J1922" s="199"/>
      <c r="K1922" s="205"/>
      <c r="L1922" s="199"/>
    </row>
    <row r="1923">
      <c r="A1923" s="199"/>
      <c r="B1923" s="199"/>
      <c r="C1923" s="199"/>
      <c r="D1923" s="199"/>
      <c r="E1923" s="199"/>
      <c r="F1923" s="199"/>
      <c r="G1923" s="199"/>
      <c r="H1923" s="199"/>
      <c r="I1923" s="199"/>
      <c r="J1923" s="199"/>
      <c r="K1923" s="205"/>
      <c r="L1923" s="199"/>
    </row>
    <row r="1924">
      <c r="A1924" s="199"/>
      <c r="B1924" s="199"/>
      <c r="C1924" s="199"/>
      <c r="D1924" s="199"/>
      <c r="E1924" s="199"/>
      <c r="F1924" s="199"/>
      <c r="G1924" s="199"/>
      <c r="H1924" s="199"/>
      <c r="I1924" s="199"/>
      <c r="J1924" s="199"/>
      <c r="K1924" s="205"/>
      <c r="L1924" s="199"/>
    </row>
    <row r="1925">
      <c r="A1925" s="199"/>
      <c r="B1925" s="199"/>
      <c r="C1925" s="199"/>
      <c r="D1925" s="199"/>
      <c r="E1925" s="199"/>
      <c r="F1925" s="199"/>
      <c r="G1925" s="199"/>
      <c r="H1925" s="199"/>
      <c r="I1925" s="199"/>
      <c r="J1925" s="199"/>
      <c r="K1925" s="205"/>
      <c r="L1925" s="199"/>
    </row>
    <row r="1926">
      <c r="A1926" s="199"/>
      <c r="B1926" s="199"/>
      <c r="C1926" s="199"/>
      <c r="D1926" s="199"/>
      <c r="E1926" s="199"/>
      <c r="F1926" s="199"/>
      <c r="G1926" s="199"/>
      <c r="H1926" s="199"/>
      <c r="I1926" s="199"/>
      <c r="J1926" s="199"/>
      <c r="K1926" s="205"/>
      <c r="L1926" s="199"/>
    </row>
    <row r="1927">
      <c r="A1927" s="199"/>
      <c r="B1927" s="199"/>
      <c r="C1927" s="199"/>
      <c r="D1927" s="199"/>
      <c r="E1927" s="199"/>
      <c r="F1927" s="199"/>
      <c r="G1927" s="199"/>
      <c r="H1927" s="199"/>
      <c r="I1927" s="199"/>
      <c r="J1927" s="199"/>
      <c r="K1927" s="205"/>
      <c r="L1927" s="199"/>
    </row>
    <row r="1928">
      <c r="A1928" s="199"/>
      <c r="B1928" s="199"/>
      <c r="C1928" s="199"/>
      <c r="D1928" s="199"/>
      <c r="E1928" s="199"/>
      <c r="F1928" s="199"/>
      <c r="G1928" s="199"/>
      <c r="H1928" s="199"/>
      <c r="I1928" s="199"/>
      <c r="J1928" s="199"/>
      <c r="K1928" s="205"/>
      <c r="L1928" s="199"/>
    </row>
    <row r="1929">
      <c r="A1929" s="199"/>
      <c r="B1929" s="199"/>
      <c r="C1929" s="199"/>
      <c r="D1929" s="199"/>
      <c r="E1929" s="199"/>
      <c r="F1929" s="199"/>
      <c r="G1929" s="199"/>
      <c r="H1929" s="199"/>
      <c r="I1929" s="199"/>
      <c r="J1929" s="199"/>
      <c r="K1929" s="205"/>
      <c r="L1929" s="199"/>
    </row>
    <row r="1930">
      <c r="A1930" s="199"/>
      <c r="B1930" s="199"/>
      <c r="C1930" s="199"/>
      <c r="D1930" s="199"/>
      <c r="E1930" s="199"/>
      <c r="F1930" s="199"/>
      <c r="G1930" s="199"/>
      <c r="H1930" s="199"/>
      <c r="I1930" s="199"/>
      <c r="J1930" s="199"/>
      <c r="K1930" s="205"/>
      <c r="L1930" s="199"/>
    </row>
    <row r="1931">
      <c r="A1931" s="199"/>
      <c r="B1931" s="199"/>
      <c r="C1931" s="199"/>
      <c r="D1931" s="199"/>
      <c r="E1931" s="199"/>
      <c r="F1931" s="199"/>
      <c r="G1931" s="199"/>
      <c r="H1931" s="199"/>
      <c r="I1931" s="199"/>
      <c r="J1931" s="199"/>
      <c r="K1931" s="205"/>
      <c r="L1931" s="199"/>
    </row>
    <row r="1932">
      <c r="A1932" s="199"/>
      <c r="B1932" s="199"/>
      <c r="C1932" s="199"/>
      <c r="D1932" s="199"/>
      <c r="E1932" s="199"/>
      <c r="F1932" s="199"/>
      <c r="G1932" s="199"/>
      <c r="H1932" s="199"/>
      <c r="I1932" s="199"/>
      <c r="J1932" s="199"/>
      <c r="K1932" s="205"/>
      <c r="L1932" s="199"/>
    </row>
    <row r="1933">
      <c r="A1933" s="199"/>
      <c r="B1933" s="199"/>
      <c r="C1933" s="199"/>
      <c r="D1933" s="199"/>
      <c r="E1933" s="199"/>
      <c r="F1933" s="199"/>
      <c r="G1933" s="199"/>
      <c r="H1933" s="199"/>
      <c r="I1933" s="199"/>
      <c r="J1933" s="199"/>
      <c r="K1933" s="205"/>
      <c r="L1933" s="199"/>
    </row>
    <row r="1934">
      <c r="A1934" s="199"/>
      <c r="B1934" s="199"/>
      <c r="C1934" s="199"/>
      <c r="D1934" s="199"/>
      <c r="E1934" s="199"/>
      <c r="F1934" s="199"/>
      <c r="G1934" s="199"/>
      <c r="H1934" s="199"/>
      <c r="I1934" s="199"/>
      <c r="J1934" s="199"/>
      <c r="K1934" s="205"/>
      <c r="L1934" s="199"/>
    </row>
    <row r="1935">
      <c r="A1935" s="199"/>
      <c r="B1935" s="199"/>
      <c r="C1935" s="199"/>
      <c r="D1935" s="199"/>
      <c r="E1935" s="199"/>
      <c r="F1935" s="199"/>
      <c r="G1935" s="199"/>
      <c r="H1935" s="199"/>
      <c r="I1935" s="199"/>
      <c r="J1935" s="199"/>
      <c r="K1935" s="205"/>
      <c r="L1935" s="199"/>
    </row>
    <row r="1936">
      <c r="A1936" s="199"/>
      <c r="B1936" s="199"/>
      <c r="C1936" s="199"/>
      <c r="D1936" s="199"/>
      <c r="E1936" s="199"/>
      <c r="F1936" s="199"/>
      <c r="G1936" s="199"/>
      <c r="H1936" s="199"/>
      <c r="I1936" s="199"/>
      <c r="J1936" s="199"/>
      <c r="K1936" s="205"/>
      <c r="L1936" s="199"/>
    </row>
    <row r="1937">
      <c r="A1937" s="199"/>
      <c r="B1937" s="199"/>
      <c r="C1937" s="199"/>
      <c r="D1937" s="199"/>
      <c r="E1937" s="199"/>
      <c r="F1937" s="199"/>
      <c r="G1937" s="199"/>
      <c r="H1937" s="199"/>
      <c r="I1937" s="199"/>
      <c r="J1937" s="199"/>
      <c r="K1937" s="205"/>
      <c r="L1937" s="199"/>
    </row>
    <row r="1938">
      <c r="A1938" s="199"/>
      <c r="B1938" s="199"/>
      <c r="C1938" s="199"/>
      <c r="D1938" s="199"/>
      <c r="E1938" s="199"/>
      <c r="F1938" s="199"/>
      <c r="G1938" s="199"/>
      <c r="H1938" s="199"/>
      <c r="I1938" s="199"/>
      <c r="J1938" s="199"/>
      <c r="K1938" s="205"/>
      <c r="L1938" s="199"/>
    </row>
    <row r="1939">
      <c r="A1939" s="199"/>
      <c r="B1939" s="199"/>
      <c r="C1939" s="199"/>
      <c r="D1939" s="199"/>
      <c r="E1939" s="199"/>
      <c r="F1939" s="199"/>
      <c r="G1939" s="199"/>
      <c r="H1939" s="199"/>
      <c r="I1939" s="199"/>
      <c r="J1939" s="199"/>
      <c r="K1939" s="205"/>
      <c r="L1939" s="199"/>
    </row>
    <row r="1940">
      <c r="A1940" s="199"/>
      <c r="B1940" s="199"/>
      <c r="C1940" s="199"/>
      <c r="D1940" s="199"/>
      <c r="E1940" s="199"/>
      <c r="F1940" s="199"/>
      <c r="G1940" s="199"/>
      <c r="H1940" s="199"/>
      <c r="I1940" s="199"/>
      <c r="J1940" s="199"/>
      <c r="K1940" s="205"/>
      <c r="L1940" s="199"/>
    </row>
    <row r="1941">
      <c r="A1941" s="199"/>
      <c r="B1941" s="199"/>
      <c r="C1941" s="199"/>
      <c r="D1941" s="199"/>
      <c r="E1941" s="199"/>
      <c r="F1941" s="199"/>
      <c r="G1941" s="199"/>
      <c r="H1941" s="199"/>
      <c r="I1941" s="199"/>
      <c r="J1941" s="199"/>
      <c r="K1941" s="205"/>
      <c r="L1941" s="199"/>
    </row>
    <row r="1942">
      <c r="A1942" s="199"/>
      <c r="B1942" s="199"/>
      <c r="C1942" s="199"/>
      <c r="D1942" s="199"/>
      <c r="E1942" s="199"/>
      <c r="F1942" s="199"/>
      <c r="G1942" s="199"/>
      <c r="H1942" s="199"/>
      <c r="I1942" s="199"/>
      <c r="J1942" s="199"/>
      <c r="K1942" s="205"/>
      <c r="L1942" s="199"/>
    </row>
    <row r="1943">
      <c r="A1943" s="199"/>
      <c r="B1943" s="199"/>
      <c r="C1943" s="199"/>
      <c r="D1943" s="199"/>
      <c r="E1943" s="199"/>
      <c r="F1943" s="199"/>
      <c r="G1943" s="199"/>
      <c r="H1943" s="199"/>
      <c r="I1943" s="199"/>
      <c r="J1943" s="199"/>
      <c r="K1943" s="205"/>
      <c r="L1943" s="199"/>
    </row>
    <row r="1944">
      <c r="A1944" s="199"/>
      <c r="B1944" s="199"/>
      <c r="C1944" s="199"/>
      <c r="D1944" s="199"/>
      <c r="E1944" s="199"/>
      <c r="F1944" s="199"/>
      <c r="G1944" s="199"/>
      <c r="H1944" s="199"/>
      <c r="I1944" s="199"/>
      <c r="J1944" s="199"/>
      <c r="K1944" s="205"/>
      <c r="L1944" s="199"/>
    </row>
    <row r="1945">
      <c r="A1945" s="199"/>
      <c r="B1945" s="199"/>
      <c r="C1945" s="199"/>
      <c r="D1945" s="199"/>
      <c r="E1945" s="199"/>
      <c r="F1945" s="199"/>
      <c r="G1945" s="199"/>
      <c r="H1945" s="199"/>
      <c r="I1945" s="199"/>
      <c r="J1945" s="199"/>
      <c r="K1945" s="205"/>
      <c r="L1945" s="199"/>
    </row>
    <row r="1946">
      <c r="A1946" s="199"/>
      <c r="B1946" s="199"/>
      <c r="C1946" s="199"/>
      <c r="D1946" s="199"/>
      <c r="E1946" s="199"/>
      <c r="F1946" s="199"/>
      <c r="G1946" s="199"/>
      <c r="H1946" s="199"/>
      <c r="I1946" s="199"/>
      <c r="J1946" s="199"/>
      <c r="K1946" s="205"/>
      <c r="L1946" s="199"/>
    </row>
    <row r="1947">
      <c r="A1947" s="199"/>
      <c r="B1947" s="199"/>
      <c r="C1947" s="199"/>
      <c r="D1947" s="199"/>
      <c r="E1947" s="199"/>
      <c r="F1947" s="199"/>
      <c r="G1947" s="199"/>
      <c r="H1947" s="199"/>
      <c r="I1947" s="199"/>
      <c r="J1947" s="199"/>
      <c r="K1947" s="205"/>
      <c r="L1947" s="199"/>
    </row>
    <row r="1948">
      <c r="A1948" s="199"/>
      <c r="B1948" s="199"/>
      <c r="C1948" s="199"/>
      <c r="D1948" s="199"/>
      <c r="E1948" s="199"/>
      <c r="F1948" s="199"/>
      <c r="G1948" s="199"/>
      <c r="H1948" s="199"/>
      <c r="I1948" s="199"/>
      <c r="J1948" s="199"/>
      <c r="K1948" s="205"/>
      <c r="L1948" s="199"/>
    </row>
    <row r="1949">
      <c r="A1949" s="199"/>
      <c r="B1949" s="199"/>
      <c r="C1949" s="199"/>
      <c r="D1949" s="199"/>
      <c r="E1949" s="199"/>
      <c r="F1949" s="199"/>
      <c r="G1949" s="199"/>
      <c r="H1949" s="199"/>
      <c r="I1949" s="199"/>
      <c r="J1949" s="199"/>
      <c r="K1949" s="205"/>
      <c r="L1949" s="199"/>
    </row>
    <row r="1950">
      <c r="A1950" s="199"/>
      <c r="B1950" s="199"/>
      <c r="C1950" s="199"/>
      <c r="D1950" s="199"/>
      <c r="E1950" s="199"/>
      <c r="F1950" s="199"/>
      <c r="G1950" s="199"/>
      <c r="H1950" s="199"/>
      <c r="I1950" s="199"/>
      <c r="J1950" s="199"/>
      <c r="K1950" s="205"/>
      <c r="L1950" s="199"/>
    </row>
    <row r="1951">
      <c r="A1951" s="199"/>
      <c r="B1951" s="199"/>
      <c r="C1951" s="199"/>
      <c r="D1951" s="199"/>
      <c r="E1951" s="199"/>
      <c r="F1951" s="199"/>
      <c r="G1951" s="199"/>
      <c r="H1951" s="199"/>
      <c r="I1951" s="199"/>
      <c r="J1951" s="199"/>
      <c r="K1951" s="205"/>
      <c r="L1951" s="199"/>
    </row>
    <row r="1952">
      <c r="A1952" s="199"/>
      <c r="B1952" s="199"/>
      <c r="C1952" s="199"/>
      <c r="D1952" s="199"/>
      <c r="E1952" s="199"/>
      <c r="F1952" s="199"/>
      <c r="G1952" s="199"/>
      <c r="H1952" s="199"/>
      <c r="I1952" s="199"/>
      <c r="J1952" s="199"/>
      <c r="K1952" s="205"/>
      <c r="L1952" s="199"/>
    </row>
    <row r="1953">
      <c r="A1953" s="199"/>
      <c r="B1953" s="199"/>
      <c r="C1953" s="199"/>
      <c r="D1953" s="199"/>
      <c r="E1953" s="199"/>
      <c r="F1953" s="199"/>
      <c r="G1953" s="199"/>
      <c r="H1953" s="199"/>
      <c r="I1953" s="199"/>
      <c r="J1953" s="199"/>
      <c r="K1953" s="205"/>
      <c r="L1953" s="199"/>
    </row>
    <row r="1954">
      <c r="A1954" s="199"/>
      <c r="B1954" s="199"/>
      <c r="C1954" s="199"/>
      <c r="D1954" s="199"/>
      <c r="E1954" s="199"/>
      <c r="F1954" s="199"/>
      <c r="G1954" s="199"/>
      <c r="H1954" s="199"/>
      <c r="I1954" s="199"/>
      <c r="J1954" s="199"/>
      <c r="K1954" s="205"/>
      <c r="L1954" s="199"/>
    </row>
    <row r="1955">
      <c r="A1955" s="199"/>
      <c r="B1955" s="199"/>
      <c r="C1955" s="199"/>
      <c r="D1955" s="199"/>
      <c r="E1955" s="199"/>
      <c r="F1955" s="199"/>
      <c r="G1955" s="199"/>
      <c r="H1955" s="199"/>
      <c r="I1955" s="199"/>
      <c r="J1955" s="199"/>
      <c r="K1955" s="205"/>
      <c r="L1955" s="199"/>
    </row>
    <row r="1956">
      <c r="A1956" s="199"/>
      <c r="B1956" s="199"/>
      <c r="C1956" s="199"/>
      <c r="D1956" s="199"/>
      <c r="E1956" s="199"/>
      <c r="F1956" s="199"/>
      <c r="G1956" s="199"/>
      <c r="H1956" s="199"/>
      <c r="I1956" s="199"/>
      <c r="J1956" s="199"/>
      <c r="K1956" s="205"/>
      <c r="L1956" s="199"/>
    </row>
    <row r="1957">
      <c r="A1957" s="199"/>
      <c r="B1957" s="199"/>
      <c r="C1957" s="199"/>
      <c r="D1957" s="199"/>
      <c r="E1957" s="199"/>
      <c r="F1957" s="199"/>
      <c r="G1957" s="199"/>
      <c r="H1957" s="199"/>
      <c r="I1957" s="199"/>
      <c r="J1957" s="199"/>
      <c r="K1957" s="205"/>
      <c r="L1957" s="199"/>
    </row>
    <row r="1958">
      <c r="A1958" s="199"/>
      <c r="B1958" s="199"/>
      <c r="C1958" s="199"/>
      <c r="D1958" s="199"/>
      <c r="E1958" s="199"/>
      <c r="F1958" s="199"/>
      <c r="G1958" s="199"/>
      <c r="H1958" s="199"/>
      <c r="I1958" s="199"/>
      <c r="J1958" s="199"/>
      <c r="K1958" s="205"/>
      <c r="L1958" s="199"/>
    </row>
    <row r="1959">
      <c r="A1959" s="199"/>
      <c r="B1959" s="199"/>
      <c r="C1959" s="199"/>
      <c r="D1959" s="199"/>
      <c r="E1959" s="199"/>
      <c r="F1959" s="199"/>
      <c r="G1959" s="199"/>
      <c r="H1959" s="199"/>
      <c r="I1959" s="199"/>
      <c r="J1959" s="199"/>
      <c r="K1959" s="205"/>
      <c r="L1959" s="199"/>
    </row>
    <row r="1960">
      <c r="A1960" s="199"/>
      <c r="B1960" s="199"/>
      <c r="C1960" s="199"/>
      <c r="D1960" s="199"/>
      <c r="E1960" s="199"/>
      <c r="F1960" s="199"/>
      <c r="G1960" s="199"/>
      <c r="H1960" s="199"/>
      <c r="I1960" s="199"/>
      <c r="J1960" s="199"/>
      <c r="K1960" s="205"/>
      <c r="L1960" s="199"/>
    </row>
    <row r="1961">
      <c r="A1961" s="199"/>
      <c r="B1961" s="199"/>
      <c r="C1961" s="199"/>
      <c r="D1961" s="199"/>
      <c r="E1961" s="199"/>
      <c r="F1961" s="199"/>
      <c r="G1961" s="199"/>
      <c r="H1961" s="199"/>
      <c r="I1961" s="199"/>
      <c r="J1961" s="199"/>
      <c r="K1961" s="205"/>
      <c r="L1961" s="199"/>
    </row>
    <row r="1962">
      <c r="A1962" s="199"/>
      <c r="B1962" s="199"/>
      <c r="C1962" s="199"/>
      <c r="D1962" s="199"/>
      <c r="E1962" s="199"/>
      <c r="F1962" s="199"/>
      <c r="G1962" s="199"/>
      <c r="H1962" s="199"/>
      <c r="I1962" s="199"/>
      <c r="J1962" s="199"/>
      <c r="K1962" s="205"/>
      <c r="L1962" s="199"/>
    </row>
    <row r="1963">
      <c r="A1963" s="199"/>
      <c r="B1963" s="199"/>
      <c r="C1963" s="199"/>
      <c r="D1963" s="199"/>
      <c r="E1963" s="199"/>
      <c r="F1963" s="199"/>
      <c r="G1963" s="199"/>
      <c r="H1963" s="199"/>
      <c r="I1963" s="199"/>
      <c r="J1963" s="199"/>
      <c r="K1963" s="205"/>
      <c r="L1963" s="199"/>
    </row>
    <row r="1964">
      <c r="A1964" s="199"/>
      <c r="B1964" s="199"/>
      <c r="C1964" s="199"/>
      <c r="D1964" s="199"/>
      <c r="E1964" s="199"/>
      <c r="F1964" s="199"/>
      <c r="G1964" s="199"/>
      <c r="H1964" s="199"/>
      <c r="I1964" s="199"/>
      <c r="J1964" s="199"/>
      <c r="K1964" s="205"/>
      <c r="L1964" s="199"/>
    </row>
    <row r="1965">
      <c r="A1965" s="199"/>
      <c r="B1965" s="199"/>
      <c r="C1965" s="199"/>
      <c r="D1965" s="199"/>
      <c r="E1965" s="199"/>
      <c r="F1965" s="199"/>
      <c r="G1965" s="199"/>
      <c r="H1965" s="199"/>
      <c r="I1965" s="199"/>
      <c r="J1965" s="199"/>
      <c r="K1965" s="205"/>
      <c r="L1965" s="199"/>
    </row>
    <row r="1966">
      <c r="A1966" s="199"/>
      <c r="B1966" s="199"/>
      <c r="C1966" s="199"/>
      <c r="D1966" s="199"/>
      <c r="E1966" s="199"/>
      <c r="F1966" s="199"/>
      <c r="G1966" s="199"/>
      <c r="H1966" s="199"/>
      <c r="I1966" s="199"/>
      <c r="J1966" s="199"/>
      <c r="K1966" s="205"/>
      <c r="L1966" s="199"/>
    </row>
    <row r="1967">
      <c r="A1967" s="199"/>
      <c r="B1967" s="199"/>
      <c r="C1967" s="199"/>
      <c r="D1967" s="199"/>
      <c r="E1967" s="199"/>
      <c r="F1967" s="199"/>
      <c r="G1967" s="199"/>
      <c r="H1967" s="199"/>
      <c r="I1967" s="199"/>
      <c r="J1967" s="199"/>
      <c r="K1967" s="205"/>
      <c r="L1967" s="199"/>
    </row>
    <row r="1968">
      <c r="A1968" s="199"/>
      <c r="B1968" s="199"/>
      <c r="C1968" s="199"/>
      <c r="D1968" s="199"/>
      <c r="E1968" s="199"/>
      <c r="F1968" s="199"/>
      <c r="G1968" s="199"/>
      <c r="H1968" s="199"/>
      <c r="I1968" s="199"/>
      <c r="J1968" s="199"/>
      <c r="K1968" s="205"/>
      <c r="L1968" s="199"/>
    </row>
    <row r="1969">
      <c r="A1969" s="199"/>
      <c r="B1969" s="199"/>
      <c r="C1969" s="199"/>
      <c r="D1969" s="199"/>
      <c r="E1969" s="199"/>
      <c r="F1969" s="199"/>
      <c r="G1969" s="199"/>
      <c r="H1969" s="199"/>
      <c r="I1969" s="199"/>
      <c r="J1969" s="199"/>
      <c r="K1969" s="205"/>
      <c r="L1969" s="199"/>
    </row>
    <row r="1970">
      <c r="A1970" s="199"/>
      <c r="B1970" s="199"/>
      <c r="C1970" s="199"/>
      <c r="D1970" s="199"/>
      <c r="E1970" s="199"/>
      <c r="F1970" s="199"/>
      <c r="G1970" s="199"/>
      <c r="H1970" s="199"/>
      <c r="I1970" s="199"/>
      <c r="J1970" s="199"/>
      <c r="K1970" s="205"/>
      <c r="L1970" s="199"/>
    </row>
    <row r="1971">
      <c r="A1971" s="199"/>
      <c r="B1971" s="199"/>
      <c r="C1971" s="199"/>
      <c r="D1971" s="199"/>
      <c r="E1971" s="199"/>
      <c r="F1971" s="199"/>
      <c r="G1971" s="199"/>
      <c r="H1971" s="199"/>
      <c r="I1971" s="199"/>
      <c r="J1971" s="199"/>
      <c r="K1971" s="205"/>
      <c r="L1971" s="199"/>
    </row>
    <row r="1972">
      <c r="A1972" s="199"/>
      <c r="B1972" s="199"/>
      <c r="C1972" s="199"/>
      <c r="D1972" s="199"/>
      <c r="E1972" s="199"/>
      <c r="F1972" s="199"/>
      <c r="G1972" s="199"/>
      <c r="H1972" s="199"/>
      <c r="I1972" s="199"/>
      <c r="J1972" s="199"/>
      <c r="K1972" s="205"/>
      <c r="L1972" s="199"/>
    </row>
    <row r="1973">
      <c r="A1973" s="199"/>
      <c r="B1973" s="199"/>
      <c r="C1973" s="199"/>
      <c r="D1973" s="199"/>
      <c r="E1973" s="199"/>
      <c r="F1973" s="199"/>
      <c r="G1973" s="199"/>
      <c r="H1973" s="199"/>
      <c r="I1973" s="199"/>
      <c r="J1973" s="199"/>
      <c r="K1973" s="205"/>
      <c r="L1973" s="199"/>
    </row>
    <row r="1974">
      <c r="A1974" s="199"/>
      <c r="B1974" s="199"/>
      <c r="C1974" s="199"/>
      <c r="D1974" s="199"/>
      <c r="E1974" s="199"/>
      <c r="F1974" s="199"/>
      <c r="G1974" s="199"/>
      <c r="H1974" s="199"/>
      <c r="I1974" s="199"/>
      <c r="J1974" s="199"/>
      <c r="K1974" s="205"/>
      <c r="L1974" s="199"/>
    </row>
    <row r="1975">
      <c r="A1975" s="199"/>
      <c r="B1975" s="199"/>
      <c r="C1975" s="199"/>
      <c r="D1975" s="199"/>
      <c r="E1975" s="199"/>
      <c r="F1975" s="199"/>
      <c r="G1975" s="199"/>
      <c r="H1975" s="199"/>
      <c r="I1975" s="199"/>
      <c r="J1975" s="199"/>
      <c r="K1975" s="205"/>
      <c r="L1975" s="199"/>
    </row>
    <row r="1976">
      <c r="A1976" s="199"/>
      <c r="B1976" s="199"/>
      <c r="C1976" s="199"/>
      <c r="D1976" s="199"/>
      <c r="E1976" s="199"/>
      <c r="F1976" s="199"/>
      <c r="G1976" s="199"/>
      <c r="H1976" s="199"/>
      <c r="I1976" s="199"/>
      <c r="J1976" s="199"/>
      <c r="K1976" s="205"/>
      <c r="L1976" s="199"/>
    </row>
    <row r="1977">
      <c r="A1977" s="199"/>
      <c r="B1977" s="199"/>
      <c r="C1977" s="199"/>
      <c r="D1977" s="199"/>
      <c r="E1977" s="199"/>
      <c r="F1977" s="199"/>
      <c r="G1977" s="199"/>
      <c r="H1977" s="199"/>
      <c r="I1977" s="199"/>
      <c r="J1977" s="199"/>
      <c r="K1977" s="205"/>
      <c r="L1977" s="199"/>
    </row>
    <row r="1978">
      <c r="A1978" s="199"/>
      <c r="B1978" s="199"/>
      <c r="C1978" s="199"/>
      <c r="D1978" s="199"/>
      <c r="E1978" s="199"/>
      <c r="F1978" s="199"/>
      <c r="G1978" s="199"/>
      <c r="H1978" s="199"/>
      <c r="I1978" s="199"/>
      <c r="J1978" s="199"/>
      <c r="K1978" s="205"/>
      <c r="L1978" s="199"/>
    </row>
    <row r="1979">
      <c r="A1979" s="199"/>
      <c r="B1979" s="199"/>
      <c r="C1979" s="199"/>
      <c r="D1979" s="199"/>
      <c r="E1979" s="199"/>
      <c r="F1979" s="199"/>
      <c r="G1979" s="199"/>
      <c r="H1979" s="199"/>
      <c r="I1979" s="199"/>
      <c r="J1979" s="199"/>
      <c r="K1979" s="205"/>
      <c r="L1979" s="199"/>
    </row>
    <row r="1980">
      <c r="A1980" s="199"/>
      <c r="B1980" s="199"/>
      <c r="C1980" s="199"/>
      <c r="D1980" s="199"/>
      <c r="E1980" s="199"/>
      <c r="F1980" s="199"/>
      <c r="G1980" s="199"/>
      <c r="H1980" s="199"/>
      <c r="I1980" s="199"/>
      <c r="J1980" s="199"/>
      <c r="K1980" s="205"/>
      <c r="L1980" s="199"/>
    </row>
    <row r="1981">
      <c r="A1981" s="199"/>
      <c r="B1981" s="199"/>
      <c r="C1981" s="199"/>
      <c r="D1981" s="199"/>
      <c r="E1981" s="199"/>
      <c r="F1981" s="199"/>
      <c r="G1981" s="199"/>
      <c r="H1981" s="199"/>
      <c r="I1981" s="199"/>
      <c r="J1981" s="199"/>
      <c r="K1981" s="205"/>
      <c r="L1981" s="199"/>
    </row>
    <row r="1982">
      <c r="A1982" s="199"/>
      <c r="B1982" s="199"/>
      <c r="C1982" s="199"/>
      <c r="D1982" s="199"/>
      <c r="E1982" s="199"/>
      <c r="F1982" s="199"/>
      <c r="G1982" s="199"/>
      <c r="H1982" s="199"/>
      <c r="I1982" s="199"/>
      <c r="J1982" s="199"/>
      <c r="K1982" s="205"/>
      <c r="L1982" s="199"/>
    </row>
    <row r="1983">
      <c r="A1983" s="199"/>
      <c r="B1983" s="199"/>
      <c r="C1983" s="199"/>
      <c r="D1983" s="199"/>
      <c r="E1983" s="199"/>
      <c r="F1983" s="199"/>
      <c r="G1983" s="199"/>
      <c r="H1983" s="199"/>
      <c r="I1983" s="199"/>
      <c r="J1983" s="199"/>
      <c r="K1983" s="205"/>
      <c r="L1983" s="199"/>
    </row>
    <row r="1984">
      <c r="A1984" s="199"/>
      <c r="B1984" s="199"/>
      <c r="C1984" s="199"/>
      <c r="D1984" s="199"/>
      <c r="E1984" s="199"/>
      <c r="F1984" s="199"/>
      <c r="G1984" s="199"/>
      <c r="H1984" s="199"/>
      <c r="I1984" s="199"/>
      <c r="J1984" s="199"/>
      <c r="K1984" s="205"/>
      <c r="L1984" s="199"/>
    </row>
    <row r="1985">
      <c r="A1985" s="199"/>
      <c r="B1985" s="199"/>
      <c r="C1985" s="199"/>
      <c r="D1985" s="199"/>
      <c r="E1985" s="199"/>
      <c r="F1985" s="199"/>
      <c r="G1985" s="199"/>
      <c r="H1985" s="199"/>
      <c r="I1985" s="199"/>
      <c r="J1985" s="199"/>
      <c r="K1985" s="205"/>
      <c r="L1985" s="199"/>
    </row>
    <row r="1986">
      <c r="A1986" s="199"/>
      <c r="B1986" s="199"/>
      <c r="C1986" s="199"/>
      <c r="D1986" s="199"/>
      <c r="E1986" s="199"/>
      <c r="F1986" s="199"/>
      <c r="G1986" s="199"/>
      <c r="H1986" s="199"/>
      <c r="I1986" s="199"/>
      <c r="J1986" s="199"/>
      <c r="K1986" s="205"/>
      <c r="L1986" s="199"/>
    </row>
    <row r="1987">
      <c r="A1987" s="199"/>
      <c r="B1987" s="199"/>
      <c r="C1987" s="199"/>
      <c r="D1987" s="199"/>
      <c r="E1987" s="199"/>
      <c r="F1987" s="199"/>
      <c r="G1987" s="199"/>
      <c r="H1987" s="199"/>
      <c r="I1987" s="199"/>
      <c r="J1987" s="199"/>
      <c r="K1987" s="205"/>
      <c r="L1987" s="199"/>
    </row>
    <row r="1988">
      <c r="A1988" s="199"/>
      <c r="B1988" s="199"/>
      <c r="C1988" s="199"/>
      <c r="D1988" s="199"/>
      <c r="E1988" s="199"/>
      <c r="F1988" s="199"/>
      <c r="G1988" s="199"/>
      <c r="H1988" s="199"/>
      <c r="I1988" s="199"/>
      <c r="J1988" s="199"/>
      <c r="K1988" s="205"/>
      <c r="L1988" s="199"/>
    </row>
    <row r="1989">
      <c r="A1989" s="199"/>
      <c r="B1989" s="199"/>
      <c r="C1989" s="199"/>
      <c r="D1989" s="199"/>
      <c r="E1989" s="199"/>
      <c r="F1989" s="199"/>
      <c r="G1989" s="199"/>
      <c r="H1989" s="199"/>
      <c r="I1989" s="199"/>
      <c r="J1989" s="199"/>
      <c r="K1989" s="205"/>
      <c r="L1989" s="199"/>
    </row>
    <row r="1990">
      <c r="A1990" s="199"/>
      <c r="B1990" s="199"/>
      <c r="C1990" s="199"/>
      <c r="D1990" s="199"/>
      <c r="E1990" s="199"/>
      <c r="F1990" s="199"/>
      <c r="G1990" s="199"/>
      <c r="H1990" s="199"/>
      <c r="I1990" s="199"/>
      <c r="J1990" s="199"/>
      <c r="K1990" s="205"/>
      <c r="L1990" s="199"/>
    </row>
    <row r="1991">
      <c r="A1991" s="199"/>
      <c r="B1991" s="199"/>
      <c r="C1991" s="199"/>
      <c r="D1991" s="199"/>
      <c r="E1991" s="199"/>
      <c r="F1991" s="199"/>
      <c r="G1991" s="199"/>
      <c r="H1991" s="199"/>
      <c r="I1991" s="199"/>
      <c r="J1991" s="199"/>
      <c r="K1991" s="205"/>
      <c r="L1991" s="199"/>
    </row>
    <row r="1992">
      <c r="A1992" s="199"/>
      <c r="B1992" s="199"/>
      <c r="C1992" s="199"/>
      <c r="D1992" s="199"/>
      <c r="E1992" s="199"/>
      <c r="F1992" s="199"/>
      <c r="G1992" s="199"/>
      <c r="H1992" s="199"/>
      <c r="I1992" s="199"/>
      <c r="J1992" s="199"/>
      <c r="K1992" s="205"/>
      <c r="L1992" s="199"/>
    </row>
    <row r="1993">
      <c r="A1993" s="199"/>
      <c r="B1993" s="199"/>
      <c r="C1993" s="199"/>
      <c r="D1993" s="199"/>
      <c r="E1993" s="199"/>
      <c r="F1993" s="199"/>
      <c r="G1993" s="199"/>
      <c r="H1993" s="199"/>
      <c r="I1993" s="199"/>
      <c r="J1993" s="199"/>
      <c r="K1993" s="205"/>
      <c r="L1993" s="199"/>
    </row>
    <row r="1994">
      <c r="A1994" s="199"/>
      <c r="B1994" s="199"/>
      <c r="C1994" s="199"/>
      <c r="D1994" s="199"/>
      <c r="E1994" s="199"/>
      <c r="F1994" s="199"/>
      <c r="G1994" s="199"/>
      <c r="H1994" s="199"/>
      <c r="I1994" s="199"/>
      <c r="J1994" s="199"/>
      <c r="K1994" s="205"/>
      <c r="L1994" s="199"/>
    </row>
    <row r="1995">
      <c r="A1995" s="199"/>
      <c r="B1995" s="199"/>
      <c r="C1995" s="199"/>
      <c r="D1995" s="199"/>
      <c r="E1995" s="199"/>
      <c r="F1995" s="199"/>
      <c r="G1995" s="199"/>
      <c r="H1995" s="199"/>
      <c r="I1995" s="199"/>
      <c r="J1995" s="199"/>
      <c r="K1995" s="205"/>
      <c r="L1995" s="199"/>
    </row>
    <row r="1996">
      <c r="A1996" s="199"/>
      <c r="B1996" s="199"/>
      <c r="C1996" s="199"/>
      <c r="D1996" s="199"/>
      <c r="E1996" s="199"/>
      <c r="F1996" s="199"/>
      <c r="G1996" s="199"/>
      <c r="H1996" s="199"/>
      <c r="I1996" s="199"/>
      <c r="J1996" s="199"/>
      <c r="K1996" s="205"/>
      <c r="L1996" s="199"/>
    </row>
    <row r="1997">
      <c r="A1997" s="199"/>
      <c r="B1997" s="199"/>
      <c r="C1997" s="199"/>
      <c r="D1997" s="199"/>
      <c r="E1997" s="199"/>
      <c r="F1997" s="199"/>
      <c r="G1997" s="199"/>
      <c r="H1997" s="199"/>
      <c r="I1997" s="199"/>
      <c r="J1997" s="199"/>
      <c r="K1997" s="205"/>
      <c r="L1997" s="199"/>
    </row>
    <row r="1998">
      <c r="A1998" s="199"/>
      <c r="B1998" s="199"/>
      <c r="C1998" s="199"/>
      <c r="D1998" s="199"/>
      <c r="E1998" s="199"/>
      <c r="F1998" s="199"/>
      <c r="G1998" s="199"/>
      <c r="H1998" s="199"/>
      <c r="I1998" s="199"/>
      <c r="J1998" s="199"/>
      <c r="K1998" s="205"/>
      <c r="L1998" s="199"/>
    </row>
    <row r="1999">
      <c r="A1999" s="199"/>
      <c r="B1999" s="199"/>
      <c r="C1999" s="199"/>
      <c r="D1999" s="199"/>
      <c r="E1999" s="199"/>
      <c r="F1999" s="199"/>
      <c r="G1999" s="199"/>
      <c r="H1999" s="199"/>
      <c r="I1999" s="199"/>
      <c r="J1999" s="199"/>
      <c r="K1999" s="205"/>
      <c r="L1999" s="199"/>
    </row>
    <row r="2000">
      <c r="A2000" s="199"/>
      <c r="B2000" s="199"/>
      <c r="C2000" s="199"/>
      <c r="D2000" s="199"/>
      <c r="E2000" s="199"/>
      <c r="F2000" s="199"/>
      <c r="G2000" s="199"/>
      <c r="H2000" s="199"/>
      <c r="I2000" s="199"/>
      <c r="J2000" s="199"/>
      <c r="K2000" s="205"/>
      <c r="L2000" s="199"/>
    </row>
    <row r="2001">
      <c r="A2001" s="199"/>
      <c r="B2001" s="199"/>
      <c r="C2001" s="199"/>
      <c r="D2001" s="199"/>
      <c r="E2001" s="199"/>
      <c r="F2001" s="199"/>
      <c r="G2001" s="199"/>
      <c r="H2001" s="199"/>
      <c r="I2001" s="199"/>
      <c r="J2001" s="199"/>
      <c r="K2001" s="205"/>
      <c r="L2001" s="199"/>
    </row>
    <row r="2002">
      <c r="A2002" s="199"/>
      <c r="B2002" s="199"/>
      <c r="C2002" s="199"/>
      <c r="D2002" s="199"/>
      <c r="E2002" s="199"/>
      <c r="F2002" s="199"/>
      <c r="G2002" s="199"/>
      <c r="H2002" s="199"/>
      <c r="I2002" s="199"/>
      <c r="J2002" s="199"/>
      <c r="K2002" s="205"/>
      <c r="L2002" s="199"/>
    </row>
    <row r="2003">
      <c r="A2003" s="199"/>
      <c r="B2003" s="199"/>
      <c r="C2003" s="199"/>
      <c r="D2003" s="199"/>
      <c r="E2003" s="199"/>
      <c r="F2003" s="199"/>
      <c r="G2003" s="199"/>
      <c r="H2003" s="199"/>
      <c r="I2003" s="199"/>
      <c r="J2003" s="199"/>
      <c r="K2003" s="205"/>
      <c r="L2003" s="199"/>
    </row>
    <row r="2004">
      <c r="A2004" s="199"/>
      <c r="B2004" s="199"/>
      <c r="C2004" s="199"/>
      <c r="D2004" s="199"/>
      <c r="E2004" s="199"/>
      <c r="F2004" s="199"/>
      <c r="G2004" s="199"/>
      <c r="H2004" s="199"/>
      <c r="I2004" s="199"/>
      <c r="J2004" s="199"/>
      <c r="K2004" s="205"/>
      <c r="L2004" s="199"/>
    </row>
    <row r="2005">
      <c r="A2005" s="199"/>
      <c r="B2005" s="199"/>
      <c r="C2005" s="199"/>
      <c r="D2005" s="199"/>
      <c r="E2005" s="199"/>
      <c r="F2005" s="199"/>
      <c r="G2005" s="199"/>
      <c r="H2005" s="199"/>
      <c r="I2005" s="199"/>
      <c r="J2005" s="199"/>
      <c r="K2005" s="205"/>
      <c r="L2005" s="199"/>
    </row>
    <row r="2006">
      <c r="A2006" s="199"/>
      <c r="B2006" s="199"/>
      <c r="C2006" s="199"/>
      <c r="D2006" s="199"/>
      <c r="E2006" s="199"/>
      <c r="F2006" s="199"/>
      <c r="G2006" s="199"/>
      <c r="H2006" s="199"/>
      <c r="I2006" s="199"/>
      <c r="J2006" s="199"/>
      <c r="K2006" s="205"/>
      <c r="L2006" s="199"/>
    </row>
    <row r="2007">
      <c r="A2007" s="199"/>
      <c r="B2007" s="199"/>
      <c r="C2007" s="199"/>
      <c r="D2007" s="199"/>
      <c r="E2007" s="199"/>
      <c r="F2007" s="199"/>
      <c r="G2007" s="199"/>
      <c r="H2007" s="199"/>
      <c r="I2007" s="199"/>
      <c r="J2007" s="199"/>
      <c r="K2007" s="205"/>
      <c r="L2007" s="199"/>
    </row>
    <row r="2008">
      <c r="A2008" s="199"/>
      <c r="B2008" s="199"/>
      <c r="C2008" s="199"/>
      <c r="D2008" s="199"/>
      <c r="E2008" s="199"/>
      <c r="F2008" s="199"/>
      <c r="G2008" s="199"/>
      <c r="H2008" s="199"/>
      <c r="I2008" s="199"/>
      <c r="J2008" s="199"/>
      <c r="K2008" s="205"/>
      <c r="L2008" s="199"/>
    </row>
    <row r="2009">
      <c r="A2009" s="199"/>
      <c r="B2009" s="199"/>
      <c r="C2009" s="199"/>
      <c r="D2009" s="199"/>
      <c r="E2009" s="199"/>
      <c r="F2009" s="199"/>
      <c r="G2009" s="199"/>
      <c r="H2009" s="199"/>
      <c r="I2009" s="199"/>
      <c r="J2009" s="199"/>
      <c r="K2009" s="205"/>
      <c r="L2009" s="199"/>
    </row>
    <row r="2010">
      <c r="A2010" s="199"/>
      <c r="B2010" s="199"/>
      <c r="C2010" s="199"/>
      <c r="D2010" s="199"/>
      <c r="E2010" s="199"/>
      <c r="F2010" s="199"/>
      <c r="G2010" s="199"/>
      <c r="H2010" s="199"/>
      <c r="I2010" s="199"/>
      <c r="J2010" s="199"/>
      <c r="K2010" s="205"/>
      <c r="L2010" s="199"/>
    </row>
    <row r="2011">
      <c r="A2011" s="199"/>
      <c r="B2011" s="199"/>
      <c r="C2011" s="199"/>
      <c r="D2011" s="199"/>
      <c r="E2011" s="199"/>
      <c r="F2011" s="199"/>
      <c r="G2011" s="199"/>
      <c r="H2011" s="199"/>
      <c r="I2011" s="199"/>
      <c r="J2011" s="199"/>
      <c r="K2011" s="205"/>
      <c r="L2011" s="199"/>
    </row>
    <row r="2012">
      <c r="A2012" s="199"/>
      <c r="B2012" s="199"/>
      <c r="C2012" s="199"/>
      <c r="D2012" s="199"/>
      <c r="E2012" s="199"/>
      <c r="F2012" s="199"/>
      <c r="G2012" s="199"/>
      <c r="H2012" s="199"/>
      <c r="I2012" s="199"/>
      <c r="J2012" s="199"/>
      <c r="K2012" s="205"/>
      <c r="L2012" s="199"/>
    </row>
    <row r="2013">
      <c r="A2013" s="199"/>
      <c r="B2013" s="199"/>
      <c r="C2013" s="199"/>
      <c r="D2013" s="199"/>
      <c r="E2013" s="199"/>
      <c r="F2013" s="199"/>
      <c r="G2013" s="199"/>
      <c r="H2013" s="199"/>
      <c r="I2013" s="199"/>
      <c r="J2013" s="199"/>
      <c r="K2013" s="205"/>
      <c r="L2013" s="199"/>
    </row>
    <row r="2014">
      <c r="A2014" s="199"/>
      <c r="B2014" s="199"/>
      <c r="C2014" s="199"/>
      <c r="D2014" s="199"/>
      <c r="E2014" s="199"/>
      <c r="F2014" s="199"/>
      <c r="G2014" s="199"/>
      <c r="H2014" s="199"/>
      <c r="I2014" s="199"/>
      <c r="J2014" s="199"/>
      <c r="K2014" s="205"/>
      <c r="L2014" s="199"/>
    </row>
    <row r="2015">
      <c r="A2015" s="199"/>
      <c r="B2015" s="199"/>
      <c r="C2015" s="199"/>
      <c r="D2015" s="199"/>
      <c r="E2015" s="199"/>
      <c r="F2015" s="199"/>
      <c r="G2015" s="199"/>
      <c r="H2015" s="199"/>
      <c r="I2015" s="199"/>
      <c r="J2015" s="199"/>
      <c r="K2015" s="205"/>
      <c r="L2015" s="199"/>
    </row>
    <row r="2016">
      <c r="A2016" s="199"/>
      <c r="B2016" s="199"/>
      <c r="C2016" s="199"/>
      <c r="D2016" s="199"/>
      <c r="E2016" s="199"/>
      <c r="F2016" s="199"/>
      <c r="G2016" s="199"/>
      <c r="H2016" s="199"/>
      <c r="I2016" s="199"/>
      <c r="J2016" s="199"/>
      <c r="K2016" s="205"/>
      <c r="L2016" s="199"/>
    </row>
    <row r="2017">
      <c r="A2017" s="199"/>
      <c r="B2017" s="199"/>
      <c r="C2017" s="199"/>
      <c r="D2017" s="199"/>
      <c r="E2017" s="199"/>
      <c r="F2017" s="199"/>
      <c r="G2017" s="199"/>
      <c r="H2017" s="199"/>
      <c r="I2017" s="199"/>
      <c r="J2017" s="199"/>
      <c r="K2017" s="205"/>
      <c r="L2017" s="199"/>
    </row>
    <row r="2018">
      <c r="A2018" s="199"/>
      <c r="B2018" s="199"/>
      <c r="C2018" s="199"/>
      <c r="D2018" s="199"/>
      <c r="E2018" s="199"/>
      <c r="F2018" s="199"/>
      <c r="G2018" s="199"/>
      <c r="H2018" s="199"/>
      <c r="I2018" s="199"/>
      <c r="J2018" s="199"/>
      <c r="K2018" s="205"/>
      <c r="L2018" s="199"/>
    </row>
    <row r="2019">
      <c r="A2019" s="199"/>
      <c r="B2019" s="199"/>
      <c r="C2019" s="199"/>
      <c r="D2019" s="199"/>
      <c r="E2019" s="199"/>
      <c r="F2019" s="199"/>
      <c r="G2019" s="199"/>
      <c r="H2019" s="199"/>
      <c r="I2019" s="199"/>
      <c r="J2019" s="199"/>
      <c r="K2019" s="205"/>
      <c r="L2019" s="199"/>
    </row>
    <row r="2020">
      <c r="A2020" s="199"/>
      <c r="B2020" s="199"/>
      <c r="C2020" s="199"/>
      <c r="D2020" s="199"/>
      <c r="E2020" s="199"/>
      <c r="F2020" s="199"/>
      <c r="G2020" s="199"/>
      <c r="H2020" s="199"/>
      <c r="I2020" s="199"/>
      <c r="J2020" s="199"/>
      <c r="K2020" s="205"/>
      <c r="L2020" s="199"/>
    </row>
    <row r="2021">
      <c r="A2021" s="199"/>
      <c r="B2021" s="199"/>
      <c r="C2021" s="199"/>
      <c r="D2021" s="199"/>
      <c r="E2021" s="199"/>
      <c r="F2021" s="199"/>
      <c r="G2021" s="199"/>
      <c r="H2021" s="199"/>
      <c r="I2021" s="199"/>
      <c r="J2021" s="199"/>
      <c r="K2021" s="205"/>
      <c r="L2021" s="199"/>
    </row>
    <row r="2022">
      <c r="A2022" s="199"/>
      <c r="B2022" s="199"/>
      <c r="C2022" s="199"/>
      <c r="D2022" s="199"/>
      <c r="E2022" s="199"/>
      <c r="F2022" s="199"/>
      <c r="G2022" s="199"/>
      <c r="H2022" s="199"/>
      <c r="I2022" s="199"/>
      <c r="J2022" s="199"/>
      <c r="K2022" s="205"/>
      <c r="L2022" s="199"/>
    </row>
    <row r="2023">
      <c r="A2023" s="199"/>
      <c r="B2023" s="199"/>
      <c r="C2023" s="199"/>
      <c r="D2023" s="199"/>
      <c r="E2023" s="199"/>
      <c r="F2023" s="199"/>
      <c r="G2023" s="199"/>
      <c r="H2023" s="199"/>
      <c r="I2023" s="199"/>
      <c r="J2023" s="199"/>
      <c r="K2023" s="205"/>
      <c r="L2023" s="199"/>
    </row>
    <row r="2024">
      <c r="A2024" s="199"/>
      <c r="B2024" s="199"/>
      <c r="C2024" s="199"/>
      <c r="D2024" s="199"/>
      <c r="E2024" s="199"/>
      <c r="F2024" s="199"/>
      <c r="G2024" s="199"/>
      <c r="H2024" s="199"/>
      <c r="I2024" s="199"/>
      <c r="J2024" s="199"/>
      <c r="K2024" s="205"/>
      <c r="L2024" s="199"/>
    </row>
    <row r="2025">
      <c r="A2025" s="199"/>
      <c r="B2025" s="199"/>
      <c r="C2025" s="199"/>
      <c r="D2025" s="199"/>
      <c r="E2025" s="199"/>
      <c r="F2025" s="199"/>
      <c r="G2025" s="199"/>
      <c r="H2025" s="199"/>
      <c r="I2025" s="199"/>
      <c r="J2025" s="199"/>
      <c r="K2025" s="205"/>
      <c r="L2025" s="199"/>
    </row>
    <row r="2026">
      <c r="A2026" s="199"/>
      <c r="B2026" s="199"/>
      <c r="C2026" s="199"/>
      <c r="D2026" s="199"/>
      <c r="E2026" s="199"/>
      <c r="F2026" s="199"/>
      <c r="G2026" s="199"/>
      <c r="H2026" s="199"/>
      <c r="I2026" s="199"/>
      <c r="J2026" s="199"/>
      <c r="K2026" s="205"/>
      <c r="L2026" s="199"/>
    </row>
    <row r="2027">
      <c r="A2027" s="199"/>
      <c r="B2027" s="199"/>
      <c r="C2027" s="199"/>
      <c r="D2027" s="199"/>
      <c r="E2027" s="199"/>
      <c r="F2027" s="199"/>
      <c r="G2027" s="199"/>
      <c r="H2027" s="199"/>
      <c r="I2027" s="199"/>
      <c r="J2027" s="199"/>
      <c r="K2027" s="205"/>
      <c r="L2027" s="199"/>
    </row>
    <row r="2028">
      <c r="A2028" s="199"/>
      <c r="B2028" s="199"/>
      <c r="C2028" s="199"/>
      <c r="D2028" s="199"/>
      <c r="E2028" s="199"/>
      <c r="F2028" s="199"/>
      <c r="G2028" s="199"/>
      <c r="H2028" s="199"/>
      <c r="I2028" s="199"/>
      <c r="J2028" s="199"/>
      <c r="K2028" s="205"/>
      <c r="L2028" s="199"/>
    </row>
    <row r="2029">
      <c r="A2029" s="199"/>
      <c r="B2029" s="199"/>
      <c r="C2029" s="199"/>
      <c r="D2029" s="199"/>
      <c r="E2029" s="199"/>
      <c r="F2029" s="199"/>
      <c r="G2029" s="199"/>
      <c r="H2029" s="199"/>
      <c r="I2029" s="199"/>
      <c r="J2029" s="199"/>
      <c r="K2029" s="205"/>
      <c r="L2029" s="199"/>
    </row>
    <row r="2030">
      <c r="A2030" s="199"/>
      <c r="B2030" s="199"/>
      <c r="C2030" s="199"/>
      <c r="D2030" s="199"/>
      <c r="E2030" s="199"/>
      <c r="F2030" s="199"/>
      <c r="G2030" s="199"/>
      <c r="H2030" s="199"/>
      <c r="I2030" s="199"/>
      <c r="J2030" s="199"/>
      <c r="K2030" s="205"/>
      <c r="L2030" s="199"/>
    </row>
    <row r="2031">
      <c r="A2031" s="199"/>
      <c r="B2031" s="199"/>
      <c r="C2031" s="199"/>
      <c r="D2031" s="199"/>
      <c r="E2031" s="199"/>
      <c r="F2031" s="199"/>
      <c r="G2031" s="199"/>
      <c r="H2031" s="199"/>
      <c r="I2031" s="199"/>
      <c r="J2031" s="199"/>
      <c r="K2031" s="205"/>
      <c r="L2031" s="199"/>
    </row>
    <row r="2032">
      <c r="A2032" s="199"/>
      <c r="B2032" s="199"/>
      <c r="C2032" s="199"/>
      <c r="D2032" s="199"/>
      <c r="E2032" s="199"/>
      <c r="F2032" s="199"/>
      <c r="G2032" s="199"/>
      <c r="H2032" s="199"/>
      <c r="I2032" s="199"/>
      <c r="J2032" s="199"/>
      <c r="K2032" s="205"/>
      <c r="L2032" s="199"/>
    </row>
    <row r="2033">
      <c r="A2033" s="199"/>
      <c r="B2033" s="199"/>
      <c r="C2033" s="199"/>
      <c r="D2033" s="199"/>
      <c r="E2033" s="199"/>
      <c r="F2033" s="199"/>
      <c r="G2033" s="199"/>
      <c r="H2033" s="199"/>
      <c r="I2033" s="199"/>
      <c r="J2033" s="199"/>
      <c r="K2033" s="205"/>
      <c r="L2033" s="199"/>
    </row>
    <row r="2034">
      <c r="A2034" s="199"/>
      <c r="B2034" s="199"/>
      <c r="C2034" s="199"/>
      <c r="D2034" s="199"/>
      <c r="E2034" s="199"/>
      <c r="F2034" s="199"/>
      <c r="G2034" s="199"/>
      <c r="H2034" s="199"/>
      <c r="I2034" s="199"/>
      <c r="J2034" s="199"/>
      <c r="K2034" s="205"/>
      <c r="L2034" s="199"/>
    </row>
    <row r="2035">
      <c r="A2035" s="199"/>
      <c r="B2035" s="199"/>
      <c r="C2035" s="199"/>
      <c r="D2035" s="199"/>
      <c r="E2035" s="199"/>
      <c r="F2035" s="199"/>
      <c r="G2035" s="199"/>
      <c r="H2035" s="199"/>
      <c r="I2035" s="199"/>
      <c r="J2035" s="199"/>
      <c r="K2035" s="205"/>
      <c r="L2035" s="199"/>
    </row>
    <row r="2036">
      <c r="A2036" s="199"/>
      <c r="B2036" s="199"/>
      <c r="C2036" s="199"/>
      <c r="D2036" s="199"/>
      <c r="E2036" s="199"/>
      <c r="F2036" s="199"/>
      <c r="G2036" s="199"/>
      <c r="H2036" s="199"/>
      <c r="I2036" s="199"/>
      <c r="J2036" s="199"/>
      <c r="K2036" s="205"/>
      <c r="L2036" s="199"/>
    </row>
    <row r="2037">
      <c r="A2037" s="199"/>
      <c r="B2037" s="199"/>
      <c r="C2037" s="199"/>
      <c r="D2037" s="199"/>
      <c r="E2037" s="199"/>
      <c r="F2037" s="199"/>
      <c r="G2037" s="199"/>
      <c r="H2037" s="199"/>
      <c r="I2037" s="199"/>
      <c r="J2037" s="199"/>
      <c r="K2037" s="205"/>
      <c r="L2037" s="199"/>
    </row>
    <row r="2038">
      <c r="A2038" s="199"/>
      <c r="B2038" s="199"/>
      <c r="C2038" s="199"/>
      <c r="D2038" s="199"/>
      <c r="E2038" s="199"/>
      <c r="F2038" s="199"/>
      <c r="G2038" s="199"/>
      <c r="H2038" s="199"/>
      <c r="I2038" s="199"/>
      <c r="J2038" s="199"/>
      <c r="K2038" s="205"/>
      <c r="L2038" s="199"/>
    </row>
    <row r="2039">
      <c r="A2039" s="199"/>
      <c r="B2039" s="199"/>
      <c r="C2039" s="199"/>
      <c r="D2039" s="199"/>
      <c r="E2039" s="199"/>
      <c r="F2039" s="199"/>
      <c r="G2039" s="199"/>
      <c r="H2039" s="199"/>
      <c r="I2039" s="199"/>
      <c r="J2039" s="199"/>
      <c r="K2039" s="205"/>
      <c r="L2039" s="199"/>
    </row>
    <row r="2040">
      <c r="A2040" s="199"/>
      <c r="B2040" s="199"/>
      <c r="C2040" s="199"/>
      <c r="D2040" s="199"/>
      <c r="E2040" s="199"/>
      <c r="F2040" s="199"/>
      <c r="G2040" s="199"/>
      <c r="H2040" s="199"/>
      <c r="I2040" s="199"/>
      <c r="J2040" s="199"/>
      <c r="K2040" s="205"/>
      <c r="L2040" s="199"/>
    </row>
    <row r="2041">
      <c r="A2041" s="199"/>
      <c r="B2041" s="199"/>
      <c r="C2041" s="199"/>
      <c r="D2041" s="199"/>
      <c r="E2041" s="199"/>
      <c r="F2041" s="199"/>
      <c r="G2041" s="199"/>
      <c r="H2041" s="199"/>
      <c r="I2041" s="199"/>
      <c r="J2041" s="199"/>
      <c r="K2041" s="205"/>
      <c r="L2041" s="199"/>
    </row>
    <row r="2042">
      <c r="A2042" s="199"/>
      <c r="B2042" s="199"/>
      <c r="C2042" s="199"/>
      <c r="D2042" s="199"/>
      <c r="E2042" s="199"/>
      <c r="F2042" s="199"/>
      <c r="G2042" s="199"/>
      <c r="H2042" s="199"/>
      <c r="I2042" s="199"/>
      <c r="J2042" s="199"/>
      <c r="K2042" s="205"/>
      <c r="L2042" s="199"/>
    </row>
    <row r="2043">
      <c r="A2043" s="199"/>
      <c r="B2043" s="199"/>
      <c r="C2043" s="199"/>
      <c r="D2043" s="199"/>
      <c r="E2043" s="199"/>
      <c r="F2043" s="199"/>
      <c r="G2043" s="199"/>
      <c r="H2043" s="199"/>
      <c r="I2043" s="199"/>
      <c r="J2043" s="199"/>
      <c r="K2043" s="205"/>
      <c r="L2043" s="199"/>
    </row>
    <row r="2044">
      <c r="A2044" s="199"/>
      <c r="B2044" s="199"/>
      <c r="C2044" s="199"/>
      <c r="D2044" s="199"/>
      <c r="E2044" s="199"/>
      <c r="F2044" s="199"/>
      <c r="G2044" s="199"/>
      <c r="H2044" s="199"/>
      <c r="I2044" s="199"/>
      <c r="J2044" s="199"/>
      <c r="K2044" s="205"/>
      <c r="L2044" s="199"/>
    </row>
    <row r="2045">
      <c r="A2045" s="199"/>
      <c r="B2045" s="199"/>
      <c r="C2045" s="199"/>
      <c r="D2045" s="199"/>
      <c r="E2045" s="199"/>
      <c r="F2045" s="199"/>
      <c r="G2045" s="199"/>
      <c r="H2045" s="199"/>
      <c r="I2045" s="199"/>
      <c r="J2045" s="199"/>
      <c r="K2045" s="205"/>
      <c r="L2045" s="199"/>
    </row>
    <row r="2046">
      <c r="A2046" s="199"/>
      <c r="B2046" s="199"/>
      <c r="C2046" s="199"/>
      <c r="D2046" s="199"/>
      <c r="E2046" s="199"/>
      <c r="F2046" s="199"/>
      <c r="G2046" s="199"/>
      <c r="H2046" s="199"/>
      <c r="I2046" s="199"/>
      <c r="J2046" s="199"/>
      <c r="K2046" s="205"/>
      <c r="L2046" s="199"/>
    </row>
    <row r="2047">
      <c r="A2047" s="199"/>
      <c r="B2047" s="199"/>
      <c r="C2047" s="199"/>
      <c r="D2047" s="199"/>
      <c r="E2047" s="199"/>
      <c r="F2047" s="199"/>
      <c r="G2047" s="199"/>
      <c r="H2047" s="199"/>
      <c r="I2047" s="199"/>
      <c r="J2047" s="199"/>
      <c r="K2047" s="205"/>
      <c r="L2047" s="199"/>
    </row>
    <row r="2048">
      <c r="A2048" s="199"/>
      <c r="B2048" s="199"/>
      <c r="C2048" s="199"/>
      <c r="D2048" s="199"/>
      <c r="E2048" s="199"/>
      <c r="F2048" s="199"/>
      <c r="G2048" s="199"/>
      <c r="H2048" s="199"/>
      <c r="I2048" s="199"/>
      <c r="J2048" s="199"/>
      <c r="K2048" s="205"/>
      <c r="L2048" s="199"/>
    </row>
    <row r="2049">
      <c r="A2049" s="199"/>
      <c r="B2049" s="199"/>
      <c r="C2049" s="199"/>
      <c r="D2049" s="199"/>
      <c r="E2049" s="199"/>
      <c r="F2049" s="199"/>
      <c r="G2049" s="199"/>
      <c r="H2049" s="199"/>
      <c r="I2049" s="199"/>
      <c r="J2049" s="199"/>
      <c r="K2049" s="205"/>
      <c r="L2049" s="199"/>
    </row>
    <row r="2050">
      <c r="A2050" s="199"/>
      <c r="B2050" s="199"/>
      <c r="C2050" s="199"/>
      <c r="D2050" s="199"/>
      <c r="E2050" s="199"/>
      <c r="F2050" s="199"/>
      <c r="G2050" s="199"/>
      <c r="H2050" s="199"/>
      <c r="I2050" s="199"/>
      <c r="J2050" s="199"/>
      <c r="K2050" s="205"/>
      <c r="L2050" s="199"/>
    </row>
    <row r="2051">
      <c r="A2051" s="199"/>
      <c r="B2051" s="199"/>
      <c r="C2051" s="199"/>
      <c r="D2051" s="199"/>
      <c r="E2051" s="199"/>
      <c r="F2051" s="199"/>
      <c r="G2051" s="199"/>
      <c r="H2051" s="199"/>
      <c r="I2051" s="199"/>
      <c r="J2051" s="199"/>
      <c r="K2051" s="205"/>
      <c r="L2051" s="199"/>
    </row>
    <row r="2052">
      <c r="A2052" s="199"/>
      <c r="B2052" s="199"/>
      <c r="C2052" s="199"/>
      <c r="D2052" s="199"/>
      <c r="E2052" s="199"/>
      <c r="F2052" s="199"/>
      <c r="G2052" s="199"/>
      <c r="H2052" s="199"/>
      <c r="I2052" s="199"/>
      <c r="J2052" s="199"/>
      <c r="K2052" s="205"/>
      <c r="L2052" s="199"/>
    </row>
    <row r="2053">
      <c r="A2053" s="199"/>
      <c r="B2053" s="199"/>
      <c r="C2053" s="199"/>
      <c r="D2053" s="199"/>
      <c r="E2053" s="199"/>
      <c r="F2053" s="199"/>
      <c r="G2053" s="199"/>
      <c r="H2053" s="199"/>
      <c r="I2053" s="199"/>
      <c r="J2053" s="199"/>
      <c r="K2053" s="205"/>
      <c r="L2053" s="199"/>
    </row>
    <row r="2054">
      <c r="A2054" s="199"/>
      <c r="B2054" s="199"/>
      <c r="C2054" s="199"/>
      <c r="D2054" s="199"/>
      <c r="E2054" s="199"/>
      <c r="F2054" s="199"/>
      <c r="G2054" s="199"/>
      <c r="H2054" s="199"/>
      <c r="I2054" s="199"/>
      <c r="J2054" s="199"/>
      <c r="K2054" s="205"/>
      <c r="L2054" s="199"/>
    </row>
    <row r="2055">
      <c r="A2055" s="199"/>
      <c r="B2055" s="199"/>
      <c r="C2055" s="199"/>
      <c r="D2055" s="199"/>
      <c r="E2055" s="199"/>
      <c r="F2055" s="199"/>
      <c r="G2055" s="199"/>
      <c r="H2055" s="199"/>
      <c r="I2055" s="199"/>
      <c r="J2055" s="199"/>
      <c r="K2055" s="205"/>
      <c r="L2055" s="199"/>
    </row>
    <row r="2056">
      <c r="A2056" s="199"/>
      <c r="B2056" s="199"/>
      <c r="C2056" s="199"/>
      <c r="D2056" s="199"/>
      <c r="E2056" s="199"/>
      <c r="F2056" s="199"/>
      <c r="G2056" s="199"/>
      <c r="H2056" s="199"/>
      <c r="I2056" s="199"/>
      <c r="J2056" s="199"/>
      <c r="K2056" s="205"/>
      <c r="L2056" s="199"/>
    </row>
    <row r="2057">
      <c r="A2057" s="199"/>
      <c r="B2057" s="199"/>
      <c r="C2057" s="199"/>
      <c r="D2057" s="199"/>
      <c r="E2057" s="199"/>
      <c r="F2057" s="199"/>
      <c r="G2057" s="199"/>
      <c r="H2057" s="199"/>
      <c r="I2057" s="199"/>
      <c r="J2057" s="199"/>
      <c r="K2057" s="205"/>
      <c r="L2057" s="199"/>
    </row>
    <row r="2058">
      <c r="A2058" s="199"/>
      <c r="B2058" s="199"/>
      <c r="C2058" s="199"/>
      <c r="D2058" s="199"/>
      <c r="E2058" s="199"/>
      <c r="F2058" s="199"/>
      <c r="G2058" s="199"/>
      <c r="H2058" s="199"/>
      <c r="I2058" s="199"/>
      <c r="J2058" s="199"/>
      <c r="K2058" s="205"/>
      <c r="L2058" s="199"/>
    </row>
    <row r="2059">
      <c r="A2059" s="199"/>
      <c r="B2059" s="199"/>
      <c r="C2059" s="199"/>
      <c r="D2059" s="199"/>
      <c r="E2059" s="199"/>
      <c r="F2059" s="199"/>
      <c r="G2059" s="199"/>
      <c r="H2059" s="199"/>
      <c r="I2059" s="199"/>
      <c r="J2059" s="199"/>
      <c r="K2059" s="205"/>
      <c r="L2059" s="199"/>
    </row>
    <row r="2060">
      <c r="A2060" s="199"/>
      <c r="B2060" s="199"/>
      <c r="C2060" s="199"/>
      <c r="D2060" s="199"/>
      <c r="E2060" s="199"/>
      <c r="F2060" s="199"/>
      <c r="G2060" s="199"/>
      <c r="H2060" s="199"/>
      <c r="I2060" s="199"/>
      <c r="J2060" s="199"/>
      <c r="K2060" s="205"/>
      <c r="L2060" s="199"/>
    </row>
    <row r="2061">
      <c r="A2061" s="199"/>
      <c r="B2061" s="199"/>
      <c r="C2061" s="199"/>
      <c r="D2061" s="199"/>
      <c r="E2061" s="199"/>
      <c r="F2061" s="199"/>
      <c r="G2061" s="199"/>
      <c r="H2061" s="199"/>
      <c r="I2061" s="199"/>
      <c r="J2061" s="199"/>
      <c r="K2061" s="205"/>
      <c r="L2061" s="199"/>
    </row>
    <row r="2062">
      <c r="A2062" s="199"/>
      <c r="B2062" s="199"/>
      <c r="C2062" s="199"/>
      <c r="D2062" s="199"/>
      <c r="E2062" s="199"/>
      <c r="F2062" s="199"/>
      <c r="G2062" s="199"/>
      <c r="H2062" s="199"/>
      <c r="I2062" s="199"/>
      <c r="J2062" s="199"/>
      <c r="K2062" s="205"/>
      <c r="L2062" s="199"/>
    </row>
    <row r="2063">
      <c r="A2063" s="199"/>
      <c r="B2063" s="199"/>
      <c r="C2063" s="199"/>
      <c r="D2063" s="199"/>
      <c r="E2063" s="199"/>
      <c r="F2063" s="199"/>
      <c r="G2063" s="199"/>
      <c r="H2063" s="199"/>
      <c r="I2063" s="199"/>
      <c r="J2063" s="199"/>
      <c r="K2063" s="205"/>
      <c r="L2063" s="199"/>
    </row>
    <row r="2064">
      <c r="A2064" s="199"/>
      <c r="B2064" s="199"/>
      <c r="C2064" s="199"/>
      <c r="D2064" s="199"/>
      <c r="E2064" s="199"/>
      <c r="F2064" s="199"/>
      <c r="G2064" s="199"/>
      <c r="H2064" s="199"/>
      <c r="I2064" s="199"/>
      <c r="J2064" s="199"/>
      <c r="K2064" s="205"/>
      <c r="L2064" s="199"/>
    </row>
    <row r="2065">
      <c r="A2065" s="199"/>
      <c r="B2065" s="199"/>
      <c r="C2065" s="199"/>
      <c r="D2065" s="199"/>
      <c r="E2065" s="199"/>
      <c r="F2065" s="199"/>
      <c r="G2065" s="199"/>
      <c r="H2065" s="199"/>
      <c r="I2065" s="199"/>
      <c r="J2065" s="199"/>
      <c r="K2065" s="205"/>
      <c r="L2065" s="199"/>
    </row>
    <row r="2066">
      <c r="A2066" s="199"/>
      <c r="B2066" s="199"/>
      <c r="C2066" s="199"/>
      <c r="D2066" s="199"/>
      <c r="E2066" s="199"/>
      <c r="F2066" s="199"/>
      <c r="G2066" s="199"/>
      <c r="H2066" s="199"/>
      <c r="I2066" s="199"/>
      <c r="J2066" s="199"/>
      <c r="K2066" s="205"/>
      <c r="L2066" s="199"/>
    </row>
    <row r="2067">
      <c r="A2067" s="199"/>
      <c r="B2067" s="199"/>
      <c r="C2067" s="199"/>
      <c r="D2067" s="199"/>
      <c r="E2067" s="199"/>
      <c r="F2067" s="199"/>
      <c r="G2067" s="199"/>
      <c r="H2067" s="199"/>
      <c r="I2067" s="199"/>
      <c r="J2067" s="199"/>
      <c r="K2067" s="205"/>
      <c r="L2067" s="199"/>
    </row>
    <row r="2068">
      <c r="A2068" s="199"/>
      <c r="B2068" s="199"/>
      <c r="C2068" s="199"/>
      <c r="D2068" s="199"/>
      <c r="E2068" s="199"/>
      <c r="F2068" s="199"/>
      <c r="G2068" s="199"/>
      <c r="H2068" s="199"/>
      <c r="I2068" s="199"/>
      <c r="J2068" s="199"/>
      <c r="K2068" s="205"/>
      <c r="L2068" s="199"/>
    </row>
    <row r="2069">
      <c r="A2069" s="199"/>
      <c r="B2069" s="199"/>
      <c r="C2069" s="199"/>
      <c r="D2069" s="199"/>
      <c r="E2069" s="199"/>
      <c r="F2069" s="199"/>
      <c r="G2069" s="199"/>
      <c r="H2069" s="199"/>
      <c r="I2069" s="199"/>
      <c r="J2069" s="199"/>
      <c r="K2069" s="205"/>
      <c r="L2069" s="199"/>
    </row>
    <row r="2070">
      <c r="A2070" s="199"/>
      <c r="B2070" s="199"/>
      <c r="C2070" s="199"/>
      <c r="D2070" s="199"/>
      <c r="E2070" s="199"/>
      <c r="F2070" s="199"/>
      <c r="G2070" s="199"/>
      <c r="H2070" s="199"/>
      <c r="I2070" s="199"/>
      <c r="J2070" s="199"/>
      <c r="K2070" s="205"/>
      <c r="L2070" s="199"/>
    </row>
    <row r="2071">
      <c r="A2071" s="199"/>
      <c r="B2071" s="199"/>
      <c r="C2071" s="199"/>
      <c r="D2071" s="199"/>
      <c r="E2071" s="199"/>
      <c r="F2071" s="199"/>
      <c r="G2071" s="199"/>
      <c r="H2071" s="199"/>
      <c r="I2071" s="199"/>
      <c r="J2071" s="199"/>
      <c r="K2071" s="205"/>
      <c r="L2071" s="199"/>
    </row>
    <row r="2072">
      <c r="A2072" s="199"/>
      <c r="B2072" s="199"/>
      <c r="C2072" s="199"/>
      <c r="D2072" s="199"/>
      <c r="E2072" s="199"/>
      <c r="F2072" s="199"/>
      <c r="G2072" s="199"/>
      <c r="H2072" s="199"/>
      <c r="I2072" s="199"/>
      <c r="J2072" s="199"/>
      <c r="K2072" s="205"/>
      <c r="L2072" s="199"/>
    </row>
    <row r="2073">
      <c r="A2073" s="199"/>
      <c r="B2073" s="199"/>
      <c r="C2073" s="199"/>
      <c r="D2073" s="199"/>
      <c r="E2073" s="199"/>
      <c r="F2073" s="199"/>
      <c r="G2073" s="199"/>
      <c r="H2073" s="199"/>
      <c r="I2073" s="199"/>
      <c r="J2073" s="199"/>
      <c r="K2073" s="205"/>
      <c r="L2073" s="199"/>
    </row>
    <row r="2074">
      <c r="A2074" s="199"/>
      <c r="B2074" s="199"/>
      <c r="C2074" s="199"/>
      <c r="D2074" s="199"/>
      <c r="E2074" s="199"/>
      <c r="F2074" s="199"/>
      <c r="G2074" s="199"/>
      <c r="H2074" s="199"/>
      <c r="I2074" s="199"/>
      <c r="J2074" s="199"/>
      <c r="K2074" s="205"/>
      <c r="L2074" s="199"/>
    </row>
    <row r="2075">
      <c r="A2075" s="199"/>
      <c r="B2075" s="199"/>
      <c r="C2075" s="199"/>
      <c r="D2075" s="199"/>
      <c r="E2075" s="199"/>
      <c r="F2075" s="199"/>
      <c r="G2075" s="199"/>
      <c r="H2075" s="199"/>
      <c r="I2075" s="199"/>
      <c r="J2075" s="199"/>
      <c r="K2075" s="205"/>
      <c r="L2075" s="199"/>
    </row>
    <row r="2076">
      <c r="A2076" s="199"/>
      <c r="B2076" s="199"/>
      <c r="C2076" s="199"/>
      <c r="D2076" s="199"/>
      <c r="E2076" s="199"/>
      <c r="F2076" s="199"/>
      <c r="G2076" s="199"/>
      <c r="H2076" s="199"/>
      <c r="I2076" s="199"/>
      <c r="J2076" s="199"/>
      <c r="K2076" s="205"/>
      <c r="L2076" s="199"/>
    </row>
    <row r="2077">
      <c r="A2077" s="199"/>
      <c r="B2077" s="199"/>
      <c r="C2077" s="199"/>
      <c r="D2077" s="199"/>
      <c r="E2077" s="199"/>
      <c r="F2077" s="199"/>
      <c r="G2077" s="199"/>
      <c r="H2077" s="199"/>
      <c r="I2077" s="199"/>
      <c r="J2077" s="199"/>
      <c r="K2077" s="205"/>
      <c r="L2077" s="199"/>
    </row>
    <row r="2078">
      <c r="A2078" s="199"/>
      <c r="B2078" s="199"/>
      <c r="C2078" s="199"/>
      <c r="D2078" s="199"/>
      <c r="E2078" s="199"/>
      <c r="F2078" s="199"/>
      <c r="G2078" s="199"/>
      <c r="H2078" s="199"/>
      <c r="I2078" s="199"/>
      <c r="J2078" s="199"/>
      <c r="K2078" s="205"/>
      <c r="L2078" s="199"/>
    </row>
    <row r="2079">
      <c r="A2079" s="199"/>
      <c r="B2079" s="199"/>
      <c r="C2079" s="199"/>
      <c r="D2079" s="199"/>
      <c r="E2079" s="199"/>
      <c r="F2079" s="199"/>
      <c r="G2079" s="199"/>
      <c r="H2079" s="199"/>
      <c r="I2079" s="199"/>
      <c r="J2079" s="199"/>
      <c r="K2079" s="205"/>
      <c r="L2079" s="199"/>
    </row>
    <row r="2080">
      <c r="A2080" s="199"/>
      <c r="B2080" s="199"/>
      <c r="C2080" s="199"/>
      <c r="D2080" s="199"/>
      <c r="E2080" s="199"/>
      <c r="F2080" s="199"/>
      <c r="G2080" s="199"/>
      <c r="H2080" s="199"/>
      <c r="I2080" s="199"/>
      <c r="J2080" s="199"/>
      <c r="K2080" s="205"/>
      <c r="L2080" s="199"/>
    </row>
    <row r="2081">
      <c r="A2081" s="199"/>
      <c r="B2081" s="199"/>
      <c r="C2081" s="199"/>
      <c r="D2081" s="199"/>
      <c r="E2081" s="199"/>
      <c r="F2081" s="199"/>
      <c r="G2081" s="199"/>
      <c r="H2081" s="199"/>
      <c r="I2081" s="199"/>
      <c r="J2081" s="199"/>
      <c r="K2081" s="205"/>
      <c r="L2081" s="199"/>
    </row>
    <row r="2082">
      <c r="A2082" s="199"/>
      <c r="B2082" s="199"/>
      <c r="C2082" s="199"/>
      <c r="D2082" s="199"/>
      <c r="E2082" s="199"/>
      <c r="F2082" s="199"/>
      <c r="G2082" s="199"/>
      <c r="H2082" s="199"/>
      <c r="I2082" s="199"/>
      <c r="J2082" s="199"/>
      <c r="K2082" s="205"/>
      <c r="L2082" s="199"/>
    </row>
    <row r="2083">
      <c r="A2083" s="199"/>
      <c r="B2083" s="199"/>
      <c r="C2083" s="199"/>
      <c r="D2083" s="199"/>
      <c r="E2083" s="199"/>
      <c r="F2083" s="199"/>
      <c r="G2083" s="199"/>
      <c r="H2083" s="199"/>
      <c r="I2083" s="199"/>
      <c r="J2083" s="199"/>
      <c r="K2083" s="205"/>
      <c r="L2083" s="199"/>
    </row>
    <row r="2084">
      <c r="A2084" s="199"/>
      <c r="B2084" s="199"/>
      <c r="C2084" s="199"/>
      <c r="D2084" s="199"/>
      <c r="E2084" s="199"/>
      <c r="F2084" s="199"/>
      <c r="G2084" s="199"/>
      <c r="H2084" s="199"/>
      <c r="I2084" s="199"/>
      <c r="J2084" s="199"/>
      <c r="K2084" s="205"/>
      <c r="L2084" s="199"/>
    </row>
    <row r="2085">
      <c r="A2085" s="199"/>
      <c r="B2085" s="199"/>
      <c r="C2085" s="199"/>
      <c r="D2085" s="199"/>
      <c r="E2085" s="199"/>
      <c r="F2085" s="199"/>
      <c r="G2085" s="199"/>
      <c r="H2085" s="199"/>
      <c r="I2085" s="199"/>
      <c r="J2085" s="199"/>
      <c r="K2085" s="205"/>
      <c r="L2085" s="199"/>
    </row>
    <row r="2086">
      <c r="A2086" s="199"/>
      <c r="B2086" s="199"/>
      <c r="C2086" s="199"/>
      <c r="D2086" s="199"/>
      <c r="E2086" s="199"/>
      <c r="F2086" s="199"/>
      <c r="G2086" s="199"/>
      <c r="H2086" s="199"/>
      <c r="I2086" s="199"/>
      <c r="J2086" s="199"/>
      <c r="K2086" s="205"/>
      <c r="L2086" s="199"/>
    </row>
    <row r="2087">
      <c r="A2087" s="199"/>
      <c r="B2087" s="199"/>
      <c r="C2087" s="199"/>
      <c r="D2087" s="199"/>
      <c r="E2087" s="199"/>
      <c r="F2087" s="199"/>
      <c r="G2087" s="199"/>
      <c r="H2087" s="199"/>
      <c r="I2087" s="199"/>
      <c r="J2087" s="199"/>
      <c r="K2087" s="205"/>
      <c r="L2087" s="199"/>
    </row>
    <row r="2088">
      <c r="A2088" s="199"/>
      <c r="B2088" s="199"/>
      <c r="C2088" s="199"/>
      <c r="D2088" s="199"/>
      <c r="E2088" s="199"/>
      <c r="F2088" s="199"/>
      <c r="G2088" s="199"/>
      <c r="H2088" s="199"/>
      <c r="I2088" s="199"/>
      <c r="J2088" s="199"/>
      <c r="K2088" s="205"/>
      <c r="L2088" s="199"/>
    </row>
    <row r="2089">
      <c r="A2089" s="199"/>
      <c r="B2089" s="199"/>
      <c r="C2089" s="199"/>
      <c r="D2089" s="199"/>
      <c r="E2089" s="199"/>
      <c r="F2089" s="199"/>
      <c r="G2089" s="199"/>
      <c r="H2089" s="199"/>
      <c r="I2089" s="199"/>
      <c r="J2089" s="199"/>
      <c r="K2089" s="205"/>
      <c r="L2089" s="199"/>
    </row>
    <row r="2090">
      <c r="A2090" s="199"/>
      <c r="B2090" s="199"/>
      <c r="C2090" s="199"/>
      <c r="D2090" s="199"/>
      <c r="E2090" s="199"/>
      <c r="F2090" s="199"/>
      <c r="G2090" s="199"/>
      <c r="H2090" s="199"/>
      <c r="I2090" s="199"/>
      <c r="J2090" s="199"/>
      <c r="K2090" s="205"/>
      <c r="L2090" s="199"/>
    </row>
    <row r="2091">
      <c r="A2091" s="199"/>
      <c r="B2091" s="199"/>
      <c r="C2091" s="199"/>
      <c r="D2091" s="199"/>
      <c r="E2091" s="199"/>
      <c r="F2091" s="199"/>
      <c r="G2091" s="199"/>
      <c r="H2091" s="199"/>
      <c r="I2091" s="199"/>
      <c r="J2091" s="199"/>
      <c r="K2091" s="205"/>
      <c r="L2091" s="199"/>
    </row>
    <row r="2092">
      <c r="A2092" s="199"/>
      <c r="B2092" s="199"/>
      <c r="C2092" s="199"/>
      <c r="D2092" s="199"/>
      <c r="E2092" s="199"/>
      <c r="F2092" s="199"/>
      <c r="G2092" s="199"/>
      <c r="H2092" s="199"/>
      <c r="I2092" s="199"/>
      <c r="J2092" s="199"/>
      <c r="K2092" s="205"/>
      <c r="L2092" s="199"/>
    </row>
    <row r="2093">
      <c r="A2093" s="199"/>
      <c r="B2093" s="199"/>
      <c r="C2093" s="199"/>
      <c r="D2093" s="199"/>
      <c r="E2093" s="199"/>
      <c r="F2093" s="199"/>
      <c r="G2093" s="199"/>
      <c r="H2093" s="199"/>
      <c r="I2093" s="199"/>
      <c r="J2093" s="199"/>
      <c r="K2093" s="205"/>
      <c r="L2093" s="199"/>
    </row>
    <row r="2094">
      <c r="A2094" s="199"/>
      <c r="B2094" s="199"/>
      <c r="C2094" s="199"/>
      <c r="D2094" s="199"/>
      <c r="E2094" s="199"/>
      <c r="F2094" s="199"/>
      <c r="G2094" s="199"/>
      <c r="H2094" s="199"/>
      <c r="I2094" s="199"/>
      <c r="J2094" s="199"/>
      <c r="K2094" s="205"/>
      <c r="L2094" s="199"/>
    </row>
    <row r="2095">
      <c r="A2095" s="199"/>
      <c r="B2095" s="199"/>
      <c r="C2095" s="199"/>
      <c r="D2095" s="199"/>
      <c r="E2095" s="199"/>
      <c r="F2095" s="199"/>
      <c r="G2095" s="199"/>
      <c r="H2095" s="199"/>
      <c r="I2095" s="199"/>
      <c r="J2095" s="199"/>
      <c r="K2095" s="205"/>
      <c r="L2095" s="199"/>
    </row>
    <row r="2096">
      <c r="A2096" s="199"/>
      <c r="B2096" s="199"/>
      <c r="C2096" s="199"/>
      <c r="D2096" s="199"/>
      <c r="E2096" s="199"/>
      <c r="F2096" s="199"/>
      <c r="G2096" s="199"/>
      <c r="H2096" s="199"/>
      <c r="I2096" s="199"/>
      <c r="J2096" s="199"/>
      <c r="K2096" s="205"/>
      <c r="L2096" s="199"/>
    </row>
    <row r="2097">
      <c r="A2097" s="199"/>
      <c r="B2097" s="199"/>
      <c r="C2097" s="199"/>
      <c r="D2097" s="199"/>
      <c r="E2097" s="199"/>
      <c r="F2097" s="199"/>
      <c r="G2097" s="199"/>
      <c r="H2097" s="199"/>
      <c r="I2097" s="199"/>
      <c r="J2097" s="199"/>
      <c r="K2097" s="205"/>
      <c r="L2097" s="199"/>
    </row>
    <row r="2098">
      <c r="A2098" s="199"/>
      <c r="B2098" s="199"/>
      <c r="C2098" s="199"/>
      <c r="D2098" s="199"/>
      <c r="E2098" s="199"/>
      <c r="F2098" s="199"/>
      <c r="G2098" s="199"/>
      <c r="H2098" s="199"/>
      <c r="I2098" s="199"/>
      <c r="J2098" s="199"/>
      <c r="K2098" s="205"/>
      <c r="L2098" s="199"/>
    </row>
    <row r="2099">
      <c r="A2099" s="199"/>
      <c r="B2099" s="199"/>
      <c r="C2099" s="199"/>
      <c r="D2099" s="199"/>
      <c r="E2099" s="199"/>
      <c r="F2099" s="199"/>
      <c r="G2099" s="199"/>
      <c r="H2099" s="199"/>
      <c r="I2099" s="199"/>
      <c r="J2099" s="199"/>
      <c r="K2099" s="205"/>
      <c r="L2099" s="199"/>
    </row>
    <row r="2100">
      <c r="A2100" s="199"/>
      <c r="B2100" s="199"/>
      <c r="C2100" s="199"/>
      <c r="D2100" s="199"/>
      <c r="E2100" s="199"/>
      <c r="F2100" s="199"/>
      <c r="G2100" s="199"/>
      <c r="H2100" s="199"/>
      <c r="I2100" s="199"/>
      <c r="J2100" s="199"/>
      <c r="K2100" s="205"/>
      <c r="L2100" s="199"/>
    </row>
    <row r="2101">
      <c r="A2101" s="199"/>
      <c r="B2101" s="199"/>
      <c r="C2101" s="199"/>
      <c r="D2101" s="199"/>
      <c r="E2101" s="199"/>
      <c r="F2101" s="199"/>
      <c r="G2101" s="199"/>
      <c r="H2101" s="199"/>
      <c r="I2101" s="199"/>
      <c r="J2101" s="199"/>
      <c r="K2101" s="205"/>
      <c r="L2101" s="199"/>
    </row>
    <row r="2102">
      <c r="A2102" s="199"/>
      <c r="B2102" s="199"/>
      <c r="C2102" s="199"/>
      <c r="D2102" s="199"/>
      <c r="E2102" s="199"/>
      <c r="F2102" s="199"/>
      <c r="G2102" s="199"/>
      <c r="H2102" s="199"/>
      <c r="I2102" s="199"/>
      <c r="J2102" s="199"/>
      <c r="K2102" s="205"/>
      <c r="L2102" s="199"/>
    </row>
    <row r="2103">
      <c r="A2103" s="199"/>
      <c r="B2103" s="199"/>
      <c r="C2103" s="199"/>
      <c r="D2103" s="199"/>
      <c r="E2103" s="199"/>
      <c r="F2103" s="199"/>
      <c r="G2103" s="199"/>
      <c r="H2103" s="199"/>
      <c r="I2103" s="199"/>
      <c r="J2103" s="199"/>
      <c r="K2103" s="205"/>
      <c r="L2103" s="199"/>
    </row>
    <row r="2104">
      <c r="A2104" s="199"/>
      <c r="B2104" s="199"/>
      <c r="C2104" s="199"/>
      <c r="D2104" s="199"/>
      <c r="E2104" s="199"/>
      <c r="F2104" s="199"/>
      <c r="G2104" s="199"/>
      <c r="H2104" s="199"/>
      <c r="I2104" s="199"/>
      <c r="J2104" s="199"/>
      <c r="K2104" s="205"/>
      <c r="L2104" s="199"/>
    </row>
    <row r="2105">
      <c r="A2105" s="199"/>
      <c r="B2105" s="199"/>
      <c r="C2105" s="199"/>
      <c r="D2105" s="199"/>
      <c r="E2105" s="199"/>
      <c r="F2105" s="199"/>
      <c r="G2105" s="199"/>
      <c r="H2105" s="199"/>
      <c r="I2105" s="199"/>
      <c r="J2105" s="199"/>
      <c r="K2105" s="205"/>
      <c r="L2105" s="199"/>
    </row>
    <row r="2106">
      <c r="A2106" s="199"/>
      <c r="B2106" s="199"/>
      <c r="C2106" s="199"/>
      <c r="D2106" s="199"/>
      <c r="E2106" s="199"/>
      <c r="F2106" s="199"/>
      <c r="G2106" s="199"/>
      <c r="H2106" s="199"/>
      <c r="I2106" s="199"/>
      <c r="J2106" s="199"/>
      <c r="K2106" s="205"/>
      <c r="L2106" s="199"/>
    </row>
    <row r="2107">
      <c r="A2107" s="199"/>
      <c r="B2107" s="199"/>
      <c r="C2107" s="199"/>
      <c r="D2107" s="199"/>
      <c r="E2107" s="199"/>
      <c r="F2107" s="199"/>
      <c r="G2107" s="199"/>
      <c r="H2107" s="199"/>
      <c r="I2107" s="199"/>
      <c r="J2107" s="199"/>
      <c r="K2107" s="205"/>
      <c r="L2107" s="199"/>
    </row>
    <row r="2108">
      <c r="A2108" s="199"/>
      <c r="B2108" s="199"/>
      <c r="C2108" s="199"/>
      <c r="D2108" s="199"/>
      <c r="E2108" s="199"/>
      <c r="F2108" s="199"/>
      <c r="G2108" s="199"/>
      <c r="H2108" s="199"/>
      <c r="I2108" s="199"/>
      <c r="J2108" s="199"/>
      <c r="K2108" s="205"/>
      <c r="L2108" s="199"/>
    </row>
    <row r="2109">
      <c r="A2109" s="199"/>
      <c r="B2109" s="199"/>
      <c r="C2109" s="199"/>
      <c r="D2109" s="199"/>
      <c r="E2109" s="199"/>
      <c r="F2109" s="199"/>
      <c r="G2109" s="199"/>
      <c r="H2109" s="199"/>
      <c r="I2109" s="199"/>
      <c r="J2109" s="199"/>
      <c r="K2109" s="205"/>
      <c r="L2109" s="199"/>
    </row>
    <row r="2110">
      <c r="A2110" s="199"/>
      <c r="B2110" s="199"/>
      <c r="C2110" s="199"/>
      <c r="D2110" s="199"/>
      <c r="E2110" s="199"/>
      <c r="F2110" s="199"/>
      <c r="G2110" s="199"/>
      <c r="H2110" s="199"/>
      <c r="I2110" s="199"/>
      <c r="J2110" s="199"/>
      <c r="K2110" s="205"/>
      <c r="L2110" s="199"/>
    </row>
    <row r="2111">
      <c r="A2111" s="199"/>
      <c r="B2111" s="199"/>
      <c r="C2111" s="199"/>
      <c r="D2111" s="199"/>
      <c r="E2111" s="199"/>
      <c r="F2111" s="199"/>
      <c r="G2111" s="199"/>
      <c r="H2111" s="199"/>
      <c r="I2111" s="199"/>
      <c r="J2111" s="199"/>
      <c r="K2111" s="205"/>
      <c r="L2111" s="199"/>
    </row>
    <row r="2112">
      <c r="A2112" s="199"/>
      <c r="B2112" s="199"/>
      <c r="C2112" s="199"/>
      <c r="D2112" s="199"/>
      <c r="E2112" s="199"/>
      <c r="F2112" s="199"/>
      <c r="G2112" s="199"/>
      <c r="H2112" s="199"/>
      <c r="I2112" s="199"/>
      <c r="J2112" s="199"/>
      <c r="K2112" s="205"/>
      <c r="L2112" s="199"/>
    </row>
    <row r="2113">
      <c r="A2113" s="199"/>
      <c r="B2113" s="199"/>
      <c r="C2113" s="199"/>
      <c r="D2113" s="199"/>
      <c r="E2113" s="199"/>
      <c r="F2113" s="199"/>
      <c r="G2113" s="199"/>
      <c r="H2113" s="199"/>
      <c r="I2113" s="199"/>
      <c r="J2113" s="199"/>
      <c r="K2113" s="205"/>
      <c r="L2113" s="199"/>
    </row>
    <row r="2114">
      <c r="A2114" s="199"/>
      <c r="B2114" s="199"/>
      <c r="C2114" s="199"/>
      <c r="D2114" s="199"/>
      <c r="E2114" s="199"/>
      <c r="F2114" s="199"/>
      <c r="G2114" s="199"/>
      <c r="H2114" s="199"/>
      <c r="I2114" s="199"/>
      <c r="J2114" s="199"/>
      <c r="K2114" s="205"/>
      <c r="L2114" s="199"/>
    </row>
    <row r="2115">
      <c r="A2115" s="199"/>
      <c r="B2115" s="199"/>
      <c r="C2115" s="199"/>
      <c r="D2115" s="199"/>
      <c r="E2115" s="199"/>
      <c r="F2115" s="199"/>
      <c r="G2115" s="199"/>
      <c r="H2115" s="199"/>
      <c r="I2115" s="199"/>
      <c r="J2115" s="199"/>
      <c r="K2115" s="205"/>
      <c r="L2115" s="199"/>
    </row>
    <row r="2116">
      <c r="A2116" s="199"/>
      <c r="B2116" s="199"/>
      <c r="C2116" s="199"/>
      <c r="D2116" s="199"/>
      <c r="E2116" s="199"/>
      <c r="F2116" s="199"/>
      <c r="G2116" s="199"/>
      <c r="H2116" s="199"/>
      <c r="I2116" s="199"/>
      <c r="J2116" s="199"/>
      <c r="K2116" s="205"/>
      <c r="L2116" s="199"/>
    </row>
    <row r="2117">
      <c r="A2117" s="199"/>
      <c r="B2117" s="199"/>
      <c r="C2117" s="199"/>
      <c r="D2117" s="199"/>
      <c r="E2117" s="199"/>
      <c r="F2117" s="199"/>
      <c r="G2117" s="199"/>
      <c r="H2117" s="199"/>
      <c r="I2117" s="199"/>
      <c r="J2117" s="199"/>
      <c r="K2117" s="205"/>
      <c r="L2117" s="199"/>
    </row>
    <row r="2118">
      <c r="A2118" s="199"/>
      <c r="B2118" s="199"/>
      <c r="C2118" s="199"/>
      <c r="D2118" s="199"/>
      <c r="E2118" s="199"/>
      <c r="F2118" s="199"/>
      <c r="G2118" s="199"/>
      <c r="H2118" s="199"/>
      <c r="I2118" s="199"/>
      <c r="J2118" s="199"/>
      <c r="K2118" s="205"/>
      <c r="L2118" s="199"/>
    </row>
    <row r="2119">
      <c r="A2119" s="199"/>
      <c r="B2119" s="199"/>
      <c r="C2119" s="199"/>
      <c r="D2119" s="199"/>
      <c r="E2119" s="199"/>
      <c r="F2119" s="199"/>
      <c r="G2119" s="199"/>
      <c r="H2119" s="199"/>
      <c r="I2119" s="199"/>
      <c r="J2119" s="199"/>
      <c r="K2119" s="205"/>
      <c r="L2119" s="199"/>
    </row>
    <row r="2120">
      <c r="A2120" s="199"/>
      <c r="B2120" s="199"/>
      <c r="C2120" s="199"/>
      <c r="D2120" s="199"/>
      <c r="E2120" s="199"/>
      <c r="F2120" s="199"/>
      <c r="G2120" s="199"/>
      <c r="H2120" s="199"/>
      <c r="I2120" s="199"/>
      <c r="J2120" s="199"/>
      <c r="K2120" s="205"/>
      <c r="L2120" s="199"/>
    </row>
    <row r="2121">
      <c r="A2121" s="199"/>
      <c r="B2121" s="199"/>
      <c r="C2121" s="199"/>
      <c r="D2121" s="199"/>
      <c r="E2121" s="199"/>
      <c r="F2121" s="199"/>
      <c r="G2121" s="199"/>
      <c r="H2121" s="199"/>
      <c r="I2121" s="199"/>
      <c r="J2121" s="199"/>
      <c r="K2121" s="205"/>
      <c r="L2121" s="199"/>
    </row>
    <row r="2122">
      <c r="A2122" s="199"/>
      <c r="B2122" s="199"/>
      <c r="C2122" s="199"/>
      <c r="D2122" s="199"/>
      <c r="E2122" s="199"/>
      <c r="F2122" s="199"/>
      <c r="G2122" s="199"/>
      <c r="H2122" s="199"/>
      <c r="I2122" s="199"/>
      <c r="J2122" s="199"/>
      <c r="K2122" s="205"/>
      <c r="L2122" s="199"/>
    </row>
    <row r="2123">
      <c r="A2123" s="199"/>
      <c r="B2123" s="199"/>
      <c r="C2123" s="199"/>
      <c r="D2123" s="199"/>
      <c r="E2123" s="199"/>
      <c r="F2123" s="199"/>
      <c r="G2123" s="199"/>
      <c r="H2123" s="199"/>
      <c r="I2123" s="199"/>
      <c r="J2123" s="199"/>
      <c r="K2123" s="205"/>
      <c r="L2123" s="199"/>
    </row>
    <row r="2124">
      <c r="A2124" s="199"/>
      <c r="B2124" s="199"/>
      <c r="C2124" s="199"/>
      <c r="D2124" s="199"/>
      <c r="E2124" s="199"/>
      <c r="F2124" s="199"/>
      <c r="G2124" s="199"/>
      <c r="H2124" s="199"/>
      <c r="I2124" s="199"/>
      <c r="J2124" s="199"/>
      <c r="K2124" s="205"/>
      <c r="L2124" s="199"/>
    </row>
    <row r="2125">
      <c r="A2125" s="199"/>
      <c r="B2125" s="199"/>
      <c r="C2125" s="199"/>
      <c r="D2125" s="199"/>
      <c r="E2125" s="199"/>
      <c r="F2125" s="199"/>
      <c r="G2125" s="199"/>
      <c r="H2125" s="199"/>
      <c r="I2125" s="199"/>
      <c r="J2125" s="199"/>
      <c r="K2125" s="205"/>
      <c r="L2125" s="199"/>
    </row>
    <row r="2126">
      <c r="A2126" s="199"/>
      <c r="B2126" s="199"/>
      <c r="C2126" s="199"/>
      <c r="D2126" s="199"/>
      <c r="E2126" s="199"/>
      <c r="F2126" s="199"/>
      <c r="G2126" s="199"/>
      <c r="H2126" s="199"/>
      <c r="I2126" s="199"/>
      <c r="J2126" s="199"/>
      <c r="K2126" s="205"/>
      <c r="L2126" s="199"/>
    </row>
    <row r="2127">
      <c r="A2127" s="199"/>
      <c r="B2127" s="199"/>
      <c r="C2127" s="199"/>
      <c r="D2127" s="199"/>
      <c r="E2127" s="199"/>
      <c r="F2127" s="199"/>
      <c r="G2127" s="199"/>
      <c r="H2127" s="199"/>
      <c r="I2127" s="199"/>
      <c r="J2127" s="199"/>
      <c r="K2127" s="205"/>
      <c r="L2127" s="199"/>
    </row>
    <row r="2128">
      <c r="A2128" s="199"/>
      <c r="B2128" s="199"/>
      <c r="C2128" s="199"/>
      <c r="D2128" s="199"/>
      <c r="E2128" s="199"/>
      <c r="F2128" s="199"/>
      <c r="G2128" s="199"/>
      <c r="H2128" s="199"/>
      <c r="I2128" s="199"/>
      <c r="J2128" s="199"/>
      <c r="K2128" s="205"/>
      <c r="L2128" s="199"/>
    </row>
    <row r="2129">
      <c r="A2129" s="199"/>
      <c r="B2129" s="199"/>
      <c r="C2129" s="199"/>
      <c r="D2129" s="199"/>
      <c r="E2129" s="199"/>
      <c r="F2129" s="199"/>
      <c r="G2129" s="199"/>
      <c r="H2129" s="199"/>
      <c r="I2129" s="199"/>
      <c r="J2129" s="199"/>
      <c r="K2129" s="205"/>
      <c r="L2129" s="199"/>
    </row>
    <row r="2130">
      <c r="A2130" s="199"/>
      <c r="B2130" s="199"/>
      <c r="C2130" s="199"/>
      <c r="D2130" s="199"/>
      <c r="E2130" s="199"/>
      <c r="F2130" s="199"/>
      <c r="G2130" s="199"/>
      <c r="H2130" s="199"/>
      <c r="I2130" s="199"/>
      <c r="J2130" s="199"/>
      <c r="K2130" s="205"/>
      <c r="L2130" s="199"/>
    </row>
    <row r="2131">
      <c r="A2131" s="199"/>
      <c r="B2131" s="199"/>
      <c r="C2131" s="199"/>
      <c r="D2131" s="199"/>
      <c r="E2131" s="199"/>
      <c r="F2131" s="199"/>
      <c r="G2131" s="199"/>
      <c r="H2131" s="199"/>
      <c r="I2131" s="199"/>
      <c r="J2131" s="199"/>
      <c r="K2131" s="205"/>
      <c r="L2131" s="199"/>
    </row>
    <row r="2132">
      <c r="A2132" s="199"/>
      <c r="B2132" s="199"/>
      <c r="C2132" s="199"/>
      <c r="D2132" s="199"/>
      <c r="E2132" s="199"/>
      <c r="F2132" s="199"/>
      <c r="G2132" s="199"/>
      <c r="H2132" s="199"/>
      <c r="I2132" s="199"/>
      <c r="J2132" s="199"/>
      <c r="K2132" s="205"/>
      <c r="L2132" s="199"/>
    </row>
    <row r="2133">
      <c r="A2133" s="199"/>
      <c r="B2133" s="199"/>
      <c r="C2133" s="199"/>
      <c r="D2133" s="199"/>
      <c r="E2133" s="199"/>
      <c r="F2133" s="199"/>
      <c r="G2133" s="199"/>
      <c r="H2133" s="199"/>
      <c r="I2133" s="199"/>
      <c r="J2133" s="199"/>
      <c r="K2133" s="205"/>
      <c r="L2133" s="199"/>
    </row>
    <row r="2134">
      <c r="A2134" s="199"/>
      <c r="B2134" s="199"/>
      <c r="C2134" s="199"/>
      <c r="D2134" s="199"/>
      <c r="E2134" s="199"/>
      <c r="F2134" s="199"/>
      <c r="G2134" s="199"/>
      <c r="H2134" s="199"/>
      <c r="I2134" s="199"/>
      <c r="J2134" s="199"/>
      <c r="K2134" s="205"/>
      <c r="L2134" s="199"/>
    </row>
    <row r="2135">
      <c r="A2135" s="199"/>
      <c r="B2135" s="199"/>
      <c r="C2135" s="199"/>
      <c r="D2135" s="199"/>
      <c r="E2135" s="199"/>
      <c r="F2135" s="199"/>
      <c r="G2135" s="199"/>
      <c r="H2135" s="199"/>
      <c r="I2135" s="199"/>
      <c r="J2135" s="199"/>
      <c r="K2135" s="205"/>
      <c r="L2135" s="199"/>
    </row>
    <row r="2136">
      <c r="A2136" s="199"/>
      <c r="B2136" s="199"/>
      <c r="C2136" s="199"/>
      <c r="D2136" s="199"/>
      <c r="E2136" s="199"/>
      <c r="F2136" s="199"/>
      <c r="G2136" s="199"/>
      <c r="H2136" s="199"/>
      <c r="I2136" s="199"/>
      <c r="J2136" s="199"/>
      <c r="K2136" s="205"/>
      <c r="L2136" s="199"/>
    </row>
    <row r="2137">
      <c r="A2137" s="199"/>
      <c r="B2137" s="199"/>
      <c r="C2137" s="199"/>
      <c r="D2137" s="199"/>
      <c r="E2137" s="199"/>
      <c r="F2137" s="199"/>
      <c r="G2137" s="199"/>
      <c r="H2137" s="199"/>
      <c r="I2137" s="199"/>
      <c r="J2137" s="199"/>
      <c r="K2137" s="205"/>
      <c r="L2137" s="199"/>
    </row>
    <row r="2138">
      <c r="A2138" s="199"/>
      <c r="B2138" s="199"/>
      <c r="C2138" s="199"/>
      <c r="D2138" s="199"/>
      <c r="E2138" s="199"/>
      <c r="F2138" s="199"/>
      <c r="G2138" s="199"/>
      <c r="H2138" s="199"/>
      <c r="I2138" s="199"/>
      <c r="J2138" s="199"/>
      <c r="K2138" s="205"/>
      <c r="L2138" s="199"/>
    </row>
    <row r="2139">
      <c r="A2139" s="199"/>
      <c r="B2139" s="199"/>
      <c r="C2139" s="199"/>
      <c r="D2139" s="199"/>
      <c r="E2139" s="199"/>
      <c r="F2139" s="199"/>
      <c r="G2139" s="199"/>
      <c r="H2139" s="199"/>
      <c r="I2139" s="199"/>
      <c r="J2139" s="199"/>
      <c r="K2139" s="205"/>
      <c r="L2139" s="199"/>
    </row>
    <row r="2140">
      <c r="A2140" s="199"/>
      <c r="B2140" s="199"/>
      <c r="C2140" s="199"/>
      <c r="D2140" s="199"/>
      <c r="E2140" s="199"/>
      <c r="F2140" s="199"/>
      <c r="G2140" s="199"/>
      <c r="H2140" s="199"/>
      <c r="I2140" s="199"/>
      <c r="J2140" s="199"/>
      <c r="K2140" s="205"/>
      <c r="L2140" s="199"/>
    </row>
    <row r="2141">
      <c r="A2141" s="199"/>
      <c r="B2141" s="199"/>
      <c r="C2141" s="199"/>
      <c r="D2141" s="199"/>
      <c r="E2141" s="199"/>
      <c r="F2141" s="199"/>
      <c r="G2141" s="199"/>
      <c r="H2141" s="199"/>
      <c r="I2141" s="199"/>
      <c r="J2141" s="199"/>
      <c r="K2141" s="205"/>
      <c r="L2141" s="199"/>
    </row>
    <row r="2142">
      <c r="A2142" s="199"/>
      <c r="B2142" s="199"/>
      <c r="C2142" s="199"/>
      <c r="D2142" s="199"/>
      <c r="E2142" s="199"/>
      <c r="F2142" s="199"/>
      <c r="G2142" s="199"/>
      <c r="H2142" s="199"/>
      <c r="I2142" s="199"/>
      <c r="J2142" s="199"/>
      <c r="K2142" s="205"/>
      <c r="L2142" s="199"/>
    </row>
    <row r="2143">
      <c r="A2143" s="199"/>
      <c r="B2143" s="199"/>
      <c r="C2143" s="199"/>
      <c r="D2143" s="199"/>
      <c r="E2143" s="199"/>
      <c r="F2143" s="199"/>
      <c r="G2143" s="199"/>
      <c r="H2143" s="199"/>
      <c r="I2143" s="199"/>
      <c r="J2143" s="199"/>
      <c r="K2143" s="205"/>
      <c r="L2143" s="199"/>
    </row>
    <row r="2144">
      <c r="A2144" s="199"/>
      <c r="B2144" s="199"/>
      <c r="C2144" s="199"/>
      <c r="D2144" s="199"/>
      <c r="E2144" s="199"/>
      <c r="F2144" s="199"/>
      <c r="G2144" s="199"/>
      <c r="H2144" s="199"/>
      <c r="I2144" s="199"/>
      <c r="J2144" s="199"/>
      <c r="K2144" s="205"/>
      <c r="L2144" s="199"/>
    </row>
    <row r="2145">
      <c r="A2145" s="199"/>
      <c r="B2145" s="199"/>
      <c r="C2145" s="199"/>
      <c r="D2145" s="199"/>
      <c r="E2145" s="199"/>
      <c r="F2145" s="199"/>
      <c r="G2145" s="199"/>
      <c r="H2145" s="199"/>
      <c r="I2145" s="199"/>
      <c r="J2145" s="199"/>
      <c r="K2145" s="205"/>
      <c r="L2145" s="199"/>
    </row>
    <row r="2146">
      <c r="A2146" s="199"/>
      <c r="B2146" s="199"/>
      <c r="C2146" s="199"/>
      <c r="D2146" s="199"/>
      <c r="E2146" s="199"/>
      <c r="F2146" s="199"/>
      <c r="G2146" s="199"/>
      <c r="H2146" s="199"/>
      <c r="I2146" s="199"/>
      <c r="J2146" s="199"/>
      <c r="K2146" s="205"/>
      <c r="L2146" s="199"/>
    </row>
    <row r="2147">
      <c r="A2147" s="199"/>
      <c r="B2147" s="199"/>
      <c r="C2147" s="199"/>
      <c r="D2147" s="199"/>
      <c r="E2147" s="199"/>
      <c r="F2147" s="199"/>
      <c r="G2147" s="199"/>
      <c r="H2147" s="199"/>
      <c r="I2147" s="199"/>
      <c r="J2147" s="199"/>
      <c r="K2147" s="205"/>
      <c r="L2147" s="199"/>
    </row>
    <row r="2148">
      <c r="A2148" s="199"/>
      <c r="B2148" s="199"/>
      <c r="C2148" s="199"/>
      <c r="D2148" s="199"/>
      <c r="E2148" s="199"/>
      <c r="F2148" s="199"/>
      <c r="G2148" s="199"/>
      <c r="H2148" s="199"/>
      <c r="I2148" s="199"/>
      <c r="J2148" s="199"/>
      <c r="K2148" s="205"/>
      <c r="L2148" s="199"/>
    </row>
    <row r="2149">
      <c r="A2149" s="199"/>
      <c r="B2149" s="199"/>
      <c r="C2149" s="199"/>
      <c r="D2149" s="199"/>
      <c r="E2149" s="199"/>
      <c r="F2149" s="199"/>
      <c r="G2149" s="199"/>
      <c r="H2149" s="199"/>
      <c r="I2149" s="199"/>
      <c r="J2149" s="199"/>
      <c r="K2149" s="205"/>
      <c r="L2149" s="199"/>
    </row>
    <row r="2150">
      <c r="A2150" s="199"/>
      <c r="B2150" s="199"/>
      <c r="C2150" s="199"/>
      <c r="D2150" s="199"/>
      <c r="E2150" s="199"/>
      <c r="F2150" s="199"/>
      <c r="G2150" s="199"/>
      <c r="H2150" s="199"/>
      <c r="I2150" s="199"/>
      <c r="J2150" s="199"/>
      <c r="K2150" s="205"/>
      <c r="L2150" s="199"/>
    </row>
    <row r="2151">
      <c r="A2151" s="199"/>
      <c r="B2151" s="199"/>
      <c r="C2151" s="199"/>
      <c r="D2151" s="199"/>
      <c r="E2151" s="199"/>
      <c r="F2151" s="199"/>
      <c r="G2151" s="199"/>
      <c r="H2151" s="199"/>
      <c r="I2151" s="199"/>
      <c r="J2151" s="199"/>
      <c r="K2151" s="205"/>
      <c r="L2151" s="199"/>
    </row>
    <row r="2152">
      <c r="A2152" s="199"/>
      <c r="B2152" s="199"/>
      <c r="C2152" s="199"/>
      <c r="D2152" s="199"/>
      <c r="E2152" s="199"/>
      <c r="F2152" s="199"/>
      <c r="G2152" s="199"/>
      <c r="H2152" s="199"/>
      <c r="I2152" s="199"/>
      <c r="J2152" s="199"/>
      <c r="K2152" s="205"/>
      <c r="L2152" s="199"/>
    </row>
    <row r="2153">
      <c r="A2153" s="199"/>
      <c r="B2153" s="199"/>
      <c r="C2153" s="199"/>
      <c r="D2153" s="199"/>
      <c r="E2153" s="199"/>
      <c r="F2153" s="199"/>
      <c r="G2153" s="199"/>
      <c r="H2153" s="199"/>
      <c r="I2153" s="199"/>
      <c r="J2153" s="199"/>
      <c r="K2153" s="205"/>
      <c r="L2153" s="199"/>
    </row>
    <row r="2154">
      <c r="A2154" s="199"/>
      <c r="B2154" s="199"/>
      <c r="C2154" s="199"/>
      <c r="D2154" s="199"/>
      <c r="E2154" s="199"/>
      <c r="F2154" s="199"/>
      <c r="G2154" s="199"/>
      <c r="H2154" s="199"/>
      <c r="I2154" s="199"/>
      <c r="J2154" s="199"/>
      <c r="K2154" s="205"/>
      <c r="L2154" s="199"/>
    </row>
    <row r="2155">
      <c r="A2155" s="199"/>
      <c r="B2155" s="199"/>
      <c r="C2155" s="199"/>
      <c r="D2155" s="199"/>
      <c r="E2155" s="199"/>
      <c r="F2155" s="199"/>
      <c r="G2155" s="199"/>
      <c r="H2155" s="199"/>
      <c r="I2155" s="199"/>
      <c r="J2155" s="199"/>
      <c r="K2155" s="205"/>
      <c r="L2155" s="199"/>
    </row>
    <row r="2156">
      <c r="A2156" s="199"/>
      <c r="B2156" s="199"/>
      <c r="C2156" s="199"/>
      <c r="D2156" s="199"/>
      <c r="E2156" s="199"/>
      <c r="F2156" s="199"/>
      <c r="G2156" s="199"/>
      <c r="H2156" s="199"/>
      <c r="I2156" s="199"/>
      <c r="J2156" s="199"/>
      <c r="K2156" s="205"/>
      <c r="L2156" s="199"/>
    </row>
    <row r="2157">
      <c r="A2157" s="199"/>
      <c r="B2157" s="199"/>
      <c r="C2157" s="199"/>
      <c r="D2157" s="199"/>
      <c r="E2157" s="199"/>
      <c r="F2157" s="199"/>
      <c r="G2157" s="199"/>
      <c r="H2157" s="199"/>
      <c r="I2157" s="199"/>
      <c r="J2157" s="199"/>
      <c r="K2157" s="205"/>
      <c r="L2157" s="199"/>
    </row>
    <row r="2158">
      <c r="A2158" s="199"/>
      <c r="B2158" s="199"/>
      <c r="C2158" s="199"/>
      <c r="D2158" s="199"/>
      <c r="E2158" s="199"/>
      <c r="F2158" s="199"/>
      <c r="G2158" s="199"/>
      <c r="H2158" s="199"/>
      <c r="I2158" s="199"/>
      <c r="J2158" s="199"/>
      <c r="K2158" s="205"/>
      <c r="L2158" s="199"/>
    </row>
    <row r="2159">
      <c r="A2159" s="199"/>
      <c r="B2159" s="199"/>
      <c r="C2159" s="199"/>
      <c r="D2159" s="199"/>
      <c r="E2159" s="199"/>
      <c r="F2159" s="199"/>
      <c r="G2159" s="199"/>
      <c r="H2159" s="199"/>
      <c r="I2159" s="199"/>
      <c r="J2159" s="199"/>
      <c r="K2159" s="205"/>
      <c r="L2159" s="199"/>
    </row>
    <row r="2160">
      <c r="A2160" s="199"/>
      <c r="B2160" s="199"/>
      <c r="C2160" s="199"/>
      <c r="D2160" s="199"/>
      <c r="E2160" s="199"/>
      <c r="F2160" s="199"/>
      <c r="G2160" s="199"/>
      <c r="H2160" s="199"/>
      <c r="I2160" s="199"/>
      <c r="J2160" s="199"/>
      <c r="K2160" s="205"/>
      <c r="L2160" s="199"/>
    </row>
    <row r="2161">
      <c r="A2161" s="199"/>
      <c r="B2161" s="199"/>
      <c r="C2161" s="199"/>
      <c r="D2161" s="199"/>
      <c r="E2161" s="199"/>
      <c r="F2161" s="199"/>
      <c r="G2161" s="199"/>
      <c r="H2161" s="199"/>
      <c r="I2161" s="199"/>
      <c r="J2161" s="199"/>
      <c r="K2161" s="205"/>
      <c r="L2161" s="199"/>
    </row>
    <row r="2162">
      <c r="A2162" s="199"/>
      <c r="B2162" s="199"/>
      <c r="C2162" s="199"/>
      <c r="D2162" s="199"/>
      <c r="E2162" s="199"/>
      <c r="F2162" s="199"/>
      <c r="G2162" s="199"/>
      <c r="H2162" s="199"/>
      <c r="I2162" s="199"/>
      <c r="J2162" s="199"/>
      <c r="K2162" s="205"/>
      <c r="L2162" s="199"/>
    </row>
    <row r="2163">
      <c r="A2163" s="199"/>
      <c r="B2163" s="199"/>
      <c r="C2163" s="199"/>
      <c r="D2163" s="199"/>
      <c r="E2163" s="199"/>
      <c r="F2163" s="199"/>
      <c r="G2163" s="199"/>
      <c r="H2163" s="199"/>
      <c r="I2163" s="199"/>
      <c r="J2163" s="199"/>
      <c r="K2163" s="205"/>
      <c r="L2163" s="199"/>
    </row>
    <row r="2164">
      <c r="A2164" s="199"/>
      <c r="B2164" s="199"/>
      <c r="C2164" s="199"/>
      <c r="D2164" s="199"/>
      <c r="E2164" s="199"/>
      <c r="F2164" s="199"/>
      <c r="G2164" s="199"/>
      <c r="H2164" s="199"/>
      <c r="I2164" s="199"/>
      <c r="J2164" s="199"/>
      <c r="K2164" s="205"/>
      <c r="L2164" s="199"/>
    </row>
    <row r="2165">
      <c r="A2165" s="199"/>
      <c r="B2165" s="199"/>
      <c r="C2165" s="199"/>
      <c r="D2165" s="199"/>
      <c r="E2165" s="199"/>
      <c r="F2165" s="199"/>
      <c r="G2165" s="199"/>
      <c r="H2165" s="199"/>
      <c r="I2165" s="199"/>
      <c r="J2165" s="199"/>
      <c r="K2165" s="205"/>
      <c r="L2165" s="199"/>
    </row>
    <row r="2166">
      <c r="A2166" s="199"/>
      <c r="B2166" s="199"/>
      <c r="C2166" s="199"/>
      <c r="D2166" s="199"/>
      <c r="E2166" s="199"/>
      <c r="F2166" s="199"/>
      <c r="G2166" s="199"/>
      <c r="H2166" s="199"/>
      <c r="I2166" s="199"/>
      <c r="J2166" s="199"/>
      <c r="K2166" s="205"/>
      <c r="L2166" s="199"/>
    </row>
    <row r="2167">
      <c r="A2167" s="199"/>
      <c r="B2167" s="199"/>
      <c r="C2167" s="199"/>
      <c r="D2167" s="199"/>
      <c r="E2167" s="199"/>
      <c r="F2167" s="199"/>
      <c r="G2167" s="199"/>
      <c r="H2167" s="199"/>
      <c r="I2167" s="199"/>
      <c r="J2167" s="199"/>
      <c r="K2167" s="205"/>
      <c r="L2167" s="199"/>
    </row>
    <row r="2168">
      <c r="A2168" s="199"/>
      <c r="B2168" s="199"/>
      <c r="C2168" s="199"/>
      <c r="D2168" s="199"/>
      <c r="E2168" s="199"/>
      <c r="F2168" s="199"/>
      <c r="G2168" s="199"/>
      <c r="H2168" s="199"/>
      <c r="I2168" s="199"/>
      <c r="J2168" s="199"/>
      <c r="K2168" s="205"/>
      <c r="L2168" s="199"/>
    </row>
    <row r="2169">
      <c r="A2169" s="199"/>
      <c r="B2169" s="199"/>
      <c r="C2169" s="199"/>
      <c r="D2169" s="199"/>
      <c r="E2169" s="199"/>
      <c r="F2169" s="199"/>
      <c r="G2169" s="199"/>
      <c r="H2169" s="199"/>
      <c r="I2169" s="199"/>
      <c r="J2169" s="199"/>
      <c r="K2169" s="205"/>
      <c r="L2169" s="199"/>
    </row>
    <row r="2170">
      <c r="A2170" s="199"/>
      <c r="B2170" s="199"/>
      <c r="C2170" s="199"/>
      <c r="D2170" s="199"/>
      <c r="E2170" s="199"/>
      <c r="F2170" s="199"/>
      <c r="G2170" s="199"/>
      <c r="H2170" s="199"/>
      <c r="I2170" s="199"/>
      <c r="J2170" s="199"/>
      <c r="K2170" s="205"/>
      <c r="L2170" s="199"/>
    </row>
    <row r="2171">
      <c r="A2171" s="199"/>
      <c r="B2171" s="199"/>
      <c r="C2171" s="199"/>
      <c r="D2171" s="199"/>
      <c r="E2171" s="199"/>
      <c r="F2171" s="199"/>
      <c r="G2171" s="199"/>
      <c r="H2171" s="199"/>
      <c r="I2171" s="199"/>
      <c r="J2171" s="199"/>
      <c r="K2171" s="205"/>
      <c r="L2171" s="199"/>
    </row>
    <row r="2172">
      <c r="A2172" s="199"/>
      <c r="B2172" s="199"/>
      <c r="C2172" s="199"/>
      <c r="D2172" s="199"/>
      <c r="E2172" s="199"/>
      <c r="F2172" s="199"/>
      <c r="G2172" s="199"/>
      <c r="H2172" s="199"/>
      <c r="I2172" s="199"/>
      <c r="J2172" s="199"/>
      <c r="K2172" s="205"/>
      <c r="L2172" s="199"/>
    </row>
    <row r="2173">
      <c r="A2173" s="199"/>
      <c r="B2173" s="199"/>
      <c r="C2173" s="199"/>
      <c r="D2173" s="199"/>
      <c r="E2173" s="199"/>
      <c r="F2173" s="199"/>
      <c r="G2173" s="199"/>
      <c r="H2173" s="199"/>
      <c r="I2173" s="199"/>
      <c r="J2173" s="199"/>
      <c r="K2173" s="205"/>
      <c r="L2173" s="199"/>
    </row>
    <row r="2174">
      <c r="A2174" s="199"/>
      <c r="B2174" s="199"/>
      <c r="C2174" s="199"/>
      <c r="D2174" s="199"/>
      <c r="E2174" s="199"/>
      <c r="F2174" s="199"/>
      <c r="G2174" s="199"/>
      <c r="H2174" s="199"/>
      <c r="I2174" s="199"/>
      <c r="J2174" s="199"/>
      <c r="K2174" s="205"/>
      <c r="L2174" s="199"/>
    </row>
    <row r="2175">
      <c r="A2175" s="199"/>
      <c r="B2175" s="199"/>
      <c r="C2175" s="199"/>
      <c r="D2175" s="199"/>
      <c r="E2175" s="199"/>
      <c r="F2175" s="199"/>
      <c r="G2175" s="199"/>
      <c r="H2175" s="199"/>
      <c r="I2175" s="199"/>
      <c r="J2175" s="199"/>
      <c r="K2175" s="205"/>
      <c r="L2175" s="199"/>
    </row>
    <row r="2176">
      <c r="A2176" s="199"/>
      <c r="B2176" s="199"/>
      <c r="C2176" s="199"/>
      <c r="D2176" s="199"/>
      <c r="E2176" s="199"/>
      <c r="F2176" s="199"/>
      <c r="G2176" s="199"/>
      <c r="H2176" s="199"/>
      <c r="I2176" s="199"/>
      <c r="J2176" s="199"/>
      <c r="K2176" s="205"/>
      <c r="L2176" s="199"/>
    </row>
    <row r="2177">
      <c r="A2177" s="199"/>
      <c r="B2177" s="199"/>
      <c r="C2177" s="199"/>
      <c r="D2177" s="199"/>
      <c r="E2177" s="199"/>
      <c r="F2177" s="199"/>
      <c r="G2177" s="199"/>
      <c r="H2177" s="199"/>
      <c r="I2177" s="199"/>
      <c r="J2177" s="199"/>
      <c r="K2177" s="205"/>
      <c r="L2177" s="199"/>
    </row>
    <row r="2178">
      <c r="A2178" s="199"/>
      <c r="B2178" s="199"/>
      <c r="C2178" s="199"/>
      <c r="D2178" s="199"/>
      <c r="E2178" s="199"/>
      <c r="F2178" s="199"/>
      <c r="G2178" s="199"/>
      <c r="H2178" s="199"/>
      <c r="I2178" s="199"/>
      <c r="J2178" s="199"/>
      <c r="K2178" s="205"/>
      <c r="L2178" s="199"/>
    </row>
    <row r="2179">
      <c r="A2179" s="199"/>
      <c r="B2179" s="199"/>
      <c r="C2179" s="199"/>
      <c r="D2179" s="199"/>
      <c r="E2179" s="199"/>
      <c r="F2179" s="199"/>
      <c r="G2179" s="199"/>
      <c r="H2179" s="199"/>
      <c r="I2179" s="199"/>
      <c r="J2179" s="199"/>
      <c r="K2179" s="205"/>
      <c r="L2179" s="199"/>
    </row>
    <row r="2180">
      <c r="A2180" s="199"/>
      <c r="B2180" s="199"/>
      <c r="C2180" s="199"/>
      <c r="D2180" s="199"/>
      <c r="E2180" s="199"/>
      <c r="F2180" s="199"/>
      <c r="G2180" s="199"/>
      <c r="H2180" s="199"/>
      <c r="I2180" s="199"/>
      <c r="J2180" s="199"/>
      <c r="K2180" s="205"/>
      <c r="L2180" s="199"/>
    </row>
    <row r="2181">
      <c r="A2181" s="199"/>
      <c r="B2181" s="199"/>
      <c r="C2181" s="199"/>
      <c r="D2181" s="199"/>
      <c r="E2181" s="199"/>
      <c r="F2181" s="199"/>
      <c r="G2181" s="199"/>
      <c r="H2181" s="199"/>
      <c r="I2181" s="199"/>
      <c r="J2181" s="199"/>
      <c r="K2181" s="205"/>
      <c r="L2181" s="199"/>
    </row>
    <row r="2182">
      <c r="A2182" s="199"/>
      <c r="B2182" s="199"/>
      <c r="C2182" s="199"/>
      <c r="D2182" s="199"/>
      <c r="E2182" s="199"/>
      <c r="F2182" s="199"/>
      <c r="G2182" s="199"/>
      <c r="H2182" s="199"/>
      <c r="I2182" s="199"/>
      <c r="J2182" s="199"/>
      <c r="K2182" s="205"/>
      <c r="L2182" s="199"/>
    </row>
    <row r="2183">
      <c r="A2183" s="199"/>
      <c r="B2183" s="199"/>
      <c r="C2183" s="199"/>
      <c r="D2183" s="199"/>
      <c r="E2183" s="199"/>
      <c r="F2183" s="199"/>
      <c r="G2183" s="199"/>
      <c r="H2183" s="199"/>
      <c r="I2183" s="199"/>
      <c r="J2183" s="199"/>
      <c r="K2183" s="205"/>
      <c r="L2183" s="199"/>
    </row>
    <row r="2184">
      <c r="A2184" s="199"/>
      <c r="B2184" s="199"/>
      <c r="C2184" s="199"/>
      <c r="D2184" s="199"/>
      <c r="E2184" s="199"/>
      <c r="F2184" s="199"/>
      <c r="G2184" s="199"/>
      <c r="H2184" s="199"/>
      <c r="I2184" s="199"/>
      <c r="J2184" s="199"/>
      <c r="K2184" s="205"/>
      <c r="L2184" s="199"/>
    </row>
    <row r="2185">
      <c r="A2185" s="199"/>
      <c r="B2185" s="199"/>
      <c r="C2185" s="199"/>
      <c r="D2185" s="199"/>
      <c r="E2185" s="199"/>
      <c r="F2185" s="199"/>
      <c r="G2185" s="199"/>
      <c r="H2185" s="199"/>
      <c r="I2185" s="199"/>
      <c r="J2185" s="199"/>
      <c r="K2185" s="205"/>
      <c r="L2185" s="199"/>
    </row>
    <row r="2186">
      <c r="A2186" s="199"/>
      <c r="B2186" s="199"/>
      <c r="C2186" s="199"/>
      <c r="D2186" s="199"/>
      <c r="E2186" s="199"/>
      <c r="F2186" s="199"/>
      <c r="G2186" s="199"/>
      <c r="H2186" s="199"/>
      <c r="I2186" s="199"/>
      <c r="J2186" s="199"/>
      <c r="K2186" s="205"/>
      <c r="L2186" s="199"/>
    </row>
    <row r="2187">
      <c r="A2187" s="199"/>
      <c r="B2187" s="199"/>
      <c r="C2187" s="199"/>
      <c r="D2187" s="199"/>
      <c r="E2187" s="199"/>
      <c r="F2187" s="199"/>
      <c r="G2187" s="199"/>
      <c r="H2187" s="199"/>
      <c r="I2187" s="199"/>
      <c r="J2187" s="199"/>
      <c r="K2187" s="205"/>
      <c r="L2187" s="199"/>
    </row>
    <row r="2188">
      <c r="A2188" s="199"/>
      <c r="B2188" s="199"/>
      <c r="C2188" s="199"/>
      <c r="D2188" s="199"/>
      <c r="E2188" s="199"/>
      <c r="F2188" s="199"/>
      <c r="G2188" s="199"/>
      <c r="H2188" s="199"/>
      <c r="I2188" s="199"/>
      <c r="J2188" s="199"/>
      <c r="K2188" s="205"/>
      <c r="L2188" s="199"/>
    </row>
    <row r="2189">
      <c r="A2189" s="199"/>
      <c r="B2189" s="199"/>
      <c r="C2189" s="199"/>
      <c r="D2189" s="199"/>
      <c r="E2189" s="199"/>
      <c r="F2189" s="199"/>
      <c r="G2189" s="199"/>
      <c r="H2189" s="199"/>
      <c r="I2189" s="199"/>
      <c r="J2189" s="199"/>
      <c r="K2189" s="205"/>
      <c r="L2189" s="199"/>
    </row>
    <row r="2190">
      <c r="A2190" s="199"/>
      <c r="B2190" s="199"/>
      <c r="C2190" s="199"/>
      <c r="D2190" s="199"/>
      <c r="E2190" s="199"/>
      <c r="F2190" s="199"/>
      <c r="G2190" s="199"/>
      <c r="H2190" s="199"/>
      <c r="I2190" s="199"/>
      <c r="J2190" s="199"/>
      <c r="K2190" s="205"/>
      <c r="L2190" s="199"/>
    </row>
    <row r="2191">
      <c r="A2191" s="199"/>
      <c r="B2191" s="199"/>
      <c r="C2191" s="199"/>
      <c r="D2191" s="199"/>
      <c r="E2191" s="199"/>
      <c r="F2191" s="199"/>
      <c r="G2191" s="199"/>
      <c r="H2191" s="199"/>
      <c r="I2191" s="199"/>
      <c r="J2191" s="199"/>
      <c r="K2191" s="205"/>
      <c r="L2191" s="199"/>
    </row>
    <row r="2192">
      <c r="A2192" s="199"/>
      <c r="B2192" s="199"/>
      <c r="C2192" s="199"/>
      <c r="D2192" s="199"/>
      <c r="E2192" s="199"/>
      <c r="F2192" s="199"/>
      <c r="G2192" s="199"/>
      <c r="H2192" s="199"/>
      <c r="I2192" s="199"/>
      <c r="J2192" s="199"/>
      <c r="K2192" s="205"/>
      <c r="L2192" s="199"/>
    </row>
    <row r="2193">
      <c r="A2193" s="199"/>
      <c r="B2193" s="199"/>
      <c r="C2193" s="199"/>
      <c r="D2193" s="199"/>
      <c r="E2193" s="199"/>
      <c r="F2193" s="199"/>
      <c r="G2193" s="199"/>
      <c r="H2193" s="199"/>
      <c r="I2193" s="199"/>
      <c r="J2193" s="199"/>
      <c r="K2193" s="205"/>
      <c r="L2193" s="199"/>
    </row>
    <row r="2194">
      <c r="A2194" s="199"/>
      <c r="B2194" s="199"/>
      <c r="C2194" s="199"/>
      <c r="D2194" s="199"/>
      <c r="E2194" s="199"/>
      <c r="F2194" s="199"/>
      <c r="G2194" s="199"/>
      <c r="H2194" s="199"/>
      <c r="I2194" s="199"/>
      <c r="J2194" s="199"/>
      <c r="K2194" s="205"/>
      <c r="L2194" s="199"/>
    </row>
    <row r="2195">
      <c r="A2195" s="199"/>
      <c r="B2195" s="199"/>
      <c r="C2195" s="199"/>
      <c r="D2195" s="199"/>
      <c r="E2195" s="199"/>
      <c r="F2195" s="199"/>
      <c r="G2195" s="199"/>
      <c r="H2195" s="199"/>
      <c r="I2195" s="199"/>
      <c r="J2195" s="199"/>
      <c r="K2195" s="205"/>
      <c r="L2195" s="199"/>
    </row>
    <row r="2196">
      <c r="A2196" s="199"/>
      <c r="B2196" s="199"/>
      <c r="C2196" s="199"/>
      <c r="D2196" s="199"/>
      <c r="E2196" s="199"/>
      <c r="F2196" s="199"/>
      <c r="G2196" s="199"/>
      <c r="H2196" s="199"/>
      <c r="I2196" s="199"/>
      <c r="J2196" s="199"/>
      <c r="K2196" s="205"/>
      <c r="L2196" s="199"/>
    </row>
    <row r="2197">
      <c r="A2197" s="199"/>
      <c r="B2197" s="199"/>
      <c r="C2197" s="199"/>
      <c r="D2197" s="199"/>
      <c r="E2197" s="199"/>
      <c r="F2197" s="199"/>
      <c r="G2197" s="199"/>
      <c r="H2197" s="199"/>
      <c r="I2197" s="199"/>
      <c r="J2197" s="199"/>
      <c r="K2197" s="205"/>
      <c r="L2197" s="199"/>
    </row>
    <row r="2198">
      <c r="A2198" s="199"/>
      <c r="B2198" s="199"/>
      <c r="C2198" s="199"/>
      <c r="D2198" s="199"/>
      <c r="E2198" s="199"/>
      <c r="F2198" s="199"/>
      <c r="G2198" s="199"/>
      <c r="H2198" s="199"/>
      <c r="I2198" s="199"/>
      <c r="J2198" s="199"/>
      <c r="K2198" s="205"/>
      <c r="L2198" s="199"/>
    </row>
    <row r="2199">
      <c r="A2199" s="199"/>
      <c r="B2199" s="199"/>
      <c r="C2199" s="199"/>
      <c r="D2199" s="199"/>
      <c r="E2199" s="199"/>
      <c r="F2199" s="199"/>
      <c r="G2199" s="199"/>
      <c r="H2199" s="199"/>
      <c r="I2199" s="199"/>
      <c r="J2199" s="199"/>
      <c r="K2199" s="205"/>
      <c r="L2199" s="199"/>
    </row>
    <row r="2200">
      <c r="A2200" s="199"/>
      <c r="B2200" s="199"/>
      <c r="C2200" s="199"/>
      <c r="D2200" s="199"/>
      <c r="E2200" s="199"/>
      <c r="F2200" s="199"/>
      <c r="G2200" s="199"/>
      <c r="H2200" s="199"/>
      <c r="I2200" s="199"/>
      <c r="J2200" s="199"/>
      <c r="K2200" s="205"/>
      <c r="L2200" s="199"/>
    </row>
    <row r="2201">
      <c r="A2201" s="199"/>
      <c r="B2201" s="199"/>
      <c r="C2201" s="199"/>
      <c r="D2201" s="199"/>
      <c r="E2201" s="199"/>
      <c r="F2201" s="199"/>
      <c r="G2201" s="199"/>
      <c r="H2201" s="199"/>
      <c r="I2201" s="199"/>
      <c r="J2201" s="199"/>
      <c r="K2201" s="205"/>
      <c r="L2201" s="199"/>
    </row>
    <row r="2202">
      <c r="A2202" s="199"/>
      <c r="B2202" s="199"/>
      <c r="C2202" s="199"/>
      <c r="D2202" s="199"/>
      <c r="E2202" s="199"/>
      <c r="F2202" s="199"/>
      <c r="G2202" s="199"/>
      <c r="H2202" s="199"/>
      <c r="I2202" s="199"/>
      <c r="J2202" s="199"/>
      <c r="K2202" s="205"/>
      <c r="L2202" s="199"/>
    </row>
    <row r="2203">
      <c r="A2203" s="199"/>
      <c r="B2203" s="199"/>
      <c r="C2203" s="199"/>
      <c r="D2203" s="199"/>
      <c r="E2203" s="199"/>
      <c r="F2203" s="199"/>
      <c r="G2203" s="199"/>
      <c r="H2203" s="199"/>
      <c r="I2203" s="199"/>
      <c r="J2203" s="199"/>
      <c r="K2203" s="205"/>
      <c r="L2203" s="199"/>
    </row>
    <row r="2204">
      <c r="A2204" s="199"/>
      <c r="B2204" s="199"/>
      <c r="C2204" s="199"/>
      <c r="D2204" s="199"/>
      <c r="E2204" s="199"/>
      <c r="F2204" s="199"/>
      <c r="G2204" s="199"/>
      <c r="H2204" s="199"/>
      <c r="I2204" s="199"/>
      <c r="J2204" s="199"/>
      <c r="K2204" s="205"/>
      <c r="L2204" s="199"/>
    </row>
    <row r="2205">
      <c r="A2205" s="199"/>
      <c r="B2205" s="199"/>
      <c r="C2205" s="199"/>
      <c r="D2205" s="199"/>
      <c r="E2205" s="199"/>
      <c r="F2205" s="199"/>
      <c r="G2205" s="199"/>
      <c r="H2205" s="199"/>
      <c r="I2205" s="199"/>
      <c r="J2205" s="199"/>
      <c r="K2205" s="205"/>
      <c r="L2205" s="199"/>
    </row>
    <row r="2206">
      <c r="A2206" s="199"/>
      <c r="B2206" s="199"/>
      <c r="C2206" s="199"/>
      <c r="D2206" s="199"/>
      <c r="E2206" s="199"/>
      <c r="F2206" s="199"/>
      <c r="G2206" s="199"/>
      <c r="H2206" s="199"/>
      <c r="I2206" s="199"/>
      <c r="J2206" s="199"/>
      <c r="K2206" s="205"/>
      <c r="L2206" s="199"/>
    </row>
    <row r="2207">
      <c r="A2207" s="199"/>
      <c r="B2207" s="199"/>
      <c r="C2207" s="199"/>
      <c r="D2207" s="199"/>
      <c r="E2207" s="199"/>
      <c r="F2207" s="199"/>
      <c r="G2207" s="199"/>
      <c r="H2207" s="199"/>
      <c r="I2207" s="199"/>
      <c r="J2207" s="199"/>
      <c r="K2207" s="205"/>
      <c r="L2207" s="199"/>
    </row>
    <row r="2208">
      <c r="A2208" s="199"/>
      <c r="B2208" s="199"/>
      <c r="C2208" s="199"/>
      <c r="D2208" s="199"/>
      <c r="E2208" s="199"/>
      <c r="F2208" s="199"/>
      <c r="G2208" s="199"/>
      <c r="H2208" s="199"/>
      <c r="I2208" s="199"/>
      <c r="J2208" s="199"/>
      <c r="K2208" s="205"/>
      <c r="L2208" s="199"/>
    </row>
    <row r="2209">
      <c r="A2209" s="199"/>
      <c r="B2209" s="199"/>
      <c r="C2209" s="199"/>
      <c r="D2209" s="199"/>
      <c r="E2209" s="199"/>
      <c r="F2209" s="199"/>
      <c r="G2209" s="199"/>
      <c r="H2209" s="199"/>
      <c r="I2209" s="199"/>
      <c r="J2209" s="199"/>
      <c r="K2209" s="205"/>
      <c r="L2209" s="199"/>
    </row>
    <row r="2210">
      <c r="A2210" s="199"/>
      <c r="B2210" s="199"/>
      <c r="C2210" s="199"/>
      <c r="D2210" s="199"/>
      <c r="E2210" s="199"/>
      <c r="F2210" s="199"/>
      <c r="G2210" s="199"/>
      <c r="H2210" s="199"/>
      <c r="I2210" s="199"/>
      <c r="J2210" s="199"/>
      <c r="K2210" s="205"/>
      <c r="L2210" s="199"/>
    </row>
    <row r="2211">
      <c r="A2211" s="199"/>
      <c r="B2211" s="199"/>
      <c r="C2211" s="199"/>
      <c r="D2211" s="199"/>
      <c r="E2211" s="199"/>
      <c r="F2211" s="199"/>
      <c r="G2211" s="199"/>
      <c r="H2211" s="199"/>
      <c r="I2211" s="199"/>
      <c r="J2211" s="199"/>
      <c r="K2211" s="205"/>
      <c r="L2211" s="199"/>
    </row>
    <row r="2212">
      <c r="A2212" s="199"/>
      <c r="B2212" s="199"/>
      <c r="C2212" s="199"/>
      <c r="D2212" s="199"/>
      <c r="E2212" s="199"/>
      <c r="F2212" s="199"/>
      <c r="G2212" s="199"/>
      <c r="H2212" s="199"/>
      <c r="I2212" s="199"/>
      <c r="J2212" s="199"/>
      <c r="K2212" s="205"/>
      <c r="L2212" s="199"/>
    </row>
    <row r="2213">
      <c r="A2213" s="199"/>
      <c r="B2213" s="199"/>
      <c r="C2213" s="199"/>
      <c r="D2213" s="199"/>
      <c r="E2213" s="199"/>
      <c r="F2213" s="199"/>
      <c r="G2213" s="199"/>
      <c r="H2213" s="199"/>
      <c r="I2213" s="199"/>
      <c r="J2213" s="199"/>
      <c r="K2213" s="205"/>
      <c r="L2213" s="199"/>
    </row>
    <row r="2214">
      <c r="A2214" s="199"/>
      <c r="B2214" s="199"/>
      <c r="C2214" s="199"/>
      <c r="D2214" s="199"/>
      <c r="E2214" s="199"/>
      <c r="F2214" s="199"/>
      <c r="G2214" s="199"/>
      <c r="H2214" s="199"/>
      <c r="I2214" s="199"/>
      <c r="J2214" s="199"/>
      <c r="K2214" s="205"/>
      <c r="L2214" s="199"/>
    </row>
    <row r="2215">
      <c r="A2215" s="199"/>
      <c r="B2215" s="199"/>
      <c r="C2215" s="199"/>
      <c r="D2215" s="199"/>
      <c r="E2215" s="199"/>
      <c r="F2215" s="199"/>
      <c r="G2215" s="199"/>
      <c r="H2215" s="199"/>
      <c r="I2215" s="199"/>
      <c r="J2215" s="199"/>
      <c r="K2215" s="205"/>
      <c r="L2215" s="199"/>
    </row>
    <row r="2216">
      <c r="A2216" s="199"/>
      <c r="B2216" s="199"/>
      <c r="C2216" s="199"/>
      <c r="D2216" s="199"/>
      <c r="E2216" s="199"/>
      <c r="F2216" s="199"/>
      <c r="G2216" s="199"/>
      <c r="H2216" s="199"/>
      <c r="I2216" s="199"/>
      <c r="J2216" s="199"/>
      <c r="K2216" s="205"/>
      <c r="L2216" s="199"/>
    </row>
    <row r="2217">
      <c r="A2217" s="199"/>
      <c r="B2217" s="199"/>
      <c r="C2217" s="199"/>
      <c r="D2217" s="199"/>
      <c r="E2217" s="199"/>
      <c r="F2217" s="199"/>
      <c r="G2217" s="199"/>
      <c r="H2217" s="199"/>
      <c r="I2217" s="199"/>
      <c r="J2217" s="199"/>
      <c r="K2217" s="205"/>
      <c r="L2217" s="199"/>
    </row>
    <row r="2218">
      <c r="A2218" s="199"/>
      <c r="B2218" s="199"/>
      <c r="C2218" s="199"/>
      <c r="D2218" s="199"/>
      <c r="E2218" s="199"/>
      <c r="F2218" s="199"/>
      <c r="G2218" s="199"/>
      <c r="H2218" s="199"/>
      <c r="I2218" s="199"/>
      <c r="J2218" s="199"/>
      <c r="K2218" s="205"/>
      <c r="L2218" s="199"/>
    </row>
    <row r="2219">
      <c r="A2219" s="199"/>
      <c r="B2219" s="199"/>
      <c r="C2219" s="199"/>
      <c r="D2219" s="199"/>
      <c r="E2219" s="199"/>
      <c r="F2219" s="199"/>
      <c r="G2219" s="199"/>
      <c r="H2219" s="199"/>
      <c r="I2219" s="199"/>
      <c r="J2219" s="199"/>
      <c r="K2219" s="205"/>
      <c r="L2219" s="199"/>
    </row>
    <row r="2220">
      <c r="A2220" s="199"/>
      <c r="B2220" s="199"/>
      <c r="C2220" s="199"/>
      <c r="D2220" s="199"/>
      <c r="E2220" s="199"/>
      <c r="F2220" s="199"/>
      <c r="G2220" s="199"/>
      <c r="H2220" s="199"/>
      <c r="I2220" s="199"/>
      <c r="J2220" s="199"/>
      <c r="K2220" s="205"/>
      <c r="L2220" s="199"/>
    </row>
    <row r="2221">
      <c r="A2221" s="199"/>
      <c r="B2221" s="199"/>
      <c r="C2221" s="199"/>
      <c r="D2221" s="199"/>
      <c r="E2221" s="199"/>
      <c r="F2221" s="199"/>
      <c r="G2221" s="199"/>
      <c r="H2221" s="199"/>
      <c r="I2221" s="199"/>
      <c r="J2221" s="199"/>
      <c r="K2221" s="205"/>
      <c r="L2221" s="199"/>
    </row>
    <row r="2222">
      <c r="A2222" s="199"/>
      <c r="B2222" s="199"/>
      <c r="C2222" s="199"/>
      <c r="D2222" s="199"/>
      <c r="E2222" s="199"/>
      <c r="F2222" s="199"/>
      <c r="G2222" s="199"/>
      <c r="H2222" s="199"/>
      <c r="I2222" s="199"/>
      <c r="J2222" s="199"/>
      <c r="K2222" s="205"/>
      <c r="L2222" s="199"/>
    </row>
    <row r="2223">
      <c r="A2223" s="199"/>
      <c r="B2223" s="199"/>
      <c r="C2223" s="199"/>
      <c r="D2223" s="199"/>
      <c r="E2223" s="199"/>
      <c r="F2223" s="199"/>
      <c r="G2223" s="199"/>
      <c r="H2223" s="199"/>
      <c r="I2223" s="199"/>
      <c r="J2223" s="199"/>
      <c r="K2223" s="205"/>
      <c r="L2223" s="199"/>
    </row>
    <row r="2224">
      <c r="A2224" s="199"/>
      <c r="B2224" s="199"/>
      <c r="C2224" s="199"/>
      <c r="D2224" s="199"/>
      <c r="E2224" s="199"/>
      <c r="F2224" s="199"/>
      <c r="G2224" s="199"/>
      <c r="H2224" s="199"/>
      <c r="I2224" s="199"/>
      <c r="J2224" s="199"/>
      <c r="K2224" s="205"/>
      <c r="L2224" s="199"/>
    </row>
    <row r="2225">
      <c r="A2225" s="199"/>
      <c r="B2225" s="199"/>
      <c r="C2225" s="199"/>
      <c r="D2225" s="199"/>
      <c r="E2225" s="199"/>
      <c r="F2225" s="199"/>
      <c r="G2225" s="199"/>
      <c r="H2225" s="199"/>
      <c r="I2225" s="199"/>
      <c r="J2225" s="199"/>
      <c r="K2225" s="205"/>
      <c r="L2225" s="199"/>
    </row>
    <row r="2226">
      <c r="A2226" s="199"/>
      <c r="B2226" s="199"/>
      <c r="C2226" s="199"/>
      <c r="D2226" s="199"/>
      <c r="E2226" s="199"/>
      <c r="F2226" s="199"/>
      <c r="G2226" s="199"/>
      <c r="H2226" s="199"/>
      <c r="I2226" s="199"/>
      <c r="J2226" s="199"/>
      <c r="K2226" s="205"/>
      <c r="L2226" s="199"/>
    </row>
    <row r="2227">
      <c r="A2227" s="199"/>
      <c r="B2227" s="199"/>
      <c r="C2227" s="199"/>
      <c r="D2227" s="199"/>
      <c r="E2227" s="199"/>
      <c r="F2227" s="199"/>
      <c r="G2227" s="199"/>
      <c r="H2227" s="199"/>
      <c r="I2227" s="199"/>
      <c r="J2227" s="199"/>
      <c r="K2227" s="205"/>
      <c r="L2227" s="199"/>
    </row>
    <row r="2228">
      <c r="A2228" s="199"/>
      <c r="B2228" s="199"/>
      <c r="C2228" s="199"/>
      <c r="D2228" s="199"/>
      <c r="E2228" s="199"/>
      <c r="F2228" s="199"/>
      <c r="G2228" s="199"/>
      <c r="H2228" s="199"/>
      <c r="I2228" s="199"/>
      <c r="J2228" s="199"/>
      <c r="K2228" s="205"/>
      <c r="L2228" s="199"/>
    </row>
    <row r="2229">
      <c r="A2229" s="199"/>
      <c r="B2229" s="199"/>
      <c r="C2229" s="199"/>
      <c r="D2229" s="199"/>
      <c r="E2229" s="199"/>
      <c r="F2229" s="199"/>
      <c r="G2229" s="199"/>
      <c r="H2229" s="199"/>
      <c r="I2229" s="199"/>
      <c r="J2229" s="199"/>
      <c r="K2229" s="205"/>
      <c r="L2229" s="199"/>
    </row>
    <row r="2230">
      <c r="A2230" s="199"/>
      <c r="B2230" s="199"/>
      <c r="C2230" s="199"/>
      <c r="D2230" s="199"/>
      <c r="E2230" s="199"/>
      <c r="F2230" s="199"/>
      <c r="G2230" s="199"/>
      <c r="H2230" s="199"/>
      <c r="I2230" s="199"/>
      <c r="J2230" s="199"/>
      <c r="K2230" s="205"/>
      <c r="L2230" s="199"/>
    </row>
    <row r="2231">
      <c r="A2231" s="199"/>
      <c r="B2231" s="199"/>
      <c r="C2231" s="199"/>
      <c r="D2231" s="199"/>
      <c r="E2231" s="199"/>
      <c r="F2231" s="199"/>
      <c r="G2231" s="199"/>
      <c r="H2231" s="199"/>
      <c r="I2231" s="199"/>
      <c r="J2231" s="199"/>
      <c r="K2231" s="205"/>
      <c r="L2231" s="199"/>
    </row>
    <row r="2232">
      <c r="A2232" s="199"/>
      <c r="B2232" s="199"/>
      <c r="C2232" s="199"/>
      <c r="D2232" s="199"/>
      <c r="E2232" s="199"/>
      <c r="F2232" s="199"/>
      <c r="G2232" s="199"/>
      <c r="H2232" s="199"/>
      <c r="I2232" s="199"/>
      <c r="J2232" s="199"/>
      <c r="K2232" s="205"/>
      <c r="L2232" s="199"/>
    </row>
    <row r="2233">
      <c r="A2233" s="199"/>
      <c r="B2233" s="199"/>
      <c r="C2233" s="199"/>
      <c r="D2233" s="199"/>
      <c r="E2233" s="199"/>
      <c r="F2233" s="199"/>
      <c r="G2233" s="199"/>
      <c r="H2233" s="199"/>
      <c r="I2233" s="199"/>
      <c r="J2233" s="199"/>
      <c r="K2233" s="205"/>
      <c r="L2233" s="199"/>
    </row>
    <row r="2234">
      <c r="A2234" s="199"/>
      <c r="B2234" s="199"/>
      <c r="C2234" s="199"/>
      <c r="D2234" s="199"/>
      <c r="E2234" s="199"/>
      <c r="F2234" s="199"/>
      <c r="G2234" s="199"/>
      <c r="H2234" s="199"/>
      <c r="I2234" s="199"/>
      <c r="J2234" s="199"/>
      <c r="K2234" s="205"/>
      <c r="L2234" s="199"/>
    </row>
    <row r="2235">
      <c r="A2235" s="199"/>
      <c r="B2235" s="199"/>
      <c r="C2235" s="199"/>
      <c r="D2235" s="199"/>
      <c r="E2235" s="199"/>
      <c r="F2235" s="199"/>
      <c r="G2235" s="199"/>
      <c r="H2235" s="199"/>
      <c r="I2235" s="199"/>
      <c r="J2235" s="199"/>
      <c r="K2235" s="205"/>
      <c r="L2235" s="199"/>
    </row>
    <row r="2236">
      <c r="A2236" s="199"/>
      <c r="B2236" s="199"/>
      <c r="C2236" s="199"/>
      <c r="D2236" s="199"/>
      <c r="E2236" s="199"/>
      <c r="F2236" s="199"/>
      <c r="G2236" s="199"/>
      <c r="H2236" s="199"/>
      <c r="I2236" s="199"/>
      <c r="J2236" s="199"/>
      <c r="K2236" s="205"/>
      <c r="L2236" s="199"/>
    </row>
    <row r="2237">
      <c r="A2237" s="199"/>
      <c r="B2237" s="199"/>
      <c r="C2237" s="199"/>
      <c r="D2237" s="199"/>
      <c r="E2237" s="199"/>
      <c r="F2237" s="199"/>
      <c r="G2237" s="199"/>
      <c r="H2237" s="199"/>
      <c r="I2237" s="199"/>
      <c r="J2237" s="199"/>
      <c r="K2237" s="205"/>
      <c r="L2237" s="199"/>
    </row>
    <row r="2238">
      <c r="A2238" s="199"/>
      <c r="B2238" s="199"/>
      <c r="C2238" s="199"/>
      <c r="D2238" s="199"/>
      <c r="E2238" s="199"/>
      <c r="F2238" s="199"/>
      <c r="G2238" s="199"/>
      <c r="H2238" s="199"/>
      <c r="I2238" s="199"/>
      <c r="J2238" s="199"/>
      <c r="K2238" s="205"/>
      <c r="L2238" s="199"/>
    </row>
    <row r="2239">
      <c r="A2239" s="199"/>
      <c r="B2239" s="199"/>
      <c r="C2239" s="199"/>
      <c r="D2239" s="199"/>
      <c r="E2239" s="199"/>
      <c r="F2239" s="199"/>
      <c r="G2239" s="199"/>
      <c r="H2239" s="199"/>
      <c r="I2239" s="199"/>
      <c r="J2239" s="199"/>
      <c r="K2239" s="205"/>
      <c r="L2239" s="199"/>
    </row>
    <row r="2240">
      <c r="A2240" s="199"/>
      <c r="B2240" s="199"/>
      <c r="C2240" s="199"/>
      <c r="D2240" s="199"/>
      <c r="E2240" s="199"/>
      <c r="F2240" s="199"/>
      <c r="G2240" s="199"/>
      <c r="H2240" s="199"/>
      <c r="I2240" s="199"/>
      <c r="J2240" s="199"/>
      <c r="K2240" s="205"/>
      <c r="L2240" s="199"/>
    </row>
    <row r="2241">
      <c r="A2241" s="199"/>
      <c r="B2241" s="199"/>
      <c r="C2241" s="199"/>
      <c r="D2241" s="199"/>
      <c r="E2241" s="199"/>
      <c r="F2241" s="199"/>
      <c r="G2241" s="199"/>
      <c r="H2241" s="199"/>
      <c r="I2241" s="199"/>
      <c r="J2241" s="199"/>
      <c r="K2241" s="205"/>
      <c r="L2241" s="199"/>
    </row>
    <row r="2242">
      <c r="A2242" s="199"/>
      <c r="B2242" s="199"/>
      <c r="C2242" s="199"/>
      <c r="D2242" s="199"/>
      <c r="E2242" s="199"/>
      <c r="F2242" s="199"/>
      <c r="G2242" s="199"/>
      <c r="H2242" s="199"/>
      <c r="I2242" s="199"/>
      <c r="J2242" s="199"/>
      <c r="K2242" s="205"/>
      <c r="L2242" s="199"/>
    </row>
    <row r="2243">
      <c r="A2243" s="199"/>
      <c r="B2243" s="199"/>
      <c r="C2243" s="199"/>
      <c r="D2243" s="199"/>
      <c r="E2243" s="199"/>
      <c r="F2243" s="199"/>
      <c r="G2243" s="199"/>
      <c r="H2243" s="199"/>
      <c r="I2243" s="199"/>
      <c r="J2243" s="199"/>
      <c r="K2243" s="205"/>
      <c r="L2243" s="199"/>
    </row>
    <row r="2244">
      <c r="A2244" s="199"/>
      <c r="B2244" s="199"/>
      <c r="C2244" s="199"/>
      <c r="D2244" s="199"/>
      <c r="E2244" s="199"/>
      <c r="F2244" s="199"/>
      <c r="G2244" s="199"/>
      <c r="H2244" s="199"/>
      <c r="I2244" s="199"/>
      <c r="J2244" s="199"/>
      <c r="K2244" s="205"/>
      <c r="L2244" s="199"/>
    </row>
    <row r="2245">
      <c r="A2245" s="199"/>
      <c r="B2245" s="199"/>
      <c r="C2245" s="199"/>
      <c r="D2245" s="199"/>
      <c r="E2245" s="199"/>
      <c r="F2245" s="199"/>
      <c r="G2245" s="199"/>
      <c r="H2245" s="199"/>
      <c r="I2245" s="199"/>
      <c r="J2245" s="199"/>
      <c r="K2245" s="205"/>
      <c r="L2245" s="199"/>
    </row>
    <row r="2246">
      <c r="A2246" s="199"/>
      <c r="B2246" s="199"/>
      <c r="C2246" s="199"/>
      <c r="D2246" s="199"/>
      <c r="E2246" s="199"/>
      <c r="F2246" s="199"/>
      <c r="G2246" s="199"/>
      <c r="H2246" s="199"/>
      <c r="I2246" s="199"/>
      <c r="J2246" s="199"/>
      <c r="K2246" s="205"/>
      <c r="L2246" s="199"/>
    </row>
    <row r="2247">
      <c r="A2247" s="199"/>
      <c r="B2247" s="199"/>
      <c r="C2247" s="199"/>
      <c r="D2247" s="199"/>
      <c r="E2247" s="199"/>
      <c r="F2247" s="199"/>
      <c r="G2247" s="199"/>
      <c r="H2247" s="199"/>
      <c r="I2247" s="199"/>
      <c r="J2247" s="199"/>
      <c r="K2247" s="205"/>
      <c r="L2247" s="199"/>
    </row>
    <row r="2248">
      <c r="A2248" s="199"/>
      <c r="B2248" s="199"/>
      <c r="C2248" s="199"/>
      <c r="D2248" s="199"/>
      <c r="E2248" s="199"/>
      <c r="F2248" s="199"/>
      <c r="G2248" s="199"/>
      <c r="H2248" s="199"/>
      <c r="I2248" s="199"/>
      <c r="J2248" s="199"/>
      <c r="K2248" s="205"/>
      <c r="L2248" s="199"/>
    </row>
    <row r="2249">
      <c r="A2249" s="199"/>
      <c r="B2249" s="199"/>
      <c r="C2249" s="199"/>
      <c r="D2249" s="199"/>
      <c r="E2249" s="199"/>
      <c r="F2249" s="199"/>
      <c r="G2249" s="199"/>
      <c r="H2249" s="199"/>
      <c r="I2249" s="199"/>
      <c r="J2249" s="199"/>
      <c r="K2249" s="205"/>
      <c r="L2249" s="199"/>
    </row>
    <row r="2250">
      <c r="A2250" s="199"/>
      <c r="B2250" s="199"/>
      <c r="C2250" s="199"/>
      <c r="D2250" s="199"/>
      <c r="E2250" s="199"/>
      <c r="F2250" s="199"/>
      <c r="G2250" s="199"/>
      <c r="H2250" s="199"/>
      <c r="I2250" s="199"/>
      <c r="J2250" s="199"/>
      <c r="K2250" s="205"/>
      <c r="L2250" s="199"/>
    </row>
    <row r="2251">
      <c r="A2251" s="199"/>
      <c r="B2251" s="199"/>
      <c r="C2251" s="199"/>
      <c r="D2251" s="199"/>
      <c r="E2251" s="199"/>
      <c r="F2251" s="199"/>
      <c r="G2251" s="199"/>
      <c r="H2251" s="199"/>
      <c r="I2251" s="199"/>
      <c r="J2251" s="199"/>
      <c r="K2251" s="205"/>
      <c r="L2251" s="199"/>
    </row>
    <row r="2252">
      <c r="A2252" s="199"/>
      <c r="B2252" s="199"/>
      <c r="C2252" s="199"/>
      <c r="D2252" s="199"/>
      <c r="E2252" s="199"/>
      <c r="F2252" s="199"/>
      <c r="G2252" s="199"/>
      <c r="H2252" s="199"/>
      <c r="I2252" s="199"/>
      <c r="J2252" s="199"/>
      <c r="K2252" s="205"/>
      <c r="L2252" s="199"/>
    </row>
    <row r="2253">
      <c r="A2253" s="199"/>
      <c r="B2253" s="199"/>
      <c r="C2253" s="199"/>
      <c r="D2253" s="199"/>
      <c r="E2253" s="199"/>
      <c r="F2253" s="199"/>
      <c r="G2253" s="199"/>
      <c r="H2253" s="199"/>
      <c r="I2253" s="199"/>
      <c r="J2253" s="199"/>
      <c r="K2253" s="205"/>
      <c r="L2253" s="199"/>
    </row>
    <row r="2254">
      <c r="A2254" s="199"/>
      <c r="B2254" s="199"/>
      <c r="C2254" s="199"/>
      <c r="D2254" s="199"/>
      <c r="E2254" s="199"/>
      <c r="F2254" s="199"/>
      <c r="G2254" s="199"/>
      <c r="H2254" s="199"/>
      <c r="I2254" s="199"/>
      <c r="J2254" s="199"/>
      <c r="K2254" s="205"/>
      <c r="L2254" s="199"/>
    </row>
    <row r="2255">
      <c r="A2255" s="199"/>
      <c r="B2255" s="199"/>
      <c r="C2255" s="199"/>
      <c r="D2255" s="199"/>
      <c r="E2255" s="199"/>
      <c r="F2255" s="199"/>
      <c r="G2255" s="199"/>
      <c r="H2255" s="199"/>
      <c r="I2255" s="199"/>
      <c r="J2255" s="199"/>
      <c r="K2255" s="205"/>
      <c r="L2255" s="199"/>
    </row>
    <row r="2256">
      <c r="A2256" s="199"/>
      <c r="B2256" s="199"/>
      <c r="C2256" s="199"/>
      <c r="D2256" s="199"/>
      <c r="E2256" s="199"/>
      <c r="F2256" s="199"/>
      <c r="G2256" s="199"/>
      <c r="H2256" s="199"/>
      <c r="I2256" s="199"/>
      <c r="J2256" s="199"/>
      <c r="K2256" s="205"/>
      <c r="L2256" s="199"/>
    </row>
    <row r="2257">
      <c r="A2257" s="199"/>
      <c r="B2257" s="199"/>
      <c r="C2257" s="199"/>
      <c r="D2257" s="199"/>
      <c r="E2257" s="199"/>
      <c r="F2257" s="199"/>
      <c r="G2257" s="199"/>
      <c r="H2257" s="199"/>
      <c r="I2257" s="199"/>
      <c r="J2257" s="199"/>
      <c r="K2257" s="205"/>
      <c r="L2257" s="199"/>
    </row>
    <row r="2258">
      <c r="A2258" s="199"/>
      <c r="B2258" s="199"/>
      <c r="C2258" s="199"/>
      <c r="D2258" s="199"/>
      <c r="E2258" s="199"/>
      <c r="F2258" s="199"/>
      <c r="G2258" s="199"/>
      <c r="H2258" s="199"/>
      <c r="I2258" s="199"/>
      <c r="J2258" s="199"/>
      <c r="K2258" s="205"/>
      <c r="L2258" s="199"/>
    </row>
    <row r="2259">
      <c r="A2259" s="199"/>
      <c r="B2259" s="199"/>
      <c r="C2259" s="199"/>
      <c r="D2259" s="199"/>
      <c r="E2259" s="199"/>
      <c r="F2259" s="199"/>
      <c r="G2259" s="199"/>
      <c r="H2259" s="199"/>
      <c r="I2259" s="199"/>
      <c r="J2259" s="199"/>
      <c r="K2259" s="205"/>
      <c r="L2259" s="199"/>
    </row>
    <row r="2260">
      <c r="A2260" s="199"/>
      <c r="B2260" s="199"/>
      <c r="C2260" s="199"/>
      <c r="D2260" s="199"/>
      <c r="E2260" s="199"/>
      <c r="F2260" s="199"/>
      <c r="G2260" s="199"/>
      <c r="H2260" s="199"/>
      <c r="I2260" s="199"/>
      <c r="J2260" s="199"/>
      <c r="K2260" s="205"/>
      <c r="L2260" s="199"/>
    </row>
    <row r="2261">
      <c r="A2261" s="199"/>
      <c r="B2261" s="199"/>
      <c r="C2261" s="199"/>
      <c r="D2261" s="199"/>
      <c r="E2261" s="199"/>
      <c r="F2261" s="199"/>
      <c r="G2261" s="199"/>
      <c r="H2261" s="199"/>
      <c r="I2261" s="199"/>
      <c r="J2261" s="199"/>
      <c r="K2261" s="205"/>
      <c r="L2261" s="199"/>
    </row>
    <row r="2262">
      <c r="A2262" s="199"/>
      <c r="B2262" s="199"/>
      <c r="C2262" s="199"/>
      <c r="D2262" s="199"/>
      <c r="E2262" s="199"/>
      <c r="F2262" s="199"/>
      <c r="G2262" s="199"/>
      <c r="H2262" s="199"/>
      <c r="I2262" s="199"/>
      <c r="J2262" s="199"/>
      <c r="K2262" s="205"/>
      <c r="L2262" s="199"/>
    </row>
    <row r="2263">
      <c r="A2263" s="199"/>
      <c r="B2263" s="199"/>
      <c r="C2263" s="199"/>
      <c r="D2263" s="199"/>
      <c r="E2263" s="199"/>
      <c r="F2263" s="199"/>
      <c r="G2263" s="199"/>
      <c r="H2263" s="199"/>
      <c r="I2263" s="199"/>
      <c r="J2263" s="199"/>
      <c r="K2263" s="205"/>
      <c r="L2263" s="199"/>
    </row>
    <row r="2264">
      <c r="A2264" s="199"/>
      <c r="B2264" s="199"/>
      <c r="C2264" s="199"/>
      <c r="D2264" s="199"/>
      <c r="E2264" s="199"/>
      <c r="F2264" s="199"/>
      <c r="G2264" s="199"/>
      <c r="H2264" s="199"/>
      <c r="I2264" s="199"/>
      <c r="J2264" s="199"/>
      <c r="K2264" s="205"/>
      <c r="L2264" s="199"/>
    </row>
    <row r="2265">
      <c r="A2265" s="199"/>
      <c r="B2265" s="199"/>
      <c r="C2265" s="199"/>
      <c r="D2265" s="199"/>
      <c r="E2265" s="199"/>
      <c r="F2265" s="199"/>
      <c r="G2265" s="199"/>
      <c r="H2265" s="199"/>
      <c r="I2265" s="199"/>
      <c r="J2265" s="199"/>
      <c r="K2265" s="205"/>
      <c r="L2265" s="199"/>
    </row>
    <row r="2266">
      <c r="A2266" s="199"/>
      <c r="B2266" s="199"/>
      <c r="C2266" s="199"/>
      <c r="D2266" s="199"/>
      <c r="E2266" s="199"/>
      <c r="F2266" s="199"/>
      <c r="G2266" s="199"/>
      <c r="H2266" s="199"/>
      <c r="I2266" s="199"/>
      <c r="J2266" s="199"/>
      <c r="K2266" s="205"/>
      <c r="L2266" s="199"/>
    </row>
    <row r="2267">
      <c r="A2267" s="199"/>
      <c r="B2267" s="199"/>
      <c r="C2267" s="199"/>
      <c r="D2267" s="199"/>
      <c r="E2267" s="199"/>
      <c r="F2267" s="199"/>
      <c r="G2267" s="199"/>
      <c r="H2267" s="199"/>
      <c r="I2267" s="199"/>
      <c r="J2267" s="199"/>
      <c r="K2267" s="205"/>
      <c r="L2267" s="199"/>
    </row>
    <row r="2268">
      <c r="A2268" s="199"/>
      <c r="B2268" s="199"/>
      <c r="C2268" s="199"/>
      <c r="D2268" s="199"/>
      <c r="E2268" s="199"/>
      <c r="F2268" s="199"/>
      <c r="G2268" s="199"/>
      <c r="H2268" s="199"/>
      <c r="I2268" s="199"/>
      <c r="J2268" s="199"/>
      <c r="K2268" s="205"/>
      <c r="L2268" s="199"/>
    </row>
    <row r="2269">
      <c r="A2269" s="199"/>
      <c r="B2269" s="199"/>
      <c r="C2269" s="199"/>
      <c r="D2269" s="199"/>
      <c r="E2269" s="199"/>
      <c r="F2269" s="199"/>
      <c r="G2269" s="199"/>
      <c r="H2269" s="199"/>
      <c r="I2269" s="199"/>
      <c r="J2269" s="199"/>
      <c r="K2269" s="205"/>
      <c r="L2269" s="199"/>
    </row>
    <row r="2270">
      <c r="A2270" s="199"/>
      <c r="B2270" s="199"/>
      <c r="C2270" s="199"/>
      <c r="D2270" s="199"/>
      <c r="E2270" s="199"/>
      <c r="F2270" s="199"/>
      <c r="G2270" s="199"/>
      <c r="H2270" s="199"/>
      <c r="I2270" s="199"/>
      <c r="J2270" s="199"/>
      <c r="K2270" s="205"/>
      <c r="L2270" s="199"/>
    </row>
    <row r="2271">
      <c r="A2271" s="199"/>
      <c r="B2271" s="199"/>
      <c r="C2271" s="199"/>
      <c r="D2271" s="199"/>
      <c r="E2271" s="199"/>
      <c r="F2271" s="199"/>
      <c r="G2271" s="199"/>
      <c r="H2271" s="199"/>
      <c r="I2271" s="199"/>
      <c r="J2271" s="199"/>
      <c r="K2271" s="205"/>
      <c r="L2271" s="199"/>
    </row>
    <row r="2272">
      <c r="A2272" s="199"/>
      <c r="B2272" s="199"/>
      <c r="C2272" s="199"/>
      <c r="D2272" s="199"/>
      <c r="E2272" s="199"/>
      <c r="F2272" s="199"/>
      <c r="G2272" s="199"/>
      <c r="H2272" s="199"/>
      <c r="I2272" s="199"/>
      <c r="J2272" s="199"/>
      <c r="K2272" s="205"/>
      <c r="L2272" s="199"/>
    </row>
    <row r="2273">
      <c r="A2273" s="199"/>
      <c r="B2273" s="199"/>
      <c r="C2273" s="199"/>
      <c r="D2273" s="199"/>
      <c r="E2273" s="199"/>
      <c r="F2273" s="199"/>
      <c r="G2273" s="199"/>
      <c r="H2273" s="199"/>
      <c r="I2273" s="199"/>
      <c r="J2273" s="199"/>
      <c r="K2273" s="205"/>
      <c r="L2273" s="199"/>
    </row>
    <row r="2274">
      <c r="A2274" s="199"/>
      <c r="B2274" s="199"/>
      <c r="C2274" s="199"/>
      <c r="D2274" s="199"/>
      <c r="E2274" s="199"/>
      <c r="F2274" s="199"/>
      <c r="G2274" s="199"/>
      <c r="H2274" s="199"/>
      <c r="I2274" s="199"/>
      <c r="J2274" s="199"/>
      <c r="K2274" s="205"/>
      <c r="L2274" s="199"/>
    </row>
    <row r="2275">
      <c r="A2275" s="199"/>
      <c r="B2275" s="199"/>
      <c r="C2275" s="199"/>
      <c r="D2275" s="199"/>
      <c r="E2275" s="199"/>
      <c r="F2275" s="199"/>
      <c r="G2275" s="199"/>
      <c r="H2275" s="199"/>
      <c r="I2275" s="199"/>
      <c r="J2275" s="199"/>
      <c r="K2275" s="205"/>
      <c r="L2275" s="199"/>
    </row>
    <row r="2276">
      <c r="A2276" s="199"/>
      <c r="B2276" s="199"/>
      <c r="C2276" s="199"/>
      <c r="D2276" s="199"/>
      <c r="E2276" s="199"/>
      <c r="F2276" s="199"/>
      <c r="G2276" s="199"/>
      <c r="H2276" s="199"/>
      <c r="I2276" s="199"/>
      <c r="J2276" s="199"/>
      <c r="K2276" s="205"/>
      <c r="L2276" s="199"/>
    </row>
    <row r="2277">
      <c r="A2277" s="199"/>
      <c r="B2277" s="199"/>
      <c r="C2277" s="199"/>
      <c r="D2277" s="199"/>
      <c r="E2277" s="199"/>
      <c r="F2277" s="199"/>
      <c r="G2277" s="199"/>
      <c r="H2277" s="199"/>
      <c r="I2277" s="199"/>
      <c r="J2277" s="199"/>
      <c r="K2277" s="205"/>
      <c r="L2277" s="199"/>
    </row>
    <row r="2278">
      <c r="A2278" s="199"/>
      <c r="B2278" s="199"/>
      <c r="C2278" s="199"/>
      <c r="D2278" s="199"/>
      <c r="E2278" s="199"/>
      <c r="F2278" s="199"/>
      <c r="G2278" s="199"/>
      <c r="H2278" s="199"/>
      <c r="I2278" s="199"/>
      <c r="J2278" s="199"/>
      <c r="K2278" s="205"/>
      <c r="L2278" s="199"/>
    </row>
    <row r="2279">
      <c r="A2279" s="199"/>
      <c r="B2279" s="199"/>
      <c r="C2279" s="199"/>
      <c r="D2279" s="199"/>
      <c r="E2279" s="199"/>
      <c r="F2279" s="199"/>
      <c r="G2279" s="199"/>
      <c r="H2279" s="199"/>
      <c r="I2279" s="199"/>
      <c r="J2279" s="199"/>
      <c r="K2279" s="205"/>
      <c r="L2279" s="199"/>
    </row>
    <row r="2280">
      <c r="A2280" s="199"/>
      <c r="B2280" s="199"/>
      <c r="C2280" s="199"/>
      <c r="D2280" s="199"/>
      <c r="E2280" s="199"/>
      <c r="F2280" s="199"/>
      <c r="G2280" s="199"/>
      <c r="H2280" s="199"/>
      <c r="I2280" s="199"/>
      <c r="J2280" s="199"/>
      <c r="K2280" s="205"/>
      <c r="L2280" s="199"/>
    </row>
    <row r="2281">
      <c r="A2281" s="199"/>
      <c r="B2281" s="199"/>
      <c r="C2281" s="199"/>
      <c r="D2281" s="199"/>
      <c r="E2281" s="199"/>
      <c r="F2281" s="199"/>
      <c r="G2281" s="199"/>
      <c r="H2281" s="199"/>
      <c r="I2281" s="199"/>
      <c r="J2281" s="199"/>
      <c r="K2281" s="205"/>
      <c r="L2281" s="199"/>
    </row>
    <row r="2282">
      <c r="A2282" s="199"/>
      <c r="B2282" s="199"/>
      <c r="C2282" s="199"/>
      <c r="D2282" s="199"/>
      <c r="E2282" s="199"/>
      <c r="F2282" s="199"/>
      <c r="G2282" s="199"/>
      <c r="H2282" s="199"/>
      <c r="I2282" s="199"/>
      <c r="J2282" s="199"/>
      <c r="K2282" s="205"/>
      <c r="L2282" s="199"/>
    </row>
    <row r="2283">
      <c r="A2283" s="199"/>
      <c r="B2283" s="199"/>
      <c r="C2283" s="199"/>
      <c r="D2283" s="199"/>
      <c r="E2283" s="199"/>
      <c r="F2283" s="199"/>
      <c r="G2283" s="199"/>
      <c r="H2283" s="199"/>
      <c r="I2283" s="199"/>
      <c r="J2283" s="199"/>
      <c r="K2283" s="205"/>
      <c r="L2283" s="199"/>
    </row>
    <row r="2284">
      <c r="A2284" s="199"/>
      <c r="B2284" s="199"/>
      <c r="C2284" s="199"/>
      <c r="D2284" s="199"/>
      <c r="E2284" s="199"/>
      <c r="F2284" s="199"/>
      <c r="G2284" s="199"/>
      <c r="H2284" s="199"/>
      <c r="I2284" s="199"/>
      <c r="J2284" s="199"/>
      <c r="K2284" s="205"/>
      <c r="L2284" s="199"/>
    </row>
    <row r="2285">
      <c r="A2285" s="199"/>
      <c r="B2285" s="199"/>
      <c r="C2285" s="199"/>
      <c r="D2285" s="199"/>
      <c r="E2285" s="199"/>
      <c r="F2285" s="199"/>
      <c r="G2285" s="199"/>
      <c r="H2285" s="199"/>
      <c r="I2285" s="199"/>
      <c r="J2285" s="199"/>
      <c r="K2285" s="205"/>
      <c r="L2285" s="199"/>
    </row>
    <row r="2286">
      <c r="A2286" s="199"/>
      <c r="B2286" s="199"/>
      <c r="C2286" s="199"/>
      <c r="D2286" s="199"/>
      <c r="E2286" s="199"/>
      <c r="F2286" s="199"/>
      <c r="G2286" s="199"/>
      <c r="H2286" s="199"/>
      <c r="I2286" s="199"/>
      <c r="J2286" s="199"/>
      <c r="K2286" s="205"/>
      <c r="L2286" s="199"/>
    </row>
    <row r="2287">
      <c r="A2287" s="199"/>
      <c r="B2287" s="199"/>
      <c r="C2287" s="199"/>
      <c r="D2287" s="199"/>
      <c r="E2287" s="199"/>
      <c r="F2287" s="199"/>
      <c r="G2287" s="199"/>
      <c r="H2287" s="199"/>
      <c r="I2287" s="199"/>
      <c r="J2287" s="199"/>
      <c r="K2287" s="205"/>
      <c r="L2287" s="199"/>
    </row>
    <row r="2288">
      <c r="A2288" s="199"/>
      <c r="B2288" s="199"/>
      <c r="C2288" s="199"/>
      <c r="D2288" s="199"/>
      <c r="E2288" s="199"/>
      <c r="F2288" s="199"/>
      <c r="G2288" s="199"/>
      <c r="H2288" s="199"/>
      <c r="I2288" s="199"/>
      <c r="J2288" s="199"/>
      <c r="K2288" s="205"/>
      <c r="L2288" s="199"/>
    </row>
    <row r="2289">
      <c r="A2289" s="199"/>
      <c r="B2289" s="199"/>
      <c r="C2289" s="199"/>
      <c r="D2289" s="199"/>
      <c r="E2289" s="199"/>
      <c r="F2289" s="199"/>
      <c r="G2289" s="199"/>
      <c r="H2289" s="199"/>
      <c r="I2289" s="199"/>
      <c r="J2289" s="199"/>
      <c r="K2289" s="205"/>
      <c r="L2289" s="199"/>
    </row>
    <row r="2290">
      <c r="A2290" s="199"/>
      <c r="B2290" s="199"/>
      <c r="C2290" s="199"/>
      <c r="D2290" s="199"/>
      <c r="E2290" s="199"/>
      <c r="F2290" s="199"/>
      <c r="G2290" s="199"/>
      <c r="H2290" s="199"/>
      <c r="I2290" s="199"/>
      <c r="J2290" s="199"/>
      <c r="K2290" s="205"/>
      <c r="L2290" s="199"/>
    </row>
    <row r="2291">
      <c r="A2291" s="199"/>
      <c r="B2291" s="199"/>
      <c r="C2291" s="199"/>
      <c r="D2291" s="199"/>
      <c r="E2291" s="199"/>
      <c r="F2291" s="199"/>
      <c r="G2291" s="199"/>
      <c r="H2291" s="199"/>
      <c r="I2291" s="199"/>
      <c r="J2291" s="199"/>
      <c r="K2291" s="205"/>
      <c r="L2291" s="199"/>
    </row>
    <row r="2292">
      <c r="A2292" s="199"/>
      <c r="B2292" s="199"/>
      <c r="C2292" s="199"/>
      <c r="D2292" s="199"/>
      <c r="E2292" s="199"/>
      <c r="F2292" s="199"/>
      <c r="G2292" s="199"/>
      <c r="H2292" s="199"/>
      <c r="I2292" s="199"/>
      <c r="J2292" s="199"/>
      <c r="K2292" s="205"/>
      <c r="L2292" s="199"/>
    </row>
    <row r="2293">
      <c r="A2293" s="199"/>
      <c r="B2293" s="199"/>
      <c r="C2293" s="199"/>
      <c r="D2293" s="199"/>
      <c r="E2293" s="199"/>
      <c r="F2293" s="199"/>
      <c r="G2293" s="199"/>
      <c r="H2293" s="199"/>
      <c r="I2293" s="199"/>
      <c r="J2293" s="199"/>
      <c r="K2293" s="205"/>
      <c r="L2293" s="199"/>
    </row>
    <row r="2294">
      <c r="A2294" s="199"/>
      <c r="B2294" s="199"/>
      <c r="C2294" s="199"/>
      <c r="D2294" s="199"/>
      <c r="E2294" s="199"/>
      <c r="F2294" s="199"/>
      <c r="G2294" s="199"/>
      <c r="H2294" s="199"/>
      <c r="I2294" s="199"/>
      <c r="J2294" s="199"/>
      <c r="K2294" s="205"/>
      <c r="L2294" s="199"/>
    </row>
    <row r="2295">
      <c r="A2295" s="199"/>
      <c r="B2295" s="199"/>
      <c r="C2295" s="199"/>
      <c r="D2295" s="199"/>
      <c r="E2295" s="199"/>
      <c r="F2295" s="199"/>
      <c r="G2295" s="199"/>
      <c r="H2295" s="199"/>
      <c r="I2295" s="199"/>
      <c r="J2295" s="199"/>
      <c r="K2295" s="205"/>
      <c r="L2295" s="199"/>
    </row>
    <row r="2296">
      <c r="A2296" s="199"/>
      <c r="B2296" s="199"/>
      <c r="C2296" s="199"/>
      <c r="D2296" s="199"/>
      <c r="E2296" s="199"/>
      <c r="F2296" s="199"/>
      <c r="G2296" s="199"/>
      <c r="H2296" s="199"/>
      <c r="I2296" s="199"/>
      <c r="J2296" s="199"/>
      <c r="K2296" s="205"/>
      <c r="L2296" s="199"/>
    </row>
    <row r="2297">
      <c r="A2297" s="199"/>
      <c r="B2297" s="199"/>
      <c r="C2297" s="199"/>
      <c r="D2297" s="199"/>
      <c r="E2297" s="199"/>
      <c r="F2297" s="199"/>
      <c r="G2297" s="199"/>
      <c r="H2297" s="199"/>
      <c r="I2297" s="199"/>
      <c r="J2297" s="199"/>
      <c r="K2297" s="205"/>
      <c r="L2297" s="199"/>
    </row>
    <row r="2298">
      <c r="A2298" s="199"/>
      <c r="B2298" s="199"/>
      <c r="C2298" s="199"/>
      <c r="D2298" s="199"/>
      <c r="E2298" s="199"/>
      <c r="F2298" s="199"/>
      <c r="G2298" s="199"/>
      <c r="H2298" s="199"/>
      <c r="I2298" s="199"/>
      <c r="J2298" s="199"/>
      <c r="K2298" s="205"/>
      <c r="L2298" s="199"/>
    </row>
    <row r="2299">
      <c r="A2299" s="199"/>
      <c r="B2299" s="199"/>
      <c r="C2299" s="199"/>
      <c r="D2299" s="199"/>
      <c r="E2299" s="199"/>
      <c r="F2299" s="199"/>
      <c r="G2299" s="199"/>
      <c r="H2299" s="199"/>
      <c r="I2299" s="199"/>
      <c r="J2299" s="199"/>
      <c r="K2299" s="205"/>
      <c r="L2299" s="199"/>
    </row>
    <row r="2300">
      <c r="A2300" s="199"/>
      <c r="B2300" s="199"/>
      <c r="C2300" s="199"/>
      <c r="D2300" s="199"/>
      <c r="E2300" s="199"/>
      <c r="F2300" s="199"/>
      <c r="G2300" s="199"/>
      <c r="H2300" s="199"/>
      <c r="I2300" s="199"/>
      <c r="J2300" s="199"/>
      <c r="K2300" s="205"/>
      <c r="L2300" s="199"/>
    </row>
    <row r="2301">
      <c r="A2301" s="199"/>
      <c r="B2301" s="199"/>
      <c r="C2301" s="199"/>
      <c r="D2301" s="199"/>
      <c r="E2301" s="199"/>
      <c r="F2301" s="199"/>
      <c r="G2301" s="199"/>
      <c r="H2301" s="199"/>
      <c r="I2301" s="199"/>
      <c r="J2301" s="199"/>
      <c r="K2301" s="205"/>
      <c r="L2301" s="199"/>
    </row>
    <row r="2302">
      <c r="A2302" s="199"/>
      <c r="B2302" s="199"/>
      <c r="C2302" s="199"/>
      <c r="D2302" s="199"/>
      <c r="E2302" s="199"/>
      <c r="F2302" s="199"/>
      <c r="G2302" s="199"/>
      <c r="H2302" s="199"/>
      <c r="I2302" s="199"/>
      <c r="J2302" s="199"/>
      <c r="K2302" s="205"/>
      <c r="L2302" s="199"/>
    </row>
    <row r="2303">
      <c r="A2303" s="199"/>
      <c r="B2303" s="199"/>
      <c r="C2303" s="199"/>
      <c r="D2303" s="199"/>
      <c r="E2303" s="199"/>
      <c r="F2303" s="199"/>
      <c r="G2303" s="199"/>
      <c r="H2303" s="199"/>
      <c r="I2303" s="199"/>
      <c r="J2303" s="199"/>
      <c r="K2303" s="205"/>
      <c r="L2303" s="199"/>
    </row>
    <row r="2304">
      <c r="A2304" s="199"/>
      <c r="B2304" s="199"/>
      <c r="C2304" s="199"/>
      <c r="D2304" s="199"/>
      <c r="E2304" s="199"/>
      <c r="F2304" s="199"/>
      <c r="G2304" s="199"/>
      <c r="H2304" s="199"/>
      <c r="I2304" s="199"/>
      <c r="J2304" s="199"/>
      <c r="K2304" s="205"/>
      <c r="L2304" s="199"/>
    </row>
    <row r="2305">
      <c r="A2305" s="199"/>
      <c r="B2305" s="199"/>
      <c r="C2305" s="199"/>
      <c r="D2305" s="199"/>
      <c r="E2305" s="199"/>
      <c r="F2305" s="199"/>
      <c r="G2305" s="199"/>
      <c r="H2305" s="199"/>
      <c r="I2305" s="199"/>
      <c r="J2305" s="199"/>
      <c r="K2305" s="205"/>
      <c r="L2305" s="199"/>
    </row>
    <row r="2306">
      <c r="A2306" s="199"/>
      <c r="B2306" s="199"/>
      <c r="C2306" s="199"/>
      <c r="D2306" s="199"/>
      <c r="E2306" s="199"/>
      <c r="F2306" s="199"/>
      <c r="G2306" s="199"/>
      <c r="H2306" s="199"/>
      <c r="I2306" s="199"/>
      <c r="J2306" s="199"/>
      <c r="K2306" s="205"/>
      <c r="L2306" s="199"/>
    </row>
    <row r="2307">
      <c r="A2307" s="199"/>
      <c r="B2307" s="199"/>
      <c r="C2307" s="199"/>
      <c r="D2307" s="199"/>
      <c r="E2307" s="199"/>
      <c r="F2307" s="199"/>
      <c r="G2307" s="199"/>
      <c r="H2307" s="199"/>
      <c r="I2307" s="199"/>
      <c r="J2307" s="199"/>
      <c r="K2307" s="205"/>
      <c r="L2307" s="199"/>
    </row>
    <row r="2308">
      <c r="A2308" s="199"/>
      <c r="B2308" s="199"/>
      <c r="C2308" s="199"/>
      <c r="D2308" s="199"/>
      <c r="E2308" s="199"/>
      <c r="F2308" s="199"/>
      <c r="G2308" s="199"/>
      <c r="H2308" s="199"/>
      <c r="I2308" s="199"/>
      <c r="J2308" s="199"/>
      <c r="K2308" s="205"/>
      <c r="L2308" s="199"/>
    </row>
    <row r="2309">
      <c r="A2309" s="199"/>
      <c r="B2309" s="199"/>
      <c r="C2309" s="199"/>
      <c r="D2309" s="199"/>
      <c r="E2309" s="199"/>
      <c r="F2309" s="199"/>
      <c r="G2309" s="199"/>
      <c r="H2309" s="199"/>
      <c r="I2309" s="199"/>
      <c r="J2309" s="199"/>
      <c r="K2309" s="205"/>
      <c r="L2309" s="199"/>
    </row>
    <row r="2310">
      <c r="A2310" s="199"/>
      <c r="B2310" s="199"/>
      <c r="C2310" s="199"/>
      <c r="D2310" s="199"/>
      <c r="E2310" s="199"/>
      <c r="F2310" s="199"/>
      <c r="G2310" s="199"/>
      <c r="H2310" s="199"/>
      <c r="I2310" s="199"/>
      <c r="J2310" s="199"/>
      <c r="K2310" s="205"/>
      <c r="L2310" s="199"/>
    </row>
    <row r="2311">
      <c r="A2311" s="199"/>
      <c r="B2311" s="199"/>
      <c r="C2311" s="199"/>
      <c r="D2311" s="199"/>
      <c r="E2311" s="199"/>
      <c r="F2311" s="199"/>
      <c r="G2311" s="199"/>
      <c r="H2311" s="199"/>
      <c r="I2311" s="199"/>
      <c r="J2311" s="199"/>
      <c r="K2311" s="205"/>
      <c r="L2311" s="199"/>
    </row>
    <row r="2312">
      <c r="A2312" s="199"/>
      <c r="B2312" s="199"/>
      <c r="C2312" s="199"/>
      <c r="D2312" s="199"/>
      <c r="E2312" s="199"/>
      <c r="F2312" s="199"/>
      <c r="G2312" s="199"/>
      <c r="H2312" s="199"/>
      <c r="I2312" s="199"/>
      <c r="J2312" s="199"/>
      <c r="K2312" s="205"/>
      <c r="L2312" s="199"/>
    </row>
    <row r="2313">
      <c r="A2313" s="199"/>
      <c r="B2313" s="199"/>
      <c r="C2313" s="199"/>
      <c r="D2313" s="199"/>
      <c r="E2313" s="199"/>
      <c r="F2313" s="199"/>
      <c r="G2313" s="199"/>
      <c r="H2313" s="199"/>
      <c r="I2313" s="199"/>
      <c r="J2313" s="199"/>
      <c r="K2313" s="205"/>
      <c r="L2313" s="199"/>
    </row>
    <row r="2314">
      <c r="A2314" s="199"/>
      <c r="B2314" s="199"/>
      <c r="C2314" s="199"/>
      <c r="D2314" s="199"/>
      <c r="E2314" s="199"/>
      <c r="F2314" s="199"/>
      <c r="G2314" s="199"/>
      <c r="H2314" s="199"/>
      <c r="I2314" s="199"/>
      <c r="J2314" s="199"/>
      <c r="K2314" s="205"/>
      <c r="L2314" s="199"/>
    </row>
    <row r="2315">
      <c r="A2315" s="199"/>
      <c r="B2315" s="199"/>
      <c r="C2315" s="199"/>
      <c r="D2315" s="199"/>
      <c r="E2315" s="199"/>
      <c r="F2315" s="199"/>
      <c r="G2315" s="199"/>
      <c r="H2315" s="199"/>
      <c r="I2315" s="199"/>
      <c r="J2315" s="199"/>
      <c r="K2315" s="205"/>
      <c r="L2315" s="199"/>
    </row>
    <row r="2316">
      <c r="A2316" s="199"/>
      <c r="B2316" s="199"/>
      <c r="C2316" s="199"/>
      <c r="D2316" s="199"/>
      <c r="E2316" s="199"/>
      <c r="F2316" s="199"/>
      <c r="G2316" s="199"/>
      <c r="H2316" s="199"/>
      <c r="I2316" s="199"/>
      <c r="J2316" s="199"/>
      <c r="K2316" s="205"/>
      <c r="L2316" s="199"/>
    </row>
    <row r="2317">
      <c r="A2317" s="199"/>
      <c r="B2317" s="199"/>
      <c r="C2317" s="199"/>
      <c r="D2317" s="199"/>
      <c r="E2317" s="199"/>
      <c r="F2317" s="199"/>
      <c r="G2317" s="199"/>
      <c r="H2317" s="199"/>
      <c r="I2317" s="199"/>
      <c r="J2317" s="199"/>
      <c r="K2317" s="205"/>
      <c r="L2317" s="199"/>
    </row>
    <row r="2318">
      <c r="A2318" s="199"/>
      <c r="B2318" s="199"/>
      <c r="C2318" s="199"/>
      <c r="D2318" s="199"/>
      <c r="E2318" s="199"/>
      <c r="F2318" s="199"/>
      <c r="G2318" s="199"/>
      <c r="H2318" s="199"/>
      <c r="I2318" s="199"/>
      <c r="J2318" s="199"/>
      <c r="K2318" s="205"/>
      <c r="L2318" s="199"/>
    </row>
    <row r="2319">
      <c r="A2319" s="199"/>
      <c r="B2319" s="199"/>
      <c r="C2319" s="199"/>
      <c r="D2319" s="199"/>
      <c r="E2319" s="199"/>
      <c r="F2319" s="199"/>
      <c r="G2319" s="199"/>
      <c r="H2319" s="199"/>
      <c r="I2319" s="199"/>
      <c r="J2319" s="199"/>
      <c r="K2319" s="205"/>
      <c r="L2319" s="199"/>
    </row>
    <row r="2320">
      <c r="A2320" s="199"/>
      <c r="B2320" s="199"/>
      <c r="C2320" s="199"/>
      <c r="D2320" s="199"/>
      <c r="E2320" s="199"/>
      <c r="F2320" s="199"/>
      <c r="G2320" s="199"/>
      <c r="H2320" s="199"/>
      <c r="I2320" s="199"/>
      <c r="J2320" s="199"/>
      <c r="K2320" s="205"/>
      <c r="L2320" s="199"/>
    </row>
    <row r="2321">
      <c r="A2321" s="199"/>
      <c r="B2321" s="199"/>
      <c r="C2321" s="199"/>
      <c r="D2321" s="199"/>
      <c r="E2321" s="199"/>
      <c r="F2321" s="199"/>
      <c r="G2321" s="199"/>
      <c r="H2321" s="199"/>
      <c r="I2321" s="199"/>
      <c r="J2321" s="199"/>
      <c r="K2321" s="205"/>
      <c r="L2321" s="199"/>
    </row>
    <row r="2322">
      <c r="A2322" s="199"/>
      <c r="B2322" s="199"/>
      <c r="C2322" s="199"/>
      <c r="D2322" s="199"/>
      <c r="E2322" s="199"/>
      <c r="F2322" s="199"/>
      <c r="G2322" s="199"/>
      <c r="H2322" s="199"/>
      <c r="I2322" s="199"/>
      <c r="J2322" s="199"/>
      <c r="K2322" s="205"/>
      <c r="L2322" s="199"/>
    </row>
    <row r="2323">
      <c r="A2323" s="199"/>
      <c r="B2323" s="199"/>
      <c r="C2323" s="199"/>
      <c r="D2323" s="199"/>
      <c r="E2323" s="199"/>
      <c r="F2323" s="199"/>
      <c r="G2323" s="199"/>
      <c r="H2323" s="199"/>
      <c r="I2323" s="199"/>
      <c r="J2323" s="199"/>
      <c r="K2323" s="205"/>
      <c r="L2323" s="199"/>
    </row>
    <row r="2324">
      <c r="A2324" s="199"/>
      <c r="B2324" s="199"/>
      <c r="C2324" s="199"/>
      <c r="D2324" s="199"/>
      <c r="E2324" s="199"/>
      <c r="F2324" s="199"/>
      <c r="G2324" s="199"/>
      <c r="H2324" s="199"/>
      <c r="I2324" s="199"/>
      <c r="J2324" s="199"/>
      <c r="K2324" s="205"/>
      <c r="L2324" s="199"/>
    </row>
    <row r="2325">
      <c r="A2325" s="199"/>
      <c r="B2325" s="199"/>
      <c r="C2325" s="199"/>
      <c r="D2325" s="199"/>
      <c r="E2325" s="199"/>
      <c r="F2325" s="199"/>
      <c r="G2325" s="199"/>
      <c r="H2325" s="199"/>
      <c r="I2325" s="199"/>
      <c r="J2325" s="199"/>
      <c r="K2325" s="205"/>
      <c r="L2325" s="199"/>
    </row>
    <row r="2326">
      <c r="A2326" s="199"/>
      <c r="B2326" s="199"/>
      <c r="C2326" s="199"/>
      <c r="D2326" s="199"/>
      <c r="E2326" s="199"/>
      <c r="F2326" s="199"/>
      <c r="G2326" s="199"/>
      <c r="H2326" s="199"/>
      <c r="I2326" s="199"/>
      <c r="J2326" s="199"/>
      <c r="K2326" s="205"/>
      <c r="L2326" s="199"/>
    </row>
    <row r="2327">
      <c r="A2327" s="199"/>
      <c r="B2327" s="199"/>
      <c r="C2327" s="199"/>
      <c r="D2327" s="199"/>
      <c r="E2327" s="199"/>
      <c r="F2327" s="199"/>
      <c r="G2327" s="199"/>
      <c r="H2327" s="199"/>
      <c r="I2327" s="199"/>
      <c r="J2327" s="199"/>
      <c r="K2327" s="205"/>
      <c r="L2327" s="199"/>
    </row>
    <row r="2328">
      <c r="A2328" s="199"/>
      <c r="B2328" s="199"/>
      <c r="C2328" s="199"/>
      <c r="D2328" s="199"/>
      <c r="E2328" s="199"/>
      <c r="F2328" s="199"/>
      <c r="G2328" s="199"/>
      <c r="H2328" s="199"/>
      <c r="I2328" s="199"/>
      <c r="J2328" s="199"/>
      <c r="K2328" s="205"/>
      <c r="L2328" s="199"/>
    </row>
    <row r="2329">
      <c r="A2329" s="199"/>
      <c r="B2329" s="199"/>
      <c r="C2329" s="199"/>
      <c r="D2329" s="199"/>
      <c r="E2329" s="199"/>
      <c r="F2329" s="199"/>
      <c r="G2329" s="199"/>
      <c r="H2329" s="199"/>
      <c r="I2329" s="199"/>
      <c r="J2329" s="199"/>
      <c r="K2329" s="205"/>
      <c r="L2329" s="199"/>
    </row>
    <row r="2330">
      <c r="A2330" s="199"/>
      <c r="B2330" s="199"/>
      <c r="C2330" s="199"/>
      <c r="D2330" s="199"/>
      <c r="E2330" s="199"/>
      <c r="F2330" s="199"/>
      <c r="G2330" s="199"/>
      <c r="H2330" s="199"/>
      <c r="I2330" s="199"/>
      <c r="J2330" s="199"/>
      <c r="K2330" s="205"/>
      <c r="L2330" s="199"/>
    </row>
    <row r="2331">
      <c r="A2331" s="199"/>
      <c r="B2331" s="199"/>
      <c r="C2331" s="199"/>
      <c r="D2331" s="199"/>
      <c r="E2331" s="199"/>
      <c r="F2331" s="199"/>
      <c r="G2331" s="199"/>
      <c r="H2331" s="199"/>
      <c r="I2331" s="199"/>
      <c r="J2331" s="199"/>
      <c r="K2331" s="205"/>
      <c r="L2331" s="199"/>
    </row>
    <row r="2332">
      <c r="A2332" s="199"/>
      <c r="B2332" s="199"/>
      <c r="C2332" s="199"/>
      <c r="D2332" s="199"/>
      <c r="E2332" s="199"/>
      <c r="F2332" s="199"/>
      <c r="G2332" s="199"/>
      <c r="H2332" s="199"/>
      <c r="I2332" s="199"/>
      <c r="J2332" s="199"/>
      <c r="K2332" s="205"/>
      <c r="L2332" s="199"/>
    </row>
    <row r="2333">
      <c r="A2333" s="199"/>
      <c r="B2333" s="199"/>
      <c r="C2333" s="199"/>
      <c r="D2333" s="199"/>
      <c r="E2333" s="199"/>
      <c r="F2333" s="199"/>
      <c r="G2333" s="199"/>
      <c r="H2333" s="199"/>
      <c r="I2333" s="199"/>
      <c r="J2333" s="199"/>
      <c r="K2333" s="205"/>
      <c r="L2333" s="199"/>
    </row>
    <row r="2334">
      <c r="A2334" s="199"/>
      <c r="B2334" s="199"/>
      <c r="C2334" s="199"/>
      <c r="D2334" s="199"/>
      <c r="E2334" s="199"/>
      <c r="F2334" s="199"/>
      <c r="G2334" s="199"/>
      <c r="H2334" s="199"/>
      <c r="I2334" s="199"/>
      <c r="J2334" s="199"/>
      <c r="K2334" s="205"/>
      <c r="L2334" s="199"/>
    </row>
    <row r="2335">
      <c r="A2335" s="199"/>
      <c r="B2335" s="199"/>
      <c r="C2335" s="199"/>
      <c r="D2335" s="199"/>
      <c r="E2335" s="199"/>
      <c r="F2335" s="199"/>
      <c r="G2335" s="199"/>
      <c r="H2335" s="199"/>
      <c r="I2335" s="199"/>
      <c r="J2335" s="199"/>
      <c r="K2335" s="205"/>
      <c r="L2335" s="199"/>
    </row>
    <row r="2336">
      <c r="A2336" s="199"/>
      <c r="B2336" s="199"/>
      <c r="C2336" s="199"/>
      <c r="D2336" s="199"/>
      <c r="E2336" s="199"/>
      <c r="F2336" s="199"/>
      <c r="G2336" s="199"/>
      <c r="H2336" s="199"/>
      <c r="I2336" s="199"/>
      <c r="J2336" s="199"/>
      <c r="K2336" s="205"/>
      <c r="L2336" s="199"/>
    </row>
    <row r="2337">
      <c r="A2337" s="199"/>
      <c r="B2337" s="199"/>
      <c r="C2337" s="199"/>
      <c r="D2337" s="199"/>
      <c r="E2337" s="199"/>
      <c r="F2337" s="199"/>
      <c r="G2337" s="199"/>
      <c r="H2337" s="199"/>
      <c r="I2337" s="199"/>
      <c r="J2337" s="199"/>
      <c r="K2337" s="205"/>
      <c r="L2337" s="199"/>
    </row>
    <row r="2338">
      <c r="A2338" s="199"/>
      <c r="B2338" s="199"/>
      <c r="C2338" s="199"/>
      <c r="D2338" s="199"/>
      <c r="E2338" s="199"/>
      <c r="F2338" s="199"/>
      <c r="G2338" s="199"/>
      <c r="H2338" s="199"/>
      <c r="I2338" s="199"/>
      <c r="J2338" s="199"/>
      <c r="K2338" s="205"/>
      <c r="L2338" s="199"/>
    </row>
    <row r="2339">
      <c r="A2339" s="199"/>
      <c r="B2339" s="199"/>
      <c r="C2339" s="199"/>
      <c r="D2339" s="199"/>
      <c r="E2339" s="199"/>
      <c r="F2339" s="199"/>
      <c r="G2339" s="199"/>
      <c r="H2339" s="199"/>
      <c r="I2339" s="199"/>
      <c r="J2339" s="199"/>
      <c r="K2339" s="205"/>
      <c r="L2339" s="199"/>
    </row>
    <row r="2340">
      <c r="A2340" s="199"/>
      <c r="B2340" s="199"/>
      <c r="C2340" s="199"/>
      <c r="D2340" s="199"/>
      <c r="E2340" s="199"/>
      <c r="F2340" s="199"/>
      <c r="G2340" s="199"/>
      <c r="H2340" s="199"/>
      <c r="I2340" s="199"/>
      <c r="J2340" s="199"/>
      <c r="K2340" s="205"/>
      <c r="L2340" s="199"/>
    </row>
    <row r="2341">
      <c r="A2341" s="199"/>
      <c r="B2341" s="199"/>
      <c r="C2341" s="199"/>
      <c r="D2341" s="199"/>
      <c r="E2341" s="199"/>
      <c r="F2341" s="199"/>
      <c r="G2341" s="199"/>
      <c r="H2341" s="199"/>
      <c r="I2341" s="199"/>
      <c r="J2341" s="199"/>
      <c r="K2341" s="205"/>
      <c r="L2341" s="199"/>
    </row>
    <row r="2342">
      <c r="A2342" s="199"/>
      <c r="B2342" s="199"/>
      <c r="C2342" s="199"/>
      <c r="D2342" s="199"/>
      <c r="E2342" s="199"/>
      <c r="F2342" s="199"/>
      <c r="G2342" s="199"/>
      <c r="H2342" s="199"/>
      <c r="I2342" s="199"/>
      <c r="J2342" s="199"/>
      <c r="K2342" s="205"/>
      <c r="L2342" s="199"/>
    </row>
    <row r="2343">
      <c r="A2343" s="199"/>
      <c r="B2343" s="199"/>
      <c r="C2343" s="199"/>
      <c r="D2343" s="199"/>
      <c r="E2343" s="199"/>
      <c r="F2343" s="199"/>
      <c r="G2343" s="199"/>
      <c r="H2343" s="199"/>
      <c r="I2343" s="199"/>
      <c r="J2343" s="199"/>
      <c r="K2343" s="205"/>
      <c r="L2343" s="199"/>
    </row>
    <row r="2344">
      <c r="A2344" s="199"/>
      <c r="B2344" s="199"/>
      <c r="C2344" s="199"/>
      <c r="D2344" s="199"/>
      <c r="E2344" s="199"/>
      <c r="F2344" s="199"/>
      <c r="G2344" s="199"/>
      <c r="H2344" s="199"/>
      <c r="I2344" s="199"/>
      <c r="J2344" s="199"/>
      <c r="K2344" s="205"/>
      <c r="L2344" s="199"/>
    </row>
    <row r="2345">
      <c r="A2345" s="199"/>
      <c r="B2345" s="199"/>
      <c r="C2345" s="199"/>
      <c r="D2345" s="199"/>
      <c r="E2345" s="199"/>
      <c r="F2345" s="199"/>
      <c r="G2345" s="199"/>
      <c r="H2345" s="199"/>
      <c r="I2345" s="199"/>
      <c r="J2345" s="199"/>
      <c r="K2345" s="205"/>
      <c r="L2345" s="199"/>
    </row>
    <row r="2346">
      <c r="A2346" s="199"/>
      <c r="B2346" s="199"/>
      <c r="C2346" s="199"/>
      <c r="D2346" s="199"/>
      <c r="E2346" s="199"/>
      <c r="F2346" s="199"/>
      <c r="G2346" s="199"/>
      <c r="H2346" s="199"/>
      <c r="I2346" s="199"/>
      <c r="J2346" s="199"/>
      <c r="K2346" s="205"/>
      <c r="L2346" s="199"/>
    </row>
    <row r="2347">
      <c r="A2347" s="199"/>
      <c r="B2347" s="199"/>
      <c r="C2347" s="199"/>
      <c r="D2347" s="199"/>
      <c r="E2347" s="199"/>
      <c r="F2347" s="199"/>
      <c r="G2347" s="199"/>
      <c r="H2347" s="199"/>
      <c r="I2347" s="199"/>
      <c r="J2347" s="199"/>
      <c r="K2347" s="205"/>
      <c r="L2347" s="199"/>
    </row>
    <row r="2348">
      <c r="A2348" s="199"/>
      <c r="B2348" s="199"/>
      <c r="C2348" s="199"/>
      <c r="D2348" s="199"/>
      <c r="E2348" s="199"/>
      <c r="F2348" s="199"/>
      <c r="G2348" s="199"/>
      <c r="H2348" s="199"/>
      <c r="I2348" s="199"/>
      <c r="J2348" s="199"/>
      <c r="K2348" s="205"/>
      <c r="L2348" s="199"/>
    </row>
    <row r="2349">
      <c r="A2349" s="199"/>
      <c r="B2349" s="199"/>
      <c r="C2349" s="199"/>
      <c r="D2349" s="199"/>
      <c r="E2349" s="199"/>
      <c r="F2349" s="199"/>
      <c r="G2349" s="199"/>
      <c r="H2349" s="199"/>
      <c r="I2349" s="199"/>
      <c r="J2349" s="199"/>
      <c r="K2349" s="205"/>
      <c r="L2349" s="199"/>
    </row>
    <row r="2350">
      <c r="A2350" s="199"/>
      <c r="B2350" s="199"/>
      <c r="C2350" s="199"/>
      <c r="D2350" s="199"/>
      <c r="E2350" s="199"/>
      <c r="F2350" s="199"/>
      <c r="G2350" s="199"/>
      <c r="H2350" s="199"/>
      <c r="I2350" s="199"/>
      <c r="J2350" s="199"/>
      <c r="K2350" s="205"/>
      <c r="L2350" s="199"/>
    </row>
    <row r="2351">
      <c r="A2351" s="199"/>
      <c r="B2351" s="199"/>
      <c r="C2351" s="199"/>
      <c r="D2351" s="199"/>
      <c r="E2351" s="199"/>
      <c r="F2351" s="199"/>
      <c r="G2351" s="199"/>
      <c r="H2351" s="199"/>
      <c r="I2351" s="199"/>
      <c r="J2351" s="199"/>
      <c r="K2351" s="205"/>
      <c r="L2351" s="199"/>
    </row>
    <row r="2352">
      <c r="A2352" s="199"/>
      <c r="B2352" s="199"/>
      <c r="C2352" s="199"/>
      <c r="D2352" s="199"/>
      <c r="E2352" s="199"/>
      <c r="F2352" s="199"/>
      <c r="G2352" s="199"/>
      <c r="H2352" s="199"/>
      <c r="I2352" s="199"/>
      <c r="J2352" s="199"/>
      <c r="K2352" s="205"/>
      <c r="L2352" s="199"/>
    </row>
    <row r="2353">
      <c r="A2353" s="199"/>
      <c r="B2353" s="199"/>
      <c r="C2353" s="199"/>
      <c r="D2353" s="199"/>
      <c r="E2353" s="199"/>
      <c r="F2353" s="199"/>
      <c r="G2353" s="199"/>
      <c r="H2353" s="199"/>
      <c r="I2353" s="199"/>
      <c r="J2353" s="199"/>
      <c r="K2353" s="205"/>
      <c r="L2353" s="199"/>
    </row>
    <row r="2354">
      <c r="A2354" s="199"/>
      <c r="B2354" s="199"/>
      <c r="C2354" s="199"/>
      <c r="D2354" s="199"/>
      <c r="E2354" s="199"/>
      <c r="F2354" s="199"/>
      <c r="G2354" s="199"/>
      <c r="H2354" s="199"/>
      <c r="I2354" s="199"/>
      <c r="J2354" s="199"/>
      <c r="K2354" s="205"/>
      <c r="L2354" s="199"/>
    </row>
    <row r="2355">
      <c r="A2355" s="199"/>
      <c r="B2355" s="199"/>
      <c r="C2355" s="199"/>
      <c r="D2355" s="199"/>
      <c r="E2355" s="199"/>
      <c r="F2355" s="199"/>
      <c r="G2355" s="199"/>
      <c r="H2355" s="199"/>
      <c r="I2355" s="199"/>
      <c r="J2355" s="199"/>
      <c r="K2355" s="205"/>
      <c r="L2355" s="199"/>
    </row>
    <row r="2356">
      <c r="A2356" s="199"/>
      <c r="B2356" s="199"/>
      <c r="C2356" s="199"/>
      <c r="D2356" s="199"/>
      <c r="E2356" s="199"/>
      <c r="F2356" s="199"/>
      <c r="G2356" s="199"/>
      <c r="H2356" s="199"/>
      <c r="I2356" s="199"/>
      <c r="J2356" s="199"/>
      <c r="K2356" s="205"/>
      <c r="L2356" s="199"/>
    </row>
    <row r="2357">
      <c r="A2357" s="199"/>
      <c r="B2357" s="199"/>
      <c r="C2357" s="199"/>
      <c r="D2357" s="199"/>
      <c r="E2357" s="199"/>
      <c r="F2357" s="199"/>
      <c r="G2357" s="199"/>
      <c r="H2357" s="199"/>
      <c r="I2357" s="199"/>
      <c r="J2357" s="199"/>
      <c r="K2357" s="205"/>
      <c r="L2357" s="199"/>
    </row>
    <row r="2358">
      <c r="A2358" s="199"/>
      <c r="B2358" s="199"/>
      <c r="C2358" s="199"/>
      <c r="D2358" s="199"/>
      <c r="E2358" s="199"/>
      <c r="F2358" s="199"/>
      <c r="G2358" s="199"/>
      <c r="H2358" s="199"/>
      <c r="I2358" s="199"/>
      <c r="J2358" s="199"/>
      <c r="K2358" s="205"/>
      <c r="L2358" s="199"/>
    </row>
    <row r="2359">
      <c r="A2359" s="199"/>
      <c r="B2359" s="199"/>
      <c r="C2359" s="199"/>
      <c r="D2359" s="199"/>
      <c r="E2359" s="199"/>
      <c r="F2359" s="199"/>
      <c r="G2359" s="199"/>
      <c r="H2359" s="199"/>
      <c r="I2359" s="199"/>
      <c r="J2359" s="199"/>
      <c r="K2359" s="205"/>
      <c r="L2359" s="199"/>
    </row>
    <row r="2360">
      <c r="A2360" s="199"/>
      <c r="B2360" s="199"/>
      <c r="C2360" s="199"/>
      <c r="D2360" s="199"/>
      <c r="E2360" s="199"/>
      <c r="F2360" s="199"/>
      <c r="G2360" s="199"/>
      <c r="H2360" s="199"/>
      <c r="I2360" s="199"/>
      <c r="J2360" s="199"/>
      <c r="K2360" s="205"/>
      <c r="L2360" s="199"/>
    </row>
    <row r="2361">
      <c r="A2361" s="199"/>
      <c r="B2361" s="199"/>
      <c r="C2361" s="199"/>
      <c r="D2361" s="199"/>
      <c r="E2361" s="199"/>
      <c r="F2361" s="199"/>
      <c r="G2361" s="199"/>
      <c r="H2361" s="199"/>
      <c r="I2361" s="199"/>
      <c r="J2361" s="199"/>
      <c r="K2361" s="205"/>
      <c r="L2361" s="199"/>
    </row>
    <row r="2362">
      <c r="A2362" s="199"/>
      <c r="B2362" s="199"/>
      <c r="C2362" s="199"/>
      <c r="D2362" s="199"/>
      <c r="E2362" s="199"/>
      <c r="F2362" s="199"/>
      <c r="G2362" s="199"/>
      <c r="H2362" s="199"/>
      <c r="I2362" s="199"/>
      <c r="J2362" s="199"/>
      <c r="K2362" s="205"/>
      <c r="L2362" s="199"/>
    </row>
    <row r="2363">
      <c r="A2363" s="199"/>
      <c r="B2363" s="199"/>
      <c r="C2363" s="199"/>
      <c r="D2363" s="199"/>
      <c r="E2363" s="199"/>
      <c r="F2363" s="199"/>
      <c r="G2363" s="199"/>
      <c r="H2363" s="199"/>
      <c r="I2363" s="199"/>
      <c r="J2363" s="199"/>
      <c r="K2363" s="205"/>
      <c r="L2363" s="199"/>
    </row>
    <row r="2364">
      <c r="A2364" s="199"/>
      <c r="B2364" s="199"/>
      <c r="C2364" s="199"/>
      <c r="D2364" s="199"/>
      <c r="E2364" s="199"/>
      <c r="F2364" s="199"/>
      <c r="G2364" s="199"/>
      <c r="H2364" s="199"/>
      <c r="I2364" s="199"/>
      <c r="J2364" s="199"/>
      <c r="K2364" s="205"/>
      <c r="L2364" s="199"/>
    </row>
    <row r="2365">
      <c r="A2365" s="199"/>
      <c r="B2365" s="199"/>
      <c r="C2365" s="199"/>
      <c r="D2365" s="199"/>
      <c r="E2365" s="199"/>
      <c r="F2365" s="199"/>
      <c r="G2365" s="199"/>
      <c r="H2365" s="199"/>
      <c r="I2365" s="199"/>
      <c r="J2365" s="199"/>
      <c r="K2365" s="205"/>
      <c r="L2365" s="199"/>
    </row>
    <row r="2366">
      <c r="A2366" s="199"/>
      <c r="B2366" s="199"/>
      <c r="C2366" s="199"/>
      <c r="D2366" s="199"/>
      <c r="E2366" s="199"/>
      <c r="F2366" s="199"/>
      <c r="G2366" s="199"/>
      <c r="H2366" s="199"/>
      <c r="I2366" s="199"/>
      <c r="J2366" s="199"/>
      <c r="K2366" s="205"/>
      <c r="L2366" s="199"/>
    </row>
    <row r="2367">
      <c r="A2367" s="199"/>
      <c r="B2367" s="199"/>
      <c r="C2367" s="199"/>
      <c r="D2367" s="199"/>
      <c r="E2367" s="199"/>
      <c r="F2367" s="199"/>
      <c r="G2367" s="199"/>
      <c r="H2367" s="199"/>
      <c r="I2367" s="199"/>
      <c r="J2367" s="199"/>
      <c r="K2367" s="205"/>
      <c r="L2367" s="199"/>
    </row>
    <row r="2368">
      <c r="A2368" s="199"/>
      <c r="B2368" s="199"/>
      <c r="C2368" s="199"/>
      <c r="D2368" s="199"/>
      <c r="E2368" s="199"/>
      <c r="F2368" s="199"/>
      <c r="G2368" s="199"/>
      <c r="H2368" s="199"/>
      <c r="I2368" s="199"/>
      <c r="J2368" s="199"/>
      <c r="K2368" s="205"/>
      <c r="L2368" s="199"/>
    </row>
    <row r="2369">
      <c r="A2369" s="199"/>
      <c r="B2369" s="199"/>
      <c r="C2369" s="199"/>
      <c r="D2369" s="199"/>
      <c r="E2369" s="199"/>
      <c r="F2369" s="199"/>
      <c r="G2369" s="199"/>
      <c r="H2369" s="199"/>
      <c r="I2369" s="199"/>
      <c r="J2369" s="199"/>
      <c r="K2369" s="205"/>
      <c r="L2369" s="199"/>
    </row>
    <row r="2370">
      <c r="A2370" s="199"/>
      <c r="B2370" s="199"/>
      <c r="C2370" s="199"/>
      <c r="D2370" s="199"/>
      <c r="E2370" s="199"/>
      <c r="F2370" s="199"/>
      <c r="G2370" s="199"/>
      <c r="H2370" s="199"/>
      <c r="I2370" s="199"/>
      <c r="J2370" s="199"/>
      <c r="K2370" s="205"/>
      <c r="L2370" s="199"/>
    </row>
    <row r="2371">
      <c r="A2371" s="199"/>
      <c r="B2371" s="199"/>
      <c r="C2371" s="199"/>
      <c r="D2371" s="199"/>
      <c r="E2371" s="199"/>
      <c r="F2371" s="199"/>
      <c r="G2371" s="199"/>
      <c r="H2371" s="199"/>
      <c r="I2371" s="199"/>
      <c r="J2371" s="199"/>
      <c r="K2371" s="205"/>
      <c r="L2371" s="199"/>
    </row>
    <row r="2372">
      <c r="A2372" s="199"/>
      <c r="B2372" s="199"/>
      <c r="C2372" s="199"/>
      <c r="D2372" s="199"/>
      <c r="E2372" s="199"/>
      <c r="F2372" s="199"/>
      <c r="G2372" s="199"/>
      <c r="H2372" s="199"/>
      <c r="I2372" s="199"/>
      <c r="J2372" s="199"/>
      <c r="K2372" s="205"/>
      <c r="L2372" s="199"/>
    </row>
    <row r="2373">
      <c r="A2373" s="199"/>
      <c r="B2373" s="199"/>
      <c r="C2373" s="199"/>
      <c r="D2373" s="199"/>
      <c r="E2373" s="199"/>
      <c r="F2373" s="199"/>
      <c r="G2373" s="199"/>
      <c r="H2373" s="199"/>
      <c r="I2373" s="199"/>
      <c r="J2373" s="199"/>
      <c r="K2373" s="205"/>
      <c r="L2373" s="199"/>
    </row>
    <row r="2374">
      <c r="A2374" s="199"/>
      <c r="B2374" s="199"/>
      <c r="C2374" s="199"/>
      <c r="D2374" s="199"/>
      <c r="E2374" s="199"/>
      <c r="F2374" s="199"/>
      <c r="G2374" s="199"/>
      <c r="H2374" s="199"/>
      <c r="I2374" s="199"/>
      <c r="J2374" s="199"/>
      <c r="K2374" s="205"/>
      <c r="L2374" s="199"/>
    </row>
    <row r="2375">
      <c r="A2375" s="199"/>
      <c r="B2375" s="199"/>
      <c r="C2375" s="199"/>
      <c r="D2375" s="199"/>
      <c r="E2375" s="199"/>
      <c r="F2375" s="199"/>
      <c r="G2375" s="199"/>
      <c r="H2375" s="199"/>
      <c r="I2375" s="199"/>
      <c r="J2375" s="199"/>
      <c r="K2375" s="205"/>
      <c r="L2375" s="199"/>
    </row>
    <row r="2376">
      <c r="A2376" s="199"/>
      <c r="B2376" s="199"/>
      <c r="C2376" s="199"/>
      <c r="D2376" s="199"/>
      <c r="E2376" s="199"/>
      <c r="F2376" s="199"/>
      <c r="G2376" s="199"/>
      <c r="H2376" s="199"/>
      <c r="I2376" s="199"/>
      <c r="J2376" s="199"/>
      <c r="K2376" s="205"/>
      <c r="L2376" s="199"/>
    </row>
    <row r="2377">
      <c r="A2377" s="199"/>
      <c r="B2377" s="199"/>
      <c r="C2377" s="199"/>
      <c r="D2377" s="199"/>
      <c r="E2377" s="199"/>
      <c r="F2377" s="199"/>
      <c r="G2377" s="199"/>
      <c r="H2377" s="199"/>
      <c r="I2377" s="199"/>
      <c r="J2377" s="199"/>
      <c r="K2377" s="205"/>
      <c r="L2377" s="199"/>
    </row>
    <row r="2378">
      <c r="A2378" s="199"/>
      <c r="B2378" s="199"/>
      <c r="C2378" s="199"/>
      <c r="D2378" s="199"/>
      <c r="E2378" s="199"/>
      <c r="F2378" s="199"/>
      <c r="G2378" s="199"/>
      <c r="H2378" s="199"/>
      <c r="I2378" s="199"/>
      <c r="J2378" s="199"/>
      <c r="K2378" s="205"/>
      <c r="L2378" s="199"/>
    </row>
    <row r="2379">
      <c r="A2379" s="199"/>
      <c r="B2379" s="199"/>
      <c r="C2379" s="199"/>
      <c r="D2379" s="199"/>
      <c r="E2379" s="199"/>
      <c r="F2379" s="199"/>
      <c r="G2379" s="199"/>
      <c r="H2379" s="199"/>
      <c r="I2379" s="199"/>
      <c r="J2379" s="199"/>
      <c r="K2379" s="205"/>
      <c r="L2379" s="199"/>
    </row>
    <row r="2380">
      <c r="A2380" s="199"/>
      <c r="B2380" s="199"/>
      <c r="C2380" s="199"/>
      <c r="D2380" s="199"/>
      <c r="E2380" s="199"/>
      <c r="F2380" s="199"/>
      <c r="G2380" s="199"/>
      <c r="H2380" s="199"/>
      <c r="I2380" s="199"/>
      <c r="J2380" s="199"/>
      <c r="K2380" s="205"/>
      <c r="L2380" s="199"/>
    </row>
    <row r="2381">
      <c r="A2381" s="199"/>
      <c r="B2381" s="199"/>
      <c r="C2381" s="199"/>
      <c r="D2381" s="199"/>
      <c r="E2381" s="199"/>
      <c r="F2381" s="199"/>
      <c r="G2381" s="199"/>
      <c r="H2381" s="199"/>
      <c r="I2381" s="199"/>
      <c r="J2381" s="199"/>
      <c r="K2381" s="205"/>
      <c r="L2381" s="199"/>
    </row>
    <row r="2382">
      <c r="A2382" s="199"/>
      <c r="B2382" s="199"/>
      <c r="C2382" s="199"/>
      <c r="D2382" s="199"/>
      <c r="E2382" s="199"/>
      <c r="F2382" s="199"/>
      <c r="G2382" s="199"/>
      <c r="H2382" s="199"/>
      <c r="I2382" s="199"/>
      <c r="J2382" s="199"/>
      <c r="K2382" s="205"/>
      <c r="L2382" s="199"/>
    </row>
    <row r="2383">
      <c r="A2383" s="199"/>
      <c r="B2383" s="199"/>
      <c r="C2383" s="199"/>
      <c r="D2383" s="199"/>
      <c r="E2383" s="199"/>
      <c r="F2383" s="199"/>
      <c r="G2383" s="199"/>
      <c r="H2383" s="199"/>
      <c r="I2383" s="199"/>
      <c r="J2383" s="199"/>
      <c r="K2383" s="205"/>
      <c r="L2383" s="199"/>
    </row>
    <row r="2384">
      <c r="A2384" s="199"/>
      <c r="B2384" s="199"/>
      <c r="C2384" s="199"/>
      <c r="D2384" s="199"/>
      <c r="E2384" s="199"/>
      <c r="F2384" s="199"/>
      <c r="G2384" s="199"/>
      <c r="H2384" s="199"/>
      <c r="I2384" s="199"/>
      <c r="J2384" s="199"/>
      <c r="K2384" s="205"/>
      <c r="L2384" s="199"/>
    </row>
    <row r="2385">
      <c r="A2385" s="199"/>
      <c r="B2385" s="199"/>
      <c r="C2385" s="199"/>
      <c r="D2385" s="199"/>
      <c r="E2385" s="199"/>
      <c r="F2385" s="199"/>
      <c r="G2385" s="199"/>
      <c r="H2385" s="199"/>
      <c r="I2385" s="199"/>
      <c r="J2385" s="199"/>
      <c r="K2385" s="205"/>
      <c r="L2385" s="199"/>
    </row>
    <row r="2386">
      <c r="A2386" s="199"/>
      <c r="B2386" s="199"/>
      <c r="C2386" s="199"/>
      <c r="D2386" s="199"/>
      <c r="E2386" s="199"/>
      <c r="F2386" s="199"/>
      <c r="G2386" s="199"/>
      <c r="H2386" s="199"/>
      <c r="I2386" s="199"/>
      <c r="J2386" s="199"/>
      <c r="K2386" s="205"/>
      <c r="L2386" s="199"/>
    </row>
    <row r="2387">
      <c r="A2387" s="199"/>
      <c r="B2387" s="199"/>
      <c r="C2387" s="199"/>
      <c r="D2387" s="199"/>
      <c r="E2387" s="199"/>
      <c r="F2387" s="199"/>
      <c r="G2387" s="199"/>
      <c r="H2387" s="199"/>
      <c r="I2387" s="199"/>
      <c r="J2387" s="199"/>
      <c r="K2387" s="205"/>
      <c r="L2387" s="199"/>
    </row>
    <row r="2388">
      <c r="A2388" s="199"/>
      <c r="B2388" s="199"/>
      <c r="C2388" s="199"/>
      <c r="D2388" s="199"/>
      <c r="E2388" s="199"/>
      <c r="F2388" s="199"/>
      <c r="G2388" s="199"/>
      <c r="H2388" s="199"/>
      <c r="I2388" s="199"/>
      <c r="J2388" s="199"/>
      <c r="K2388" s="205"/>
      <c r="L2388" s="199"/>
    </row>
    <row r="2389">
      <c r="A2389" s="199"/>
      <c r="B2389" s="199"/>
      <c r="C2389" s="199"/>
      <c r="D2389" s="199"/>
      <c r="E2389" s="199"/>
      <c r="F2389" s="199"/>
      <c r="G2389" s="199"/>
      <c r="H2389" s="199"/>
      <c r="I2389" s="199"/>
      <c r="J2389" s="199"/>
      <c r="K2389" s="205"/>
      <c r="L2389" s="199"/>
    </row>
    <row r="2390">
      <c r="A2390" s="199"/>
      <c r="B2390" s="199"/>
      <c r="C2390" s="199"/>
      <c r="D2390" s="199"/>
      <c r="E2390" s="199"/>
      <c r="F2390" s="199"/>
      <c r="G2390" s="199"/>
      <c r="H2390" s="199"/>
      <c r="I2390" s="199"/>
      <c r="J2390" s="199"/>
      <c r="K2390" s="205"/>
      <c r="L2390" s="199"/>
    </row>
    <row r="2391">
      <c r="A2391" s="199"/>
      <c r="B2391" s="199"/>
      <c r="C2391" s="199"/>
      <c r="D2391" s="199"/>
      <c r="E2391" s="199"/>
      <c r="F2391" s="199"/>
      <c r="G2391" s="199"/>
      <c r="H2391" s="199"/>
      <c r="I2391" s="199"/>
      <c r="J2391" s="199"/>
      <c r="K2391" s="205"/>
      <c r="L2391" s="199"/>
    </row>
    <row r="2392">
      <c r="A2392" s="199"/>
      <c r="B2392" s="199"/>
      <c r="C2392" s="199"/>
      <c r="D2392" s="199"/>
      <c r="E2392" s="199"/>
      <c r="F2392" s="199"/>
      <c r="G2392" s="199"/>
      <c r="H2392" s="199"/>
      <c r="I2392" s="199"/>
      <c r="J2392" s="199"/>
      <c r="K2392" s="205"/>
      <c r="L2392" s="199"/>
    </row>
    <row r="2393">
      <c r="A2393" s="199"/>
      <c r="B2393" s="199"/>
      <c r="C2393" s="199"/>
      <c r="D2393" s="199"/>
      <c r="E2393" s="199"/>
      <c r="F2393" s="199"/>
      <c r="G2393" s="199"/>
      <c r="H2393" s="199"/>
      <c r="I2393" s="199"/>
      <c r="J2393" s="199"/>
      <c r="K2393" s="205"/>
      <c r="L2393" s="199"/>
    </row>
    <row r="2394">
      <c r="A2394" s="199"/>
      <c r="B2394" s="199"/>
      <c r="C2394" s="199"/>
      <c r="D2394" s="199"/>
      <c r="E2394" s="199"/>
      <c r="F2394" s="199"/>
      <c r="G2394" s="199"/>
      <c r="H2394" s="199"/>
      <c r="I2394" s="199"/>
      <c r="J2394" s="199"/>
      <c r="K2394" s="205"/>
      <c r="L2394" s="199"/>
    </row>
    <row r="2395">
      <c r="A2395" s="199"/>
      <c r="B2395" s="199"/>
      <c r="C2395" s="199"/>
      <c r="D2395" s="199"/>
      <c r="E2395" s="199"/>
      <c r="F2395" s="199"/>
      <c r="G2395" s="199"/>
      <c r="H2395" s="199"/>
      <c r="I2395" s="199"/>
      <c r="J2395" s="199"/>
      <c r="K2395" s="205"/>
      <c r="L2395" s="199"/>
    </row>
    <row r="2396">
      <c r="A2396" s="199"/>
      <c r="B2396" s="199"/>
      <c r="C2396" s="199"/>
      <c r="D2396" s="199"/>
      <c r="E2396" s="199"/>
      <c r="F2396" s="199"/>
      <c r="G2396" s="199"/>
      <c r="H2396" s="199"/>
      <c r="I2396" s="199"/>
      <c r="J2396" s="199"/>
      <c r="K2396" s="205"/>
      <c r="L2396" s="199"/>
    </row>
    <row r="2397">
      <c r="A2397" s="199"/>
      <c r="B2397" s="199"/>
      <c r="C2397" s="199"/>
      <c r="D2397" s="199"/>
      <c r="E2397" s="199"/>
      <c r="F2397" s="199"/>
      <c r="G2397" s="199"/>
      <c r="H2397" s="199"/>
      <c r="I2397" s="199"/>
      <c r="J2397" s="199"/>
      <c r="K2397" s="205"/>
      <c r="L2397" s="199"/>
    </row>
    <row r="2398">
      <c r="A2398" s="199"/>
      <c r="B2398" s="199"/>
      <c r="C2398" s="199"/>
      <c r="D2398" s="199"/>
      <c r="E2398" s="199"/>
      <c r="F2398" s="199"/>
      <c r="G2398" s="199"/>
      <c r="H2398" s="199"/>
      <c r="I2398" s="199"/>
      <c r="J2398" s="199"/>
      <c r="K2398" s="205"/>
      <c r="L2398" s="199"/>
    </row>
    <row r="2399">
      <c r="A2399" s="199"/>
      <c r="B2399" s="199"/>
      <c r="C2399" s="199"/>
      <c r="D2399" s="199"/>
      <c r="E2399" s="199"/>
      <c r="F2399" s="199"/>
      <c r="G2399" s="199"/>
      <c r="H2399" s="199"/>
      <c r="I2399" s="199"/>
      <c r="J2399" s="199"/>
      <c r="K2399" s="205"/>
      <c r="L2399" s="199"/>
    </row>
    <row r="2400">
      <c r="A2400" s="199"/>
      <c r="B2400" s="199"/>
      <c r="C2400" s="199"/>
      <c r="D2400" s="199"/>
      <c r="E2400" s="199"/>
      <c r="F2400" s="199"/>
      <c r="G2400" s="199"/>
      <c r="H2400" s="199"/>
      <c r="I2400" s="199"/>
      <c r="J2400" s="199"/>
      <c r="K2400" s="205"/>
      <c r="L2400" s="199"/>
    </row>
    <row r="2401">
      <c r="A2401" s="199"/>
      <c r="B2401" s="199"/>
      <c r="C2401" s="199"/>
      <c r="D2401" s="199"/>
      <c r="E2401" s="199"/>
      <c r="F2401" s="199"/>
      <c r="G2401" s="199"/>
      <c r="H2401" s="199"/>
      <c r="I2401" s="199"/>
      <c r="J2401" s="199"/>
      <c r="K2401" s="205"/>
      <c r="L2401" s="199"/>
    </row>
    <row r="2402">
      <c r="A2402" s="199"/>
      <c r="B2402" s="199"/>
      <c r="C2402" s="199"/>
      <c r="D2402" s="199"/>
      <c r="E2402" s="199"/>
      <c r="F2402" s="199"/>
      <c r="G2402" s="199"/>
      <c r="H2402" s="199"/>
      <c r="I2402" s="199"/>
      <c r="J2402" s="199"/>
      <c r="K2402" s="205"/>
      <c r="L2402" s="199"/>
    </row>
    <row r="2403">
      <c r="A2403" s="199"/>
      <c r="B2403" s="199"/>
      <c r="C2403" s="199"/>
      <c r="D2403" s="199"/>
      <c r="E2403" s="199"/>
      <c r="F2403" s="199"/>
      <c r="G2403" s="199"/>
      <c r="H2403" s="199"/>
      <c r="I2403" s="199"/>
      <c r="J2403" s="199"/>
      <c r="K2403" s="205"/>
      <c r="L2403" s="199"/>
    </row>
    <row r="2404">
      <c r="A2404" s="199"/>
      <c r="B2404" s="199"/>
      <c r="C2404" s="199"/>
      <c r="D2404" s="199"/>
      <c r="E2404" s="199"/>
      <c r="F2404" s="199"/>
      <c r="G2404" s="199"/>
      <c r="H2404" s="199"/>
      <c r="I2404" s="199"/>
      <c r="J2404" s="199"/>
      <c r="K2404" s="205"/>
      <c r="L2404" s="199"/>
    </row>
    <row r="2405">
      <c r="A2405" s="199"/>
      <c r="B2405" s="199"/>
      <c r="C2405" s="199"/>
      <c r="D2405" s="199"/>
      <c r="E2405" s="199"/>
      <c r="F2405" s="199"/>
      <c r="G2405" s="199"/>
      <c r="H2405" s="199"/>
      <c r="I2405" s="199"/>
      <c r="J2405" s="199"/>
      <c r="K2405" s="205"/>
      <c r="L2405" s="199"/>
    </row>
    <row r="2406">
      <c r="A2406" s="199"/>
      <c r="B2406" s="199"/>
      <c r="C2406" s="199"/>
      <c r="D2406" s="199"/>
      <c r="E2406" s="199"/>
      <c r="F2406" s="199"/>
      <c r="G2406" s="199"/>
      <c r="H2406" s="199"/>
      <c r="I2406" s="199"/>
      <c r="J2406" s="199"/>
      <c r="K2406" s="205"/>
      <c r="L2406" s="199"/>
    </row>
    <row r="2407">
      <c r="A2407" s="199"/>
      <c r="B2407" s="199"/>
      <c r="C2407" s="199"/>
      <c r="D2407" s="199"/>
      <c r="E2407" s="199"/>
      <c r="F2407" s="199"/>
      <c r="G2407" s="199"/>
      <c r="H2407" s="199"/>
      <c r="I2407" s="199"/>
      <c r="J2407" s="199"/>
      <c r="K2407" s="205"/>
      <c r="L2407" s="199"/>
    </row>
    <row r="2408">
      <c r="A2408" s="199"/>
      <c r="B2408" s="199"/>
      <c r="C2408" s="199"/>
      <c r="D2408" s="199"/>
      <c r="E2408" s="199"/>
      <c r="F2408" s="199"/>
      <c r="G2408" s="199"/>
      <c r="H2408" s="199"/>
      <c r="I2408" s="199"/>
      <c r="J2408" s="199"/>
      <c r="K2408" s="205"/>
      <c r="L2408" s="199"/>
    </row>
    <row r="2409">
      <c r="A2409" s="199"/>
      <c r="B2409" s="199"/>
      <c r="C2409" s="199"/>
      <c r="D2409" s="199"/>
      <c r="E2409" s="199"/>
      <c r="F2409" s="199"/>
      <c r="G2409" s="199"/>
      <c r="H2409" s="199"/>
      <c r="I2409" s="199"/>
      <c r="J2409" s="199"/>
      <c r="K2409" s="205"/>
      <c r="L2409" s="199"/>
    </row>
    <row r="2410">
      <c r="A2410" s="199"/>
      <c r="B2410" s="199"/>
      <c r="C2410" s="199"/>
      <c r="D2410" s="199"/>
      <c r="E2410" s="199"/>
      <c r="F2410" s="199"/>
      <c r="G2410" s="199"/>
      <c r="H2410" s="199"/>
      <c r="I2410" s="199"/>
      <c r="J2410" s="199"/>
      <c r="K2410" s="205"/>
      <c r="L2410" s="199"/>
    </row>
    <row r="2411">
      <c r="A2411" s="199"/>
      <c r="B2411" s="199"/>
      <c r="C2411" s="199"/>
      <c r="D2411" s="199"/>
      <c r="E2411" s="199"/>
      <c r="F2411" s="199"/>
      <c r="G2411" s="199"/>
      <c r="H2411" s="199"/>
      <c r="I2411" s="199"/>
      <c r="J2411" s="199"/>
      <c r="K2411" s="205"/>
      <c r="L2411" s="199"/>
    </row>
    <row r="2412">
      <c r="A2412" s="199"/>
      <c r="B2412" s="199"/>
      <c r="C2412" s="199"/>
      <c r="D2412" s="199"/>
      <c r="E2412" s="199"/>
      <c r="F2412" s="199"/>
      <c r="G2412" s="199"/>
      <c r="H2412" s="199"/>
      <c r="I2412" s="199"/>
      <c r="J2412" s="199"/>
      <c r="K2412" s="205"/>
      <c r="L2412" s="199"/>
    </row>
    <row r="2413">
      <c r="A2413" s="199"/>
      <c r="B2413" s="199"/>
      <c r="C2413" s="199"/>
      <c r="D2413" s="199"/>
      <c r="E2413" s="199"/>
      <c r="F2413" s="199"/>
      <c r="G2413" s="199"/>
      <c r="H2413" s="199"/>
      <c r="I2413" s="199"/>
      <c r="J2413" s="199"/>
      <c r="K2413" s="205"/>
      <c r="L2413" s="199"/>
    </row>
    <row r="2414">
      <c r="A2414" s="199"/>
      <c r="B2414" s="199"/>
      <c r="C2414" s="199"/>
      <c r="D2414" s="199"/>
      <c r="E2414" s="199"/>
      <c r="F2414" s="199"/>
      <c r="G2414" s="199"/>
      <c r="H2414" s="199"/>
      <c r="I2414" s="199"/>
      <c r="J2414" s="199"/>
      <c r="K2414" s="205"/>
      <c r="L2414" s="199"/>
    </row>
    <row r="2415">
      <c r="A2415" s="199"/>
      <c r="B2415" s="199"/>
      <c r="C2415" s="199"/>
      <c r="D2415" s="199"/>
      <c r="E2415" s="199"/>
      <c r="F2415" s="199"/>
      <c r="G2415" s="199"/>
      <c r="H2415" s="199"/>
      <c r="I2415" s="199"/>
      <c r="J2415" s="199"/>
      <c r="K2415" s="205"/>
      <c r="L2415" s="199"/>
    </row>
    <row r="2416">
      <c r="A2416" s="199"/>
      <c r="B2416" s="199"/>
      <c r="C2416" s="199"/>
      <c r="D2416" s="199"/>
      <c r="E2416" s="199"/>
      <c r="F2416" s="199"/>
      <c r="G2416" s="199"/>
      <c r="H2416" s="199"/>
      <c r="I2416" s="199"/>
      <c r="J2416" s="199"/>
      <c r="K2416" s="205"/>
      <c r="L2416" s="199"/>
    </row>
    <row r="2417">
      <c r="A2417" s="199"/>
      <c r="B2417" s="199"/>
      <c r="C2417" s="199"/>
      <c r="D2417" s="199"/>
      <c r="E2417" s="199"/>
      <c r="F2417" s="199"/>
      <c r="G2417" s="199"/>
      <c r="H2417" s="199"/>
      <c r="I2417" s="199"/>
      <c r="J2417" s="199"/>
      <c r="K2417" s="205"/>
      <c r="L2417" s="199"/>
    </row>
    <row r="2418">
      <c r="A2418" s="199"/>
      <c r="B2418" s="199"/>
      <c r="C2418" s="199"/>
      <c r="D2418" s="199"/>
      <c r="E2418" s="199"/>
      <c r="F2418" s="199"/>
      <c r="G2418" s="199"/>
      <c r="H2418" s="199"/>
      <c r="I2418" s="199"/>
      <c r="J2418" s="199"/>
      <c r="K2418" s="205"/>
      <c r="L2418" s="199"/>
    </row>
    <row r="2419">
      <c r="A2419" s="199"/>
      <c r="B2419" s="199"/>
      <c r="C2419" s="199"/>
      <c r="D2419" s="199"/>
      <c r="E2419" s="199"/>
      <c r="F2419" s="199"/>
      <c r="G2419" s="199"/>
      <c r="H2419" s="199"/>
      <c r="I2419" s="199"/>
      <c r="J2419" s="199"/>
      <c r="K2419" s="205"/>
      <c r="L2419" s="199"/>
    </row>
    <row r="2420">
      <c r="A2420" s="199"/>
      <c r="B2420" s="199"/>
      <c r="C2420" s="199"/>
      <c r="D2420" s="199"/>
      <c r="E2420" s="199"/>
      <c r="F2420" s="199"/>
      <c r="G2420" s="199"/>
      <c r="H2420" s="199"/>
      <c r="I2420" s="199"/>
      <c r="J2420" s="199"/>
      <c r="K2420" s="205"/>
      <c r="L2420" s="199"/>
    </row>
    <row r="2421">
      <c r="A2421" s="199"/>
      <c r="B2421" s="199"/>
      <c r="C2421" s="199"/>
      <c r="D2421" s="199"/>
      <c r="E2421" s="199"/>
      <c r="F2421" s="199"/>
      <c r="G2421" s="199"/>
      <c r="H2421" s="199"/>
      <c r="I2421" s="199"/>
      <c r="J2421" s="199"/>
      <c r="K2421" s="205"/>
      <c r="L2421" s="199"/>
    </row>
    <row r="2422">
      <c r="A2422" s="199"/>
      <c r="B2422" s="199"/>
      <c r="C2422" s="199"/>
      <c r="D2422" s="199"/>
      <c r="E2422" s="199"/>
      <c r="F2422" s="199"/>
      <c r="G2422" s="199"/>
      <c r="H2422" s="199"/>
      <c r="I2422" s="199"/>
      <c r="J2422" s="199"/>
      <c r="K2422" s="205"/>
      <c r="L2422" s="199"/>
    </row>
    <row r="2423">
      <c r="A2423" s="199"/>
      <c r="B2423" s="199"/>
      <c r="C2423" s="199"/>
      <c r="D2423" s="199"/>
      <c r="E2423" s="199"/>
      <c r="F2423" s="199"/>
      <c r="G2423" s="199"/>
      <c r="H2423" s="199"/>
      <c r="I2423" s="199"/>
      <c r="J2423" s="199"/>
      <c r="K2423" s="205"/>
      <c r="L2423" s="199"/>
    </row>
    <row r="2424">
      <c r="A2424" s="199"/>
      <c r="B2424" s="199"/>
      <c r="C2424" s="199"/>
      <c r="D2424" s="199"/>
      <c r="E2424" s="199"/>
      <c r="F2424" s="199"/>
      <c r="G2424" s="199"/>
      <c r="H2424" s="199"/>
      <c r="I2424" s="199"/>
      <c r="J2424" s="199"/>
      <c r="K2424" s="205"/>
      <c r="L2424" s="199"/>
    </row>
    <row r="2425">
      <c r="A2425" s="199"/>
      <c r="B2425" s="199"/>
      <c r="C2425" s="199"/>
      <c r="D2425" s="199"/>
      <c r="E2425" s="199"/>
      <c r="F2425" s="199"/>
      <c r="G2425" s="199"/>
      <c r="H2425" s="199"/>
      <c r="I2425" s="199"/>
      <c r="J2425" s="199"/>
      <c r="K2425" s="205"/>
      <c r="L2425" s="199"/>
    </row>
    <row r="2426">
      <c r="A2426" s="199"/>
      <c r="B2426" s="199"/>
      <c r="C2426" s="199"/>
      <c r="D2426" s="199"/>
      <c r="E2426" s="199"/>
      <c r="F2426" s="199"/>
      <c r="G2426" s="199"/>
      <c r="H2426" s="199"/>
      <c r="I2426" s="199"/>
      <c r="J2426" s="199"/>
      <c r="K2426" s="205"/>
      <c r="L2426" s="199"/>
    </row>
    <row r="2427">
      <c r="A2427" s="199"/>
      <c r="B2427" s="199"/>
      <c r="C2427" s="199"/>
      <c r="D2427" s="199"/>
      <c r="E2427" s="199"/>
      <c r="F2427" s="199"/>
      <c r="G2427" s="199"/>
      <c r="H2427" s="199"/>
      <c r="I2427" s="199"/>
      <c r="J2427" s="199"/>
      <c r="K2427" s="205"/>
      <c r="L2427" s="199"/>
    </row>
    <row r="2428">
      <c r="A2428" s="199"/>
      <c r="B2428" s="199"/>
      <c r="C2428" s="199"/>
      <c r="D2428" s="199"/>
      <c r="E2428" s="199"/>
      <c r="F2428" s="199"/>
      <c r="G2428" s="199"/>
      <c r="H2428" s="199"/>
      <c r="I2428" s="199"/>
      <c r="J2428" s="199"/>
      <c r="K2428" s="205"/>
      <c r="L2428" s="199"/>
    </row>
    <row r="2429">
      <c r="A2429" s="199"/>
      <c r="B2429" s="199"/>
      <c r="C2429" s="199"/>
      <c r="D2429" s="199"/>
      <c r="E2429" s="199"/>
      <c r="F2429" s="199"/>
      <c r="G2429" s="199"/>
      <c r="H2429" s="199"/>
      <c r="I2429" s="199"/>
      <c r="J2429" s="199"/>
      <c r="K2429" s="205"/>
      <c r="L2429" s="199"/>
    </row>
    <row r="2430">
      <c r="A2430" s="199"/>
      <c r="B2430" s="199"/>
      <c r="C2430" s="199"/>
      <c r="D2430" s="199"/>
      <c r="E2430" s="199"/>
      <c r="F2430" s="199"/>
      <c r="G2430" s="199"/>
      <c r="H2430" s="199"/>
      <c r="I2430" s="199"/>
      <c r="J2430" s="199"/>
      <c r="K2430" s="205"/>
      <c r="L2430" s="199"/>
    </row>
    <row r="2431">
      <c r="A2431" s="199"/>
      <c r="B2431" s="199"/>
      <c r="C2431" s="199"/>
      <c r="D2431" s="199"/>
      <c r="E2431" s="199"/>
      <c r="F2431" s="199"/>
      <c r="G2431" s="199"/>
      <c r="H2431" s="199"/>
      <c r="I2431" s="199"/>
      <c r="J2431" s="199"/>
      <c r="K2431" s="205"/>
      <c r="L2431" s="199"/>
    </row>
    <row r="2432">
      <c r="A2432" s="199"/>
      <c r="B2432" s="199"/>
      <c r="C2432" s="199"/>
      <c r="D2432" s="199"/>
      <c r="E2432" s="199"/>
      <c r="F2432" s="199"/>
      <c r="G2432" s="199"/>
      <c r="H2432" s="199"/>
      <c r="I2432" s="199"/>
      <c r="J2432" s="199"/>
      <c r="K2432" s="205"/>
      <c r="L2432" s="199"/>
    </row>
    <row r="2433">
      <c r="A2433" s="199"/>
      <c r="B2433" s="199"/>
      <c r="C2433" s="199"/>
      <c r="D2433" s="199"/>
      <c r="E2433" s="199"/>
      <c r="F2433" s="199"/>
      <c r="G2433" s="199"/>
      <c r="H2433" s="199"/>
      <c r="I2433" s="199"/>
      <c r="J2433" s="199"/>
      <c r="K2433" s="205"/>
      <c r="L2433" s="199"/>
    </row>
    <row r="2434">
      <c r="A2434" s="199"/>
      <c r="B2434" s="199"/>
      <c r="C2434" s="199"/>
      <c r="D2434" s="199"/>
      <c r="E2434" s="199"/>
      <c r="F2434" s="199"/>
      <c r="G2434" s="199"/>
      <c r="H2434" s="199"/>
      <c r="I2434" s="199"/>
      <c r="J2434" s="199"/>
      <c r="K2434" s="205"/>
      <c r="L2434" s="199"/>
    </row>
    <row r="2435">
      <c r="A2435" s="199"/>
      <c r="B2435" s="199"/>
      <c r="C2435" s="199"/>
      <c r="D2435" s="199"/>
      <c r="E2435" s="199"/>
      <c r="F2435" s="199"/>
      <c r="G2435" s="199"/>
      <c r="H2435" s="199"/>
      <c r="I2435" s="199"/>
      <c r="J2435" s="199"/>
      <c r="K2435" s="205"/>
      <c r="L2435" s="199"/>
    </row>
    <row r="2436">
      <c r="A2436" s="199"/>
      <c r="B2436" s="199"/>
      <c r="C2436" s="199"/>
      <c r="D2436" s="199"/>
      <c r="E2436" s="199"/>
      <c r="F2436" s="199"/>
      <c r="G2436" s="199"/>
      <c r="H2436" s="199"/>
      <c r="I2436" s="199"/>
      <c r="J2436" s="199"/>
      <c r="K2436" s="205"/>
      <c r="L2436" s="199"/>
    </row>
    <row r="2437">
      <c r="A2437" s="199"/>
      <c r="B2437" s="199"/>
      <c r="C2437" s="199"/>
      <c r="D2437" s="199"/>
      <c r="E2437" s="199"/>
      <c r="F2437" s="199"/>
      <c r="G2437" s="199"/>
      <c r="H2437" s="199"/>
      <c r="I2437" s="199"/>
      <c r="J2437" s="199"/>
      <c r="K2437" s="205"/>
      <c r="L2437" s="199"/>
    </row>
    <row r="2438">
      <c r="A2438" s="199"/>
      <c r="B2438" s="199"/>
      <c r="C2438" s="199"/>
      <c r="D2438" s="199"/>
      <c r="E2438" s="199"/>
      <c r="F2438" s="199"/>
      <c r="G2438" s="199"/>
      <c r="H2438" s="199"/>
      <c r="I2438" s="199"/>
      <c r="J2438" s="199"/>
      <c r="K2438" s="205"/>
      <c r="L2438" s="199"/>
    </row>
    <row r="2439">
      <c r="A2439" s="199"/>
      <c r="B2439" s="199"/>
      <c r="C2439" s="199"/>
      <c r="D2439" s="199"/>
      <c r="E2439" s="199"/>
      <c r="F2439" s="199"/>
      <c r="G2439" s="199"/>
      <c r="H2439" s="199"/>
      <c r="I2439" s="199"/>
      <c r="J2439" s="199"/>
      <c r="K2439" s="205"/>
      <c r="L2439" s="199"/>
    </row>
    <row r="2440">
      <c r="A2440" s="199"/>
      <c r="B2440" s="199"/>
      <c r="C2440" s="199"/>
      <c r="D2440" s="199"/>
      <c r="E2440" s="199"/>
      <c r="F2440" s="199"/>
      <c r="G2440" s="199"/>
      <c r="H2440" s="199"/>
      <c r="I2440" s="199"/>
      <c r="J2440" s="199"/>
      <c r="K2440" s="205"/>
      <c r="L2440" s="199"/>
    </row>
    <row r="2441">
      <c r="A2441" s="199"/>
      <c r="B2441" s="199"/>
      <c r="C2441" s="199"/>
      <c r="D2441" s="199"/>
      <c r="E2441" s="199"/>
      <c r="F2441" s="199"/>
      <c r="G2441" s="199"/>
      <c r="H2441" s="199"/>
      <c r="I2441" s="199"/>
      <c r="J2441" s="199"/>
      <c r="K2441" s="205"/>
      <c r="L2441" s="199"/>
    </row>
    <row r="2442">
      <c r="A2442" s="199"/>
      <c r="B2442" s="199"/>
      <c r="C2442" s="199"/>
      <c r="D2442" s="199"/>
      <c r="E2442" s="199"/>
      <c r="F2442" s="199"/>
      <c r="G2442" s="199"/>
      <c r="H2442" s="199"/>
      <c r="I2442" s="199"/>
      <c r="J2442" s="199"/>
      <c r="K2442" s="205"/>
      <c r="L2442" s="199"/>
    </row>
    <row r="2443">
      <c r="A2443" s="199"/>
      <c r="B2443" s="199"/>
      <c r="C2443" s="199"/>
      <c r="D2443" s="199"/>
      <c r="E2443" s="199"/>
      <c r="F2443" s="199"/>
      <c r="G2443" s="199"/>
      <c r="H2443" s="199"/>
      <c r="I2443" s="199"/>
      <c r="J2443" s="199"/>
      <c r="K2443" s="205"/>
      <c r="L2443" s="199"/>
    </row>
    <row r="2444">
      <c r="A2444" s="199"/>
      <c r="B2444" s="199"/>
      <c r="C2444" s="199"/>
      <c r="D2444" s="199"/>
      <c r="E2444" s="199"/>
      <c r="F2444" s="199"/>
      <c r="G2444" s="199"/>
      <c r="H2444" s="199"/>
      <c r="I2444" s="199"/>
      <c r="J2444" s="199"/>
      <c r="K2444" s="205"/>
      <c r="L2444" s="199"/>
    </row>
    <row r="2445">
      <c r="A2445" s="199"/>
      <c r="B2445" s="199"/>
      <c r="C2445" s="199"/>
      <c r="D2445" s="199"/>
      <c r="E2445" s="199"/>
      <c r="F2445" s="199"/>
      <c r="G2445" s="199"/>
      <c r="H2445" s="199"/>
      <c r="I2445" s="199"/>
      <c r="J2445" s="199"/>
      <c r="K2445" s="205"/>
      <c r="L2445" s="199"/>
    </row>
    <row r="2446">
      <c r="A2446" s="199"/>
      <c r="B2446" s="199"/>
      <c r="C2446" s="199"/>
      <c r="D2446" s="199"/>
      <c r="E2446" s="199"/>
      <c r="F2446" s="199"/>
      <c r="G2446" s="199"/>
      <c r="H2446" s="199"/>
      <c r="I2446" s="199"/>
      <c r="J2446" s="199"/>
      <c r="K2446" s="205"/>
      <c r="L2446" s="199"/>
    </row>
    <row r="2447">
      <c r="A2447" s="199"/>
      <c r="B2447" s="199"/>
      <c r="C2447" s="199"/>
      <c r="D2447" s="199"/>
      <c r="E2447" s="199"/>
      <c r="F2447" s="199"/>
      <c r="G2447" s="199"/>
      <c r="H2447" s="199"/>
      <c r="I2447" s="199"/>
      <c r="J2447" s="199"/>
      <c r="K2447" s="205"/>
      <c r="L2447" s="199"/>
    </row>
    <row r="2448">
      <c r="A2448" s="199"/>
      <c r="B2448" s="199"/>
      <c r="C2448" s="199"/>
      <c r="D2448" s="199"/>
      <c r="E2448" s="199"/>
      <c r="F2448" s="199"/>
      <c r="G2448" s="199"/>
      <c r="H2448" s="199"/>
      <c r="I2448" s="199"/>
      <c r="J2448" s="199"/>
      <c r="K2448" s="205"/>
      <c r="L2448" s="199"/>
    </row>
    <row r="2449">
      <c r="A2449" s="199"/>
      <c r="B2449" s="199"/>
      <c r="C2449" s="199"/>
      <c r="D2449" s="199"/>
      <c r="E2449" s="199"/>
      <c r="F2449" s="199"/>
      <c r="G2449" s="199"/>
      <c r="H2449" s="199"/>
      <c r="I2449" s="199"/>
      <c r="J2449" s="199"/>
      <c r="K2449" s="205"/>
      <c r="L2449" s="199"/>
    </row>
    <row r="2450">
      <c r="A2450" s="199"/>
      <c r="B2450" s="199"/>
      <c r="C2450" s="199"/>
      <c r="D2450" s="199"/>
      <c r="E2450" s="199"/>
      <c r="F2450" s="199"/>
      <c r="G2450" s="199"/>
      <c r="H2450" s="199"/>
      <c r="I2450" s="199"/>
      <c r="J2450" s="199"/>
      <c r="K2450" s="205"/>
      <c r="L2450" s="199"/>
    </row>
    <row r="2451">
      <c r="A2451" s="199"/>
      <c r="B2451" s="199"/>
      <c r="C2451" s="199"/>
      <c r="D2451" s="199"/>
      <c r="E2451" s="199"/>
      <c r="F2451" s="199"/>
      <c r="G2451" s="199"/>
      <c r="H2451" s="199"/>
      <c r="I2451" s="199"/>
      <c r="J2451" s="199"/>
      <c r="K2451" s="205"/>
      <c r="L2451" s="199"/>
    </row>
    <row r="2452">
      <c r="A2452" s="199"/>
      <c r="B2452" s="199"/>
      <c r="C2452" s="199"/>
      <c r="D2452" s="199"/>
      <c r="E2452" s="199"/>
      <c r="F2452" s="199"/>
      <c r="G2452" s="199"/>
      <c r="H2452" s="199"/>
      <c r="I2452" s="199"/>
      <c r="J2452" s="199"/>
      <c r="K2452" s="205"/>
      <c r="L2452" s="199"/>
    </row>
    <row r="2453">
      <c r="A2453" s="199"/>
      <c r="B2453" s="199"/>
      <c r="C2453" s="199"/>
      <c r="D2453" s="199"/>
      <c r="E2453" s="199"/>
      <c r="F2453" s="199"/>
      <c r="G2453" s="199"/>
      <c r="H2453" s="199"/>
      <c r="I2453" s="199"/>
      <c r="J2453" s="199"/>
      <c r="K2453" s="205"/>
      <c r="L2453" s="199"/>
    </row>
    <row r="2454">
      <c r="A2454" s="199"/>
      <c r="B2454" s="199"/>
      <c r="C2454" s="199"/>
      <c r="D2454" s="199"/>
      <c r="E2454" s="199"/>
      <c r="F2454" s="199"/>
      <c r="G2454" s="199"/>
      <c r="H2454" s="199"/>
      <c r="I2454" s="199"/>
      <c r="J2454" s="199"/>
      <c r="K2454" s="205"/>
      <c r="L2454" s="199"/>
    </row>
    <row r="2455">
      <c r="A2455" s="199"/>
      <c r="B2455" s="199"/>
      <c r="C2455" s="199"/>
      <c r="D2455" s="199"/>
      <c r="E2455" s="199"/>
      <c r="F2455" s="199"/>
      <c r="G2455" s="199"/>
      <c r="H2455" s="199"/>
      <c r="I2455" s="199"/>
      <c r="J2455" s="199"/>
      <c r="K2455" s="205"/>
      <c r="L2455" s="199"/>
    </row>
    <row r="2456">
      <c r="A2456" s="199"/>
      <c r="B2456" s="199"/>
      <c r="C2456" s="199"/>
      <c r="D2456" s="199"/>
      <c r="E2456" s="199"/>
      <c r="F2456" s="199"/>
      <c r="G2456" s="199"/>
      <c r="H2456" s="199"/>
      <c r="I2456" s="199"/>
      <c r="J2456" s="199"/>
      <c r="K2456" s="205"/>
      <c r="L2456" s="199"/>
    </row>
    <row r="2457">
      <c r="A2457" s="199"/>
      <c r="B2457" s="199"/>
      <c r="C2457" s="199"/>
      <c r="D2457" s="199"/>
      <c r="E2457" s="199"/>
      <c r="F2457" s="199"/>
      <c r="G2457" s="199"/>
      <c r="H2457" s="199"/>
      <c r="I2457" s="199"/>
      <c r="J2457" s="199"/>
      <c r="K2457" s="205"/>
      <c r="L2457" s="199"/>
    </row>
    <row r="2458">
      <c r="A2458" s="199"/>
      <c r="B2458" s="199"/>
      <c r="C2458" s="199"/>
      <c r="D2458" s="199"/>
      <c r="E2458" s="199"/>
      <c r="F2458" s="199"/>
      <c r="G2458" s="199"/>
      <c r="H2458" s="199"/>
      <c r="I2458" s="199"/>
      <c r="J2458" s="199"/>
      <c r="K2458" s="205"/>
      <c r="L2458" s="199"/>
    </row>
    <row r="2459">
      <c r="A2459" s="199"/>
      <c r="B2459" s="199"/>
      <c r="C2459" s="199"/>
      <c r="D2459" s="199"/>
      <c r="E2459" s="199"/>
      <c r="F2459" s="199"/>
      <c r="G2459" s="199"/>
      <c r="H2459" s="199"/>
      <c r="I2459" s="199"/>
      <c r="J2459" s="199"/>
      <c r="K2459" s="205"/>
      <c r="L2459" s="199"/>
    </row>
    <row r="2460">
      <c r="A2460" s="199"/>
      <c r="B2460" s="199"/>
      <c r="C2460" s="199"/>
      <c r="D2460" s="199"/>
      <c r="E2460" s="199"/>
      <c r="F2460" s="199"/>
      <c r="G2460" s="199"/>
      <c r="H2460" s="199"/>
      <c r="I2460" s="199"/>
      <c r="J2460" s="199"/>
      <c r="K2460" s="205"/>
      <c r="L2460" s="199"/>
    </row>
    <row r="2461">
      <c r="A2461" s="199"/>
      <c r="B2461" s="199"/>
      <c r="C2461" s="199"/>
      <c r="D2461" s="199"/>
      <c r="E2461" s="199"/>
      <c r="F2461" s="199"/>
      <c r="G2461" s="199"/>
      <c r="H2461" s="199"/>
      <c r="I2461" s="199"/>
      <c r="J2461" s="199"/>
      <c r="K2461" s="205"/>
      <c r="L2461" s="199"/>
    </row>
    <row r="2462">
      <c r="A2462" s="199"/>
      <c r="B2462" s="199"/>
      <c r="C2462" s="199"/>
      <c r="D2462" s="199"/>
      <c r="E2462" s="199"/>
      <c r="F2462" s="199"/>
      <c r="G2462" s="199"/>
      <c r="H2462" s="199"/>
      <c r="I2462" s="199"/>
      <c r="J2462" s="199"/>
      <c r="K2462" s="205"/>
      <c r="L2462" s="199"/>
    </row>
    <row r="2463">
      <c r="A2463" s="199"/>
      <c r="B2463" s="199"/>
      <c r="C2463" s="199"/>
      <c r="D2463" s="199"/>
      <c r="E2463" s="199"/>
      <c r="F2463" s="199"/>
      <c r="G2463" s="199"/>
      <c r="H2463" s="199"/>
      <c r="I2463" s="199"/>
      <c r="J2463" s="199"/>
      <c r="K2463" s="205"/>
      <c r="L2463" s="199"/>
    </row>
    <row r="2464">
      <c r="A2464" s="199"/>
      <c r="B2464" s="199"/>
      <c r="C2464" s="199"/>
      <c r="D2464" s="199"/>
      <c r="E2464" s="199"/>
      <c r="F2464" s="199"/>
      <c r="G2464" s="199"/>
      <c r="H2464" s="199"/>
      <c r="I2464" s="199"/>
      <c r="J2464" s="199"/>
      <c r="K2464" s="205"/>
      <c r="L2464" s="199"/>
    </row>
    <row r="2465">
      <c r="A2465" s="199"/>
      <c r="B2465" s="199"/>
      <c r="C2465" s="199"/>
      <c r="D2465" s="199"/>
      <c r="E2465" s="199"/>
      <c r="F2465" s="199"/>
      <c r="G2465" s="199"/>
      <c r="H2465" s="199"/>
      <c r="I2465" s="199"/>
      <c r="J2465" s="199"/>
      <c r="K2465" s="205"/>
      <c r="L2465" s="199"/>
    </row>
    <row r="2466">
      <c r="A2466" s="199"/>
      <c r="B2466" s="199"/>
      <c r="C2466" s="199"/>
      <c r="D2466" s="199"/>
      <c r="E2466" s="199"/>
      <c r="F2466" s="199"/>
      <c r="G2466" s="199"/>
      <c r="H2466" s="199"/>
      <c r="I2466" s="199"/>
      <c r="J2466" s="199"/>
      <c r="K2466" s="205"/>
      <c r="L2466" s="199"/>
    </row>
    <row r="2467">
      <c r="A2467" s="199"/>
      <c r="B2467" s="199"/>
      <c r="C2467" s="199"/>
      <c r="D2467" s="199"/>
      <c r="E2467" s="199"/>
      <c r="F2467" s="199"/>
      <c r="G2467" s="199"/>
      <c r="H2467" s="199"/>
      <c r="I2467" s="199"/>
      <c r="J2467" s="199"/>
      <c r="K2467" s="205"/>
      <c r="L2467" s="199"/>
    </row>
    <row r="2468">
      <c r="A2468" s="199"/>
      <c r="B2468" s="199"/>
      <c r="C2468" s="199"/>
      <c r="D2468" s="199"/>
      <c r="E2468" s="199"/>
      <c r="F2468" s="199"/>
      <c r="G2468" s="199"/>
      <c r="H2468" s="199"/>
      <c r="I2468" s="199"/>
      <c r="J2468" s="199"/>
      <c r="K2468" s="205"/>
      <c r="L2468" s="199"/>
    </row>
    <row r="2469">
      <c r="A2469" s="199"/>
      <c r="B2469" s="199"/>
      <c r="C2469" s="199"/>
      <c r="D2469" s="199"/>
      <c r="E2469" s="199"/>
      <c r="F2469" s="199"/>
      <c r="G2469" s="199"/>
      <c r="H2469" s="199"/>
      <c r="I2469" s="199"/>
      <c r="J2469" s="199"/>
      <c r="K2469" s="205"/>
      <c r="L2469" s="199"/>
    </row>
    <row r="2470">
      <c r="A2470" s="199"/>
      <c r="B2470" s="199"/>
      <c r="C2470" s="199"/>
      <c r="D2470" s="199"/>
      <c r="E2470" s="199"/>
      <c r="F2470" s="199"/>
      <c r="G2470" s="199"/>
      <c r="H2470" s="199"/>
      <c r="I2470" s="199"/>
      <c r="J2470" s="199"/>
      <c r="K2470" s="205"/>
      <c r="L2470" s="199"/>
    </row>
    <row r="2471">
      <c r="A2471" s="199"/>
      <c r="B2471" s="199"/>
      <c r="C2471" s="199"/>
      <c r="D2471" s="199"/>
      <c r="E2471" s="199"/>
      <c r="F2471" s="199"/>
      <c r="G2471" s="199"/>
      <c r="H2471" s="199"/>
      <c r="I2471" s="199"/>
      <c r="J2471" s="199"/>
      <c r="K2471" s="205"/>
      <c r="L2471" s="199"/>
    </row>
    <row r="2472">
      <c r="A2472" s="199"/>
      <c r="B2472" s="199"/>
      <c r="C2472" s="199"/>
      <c r="D2472" s="199"/>
      <c r="E2472" s="199"/>
      <c r="F2472" s="199"/>
      <c r="G2472" s="199"/>
      <c r="H2472" s="199"/>
      <c r="I2472" s="199"/>
      <c r="J2472" s="199"/>
      <c r="K2472" s="205"/>
      <c r="L2472" s="199"/>
    </row>
    <row r="2473">
      <c r="A2473" s="199"/>
      <c r="B2473" s="199"/>
      <c r="C2473" s="199"/>
      <c r="D2473" s="199"/>
      <c r="E2473" s="199"/>
      <c r="F2473" s="199"/>
      <c r="G2473" s="199"/>
      <c r="H2473" s="199"/>
      <c r="I2473" s="199"/>
      <c r="J2473" s="199"/>
      <c r="K2473" s="205"/>
      <c r="L2473" s="199"/>
    </row>
    <row r="2474">
      <c r="A2474" s="199"/>
      <c r="B2474" s="199"/>
      <c r="C2474" s="199"/>
      <c r="D2474" s="199"/>
      <c r="E2474" s="199"/>
      <c r="F2474" s="199"/>
      <c r="G2474" s="199"/>
      <c r="H2474" s="199"/>
      <c r="I2474" s="199"/>
      <c r="J2474" s="199"/>
      <c r="K2474" s="205"/>
      <c r="L2474" s="199"/>
    </row>
    <row r="2475">
      <c r="A2475" s="199"/>
      <c r="B2475" s="199"/>
      <c r="C2475" s="199"/>
      <c r="D2475" s="199"/>
      <c r="E2475" s="199"/>
      <c r="F2475" s="199"/>
      <c r="G2475" s="199"/>
      <c r="H2475" s="199"/>
      <c r="I2475" s="199"/>
      <c r="J2475" s="199"/>
      <c r="K2475" s="205"/>
      <c r="L2475" s="199"/>
    </row>
    <row r="2476">
      <c r="A2476" s="199"/>
      <c r="B2476" s="199"/>
      <c r="C2476" s="199"/>
      <c r="D2476" s="199"/>
      <c r="E2476" s="199"/>
      <c r="F2476" s="199"/>
      <c r="G2476" s="199"/>
      <c r="H2476" s="199"/>
      <c r="I2476" s="199"/>
      <c r="J2476" s="199"/>
      <c r="K2476" s="205"/>
      <c r="L2476" s="199"/>
    </row>
    <row r="2477">
      <c r="A2477" s="199"/>
      <c r="B2477" s="199"/>
      <c r="C2477" s="199"/>
      <c r="D2477" s="199"/>
      <c r="E2477" s="199"/>
      <c r="F2477" s="199"/>
      <c r="G2477" s="199"/>
      <c r="H2477" s="199"/>
      <c r="I2477" s="199"/>
      <c r="J2477" s="199"/>
      <c r="K2477" s="205"/>
      <c r="L2477" s="199"/>
    </row>
    <row r="2478">
      <c r="A2478" s="199"/>
      <c r="B2478" s="199"/>
      <c r="C2478" s="199"/>
      <c r="D2478" s="199"/>
      <c r="E2478" s="199"/>
      <c r="F2478" s="199"/>
      <c r="G2478" s="199"/>
      <c r="H2478" s="199"/>
      <c r="I2478" s="199"/>
      <c r="J2478" s="199"/>
      <c r="K2478" s="205"/>
      <c r="L2478" s="199"/>
    </row>
    <row r="2479">
      <c r="A2479" s="199"/>
      <c r="B2479" s="199"/>
      <c r="C2479" s="199"/>
      <c r="D2479" s="199"/>
      <c r="E2479" s="199"/>
      <c r="F2479" s="199"/>
      <c r="G2479" s="199"/>
      <c r="H2479" s="199"/>
      <c r="I2479" s="199"/>
      <c r="J2479" s="199"/>
      <c r="K2479" s="205"/>
      <c r="L2479" s="199"/>
    </row>
    <row r="2480">
      <c r="A2480" s="199"/>
      <c r="B2480" s="199"/>
      <c r="C2480" s="199"/>
      <c r="D2480" s="199"/>
      <c r="E2480" s="199"/>
      <c r="F2480" s="199"/>
      <c r="G2480" s="199"/>
      <c r="H2480" s="199"/>
      <c r="I2480" s="199"/>
      <c r="J2480" s="199"/>
      <c r="K2480" s="205"/>
      <c r="L2480" s="199"/>
    </row>
    <row r="2481">
      <c r="A2481" s="199"/>
      <c r="B2481" s="199"/>
      <c r="C2481" s="199"/>
      <c r="D2481" s="199"/>
      <c r="E2481" s="199"/>
      <c r="F2481" s="199"/>
      <c r="G2481" s="199"/>
      <c r="H2481" s="199"/>
      <c r="I2481" s="199"/>
      <c r="J2481" s="199"/>
      <c r="K2481" s="205"/>
      <c r="L2481" s="199"/>
    </row>
    <row r="2482">
      <c r="A2482" s="199"/>
      <c r="B2482" s="199"/>
      <c r="C2482" s="199"/>
      <c r="D2482" s="199"/>
      <c r="E2482" s="199"/>
      <c r="F2482" s="199"/>
      <c r="G2482" s="199"/>
      <c r="H2482" s="199"/>
      <c r="I2482" s="199"/>
      <c r="J2482" s="199"/>
      <c r="K2482" s="205"/>
      <c r="L2482" s="199"/>
    </row>
    <row r="2483">
      <c r="A2483" s="199"/>
      <c r="B2483" s="199"/>
      <c r="C2483" s="199"/>
      <c r="D2483" s="199"/>
      <c r="E2483" s="199"/>
      <c r="F2483" s="199"/>
      <c r="G2483" s="199"/>
      <c r="H2483" s="199"/>
      <c r="I2483" s="199"/>
      <c r="J2483" s="199"/>
      <c r="K2483" s="205"/>
      <c r="L2483" s="199"/>
    </row>
    <row r="2484">
      <c r="A2484" s="199"/>
      <c r="B2484" s="199"/>
      <c r="C2484" s="199"/>
      <c r="D2484" s="199"/>
      <c r="E2484" s="199"/>
      <c r="F2484" s="199"/>
      <c r="G2484" s="199"/>
      <c r="H2484" s="199"/>
      <c r="I2484" s="199"/>
      <c r="J2484" s="199"/>
      <c r="K2484" s="205"/>
      <c r="L2484" s="199"/>
    </row>
    <row r="2485">
      <c r="A2485" s="199"/>
      <c r="B2485" s="199"/>
      <c r="C2485" s="199"/>
      <c r="D2485" s="199"/>
      <c r="E2485" s="199"/>
      <c r="F2485" s="199"/>
      <c r="G2485" s="199"/>
      <c r="H2485" s="199"/>
      <c r="I2485" s="199"/>
      <c r="J2485" s="199"/>
      <c r="K2485" s="205"/>
      <c r="L2485" s="199"/>
    </row>
    <row r="2486">
      <c r="A2486" s="199"/>
      <c r="B2486" s="199"/>
      <c r="C2486" s="199"/>
      <c r="D2486" s="199"/>
      <c r="E2486" s="199"/>
      <c r="F2486" s="199"/>
      <c r="G2486" s="199"/>
      <c r="H2486" s="199"/>
      <c r="I2486" s="199"/>
      <c r="J2486" s="199"/>
      <c r="K2486" s="205"/>
      <c r="L2486" s="199"/>
    </row>
    <row r="2487">
      <c r="A2487" s="199"/>
      <c r="B2487" s="199"/>
      <c r="C2487" s="199"/>
      <c r="D2487" s="199"/>
      <c r="E2487" s="199"/>
      <c r="F2487" s="199"/>
      <c r="G2487" s="199"/>
      <c r="H2487" s="199"/>
      <c r="I2487" s="199"/>
      <c r="J2487" s="199"/>
      <c r="K2487" s="205"/>
      <c r="L2487" s="199"/>
    </row>
    <row r="2488">
      <c r="A2488" s="199"/>
      <c r="B2488" s="199"/>
      <c r="C2488" s="199"/>
      <c r="D2488" s="199"/>
      <c r="E2488" s="199"/>
      <c r="F2488" s="199"/>
      <c r="G2488" s="199"/>
      <c r="H2488" s="199"/>
      <c r="I2488" s="199"/>
      <c r="J2488" s="199"/>
      <c r="K2488" s="205"/>
      <c r="L2488" s="199"/>
    </row>
    <row r="2489">
      <c r="A2489" s="199"/>
      <c r="B2489" s="199"/>
      <c r="C2489" s="199"/>
      <c r="D2489" s="199"/>
      <c r="E2489" s="199"/>
      <c r="F2489" s="199"/>
      <c r="G2489" s="199"/>
      <c r="H2489" s="199"/>
      <c r="I2489" s="199"/>
      <c r="J2489" s="199"/>
      <c r="K2489" s="205"/>
      <c r="L2489" s="199"/>
    </row>
    <row r="2490">
      <c r="A2490" s="199"/>
      <c r="B2490" s="199"/>
      <c r="C2490" s="199"/>
      <c r="D2490" s="199"/>
      <c r="E2490" s="199"/>
      <c r="F2490" s="199"/>
      <c r="G2490" s="199"/>
      <c r="H2490" s="199"/>
      <c r="I2490" s="199"/>
      <c r="J2490" s="199"/>
      <c r="K2490" s="205"/>
      <c r="L2490" s="199"/>
    </row>
    <row r="2491">
      <c r="A2491" s="199"/>
      <c r="B2491" s="199"/>
      <c r="C2491" s="199"/>
      <c r="D2491" s="199"/>
      <c r="E2491" s="199"/>
      <c r="F2491" s="199"/>
      <c r="G2491" s="199"/>
      <c r="H2491" s="199"/>
      <c r="I2491" s="199"/>
      <c r="J2491" s="199"/>
      <c r="K2491" s="205"/>
      <c r="L2491" s="199"/>
    </row>
    <row r="2492">
      <c r="A2492" s="199"/>
      <c r="B2492" s="199"/>
      <c r="C2492" s="199"/>
      <c r="D2492" s="199"/>
      <c r="E2492" s="199"/>
      <c r="F2492" s="199"/>
      <c r="G2492" s="199"/>
      <c r="H2492" s="199"/>
      <c r="I2492" s="199"/>
      <c r="J2492" s="199"/>
      <c r="K2492" s="205"/>
      <c r="L2492" s="199"/>
    </row>
    <row r="2493">
      <c r="A2493" s="199"/>
      <c r="B2493" s="199"/>
      <c r="C2493" s="199"/>
      <c r="D2493" s="199"/>
      <c r="E2493" s="199"/>
      <c r="F2493" s="199"/>
      <c r="G2493" s="199"/>
      <c r="H2493" s="199"/>
      <c r="I2493" s="199"/>
      <c r="J2493" s="199"/>
      <c r="K2493" s="205"/>
      <c r="L2493" s="199"/>
    </row>
    <row r="2494">
      <c r="A2494" s="199"/>
      <c r="B2494" s="199"/>
      <c r="C2494" s="199"/>
      <c r="D2494" s="199"/>
      <c r="E2494" s="199"/>
      <c r="F2494" s="199"/>
      <c r="G2494" s="199"/>
      <c r="H2494" s="199"/>
      <c r="I2494" s="199"/>
      <c r="J2494" s="199"/>
      <c r="K2494" s="205"/>
      <c r="L2494" s="199"/>
    </row>
    <row r="2495">
      <c r="A2495" s="199"/>
      <c r="B2495" s="199"/>
      <c r="C2495" s="199"/>
      <c r="D2495" s="199"/>
      <c r="E2495" s="199"/>
      <c r="F2495" s="199"/>
      <c r="G2495" s="199"/>
      <c r="H2495" s="199"/>
      <c r="I2495" s="199"/>
      <c r="J2495" s="199"/>
      <c r="K2495" s="205"/>
      <c r="L2495" s="199"/>
    </row>
    <row r="2496">
      <c r="A2496" s="199"/>
      <c r="B2496" s="199"/>
      <c r="C2496" s="199"/>
      <c r="D2496" s="199"/>
      <c r="E2496" s="199"/>
      <c r="F2496" s="199"/>
      <c r="G2496" s="199"/>
      <c r="H2496" s="199"/>
      <c r="I2496" s="199"/>
      <c r="J2496" s="199"/>
      <c r="K2496" s="205"/>
      <c r="L2496" s="199"/>
    </row>
    <row r="2497">
      <c r="A2497" s="199"/>
      <c r="B2497" s="199"/>
      <c r="C2497" s="199"/>
      <c r="D2497" s="199"/>
      <c r="E2497" s="199"/>
      <c r="F2497" s="199"/>
      <c r="G2497" s="199"/>
      <c r="H2497" s="199"/>
      <c r="I2497" s="199"/>
      <c r="J2497" s="199"/>
      <c r="K2497" s="205"/>
      <c r="L2497" s="199"/>
    </row>
    <row r="2498">
      <c r="A2498" s="199"/>
      <c r="B2498" s="199"/>
      <c r="C2498" s="199"/>
      <c r="D2498" s="199"/>
      <c r="E2498" s="199"/>
      <c r="F2498" s="199"/>
      <c r="G2498" s="199"/>
      <c r="H2498" s="199"/>
      <c r="I2498" s="199"/>
      <c r="J2498" s="199"/>
      <c r="K2498" s="205"/>
      <c r="L2498" s="199"/>
    </row>
    <row r="2499">
      <c r="A2499" s="199"/>
      <c r="B2499" s="199"/>
      <c r="C2499" s="199"/>
      <c r="D2499" s="199"/>
      <c r="E2499" s="199"/>
      <c r="F2499" s="199"/>
      <c r="G2499" s="199"/>
      <c r="H2499" s="199"/>
      <c r="I2499" s="199"/>
      <c r="J2499" s="199"/>
      <c r="K2499" s="205"/>
      <c r="L2499" s="199"/>
    </row>
    <row r="2500">
      <c r="A2500" s="199"/>
      <c r="B2500" s="199"/>
      <c r="C2500" s="199"/>
      <c r="D2500" s="199"/>
      <c r="E2500" s="199"/>
      <c r="F2500" s="199"/>
      <c r="G2500" s="199"/>
      <c r="H2500" s="199"/>
      <c r="I2500" s="199"/>
      <c r="J2500" s="199"/>
      <c r="K2500" s="205"/>
      <c r="L2500" s="199"/>
    </row>
    <row r="2501">
      <c r="A2501" s="199"/>
      <c r="B2501" s="199"/>
      <c r="C2501" s="199"/>
      <c r="D2501" s="199"/>
      <c r="E2501" s="199"/>
      <c r="F2501" s="199"/>
      <c r="G2501" s="199"/>
      <c r="H2501" s="199"/>
      <c r="I2501" s="199"/>
      <c r="J2501" s="199"/>
      <c r="K2501" s="205"/>
      <c r="L2501" s="199"/>
    </row>
    <row r="2502">
      <c r="A2502" s="199"/>
      <c r="B2502" s="199"/>
      <c r="C2502" s="199"/>
      <c r="D2502" s="199"/>
      <c r="E2502" s="199"/>
      <c r="F2502" s="199"/>
      <c r="G2502" s="199"/>
      <c r="H2502" s="199"/>
      <c r="I2502" s="199"/>
      <c r="J2502" s="199"/>
      <c r="K2502" s="205"/>
      <c r="L2502" s="199"/>
    </row>
    <row r="2503">
      <c r="A2503" s="199"/>
      <c r="B2503" s="199"/>
      <c r="C2503" s="199"/>
      <c r="D2503" s="199"/>
      <c r="E2503" s="199"/>
      <c r="F2503" s="199"/>
      <c r="G2503" s="199"/>
      <c r="H2503" s="199"/>
      <c r="I2503" s="199"/>
      <c r="J2503" s="199"/>
      <c r="K2503" s="205"/>
      <c r="L2503" s="199"/>
    </row>
    <row r="2504">
      <c r="A2504" s="199"/>
      <c r="B2504" s="199"/>
      <c r="C2504" s="199"/>
      <c r="D2504" s="199"/>
      <c r="E2504" s="199"/>
      <c r="F2504" s="199"/>
      <c r="G2504" s="199"/>
      <c r="H2504" s="199"/>
      <c r="I2504" s="199"/>
      <c r="J2504" s="199"/>
      <c r="K2504" s="205"/>
      <c r="L2504" s="199"/>
    </row>
    <row r="2505">
      <c r="A2505" s="199"/>
      <c r="B2505" s="199"/>
      <c r="C2505" s="199"/>
      <c r="D2505" s="199"/>
      <c r="E2505" s="199"/>
      <c r="F2505" s="199"/>
      <c r="G2505" s="199"/>
      <c r="H2505" s="199"/>
      <c r="I2505" s="199"/>
      <c r="J2505" s="199"/>
      <c r="K2505" s="205"/>
      <c r="L2505" s="199"/>
    </row>
    <row r="2506">
      <c r="A2506" s="199"/>
      <c r="B2506" s="199"/>
      <c r="C2506" s="199"/>
      <c r="D2506" s="199"/>
      <c r="E2506" s="199"/>
      <c r="F2506" s="199"/>
      <c r="G2506" s="199"/>
      <c r="H2506" s="199"/>
      <c r="I2506" s="199"/>
      <c r="J2506" s="199"/>
      <c r="K2506" s="205"/>
      <c r="L2506" s="199"/>
    </row>
    <row r="2507">
      <c r="A2507" s="199"/>
      <c r="B2507" s="199"/>
      <c r="C2507" s="199"/>
      <c r="D2507" s="199"/>
      <c r="E2507" s="199"/>
      <c r="F2507" s="199"/>
      <c r="G2507" s="199"/>
      <c r="H2507" s="199"/>
      <c r="I2507" s="199"/>
      <c r="J2507" s="199"/>
      <c r="K2507" s="205"/>
      <c r="L2507" s="199"/>
    </row>
    <row r="2508">
      <c r="A2508" s="199"/>
      <c r="B2508" s="199"/>
      <c r="C2508" s="199"/>
      <c r="D2508" s="199"/>
      <c r="E2508" s="199"/>
      <c r="F2508" s="199"/>
      <c r="G2508" s="199"/>
      <c r="H2508" s="199"/>
      <c r="I2508" s="199"/>
      <c r="J2508" s="199"/>
      <c r="K2508" s="205"/>
      <c r="L2508" s="199"/>
    </row>
    <row r="2509">
      <c r="A2509" s="199"/>
      <c r="B2509" s="199"/>
      <c r="C2509" s="199"/>
      <c r="D2509" s="199"/>
      <c r="E2509" s="199"/>
      <c r="F2509" s="199"/>
      <c r="G2509" s="199"/>
      <c r="H2509" s="199"/>
      <c r="I2509" s="199"/>
      <c r="J2509" s="199"/>
      <c r="K2509" s="205"/>
      <c r="L2509" s="199"/>
    </row>
    <row r="2510">
      <c r="A2510" s="199"/>
      <c r="B2510" s="199"/>
      <c r="C2510" s="199"/>
      <c r="D2510" s="199"/>
      <c r="E2510" s="199"/>
      <c r="F2510" s="199"/>
      <c r="G2510" s="199"/>
      <c r="H2510" s="199"/>
      <c r="I2510" s="199"/>
      <c r="J2510" s="199"/>
      <c r="K2510" s="205"/>
      <c r="L2510" s="199"/>
    </row>
    <row r="2511">
      <c r="A2511" s="199"/>
      <c r="B2511" s="199"/>
      <c r="C2511" s="199"/>
      <c r="D2511" s="199"/>
      <c r="E2511" s="199"/>
      <c r="F2511" s="199"/>
      <c r="G2511" s="199"/>
      <c r="H2511" s="199"/>
      <c r="I2511" s="199"/>
      <c r="J2511" s="199"/>
      <c r="K2511" s="205"/>
      <c r="L2511" s="199"/>
    </row>
    <row r="2512">
      <c r="A2512" s="199"/>
      <c r="B2512" s="199"/>
      <c r="C2512" s="199"/>
      <c r="D2512" s="199"/>
      <c r="E2512" s="199"/>
      <c r="F2512" s="199"/>
      <c r="G2512" s="199"/>
      <c r="H2512" s="199"/>
      <c r="I2512" s="199"/>
      <c r="J2512" s="199"/>
      <c r="K2512" s="205"/>
      <c r="L2512" s="199"/>
    </row>
    <row r="2513">
      <c r="A2513" s="199"/>
      <c r="B2513" s="199"/>
      <c r="C2513" s="199"/>
      <c r="D2513" s="199"/>
      <c r="E2513" s="199"/>
      <c r="F2513" s="199"/>
      <c r="G2513" s="199"/>
      <c r="H2513" s="199"/>
      <c r="I2513" s="199"/>
      <c r="J2513" s="199"/>
      <c r="K2513" s="205"/>
      <c r="L2513" s="199"/>
    </row>
    <row r="2514">
      <c r="A2514" s="199"/>
      <c r="B2514" s="199"/>
      <c r="C2514" s="199"/>
      <c r="D2514" s="199"/>
      <c r="E2514" s="199"/>
      <c r="F2514" s="199"/>
      <c r="G2514" s="199"/>
      <c r="H2514" s="199"/>
      <c r="I2514" s="199"/>
      <c r="J2514" s="199"/>
      <c r="K2514" s="205"/>
      <c r="L2514" s="199"/>
    </row>
    <row r="2515">
      <c r="A2515" s="199"/>
      <c r="B2515" s="199"/>
      <c r="C2515" s="199"/>
      <c r="D2515" s="199"/>
      <c r="E2515" s="199"/>
      <c r="F2515" s="199"/>
      <c r="G2515" s="199"/>
      <c r="H2515" s="199"/>
      <c r="I2515" s="199"/>
      <c r="J2515" s="199"/>
      <c r="K2515" s="205"/>
      <c r="L2515" s="199"/>
    </row>
    <row r="2516">
      <c r="A2516" s="199"/>
      <c r="B2516" s="199"/>
      <c r="C2516" s="199"/>
      <c r="D2516" s="199"/>
      <c r="E2516" s="199"/>
      <c r="F2516" s="199"/>
      <c r="G2516" s="199"/>
      <c r="H2516" s="199"/>
      <c r="I2516" s="199"/>
      <c r="J2516" s="199"/>
      <c r="K2516" s="205"/>
      <c r="L2516" s="199"/>
    </row>
    <row r="2517">
      <c r="A2517" s="199"/>
      <c r="B2517" s="199"/>
      <c r="C2517" s="199"/>
      <c r="D2517" s="199"/>
      <c r="E2517" s="199"/>
      <c r="F2517" s="199"/>
      <c r="G2517" s="199"/>
      <c r="H2517" s="199"/>
      <c r="I2517" s="199"/>
      <c r="J2517" s="199"/>
      <c r="K2517" s="205"/>
      <c r="L2517" s="199"/>
    </row>
    <row r="2518">
      <c r="A2518" s="199"/>
      <c r="B2518" s="199"/>
      <c r="C2518" s="199"/>
      <c r="D2518" s="199"/>
      <c r="E2518" s="199"/>
      <c r="F2518" s="199"/>
      <c r="G2518" s="199"/>
      <c r="H2518" s="199"/>
      <c r="I2518" s="199"/>
      <c r="J2518" s="199"/>
      <c r="K2518" s="205"/>
      <c r="L2518" s="199"/>
    </row>
    <row r="2519">
      <c r="A2519" s="199"/>
      <c r="B2519" s="199"/>
      <c r="C2519" s="199"/>
      <c r="D2519" s="199"/>
      <c r="E2519" s="199"/>
      <c r="F2519" s="199"/>
      <c r="G2519" s="199"/>
      <c r="H2519" s="199"/>
      <c r="I2519" s="199"/>
      <c r="J2519" s="199"/>
      <c r="K2519" s="205"/>
      <c r="L2519" s="199"/>
    </row>
    <row r="2520">
      <c r="A2520" s="199"/>
      <c r="B2520" s="199"/>
      <c r="C2520" s="199"/>
      <c r="D2520" s="199"/>
      <c r="E2520" s="199"/>
      <c r="F2520" s="199"/>
      <c r="G2520" s="199"/>
      <c r="H2520" s="199"/>
      <c r="I2520" s="199"/>
      <c r="J2520" s="199"/>
      <c r="K2520" s="205"/>
      <c r="L2520" s="199"/>
    </row>
    <row r="2521">
      <c r="A2521" s="199"/>
      <c r="B2521" s="199"/>
      <c r="C2521" s="199"/>
      <c r="D2521" s="199"/>
      <c r="E2521" s="199"/>
      <c r="F2521" s="199"/>
      <c r="G2521" s="199"/>
      <c r="H2521" s="199"/>
      <c r="I2521" s="199"/>
      <c r="J2521" s="199"/>
      <c r="K2521" s="205"/>
      <c r="L2521" s="199"/>
    </row>
    <row r="2522">
      <c r="A2522" s="199"/>
      <c r="B2522" s="199"/>
      <c r="C2522" s="199"/>
      <c r="D2522" s="199"/>
      <c r="E2522" s="199"/>
      <c r="F2522" s="199"/>
      <c r="G2522" s="199"/>
      <c r="H2522" s="199"/>
      <c r="I2522" s="199"/>
      <c r="J2522" s="199"/>
      <c r="K2522" s="205"/>
      <c r="L2522" s="199"/>
    </row>
    <row r="2523">
      <c r="A2523" s="199"/>
      <c r="B2523" s="199"/>
      <c r="C2523" s="199"/>
      <c r="D2523" s="199"/>
      <c r="E2523" s="199"/>
      <c r="F2523" s="199"/>
      <c r="G2523" s="199"/>
      <c r="H2523" s="199"/>
      <c r="I2523" s="199"/>
      <c r="J2523" s="199"/>
      <c r="K2523" s="205"/>
      <c r="L2523" s="199"/>
    </row>
    <row r="2524">
      <c r="A2524" s="199"/>
      <c r="B2524" s="199"/>
      <c r="C2524" s="199"/>
      <c r="D2524" s="199"/>
      <c r="E2524" s="199"/>
      <c r="F2524" s="199"/>
      <c r="G2524" s="199"/>
      <c r="H2524" s="199"/>
      <c r="I2524" s="199"/>
      <c r="J2524" s="199"/>
      <c r="K2524" s="205"/>
      <c r="L2524" s="199"/>
    </row>
    <row r="2525">
      <c r="A2525" s="199"/>
      <c r="B2525" s="199"/>
      <c r="C2525" s="199"/>
      <c r="D2525" s="199"/>
      <c r="E2525" s="199"/>
      <c r="F2525" s="199"/>
      <c r="G2525" s="199"/>
      <c r="H2525" s="199"/>
      <c r="I2525" s="199"/>
      <c r="J2525" s="199"/>
      <c r="K2525" s="205"/>
      <c r="L2525" s="199"/>
    </row>
    <row r="2526">
      <c r="A2526" s="199"/>
      <c r="B2526" s="199"/>
      <c r="C2526" s="199"/>
      <c r="D2526" s="199"/>
      <c r="E2526" s="199"/>
      <c r="F2526" s="199"/>
      <c r="G2526" s="199"/>
      <c r="H2526" s="199"/>
      <c r="I2526" s="199"/>
      <c r="J2526" s="199"/>
      <c r="K2526" s="205"/>
      <c r="L2526" s="199"/>
    </row>
    <row r="2527">
      <c r="A2527" s="199"/>
      <c r="B2527" s="199"/>
      <c r="C2527" s="199"/>
      <c r="D2527" s="199"/>
      <c r="E2527" s="199"/>
      <c r="F2527" s="199"/>
      <c r="G2527" s="199"/>
      <c r="H2527" s="199"/>
      <c r="I2527" s="199"/>
      <c r="J2527" s="199"/>
      <c r="K2527" s="205"/>
      <c r="L2527" s="199"/>
    </row>
    <row r="2528">
      <c r="A2528" s="199"/>
      <c r="B2528" s="199"/>
      <c r="C2528" s="199"/>
      <c r="D2528" s="199"/>
      <c r="E2528" s="199"/>
      <c r="F2528" s="199"/>
      <c r="G2528" s="199"/>
      <c r="H2528" s="199"/>
      <c r="I2528" s="199"/>
      <c r="J2528" s="199"/>
      <c r="K2528" s="205"/>
      <c r="L2528" s="199"/>
    </row>
    <row r="2529">
      <c r="A2529" s="199"/>
      <c r="B2529" s="199"/>
      <c r="C2529" s="199"/>
      <c r="D2529" s="199"/>
      <c r="E2529" s="199"/>
      <c r="F2529" s="199"/>
      <c r="G2529" s="199"/>
      <c r="H2529" s="199"/>
      <c r="I2529" s="199"/>
      <c r="J2529" s="199"/>
      <c r="K2529" s="205"/>
      <c r="L2529" s="199"/>
    </row>
    <row r="2530">
      <c r="A2530" s="199"/>
      <c r="B2530" s="199"/>
      <c r="C2530" s="199"/>
      <c r="D2530" s="199"/>
      <c r="E2530" s="199"/>
      <c r="F2530" s="199"/>
      <c r="G2530" s="199"/>
      <c r="H2530" s="199"/>
      <c r="I2530" s="199"/>
      <c r="J2530" s="199"/>
      <c r="K2530" s="205"/>
      <c r="L2530" s="199"/>
    </row>
    <row r="2531">
      <c r="A2531" s="199"/>
      <c r="B2531" s="199"/>
      <c r="C2531" s="199"/>
      <c r="D2531" s="199"/>
      <c r="E2531" s="199"/>
      <c r="F2531" s="199"/>
      <c r="G2531" s="199"/>
      <c r="H2531" s="199"/>
      <c r="I2531" s="199"/>
      <c r="J2531" s="199"/>
      <c r="K2531" s="205"/>
      <c r="L2531" s="199"/>
    </row>
    <row r="2532">
      <c r="A2532" s="199"/>
      <c r="B2532" s="199"/>
      <c r="C2532" s="199"/>
      <c r="D2532" s="199"/>
      <c r="E2532" s="199"/>
      <c r="F2532" s="199"/>
      <c r="G2532" s="199"/>
      <c r="H2532" s="199"/>
      <c r="I2532" s="199"/>
      <c r="J2532" s="199"/>
      <c r="K2532" s="205"/>
      <c r="L2532" s="199"/>
    </row>
    <row r="2533">
      <c r="A2533" s="199"/>
      <c r="B2533" s="199"/>
      <c r="C2533" s="199"/>
      <c r="D2533" s="199"/>
      <c r="E2533" s="199"/>
      <c r="F2533" s="199"/>
      <c r="G2533" s="199"/>
      <c r="H2533" s="199"/>
      <c r="I2533" s="199"/>
      <c r="J2533" s="199"/>
      <c r="K2533" s="205"/>
      <c r="L2533" s="199"/>
    </row>
    <row r="2534">
      <c r="A2534" s="199"/>
      <c r="B2534" s="199"/>
      <c r="C2534" s="199"/>
      <c r="D2534" s="199"/>
      <c r="E2534" s="199"/>
      <c r="F2534" s="199"/>
      <c r="G2534" s="199"/>
      <c r="H2534" s="199"/>
      <c r="I2534" s="199"/>
      <c r="J2534" s="199"/>
      <c r="K2534" s="205"/>
      <c r="L2534" s="199"/>
    </row>
    <row r="2535">
      <c r="A2535" s="199"/>
      <c r="B2535" s="199"/>
      <c r="C2535" s="199"/>
      <c r="D2535" s="199"/>
      <c r="E2535" s="199"/>
      <c r="F2535" s="199"/>
      <c r="G2535" s="199"/>
      <c r="H2535" s="199"/>
      <c r="I2535" s="199"/>
      <c r="J2535" s="199"/>
      <c r="K2535" s="205"/>
      <c r="L2535" s="199"/>
    </row>
    <row r="2536">
      <c r="A2536" s="199"/>
      <c r="B2536" s="199"/>
      <c r="C2536" s="199"/>
      <c r="D2536" s="199"/>
      <c r="E2536" s="199"/>
      <c r="F2536" s="199"/>
      <c r="G2536" s="199"/>
      <c r="H2536" s="199"/>
      <c r="I2536" s="199"/>
      <c r="J2536" s="199"/>
      <c r="K2536" s="205"/>
      <c r="L2536" s="199"/>
    </row>
    <row r="2537">
      <c r="A2537" s="199"/>
      <c r="B2537" s="199"/>
      <c r="C2537" s="199"/>
      <c r="D2537" s="199"/>
      <c r="E2537" s="199"/>
      <c r="F2537" s="199"/>
      <c r="G2537" s="199"/>
      <c r="H2537" s="199"/>
      <c r="I2537" s="199"/>
      <c r="J2537" s="199"/>
      <c r="K2537" s="205"/>
      <c r="L2537" s="199"/>
    </row>
    <row r="2538">
      <c r="A2538" s="199"/>
      <c r="B2538" s="199"/>
      <c r="C2538" s="199"/>
      <c r="D2538" s="199"/>
      <c r="E2538" s="199"/>
      <c r="F2538" s="199"/>
      <c r="G2538" s="199"/>
      <c r="H2538" s="199"/>
      <c r="I2538" s="199"/>
      <c r="J2538" s="199"/>
      <c r="K2538" s="205"/>
      <c r="L2538" s="199"/>
    </row>
    <row r="2539">
      <c r="A2539" s="199"/>
      <c r="B2539" s="199"/>
      <c r="C2539" s="199"/>
      <c r="D2539" s="199"/>
      <c r="E2539" s="199"/>
      <c r="F2539" s="199"/>
      <c r="G2539" s="199"/>
      <c r="H2539" s="199"/>
      <c r="I2539" s="199"/>
      <c r="J2539" s="199"/>
      <c r="K2539" s="205"/>
      <c r="L2539" s="199"/>
    </row>
    <row r="2540">
      <c r="A2540" s="199"/>
      <c r="B2540" s="199"/>
      <c r="C2540" s="199"/>
      <c r="D2540" s="199"/>
      <c r="E2540" s="199"/>
      <c r="F2540" s="199"/>
      <c r="G2540" s="199"/>
      <c r="H2540" s="199"/>
      <c r="I2540" s="199"/>
      <c r="J2540" s="199"/>
      <c r="K2540" s="205"/>
      <c r="L2540" s="199"/>
    </row>
    <row r="2541">
      <c r="A2541" s="199"/>
      <c r="B2541" s="199"/>
      <c r="C2541" s="199"/>
      <c r="D2541" s="199"/>
      <c r="E2541" s="199"/>
      <c r="F2541" s="199"/>
      <c r="G2541" s="199"/>
      <c r="H2541" s="199"/>
      <c r="I2541" s="199"/>
      <c r="J2541" s="199"/>
      <c r="K2541" s="205"/>
      <c r="L2541" s="199"/>
    </row>
    <row r="2542">
      <c r="A2542" s="199"/>
      <c r="B2542" s="199"/>
      <c r="C2542" s="199"/>
      <c r="D2542" s="199"/>
      <c r="E2542" s="199"/>
      <c r="F2542" s="199"/>
      <c r="G2542" s="199"/>
      <c r="H2542" s="199"/>
      <c r="I2542" s="199"/>
      <c r="J2542" s="199"/>
      <c r="K2542" s="205"/>
      <c r="L2542" s="199"/>
    </row>
    <row r="2543">
      <c r="A2543" s="199"/>
      <c r="B2543" s="199"/>
      <c r="C2543" s="199"/>
      <c r="D2543" s="199"/>
      <c r="E2543" s="199"/>
      <c r="F2543" s="199"/>
      <c r="G2543" s="199"/>
      <c r="H2543" s="199"/>
      <c r="I2543" s="199"/>
      <c r="J2543" s="199"/>
      <c r="K2543" s="205"/>
      <c r="L2543" s="199"/>
    </row>
    <row r="2544">
      <c r="A2544" s="199"/>
      <c r="B2544" s="199"/>
      <c r="C2544" s="199"/>
      <c r="D2544" s="199"/>
      <c r="E2544" s="199"/>
      <c r="F2544" s="199"/>
      <c r="G2544" s="199"/>
      <c r="H2544" s="199"/>
      <c r="I2544" s="199"/>
      <c r="J2544" s="199"/>
      <c r="K2544" s="205"/>
      <c r="L2544" s="199"/>
    </row>
    <row r="2545">
      <c r="A2545" s="199"/>
      <c r="B2545" s="199"/>
      <c r="C2545" s="199"/>
      <c r="D2545" s="199"/>
      <c r="E2545" s="199"/>
      <c r="F2545" s="199"/>
      <c r="G2545" s="199"/>
      <c r="H2545" s="199"/>
      <c r="I2545" s="199"/>
      <c r="J2545" s="199"/>
      <c r="K2545" s="205"/>
      <c r="L2545" s="199"/>
    </row>
    <row r="2546">
      <c r="A2546" s="199"/>
      <c r="B2546" s="199"/>
      <c r="C2546" s="199"/>
      <c r="D2546" s="199"/>
      <c r="E2546" s="199"/>
      <c r="F2546" s="199"/>
      <c r="G2546" s="199"/>
      <c r="H2546" s="199"/>
      <c r="I2546" s="199"/>
      <c r="J2546" s="199"/>
      <c r="K2546" s="205"/>
      <c r="L2546" s="199"/>
    </row>
    <row r="2547">
      <c r="A2547" s="199"/>
      <c r="B2547" s="199"/>
      <c r="C2547" s="199"/>
      <c r="D2547" s="199"/>
      <c r="E2547" s="199"/>
      <c r="F2547" s="199"/>
      <c r="G2547" s="199"/>
      <c r="H2547" s="199"/>
      <c r="I2547" s="199"/>
      <c r="J2547" s="199"/>
      <c r="K2547" s="205"/>
      <c r="L2547" s="199"/>
    </row>
    <row r="2548">
      <c r="A2548" s="199"/>
      <c r="B2548" s="199"/>
      <c r="C2548" s="199"/>
      <c r="D2548" s="199"/>
      <c r="E2548" s="199"/>
      <c r="F2548" s="199"/>
      <c r="G2548" s="199"/>
      <c r="H2548" s="199"/>
      <c r="I2548" s="199"/>
      <c r="J2548" s="199"/>
      <c r="K2548" s="205"/>
      <c r="L2548" s="199"/>
    </row>
    <row r="2549">
      <c r="A2549" s="199"/>
      <c r="B2549" s="199"/>
      <c r="C2549" s="199"/>
      <c r="D2549" s="199"/>
      <c r="E2549" s="199"/>
      <c r="F2549" s="199"/>
      <c r="G2549" s="199"/>
      <c r="H2549" s="199"/>
      <c r="I2549" s="199"/>
      <c r="J2549" s="199"/>
      <c r="K2549" s="205"/>
      <c r="L2549" s="199"/>
    </row>
    <row r="2550">
      <c r="A2550" s="199"/>
      <c r="B2550" s="199"/>
      <c r="C2550" s="199"/>
      <c r="D2550" s="199"/>
      <c r="E2550" s="199"/>
      <c r="F2550" s="199"/>
      <c r="G2550" s="199"/>
      <c r="H2550" s="199"/>
      <c r="I2550" s="199"/>
      <c r="J2550" s="199"/>
      <c r="K2550" s="205"/>
      <c r="L2550" s="199"/>
    </row>
    <row r="2551">
      <c r="A2551" s="199"/>
      <c r="B2551" s="199"/>
      <c r="C2551" s="199"/>
      <c r="D2551" s="199"/>
      <c r="E2551" s="199"/>
      <c r="F2551" s="199"/>
      <c r="G2551" s="199"/>
      <c r="H2551" s="199"/>
      <c r="I2551" s="199"/>
      <c r="J2551" s="199"/>
      <c r="K2551" s="205"/>
      <c r="L2551" s="199"/>
    </row>
    <row r="2552">
      <c r="A2552" s="199"/>
      <c r="B2552" s="199"/>
      <c r="C2552" s="199"/>
      <c r="D2552" s="199"/>
      <c r="E2552" s="199"/>
      <c r="F2552" s="199"/>
      <c r="G2552" s="199"/>
      <c r="H2552" s="199"/>
      <c r="I2552" s="199"/>
      <c r="J2552" s="199"/>
      <c r="K2552" s="205"/>
      <c r="L2552" s="199"/>
    </row>
    <row r="2553">
      <c r="A2553" s="199"/>
      <c r="B2553" s="199"/>
      <c r="C2553" s="199"/>
      <c r="D2553" s="199"/>
      <c r="E2553" s="199"/>
      <c r="F2553" s="199"/>
      <c r="G2553" s="199"/>
      <c r="H2553" s="199"/>
      <c r="I2553" s="199"/>
      <c r="J2553" s="199"/>
      <c r="K2553" s="205"/>
      <c r="L2553" s="199"/>
    </row>
    <row r="2554">
      <c r="A2554" s="199"/>
      <c r="B2554" s="199"/>
      <c r="C2554" s="199"/>
      <c r="D2554" s="199"/>
      <c r="E2554" s="199"/>
      <c r="F2554" s="199"/>
      <c r="G2554" s="199"/>
      <c r="H2554" s="199"/>
      <c r="I2554" s="199"/>
      <c r="J2554" s="199"/>
      <c r="K2554" s="205"/>
      <c r="L2554" s="199"/>
    </row>
    <row r="2555">
      <c r="A2555" s="199"/>
      <c r="B2555" s="199"/>
      <c r="C2555" s="199"/>
      <c r="D2555" s="199"/>
      <c r="E2555" s="199"/>
      <c r="F2555" s="199"/>
      <c r="G2555" s="199"/>
      <c r="H2555" s="199"/>
      <c r="I2555" s="199"/>
      <c r="J2555" s="199"/>
      <c r="K2555" s="205"/>
      <c r="L2555" s="199"/>
    </row>
    <row r="2556">
      <c r="A2556" s="199"/>
      <c r="B2556" s="199"/>
      <c r="C2556" s="199"/>
      <c r="D2556" s="199"/>
      <c r="E2556" s="199"/>
      <c r="F2556" s="199"/>
      <c r="G2556" s="199"/>
      <c r="H2556" s="199"/>
      <c r="I2556" s="199"/>
      <c r="J2556" s="199"/>
      <c r="K2556" s="205"/>
      <c r="L2556" s="199"/>
    </row>
    <row r="2557">
      <c r="A2557" s="199"/>
      <c r="B2557" s="199"/>
      <c r="C2557" s="199"/>
      <c r="D2557" s="199"/>
      <c r="E2557" s="199"/>
      <c r="F2557" s="199"/>
      <c r="G2557" s="199"/>
      <c r="H2557" s="199"/>
      <c r="I2557" s="199"/>
      <c r="J2557" s="199"/>
      <c r="K2557" s="205"/>
      <c r="L2557" s="199"/>
    </row>
    <row r="2558">
      <c r="A2558" s="199"/>
      <c r="B2558" s="199"/>
      <c r="C2558" s="199"/>
      <c r="D2558" s="199"/>
      <c r="E2558" s="199"/>
      <c r="F2558" s="199"/>
      <c r="G2558" s="199"/>
      <c r="H2558" s="199"/>
      <c r="I2558" s="199"/>
      <c r="J2558" s="199"/>
      <c r="K2558" s="205"/>
      <c r="L2558" s="199"/>
    </row>
    <row r="2559">
      <c r="A2559" s="199"/>
      <c r="B2559" s="199"/>
      <c r="C2559" s="199"/>
      <c r="D2559" s="199"/>
      <c r="E2559" s="199"/>
      <c r="F2559" s="199"/>
      <c r="G2559" s="199"/>
      <c r="H2559" s="199"/>
      <c r="I2559" s="199"/>
      <c r="J2559" s="199"/>
      <c r="K2559" s="205"/>
      <c r="L2559" s="199"/>
    </row>
    <row r="2560">
      <c r="A2560" s="199"/>
      <c r="B2560" s="199"/>
      <c r="C2560" s="199"/>
      <c r="D2560" s="199"/>
      <c r="E2560" s="199"/>
      <c r="F2560" s="199"/>
      <c r="G2560" s="199"/>
      <c r="H2560" s="199"/>
      <c r="I2560" s="199"/>
      <c r="J2560" s="199"/>
      <c r="K2560" s="205"/>
      <c r="L2560" s="199"/>
    </row>
    <row r="2561">
      <c r="A2561" s="199"/>
      <c r="B2561" s="199"/>
      <c r="C2561" s="199"/>
      <c r="D2561" s="199"/>
      <c r="E2561" s="199"/>
      <c r="F2561" s="199"/>
      <c r="G2561" s="199"/>
      <c r="H2561" s="199"/>
      <c r="I2561" s="199"/>
      <c r="J2561" s="199"/>
      <c r="K2561" s="205"/>
      <c r="L2561" s="199"/>
    </row>
    <row r="2562">
      <c r="A2562" s="199"/>
      <c r="B2562" s="199"/>
      <c r="C2562" s="199"/>
      <c r="D2562" s="199"/>
      <c r="E2562" s="199"/>
      <c r="F2562" s="199"/>
      <c r="G2562" s="199"/>
      <c r="H2562" s="199"/>
      <c r="I2562" s="199"/>
      <c r="J2562" s="199"/>
      <c r="K2562" s="205"/>
      <c r="L2562" s="199"/>
    </row>
    <row r="2563">
      <c r="A2563" s="199"/>
      <c r="B2563" s="199"/>
      <c r="C2563" s="199"/>
      <c r="D2563" s="199"/>
      <c r="E2563" s="199"/>
      <c r="F2563" s="199"/>
      <c r="G2563" s="199"/>
      <c r="H2563" s="199"/>
      <c r="I2563" s="199"/>
      <c r="J2563" s="199"/>
      <c r="K2563" s="205"/>
      <c r="L2563" s="199"/>
    </row>
    <row r="2564">
      <c r="A2564" s="199"/>
      <c r="B2564" s="199"/>
      <c r="C2564" s="199"/>
      <c r="D2564" s="199"/>
      <c r="E2564" s="199"/>
      <c r="F2564" s="199"/>
      <c r="G2564" s="199"/>
      <c r="H2564" s="199"/>
      <c r="I2564" s="199"/>
      <c r="J2564" s="199"/>
      <c r="K2564" s="205"/>
      <c r="L2564" s="199"/>
    </row>
    <row r="2565">
      <c r="A2565" s="199"/>
      <c r="B2565" s="199"/>
      <c r="C2565" s="199"/>
      <c r="D2565" s="199"/>
      <c r="E2565" s="199"/>
      <c r="F2565" s="199"/>
      <c r="G2565" s="199"/>
      <c r="H2565" s="199"/>
      <c r="I2565" s="199"/>
      <c r="J2565" s="199"/>
      <c r="K2565" s="205"/>
      <c r="L2565" s="199"/>
    </row>
    <row r="2566">
      <c r="A2566" s="199"/>
      <c r="B2566" s="199"/>
      <c r="C2566" s="199"/>
      <c r="D2566" s="199"/>
      <c r="E2566" s="199"/>
      <c r="F2566" s="199"/>
      <c r="G2566" s="199"/>
      <c r="H2566" s="199"/>
      <c r="I2566" s="199"/>
      <c r="J2566" s="199"/>
      <c r="K2566" s="205"/>
      <c r="L2566" s="199"/>
    </row>
    <row r="2567">
      <c r="A2567" s="199"/>
      <c r="B2567" s="199"/>
      <c r="C2567" s="199"/>
      <c r="D2567" s="199"/>
      <c r="E2567" s="199"/>
      <c r="F2567" s="199"/>
      <c r="G2567" s="199"/>
      <c r="H2567" s="199"/>
      <c r="I2567" s="199"/>
      <c r="J2567" s="199"/>
      <c r="K2567" s="205"/>
      <c r="L2567" s="199"/>
    </row>
    <row r="2568">
      <c r="A2568" s="199"/>
      <c r="B2568" s="199"/>
      <c r="C2568" s="199"/>
      <c r="D2568" s="199"/>
      <c r="E2568" s="199"/>
      <c r="F2568" s="199"/>
      <c r="G2568" s="199"/>
      <c r="H2568" s="199"/>
      <c r="I2568" s="199"/>
      <c r="J2568" s="199"/>
      <c r="K2568" s="205"/>
      <c r="L2568" s="199"/>
    </row>
    <row r="2569">
      <c r="A2569" s="199"/>
      <c r="B2569" s="199"/>
      <c r="C2569" s="199"/>
      <c r="D2569" s="199"/>
      <c r="E2569" s="199"/>
      <c r="F2569" s="199"/>
      <c r="G2569" s="199"/>
      <c r="H2569" s="199"/>
      <c r="I2569" s="199"/>
      <c r="J2569" s="199"/>
      <c r="K2569" s="205"/>
      <c r="L2569" s="199"/>
    </row>
    <row r="2570">
      <c r="A2570" s="199"/>
      <c r="B2570" s="199"/>
      <c r="C2570" s="199"/>
      <c r="D2570" s="199"/>
      <c r="E2570" s="199"/>
      <c r="F2570" s="199"/>
      <c r="G2570" s="199"/>
      <c r="H2570" s="199"/>
      <c r="I2570" s="199"/>
      <c r="J2570" s="199"/>
      <c r="K2570" s="205"/>
      <c r="L2570" s="199"/>
    </row>
    <row r="2571">
      <c r="A2571" s="199"/>
      <c r="B2571" s="199"/>
      <c r="C2571" s="199"/>
      <c r="D2571" s="199"/>
      <c r="E2571" s="199"/>
      <c r="F2571" s="199"/>
      <c r="G2571" s="199"/>
      <c r="H2571" s="199"/>
      <c r="I2571" s="199"/>
      <c r="J2571" s="199"/>
      <c r="K2571" s="205"/>
      <c r="L2571" s="199"/>
    </row>
    <row r="2572">
      <c r="A2572" s="199"/>
      <c r="B2572" s="199"/>
      <c r="C2572" s="199"/>
      <c r="D2572" s="199"/>
      <c r="E2572" s="199"/>
      <c r="F2572" s="199"/>
      <c r="G2572" s="199"/>
      <c r="H2572" s="199"/>
      <c r="I2572" s="199"/>
      <c r="J2572" s="199"/>
      <c r="K2572" s="205"/>
      <c r="L2572" s="199"/>
    </row>
    <row r="2573">
      <c r="A2573" s="199"/>
      <c r="B2573" s="199"/>
      <c r="C2573" s="199"/>
      <c r="D2573" s="199"/>
      <c r="E2573" s="199"/>
      <c r="F2573" s="199"/>
      <c r="G2573" s="199"/>
      <c r="H2573" s="199"/>
      <c r="I2573" s="199"/>
      <c r="J2573" s="199"/>
      <c r="K2573" s="205"/>
      <c r="L2573" s="199"/>
    </row>
    <row r="2574">
      <c r="A2574" s="199"/>
      <c r="B2574" s="199"/>
      <c r="C2574" s="199"/>
      <c r="D2574" s="199"/>
      <c r="E2574" s="199"/>
      <c r="F2574" s="199"/>
      <c r="G2574" s="199"/>
      <c r="H2574" s="199"/>
      <c r="I2574" s="199"/>
      <c r="J2574" s="199"/>
      <c r="K2574" s="205"/>
      <c r="L2574" s="199"/>
    </row>
    <row r="2575">
      <c r="A2575" s="199"/>
      <c r="B2575" s="199"/>
      <c r="C2575" s="199"/>
      <c r="D2575" s="199"/>
      <c r="E2575" s="199"/>
      <c r="F2575" s="199"/>
      <c r="G2575" s="199"/>
      <c r="H2575" s="199"/>
      <c r="I2575" s="199"/>
      <c r="J2575" s="199"/>
      <c r="K2575" s="205"/>
      <c r="L2575" s="199"/>
    </row>
    <row r="2576">
      <c r="A2576" s="199"/>
      <c r="B2576" s="199"/>
      <c r="C2576" s="199"/>
      <c r="D2576" s="199"/>
      <c r="E2576" s="199"/>
      <c r="F2576" s="199"/>
      <c r="G2576" s="199"/>
      <c r="H2576" s="199"/>
      <c r="I2576" s="199"/>
      <c r="J2576" s="199"/>
      <c r="K2576" s="205"/>
      <c r="L2576" s="199"/>
    </row>
    <row r="2577">
      <c r="A2577" s="199"/>
      <c r="B2577" s="199"/>
      <c r="C2577" s="199"/>
      <c r="D2577" s="199"/>
      <c r="E2577" s="199"/>
      <c r="F2577" s="199"/>
      <c r="G2577" s="199"/>
      <c r="H2577" s="199"/>
      <c r="I2577" s="199"/>
      <c r="J2577" s="199"/>
      <c r="K2577" s="205"/>
      <c r="L2577" s="199"/>
    </row>
    <row r="2578">
      <c r="A2578" s="199"/>
      <c r="B2578" s="199"/>
      <c r="C2578" s="199"/>
      <c r="D2578" s="199"/>
      <c r="E2578" s="199"/>
      <c r="F2578" s="199"/>
      <c r="G2578" s="199"/>
      <c r="H2578" s="199"/>
      <c r="I2578" s="199"/>
      <c r="J2578" s="199"/>
      <c r="K2578" s="205"/>
      <c r="L2578" s="199"/>
    </row>
    <row r="2579">
      <c r="A2579" s="199"/>
      <c r="B2579" s="199"/>
      <c r="C2579" s="199"/>
      <c r="D2579" s="199"/>
      <c r="E2579" s="199"/>
      <c r="F2579" s="199"/>
      <c r="G2579" s="199"/>
      <c r="H2579" s="199"/>
      <c r="I2579" s="199"/>
      <c r="J2579" s="199"/>
      <c r="K2579" s="205"/>
      <c r="L2579" s="199"/>
    </row>
    <row r="2580">
      <c r="A2580" s="199"/>
      <c r="B2580" s="199"/>
      <c r="C2580" s="199"/>
      <c r="D2580" s="199"/>
      <c r="E2580" s="199"/>
      <c r="F2580" s="199"/>
      <c r="G2580" s="199"/>
      <c r="H2580" s="199"/>
      <c r="I2580" s="199"/>
      <c r="J2580" s="199"/>
      <c r="K2580" s="205"/>
      <c r="L2580" s="199"/>
    </row>
    <row r="2581">
      <c r="A2581" s="199"/>
      <c r="B2581" s="199"/>
      <c r="C2581" s="199"/>
      <c r="D2581" s="199"/>
      <c r="E2581" s="199"/>
      <c r="F2581" s="199"/>
      <c r="G2581" s="199"/>
      <c r="H2581" s="199"/>
      <c r="I2581" s="199"/>
      <c r="J2581" s="199"/>
      <c r="K2581" s="205"/>
      <c r="L2581" s="199"/>
    </row>
    <row r="2582">
      <c r="A2582" s="199"/>
      <c r="B2582" s="199"/>
      <c r="C2582" s="199"/>
      <c r="D2582" s="199"/>
      <c r="E2582" s="199"/>
      <c r="F2582" s="199"/>
      <c r="G2582" s="199"/>
      <c r="H2582" s="199"/>
      <c r="I2582" s="199"/>
      <c r="J2582" s="199"/>
      <c r="K2582" s="205"/>
      <c r="L2582" s="199"/>
    </row>
    <row r="2583">
      <c r="A2583" s="199"/>
      <c r="B2583" s="199"/>
      <c r="C2583" s="199"/>
      <c r="D2583" s="199"/>
      <c r="E2583" s="199"/>
      <c r="F2583" s="199"/>
      <c r="G2583" s="199"/>
      <c r="H2583" s="199"/>
      <c r="I2583" s="199"/>
      <c r="J2583" s="199"/>
      <c r="K2583" s="205"/>
      <c r="L2583" s="199"/>
    </row>
    <row r="2584">
      <c r="A2584" s="199"/>
      <c r="B2584" s="199"/>
      <c r="C2584" s="199"/>
      <c r="D2584" s="199"/>
      <c r="E2584" s="199"/>
      <c r="F2584" s="199"/>
      <c r="G2584" s="199"/>
      <c r="H2584" s="199"/>
      <c r="I2584" s="199"/>
      <c r="J2584" s="199"/>
      <c r="K2584" s="205"/>
      <c r="L2584" s="199"/>
    </row>
    <row r="2585">
      <c r="A2585" s="199"/>
      <c r="B2585" s="199"/>
      <c r="C2585" s="199"/>
      <c r="D2585" s="199"/>
      <c r="E2585" s="199"/>
      <c r="F2585" s="199"/>
      <c r="G2585" s="199"/>
      <c r="H2585" s="199"/>
      <c r="I2585" s="199"/>
      <c r="J2585" s="199"/>
      <c r="K2585" s="205"/>
      <c r="L2585" s="199"/>
    </row>
    <row r="2586">
      <c r="A2586" s="199"/>
      <c r="B2586" s="199"/>
      <c r="C2586" s="199"/>
      <c r="D2586" s="199"/>
      <c r="E2586" s="199"/>
      <c r="F2586" s="199"/>
      <c r="G2586" s="199"/>
      <c r="H2586" s="199"/>
      <c r="I2586" s="199"/>
      <c r="J2586" s="199"/>
      <c r="K2586" s="205"/>
      <c r="L2586" s="199"/>
    </row>
    <row r="2587">
      <c r="A2587" s="199"/>
      <c r="B2587" s="199"/>
      <c r="C2587" s="199"/>
      <c r="D2587" s="199"/>
      <c r="E2587" s="199"/>
      <c r="F2587" s="199"/>
      <c r="G2587" s="199"/>
      <c r="H2587" s="199"/>
      <c r="I2587" s="199"/>
      <c r="J2587" s="199"/>
      <c r="K2587" s="205"/>
      <c r="L2587" s="199"/>
    </row>
    <row r="2588">
      <c r="A2588" s="199"/>
      <c r="B2588" s="199"/>
      <c r="C2588" s="199"/>
      <c r="D2588" s="199"/>
      <c r="E2588" s="199"/>
      <c r="F2588" s="199"/>
      <c r="G2588" s="199"/>
      <c r="H2588" s="199"/>
      <c r="I2588" s="199"/>
      <c r="J2588" s="199"/>
      <c r="K2588" s="205"/>
      <c r="L2588" s="199"/>
    </row>
    <row r="2589">
      <c r="A2589" s="199"/>
      <c r="B2589" s="199"/>
      <c r="C2589" s="199"/>
      <c r="D2589" s="199"/>
      <c r="E2589" s="199"/>
      <c r="F2589" s="199"/>
      <c r="G2589" s="199"/>
      <c r="H2589" s="199"/>
      <c r="I2589" s="199"/>
      <c r="J2589" s="199"/>
      <c r="K2589" s="205"/>
      <c r="L2589" s="199"/>
    </row>
    <row r="2590">
      <c r="A2590" s="199"/>
      <c r="B2590" s="199"/>
      <c r="C2590" s="199"/>
      <c r="D2590" s="199"/>
      <c r="E2590" s="199"/>
      <c r="F2590" s="199"/>
      <c r="G2590" s="199"/>
      <c r="H2590" s="199"/>
      <c r="I2590" s="199"/>
      <c r="J2590" s="199"/>
      <c r="K2590" s="205"/>
      <c r="L2590" s="199"/>
    </row>
    <row r="2591">
      <c r="A2591" s="199"/>
      <c r="B2591" s="199"/>
      <c r="C2591" s="199"/>
      <c r="D2591" s="199"/>
      <c r="E2591" s="199"/>
      <c r="F2591" s="199"/>
      <c r="G2591" s="199"/>
      <c r="H2591" s="199"/>
      <c r="I2591" s="199"/>
      <c r="J2591" s="199"/>
      <c r="K2591" s="205"/>
      <c r="L2591" s="199"/>
    </row>
    <row r="2592">
      <c r="A2592" s="199"/>
      <c r="B2592" s="199"/>
      <c r="C2592" s="199"/>
      <c r="D2592" s="199"/>
      <c r="E2592" s="199"/>
      <c r="F2592" s="199"/>
      <c r="G2592" s="199"/>
      <c r="H2592" s="199"/>
      <c r="I2592" s="199"/>
      <c r="J2592" s="199"/>
      <c r="K2592" s="205"/>
      <c r="L2592" s="199"/>
    </row>
    <row r="2593">
      <c r="A2593" s="199"/>
      <c r="B2593" s="199"/>
      <c r="C2593" s="199"/>
      <c r="D2593" s="199"/>
      <c r="E2593" s="199"/>
      <c r="F2593" s="199"/>
      <c r="G2593" s="199"/>
      <c r="H2593" s="199"/>
      <c r="I2593" s="199"/>
      <c r="J2593" s="199"/>
      <c r="K2593" s="205"/>
      <c r="L2593" s="199"/>
    </row>
    <row r="2594">
      <c r="A2594" s="199"/>
      <c r="B2594" s="199"/>
      <c r="C2594" s="199"/>
      <c r="D2594" s="199"/>
      <c r="E2594" s="199"/>
      <c r="F2594" s="199"/>
      <c r="G2594" s="199"/>
      <c r="H2594" s="199"/>
      <c r="I2594" s="199"/>
      <c r="J2594" s="199"/>
      <c r="K2594" s="205"/>
      <c r="L2594" s="199"/>
    </row>
    <row r="2595">
      <c r="A2595" s="199"/>
      <c r="B2595" s="199"/>
      <c r="C2595" s="199"/>
      <c r="D2595" s="199"/>
      <c r="E2595" s="199"/>
      <c r="F2595" s="199"/>
      <c r="G2595" s="199"/>
      <c r="H2595" s="199"/>
      <c r="I2595" s="199"/>
      <c r="J2595" s="199"/>
      <c r="K2595" s="205"/>
      <c r="L2595" s="199"/>
    </row>
    <row r="2596">
      <c r="A2596" s="199"/>
      <c r="B2596" s="199"/>
      <c r="C2596" s="199"/>
      <c r="D2596" s="199"/>
      <c r="E2596" s="199"/>
      <c r="F2596" s="199"/>
      <c r="G2596" s="199"/>
      <c r="H2596" s="199"/>
      <c r="I2596" s="199"/>
      <c r="J2596" s="199"/>
      <c r="K2596" s="205"/>
      <c r="L2596" s="199"/>
    </row>
    <row r="2597">
      <c r="A2597" s="199"/>
      <c r="B2597" s="199"/>
      <c r="C2597" s="199"/>
      <c r="D2597" s="199"/>
      <c r="E2597" s="199"/>
      <c r="F2597" s="199"/>
      <c r="G2597" s="199"/>
      <c r="H2597" s="199"/>
      <c r="I2597" s="199"/>
      <c r="J2597" s="199"/>
      <c r="K2597" s="205"/>
      <c r="L2597" s="199"/>
    </row>
    <row r="2598">
      <c r="A2598" s="199"/>
      <c r="B2598" s="199"/>
      <c r="C2598" s="199"/>
      <c r="D2598" s="199"/>
      <c r="E2598" s="199"/>
      <c r="F2598" s="199"/>
      <c r="G2598" s="199"/>
      <c r="H2598" s="199"/>
      <c r="I2598" s="199"/>
      <c r="J2598" s="199"/>
      <c r="K2598" s="205"/>
      <c r="L2598" s="199"/>
    </row>
    <row r="2599">
      <c r="A2599" s="199"/>
      <c r="B2599" s="199"/>
      <c r="C2599" s="199"/>
      <c r="D2599" s="199"/>
      <c r="E2599" s="199"/>
      <c r="F2599" s="199"/>
      <c r="G2599" s="199"/>
      <c r="H2599" s="199"/>
      <c r="I2599" s="199"/>
      <c r="J2599" s="199"/>
      <c r="K2599" s="205"/>
      <c r="L2599" s="199"/>
    </row>
    <row r="2600">
      <c r="A2600" s="199"/>
      <c r="B2600" s="199"/>
      <c r="C2600" s="199"/>
      <c r="D2600" s="199"/>
      <c r="E2600" s="199"/>
      <c r="F2600" s="199"/>
      <c r="G2600" s="199"/>
      <c r="H2600" s="199"/>
      <c r="I2600" s="199"/>
      <c r="J2600" s="199"/>
      <c r="K2600" s="205"/>
      <c r="L2600" s="199"/>
    </row>
    <row r="2601">
      <c r="A2601" s="199"/>
      <c r="B2601" s="199"/>
      <c r="C2601" s="199"/>
      <c r="D2601" s="199"/>
      <c r="E2601" s="199"/>
      <c r="F2601" s="199"/>
      <c r="G2601" s="199"/>
      <c r="H2601" s="199"/>
      <c r="I2601" s="199"/>
      <c r="J2601" s="199"/>
      <c r="K2601" s="205"/>
      <c r="L2601" s="199"/>
    </row>
    <row r="2602">
      <c r="A2602" s="199"/>
      <c r="B2602" s="199"/>
      <c r="C2602" s="199"/>
      <c r="D2602" s="199"/>
      <c r="E2602" s="199"/>
      <c r="F2602" s="199"/>
      <c r="G2602" s="199"/>
      <c r="H2602" s="199"/>
      <c r="I2602" s="199"/>
      <c r="J2602" s="199"/>
      <c r="K2602" s="205"/>
      <c r="L2602" s="199"/>
    </row>
    <row r="2603">
      <c r="A2603" s="199"/>
      <c r="B2603" s="199"/>
      <c r="C2603" s="199"/>
      <c r="D2603" s="199"/>
      <c r="E2603" s="199"/>
      <c r="F2603" s="199"/>
      <c r="G2603" s="199"/>
      <c r="H2603" s="199"/>
      <c r="I2603" s="199"/>
      <c r="J2603" s="199"/>
      <c r="K2603" s="205"/>
      <c r="L2603" s="199"/>
    </row>
    <row r="2604">
      <c r="A2604" s="199"/>
      <c r="B2604" s="199"/>
      <c r="C2604" s="199"/>
      <c r="D2604" s="199"/>
      <c r="E2604" s="199"/>
      <c r="F2604" s="199"/>
      <c r="G2604" s="199"/>
      <c r="H2604" s="199"/>
      <c r="I2604" s="199"/>
      <c r="J2604" s="199"/>
      <c r="K2604" s="205"/>
      <c r="L2604" s="199"/>
    </row>
    <row r="2605">
      <c r="A2605" s="199"/>
      <c r="B2605" s="199"/>
      <c r="C2605" s="199"/>
      <c r="D2605" s="199"/>
      <c r="E2605" s="199"/>
      <c r="F2605" s="199"/>
      <c r="G2605" s="199"/>
      <c r="H2605" s="199"/>
      <c r="I2605" s="199"/>
      <c r="J2605" s="199"/>
      <c r="K2605" s="205"/>
      <c r="L2605" s="199"/>
    </row>
    <row r="2606">
      <c r="A2606" s="199"/>
      <c r="B2606" s="199"/>
      <c r="C2606" s="199"/>
      <c r="D2606" s="199"/>
      <c r="E2606" s="199"/>
      <c r="F2606" s="199"/>
      <c r="G2606" s="199"/>
      <c r="H2606" s="199"/>
      <c r="I2606" s="199"/>
      <c r="J2606" s="199"/>
      <c r="K2606" s="205"/>
      <c r="L2606" s="199"/>
    </row>
    <row r="2607">
      <c r="A2607" s="199"/>
      <c r="B2607" s="199"/>
      <c r="C2607" s="199"/>
      <c r="D2607" s="199"/>
      <c r="E2607" s="199"/>
      <c r="F2607" s="199"/>
      <c r="G2607" s="199"/>
      <c r="H2607" s="199"/>
      <c r="I2607" s="199"/>
      <c r="J2607" s="199"/>
      <c r="K2607" s="205"/>
      <c r="L2607" s="199"/>
    </row>
    <row r="2608">
      <c r="A2608" s="199"/>
      <c r="B2608" s="199"/>
      <c r="C2608" s="199"/>
      <c r="D2608" s="199"/>
      <c r="E2608" s="199"/>
      <c r="F2608" s="199"/>
      <c r="G2608" s="199"/>
      <c r="H2608" s="199"/>
      <c r="I2608" s="199"/>
      <c r="J2608" s="199"/>
      <c r="K2608" s="205"/>
      <c r="L2608" s="199"/>
    </row>
    <row r="2609">
      <c r="A2609" s="199"/>
      <c r="B2609" s="199"/>
      <c r="C2609" s="199"/>
      <c r="D2609" s="199"/>
      <c r="E2609" s="199"/>
      <c r="F2609" s="199"/>
      <c r="G2609" s="199"/>
      <c r="H2609" s="199"/>
      <c r="I2609" s="199"/>
      <c r="J2609" s="199"/>
      <c r="K2609" s="205"/>
      <c r="L2609" s="199"/>
    </row>
    <row r="2610">
      <c r="A2610" s="199"/>
      <c r="B2610" s="199"/>
      <c r="C2610" s="199"/>
      <c r="D2610" s="199"/>
      <c r="E2610" s="199"/>
      <c r="F2610" s="199"/>
      <c r="G2610" s="199"/>
      <c r="H2610" s="199"/>
      <c r="I2610" s="199"/>
      <c r="J2610" s="199"/>
      <c r="K2610" s="205"/>
      <c r="L2610" s="199"/>
    </row>
    <row r="2611">
      <c r="A2611" s="199"/>
      <c r="B2611" s="199"/>
      <c r="C2611" s="199"/>
      <c r="D2611" s="199"/>
      <c r="E2611" s="199"/>
      <c r="F2611" s="199"/>
      <c r="G2611" s="199"/>
      <c r="H2611" s="199"/>
      <c r="I2611" s="199"/>
      <c r="J2611" s="199"/>
      <c r="K2611" s="205"/>
      <c r="L2611" s="199"/>
    </row>
    <row r="2612">
      <c r="A2612" s="199"/>
      <c r="B2612" s="199"/>
      <c r="C2612" s="199"/>
      <c r="D2612" s="199"/>
      <c r="E2612" s="199"/>
      <c r="F2612" s="199"/>
      <c r="G2612" s="199"/>
      <c r="H2612" s="199"/>
      <c r="I2612" s="199"/>
      <c r="J2612" s="199"/>
      <c r="K2612" s="205"/>
      <c r="L2612" s="199"/>
    </row>
    <row r="2613">
      <c r="A2613" s="199"/>
      <c r="B2613" s="199"/>
      <c r="C2613" s="199"/>
      <c r="D2613" s="199"/>
      <c r="E2613" s="199"/>
      <c r="F2613" s="199"/>
      <c r="G2613" s="199"/>
      <c r="H2613" s="199"/>
      <c r="I2613" s="199"/>
      <c r="J2613" s="199"/>
      <c r="K2613" s="205"/>
      <c r="L2613" s="199"/>
    </row>
    <row r="2614">
      <c r="A2614" s="199"/>
      <c r="B2614" s="199"/>
      <c r="C2614" s="199"/>
      <c r="D2614" s="199"/>
      <c r="E2614" s="199"/>
      <c r="F2614" s="199"/>
      <c r="G2614" s="199"/>
      <c r="H2614" s="199"/>
      <c r="I2614" s="199"/>
      <c r="J2614" s="199"/>
      <c r="K2614" s="205"/>
      <c r="L2614" s="199"/>
    </row>
    <row r="2615">
      <c r="A2615" s="199"/>
      <c r="B2615" s="199"/>
      <c r="C2615" s="199"/>
      <c r="D2615" s="199"/>
      <c r="E2615" s="199"/>
      <c r="F2615" s="199"/>
      <c r="G2615" s="199"/>
      <c r="H2615" s="199"/>
      <c r="I2615" s="199"/>
      <c r="J2615" s="199"/>
      <c r="K2615" s="205"/>
      <c r="L2615" s="199"/>
    </row>
    <row r="2616">
      <c r="A2616" s="199"/>
      <c r="B2616" s="199"/>
      <c r="C2616" s="199"/>
      <c r="D2616" s="199"/>
      <c r="E2616" s="199"/>
      <c r="F2616" s="199"/>
      <c r="G2616" s="199"/>
      <c r="H2616" s="199"/>
      <c r="I2616" s="199"/>
      <c r="J2616" s="199"/>
      <c r="K2616" s="205"/>
      <c r="L2616" s="199"/>
    </row>
    <row r="2617">
      <c r="A2617" s="199"/>
      <c r="B2617" s="199"/>
      <c r="C2617" s="199"/>
      <c r="D2617" s="199"/>
      <c r="E2617" s="199"/>
      <c r="F2617" s="199"/>
      <c r="G2617" s="199"/>
      <c r="H2617" s="199"/>
      <c r="I2617" s="199"/>
      <c r="J2617" s="199"/>
      <c r="K2617" s="205"/>
      <c r="L2617" s="199"/>
    </row>
    <row r="2618">
      <c r="A2618" s="199"/>
      <c r="B2618" s="199"/>
      <c r="C2618" s="199"/>
      <c r="D2618" s="199"/>
      <c r="E2618" s="199"/>
      <c r="F2618" s="199"/>
      <c r="G2618" s="199"/>
      <c r="H2618" s="199"/>
      <c r="I2618" s="199"/>
      <c r="J2618" s="199"/>
      <c r="K2618" s="205"/>
      <c r="L2618" s="199"/>
    </row>
    <row r="2619">
      <c r="A2619" s="199"/>
      <c r="B2619" s="199"/>
      <c r="C2619" s="199"/>
      <c r="D2619" s="199"/>
      <c r="E2619" s="199"/>
      <c r="F2619" s="199"/>
      <c r="G2619" s="199"/>
      <c r="H2619" s="199"/>
      <c r="I2619" s="199"/>
      <c r="J2619" s="199"/>
      <c r="K2619" s="205"/>
      <c r="L2619" s="199"/>
    </row>
    <row r="2620">
      <c r="A2620" s="199"/>
      <c r="B2620" s="199"/>
      <c r="C2620" s="199"/>
      <c r="D2620" s="199"/>
      <c r="E2620" s="199"/>
      <c r="F2620" s="199"/>
      <c r="G2620" s="199"/>
      <c r="H2620" s="199"/>
      <c r="I2620" s="199"/>
      <c r="J2620" s="199"/>
      <c r="K2620" s="205"/>
      <c r="L2620" s="199"/>
    </row>
    <row r="2621">
      <c r="A2621" s="199"/>
      <c r="B2621" s="199"/>
      <c r="C2621" s="199"/>
      <c r="D2621" s="199"/>
      <c r="E2621" s="199"/>
      <c r="F2621" s="199"/>
      <c r="G2621" s="199"/>
      <c r="H2621" s="199"/>
      <c r="I2621" s="199"/>
      <c r="J2621" s="199"/>
      <c r="K2621" s="205"/>
      <c r="L2621" s="199"/>
    </row>
    <row r="2622">
      <c r="A2622" s="199"/>
      <c r="B2622" s="199"/>
      <c r="C2622" s="199"/>
      <c r="D2622" s="199"/>
      <c r="E2622" s="199"/>
      <c r="F2622" s="199"/>
      <c r="G2622" s="199"/>
      <c r="H2622" s="199"/>
      <c r="I2622" s="199"/>
      <c r="J2622" s="199"/>
      <c r="K2622" s="205"/>
      <c r="L2622" s="199"/>
    </row>
    <row r="2623">
      <c r="A2623" s="199"/>
      <c r="B2623" s="199"/>
      <c r="C2623" s="199"/>
      <c r="D2623" s="199"/>
      <c r="E2623" s="199"/>
      <c r="F2623" s="199"/>
      <c r="G2623" s="199"/>
      <c r="H2623" s="199"/>
      <c r="I2623" s="199"/>
      <c r="J2623" s="199"/>
      <c r="K2623" s="205"/>
      <c r="L2623" s="199"/>
    </row>
    <row r="2624">
      <c r="A2624" s="199"/>
      <c r="B2624" s="199"/>
      <c r="C2624" s="199"/>
      <c r="D2624" s="199"/>
      <c r="E2624" s="199"/>
      <c r="F2624" s="199"/>
      <c r="G2624" s="199"/>
      <c r="H2624" s="199"/>
      <c r="I2624" s="199"/>
      <c r="J2624" s="199"/>
      <c r="K2624" s="205"/>
      <c r="L2624" s="199"/>
    </row>
    <row r="2625">
      <c r="A2625" s="199"/>
      <c r="B2625" s="199"/>
      <c r="C2625" s="199"/>
      <c r="D2625" s="199"/>
      <c r="E2625" s="199"/>
      <c r="F2625" s="199"/>
      <c r="G2625" s="199"/>
      <c r="H2625" s="199"/>
      <c r="I2625" s="199"/>
      <c r="J2625" s="199"/>
      <c r="K2625" s="205"/>
      <c r="L2625" s="199"/>
    </row>
    <row r="2626">
      <c r="A2626" s="199"/>
      <c r="B2626" s="199"/>
      <c r="C2626" s="199"/>
      <c r="D2626" s="199"/>
      <c r="E2626" s="199"/>
      <c r="F2626" s="199"/>
      <c r="G2626" s="199"/>
      <c r="H2626" s="199"/>
      <c r="I2626" s="199"/>
      <c r="J2626" s="199"/>
      <c r="K2626" s="205"/>
      <c r="L2626" s="199"/>
    </row>
    <row r="2627">
      <c r="A2627" s="199"/>
      <c r="B2627" s="199"/>
      <c r="C2627" s="199"/>
      <c r="D2627" s="199"/>
      <c r="E2627" s="199"/>
      <c r="F2627" s="199"/>
      <c r="G2627" s="199"/>
      <c r="H2627" s="199"/>
      <c r="I2627" s="199"/>
      <c r="J2627" s="199"/>
      <c r="K2627" s="205"/>
      <c r="L2627" s="199"/>
    </row>
    <row r="2628">
      <c r="A2628" s="199"/>
      <c r="B2628" s="199"/>
      <c r="C2628" s="199"/>
      <c r="D2628" s="199"/>
      <c r="E2628" s="199"/>
      <c r="F2628" s="199"/>
      <c r="G2628" s="199"/>
      <c r="H2628" s="199"/>
      <c r="I2628" s="199"/>
      <c r="J2628" s="199"/>
      <c r="K2628" s="205"/>
      <c r="L2628" s="199"/>
    </row>
    <row r="2629">
      <c r="A2629" s="199"/>
      <c r="B2629" s="199"/>
      <c r="C2629" s="199"/>
      <c r="D2629" s="199"/>
      <c r="E2629" s="199"/>
      <c r="F2629" s="199"/>
      <c r="G2629" s="199"/>
      <c r="H2629" s="199"/>
      <c r="I2629" s="199"/>
      <c r="J2629" s="199"/>
      <c r="K2629" s="205"/>
      <c r="L2629" s="199"/>
    </row>
    <row r="2630">
      <c r="A2630" s="199"/>
      <c r="B2630" s="199"/>
      <c r="C2630" s="199"/>
      <c r="D2630" s="199"/>
      <c r="E2630" s="199"/>
      <c r="F2630" s="199"/>
      <c r="G2630" s="199"/>
      <c r="H2630" s="199"/>
      <c r="I2630" s="199"/>
      <c r="J2630" s="199"/>
      <c r="K2630" s="205"/>
      <c r="L2630" s="199"/>
    </row>
    <row r="2631">
      <c r="A2631" s="199"/>
      <c r="B2631" s="199"/>
      <c r="C2631" s="199"/>
      <c r="D2631" s="199"/>
      <c r="E2631" s="199"/>
      <c r="F2631" s="199"/>
      <c r="G2631" s="199"/>
      <c r="H2631" s="199"/>
      <c r="I2631" s="199"/>
      <c r="J2631" s="199"/>
      <c r="K2631" s="205"/>
      <c r="L2631" s="199"/>
    </row>
    <row r="2632">
      <c r="A2632" s="199"/>
      <c r="B2632" s="199"/>
      <c r="C2632" s="199"/>
      <c r="D2632" s="199"/>
      <c r="E2632" s="199"/>
      <c r="F2632" s="199"/>
      <c r="G2632" s="199"/>
      <c r="H2632" s="199"/>
      <c r="I2632" s="199"/>
      <c r="J2632" s="199"/>
      <c r="K2632" s="205"/>
      <c r="L2632" s="199"/>
    </row>
    <row r="2633">
      <c r="A2633" s="199"/>
      <c r="B2633" s="199"/>
      <c r="C2633" s="199"/>
      <c r="D2633" s="199"/>
      <c r="E2633" s="199"/>
      <c r="F2633" s="199"/>
      <c r="G2633" s="199"/>
      <c r="H2633" s="199"/>
      <c r="I2633" s="199"/>
      <c r="J2633" s="199"/>
      <c r="K2633" s="205"/>
      <c r="L2633" s="199"/>
    </row>
    <row r="2634">
      <c r="A2634" s="199"/>
      <c r="B2634" s="199"/>
      <c r="C2634" s="199"/>
      <c r="D2634" s="199"/>
      <c r="E2634" s="199"/>
      <c r="F2634" s="199"/>
      <c r="G2634" s="199"/>
      <c r="H2634" s="199"/>
      <c r="I2634" s="199"/>
      <c r="J2634" s="199"/>
      <c r="K2634" s="205"/>
      <c r="L2634" s="199"/>
    </row>
    <row r="2635">
      <c r="A2635" s="199"/>
      <c r="B2635" s="199"/>
      <c r="C2635" s="199"/>
      <c r="D2635" s="199"/>
      <c r="E2635" s="199"/>
      <c r="F2635" s="199"/>
      <c r="G2635" s="199"/>
      <c r="H2635" s="199"/>
      <c r="I2635" s="199"/>
      <c r="J2635" s="199"/>
      <c r="K2635" s="205"/>
      <c r="L2635" s="199"/>
    </row>
    <row r="2636">
      <c r="A2636" s="199"/>
      <c r="B2636" s="199"/>
      <c r="C2636" s="199"/>
      <c r="D2636" s="199"/>
      <c r="E2636" s="199"/>
      <c r="F2636" s="199"/>
      <c r="G2636" s="199"/>
      <c r="H2636" s="199"/>
      <c r="I2636" s="199"/>
      <c r="J2636" s="199"/>
      <c r="K2636" s="205"/>
      <c r="L2636" s="199"/>
    </row>
    <row r="2637">
      <c r="A2637" s="199"/>
      <c r="B2637" s="199"/>
      <c r="C2637" s="199"/>
      <c r="D2637" s="199"/>
      <c r="E2637" s="199"/>
      <c r="F2637" s="199"/>
      <c r="G2637" s="199"/>
      <c r="H2637" s="199"/>
      <c r="I2637" s="199"/>
      <c r="J2637" s="199"/>
      <c r="K2637" s="205"/>
      <c r="L2637" s="199"/>
    </row>
    <row r="2638">
      <c r="A2638" s="199"/>
      <c r="B2638" s="199"/>
      <c r="C2638" s="199"/>
      <c r="D2638" s="199"/>
      <c r="E2638" s="199"/>
      <c r="F2638" s="199"/>
      <c r="G2638" s="199"/>
      <c r="H2638" s="199"/>
      <c r="I2638" s="199"/>
      <c r="J2638" s="199"/>
      <c r="K2638" s="205"/>
      <c r="L2638" s="199"/>
    </row>
    <row r="2639">
      <c r="A2639" s="199"/>
      <c r="B2639" s="199"/>
      <c r="C2639" s="199"/>
      <c r="D2639" s="199"/>
      <c r="E2639" s="199"/>
      <c r="F2639" s="199"/>
      <c r="G2639" s="199"/>
      <c r="H2639" s="199"/>
      <c r="I2639" s="199"/>
      <c r="J2639" s="199"/>
      <c r="K2639" s="205"/>
      <c r="L2639" s="199"/>
    </row>
    <row r="2640">
      <c r="A2640" s="199"/>
      <c r="B2640" s="199"/>
      <c r="C2640" s="199"/>
      <c r="D2640" s="199"/>
      <c r="E2640" s="199"/>
      <c r="F2640" s="199"/>
      <c r="G2640" s="199"/>
      <c r="H2640" s="199"/>
      <c r="I2640" s="199"/>
      <c r="J2640" s="199"/>
      <c r="K2640" s="205"/>
      <c r="L2640" s="199"/>
    </row>
    <row r="2641">
      <c r="A2641" s="199"/>
      <c r="B2641" s="199"/>
      <c r="C2641" s="199"/>
      <c r="D2641" s="199"/>
      <c r="E2641" s="199"/>
      <c r="F2641" s="199"/>
      <c r="G2641" s="199"/>
      <c r="H2641" s="199"/>
      <c r="I2641" s="199"/>
      <c r="J2641" s="199"/>
      <c r="K2641" s="205"/>
      <c r="L2641" s="199"/>
    </row>
    <row r="2642">
      <c r="A2642" s="199"/>
      <c r="B2642" s="199"/>
      <c r="C2642" s="199"/>
      <c r="D2642" s="199"/>
      <c r="E2642" s="199"/>
      <c r="F2642" s="199"/>
      <c r="G2642" s="199"/>
      <c r="H2642" s="199"/>
      <c r="I2642" s="199"/>
      <c r="J2642" s="199"/>
      <c r="K2642" s="205"/>
      <c r="L2642" s="199"/>
    </row>
    <row r="2643">
      <c r="A2643" s="199"/>
      <c r="B2643" s="199"/>
      <c r="C2643" s="199"/>
      <c r="D2643" s="199"/>
      <c r="E2643" s="199"/>
      <c r="F2643" s="199"/>
      <c r="G2643" s="199"/>
      <c r="H2643" s="199"/>
      <c r="I2643" s="199"/>
      <c r="J2643" s="199"/>
      <c r="K2643" s="205"/>
      <c r="L2643" s="199"/>
    </row>
    <row r="2644">
      <c r="A2644" s="199"/>
      <c r="B2644" s="199"/>
      <c r="C2644" s="199"/>
      <c r="D2644" s="199"/>
      <c r="E2644" s="199"/>
      <c r="F2644" s="199"/>
      <c r="G2644" s="199"/>
      <c r="H2644" s="199"/>
      <c r="I2644" s="199"/>
      <c r="J2644" s="199"/>
      <c r="K2644" s="205"/>
      <c r="L2644" s="199"/>
    </row>
    <row r="2645">
      <c r="A2645" s="199"/>
      <c r="B2645" s="199"/>
      <c r="C2645" s="199"/>
      <c r="D2645" s="199"/>
      <c r="E2645" s="199"/>
      <c r="F2645" s="199"/>
      <c r="G2645" s="199"/>
      <c r="H2645" s="199"/>
      <c r="I2645" s="199"/>
      <c r="J2645" s="199"/>
      <c r="K2645" s="205"/>
      <c r="L2645" s="199"/>
    </row>
    <row r="2646">
      <c r="A2646" s="199"/>
      <c r="B2646" s="199"/>
      <c r="C2646" s="199"/>
      <c r="D2646" s="199"/>
      <c r="E2646" s="199"/>
      <c r="F2646" s="199"/>
      <c r="G2646" s="199"/>
      <c r="H2646" s="199"/>
      <c r="I2646" s="199"/>
      <c r="J2646" s="199"/>
      <c r="K2646" s="205"/>
      <c r="L2646" s="199"/>
    </row>
    <row r="2647">
      <c r="A2647" s="199"/>
      <c r="B2647" s="199"/>
      <c r="C2647" s="199"/>
      <c r="D2647" s="199"/>
      <c r="E2647" s="199"/>
      <c r="F2647" s="199"/>
      <c r="G2647" s="199"/>
      <c r="H2647" s="199"/>
      <c r="I2647" s="199"/>
      <c r="J2647" s="199"/>
      <c r="K2647" s="205"/>
      <c r="L2647" s="199"/>
    </row>
    <row r="2648">
      <c r="A2648" s="199"/>
      <c r="B2648" s="199"/>
      <c r="C2648" s="199"/>
      <c r="D2648" s="199"/>
      <c r="E2648" s="199"/>
      <c r="F2648" s="199"/>
      <c r="G2648" s="199"/>
      <c r="H2648" s="199"/>
      <c r="I2648" s="199"/>
      <c r="J2648" s="199"/>
      <c r="K2648" s="205"/>
      <c r="L2648" s="199"/>
    </row>
    <row r="2649">
      <c r="A2649" s="199"/>
      <c r="B2649" s="199"/>
      <c r="C2649" s="199"/>
      <c r="D2649" s="199"/>
      <c r="E2649" s="199"/>
      <c r="F2649" s="199"/>
      <c r="G2649" s="199"/>
      <c r="H2649" s="199"/>
      <c r="I2649" s="199"/>
      <c r="J2649" s="199"/>
      <c r="K2649" s="205"/>
      <c r="L2649" s="199"/>
    </row>
    <row r="2650">
      <c r="A2650" s="199"/>
      <c r="B2650" s="199"/>
      <c r="C2650" s="199"/>
      <c r="D2650" s="199"/>
      <c r="E2650" s="199"/>
      <c r="F2650" s="199"/>
      <c r="G2650" s="199"/>
      <c r="H2650" s="199"/>
      <c r="I2650" s="199"/>
      <c r="J2650" s="199"/>
      <c r="K2650" s="205"/>
      <c r="L2650" s="199"/>
    </row>
    <row r="2651">
      <c r="A2651" s="199"/>
      <c r="B2651" s="199"/>
      <c r="C2651" s="199"/>
      <c r="D2651" s="199"/>
      <c r="E2651" s="199"/>
      <c r="F2651" s="199"/>
      <c r="G2651" s="199"/>
      <c r="H2651" s="199"/>
      <c r="I2651" s="199"/>
      <c r="J2651" s="199"/>
      <c r="K2651" s="205"/>
      <c r="L2651" s="199"/>
    </row>
    <row r="2652">
      <c r="A2652" s="199"/>
      <c r="B2652" s="199"/>
      <c r="C2652" s="199"/>
      <c r="D2652" s="199"/>
      <c r="E2652" s="199"/>
      <c r="F2652" s="199"/>
      <c r="G2652" s="199"/>
      <c r="H2652" s="199"/>
      <c r="I2652" s="199"/>
      <c r="J2652" s="199"/>
      <c r="K2652" s="205"/>
      <c r="L2652" s="199"/>
    </row>
    <row r="2653">
      <c r="A2653" s="199"/>
      <c r="B2653" s="199"/>
      <c r="C2653" s="199"/>
      <c r="D2653" s="199"/>
      <c r="E2653" s="199"/>
      <c r="F2653" s="199"/>
      <c r="G2653" s="199"/>
      <c r="H2653" s="199"/>
      <c r="I2653" s="199"/>
      <c r="J2653" s="199"/>
      <c r="K2653" s="205"/>
      <c r="L2653" s="199"/>
    </row>
    <row r="2654">
      <c r="A2654" s="199"/>
      <c r="B2654" s="199"/>
      <c r="C2654" s="199"/>
      <c r="D2654" s="199"/>
      <c r="E2654" s="199"/>
      <c r="F2654" s="199"/>
      <c r="G2654" s="199"/>
      <c r="H2654" s="199"/>
      <c r="I2654" s="199"/>
      <c r="J2654" s="199"/>
      <c r="K2654" s="205"/>
      <c r="L2654" s="199"/>
    </row>
    <row r="2655">
      <c r="A2655" s="199"/>
      <c r="B2655" s="199"/>
      <c r="C2655" s="199"/>
      <c r="D2655" s="199"/>
      <c r="E2655" s="199"/>
      <c r="F2655" s="199"/>
      <c r="G2655" s="199"/>
      <c r="H2655" s="199"/>
      <c r="I2655" s="199"/>
      <c r="J2655" s="199"/>
      <c r="K2655" s="205"/>
      <c r="L2655" s="199"/>
    </row>
    <row r="2656">
      <c r="A2656" s="199"/>
      <c r="B2656" s="199"/>
      <c r="C2656" s="199"/>
      <c r="D2656" s="199"/>
      <c r="E2656" s="199"/>
      <c r="F2656" s="199"/>
      <c r="G2656" s="199"/>
      <c r="H2656" s="199"/>
      <c r="I2656" s="199"/>
      <c r="J2656" s="199"/>
      <c r="K2656" s="205"/>
      <c r="L2656" s="199"/>
    </row>
    <row r="2657">
      <c r="A2657" s="199"/>
      <c r="B2657" s="199"/>
      <c r="C2657" s="199"/>
      <c r="D2657" s="199"/>
      <c r="E2657" s="199"/>
      <c r="F2657" s="199"/>
      <c r="G2657" s="199"/>
      <c r="H2657" s="199"/>
      <c r="I2657" s="199"/>
      <c r="J2657" s="199"/>
      <c r="K2657" s="205"/>
      <c r="L2657" s="199"/>
    </row>
    <row r="2658">
      <c r="A2658" s="199"/>
      <c r="B2658" s="199"/>
      <c r="C2658" s="199"/>
      <c r="D2658" s="199"/>
      <c r="E2658" s="199"/>
      <c r="F2658" s="199"/>
      <c r="G2658" s="199"/>
      <c r="H2658" s="199"/>
      <c r="I2658" s="199"/>
      <c r="J2658" s="199"/>
      <c r="K2658" s="205"/>
      <c r="L2658" s="199"/>
    </row>
    <row r="2659">
      <c r="A2659" s="199"/>
      <c r="B2659" s="199"/>
      <c r="C2659" s="199"/>
      <c r="D2659" s="199"/>
      <c r="E2659" s="199"/>
      <c r="F2659" s="199"/>
      <c r="G2659" s="199"/>
      <c r="H2659" s="199"/>
      <c r="I2659" s="199"/>
      <c r="J2659" s="199"/>
      <c r="K2659" s="205"/>
      <c r="L2659" s="199"/>
    </row>
    <row r="2660">
      <c r="A2660" s="199"/>
      <c r="B2660" s="199"/>
      <c r="C2660" s="199"/>
      <c r="D2660" s="199"/>
      <c r="E2660" s="199"/>
      <c r="F2660" s="199"/>
      <c r="G2660" s="199"/>
      <c r="H2660" s="199"/>
      <c r="I2660" s="199"/>
      <c r="J2660" s="199"/>
      <c r="K2660" s="205"/>
      <c r="L2660" s="199"/>
    </row>
    <row r="2661">
      <c r="A2661" s="199"/>
      <c r="B2661" s="199"/>
      <c r="C2661" s="199"/>
      <c r="D2661" s="199"/>
      <c r="E2661" s="199"/>
      <c r="F2661" s="199"/>
      <c r="G2661" s="199"/>
      <c r="H2661" s="199"/>
      <c r="I2661" s="199"/>
      <c r="J2661" s="199"/>
      <c r="K2661" s="205"/>
      <c r="L2661" s="199"/>
    </row>
    <row r="2662">
      <c r="A2662" s="199"/>
      <c r="B2662" s="199"/>
      <c r="C2662" s="199"/>
      <c r="D2662" s="199"/>
      <c r="E2662" s="199"/>
      <c r="F2662" s="199"/>
      <c r="G2662" s="199"/>
      <c r="H2662" s="199"/>
      <c r="I2662" s="199"/>
      <c r="J2662" s="199"/>
      <c r="K2662" s="205"/>
      <c r="L2662" s="199"/>
    </row>
    <row r="2663">
      <c r="A2663" s="199"/>
      <c r="B2663" s="199"/>
      <c r="C2663" s="199"/>
      <c r="D2663" s="199"/>
      <c r="E2663" s="199"/>
      <c r="F2663" s="199"/>
      <c r="G2663" s="199"/>
      <c r="H2663" s="199"/>
      <c r="I2663" s="199"/>
      <c r="J2663" s="199"/>
      <c r="K2663" s="205"/>
      <c r="L2663" s="199"/>
    </row>
    <row r="2664">
      <c r="A2664" s="199"/>
      <c r="B2664" s="199"/>
      <c r="C2664" s="199"/>
      <c r="D2664" s="199"/>
      <c r="E2664" s="199"/>
      <c r="F2664" s="199"/>
      <c r="G2664" s="199"/>
      <c r="H2664" s="199"/>
      <c r="I2664" s="199"/>
      <c r="J2664" s="199"/>
      <c r="K2664" s="205"/>
      <c r="L2664" s="199"/>
    </row>
    <row r="2665">
      <c r="A2665" s="199"/>
      <c r="B2665" s="199"/>
      <c r="C2665" s="199"/>
      <c r="D2665" s="199"/>
      <c r="E2665" s="199"/>
      <c r="F2665" s="199"/>
      <c r="G2665" s="199"/>
      <c r="H2665" s="199"/>
      <c r="I2665" s="199"/>
      <c r="J2665" s="199"/>
      <c r="K2665" s="205"/>
      <c r="L2665" s="199"/>
    </row>
    <row r="2666">
      <c r="A2666" s="199"/>
      <c r="B2666" s="199"/>
      <c r="C2666" s="199"/>
      <c r="D2666" s="199"/>
      <c r="E2666" s="199"/>
      <c r="F2666" s="199"/>
      <c r="G2666" s="199"/>
      <c r="H2666" s="199"/>
      <c r="I2666" s="199"/>
      <c r="J2666" s="199"/>
      <c r="K2666" s="205"/>
      <c r="L2666" s="199"/>
    </row>
    <row r="2667">
      <c r="A2667" s="199"/>
      <c r="B2667" s="199"/>
      <c r="C2667" s="199"/>
      <c r="D2667" s="199"/>
      <c r="E2667" s="199"/>
      <c r="F2667" s="199"/>
      <c r="G2667" s="199"/>
      <c r="H2667" s="199"/>
      <c r="I2667" s="199"/>
      <c r="J2667" s="199"/>
      <c r="K2667" s="205"/>
      <c r="L2667" s="199"/>
    </row>
    <row r="2668">
      <c r="A2668" s="199"/>
      <c r="B2668" s="199"/>
      <c r="C2668" s="199"/>
      <c r="D2668" s="199"/>
      <c r="E2668" s="199"/>
      <c r="F2668" s="199"/>
      <c r="G2668" s="199"/>
      <c r="H2668" s="199"/>
      <c r="I2668" s="199"/>
      <c r="J2668" s="199"/>
      <c r="K2668" s="205"/>
      <c r="L2668" s="199"/>
    </row>
    <row r="2669">
      <c r="A2669" s="199"/>
      <c r="B2669" s="199"/>
      <c r="C2669" s="199"/>
      <c r="D2669" s="199"/>
      <c r="E2669" s="199"/>
      <c r="F2669" s="199"/>
      <c r="G2669" s="199"/>
      <c r="H2669" s="199"/>
      <c r="I2669" s="199"/>
      <c r="J2669" s="199"/>
      <c r="K2669" s="205"/>
      <c r="L2669" s="199"/>
    </row>
    <row r="2670">
      <c r="A2670" s="199"/>
      <c r="B2670" s="199"/>
      <c r="C2670" s="199"/>
      <c r="D2670" s="199"/>
      <c r="E2670" s="199"/>
      <c r="F2670" s="199"/>
      <c r="G2670" s="199"/>
      <c r="H2670" s="199"/>
      <c r="I2670" s="199"/>
      <c r="J2670" s="199"/>
      <c r="K2670" s="205"/>
      <c r="L2670" s="199"/>
    </row>
    <row r="2671">
      <c r="A2671" s="199"/>
      <c r="B2671" s="199"/>
      <c r="C2671" s="199"/>
      <c r="D2671" s="199"/>
      <c r="E2671" s="199"/>
      <c r="F2671" s="199"/>
      <c r="G2671" s="199"/>
      <c r="H2671" s="199"/>
      <c r="I2671" s="199"/>
      <c r="J2671" s="199"/>
      <c r="K2671" s="205"/>
      <c r="L2671" s="199"/>
    </row>
    <row r="2672">
      <c r="A2672" s="199"/>
      <c r="B2672" s="199"/>
      <c r="C2672" s="199"/>
      <c r="D2672" s="199"/>
      <c r="E2672" s="199"/>
      <c r="F2672" s="199"/>
      <c r="G2672" s="199"/>
      <c r="H2672" s="199"/>
      <c r="I2672" s="199"/>
      <c r="J2672" s="199"/>
      <c r="K2672" s="205"/>
      <c r="L2672" s="199"/>
    </row>
    <row r="2673">
      <c r="A2673" s="199"/>
      <c r="B2673" s="199"/>
      <c r="C2673" s="199"/>
      <c r="D2673" s="199"/>
      <c r="E2673" s="199"/>
      <c r="F2673" s="199"/>
      <c r="G2673" s="199"/>
      <c r="H2673" s="199"/>
      <c r="I2673" s="199"/>
      <c r="J2673" s="199"/>
      <c r="K2673" s="205"/>
      <c r="L2673" s="199"/>
    </row>
    <row r="2674">
      <c r="A2674" s="199"/>
      <c r="B2674" s="199"/>
      <c r="C2674" s="199"/>
      <c r="D2674" s="199"/>
      <c r="E2674" s="199"/>
      <c r="F2674" s="199"/>
      <c r="G2674" s="199"/>
      <c r="H2674" s="199"/>
      <c r="I2674" s="199"/>
      <c r="J2674" s="199"/>
      <c r="K2674" s="205"/>
      <c r="L2674" s="199"/>
    </row>
    <row r="2675">
      <c r="A2675" s="199"/>
      <c r="B2675" s="199"/>
      <c r="C2675" s="199"/>
      <c r="D2675" s="199"/>
      <c r="E2675" s="199"/>
      <c r="F2675" s="199"/>
      <c r="G2675" s="199"/>
      <c r="H2675" s="199"/>
      <c r="I2675" s="199"/>
      <c r="J2675" s="199"/>
      <c r="K2675" s="205"/>
      <c r="L2675" s="199"/>
    </row>
    <row r="2676">
      <c r="A2676" s="199"/>
      <c r="B2676" s="199"/>
      <c r="C2676" s="199"/>
      <c r="D2676" s="199"/>
      <c r="E2676" s="199"/>
      <c r="F2676" s="199"/>
      <c r="G2676" s="199"/>
      <c r="H2676" s="199"/>
      <c r="I2676" s="199"/>
      <c r="J2676" s="199"/>
      <c r="K2676" s="205"/>
      <c r="L2676" s="199"/>
    </row>
    <row r="2677">
      <c r="A2677" s="199"/>
      <c r="B2677" s="199"/>
      <c r="C2677" s="199"/>
      <c r="D2677" s="199"/>
      <c r="E2677" s="199"/>
      <c r="F2677" s="199"/>
      <c r="G2677" s="199"/>
      <c r="H2677" s="199"/>
      <c r="I2677" s="199"/>
      <c r="J2677" s="199"/>
      <c r="K2677" s="205"/>
      <c r="L2677" s="199"/>
    </row>
    <row r="2678">
      <c r="A2678" s="199"/>
      <c r="B2678" s="199"/>
      <c r="C2678" s="199"/>
      <c r="D2678" s="199"/>
      <c r="E2678" s="199"/>
      <c r="F2678" s="199"/>
      <c r="G2678" s="199"/>
      <c r="H2678" s="199"/>
      <c r="I2678" s="199"/>
      <c r="J2678" s="199"/>
      <c r="K2678" s="205"/>
      <c r="L2678" s="199"/>
    </row>
    <row r="2679">
      <c r="A2679" s="199"/>
      <c r="B2679" s="199"/>
      <c r="C2679" s="199"/>
      <c r="D2679" s="199"/>
      <c r="E2679" s="199"/>
      <c r="F2679" s="199"/>
      <c r="G2679" s="199"/>
      <c r="H2679" s="199"/>
      <c r="I2679" s="199"/>
      <c r="J2679" s="199"/>
      <c r="K2679" s="205"/>
      <c r="L2679" s="199"/>
    </row>
    <row r="2680">
      <c r="A2680" s="199"/>
      <c r="B2680" s="199"/>
      <c r="C2680" s="199"/>
      <c r="D2680" s="199"/>
      <c r="E2680" s="199"/>
      <c r="F2680" s="199"/>
      <c r="G2680" s="199"/>
      <c r="H2680" s="199"/>
      <c r="I2680" s="199"/>
      <c r="J2680" s="199"/>
      <c r="K2680" s="205"/>
      <c r="L2680" s="199"/>
    </row>
    <row r="2681">
      <c r="A2681" s="199"/>
      <c r="B2681" s="199"/>
      <c r="C2681" s="199"/>
      <c r="D2681" s="199"/>
      <c r="E2681" s="199"/>
      <c r="F2681" s="199"/>
      <c r="G2681" s="199"/>
      <c r="H2681" s="199"/>
      <c r="I2681" s="199"/>
      <c r="J2681" s="199"/>
      <c r="K2681" s="205"/>
      <c r="L2681" s="199"/>
    </row>
    <row r="2682">
      <c r="A2682" s="199"/>
      <c r="B2682" s="199"/>
      <c r="C2682" s="199"/>
      <c r="D2682" s="199"/>
      <c r="E2682" s="199"/>
      <c r="F2682" s="199"/>
      <c r="G2682" s="199"/>
      <c r="H2682" s="199"/>
      <c r="I2682" s="199"/>
      <c r="J2682" s="199"/>
      <c r="K2682" s="205"/>
      <c r="L2682" s="199"/>
    </row>
    <row r="2683">
      <c r="A2683" s="199"/>
      <c r="B2683" s="199"/>
      <c r="C2683" s="199"/>
      <c r="D2683" s="199"/>
      <c r="E2683" s="199"/>
      <c r="F2683" s="199"/>
      <c r="G2683" s="199"/>
      <c r="H2683" s="199"/>
      <c r="I2683" s="199"/>
      <c r="J2683" s="199"/>
      <c r="K2683" s="205"/>
      <c r="L2683" s="199"/>
    </row>
    <row r="2684">
      <c r="A2684" s="199"/>
      <c r="B2684" s="199"/>
      <c r="C2684" s="199"/>
      <c r="D2684" s="199"/>
      <c r="E2684" s="199"/>
      <c r="F2684" s="199"/>
      <c r="G2684" s="199"/>
      <c r="H2684" s="199"/>
      <c r="I2684" s="199"/>
      <c r="J2684" s="199"/>
      <c r="K2684" s="205"/>
      <c r="L2684" s="199"/>
    </row>
    <row r="2685">
      <c r="A2685" s="199"/>
      <c r="B2685" s="199"/>
      <c r="C2685" s="199"/>
      <c r="D2685" s="199"/>
      <c r="E2685" s="199"/>
      <c r="F2685" s="199"/>
      <c r="G2685" s="199"/>
      <c r="H2685" s="199"/>
      <c r="I2685" s="199"/>
      <c r="J2685" s="199"/>
      <c r="K2685" s="205"/>
      <c r="L2685" s="199"/>
    </row>
    <row r="2686">
      <c r="A2686" s="199"/>
      <c r="B2686" s="199"/>
      <c r="C2686" s="199"/>
      <c r="D2686" s="199"/>
      <c r="E2686" s="199"/>
      <c r="F2686" s="199"/>
      <c r="G2686" s="199"/>
      <c r="H2686" s="199"/>
      <c r="I2686" s="199"/>
      <c r="J2686" s="199"/>
      <c r="K2686" s="205"/>
      <c r="L2686" s="199"/>
    </row>
    <row r="2687">
      <c r="A2687" s="199"/>
      <c r="B2687" s="199"/>
      <c r="C2687" s="199"/>
      <c r="D2687" s="199"/>
      <c r="E2687" s="199"/>
      <c r="F2687" s="199"/>
      <c r="G2687" s="199"/>
      <c r="H2687" s="199"/>
      <c r="I2687" s="199"/>
      <c r="J2687" s="199"/>
      <c r="K2687" s="205"/>
      <c r="L2687" s="199"/>
    </row>
    <row r="2688">
      <c r="A2688" s="199"/>
      <c r="B2688" s="199"/>
      <c r="C2688" s="199"/>
      <c r="D2688" s="199"/>
      <c r="E2688" s="199"/>
      <c r="F2688" s="199"/>
      <c r="G2688" s="199"/>
      <c r="H2688" s="199"/>
      <c r="I2688" s="199"/>
      <c r="J2688" s="199"/>
      <c r="K2688" s="205"/>
      <c r="L2688" s="199"/>
    </row>
    <row r="2689">
      <c r="A2689" s="199"/>
      <c r="B2689" s="199"/>
      <c r="C2689" s="199"/>
      <c r="D2689" s="199"/>
      <c r="E2689" s="199"/>
      <c r="F2689" s="199"/>
      <c r="G2689" s="199"/>
      <c r="H2689" s="199"/>
      <c r="I2689" s="199"/>
      <c r="J2689" s="199"/>
      <c r="K2689" s="205"/>
      <c r="L2689" s="199"/>
    </row>
    <row r="2690">
      <c r="A2690" s="199"/>
      <c r="B2690" s="199"/>
      <c r="C2690" s="199"/>
      <c r="D2690" s="199"/>
      <c r="E2690" s="199"/>
      <c r="F2690" s="199"/>
      <c r="G2690" s="199"/>
      <c r="H2690" s="199"/>
      <c r="I2690" s="199"/>
      <c r="J2690" s="199"/>
      <c r="K2690" s="205"/>
      <c r="L2690" s="199"/>
    </row>
    <row r="2691">
      <c r="A2691" s="199"/>
      <c r="B2691" s="199"/>
      <c r="C2691" s="199"/>
      <c r="D2691" s="199"/>
      <c r="E2691" s="199"/>
      <c r="F2691" s="199"/>
      <c r="G2691" s="199"/>
      <c r="H2691" s="199"/>
      <c r="I2691" s="199"/>
      <c r="J2691" s="199"/>
      <c r="K2691" s="205"/>
      <c r="L2691" s="199"/>
    </row>
    <row r="2692">
      <c r="A2692" s="199"/>
      <c r="B2692" s="199"/>
      <c r="C2692" s="199"/>
      <c r="D2692" s="199"/>
      <c r="E2692" s="199"/>
      <c r="F2692" s="199"/>
      <c r="G2692" s="199"/>
      <c r="H2692" s="199"/>
      <c r="I2692" s="199"/>
      <c r="J2692" s="199"/>
      <c r="K2692" s="205"/>
      <c r="L2692" s="199"/>
    </row>
    <row r="2693">
      <c r="A2693" s="199"/>
      <c r="B2693" s="199"/>
      <c r="C2693" s="199"/>
      <c r="D2693" s="199"/>
      <c r="E2693" s="199"/>
      <c r="F2693" s="199"/>
      <c r="G2693" s="199"/>
      <c r="H2693" s="199"/>
      <c r="I2693" s="199"/>
      <c r="J2693" s="199"/>
      <c r="K2693" s="205"/>
      <c r="L2693" s="199"/>
    </row>
    <row r="2694">
      <c r="A2694" s="199"/>
      <c r="B2694" s="199"/>
      <c r="C2694" s="199"/>
      <c r="D2694" s="199"/>
      <c r="E2694" s="199"/>
      <c r="F2694" s="199"/>
      <c r="G2694" s="199"/>
      <c r="H2694" s="199"/>
      <c r="I2694" s="199"/>
      <c r="J2694" s="199"/>
      <c r="K2694" s="205"/>
      <c r="L2694" s="199"/>
    </row>
    <row r="2695">
      <c r="A2695" s="199"/>
      <c r="B2695" s="199"/>
      <c r="C2695" s="199"/>
      <c r="D2695" s="199"/>
      <c r="E2695" s="199"/>
      <c r="F2695" s="199"/>
      <c r="G2695" s="199"/>
      <c r="H2695" s="199"/>
      <c r="I2695" s="199"/>
      <c r="J2695" s="199"/>
      <c r="K2695" s="205"/>
      <c r="L2695" s="199"/>
    </row>
    <row r="2696">
      <c r="A2696" s="199"/>
      <c r="B2696" s="199"/>
      <c r="C2696" s="199"/>
      <c r="D2696" s="199"/>
      <c r="E2696" s="199"/>
      <c r="F2696" s="199"/>
      <c r="G2696" s="199"/>
      <c r="H2696" s="199"/>
      <c r="I2696" s="199"/>
      <c r="J2696" s="199"/>
      <c r="K2696" s="205"/>
      <c r="L2696" s="199"/>
    </row>
    <row r="2697">
      <c r="A2697" s="199"/>
      <c r="B2697" s="199"/>
      <c r="C2697" s="199"/>
      <c r="D2697" s="199"/>
      <c r="E2697" s="199"/>
      <c r="F2697" s="199"/>
      <c r="G2697" s="199"/>
      <c r="H2697" s="199"/>
      <c r="I2697" s="199"/>
      <c r="J2697" s="199"/>
      <c r="K2697" s="205"/>
      <c r="L2697" s="199"/>
    </row>
    <row r="2698">
      <c r="A2698" s="199"/>
      <c r="B2698" s="199"/>
      <c r="C2698" s="199"/>
      <c r="D2698" s="199"/>
      <c r="E2698" s="199"/>
      <c r="F2698" s="199"/>
      <c r="G2698" s="199"/>
      <c r="H2698" s="199"/>
      <c r="I2698" s="199"/>
      <c r="J2698" s="199"/>
      <c r="K2698" s="205"/>
      <c r="L2698" s="199"/>
    </row>
    <row r="2699">
      <c r="A2699" s="199"/>
      <c r="B2699" s="199"/>
      <c r="C2699" s="199"/>
      <c r="D2699" s="199"/>
      <c r="E2699" s="199"/>
      <c r="F2699" s="199"/>
      <c r="G2699" s="199"/>
      <c r="H2699" s="199"/>
      <c r="I2699" s="199"/>
      <c r="J2699" s="199"/>
      <c r="K2699" s="205"/>
      <c r="L2699" s="199"/>
    </row>
    <row r="2700">
      <c r="A2700" s="199"/>
      <c r="B2700" s="199"/>
      <c r="C2700" s="199"/>
      <c r="D2700" s="199"/>
      <c r="E2700" s="199"/>
      <c r="F2700" s="199"/>
      <c r="G2700" s="199"/>
      <c r="H2700" s="199"/>
      <c r="I2700" s="199"/>
      <c r="J2700" s="199"/>
      <c r="K2700" s="205"/>
      <c r="L2700" s="199"/>
    </row>
    <row r="2701">
      <c r="A2701" s="199"/>
      <c r="B2701" s="199"/>
      <c r="C2701" s="199"/>
      <c r="D2701" s="199"/>
      <c r="E2701" s="199"/>
      <c r="F2701" s="199"/>
      <c r="G2701" s="199"/>
      <c r="H2701" s="199"/>
      <c r="I2701" s="199"/>
      <c r="J2701" s="199"/>
      <c r="K2701" s="205"/>
      <c r="L2701" s="199"/>
    </row>
    <row r="2702">
      <c r="A2702" s="199"/>
      <c r="B2702" s="199"/>
      <c r="C2702" s="199"/>
      <c r="D2702" s="199"/>
      <c r="E2702" s="199"/>
      <c r="F2702" s="199"/>
      <c r="G2702" s="199"/>
      <c r="H2702" s="199"/>
      <c r="I2702" s="199"/>
      <c r="J2702" s="199"/>
      <c r="K2702" s="205"/>
      <c r="L2702" s="199"/>
    </row>
    <row r="2703">
      <c r="A2703" s="199"/>
      <c r="B2703" s="199"/>
      <c r="C2703" s="199"/>
      <c r="D2703" s="199"/>
      <c r="E2703" s="199"/>
      <c r="F2703" s="199"/>
      <c r="G2703" s="199"/>
      <c r="H2703" s="199"/>
      <c r="I2703" s="199"/>
      <c r="J2703" s="199"/>
      <c r="K2703" s="205"/>
      <c r="L2703" s="199"/>
    </row>
    <row r="2704">
      <c r="A2704" s="199"/>
      <c r="B2704" s="199"/>
      <c r="C2704" s="199"/>
      <c r="D2704" s="199"/>
      <c r="E2704" s="199"/>
      <c r="F2704" s="199"/>
      <c r="G2704" s="199"/>
      <c r="H2704" s="199"/>
      <c r="I2704" s="199"/>
      <c r="J2704" s="199"/>
      <c r="K2704" s="205"/>
      <c r="L2704" s="199"/>
    </row>
    <row r="2705">
      <c r="A2705" s="199"/>
      <c r="B2705" s="199"/>
      <c r="C2705" s="199"/>
      <c r="D2705" s="199"/>
      <c r="E2705" s="199"/>
      <c r="F2705" s="199"/>
      <c r="G2705" s="199"/>
      <c r="H2705" s="199"/>
      <c r="I2705" s="199"/>
      <c r="J2705" s="199"/>
      <c r="K2705" s="205"/>
      <c r="L2705" s="199"/>
    </row>
    <row r="2706">
      <c r="A2706" s="199"/>
      <c r="B2706" s="199"/>
      <c r="C2706" s="199"/>
      <c r="D2706" s="199"/>
      <c r="E2706" s="199"/>
      <c r="F2706" s="199"/>
      <c r="G2706" s="199"/>
      <c r="H2706" s="199"/>
      <c r="I2706" s="199"/>
      <c r="J2706" s="199"/>
      <c r="K2706" s="205"/>
      <c r="L2706" s="199"/>
    </row>
    <row r="2707">
      <c r="A2707" s="199"/>
      <c r="B2707" s="199"/>
      <c r="C2707" s="199"/>
      <c r="D2707" s="199"/>
      <c r="E2707" s="199"/>
      <c r="F2707" s="199"/>
      <c r="G2707" s="199"/>
      <c r="H2707" s="199"/>
      <c r="I2707" s="199"/>
      <c r="J2707" s="199"/>
      <c r="K2707" s="205"/>
      <c r="L2707" s="199"/>
    </row>
    <row r="2708">
      <c r="A2708" s="199"/>
      <c r="B2708" s="199"/>
      <c r="C2708" s="199"/>
      <c r="D2708" s="199"/>
      <c r="E2708" s="199"/>
      <c r="F2708" s="199"/>
      <c r="G2708" s="199"/>
      <c r="H2708" s="199"/>
      <c r="I2708" s="199"/>
      <c r="J2708" s="199"/>
      <c r="K2708" s="205"/>
      <c r="L2708" s="199"/>
    </row>
    <row r="2709">
      <c r="A2709" s="199"/>
      <c r="B2709" s="199"/>
      <c r="C2709" s="199"/>
      <c r="D2709" s="199"/>
      <c r="E2709" s="199"/>
      <c r="F2709" s="199"/>
      <c r="G2709" s="199"/>
      <c r="H2709" s="199"/>
      <c r="I2709" s="199"/>
      <c r="J2709" s="199"/>
      <c r="K2709" s="205"/>
      <c r="L2709" s="199"/>
    </row>
    <row r="2710">
      <c r="A2710" s="199"/>
      <c r="B2710" s="199"/>
      <c r="C2710" s="199"/>
      <c r="D2710" s="199"/>
      <c r="E2710" s="199"/>
      <c r="F2710" s="199"/>
      <c r="G2710" s="199"/>
      <c r="H2710" s="199"/>
      <c r="I2710" s="199"/>
      <c r="J2710" s="199"/>
      <c r="K2710" s="205"/>
      <c r="L2710" s="199"/>
    </row>
    <row r="2711">
      <c r="A2711" s="199"/>
      <c r="B2711" s="199"/>
      <c r="C2711" s="199"/>
      <c r="D2711" s="199"/>
      <c r="E2711" s="199"/>
      <c r="F2711" s="199"/>
      <c r="G2711" s="199"/>
      <c r="H2711" s="199"/>
      <c r="I2711" s="199"/>
      <c r="J2711" s="199"/>
      <c r="K2711" s="205"/>
      <c r="L2711" s="199"/>
    </row>
    <row r="2712">
      <c r="A2712" s="199"/>
      <c r="B2712" s="199"/>
      <c r="C2712" s="199"/>
      <c r="D2712" s="199"/>
      <c r="E2712" s="199"/>
      <c r="F2712" s="199"/>
      <c r="G2712" s="199"/>
      <c r="H2712" s="199"/>
      <c r="I2712" s="199"/>
      <c r="J2712" s="199"/>
      <c r="K2712" s="205"/>
      <c r="L2712" s="199"/>
    </row>
    <row r="2713">
      <c r="A2713" s="199"/>
      <c r="B2713" s="199"/>
      <c r="C2713" s="199"/>
      <c r="D2713" s="199"/>
      <c r="E2713" s="199"/>
      <c r="F2713" s="199"/>
      <c r="G2713" s="199"/>
      <c r="H2713" s="199"/>
      <c r="I2713" s="199"/>
      <c r="J2713" s="199"/>
      <c r="K2713" s="205"/>
      <c r="L2713" s="199"/>
    </row>
    <row r="2714">
      <c r="A2714" s="199"/>
      <c r="B2714" s="199"/>
      <c r="C2714" s="199"/>
      <c r="D2714" s="199"/>
      <c r="E2714" s="199"/>
      <c r="F2714" s="199"/>
      <c r="G2714" s="199"/>
      <c r="H2714" s="199"/>
      <c r="I2714" s="199"/>
      <c r="J2714" s="199"/>
      <c r="K2714" s="205"/>
      <c r="L2714" s="199"/>
    </row>
    <row r="2715">
      <c r="A2715" s="199"/>
      <c r="B2715" s="199"/>
      <c r="C2715" s="199"/>
      <c r="D2715" s="199"/>
      <c r="E2715" s="199"/>
      <c r="F2715" s="199"/>
      <c r="G2715" s="199"/>
      <c r="H2715" s="199"/>
      <c r="I2715" s="199"/>
      <c r="J2715" s="199"/>
      <c r="K2715" s="205"/>
      <c r="L2715" s="199"/>
    </row>
    <row r="2716">
      <c r="A2716" s="199"/>
      <c r="B2716" s="199"/>
      <c r="C2716" s="199"/>
      <c r="D2716" s="199"/>
      <c r="E2716" s="199"/>
      <c r="F2716" s="199"/>
      <c r="G2716" s="199"/>
      <c r="H2716" s="199"/>
      <c r="I2716" s="199"/>
      <c r="J2716" s="199"/>
      <c r="K2716" s="205"/>
      <c r="L2716" s="199"/>
    </row>
    <row r="2717">
      <c r="A2717" s="199"/>
      <c r="B2717" s="199"/>
      <c r="C2717" s="199"/>
      <c r="D2717" s="199"/>
      <c r="E2717" s="199"/>
      <c r="F2717" s="199"/>
      <c r="G2717" s="199"/>
      <c r="H2717" s="199"/>
      <c r="I2717" s="199"/>
      <c r="J2717" s="199"/>
      <c r="K2717" s="205"/>
      <c r="L2717" s="199"/>
    </row>
    <row r="2718">
      <c r="A2718" s="199"/>
      <c r="B2718" s="199"/>
      <c r="C2718" s="199"/>
      <c r="D2718" s="199"/>
      <c r="E2718" s="199"/>
      <c r="F2718" s="199"/>
      <c r="G2718" s="199"/>
      <c r="H2718" s="199"/>
      <c r="I2718" s="199"/>
      <c r="J2718" s="199"/>
      <c r="K2718" s="205"/>
      <c r="L2718" s="199"/>
    </row>
    <row r="2719">
      <c r="A2719" s="199"/>
      <c r="B2719" s="199"/>
      <c r="C2719" s="199"/>
      <c r="D2719" s="199"/>
      <c r="E2719" s="199"/>
      <c r="F2719" s="199"/>
      <c r="G2719" s="199"/>
      <c r="H2719" s="199"/>
      <c r="I2719" s="199"/>
      <c r="J2719" s="199"/>
      <c r="K2719" s="205"/>
      <c r="L2719" s="199"/>
    </row>
    <row r="2720">
      <c r="A2720" s="199"/>
      <c r="B2720" s="199"/>
      <c r="C2720" s="199"/>
      <c r="D2720" s="199"/>
      <c r="E2720" s="199"/>
      <c r="F2720" s="199"/>
      <c r="G2720" s="199"/>
      <c r="H2720" s="199"/>
      <c r="I2720" s="199"/>
      <c r="J2720" s="199"/>
      <c r="K2720" s="205"/>
      <c r="L2720" s="199"/>
    </row>
    <row r="2721">
      <c r="A2721" s="199"/>
      <c r="B2721" s="199"/>
      <c r="C2721" s="199"/>
      <c r="D2721" s="199"/>
      <c r="E2721" s="199"/>
      <c r="F2721" s="199"/>
      <c r="G2721" s="199"/>
      <c r="H2721" s="199"/>
      <c r="I2721" s="199"/>
      <c r="J2721" s="199"/>
      <c r="K2721" s="205"/>
      <c r="L2721" s="199"/>
    </row>
    <row r="2722">
      <c r="A2722" s="199"/>
      <c r="B2722" s="199"/>
      <c r="C2722" s="199"/>
      <c r="D2722" s="199"/>
      <c r="E2722" s="199"/>
      <c r="F2722" s="199"/>
      <c r="G2722" s="199"/>
      <c r="H2722" s="199"/>
      <c r="I2722" s="199"/>
      <c r="J2722" s="199"/>
      <c r="K2722" s="205"/>
      <c r="L2722" s="199"/>
    </row>
    <row r="2723">
      <c r="A2723" s="199"/>
      <c r="B2723" s="199"/>
      <c r="C2723" s="199"/>
      <c r="D2723" s="199"/>
      <c r="E2723" s="199"/>
      <c r="F2723" s="199"/>
      <c r="G2723" s="199"/>
      <c r="H2723" s="199"/>
      <c r="I2723" s="199"/>
      <c r="J2723" s="199"/>
      <c r="K2723" s="205"/>
      <c r="L2723" s="199"/>
    </row>
    <row r="2724">
      <c r="A2724" s="199"/>
      <c r="B2724" s="199"/>
      <c r="C2724" s="199"/>
      <c r="D2724" s="199"/>
      <c r="E2724" s="199"/>
      <c r="F2724" s="199"/>
      <c r="G2724" s="199"/>
      <c r="H2724" s="199"/>
      <c r="I2724" s="199"/>
      <c r="J2724" s="199"/>
      <c r="K2724" s="205"/>
      <c r="L2724" s="199"/>
    </row>
    <row r="2725">
      <c r="A2725" s="199"/>
      <c r="B2725" s="199"/>
      <c r="C2725" s="199"/>
      <c r="D2725" s="199"/>
      <c r="E2725" s="199"/>
      <c r="F2725" s="199"/>
      <c r="G2725" s="199"/>
      <c r="H2725" s="199"/>
      <c r="I2725" s="199"/>
      <c r="J2725" s="199"/>
      <c r="K2725" s="205"/>
      <c r="L2725" s="199"/>
    </row>
    <row r="2726">
      <c r="A2726" s="199"/>
      <c r="B2726" s="199"/>
      <c r="C2726" s="199"/>
      <c r="D2726" s="199"/>
      <c r="E2726" s="199"/>
      <c r="F2726" s="199"/>
      <c r="G2726" s="199"/>
      <c r="H2726" s="199"/>
      <c r="I2726" s="199"/>
      <c r="J2726" s="199"/>
      <c r="K2726" s="205"/>
      <c r="L2726" s="199"/>
    </row>
    <row r="2727">
      <c r="A2727" s="199"/>
      <c r="B2727" s="199"/>
      <c r="C2727" s="199"/>
      <c r="D2727" s="199"/>
      <c r="E2727" s="199"/>
      <c r="F2727" s="199"/>
      <c r="G2727" s="199"/>
      <c r="H2727" s="199"/>
      <c r="I2727" s="199"/>
      <c r="J2727" s="199"/>
      <c r="K2727" s="205"/>
      <c r="L2727" s="199"/>
    </row>
    <row r="2728">
      <c r="A2728" s="199"/>
      <c r="B2728" s="199"/>
      <c r="C2728" s="199"/>
      <c r="D2728" s="199"/>
      <c r="E2728" s="199"/>
      <c r="F2728" s="199"/>
      <c r="G2728" s="199"/>
      <c r="H2728" s="199"/>
      <c r="I2728" s="199"/>
      <c r="J2728" s="199"/>
      <c r="K2728" s="205"/>
      <c r="L2728" s="199"/>
    </row>
    <row r="2729">
      <c r="A2729" s="199"/>
      <c r="B2729" s="199"/>
      <c r="C2729" s="199"/>
      <c r="D2729" s="199"/>
      <c r="E2729" s="199"/>
      <c r="F2729" s="199"/>
      <c r="G2729" s="199"/>
      <c r="H2729" s="199"/>
      <c r="I2729" s="199"/>
      <c r="J2729" s="199"/>
      <c r="K2729" s="205"/>
      <c r="L2729" s="199"/>
    </row>
    <row r="2730">
      <c r="A2730" s="199"/>
      <c r="B2730" s="199"/>
      <c r="C2730" s="199"/>
      <c r="D2730" s="199"/>
      <c r="E2730" s="199"/>
      <c r="F2730" s="199"/>
      <c r="G2730" s="199"/>
      <c r="H2730" s="199"/>
      <c r="I2730" s="199"/>
      <c r="J2730" s="199"/>
      <c r="K2730" s="205"/>
      <c r="L2730" s="199"/>
    </row>
    <row r="2731">
      <c r="A2731" s="199"/>
      <c r="B2731" s="199"/>
      <c r="C2731" s="199"/>
      <c r="D2731" s="199"/>
      <c r="E2731" s="199"/>
      <c r="F2731" s="199"/>
      <c r="G2731" s="199"/>
      <c r="H2731" s="199"/>
      <c r="I2731" s="199"/>
      <c r="J2731" s="199"/>
      <c r="K2731" s="205"/>
      <c r="L2731" s="199"/>
    </row>
    <row r="2732">
      <c r="A2732" s="199"/>
      <c r="B2732" s="199"/>
      <c r="C2732" s="199"/>
      <c r="D2732" s="199"/>
      <c r="E2732" s="199"/>
      <c r="F2732" s="199"/>
      <c r="G2732" s="199"/>
      <c r="H2732" s="199"/>
      <c r="I2732" s="199"/>
      <c r="J2732" s="199"/>
      <c r="K2732" s="205"/>
      <c r="L2732" s="199"/>
    </row>
    <row r="2733">
      <c r="A2733" s="199"/>
      <c r="B2733" s="199"/>
      <c r="C2733" s="199"/>
      <c r="D2733" s="199"/>
      <c r="E2733" s="199"/>
      <c r="F2733" s="199"/>
      <c r="G2733" s="199"/>
      <c r="H2733" s="199"/>
      <c r="I2733" s="199"/>
      <c r="J2733" s="199"/>
      <c r="K2733" s="205"/>
      <c r="L2733" s="199"/>
    </row>
    <row r="2734">
      <c r="A2734" s="199"/>
      <c r="B2734" s="199"/>
      <c r="C2734" s="199"/>
      <c r="D2734" s="199"/>
      <c r="E2734" s="199"/>
      <c r="F2734" s="199"/>
      <c r="G2734" s="199"/>
      <c r="H2734" s="199"/>
      <c r="I2734" s="199"/>
      <c r="J2734" s="199"/>
      <c r="K2734" s="205"/>
      <c r="L2734" s="199"/>
    </row>
    <row r="2735">
      <c r="A2735" s="199"/>
      <c r="B2735" s="199"/>
      <c r="C2735" s="199"/>
      <c r="D2735" s="199"/>
      <c r="E2735" s="199"/>
      <c r="F2735" s="199"/>
      <c r="G2735" s="199"/>
      <c r="H2735" s="199"/>
      <c r="I2735" s="199"/>
      <c r="J2735" s="199"/>
      <c r="K2735" s="205"/>
      <c r="L2735" s="199"/>
    </row>
    <row r="2736">
      <c r="A2736" s="199"/>
      <c r="B2736" s="199"/>
      <c r="C2736" s="199"/>
      <c r="D2736" s="199"/>
      <c r="E2736" s="199"/>
      <c r="F2736" s="199"/>
      <c r="G2736" s="199"/>
      <c r="H2736" s="199"/>
      <c r="I2736" s="199"/>
      <c r="J2736" s="199"/>
      <c r="K2736" s="205"/>
      <c r="L2736" s="199"/>
    </row>
    <row r="2737">
      <c r="A2737" s="199"/>
      <c r="B2737" s="199"/>
      <c r="C2737" s="199"/>
      <c r="D2737" s="199"/>
      <c r="E2737" s="199"/>
      <c r="F2737" s="199"/>
      <c r="G2737" s="199"/>
      <c r="H2737" s="199"/>
      <c r="I2737" s="199"/>
      <c r="J2737" s="199"/>
      <c r="K2737" s="205"/>
      <c r="L2737" s="199"/>
    </row>
    <row r="2738">
      <c r="A2738" s="199"/>
      <c r="B2738" s="199"/>
      <c r="C2738" s="199"/>
      <c r="D2738" s="199"/>
      <c r="E2738" s="199"/>
      <c r="F2738" s="199"/>
      <c r="G2738" s="199"/>
      <c r="H2738" s="199"/>
      <c r="I2738" s="199"/>
      <c r="J2738" s="199"/>
      <c r="K2738" s="205"/>
      <c r="L2738" s="199"/>
    </row>
    <row r="2739">
      <c r="A2739" s="199"/>
      <c r="B2739" s="199"/>
      <c r="C2739" s="199"/>
      <c r="D2739" s="199"/>
      <c r="E2739" s="199"/>
      <c r="F2739" s="199"/>
      <c r="G2739" s="199"/>
      <c r="H2739" s="199"/>
      <c r="I2739" s="199"/>
      <c r="J2739" s="199"/>
      <c r="K2739" s="205"/>
      <c r="L2739" s="199"/>
    </row>
    <row r="2740">
      <c r="A2740" s="199"/>
      <c r="B2740" s="199"/>
      <c r="C2740" s="199"/>
      <c r="D2740" s="199"/>
      <c r="E2740" s="199"/>
      <c r="F2740" s="199"/>
      <c r="G2740" s="199"/>
      <c r="H2740" s="199"/>
      <c r="I2740" s="199"/>
      <c r="J2740" s="199"/>
      <c r="K2740" s="205"/>
      <c r="L2740" s="199"/>
    </row>
    <row r="2741">
      <c r="A2741" s="199"/>
      <c r="B2741" s="199"/>
      <c r="C2741" s="199"/>
      <c r="D2741" s="199"/>
      <c r="E2741" s="199"/>
      <c r="F2741" s="199"/>
      <c r="G2741" s="199"/>
      <c r="H2741" s="199"/>
      <c r="I2741" s="199"/>
      <c r="J2741" s="199"/>
      <c r="K2741" s="205"/>
      <c r="L2741" s="199"/>
    </row>
    <row r="2742">
      <c r="A2742" s="199"/>
      <c r="B2742" s="199"/>
      <c r="C2742" s="199"/>
      <c r="D2742" s="199"/>
      <c r="E2742" s="199"/>
      <c r="F2742" s="199"/>
      <c r="G2742" s="199"/>
      <c r="H2742" s="199"/>
      <c r="I2742" s="199"/>
      <c r="J2742" s="199"/>
      <c r="K2742" s="205"/>
      <c r="L2742" s="199"/>
    </row>
    <row r="2743">
      <c r="A2743" s="199"/>
      <c r="B2743" s="199"/>
      <c r="C2743" s="199"/>
      <c r="D2743" s="199"/>
      <c r="E2743" s="199"/>
      <c r="F2743" s="199"/>
      <c r="G2743" s="199"/>
      <c r="H2743" s="199"/>
      <c r="I2743" s="199"/>
      <c r="J2743" s="199"/>
      <c r="K2743" s="205"/>
      <c r="L2743" s="199"/>
    </row>
    <row r="2744">
      <c r="A2744" s="199"/>
      <c r="B2744" s="199"/>
      <c r="C2744" s="199"/>
      <c r="D2744" s="199"/>
      <c r="E2744" s="199"/>
      <c r="F2744" s="199"/>
      <c r="G2744" s="199"/>
      <c r="H2744" s="199"/>
      <c r="I2744" s="199"/>
      <c r="J2744" s="199"/>
      <c r="K2744" s="205"/>
      <c r="L2744" s="199"/>
    </row>
    <row r="2745">
      <c r="A2745" s="199"/>
      <c r="B2745" s="199"/>
      <c r="C2745" s="199"/>
      <c r="D2745" s="199"/>
      <c r="E2745" s="199"/>
      <c r="F2745" s="199"/>
      <c r="G2745" s="199"/>
      <c r="H2745" s="199"/>
      <c r="I2745" s="199"/>
      <c r="J2745" s="199"/>
      <c r="K2745" s="205"/>
      <c r="L2745" s="199"/>
    </row>
    <row r="2746">
      <c r="A2746" s="199"/>
      <c r="B2746" s="199"/>
      <c r="C2746" s="199"/>
      <c r="D2746" s="199"/>
      <c r="E2746" s="199"/>
      <c r="F2746" s="199"/>
      <c r="G2746" s="199"/>
      <c r="H2746" s="199"/>
      <c r="I2746" s="199"/>
      <c r="J2746" s="199"/>
      <c r="K2746" s="205"/>
      <c r="L2746" s="199"/>
    </row>
    <row r="2747">
      <c r="A2747" s="199"/>
      <c r="B2747" s="199"/>
      <c r="C2747" s="199"/>
      <c r="D2747" s="199"/>
      <c r="E2747" s="199"/>
      <c r="F2747" s="199"/>
      <c r="G2747" s="199"/>
      <c r="H2747" s="199"/>
      <c r="I2747" s="199"/>
      <c r="J2747" s="199"/>
      <c r="K2747" s="205"/>
      <c r="L2747" s="199"/>
    </row>
    <row r="2748">
      <c r="A2748" s="199"/>
      <c r="B2748" s="199"/>
      <c r="C2748" s="199"/>
      <c r="D2748" s="199"/>
      <c r="E2748" s="199"/>
      <c r="F2748" s="199"/>
      <c r="G2748" s="199"/>
      <c r="H2748" s="199"/>
      <c r="I2748" s="199"/>
      <c r="J2748" s="199"/>
      <c r="K2748" s="205"/>
      <c r="L2748" s="199"/>
    </row>
    <row r="2749">
      <c r="A2749" s="199"/>
      <c r="B2749" s="199"/>
      <c r="C2749" s="199"/>
      <c r="D2749" s="199"/>
      <c r="E2749" s="199"/>
      <c r="F2749" s="199"/>
      <c r="G2749" s="199"/>
      <c r="H2749" s="199"/>
      <c r="I2749" s="199"/>
      <c r="J2749" s="199"/>
      <c r="K2749" s="205"/>
      <c r="L2749" s="199"/>
    </row>
    <row r="2750">
      <c r="A2750" s="199"/>
      <c r="B2750" s="199"/>
      <c r="C2750" s="199"/>
      <c r="D2750" s="199"/>
      <c r="E2750" s="199"/>
      <c r="F2750" s="199"/>
      <c r="G2750" s="199"/>
      <c r="H2750" s="199"/>
      <c r="I2750" s="199"/>
      <c r="J2750" s="199"/>
      <c r="K2750" s="205"/>
      <c r="L2750" s="199"/>
    </row>
    <row r="2751">
      <c r="A2751" s="199"/>
      <c r="B2751" s="199"/>
      <c r="C2751" s="199"/>
      <c r="D2751" s="199"/>
      <c r="E2751" s="199"/>
      <c r="F2751" s="199"/>
      <c r="G2751" s="199"/>
      <c r="H2751" s="199"/>
      <c r="I2751" s="199"/>
      <c r="J2751" s="199"/>
      <c r="K2751" s="205"/>
      <c r="L2751" s="199"/>
    </row>
    <row r="2752">
      <c r="A2752" s="199"/>
      <c r="B2752" s="199"/>
      <c r="C2752" s="199"/>
      <c r="D2752" s="199"/>
      <c r="E2752" s="199"/>
      <c r="F2752" s="199"/>
      <c r="G2752" s="199"/>
      <c r="H2752" s="199"/>
      <c r="I2752" s="199"/>
      <c r="J2752" s="199"/>
      <c r="K2752" s="205"/>
      <c r="L2752" s="199"/>
    </row>
    <row r="2753">
      <c r="A2753" s="199"/>
      <c r="B2753" s="199"/>
      <c r="C2753" s="199"/>
      <c r="D2753" s="199"/>
      <c r="E2753" s="199"/>
      <c r="F2753" s="199"/>
      <c r="G2753" s="199"/>
      <c r="H2753" s="199"/>
      <c r="I2753" s="199"/>
      <c r="J2753" s="199"/>
      <c r="K2753" s="205"/>
      <c r="L2753" s="199"/>
    </row>
    <row r="2754">
      <c r="A2754" s="199"/>
      <c r="B2754" s="199"/>
      <c r="C2754" s="199"/>
      <c r="D2754" s="199"/>
      <c r="E2754" s="199"/>
      <c r="F2754" s="199"/>
      <c r="G2754" s="199"/>
      <c r="H2754" s="199"/>
      <c r="I2754" s="199"/>
      <c r="J2754" s="199"/>
      <c r="K2754" s="205"/>
      <c r="L2754" s="199"/>
    </row>
    <row r="2755">
      <c r="A2755" s="199"/>
      <c r="B2755" s="199"/>
      <c r="C2755" s="199"/>
      <c r="D2755" s="199"/>
      <c r="E2755" s="199"/>
      <c r="F2755" s="199"/>
      <c r="G2755" s="199"/>
      <c r="H2755" s="199"/>
      <c r="I2755" s="199"/>
      <c r="J2755" s="199"/>
      <c r="K2755" s="205"/>
      <c r="L2755" s="199"/>
    </row>
    <row r="2756">
      <c r="A2756" s="199"/>
      <c r="B2756" s="199"/>
      <c r="C2756" s="199"/>
      <c r="D2756" s="199"/>
      <c r="E2756" s="199"/>
      <c r="F2756" s="199"/>
      <c r="G2756" s="199"/>
      <c r="H2756" s="199"/>
      <c r="I2756" s="199"/>
      <c r="J2756" s="199"/>
      <c r="K2756" s="205"/>
      <c r="L2756" s="199"/>
    </row>
    <row r="2757">
      <c r="A2757" s="199"/>
      <c r="B2757" s="199"/>
      <c r="C2757" s="199"/>
      <c r="D2757" s="199"/>
      <c r="E2757" s="199"/>
      <c r="F2757" s="199"/>
      <c r="G2757" s="199"/>
      <c r="H2757" s="199"/>
      <c r="I2757" s="199"/>
      <c r="J2757" s="199"/>
      <c r="K2757" s="205"/>
      <c r="L2757" s="199"/>
    </row>
    <row r="2758">
      <c r="A2758" s="199"/>
      <c r="B2758" s="199"/>
      <c r="C2758" s="199"/>
      <c r="D2758" s="199"/>
      <c r="E2758" s="199"/>
      <c r="F2758" s="199"/>
      <c r="G2758" s="199"/>
      <c r="H2758" s="199"/>
      <c r="I2758" s="199"/>
      <c r="J2758" s="199"/>
      <c r="K2758" s="205"/>
      <c r="L2758" s="199"/>
    </row>
    <row r="2759">
      <c r="A2759" s="199"/>
      <c r="B2759" s="199"/>
      <c r="C2759" s="199"/>
      <c r="D2759" s="199"/>
      <c r="E2759" s="199"/>
      <c r="F2759" s="199"/>
      <c r="G2759" s="199"/>
      <c r="H2759" s="199"/>
      <c r="I2759" s="199"/>
      <c r="J2759" s="199"/>
      <c r="K2759" s="205"/>
      <c r="L2759" s="199"/>
    </row>
    <row r="2760">
      <c r="A2760" s="199"/>
      <c r="B2760" s="199"/>
      <c r="C2760" s="199"/>
      <c r="D2760" s="199"/>
      <c r="E2760" s="199"/>
      <c r="F2760" s="199"/>
      <c r="G2760" s="199"/>
      <c r="H2760" s="199"/>
      <c r="I2760" s="199"/>
      <c r="J2760" s="199"/>
      <c r="K2760" s="205"/>
      <c r="L2760" s="199"/>
    </row>
    <row r="2761">
      <c r="A2761" s="199"/>
      <c r="B2761" s="199"/>
      <c r="C2761" s="199"/>
      <c r="D2761" s="199"/>
      <c r="E2761" s="199"/>
      <c r="F2761" s="199"/>
      <c r="G2761" s="199"/>
      <c r="H2761" s="199"/>
      <c r="I2761" s="199"/>
      <c r="J2761" s="199"/>
      <c r="K2761" s="205"/>
      <c r="L2761" s="199"/>
    </row>
    <row r="2762">
      <c r="A2762" s="199"/>
      <c r="B2762" s="199"/>
      <c r="C2762" s="199"/>
      <c r="D2762" s="199"/>
      <c r="E2762" s="199"/>
      <c r="F2762" s="199"/>
      <c r="G2762" s="199"/>
      <c r="H2762" s="199"/>
      <c r="I2762" s="199"/>
      <c r="J2762" s="199"/>
      <c r="K2762" s="205"/>
      <c r="L2762" s="199"/>
    </row>
    <row r="2763">
      <c r="A2763" s="199"/>
      <c r="B2763" s="199"/>
      <c r="C2763" s="199"/>
      <c r="D2763" s="199"/>
      <c r="E2763" s="199"/>
      <c r="F2763" s="199"/>
      <c r="G2763" s="199"/>
      <c r="H2763" s="199"/>
      <c r="I2763" s="199"/>
      <c r="J2763" s="199"/>
      <c r="K2763" s="205"/>
      <c r="L2763" s="199"/>
    </row>
    <row r="2764">
      <c r="A2764" s="199"/>
      <c r="B2764" s="199"/>
      <c r="C2764" s="199"/>
      <c r="D2764" s="199"/>
      <c r="E2764" s="199"/>
      <c r="F2764" s="199"/>
      <c r="G2764" s="199"/>
      <c r="H2764" s="199"/>
      <c r="I2764" s="199"/>
      <c r="J2764" s="199"/>
      <c r="K2764" s="205"/>
      <c r="L2764" s="199"/>
    </row>
    <row r="2765">
      <c r="A2765" s="199"/>
      <c r="B2765" s="199"/>
      <c r="C2765" s="199"/>
      <c r="D2765" s="199"/>
      <c r="E2765" s="199"/>
      <c r="F2765" s="199"/>
      <c r="G2765" s="199"/>
      <c r="H2765" s="199"/>
      <c r="I2765" s="199"/>
      <c r="J2765" s="199"/>
      <c r="K2765" s="205"/>
      <c r="L2765" s="199"/>
    </row>
    <row r="2766">
      <c r="A2766" s="199"/>
      <c r="B2766" s="199"/>
      <c r="C2766" s="199"/>
      <c r="D2766" s="199"/>
      <c r="E2766" s="199"/>
      <c r="F2766" s="199"/>
      <c r="G2766" s="199"/>
      <c r="H2766" s="199"/>
      <c r="I2766" s="199"/>
      <c r="J2766" s="199"/>
      <c r="K2766" s="205"/>
      <c r="L2766" s="199"/>
    </row>
    <row r="2767">
      <c r="A2767" s="199"/>
      <c r="B2767" s="199"/>
      <c r="C2767" s="199"/>
      <c r="D2767" s="199"/>
      <c r="E2767" s="199"/>
      <c r="F2767" s="199"/>
      <c r="G2767" s="199"/>
      <c r="H2767" s="199"/>
      <c r="I2767" s="199"/>
      <c r="J2767" s="199"/>
      <c r="K2767" s="205"/>
      <c r="L2767" s="199"/>
    </row>
    <row r="2768">
      <c r="A2768" s="199"/>
      <c r="B2768" s="199"/>
      <c r="C2768" s="199"/>
      <c r="D2768" s="199"/>
      <c r="E2768" s="199"/>
      <c r="F2768" s="199"/>
      <c r="G2768" s="199"/>
      <c r="H2768" s="199"/>
      <c r="I2768" s="199"/>
      <c r="J2768" s="199"/>
      <c r="K2768" s="205"/>
      <c r="L2768" s="199"/>
    </row>
    <row r="2769">
      <c r="A2769" s="199"/>
      <c r="B2769" s="199"/>
      <c r="C2769" s="199"/>
      <c r="D2769" s="199"/>
      <c r="E2769" s="199"/>
      <c r="F2769" s="199"/>
      <c r="G2769" s="199"/>
      <c r="H2769" s="199"/>
      <c r="I2769" s="199"/>
      <c r="J2769" s="199"/>
      <c r="K2769" s="205"/>
      <c r="L2769" s="199"/>
    </row>
    <row r="2770">
      <c r="A2770" s="199"/>
      <c r="B2770" s="199"/>
      <c r="C2770" s="199"/>
      <c r="D2770" s="199"/>
      <c r="E2770" s="199"/>
      <c r="F2770" s="199"/>
      <c r="G2770" s="199"/>
      <c r="H2770" s="199"/>
      <c r="I2770" s="199"/>
      <c r="J2770" s="199"/>
      <c r="K2770" s="205"/>
      <c r="L2770" s="199"/>
    </row>
    <row r="2771">
      <c r="A2771" s="199"/>
      <c r="B2771" s="199"/>
      <c r="C2771" s="199"/>
      <c r="D2771" s="199"/>
      <c r="E2771" s="199"/>
      <c r="F2771" s="199"/>
      <c r="G2771" s="199"/>
      <c r="H2771" s="199"/>
      <c r="I2771" s="199"/>
      <c r="J2771" s="199"/>
      <c r="K2771" s="205"/>
      <c r="L2771" s="199"/>
    </row>
    <row r="2772">
      <c r="A2772" s="199"/>
      <c r="B2772" s="199"/>
      <c r="C2772" s="199"/>
      <c r="D2772" s="199"/>
      <c r="E2772" s="199"/>
      <c r="F2772" s="199"/>
      <c r="G2772" s="199"/>
      <c r="H2772" s="199"/>
      <c r="I2772" s="199"/>
      <c r="J2772" s="199"/>
      <c r="K2772" s="205"/>
      <c r="L2772" s="199"/>
    </row>
    <row r="2773">
      <c r="A2773" s="199"/>
      <c r="B2773" s="199"/>
      <c r="C2773" s="199"/>
      <c r="D2773" s="199"/>
      <c r="E2773" s="199"/>
      <c r="F2773" s="199"/>
      <c r="G2773" s="199"/>
      <c r="H2773" s="199"/>
      <c r="I2773" s="199"/>
      <c r="J2773" s="199"/>
      <c r="K2773" s="205"/>
      <c r="L2773" s="199"/>
    </row>
    <row r="2774">
      <c r="A2774" s="199"/>
      <c r="B2774" s="199"/>
      <c r="C2774" s="199"/>
      <c r="D2774" s="199"/>
      <c r="E2774" s="199"/>
      <c r="F2774" s="199"/>
      <c r="G2774" s="199"/>
      <c r="H2774" s="199"/>
      <c r="I2774" s="199"/>
      <c r="J2774" s="199"/>
      <c r="K2774" s="205"/>
      <c r="L2774" s="199"/>
    </row>
    <row r="2775">
      <c r="A2775" s="199"/>
      <c r="B2775" s="199"/>
      <c r="C2775" s="199"/>
      <c r="D2775" s="199"/>
      <c r="E2775" s="199"/>
      <c r="F2775" s="199"/>
      <c r="G2775" s="199"/>
      <c r="H2775" s="199"/>
      <c r="I2775" s="199"/>
      <c r="J2775" s="199"/>
      <c r="K2775" s="205"/>
      <c r="L2775" s="199"/>
    </row>
    <row r="2776">
      <c r="A2776" s="199"/>
      <c r="B2776" s="199"/>
      <c r="C2776" s="199"/>
      <c r="D2776" s="199"/>
      <c r="E2776" s="199"/>
      <c r="F2776" s="199"/>
      <c r="G2776" s="199"/>
      <c r="H2776" s="199"/>
      <c r="I2776" s="199"/>
      <c r="J2776" s="199"/>
      <c r="K2776" s="205"/>
      <c r="L2776" s="199"/>
    </row>
    <row r="2777">
      <c r="A2777" s="199"/>
      <c r="B2777" s="199"/>
      <c r="C2777" s="199"/>
      <c r="D2777" s="199"/>
      <c r="E2777" s="199"/>
      <c r="F2777" s="199"/>
      <c r="G2777" s="199"/>
      <c r="H2777" s="199"/>
      <c r="I2777" s="199"/>
      <c r="J2777" s="199"/>
      <c r="K2777" s="205"/>
      <c r="L2777" s="199"/>
    </row>
    <row r="2778">
      <c r="A2778" s="199"/>
      <c r="B2778" s="199"/>
      <c r="C2778" s="199"/>
      <c r="D2778" s="199"/>
      <c r="E2778" s="199"/>
      <c r="F2778" s="199"/>
      <c r="G2778" s="199"/>
      <c r="H2778" s="199"/>
      <c r="I2778" s="199"/>
      <c r="J2778" s="199"/>
      <c r="K2778" s="205"/>
      <c r="L2778" s="199"/>
    </row>
    <row r="2779">
      <c r="A2779" s="199"/>
      <c r="B2779" s="199"/>
      <c r="C2779" s="199"/>
      <c r="D2779" s="199"/>
      <c r="E2779" s="199"/>
      <c r="F2779" s="199"/>
      <c r="G2779" s="199"/>
      <c r="H2779" s="199"/>
      <c r="I2779" s="199"/>
      <c r="J2779" s="199"/>
      <c r="K2779" s="205"/>
      <c r="L2779" s="199"/>
    </row>
    <row r="2780">
      <c r="A2780" s="199"/>
      <c r="B2780" s="199"/>
      <c r="C2780" s="199"/>
      <c r="D2780" s="199"/>
      <c r="E2780" s="199"/>
      <c r="F2780" s="199"/>
      <c r="G2780" s="199"/>
      <c r="H2780" s="199"/>
      <c r="I2780" s="199"/>
      <c r="J2780" s="199"/>
      <c r="K2780" s="205"/>
      <c r="L2780" s="199"/>
    </row>
    <row r="2781">
      <c r="A2781" s="199"/>
      <c r="B2781" s="199"/>
      <c r="C2781" s="199"/>
      <c r="D2781" s="199"/>
      <c r="E2781" s="199"/>
      <c r="F2781" s="199"/>
      <c r="G2781" s="199"/>
      <c r="H2781" s="199"/>
      <c r="I2781" s="199"/>
      <c r="J2781" s="199"/>
      <c r="K2781" s="205"/>
      <c r="L2781" s="199"/>
    </row>
    <row r="2782">
      <c r="A2782" s="199"/>
      <c r="B2782" s="199"/>
      <c r="C2782" s="199"/>
      <c r="D2782" s="199"/>
      <c r="E2782" s="199"/>
      <c r="F2782" s="199"/>
      <c r="G2782" s="199"/>
      <c r="H2782" s="199"/>
      <c r="I2782" s="199"/>
      <c r="J2782" s="199"/>
      <c r="K2782" s="205"/>
      <c r="L2782" s="199"/>
    </row>
    <row r="2783">
      <c r="A2783" s="199"/>
      <c r="B2783" s="199"/>
      <c r="C2783" s="199"/>
      <c r="D2783" s="199"/>
      <c r="E2783" s="199"/>
      <c r="F2783" s="199"/>
      <c r="G2783" s="199"/>
      <c r="H2783" s="199"/>
      <c r="I2783" s="199"/>
      <c r="J2783" s="199"/>
      <c r="K2783" s="205"/>
      <c r="L2783" s="199"/>
    </row>
    <row r="2784">
      <c r="A2784" s="199"/>
      <c r="B2784" s="199"/>
      <c r="C2784" s="199"/>
      <c r="D2784" s="199"/>
      <c r="E2784" s="199"/>
      <c r="F2784" s="199"/>
      <c r="G2784" s="199"/>
      <c r="H2784" s="199"/>
      <c r="I2784" s="199"/>
      <c r="J2784" s="199"/>
      <c r="K2784" s="205"/>
      <c r="L2784" s="199"/>
    </row>
    <row r="2785">
      <c r="A2785" s="199"/>
      <c r="B2785" s="199"/>
      <c r="C2785" s="199"/>
      <c r="D2785" s="199"/>
      <c r="E2785" s="199"/>
      <c r="F2785" s="199"/>
      <c r="G2785" s="199"/>
      <c r="H2785" s="199"/>
      <c r="I2785" s="199"/>
      <c r="J2785" s="199"/>
      <c r="K2785" s="205"/>
      <c r="L2785" s="199"/>
    </row>
    <row r="2786">
      <c r="A2786" s="199"/>
      <c r="B2786" s="199"/>
      <c r="C2786" s="199"/>
      <c r="D2786" s="199"/>
      <c r="E2786" s="199"/>
      <c r="F2786" s="199"/>
      <c r="G2786" s="199"/>
      <c r="H2786" s="199"/>
      <c r="I2786" s="199"/>
      <c r="J2786" s="199"/>
      <c r="K2786" s="205"/>
      <c r="L2786" s="199"/>
    </row>
    <row r="2787">
      <c r="A2787" s="199"/>
      <c r="B2787" s="199"/>
      <c r="C2787" s="199"/>
      <c r="D2787" s="199"/>
      <c r="E2787" s="199"/>
      <c r="F2787" s="199"/>
      <c r="G2787" s="199"/>
      <c r="H2787" s="199"/>
      <c r="I2787" s="199"/>
      <c r="J2787" s="199"/>
      <c r="K2787" s="205"/>
      <c r="L2787" s="199"/>
    </row>
    <row r="2788">
      <c r="A2788" s="199"/>
      <c r="B2788" s="199"/>
      <c r="C2788" s="199"/>
      <c r="D2788" s="199"/>
      <c r="E2788" s="199"/>
      <c r="F2788" s="199"/>
      <c r="G2788" s="199"/>
      <c r="H2788" s="199"/>
      <c r="I2788" s="199"/>
      <c r="J2788" s="199"/>
      <c r="K2788" s="205"/>
      <c r="L2788" s="199"/>
    </row>
    <row r="2789">
      <c r="A2789" s="199"/>
      <c r="B2789" s="199"/>
      <c r="C2789" s="199"/>
      <c r="D2789" s="199"/>
      <c r="E2789" s="199"/>
      <c r="F2789" s="199"/>
      <c r="G2789" s="199"/>
      <c r="H2789" s="199"/>
      <c r="I2789" s="199"/>
      <c r="J2789" s="199"/>
      <c r="K2789" s="205"/>
      <c r="L2789" s="199"/>
    </row>
    <row r="2790">
      <c r="A2790" s="199"/>
      <c r="B2790" s="199"/>
      <c r="C2790" s="199"/>
      <c r="D2790" s="199"/>
      <c r="E2790" s="199"/>
      <c r="F2790" s="199"/>
      <c r="G2790" s="199"/>
      <c r="H2790" s="199"/>
      <c r="I2790" s="199"/>
      <c r="J2790" s="199"/>
      <c r="K2790" s="205"/>
      <c r="L2790" s="199"/>
    </row>
    <row r="2791">
      <c r="A2791" s="199"/>
      <c r="B2791" s="199"/>
      <c r="C2791" s="199"/>
      <c r="D2791" s="199"/>
      <c r="E2791" s="199"/>
      <c r="F2791" s="199"/>
      <c r="G2791" s="199"/>
      <c r="H2791" s="199"/>
      <c r="I2791" s="199"/>
      <c r="J2791" s="199"/>
      <c r="K2791" s="205"/>
      <c r="L2791" s="199"/>
    </row>
    <row r="2792">
      <c r="A2792" s="199"/>
      <c r="B2792" s="199"/>
      <c r="C2792" s="199"/>
      <c r="D2792" s="199"/>
      <c r="E2792" s="199"/>
      <c r="F2792" s="199"/>
      <c r="G2792" s="199"/>
      <c r="H2792" s="199"/>
      <c r="I2792" s="199"/>
      <c r="J2792" s="199"/>
      <c r="K2792" s="205"/>
      <c r="L2792" s="199"/>
    </row>
    <row r="2793">
      <c r="A2793" s="199"/>
      <c r="B2793" s="199"/>
      <c r="C2793" s="199"/>
      <c r="D2793" s="199"/>
      <c r="E2793" s="199"/>
      <c r="F2793" s="199"/>
      <c r="G2793" s="199"/>
      <c r="H2793" s="199"/>
      <c r="I2793" s="199"/>
      <c r="J2793" s="199"/>
      <c r="K2793" s="205"/>
      <c r="L2793" s="199"/>
    </row>
    <row r="2794">
      <c r="A2794" s="199"/>
      <c r="B2794" s="199"/>
      <c r="C2794" s="199"/>
      <c r="D2794" s="199"/>
      <c r="E2794" s="199"/>
      <c r="F2794" s="199"/>
      <c r="G2794" s="199"/>
      <c r="H2794" s="199"/>
      <c r="I2794" s="199"/>
      <c r="J2794" s="199"/>
      <c r="K2794" s="205"/>
      <c r="L2794" s="199"/>
    </row>
    <row r="2795">
      <c r="A2795" s="199"/>
      <c r="B2795" s="199"/>
      <c r="C2795" s="199"/>
      <c r="D2795" s="199"/>
      <c r="E2795" s="199"/>
      <c r="F2795" s="199"/>
      <c r="G2795" s="199"/>
      <c r="H2795" s="199"/>
      <c r="I2795" s="199"/>
      <c r="J2795" s="199"/>
      <c r="K2795" s="205"/>
      <c r="L2795" s="199"/>
    </row>
    <row r="2796">
      <c r="A2796" s="199"/>
      <c r="B2796" s="199"/>
      <c r="C2796" s="199"/>
      <c r="D2796" s="199"/>
      <c r="E2796" s="199"/>
      <c r="F2796" s="199"/>
      <c r="G2796" s="199"/>
      <c r="H2796" s="199"/>
      <c r="I2796" s="199"/>
      <c r="J2796" s="199"/>
      <c r="K2796" s="205"/>
      <c r="L2796" s="199"/>
    </row>
    <row r="2797">
      <c r="A2797" s="199"/>
      <c r="B2797" s="199"/>
      <c r="C2797" s="199"/>
      <c r="D2797" s="199"/>
      <c r="E2797" s="199"/>
      <c r="F2797" s="199"/>
      <c r="G2797" s="199"/>
      <c r="H2797" s="199"/>
      <c r="I2797" s="199"/>
      <c r="J2797" s="199"/>
      <c r="K2797" s="205"/>
      <c r="L2797" s="199"/>
    </row>
    <row r="2798">
      <c r="A2798" s="199"/>
      <c r="B2798" s="199"/>
      <c r="C2798" s="199"/>
      <c r="D2798" s="199"/>
      <c r="E2798" s="199"/>
      <c r="F2798" s="199"/>
      <c r="G2798" s="199"/>
      <c r="H2798" s="199"/>
      <c r="I2798" s="199"/>
      <c r="J2798" s="199"/>
      <c r="K2798" s="205"/>
      <c r="L2798" s="199"/>
    </row>
    <row r="2799">
      <c r="A2799" s="199"/>
      <c r="B2799" s="199"/>
      <c r="C2799" s="199"/>
      <c r="D2799" s="199"/>
      <c r="E2799" s="199"/>
      <c r="F2799" s="199"/>
      <c r="G2799" s="199"/>
      <c r="H2799" s="199"/>
      <c r="I2799" s="199"/>
      <c r="J2799" s="199"/>
      <c r="K2799" s="205"/>
      <c r="L2799" s="199"/>
    </row>
    <row r="2800">
      <c r="A2800" s="199"/>
      <c r="B2800" s="199"/>
      <c r="C2800" s="199"/>
      <c r="D2800" s="199"/>
      <c r="E2800" s="199"/>
      <c r="F2800" s="199"/>
      <c r="G2800" s="199"/>
      <c r="H2800" s="199"/>
      <c r="I2800" s="199"/>
      <c r="J2800" s="199"/>
      <c r="K2800" s="205"/>
      <c r="L2800" s="199"/>
    </row>
    <row r="2801">
      <c r="A2801" s="199"/>
      <c r="B2801" s="199"/>
      <c r="C2801" s="199"/>
      <c r="D2801" s="199"/>
      <c r="E2801" s="199"/>
      <c r="F2801" s="199"/>
      <c r="G2801" s="199"/>
      <c r="H2801" s="199"/>
      <c r="I2801" s="199"/>
      <c r="J2801" s="199"/>
      <c r="K2801" s="205"/>
      <c r="L2801" s="199"/>
    </row>
    <row r="2802">
      <c r="A2802" s="199"/>
      <c r="B2802" s="199"/>
      <c r="C2802" s="199"/>
      <c r="D2802" s="199"/>
      <c r="E2802" s="199"/>
      <c r="F2802" s="199"/>
      <c r="G2802" s="199"/>
      <c r="H2802" s="199"/>
      <c r="I2802" s="199"/>
      <c r="J2802" s="199"/>
      <c r="K2802" s="205"/>
      <c r="L2802" s="199"/>
    </row>
    <row r="2803">
      <c r="A2803" s="199"/>
      <c r="B2803" s="199"/>
      <c r="C2803" s="199"/>
      <c r="D2803" s="199"/>
      <c r="E2803" s="199"/>
      <c r="F2803" s="199"/>
      <c r="G2803" s="199"/>
      <c r="H2803" s="199"/>
      <c r="I2803" s="199"/>
      <c r="J2803" s="199"/>
      <c r="K2803" s="205"/>
      <c r="L2803" s="199"/>
    </row>
    <row r="2804">
      <c r="A2804" s="199"/>
      <c r="B2804" s="199"/>
      <c r="C2804" s="199"/>
      <c r="D2804" s="199"/>
      <c r="E2804" s="199"/>
      <c r="F2804" s="199"/>
      <c r="G2804" s="199"/>
      <c r="H2804" s="199"/>
      <c r="I2804" s="199"/>
      <c r="J2804" s="199"/>
      <c r="K2804" s="205"/>
      <c r="L2804" s="199"/>
    </row>
    <row r="2805">
      <c r="A2805" s="199"/>
      <c r="B2805" s="199"/>
      <c r="C2805" s="199"/>
      <c r="D2805" s="199"/>
      <c r="E2805" s="199"/>
      <c r="F2805" s="199"/>
      <c r="G2805" s="199"/>
      <c r="H2805" s="199"/>
      <c r="I2805" s="199"/>
      <c r="J2805" s="199"/>
      <c r="K2805" s="205"/>
      <c r="L2805" s="199"/>
    </row>
    <row r="2806">
      <c r="A2806" s="199"/>
      <c r="B2806" s="199"/>
      <c r="C2806" s="199"/>
      <c r="D2806" s="199"/>
      <c r="E2806" s="199"/>
      <c r="F2806" s="199"/>
      <c r="G2806" s="199"/>
      <c r="H2806" s="199"/>
      <c r="I2806" s="199"/>
      <c r="J2806" s="199"/>
      <c r="K2806" s="205"/>
      <c r="L2806" s="199"/>
    </row>
    <row r="2807">
      <c r="A2807" s="199"/>
      <c r="B2807" s="199"/>
      <c r="C2807" s="199"/>
      <c r="D2807" s="199"/>
      <c r="E2807" s="199"/>
      <c r="F2807" s="199"/>
      <c r="G2807" s="199"/>
      <c r="H2807" s="199"/>
      <c r="I2807" s="199"/>
      <c r="J2807" s="199"/>
      <c r="K2807" s="205"/>
      <c r="L2807" s="199"/>
    </row>
    <row r="2808">
      <c r="A2808" s="199"/>
      <c r="B2808" s="199"/>
      <c r="C2808" s="199"/>
      <c r="D2808" s="199"/>
      <c r="E2808" s="199"/>
      <c r="F2808" s="199"/>
      <c r="G2808" s="199"/>
      <c r="H2808" s="199"/>
      <c r="I2808" s="199"/>
      <c r="J2808" s="199"/>
      <c r="K2808" s="205"/>
      <c r="L2808" s="199"/>
    </row>
    <row r="2809">
      <c r="A2809" s="199"/>
      <c r="B2809" s="199"/>
      <c r="C2809" s="199"/>
      <c r="D2809" s="199"/>
      <c r="E2809" s="199"/>
      <c r="F2809" s="199"/>
      <c r="G2809" s="199"/>
      <c r="H2809" s="199"/>
      <c r="I2809" s="199"/>
      <c r="J2809" s="199"/>
      <c r="K2809" s="205"/>
      <c r="L2809" s="199"/>
    </row>
    <row r="2810">
      <c r="A2810" s="199"/>
      <c r="B2810" s="199"/>
      <c r="C2810" s="199"/>
      <c r="D2810" s="199"/>
      <c r="E2810" s="199"/>
      <c r="F2810" s="199"/>
      <c r="G2810" s="199"/>
      <c r="H2810" s="199"/>
      <c r="I2810" s="199"/>
      <c r="J2810" s="199"/>
      <c r="K2810" s="205"/>
      <c r="L2810" s="199"/>
    </row>
    <row r="2811">
      <c r="A2811" s="199"/>
      <c r="B2811" s="199"/>
      <c r="C2811" s="199"/>
      <c r="D2811" s="199"/>
      <c r="E2811" s="199"/>
      <c r="F2811" s="199"/>
      <c r="G2811" s="199"/>
      <c r="H2811" s="199"/>
      <c r="I2811" s="199"/>
      <c r="J2811" s="199"/>
      <c r="K2811" s="205"/>
      <c r="L2811" s="199"/>
    </row>
    <row r="2812">
      <c r="A2812" s="199"/>
      <c r="B2812" s="199"/>
      <c r="C2812" s="199"/>
      <c r="D2812" s="199"/>
      <c r="E2812" s="199"/>
      <c r="F2812" s="199"/>
      <c r="G2812" s="199"/>
      <c r="H2812" s="199"/>
      <c r="I2812" s="199"/>
      <c r="J2812" s="199"/>
      <c r="K2812" s="205"/>
      <c r="L2812" s="199"/>
    </row>
    <row r="2813">
      <c r="A2813" s="199"/>
      <c r="B2813" s="199"/>
      <c r="C2813" s="199"/>
      <c r="D2813" s="199"/>
      <c r="E2813" s="199"/>
      <c r="F2813" s="199"/>
      <c r="G2813" s="199"/>
      <c r="H2813" s="199"/>
      <c r="I2813" s="199"/>
      <c r="J2813" s="199"/>
      <c r="K2813" s="205"/>
      <c r="L2813" s="199"/>
    </row>
    <row r="2814">
      <c r="A2814" s="199"/>
      <c r="B2814" s="199"/>
      <c r="C2814" s="199"/>
      <c r="D2814" s="199"/>
      <c r="E2814" s="199"/>
      <c r="F2814" s="199"/>
      <c r="G2814" s="199"/>
      <c r="H2814" s="199"/>
      <c r="I2814" s="199"/>
      <c r="J2814" s="199"/>
      <c r="K2814" s="205"/>
      <c r="L2814" s="199"/>
    </row>
    <row r="2815">
      <c r="A2815" s="199"/>
      <c r="B2815" s="199"/>
      <c r="C2815" s="199"/>
      <c r="D2815" s="199"/>
      <c r="E2815" s="199"/>
      <c r="F2815" s="199"/>
      <c r="G2815" s="199"/>
      <c r="H2815" s="199"/>
      <c r="I2815" s="199"/>
      <c r="J2815" s="199"/>
      <c r="K2815" s="205"/>
      <c r="L2815" s="199"/>
    </row>
    <row r="2816">
      <c r="A2816" s="199"/>
      <c r="B2816" s="199"/>
      <c r="C2816" s="199"/>
      <c r="D2816" s="199"/>
      <c r="E2816" s="199"/>
      <c r="F2816" s="199"/>
      <c r="G2816" s="199"/>
      <c r="H2816" s="199"/>
      <c r="I2816" s="199"/>
      <c r="J2816" s="199"/>
      <c r="K2816" s="205"/>
      <c r="L2816" s="199"/>
    </row>
    <row r="2817">
      <c r="A2817" s="199"/>
      <c r="B2817" s="199"/>
      <c r="C2817" s="199"/>
      <c r="D2817" s="199"/>
      <c r="E2817" s="199"/>
      <c r="F2817" s="199"/>
      <c r="G2817" s="199"/>
      <c r="H2817" s="199"/>
      <c r="I2817" s="199"/>
      <c r="J2817" s="199"/>
      <c r="K2817" s="205"/>
      <c r="L2817" s="199"/>
    </row>
    <row r="2818">
      <c r="A2818" s="199"/>
      <c r="B2818" s="199"/>
      <c r="C2818" s="199"/>
      <c r="D2818" s="199"/>
      <c r="E2818" s="199"/>
      <c r="F2818" s="199"/>
      <c r="G2818" s="199"/>
      <c r="H2818" s="199"/>
      <c r="I2818" s="199"/>
      <c r="J2818" s="199"/>
      <c r="K2818" s="205"/>
      <c r="L2818" s="199"/>
    </row>
    <row r="2819">
      <c r="A2819" s="199"/>
      <c r="B2819" s="199"/>
      <c r="C2819" s="199"/>
      <c r="D2819" s="199"/>
      <c r="E2819" s="199"/>
      <c r="F2819" s="199"/>
      <c r="G2819" s="199"/>
      <c r="H2819" s="199"/>
      <c r="I2819" s="199"/>
      <c r="J2819" s="199"/>
      <c r="K2819" s="205"/>
      <c r="L2819" s="199"/>
    </row>
    <row r="2820">
      <c r="A2820" s="199"/>
      <c r="B2820" s="199"/>
      <c r="C2820" s="199"/>
      <c r="D2820" s="199"/>
      <c r="E2820" s="199"/>
      <c r="F2820" s="199"/>
      <c r="G2820" s="199"/>
      <c r="H2820" s="199"/>
      <c r="I2820" s="199"/>
      <c r="J2820" s="199"/>
      <c r="K2820" s="205"/>
      <c r="L2820" s="199"/>
    </row>
    <row r="2821">
      <c r="A2821" s="199"/>
      <c r="B2821" s="199"/>
      <c r="C2821" s="199"/>
      <c r="D2821" s="199"/>
      <c r="E2821" s="199"/>
      <c r="F2821" s="199"/>
      <c r="G2821" s="199"/>
      <c r="H2821" s="199"/>
      <c r="I2821" s="199"/>
      <c r="J2821" s="199"/>
      <c r="K2821" s="205"/>
      <c r="L2821" s="199"/>
    </row>
    <row r="2822">
      <c r="A2822" s="199"/>
      <c r="B2822" s="199"/>
      <c r="C2822" s="199"/>
      <c r="D2822" s="199"/>
      <c r="E2822" s="199"/>
      <c r="F2822" s="199"/>
      <c r="G2822" s="199"/>
      <c r="H2822" s="199"/>
      <c r="I2822" s="199"/>
      <c r="J2822" s="199"/>
      <c r="K2822" s="205"/>
      <c r="L2822" s="199"/>
    </row>
    <row r="2823">
      <c r="A2823" s="199"/>
      <c r="B2823" s="199"/>
      <c r="C2823" s="199"/>
      <c r="D2823" s="199"/>
      <c r="E2823" s="199"/>
      <c r="F2823" s="199"/>
      <c r="G2823" s="199"/>
      <c r="H2823" s="199"/>
      <c r="I2823" s="199"/>
      <c r="J2823" s="199"/>
      <c r="K2823" s="205"/>
      <c r="L2823" s="199"/>
    </row>
    <row r="2824">
      <c r="A2824" s="199"/>
      <c r="B2824" s="199"/>
      <c r="C2824" s="199"/>
      <c r="D2824" s="199"/>
      <c r="E2824" s="199"/>
      <c r="F2824" s="199"/>
      <c r="G2824" s="199"/>
      <c r="H2824" s="199"/>
      <c r="I2824" s="199"/>
      <c r="J2824" s="199"/>
      <c r="K2824" s="205"/>
      <c r="L2824" s="199"/>
    </row>
    <row r="2825">
      <c r="A2825" s="199"/>
      <c r="B2825" s="199"/>
      <c r="C2825" s="199"/>
      <c r="D2825" s="199"/>
      <c r="E2825" s="199"/>
      <c r="F2825" s="199"/>
      <c r="G2825" s="199"/>
      <c r="H2825" s="199"/>
      <c r="I2825" s="199"/>
      <c r="J2825" s="199"/>
      <c r="K2825" s="205"/>
      <c r="L2825" s="199"/>
    </row>
    <row r="2826">
      <c r="A2826" s="199"/>
      <c r="B2826" s="199"/>
      <c r="C2826" s="199"/>
      <c r="D2826" s="199"/>
      <c r="E2826" s="199"/>
      <c r="F2826" s="199"/>
      <c r="G2826" s="199"/>
      <c r="H2826" s="199"/>
      <c r="I2826" s="199"/>
      <c r="J2826" s="199"/>
      <c r="K2826" s="205"/>
      <c r="L2826" s="199"/>
    </row>
    <row r="2827">
      <c r="A2827" s="199"/>
      <c r="B2827" s="199"/>
      <c r="C2827" s="199"/>
      <c r="D2827" s="199"/>
      <c r="E2827" s="199"/>
      <c r="F2827" s="199"/>
      <c r="G2827" s="199"/>
      <c r="H2827" s="199"/>
      <c r="I2827" s="199"/>
      <c r="J2827" s="199"/>
      <c r="K2827" s="205"/>
      <c r="L2827" s="199"/>
    </row>
    <row r="2828">
      <c r="A2828" s="199"/>
      <c r="B2828" s="199"/>
      <c r="C2828" s="199"/>
      <c r="D2828" s="199"/>
      <c r="E2828" s="199"/>
      <c r="F2828" s="199"/>
      <c r="G2828" s="199"/>
      <c r="H2828" s="199"/>
      <c r="I2828" s="199"/>
      <c r="J2828" s="199"/>
      <c r="K2828" s="205"/>
      <c r="L2828" s="199"/>
    </row>
    <row r="2829">
      <c r="A2829" s="199"/>
      <c r="B2829" s="199"/>
      <c r="C2829" s="199"/>
      <c r="D2829" s="199"/>
      <c r="E2829" s="199"/>
      <c r="F2829" s="199"/>
      <c r="G2829" s="199"/>
      <c r="H2829" s="199"/>
      <c r="I2829" s="199"/>
      <c r="J2829" s="199"/>
      <c r="K2829" s="205"/>
      <c r="L2829" s="199"/>
    </row>
    <row r="2830">
      <c r="A2830" s="199"/>
      <c r="B2830" s="199"/>
      <c r="C2830" s="199"/>
      <c r="D2830" s="199"/>
      <c r="E2830" s="199"/>
      <c r="F2830" s="199"/>
      <c r="G2830" s="199"/>
      <c r="H2830" s="199"/>
      <c r="I2830" s="199"/>
      <c r="J2830" s="199"/>
      <c r="K2830" s="205"/>
      <c r="L2830" s="199"/>
    </row>
    <row r="2831">
      <c r="A2831" s="199"/>
      <c r="B2831" s="199"/>
      <c r="C2831" s="199"/>
      <c r="D2831" s="199"/>
      <c r="E2831" s="199"/>
      <c r="F2831" s="199"/>
      <c r="G2831" s="199"/>
      <c r="H2831" s="199"/>
      <c r="I2831" s="199"/>
      <c r="J2831" s="199"/>
      <c r="K2831" s="205"/>
      <c r="L2831" s="199"/>
    </row>
    <row r="2832">
      <c r="A2832" s="199"/>
      <c r="B2832" s="199"/>
      <c r="C2832" s="199"/>
      <c r="D2832" s="199"/>
      <c r="E2832" s="199"/>
      <c r="F2832" s="199"/>
      <c r="G2832" s="199"/>
      <c r="H2832" s="199"/>
      <c r="I2832" s="199"/>
      <c r="J2832" s="199"/>
      <c r="K2832" s="205"/>
      <c r="L2832" s="199"/>
    </row>
    <row r="2833">
      <c r="A2833" s="199"/>
      <c r="B2833" s="199"/>
      <c r="C2833" s="199"/>
      <c r="D2833" s="199"/>
      <c r="E2833" s="199"/>
      <c r="F2833" s="199"/>
      <c r="G2833" s="199"/>
      <c r="H2833" s="199"/>
      <c r="I2833" s="199"/>
      <c r="J2833" s="199"/>
      <c r="K2833" s="205"/>
      <c r="L2833" s="199"/>
    </row>
    <row r="2834">
      <c r="A2834" s="199"/>
      <c r="B2834" s="199"/>
      <c r="C2834" s="199"/>
      <c r="D2834" s="199"/>
      <c r="E2834" s="199"/>
      <c r="F2834" s="199"/>
      <c r="G2834" s="199"/>
      <c r="H2834" s="199"/>
      <c r="I2834" s="199"/>
      <c r="J2834" s="199"/>
      <c r="K2834" s="205"/>
      <c r="L2834" s="199"/>
    </row>
    <row r="2835">
      <c r="A2835" s="199"/>
      <c r="B2835" s="199"/>
      <c r="C2835" s="199"/>
      <c r="D2835" s="199"/>
      <c r="E2835" s="199"/>
      <c r="F2835" s="199"/>
      <c r="G2835" s="199"/>
      <c r="H2835" s="199"/>
      <c r="I2835" s="199"/>
      <c r="J2835" s="199"/>
      <c r="K2835" s="205"/>
      <c r="L2835" s="199"/>
    </row>
    <row r="2836">
      <c r="A2836" s="199"/>
      <c r="B2836" s="199"/>
      <c r="C2836" s="199"/>
      <c r="D2836" s="199"/>
      <c r="E2836" s="199"/>
      <c r="F2836" s="199"/>
      <c r="G2836" s="199"/>
      <c r="H2836" s="199"/>
      <c r="I2836" s="199"/>
      <c r="J2836" s="199"/>
      <c r="K2836" s="205"/>
      <c r="L2836" s="199"/>
    </row>
    <row r="2837">
      <c r="A2837" s="199"/>
      <c r="B2837" s="199"/>
      <c r="C2837" s="199"/>
      <c r="D2837" s="199"/>
      <c r="E2837" s="199"/>
      <c r="F2837" s="199"/>
      <c r="G2837" s="199"/>
      <c r="H2837" s="199"/>
      <c r="I2837" s="199"/>
      <c r="J2837" s="199"/>
      <c r="K2837" s="205"/>
      <c r="L2837" s="199"/>
    </row>
    <row r="2838">
      <c r="A2838" s="199"/>
      <c r="B2838" s="199"/>
      <c r="C2838" s="199"/>
      <c r="D2838" s="199"/>
      <c r="E2838" s="199"/>
      <c r="F2838" s="199"/>
      <c r="G2838" s="199"/>
      <c r="H2838" s="199"/>
      <c r="I2838" s="199"/>
      <c r="J2838" s="199"/>
      <c r="K2838" s="205"/>
      <c r="L2838" s="199"/>
    </row>
    <row r="2839">
      <c r="A2839" s="199"/>
      <c r="B2839" s="199"/>
      <c r="C2839" s="199"/>
      <c r="D2839" s="199"/>
      <c r="E2839" s="199"/>
      <c r="F2839" s="199"/>
      <c r="G2839" s="199"/>
      <c r="H2839" s="199"/>
      <c r="I2839" s="199"/>
      <c r="J2839" s="199"/>
      <c r="K2839" s="205"/>
      <c r="L2839" s="199"/>
    </row>
    <row r="2840">
      <c r="A2840" s="199"/>
      <c r="B2840" s="199"/>
      <c r="C2840" s="199"/>
      <c r="D2840" s="199"/>
      <c r="E2840" s="199"/>
      <c r="F2840" s="199"/>
      <c r="G2840" s="199"/>
      <c r="H2840" s="199"/>
      <c r="I2840" s="199"/>
      <c r="J2840" s="199"/>
      <c r="K2840" s="205"/>
      <c r="L2840" s="199"/>
    </row>
    <row r="2841">
      <c r="A2841" s="199"/>
      <c r="B2841" s="199"/>
      <c r="C2841" s="199"/>
      <c r="D2841" s="199"/>
      <c r="E2841" s="199"/>
      <c r="F2841" s="199"/>
      <c r="G2841" s="199"/>
      <c r="H2841" s="199"/>
      <c r="I2841" s="199"/>
      <c r="J2841" s="199"/>
      <c r="K2841" s="205"/>
      <c r="L2841" s="199"/>
    </row>
    <row r="2842">
      <c r="A2842" s="199"/>
      <c r="B2842" s="199"/>
      <c r="C2842" s="199"/>
      <c r="D2842" s="199"/>
      <c r="E2842" s="199"/>
      <c r="F2842" s="199"/>
      <c r="G2842" s="199"/>
      <c r="H2842" s="199"/>
      <c r="I2842" s="199"/>
      <c r="J2842" s="199"/>
      <c r="K2842" s="205"/>
      <c r="L2842" s="199"/>
    </row>
    <row r="2843">
      <c r="A2843" s="199"/>
      <c r="B2843" s="199"/>
      <c r="C2843" s="199"/>
      <c r="D2843" s="199"/>
      <c r="E2843" s="199"/>
      <c r="F2843" s="199"/>
      <c r="G2843" s="199"/>
      <c r="H2843" s="199"/>
      <c r="I2843" s="199"/>
      <c r="J2843" s="199"/>
      <c r="K2843" s="205"/>
      <c r="L2843" s="199"/>
    </row>
    <row r="2844">
      <c r="A2844" s="199"/>
      <c r="B2844" s="199"/>
      <c r="C2844" s="199"/>
      <c r="D2844" s="199"/>
      <c r="E2844" s="199"/>
      <c r="F2844" s="199"/>
      <c r="G2844" s="199"/>
      <c r="H2844" s="199"/>
      <c r="I2844" s="199"/>
      <c r="J2844" s="199"/>
      <c r="K2844" s="205"/>
      <c r="L2844" s="199"/>
    </row>
    <row r="2845">
      <c r="A2845" s="199"/>
      <c r="B2845" s="199"/>
      <c r="C2845" s="199"/>
      <c r="D2845" s="199"/>
      <c r="E2845" s="199"/>
      <c r="F2845" s="199"/>
      <c r="G2845" s="199"/>
      <c r="H2845" s="199"/>
      <c r="I2845" s="199"/>
      <c r="J2845" s="199"/>
      <c r="K2845" s="205"/>
      <c r="L2845" s="199"/>
    </row>
    <row r="2846">
      <c r="A2846" s="199"/>
      <c r="B2846" s="199"/>
      <c r="C2846" s="199"/>
      <c r="D2846" s="199"/>
      <c r="E2846" s="199"/>
      <c r="F2846" s="199"/>
      <c r="G2846" s="199"/>
      <c r="H2846" s="199"/>
      <c r="I2846" s="199"/>
      <c r="J2846" s="199"/>
      <c r="K2846" s="205"/>
      <c r="L2846" s="199"/>
    </row>
    <row r="2847">
      <c r="A2847" s="199"/>
      <c r="B2847" s="199"/>
      <c r="C2847" s="199"/>
      <c r="D2847" s="199"/>
      <c r="E2847" s="199"/>
      <c r="F2847" s="199"/>
      <c r="G2847" s="199"/>
      <c r="H2847" s="199"/>
      <c r="I2847" s="199"/>
      <c r="J2847" s="199"/>
      <c r="K2847" s="205"/>
      <c r="L2847" s="199"/>
    </row>
    <row r="2848">
      <c r="A2848" s="199"/>
      <c r="B2848" s="199"/>
      <c r="C2848" s="199"/>
      <c r="D2848" s="199"/>
      <c r="E2848" s="199"/>
      <c r="F2848" s="199"/>
      <c r="G2848" s="199"/>
      <c r="H2848" s="199"/>
      <c r="I2848" s="199"/>
      <c r="J2848" s="199"/>
      <c r="K2848" s="205"/>
      <c r="L2848" s="199"/>
    </row>
    <row r="2849">
      <c r="A2849" s="199"/>
      <c r="B2849" s="199"/>
      <c r="C2849" s="199"/>
      <c r="D2849" s="199"/>
      <c r="E2849" s="199"/>
      <c r="F2849" s="199"/>
      <c r="G2849" s="199"/>
      <c r="H2849" s="199"/>
      <c r="I2849" s="199"/>
      <c r="J2849" s="199"/>
      <c r="K2849" s="205"/>
      <c r="L2849" s="199"/>
    </row>
    <row r="2850">
      <c r="A2850" s="199"/>
      <c r="B2850" s="199"/>
      <c r="C2850" s="199"/>
      <c r="D2850" s="199"/>
      <c r="E2850" s="199"/>
      <c r="F2850" s="199"/>
      <c r="G2850" s="199"/>
      <c r="H2850" s="199"/>
      <c r="I2850" s="199"/>
      <c r="J2850" s="199"/>
      <c r="K2850" s="205"/>
      <c r="L2850" s="199"/>
    </row>
    <row r="2851">
      <c r="A2851" s="199"/>
      <c r="B2851" s="199"/>
      <c r="C2851" s="199"/>
      <c r="D2851" s="199"/>
      <c r="E2851" s="199"/>
      <c r="F2851" s="199"/>
      <c r="G2851" s="199"/>
      <c r="H2851" s="199"/>
      <c r="I2851" s="199"/>
      <c r="J2851" s="199"/>
      <c r="K2851" s="205"/>
      <c r="L2851" s="199"/>
    </row>
    <row r="2852">
      <c r="A2852" s="199"/>
      <c r="B2852" s="199"/>
      <c r="C2852" s="199"/>
      <c r="D2852" s="199"/>
      <c r="E2852" s="199"/>
      <c r="F2852" s="199"/>
      <c r="G2852" s="199"/>
      <c r="H2852" s="199"/>
      <c r="I2852" s="199"/>
      <c r="J2852" s="199"/>
      <c r="K2852" s="205"/>
      <c r="L2852" s="199"/>
    </row>
    <row r="2853">
      <c r="A2853" s="199"/>
      <c r="B2853" s="199"/>
      <c r="C2853" s="199"/>
      <c r="D2853" s="199"/>
      <c r="E2853" s="199"/>
      <c r="F2853" s="199"/>
      <c r="G2853" s="199"/>
      <c r="H2853" s="199"/>
      <c r="I2853" s="199"/>
      <c r="J2853" s="199"/>
      <c r="K2853" s="205"/>
      <c r="L2853" s="199"/>
    </row>
    <row r="2854">
      <c r="A2854" s="199"/>
      <c r="B2854" s="199"/>
      <c r="C2854" s="199"/>
      <c r="D2854" s="199"/>
      <c r="E2854" s="199"/>
      <c r="F2854" s="199"/>
      <c r="G2854" s="199"/>
      <c r="H2854" s="199"/>
      <c r="I2854" s="199"/>
      <c r="J2854" s="199"/>
      <c r="K2854" s="205"/>
      <c r="L2854" s="199"/>
    </row>
    <row r="2855">
      <c r="A2855" s="199"/>
      <c r="B2855" s="199"/>
      <c r="C2855" s="199"/>
      <c r="D2855" s="199"/>
      <c r="E2855" s="199"/>
      <c r="F2855" s="199"/>
      <c r="G2855" s="199"/>
      <c r="H2855" s="199"/>
      <c r="I2855" s="199"/>
      <c r="J2855" s="199"/>
      <c r="K2855" s="205"/>
      <c r="L2855" s="199"/>
    </row>
    <row r="2856">
      <c r="A2856" s="199"/>
      <c r="B2856" s="199"/>
      <c r="C2856" s="199"/>
      <c r="D2856" s="199"/>
      <c r="E2856" s="199"/>
      <c r="F2856" s="199"/>
      <c r="G2856" s="199"/>
      <c r="H2856" s="199"/>
      <c r="I2856" s="199"/>
      <c r="J2856" s="199"/>
      <c r="K2856" s="205"/>
      <c r="L2856" s="199"/>
    </row>
    <row r="2857">
      <c r="A2857" s="199"/>
      <c r="B2857" s="199"/>
      <c r="C2857" s="199"/>
      <c r="D2857" s="199"/>
      <c r="E2857" s="199"/>
      <c r="F2857" s="199"/>
      <c r="G2857" s="199"/>
      <c r="H2857" s="199"/>
      <c r="I2857" s="199"/>
      <c r="J2857" s="199"/>
      <c r="K2857" s="205"/>
      <c r="L2857" s="199"/>
    </row>
    <row r="2858">
      <c r="A2858" s="199"/>
      <c r="B2858" s="199"/>
      <c r="C2858" s="199"/>
      <c r="D2858" s="199"/>
      <c r="E2858" s="199"/>
      <c r="F2858" s="199"/>
      <c r="G2858" s="199"/>
      <c r="H2858" s="199"/>
      <c r="I2858" s="199"/>
      <c r="J2858" s="199"/>
      <c r="K2858" s="205"/>
      <c r="L2858" s="199"/>
    </row>
    <row r="2859">
      <c r="A2859" s="199"/>
      <c r="B2859" s="199"/>
      <c r="C2859" s="199"/>
      <c r="D2859" s="199"/>
      <c r="E2859" s="199"/>
      <c r="F2859" s="199"/>
      <c r="G2859" s="199"/>
      <c r="H2859" s="199"/>
      <c r="I2859" s="199"/>
      <c r="J2859" s="199"/>
      <c r="K2859" s="205"/>
      <c r="L2859" s="199"/>
    </row>
    <row r="2860">
      <c r="A2860" s="199"/>
      <c r="B2860" s="199"/>
      <c r="C2860" s="199"/>
      <c r="D2860" s="199"/>
      <c r="E2860" s="199"/>
      <c r="F2860" s="199"/>
      <c r="G2860" s="199"/>
      <c r="H2860" s="199"/>
      <c r="I2860" s="199"/>
      <c r="J2860" s="199"/>
      <c r="K2860" s="205"/>
      <c r="L2860" s="199"/>
    </row>
    <row r="2861">
      <c r="A2861" s="199"/>
      <c r="B2861" s="199"/>
      <c r="C2861" s="199"/>
      <c r="D2861" s="199"/>
      <c r="E2861" s="199"/>
      <c r="F2861" s="199"/>
      <c r="G2861" s="199"/>
      <c r="H2861" s="199"/>
      <c r="I2861" s="199"/>
      <c r="J2861" s="199"/>
      <c r="K2861" s="205"/>
      <c r="L2861" s="199"/>
    </row>
    <row r="2862">
      <c r="A2862" s="199"/>
      <c r="B2862" s="199"/>
      <c r="C2862" s="199"/>
      <c r="D2862" s="199"/>
      <c r="E2862" s="199"/>
      <c r="F2862" s="199"/>
      <c r="G2862" s="199"/>
      <c r="H2862" s="199"/>
      <c r="I2862" s="199"/>
      <c r="J2862" s="199"/>
      <c r="K2862" s="205"/>
      <c r="L2862" s="199"/>
    </row>
    <row r="2863">
      <c r="A2863" s="199"/>
      <c r="B2863" s="199"/>
      <c r="C2863" s="199"/>
      <c r="D2863" s="199"/>
      <c r="E2863" s="199"/>
      <c r="F2863" s="199"/>
      <c r="G2863" s="199"/>
      <c r="H2863" s="199"/>
      <c r="I2863" s="199"/>
      <c r="J2863" s="199"/>
      <c r="K2863" s="205"/>
      <c r="L2863" s="199"/>
    </row>
    <row r="2864">
      <c r="A2864" s="199"/>
      <c r="B2864" s="199"/>
      <c r="C2864" s="199"/>
      <c r="D2864" s="199"/>
      <c r="E2864" s="199"/>
      <c r="F2864" s="199"/>
      <c r="G2864" s="199"/>
      <c r="H2864" s="199"/>
      <c r="I2864" s="199"/>
      <c r="J2864" s="199"/>
      <c r="K2864" s="205"/>
      <c r="L2864" s="199"/>
    </row>
    <row r="2865">
      <c r="A2865" s="199"/>
      <c r="B2865" s="199"/>
      <c r="C2865" s="199"/>
      <c r="D2865" s="199"/>
      <c r="E2865" s="199"/>
      <c r="F2865" s="199"/>
      <c r="G2865" s="199"/>
      <c r="H2865" s="199"/>
      <c r="I2865" s="199"/>
      <c r="J2865" s="199"/>
      <c r="K2865" s="205"/>
      <c r="L2865" s="199"/>
    </row>
    <row r="2866">
      <c r="A2866" s="199"/>
      <c r="B2866" s="199"/>
      <c r="C2866" s="199"/>
      <c r="D2866" s="199"/>
      <c r="E2866" s="199"/>
      <c r="F2866" s="199"/>
      <c r="G2866" s="199"/>
      <c r="H2866" s="199"/>
      <c r="I2866" s="199"/>
      <c r="J2866" s="199"/>
      <c r="K2866" s="205"/>
      <c r="L2866" s="199"/>
    </row>
    <row r="2867">
      <c r="A2867" s="199"/>
      <c r="B2867" s="199"/>
      <c r="C2867" s="199"/>
      <c r="D2867" s="199"/>
      <c r="E2867" s="199"/>
      <c r="F2867" s="199"/>
      <c r="G2867" s="199"/>
      <c r="H2867" s="199"/>
      <c r="I2867" s="199"/>
      <c r="J2867" s="199"/>
      <c r="K2867" s="205"/>
      <c r="L2867" s="199"/>
    </row>
    <row r="2868">
      <c r="A2868" s="199"/>
      <c r="B2868" s="199"/>
      <c r="C2868" s="199"/>
      <c r="D2868" s="199"/>
      <c r="E2868" s="199"/>
      <c r="F2868" s="199"/>
      <c r="G2868" s="199"/>
      <c r="H2868" s="199"/>
      <c r="I2868" s="199"/>
      <c r="J2868" s="199"/>
      <c r="K2868" s="205"/>
      <c r="L2868" s="199"/>
    </row>
    <row r="2869">
      <c r="A2869" s="199"/>
      <c r="B2869" s="199"/>
      <c r="C2869" s="199"/>
      <c r="D2869" s="199"/>
      <c r="E2869" s="199"/>
      <c r="F2869" s="199"/>
      <c r="G2869" s="199"/>
      <c r="H2869" s="199"/>
      <c r="I2869" s="199"/>
      <c r="J2869" s="199"/>
      <c r="K2869" s="205"/>
      <c r="L2869" s="199"/>
    </row>
    <row r="2870">
      <c r="A2870" s="199"/>
      <c r="B2870" s="199"/>
      <c r="C2870" s="199"/>
      <c r="D2870" s="199"/>
      <c r="E2870" s="199"/>
      <c r="F2870" s="199"/>
      <c r="G2870" s="199"/>
      <c r="H2870" s="199"/>
      <c r="I2870" s="199"/>
      <c r="J2870" s="199"/>
      <c r="K2870" s="205"/>
      <c r="L2870" s="199"/>
    </row>
    <row r="2871">
      <c r="A2871" s="199"/>
      <c r="B2871" s="199"/>
      <c r="C2871" s="199"/>
      <c r="D2871" s="199"/>
      <c r="E2871" s="199"/>
      <c r="F2871" s="199"/>
      <c r="G2871" s="199"/>
      <c r="H2871" s="199"/>
      <c r="I2871" s="199"/>
      <c r="J2871" s="199"/>
      <c r="K2871" s="205"/>
      <c r="L2871" s="199"/>
    </row>
    <row r="2872">
      <c r="A2872" s="199"/>
      <c r="B2872" s="199"/>
      <c r="C2872" s="199"/>
      <c r="D2872" s="199"/>
      <c r="E2872" s="199"/>
      <c r="F2872" s="199"/>
      <c r="G2872" s="199"/>
      <c r="H2872" s="199"/>
      <c r="I2872" s="199"/>
      <c r="J2872" s="199"/>
      <c r="K2872" s="205"/>
      <c r="L2872" s="199"/>
    </row>
    <row r="2873">
      <c r="A2873" s="199"/>
      <c r="B2873" s="199"/>
      <c r="C2873" s="199"/>
      <c r="D2873" s="199"/>
      <c r="E2873" s="199"/>
      <c r="F2873" s="199"/>
      <c r="G2873" s="199"/>
      <c r="H2873" s="199"/>
      <c r="I2873" s="199"/>
      <c r="J2873" s="199"/>
      <c r="K2873" s="205"/>
      <c r="L2873" s="199"/>
    </row>
    <row r="2874">
      <c r="A2874" s="199"/>
      <c r="B2874" s="199"/>
      <c r="C2874" s="199"/>
      <c r="D2874" s="199"/>
      <c r="E2874" s="199"/>
      <c r="F2874" s="199"/>
      <c r="G2874" s="199"/>
      <c r="H2874" s="199"/>
      <c r="I2874" s="199"/>
      <c r="J2874" s="199"/>
      <c r="K2874" s="205"/>
      <c r="L2874" s="199"/>
    </row>
    <row r="2875">
      <c r="A2875" s="199"/>
      <c r="B2875" s="199"/>
      <c r="C2875" s="199"/>
      <c r="D2875" s="199"/>
      <c r="E2875" s="199"/>
      <c r="F2875" s="199"/>
      <c r="G2875" s="199"/>
      <c r="H2875" s="199"/>
      <c r="I2875" s="199"/>
      <c r="J2875" s="199"/>
      <c r="K2875" s="205"/>
      <c r="L2875" s="199"/>
    </row>
    <row r="2876">
      <c r="A2876" s="199"/>
      <c r="B2876" s="199"/>
      <c r="C2876" s="199"/>
      <c r="D2876" s="199"/>
      <c r="E2876" s="199"/>
      <c r="F2876" s="199"/>
      <c r="G2876" s="199"/>
      <c r="H2876" s="199"/>
      <c r="I2876" s="199"/>
      <c r="J2876" s="199"/>
      <c r="K2876" s="205"/>
      <c r="L2876" s="199"/>
    </row>
    <row r="2877">
      <c r="A2877" s="199"/>
      <c r="B2877" s="199"/>
      <c r="C2877" s="199"/>
      <c r="D2877" s="199"/>
      <c r="E2877" s="199"/>
      <c r="F2877" s="199"/>
      <c r="G2877" s="199"/>
      <c r="H2877" s="199"/>
      <c r="I2877" s="199"/>
      <c r="J2877" s="199"/>
      <c r="K2877" s="205"/>
      <c r="L2877" s="199"/>
    </row>
    <row r="2878">
      <c r="A2878" s="199"/>
      <c r="B2878" s="199"/>
      <c r="C2878" s="199"/>
      <c r="D2878" s="199"/>
      <c r="E2878" s="199"/>
      <c r="F2878" s="199"/>
      <c r="G2878" s="199"/>
      <c r="H2878" s="199"/>
      <c r="I2878" s="199"/>
      <c r="J2878" s="199"/>
      <c r="K2878" s="205"/>
      <c r="L2878" s="199"/>
    </row>
    <row r="2879">
      <c r="A2879" s="199"/>
      <c r="B2879" s="199"/>
      <c r="C2879" s="199"/>
      <c r="D2879" s="199"/>
      <c r="E2879" s="199"/>
      <c r="F2879" s="199"/>
      <c r="G2879" s="199"/>
      <c r="H2879" s="199"/>
      <c r="I2879" s="199"/>
      <c r="J2879" s="199"/>
      <c r="K2879" s="205"/>
      <c r="L2879" s="199"/>
    </row>
    <row r="2880">
      <c r="A2880" s="199"/>
      <c r="B2880" s="199"/>
      <c r="C2880" s="199"/>
      <c r="D2880" s="199"/>
      <c r="E2880" s="199"/>
      <c r="F2880" s="199"/>
      <c r="G2880" s="199"/>
      <c r="H2880" s="199"/>
      <c r="I2880" s="199"/>
      <c r="J2880" s="199"/>
      <c r="K2880" s="205"/>
      <c r="L2880" s="199"/>
    </row>
    <row r="2881">
      <c r="A2881" s="199"/>
      <c r="B2881" s="199"/>
      <c r="C2881" s="199"/>
      <c r="D2881" s="199"/>
      <c r="E2881" s="199"/>
      <c r="F2881" s="199"/>
      <c r="G2881" s="199"/>
      <c r="H2881" s="199"/>
      <c r="I2881" s="199"/>
      <c r="J2881" s="199"/>
      <c r="K2881" s="205"/>
      <c r="L2881" s="199"/>
    </row>
    <row r="2882">
      <c r="A2882" s="199"/>
      <c r="B2882" s="199"/>
      <c r="C2882" s="199"/>
      <c r="D2882" s="199"/>
      <c r="E2882" s="199"/>
      <c r="F2882" s="199"/>
      <c r="G2882" s="199"/>
      <c r="H2882" s="199"/>
      <c r="I2882" s="199"/>
      <c r="J2882" s="199"/>
      <c r="K2882" s="205"/>
      <c r="L2882" s="199"/>
    </row>
    <row r="2883">
      <c r="A2883" s="199"/>
      <c r="B2883" s="199"/>
      <c r="C2883" s="199"/>
      <c r="D2883" s="199"/>
      <c r="E2883" s="199"/>
      <c r="F2883" s="199"/>
      <c r="G2883" s="199"/>
      <c r="H2883" s="199"/>
      <c r="I2883" s="199"/>
      <c r="J2883" s="199"/>
      <c r="K2883" s="205"/>
      <c r="L2883" s="199"/>
    </row>
    <row r="2884">
      <c r="A2884" s="199"/>
      <c r="B2884" s="199"/>
      <c r="C2884" s="199"/>
      <c r="D2884" s="199"/>
      <c r="E2884" s="199"/>
      <c r="F2884" s="199"/>
      <c r="G2884" s="199"/>
      <c r="H2884" s="199"/>
      <c r="I2884" s="199"/>
      <c r="J2884" s="199"/>
      <c r="K2884" s="205"/>
      <c r="L2884" s="199"/>
    </row>
    <row r="2885">
      <c r="A2885" s="199"/>
      <c r="B2885" s="199"/>
      <c r="C2885" s="199"/>
      <c r="D2885" s="199"/>
      <c r="E2885" s="199"/>
      <c r="F2885" s="199"/>
      <c r="G2885" s="199"/>
      <c r="H2885" s="199"/>
      <c r="I2885" s="199"/>
      <c r="J2885" s="199"/>
      <c r="K2885" s="205"/>
      <c r="L2885" s="199"/>
    </row>
    <row r="2886">
      <c r="A2886" s="199"/>
      <c r="B2886" s="199"/>
      <c r="C2886" s="199"/>
      <c r="D2886" s="199"/>
      <c r="E2886" s="199"/>
      <c r="F2886" s="199"/>
      <c r="G2886" s="199"/>
      <c r="H2886" s="199"/>
      <c r="I2886" s="199"/>
      <c r="J2886" s="199"/>
      <c r="K2886" s="205"/>
      <c r="L2886" s="199"/>
    </row>
    <row r="2887">
      <c r="A2887" s="199"/>
      <c r="B2887" s="199"/>
      <c r="C2887" s="199"/>
      <c r="D2887" s="199"/>
      <c r="E2887" s="199"/>
      <c r="F2887" s="199"/>
      <c r="G2887" s="199"/>
      <c r="H2887" s="199"/>
      <c r="I2887" s="199"/>
      <c r="J2887" s="199"/>
      <c r="K2887" s="205"/>
      <c r="L2887" s="199"/>
    </row>
    <row r="2888">
      <c r="A2888" s="199"/>
      <c r="B2888" s="199"/>
      <c r="C2888" s="199"/>
      <c r="D2888" s="199"/>
      <c r="E2888" s="199"/>
      <c r="F2888" s="199"/>
      <c r="G2888" s="199"/>
      <c r="H2888" s="199"/>
      <c r="I2888" s="199"/>
      <c r="J2888" s="199"/>
      <c r="K2888" s="205"/>
      <c r="L2888" s="199"/>
    </row>
    <row r="2889">
      <c r="A2889" s="199"/>
      <c r="B2889" s="199"/>
      <c r="C2889" s="199"/>
      <c r="D2889" s="199"/>
      <c r="E2889" s="199"/>
      <c r="F2889" s="199"/>
      <c r="G2889" s="199"/>
      <c r="H2889" s="199"/>
      <c r="I2889" s="199"/>
      <c r="J2889" s="199"/>
      <c r="K2889" s="205"/>
      <c r="L2889" s="199"/>
    </row>
    <row r="2890">
      <c r="A2890" s="199"/>
      <c r="B2890" s="199"/>
      <c r="C2890" s="199"/>
      <c r="D2890" s="199"/>
      <c r="E2890" s="199"/>
      <c r="F2890" s="199"/>
      <c r="G2890" s="199"/>
      <c r="H2890" s="199"/>
      <c r="I2890" s="199"/>
      <c r="J2890" s="199"/>
      <c r="K2890" s="205"/>
      <c r="L2890" s="199"/>
    </row>
    <row r="2891">
      <c r="A2891" s="199"/>
      <c r="B2891" s="199"/>
      <c r="C2891" s="199"/>
      <c r="D2891" s="199"/>
      <c r="E2891" s="199"/>
      <c r="F2891" s="199"/>
      <c r="G2891" s="199"/>
      <c r="H2891" s="199"/>
      <c r="I2891" s="199"/>
      <c r="J2891" s="199"/>
      <c r="K2891" s="205"/>
      <c r="L2891" s="199"/>
    </row>
    <row r="2892">
      <c r="A2892" s="199"/>
      <c r="B2892" s="199"/>
      <c r="C2892" s="199"/>
      <c r="D2892" s="199"/>
      <c r="E2892" s="199"/>
      <c r="F2892" s="199"/>
      <c r="G2892" s="199"/>
      <c r="H2892" s="199"/>
      <c r="I2892" s="199"/>
      <c r="J2892" s="199"/>
      <c r="K2892" s="205"/>
      <c r="L2892" s="199"/>
    </row>
    <row r="2893">
      <c r="A2893" s="199"/>
      <c r="B2893" s="199"/>
      <c r="C2893" s="199"/>
      <c r="D2893" s="199"/>
      <c r="E2893" s="199"/>
      <c r="F2893" s="199"/>
      <c r="G2893" s="199"/>
      <c r="H2893" s="199"/>
      <c r="I2893" s="199"/>
      <c r="J2893" s="199"/>
      <c r="K2893" s="205"/>
      <c r="L2893" s="199"/>
    </row>
    <row r="2894">
      <c r="A2894" s="199"/>
      <c r="B2894" s="199"/>
      <c r="C2894" s="199"/>
      <c r="D2894" s="199"/>
      <c r="E2894" s="199"/>
      <c r="F2894" s="199"/>
      <c r="G2894" s="199"/>
      <c r="H2894" s="199"/>
      <c r="I2894" s="199"/>
      <c r="J2894" s="199"/>
      <c r="K2894" s="205"/>
      <c r="L2894" s="199"/>
    </row>
    <row r="2895">
      <c r="A2895" s="199"/>
      <c r="B2895" s="199"/>
      <c r="C2895" s="199"/>
      <c r="D2895" s="199"/>
      <c r="E2895" s="199"/>
      <c r="F2895" s="199"/>
      <c r="G2895" s="199"/>
      <c r="H2895" s="199"/>
      <c r="I2895" s="199"/>
      <c r="J2895" s="199"/>
      <c r="K2895" s="205"/>
      <c r="L2895" s="199"/>
    </row>
    <row r="2896">
      <c r="A2896" s="199"/>
      <c r="B2896" s="199"/>
      <c r="C2896" s="199"/>
      <c r="D2896" s="199"/>
      <c r="E2896" s="199"/>
      <c r="F2896" s="199"/>
      <c r="G2896" s="199"/>
      <c r="H2896" s="199"/>
      <c r="I2896" s="199"/>
      <c r="J2896" s="199"/>
      <c r="K2896" s="205"/>
      <c r="L2896" s="199"/>
    </row>
    <row r="2897">
      <c r="A2897" s="199"/>
      <c r="B2897" s="199"/>
      <c r="C2897" s="199"/>
      <c r="D2897" s="199"/>
      <c r="E2897" s="199"/>
      <c r="F2897" s="199"/>
      <c r="G2897" s="199"/>
      <c r="H2897" s="199"/>
      <c r="I2897" s="199"/>
      <c r="J2897" s="199"/>
      <c r="K2897" s="205"/>
      <c r="L2897" s="199"/>
    </row>
    <row r="2898">
      <c r="A2898" s="199"/>
      <c r="B2898" s="199"/>
      <c r="C2898" s="199"/>
      <c r="D2898" s="199"/>
      <c r="E2898" s="199"/>
      <c r="F2898" s="199"/>
      <c r="G2898" s="199"/>
      <c r="H2898" s="199"/>
      <c r="I2898" s="199"/>
      <c r="J2898" s="199"/>
      <c r="K2898" s="205"/>
      <c r="L2898" s="199"/>
    </row>
    <row r="2899">
      <c r="A2899" s="199"/>
      <c r="B2899" s="199"/>
      <c r="C2899" s="199"/>
      <c r="D2899" s="199"/>
      <c r="E2899" s="199"/>
      <c r="F2899" s="199"/>
      <c r="G2899" s="199"/>
      <c r="H2899" s="199"/>
      <c r="I2899" s="199"/>
      <c r="J2899" s="199"/>
      <c r="K2899" s="205"/>
      <c r="L2899" s="199"/>
    </row>
    <row r="2900">
      <c r="A2900" s="199"/>
      <c r="B2900" s="199"/>
      <c r="C2900" s="199"/>
      <c r="D2900" s="199"/>
      <c r="E2900" s="199"/>
      <c r="F2900" s="199"/>
      <c r="G2900" s="199"/>
      <c r="H2900" s="199"/>
      <c r="I2900" s="199"/>
      <c r="J2900" s="199"/>
      <c r="K2900" s="205"/>
      <c r="L2900" s="199"/>
    </row>
    <row r="2901">
      <c r="A2901" s="199"/>
      <c r="B2901" s="199"/>
      <c r="C2901" s="199"/>
      <c r="D2901" s="199"/>
      <c r="E2901" s="199"/>
      <c r="F2901" s="199"/>
      <c r="G2901" s="199"/>
      <c r="H2901" s="199"/>
      <c r="I2901" s="199"/>
      <c r="J2901" s="199"/>
      <c r="K2901" s="205"/>
      <c r="L2901" s="199"/>
    </row>
    <row r="2902">
      <c r="A2902" s="199"/>
      <c r="B2902" s="199"/>
      <c r="C2902" s="199"/>
      <c r="D2902" s="199"/>
      <c r="E2902" s="199"/>
      <c r="F2902" s="199"/>
      <c r="G2902" s="199"/>
      <c r="H2902" s="199"/>
      <c r="I2902" s="199"/>
      <c r="J2902" s="199"/>
      <c r="K2902" s="205"/>
      <c r="L2902" s="199"/>
    </row>
    <row r="2903">
      <c r="A2903" s="199"/>
      <c r="B2903" s="199"/>
      <c r="C2903" s="199"/>
      <c r="D2903" s="199"/>
      <c r="E2903" s="199"/>
      <c r="F2903" s="199"/>
      <c r="G2903" s="199"/>
      <c r="H2903" s="199"/>
      <c r="I2903" s="199"/>
      <c r="J2903" s="199"/>
      <c r="K2903" s="205"/>
      <c r="L2903" s="199"/>
    </row>
    <row r="2904">
      <c r="A2904" s="199"/>
      <c r="B2904" s="199"/>
      <c r="C2904" s="199"/>
      <c r="D2904" s="199"/>
      <c r="E2904" s="199"/>
      <c r="F2904" s="199"/>
      <c r="G2904" s="199"/>
      <c r="H2904" s="199"/>
      <c r="I2904" s="199"/>
      <c r="J2904" s="199"/>
      <c r="K2904" s="205"/>
      <c r="L2904" s="199"/>
    </row>
  </sheetData>
  <autoFilter ref="$A$1:$L$1513">
    <filterColumn colId="1">
      <filters>
        <filter val="NEW"/>
        <filter val="READY FOR DELIVERY"/>
      </filters>
    </filterColumn>
    <filterColumn colId="4">
      <filters blank="1">
        <filter val="CUT END"/>
        <filter val="IN PROGRESS"/>
        <filter val="CUT START"/>
        <filter val="RE-DOING COMPLETE"/>
        <filter val="READY FILL"/>
        <filter val="COMPLETED"/>
        <filter val="ISSUE"/>
        <filter val="SEW START"/>
        <filter val="FILL START"/>
        <filter val="NOT STARTED"/>
        <filter val="SEW END"/>
      </filters>
    </filterColumn>
    <sortState ref="A1:L1513">
      <sortCondition ref="D1:D1513"/>
    </sortState>
  </autoFilter>
  <conditionalFormatting sqref="E1483:H2904">
    <cfRule type="expression" dxfId="8" priority="1">
      <formula>E1483="COMPLETED"</formula>
    </cfRule>
  </conditionalFormatting>
  <conditionalFormatting sqref="E1483:H2904">
    <cfRule type="expression" dxfId="9" priority="2">
      <formula>E1483="IN PROGRESS"</formula>
    </cfRule>
  </conditionalFormatting>
  <conditionalFormatting sqref="E1483:H2904">
    <cfRule type="expression" dxfId="10" priority="3">
      <formula>E1483="NOT STARTED"</formula>
    </cfRule>
  </conditionalFormatting>
  <conditionalFormatting sqref="E1483:H2904">
    <cfRule type="expression" dxfId="11" priority="4">
      <formula>E1483="NOT REQUIRED"</formula>
    </cfRule>
  </conditionalFormatting>
  <conditionalFormatting sqref="I1483:I2904 J1483:J2869 J2873:J2904">
    <cfRule type="expression" dxfId="12" priority="5">
      <formula>I1483="RECEIVED"</formula>
    </cfRule>
  </conditionalFormatting>
  <conditionalFormatting sqref="I1483:I2904 J1483:J2869 J2873:J2904">
    <cfRule type="expression" dxfId="13" priority="6">
      <formula>I1483="ORDERED"</formula>
    </cfRule>
  </conditionalFormatting>
  <conditionalFormatting sqref="J1483:J2904">
    <cfRule type="expression" dxfId="14" priority="7">
      <formula>J1483="SAME NEED"</formula>
    </cfRule>
  </conditionalFormatting>
  <conditionalFormatting sqref="I1483:I2904 J1483:J2869 J2873:J2904">
    <cfRule type="expression" dxfId="15" priority="8">
      <formula>I1483="NOT REQUIRED"</formula>
    </cfRule>
  </conditionalFormatting>
  <conditionalFormatting sqref="I1483:J2904">
    <cfRule type="expression" dxfId="14" priority="9">
      <formula>I1483="NEED"</formula>
    </cfRule>
  </conditionalFormatting>
  <conditionalFormatting sqref="J1483:J2904">
    <cfRule type="expression" dxfId="16" priority="10">
      <formula>J1483="SAME RECEIVED"</formula>
    </cfRule>
  </conditionalFormatting>
  <conditionalFormatting sqref="I1483:I2904">
    <cfRule type="containsText" dxfId="16" priority="11" operator="containsText" text="ON STOCK">
      <formula>NOT(ISERROR(SEARCH(("ON STOCK"),(I1483))))</formula>
    </cfRule>
  </conditionalFormatting>
  <conditionalFormatting sqref="E2:H1513">
    <cfRule type="expression" dxfId="8" priority="12">
      <formula>E2="COMPLETED"</formula>
    </cfRule>
  </conditionalFormatting>
  <conditionalFormatting sqref="E2:H1513">
    <cfRule type="expression" dxfId="9" priority="13">
      <formula>E2="IN PROGRESS"</formula>
    </cfRule>
  </conditionalFormatting>
  <conditionalFormatting sqref="E2:H1513">
    <cfRule type="expression" dxfId="10" priority="14">
      <formula>E2="NOT STARTED"</formula>
    </cfRule>
  </conditionalFormatting>
  <conditionalFormatting sqref="E2:H1513">
    <cfRule type="expression" dxfId="11" priority="15">
      <formula>E2="NOT REQUIRED"</formula>
    </cfRule>
  </conditionalFormatting>
  <conditionalFormatting sqref="I2:J1513">
    <cfRule type="expression" dxfId="12" priority="16">
      <formula>I2="RECEIVED"</formula>
    </cfRule>
  </conditionalFormatting>
  <conditionalFormatting sqref="I2:J1513">
    <cfRule type="expression" dxfId="13" priority="17">
      <formula>I2="ORDERED"</formula>
    </cfRule>
  </conditionalFormatting>
  <conditionalFormatting sqref="J2:J1513">
    <cfRule type="expression" dxfId="14" priority="18">
      <formula>J2="SAME NEED"</formula>
    </cfRule>
  </conditionalFormatting>
  <conditionalFormatting sqref="I2:J1513">
    <cfRule type="expression" dxfId="15" priority="19">
      <formula>I2="NOT REQUIRED"</formula>
    </cfRule>
  </conditionalFormatting>
  <conditionalFormatting sqref="I2:J1513">
    <cfRule type="expression" dxfId="14" priority="20">
      <formula>I2="NEED"</formula>
    </cfRule>
  </conditionalFormatting>
  <conditionalFormatting sqref="J1469:J1481 J1483:J1513">
    <cfRule type="expression" dxfId="16" priority="21">
      <formula>J1469="SAME RECEIVED"</formula>
    </cfRule>
  </conditionalFormatting>
  <conditionalFormatting sqref="I1469:I1481 I1483:I1513">
    <cfRule type="containsText" dxfId="16" priority="22" operator="containsText" text="ON STOCK">
      <formula>NOT(ISERROR(SEARCH(("ON STOCK"),(I1469))))</formula>
    </cfRule>
  </conditionalFormatting>
  <conditionalFormatting sqref="E1466:H1467">
    <cfRule type="expression" dxfId="8" priority="23">
      <formula>E1466="COMPLETED"</formula>
    </cfRule>
  </conditionalFormatting>
  <conditionalFormatting sqref="E1466:H1467">
    <cfRule type="expression" dxfId="9" priority="24">
      <formula>E1466="IN PROGRESS"</formula>
    </cfRule>
  </conditionalFormatting>
  <conditionalFormatting sqref="E1466:H1467">
    <cfRule type="expression" dxfId="10" priority="25">
      <formula>E1466="NOT STARTED"</formula>
    </cfRule>
  </conditionalFormatting>
  <conditionalFormatting sqref="E1466:H1467">
    <cfRule type="expression" dxfId="11" priority="26">
      <formula>E1466="NOT REQUIRED"</formula>
    </cfRule>
  </conditionalFormatting>
  <conditionalFormatting sqref="I1466:I1467 J1466:J1467">
    <cfRule type="expression" dxfId="12" priority="27">
      <formula>I1466="RECEIVED"</formula>
    </cfRule>
  </conditionalFormatting>
  <conditionalFormatting sqref="I1466:I1467 J1466:J1467">
    <cfRule type="expression" dxfId="13" priority="28">
      <formula>I1466="ORDERED"</formula>
    </cfRule>
  </conditionalFormatting>
  <conditionalFormatting sqref="J1466:J1467">
    <cfRule type="expression" dxfId="14" priority="29">
      <formula>J1466="SAME NEED"</formula>
    </cfRule>
  </conditionalFormatting>
  <conditionalFormatting sqref="I1466:I1467 J1466:J1467">
    <cfRule type="expression" dxfId="15" priority="30">
      <formula>I1466="NOT REQUIRED"</formula>
    </cfRule>
  </conditionalFormatting>
  <conditionalFormatting sqref="I1466:J1467">
    <cfRule type="expression" dxfId="14" priority="31">
      <formula>I1466="NEED"</formula>
    </cfRule>
  </conditionalFormatting>
  <conditionalFormatting sqref="J1466:J1467">
    <cfRule type="expression" dxfId="16" priority="32">
      <formula>J1466="SAME RECEIVED"</formula>
    </cfRule>
  </conditionalFormatting>
  <conditionalFormatting sqref="I1466:I1467">
    <cfRule type="containsText" dxfId="16" priority="33" operator="containsText" text="ON STOCK">
      <formula>NOT(ISERROR(SEARCH(("ON STOCK"),(I1466))))</formula>
    </cfRule>
  </conditionalFormatting>
  <conditionalFormatting sqref="E1437:H1464">
    <cfRule type="expression" dxfId="8" priority="34">
      <formula>E1437="COMPLETED"</formula>
    </cfRule>
  </conditionalFormatting>
  <conditionalFormatting sqref="E1437:H1464">
    <cfRule type="expression" dxfId="9" priority="35">
      <formula>E1437="IN PROGRESS"</formula>
    </cfRule>
  </conditionalFormatting>
  <conditionalFormatting sqref="E1437:H1464">
    <cfRule type="expression" dxfId="10" priority="36">
      <formula>E1437="NOT STARTED"</formula>
    </cfRule>
  </conditionalFormatting>
  <conditionalFormatting sqref="E1437:H1464">
    <cfRule type="expression" dxfId="11" priority="37">
      <formula>E1437="NOT REQUIRED"</formula>
    </cfRule>
  </conditionalFormatting>
  <conditionalFormatting sqref="I1437:I1464 J1437:J1464">
    <cfRule type="expression" dxfId="12" priority="38">
      <formula>I1437="RECEIVED"</formula>
    </cfRule>
  </conditionalFormatting>
  <conditionalFormatting sqref="I1437:I1464 J1437:J1464">
    <cfRule type="expression" dxfId="13" priority="39">
      <formula>I1437="ORDERED"</formula>
    </cfRule>
  </conditionalFormatting>
  <conditionalFormatting sqref="J1437:J1464">
    <cfRule type="expression" dxfId="14" priority="40">
      <formula>J1437="SAME NEED"</formula>
    </cfRule>
  </conditionalFormatting>
  <conditionalFormatting sqref="I1437:I1464 J1437:J1464">
    <cfRule type="expression" dxfId="15" priority="41">
      <formula>I1437="NOT REQUIRED"</formula>
    </cfRule>
  </conditionalFormatting>
  <conditionalFormatting sqref="I1437:J1464">
    <cfRule type="expression" dxfId="14" priority="42">
      <formula>I1437="NEED"</formula>
    </cfRule>
  </conditionalFormatting>
  <conditionalFormatting sqref="J1437:J1464">
    <cfRule type="expression" dxfId="16" priority="43">
      <formula>J1437="SAME RECEIVED"</formula>
    </cfRule>
  </conditionalFormatting>
  <conditionalFormatting sqref="I1437:I1464">
    <cfRule type="containsText" dxfId="16" priority="44" operator="containsText" text="ON STOCK">
      <formula>NOT(ISERROR(SEARCH(("ON STOCK"),(I1437))))</formula>
    </cfRule>
  </conditionalFormatting>
  <conditionalFormatting sqref="E1393:H1393">
    <cfRule type="expression" dxfId="8" priority="45">
      <formula>E1393="COMPLETED"</formula>
    </cfRule>
  </conditionalFormatting>
  <conditionalFormatting sqref="E1393:H1393">
    <cfRule type="expression" dxfId="9" priority="46">
      <formula>E1393="IN PROGRESS"</formula>
    </cfRule>
  </conditionalFormatting>
  <conditionalFormatting sqref="E1393:H1393">
    <cfRule type="expression" dxfId="10" priority="47">
      <formula>E1393="NOT STARTED"</formula>
    </cfRule>
  </conditionalFormatting>
  <conditionalFormatting sqref="E1393:H1393">
    <cfRule type="expression" dxfId="11" priority="48">
      <formula>E1393="NOT REQUIRED"</formula>
    </cfRule>
  </conditionalFormatting>
  <conditionalFormatting sqref="I1393 J1393">
    <cfRule type="expression" dxfId="12" priority="49">
      <formula>I1393="RECEIVED"</formula>
    </cfRule>
  </conditionalFormatting>
  <conditionalFormatting sqref="I1393 J1393">
    <cfRule type="expression" dxfId="13" priority="50">
      <formula>I1393="ORDERED"</formula>
    </cfRule>
  </conditionalFormatting>
  <conditionalFormatting sqref="J1393">
    <cfRule type="expression" dxfId="14" priority="51">
      <formula>J1393="SAME NEED"</formula>
    </cfRule>
  </conditionalFormatting>
  <conditionalFormatting sqref="I1393 J1393">
    <cfRule type="expression" dxfId="15" priority="52">
      <formula>I1393="NOT REQUIRED"</formula>
    </cfRule>
  </conditionalFormatting>
  <conditionalFormatting sqref="I1393:J1393">
    <cfRule type="expression" dxfId="14" priority="53">
      <formula>I1393="NEED"</formula>
    </cfRule>
  </conditionalFormatting>
  <conditionalFormatting sqref="J1393">
    <cfRule type="expression" dxfId="16" priority="54">
      <formula>J1393="SAME RECEIVED"</formula>
    </cfRule>
  </conditionalFormatting>
  <conditionalFormatting sqref="I1393">
    <cfRule type="containsText" dxfId="16" priority="55" operator="containsText" text="ON STOCK">
      <formula>NOT(ISERROR(SEARCH(("ON STOCK"),(I1393))))</formula>
    </cfRule>
  </conditionalFormatting>
  <conditionalFormatting sqref="E1373:H1373">
    <cfRule type="expression" dxfId="8" priority="56">
      <formula>E1373="COMPLETED"</formula>
    </cfRule>
  </conditionalFormatting>
  <conditionalFormatting sqref="E1373:H1373">
    <cfRule type="expression" dxfId="9" priority="57">
      <formula>E1373="IN PROGRESS"</formula>
    </cfRule>
  </conditionalFormatting>
  <conditionalFormatting sqref="E1373:H1373">
    <cfRule type="expression" dxfId="10" priority="58">
      <formula>E1373="NOT STARTED"</formula>
    </cfRule>
  </conditionalFormatting>
  <conditionalFormatting sqref="E1373:H1373">
    <cfRule type="expression" dxfId="11" priority="59">
      <formula>E1373="NOT REQUIRED"</formula>
    </cfRule>
  </conditionalFormatting>
  <conditionalFormatting sqref="I1373 J1373">
    <cfRule type="expression" dxfId="12" priority="60">
      <formula>I1373="RECEIVED"</formula>
    </cfRule>
  </conditionalFormatting>
  <conditionalFormatting sqref="I1373 J1373">
    <cfRule type="expression" dxfId="13" priority="61">
      <formula>I1373="ORDERED"</formula>
    </cfRule>
  </conditionalFormatting>
  <conditionalFormatting sqref="J1373">
    <cfRule type="expression" dxfId="14" priority="62">
      <formula>J1373="SAME NEED"</formula>
    </cfRule>
  </conditionalFormatting>
  <conditionalFormatting sqref="I1373 J1373">
    <cfRule type="expression" dxfId="15" priority="63">
      <formula>I1373="NOT REQUIRED"</formula>
    </cfRule>
  </conditionalFormatting>
  <conditionalFormatting sqref="I1373:J1373">
    <cfRule type="expression" dxfId="14" priority="64">
      <formula>I1373="NEED"</formula>
    </cfRule>
  </conditionalFormatting>
  <conditionalFormatting sqref="J1373">
    <cfRule type="expression" dxfId="16" priority="65">
      <formula>J1373="SAME RECEIVED"</formula>
    </cfRule>
  </conditionalFormatting>
  <conditionalFormatting sqref="I1373">
    <cfRule type="containsText" dxfId="16" priority="66" operator="containsText" text="ON STOCK">
      <formula>NOT(ISERROR(SEARCH(("ON STOCK"),(I1373))))</formula>
    </cfRule>
  </conditionalFormatting>
  <conditionalFormatting sqref="E1367:H1371">
    <cfRule type="expression" dxfId="8" priority="67">
      <formula>E1367="COMPLETED"</formula>
    </cfRule>
  </conditionalFormatting>
  <conditionalFormatting sqref="E1367:H1371">
    <cfRule type="expression" dxfId="9" priority="68">
      <formula>E1367="IN PROGRESS"</formula>
    </cfRule>
  </conditionalFormatting>
  <conditionalFormatting sqref="E1367:H1371">
    <cfRule type="expression" dxfId="10" priority="69">
      <formula>E1367="NOT STARTED"</formula>
    </cfRule>
  </conditionalFormatting>
  <conditionalFormatting sqref="E1367:H1371">
    <cfRule type="expression" dxfId="11" priority="70">
      <formula>E1367="NOT REQUIRED"</formula>
    </cfRule>
  </conditionalFormatting>
  <conditionalFormatting sqref="I1367:I1371 J1367:J1371">
    <cfRule type="expression" dxfId="12" priority="71">
      <formula>I1367="RECEIVED"</formula>
    </cfRule>
  </conditionalFormatting>
  <conditionalFormatting sqref="I1367:I1371 J1367:J1371">
    <cfRule type="expression" dxfId="13" priority="72">
      <formula>I1367="ORDERED"</formula>
    </cfRule>
  </conditionalFormatting>
  <conditionalFormatting sqref="J1367:J1371">
    <cfRule type="expression" dxfId="14" priority="73">
      <formula>J1367="SAME NEED"</formula>
    </cfRule>
  </conditionalFormatting>
  <conditionalFormatting sqref="I1367:I1371 J1367:J1371">
    <cfRule type="expression" dxfId="15" priority="74">
      <formula>I1367="NOT REQUIRED"</formula>
    </cfRule>
  </conditionalFormatting>
  <conditionalFormatting sqref="I1367:J1371">
    <cfRule type="expression" dxfId="14" priority="75">
      <formula>I1367="NEED"</formula>
    </cfRule>
  </conditionalFormatting>
  <conditionalFormatting sqref="J1367:J1371">
    <cfRule type="expression" dxfId="16" priority="76">
      <formula>J1367="SAME RECEIVED"</formula>
    </cfRule>
  </conditionalFormatting>
  <conditionalFormatting sqref="I1367:I1371">
    <cfRule type="containsText" dxfId="16" priority="77" operator="containsText" text="ON STOCK">
      <formula>NOT(ISERROR(SEARCH(("ON STOCK"),(I1367))))</formula>
    </cfRule>
  </conditionalFormatting>
  <conditionalFormatting sqref="E1365:H1365">
    <cfRule type="expression" dxfId="8" priority="78">
      <formula>E1365="COMPLETED"</formula>
    </cfRule>
  </conditionalFormatting>
  <conditionalFormatting sqref="E1365:H1365">
    <cfRule type="expression" dxfId="9" priority="79">
      <formula>E1365="IN PROGRESS"</formula>
    </cfRule>
  </conditionalFormatting>
  <conditionalFormatting sqref="E1365:H1365">
    <cfRule type="expression" dxfId="10" priority="80">
      <formula>E1365="NOT STARTED"</formula>
    </cfRule>
  </conditionalFormatting>
  <conditionalFormatting sqref="E1365:H1365">
    <cfRule type="expression" dxfId="11" priority="81">
      <formula>E1365="NOT REQUIRED"</formula>
    </cfRule>
  </conditionalFormatting>
  <conditionalFormatting sqref="I1365 J1365">
    <cfRule type="expression" dxfId="12" priority="82">
      <formula>I1365="RECEIVED"</formula>
    </cfRule>
  </conditionalFormatting>
  <conditionalFormatting sqref="I1365 J1365">
    <cfRule type="expression" dxfId="13" priority="83">
      <formula>I1365="ORDERED"</formula>
    </cfRule>
  </conditionalFormatting>
  <conditionalFormatting sqref="J1365">
    <cfRule type="expression" dxfId="14" priority="84">
      <formula>J1365="SAME NEED"</formula>
    </cfRule>
  </conditionalFormatting>
  <conditionalFormatting sqref="I1365 J1365">
    <cfRule type="expression" dxfId="15" priority="85">
      <formula>I1365="NOT REQUIRED"</formula>
    </cfRule>
  </conditionalFormatting>
  <conditionalFormatting sqref="I1365:J1365">
    <cfRule type="expression" dxfId="14" priority="86">
      <formula>I1365="NEED"</formula>
    </cfRule>
  </conditionalFormatting>
  <conditionalFormatting sqref="J1365">
    <cfRule type="expression" dxfId="16" priority="87">
      <formula>J1365="SAME RECEIVED"</formula>
    </cfRule>
  </conditionalFormatting>
  <conditionalFormatting sqref="I1365">
    <cfRule type="containsText" dxfId="16" priority="88" operator="containsText" text="ON STOCK">
      <formula>NOT(ISERROR(SEARCH(("ON STOCK"),(I1365))))</formula>
    </cfRule>
  </conditionalFormatting>
  <conditionalFormatting sqref="E1360:H1363">
    <cfRule type="expression" dxfId="8" priority="89">
      <formula>E1360="COMPLETED"</formula>
    </cfRule>
  </conditionalFormatting>
  <conditionalFormatting sqref="E1360:H1363">
    <cfRule type="expression" dxfId="9" priority="90">
      <formula>E1360="IN PROGRESS"</formula>
    </cfRule>
  </conditionalFormatting>
  <conditionalFormatting sqref="E1360:H1363">
    <cfRule type="expression" dxfId="10" priority="91">
      <formula>E1360="NOT STARTED"</formula>
    </cfRule>
  </conditionalFormatting>
  <conditionalFormatting sqref="E1360:H1363">
    <cfRule type="expression" dxfId="11" priority="92">
      <formula>E1360="NOT REQUIRED"</formula>
    </cfRule>
  </conditionalFormatting>
  <conditionalFormatting sqref="I1360:I1363 J1360:J1363">
    <cfRule type="expression" dxfId="12" priority="93">
      <formula>I1360="RECEIVED"</formula>
    </cfRule>
  </conditionalFormatting>
  <conditionalFormatting sqref="I1360:I1363 J1360:J1363">
    <cfRule type="expression" dxfId="13" priority="94">
      <formula>I1360="ORDERED"</formula>
    </cfRule>
  </conditionalFormatting>
  <conditionalFormatting sqref="J1360:J1363">
    <cfRule type="expression" dxfId="14" priority="95">
      <formula>J1360="SAME NEED"</formula>
    </cfRule>
  </conditionalFormatting>
  <conditionalFormatting sqref="I1360:I1363 J1360:J1363">
    <cfRule type="expression" dxfId="15" priority="96">
      <formula>I1360="NOT REQUIRED"</formula>
    </cfRule>
  </conditionalFormatting>
  <conditionalFormatting sqref="I1360:J1363">
    <cfRule type="expression" dxfId="14" priority="97">
      <formula>I1360="NEED"</formula>
    </cfRule>
  </conditionalFormatting>
  <conditionalFormatting sqref="J1360:J1363">
    <cfRule type="expression" dxfId="16" priority="98">
      <formula>J1360="SAME RECEIVED"</formula>
    </cfRule>
  </conditionalFormatting>
  <conditionalFormatting sqref="I1360:I1363">
    <cfRule type="containsText" dxfId="16" priority="99" operator="containsText" text="ON STOCK">
      <formula>NOT(ISERROR(SEARCH(("ON STOCK"),(I1360))))</formula>
    </cfRule>
  </conditionalFormatting>
  <conditionalFormatting sqref="E1356:H1356">
    <cfRule type="expression" dxfId="8" priority="100">
      <formula>E1356="COMPLETED"</formula>
    </cfRule>
  </conditionalFormatting>
  <conditionalFormatting sqref="E1356:H1356">
    <cfRule type="expression" dxfId="9" priority="101">
      <formula>E1356="IN PROGRESS"</formula>
    </cfRule>
  </conditionalFormatting>
  <conditionalFormatting sqref="E1356:H1356">
    <cfRule type="expression" dxfId="10" priority="102">
      <formula>E1356="NOT STARTED"</formula>
    </cfRule>
  </conditionalFormatting>
  <conditionalFormatting sqref="E1356:H1356">
    <cfRule type="expression" dxfId="11" priority="103">
      <formula>E1356="NOT REQUIRED"</formula>
    </cfRule>
  </conditionalFormatting>
  <conditionalFormatting sqref="I1356 J1356">
    <cfRule type="expression" dxfId="12" priority="104">
      <formula>I1356="RECEIVED"</formula>
    </cfRule>
  </conditionalFormatting>
  <conditionalFormatting sqref="I1356 J1356">
    <cfRule type="expression" dxfId="13" priority="105">
      <formula>I1356="ORDERED"</formula>
    </cfRule>
  </conditionalFormatting>
  <conditionalFormatting sqref="J1356">
    <cfRule type="expression" dxfId="14" priority="106">
      <formula>J1356="SAME NEED"</formula>
    </cfRule>
  </conditionalFormatting>
  <conditionalFormatting sqref="I1356 J1356">
    <cfRule type="expression" dxfId="15" priority="107">
      <formula>I1356="NOT REQUIRED"</formula>
    </cfRule>
  </conditionalFormatting>
  <conditionalFormatting sqref="I1356:J1356">
    <cfRule type="expression" dxfId="14" priority="108">
      <formula>I1356="NEED"</formula>
    </cfRule>
  </conditionalFormatting>
  <conditionalFormatting sqref="J1356">
    <cfRule type="expression" dxfId="16" priority="109">
      <formula>J1356="SAME RECEIVED"</formula>
    </cfRule>
  </conditionalFormatting>
  <conditionalFormatting sqref="I1356">
    <cfRule type="containsText" dxfId="16" priority="110" operator="containsText" text="ON STOCK">
      <formula>NOT(ISERROR(SEARCH(("ON STOCK"),(I1356))))</formula>
    </cfRule>
  </conditionalFormatting>
  <conditionalFormatting sqref="E1351:H1352">
    <cfRule type="expression" dxfId="8" priority="111">
      <formula>E1351="COMPLETED"</formula>
    </cfRule>
  </conditionalFormatting>
  <conditionalFormatting sqref="E1351:H1352">
    <cfRule type="expression" dxfId="9" priority="112">
      <formula>E1351="IN PROGRESS"</formula>
    </cfRule>
  </conditionalFormatting>
  <conditionalFormatting sqref="E1351:H1352">
    <cfRule type="expression" dxfId="10" priority="113">
      <formula>E1351="NOT STARTED"</formula>
    </cfRule>
  </conditionalFormatting>
  <conditionalFormatting sqref="E1351:H1352">
    <cfRule type="expression" dxfId="11" priority="114">
      <formula>E1351="NOT REQUIRED"</formula>
    </cfRule>
  </conditionalFormatting>
  <conditionalFormatting sqref="I1351:I1352 J1351:J1352">
    <cfRule type="expression" dxfId="12" priority="115">
      <formula>I1351="RECEIVED"</formula>
    </cfRule>
  </conditionalFormatting>
  <conditionalFormatting sqref="I1351:I1352 J1351:J1352">
    <cfRule type="expression" dxfId="13" priority="116">
      <formula>I1351="ORDERED"</formula>
    </cfRule>
  </conditionalFormatting>
  <conditionalFormatting sqref="J1351:J1352">
    <cfRule type="expression" dxfId="14" priority="117">
      <formula>J1351="SAME NEED"</formula>
    </cfRule>
  </conditionalFormatting>
  <conditionalFormatting sqref="I1351:I1352 J1351:J1352">
    <cfRule type="expression" dxfId="15" priority="118">
      <formula>I1351="NOT REQUIRED"</formula>
    </cfRule>
  </conditionalFormatting>
  <conditionalFormatting sqref="I1351:J1352">
    <cfRule type="expression" dxfId="14" priority="119">
      <formula>I1351="NEED"</formula>
    </cfRule>
  </conditionalFormatting>
  <conditionalFormatting sqref="J1351:J1352">
    <cfRule type="expression" dxfId="16" priority="120">
      <formula>J1351="SAME RECEIVED"</formula>
    </cfRule>
  </conditionalFormatting>
  <conditionalFormatting sqref="I1351:I1352">
    <cfRule type="containsText" dxfId="16" priority="121" operator="containsText" text="ON STOCK">
      <formula>NOT(ISERROR(SEARCH(("ON STOCK"),(I1351))))</formula>
    </cfRule>
  </conditionalFormatting>
  <conditionalFormatting sqref="E1348:H1348">
    <cfRule type="expression" dxfId="8" priority="122">
      <formula>E1348="COMPLETED"</formula>
    </cfRule>
  </conditionalFormatting>
  <conditionalFormatting sqref="E1348:H1348">
    <cfRule type="expression" dxfId="9" priority="123">
      <formula>E1348="IN PROGRESS"</formula>
    </cfRule>
  </conditionalFormatting>
  <conditionalFormatting sqref="E1348:H1348">
    <cfRule type="expression" dxfId="10" priority="124">
      <formula>E1348="NOT STARTED"</formula>
    </cfRule>
  </conditionalFormatting>
  <conditionalFormatting sqref="E1348:H1348">
    <cfRule type="expression" dxfId="11" priority="125">
      <formula>E1348="NOT REQUIRED"</formula>
    </cfRule>
  </conditionalFormatting>
  <conditionalFormatting sqref="I1348 J1348">
    <cfRule type="expression" dxfId="12" priority="126">
      <formula>I1348="RECEIVED"</formula>
    </cfRule>
  </conditionalFormatting>
  <conditionalFormatting sqref="I1348 J1348">
    <cfRule type="expression" dxfId="13" priority="127">
      <formula>I1348="ORDERED"</formula>
    </cfRule>
  </conditionalFormatting>
  <conditionalFormatting sqref="J1348">
    <cfRule type="expression" dxfId="14" priority="128">
      <formula>J1348="SAME NEED"</formula>
    </cfRule>
  </conditionalFormatting>
  <conditionalFormatting sqref="I1348 J1348">
    <cfRule type="expression" dxfId="15" priority="129">
      <formula>I1348="NOT REQUIRED"</formula>
    </cfRule>
  </conditionalFormatting>
  <conditionalFormatting sqref="I1348:J1348">
    <cfRule type="expression" dxfId="14" priority="130">
      <formula>I1348="NEED"</formula>
    </cfRule>
  </conditionalFormatting>
  <conditionalFormatting sqref="J1348">
    <cfRule type="expression" dxfId="16" priority="131">
      <formula>J1348="SAME RECEIVED"</formula>
    </cfRule>
  </conditionalFormatting>
  <conditionalFormatting sqref="I1348">
    <cfRule type="containsText" dxfId="16" priority="132" operator="containsText" text="ON STOCK">
      <formula>NOT(ISERROR(SEARCH(("ON STOCK"),(I1348))))</formula>
    </cfRule>
  </conditionalFormatting>
  <conditionalFormatting sqref="D2:D1513">
    <cfRule type="expression" dxfId="8" priority="133">
      <formula>INDIRECT("NEW!H"&amp;ROW())="YES"</formula>
    </cfRule>
  </conditionalFormatting>
  <conditionalFormatting sqref="D2:D1513">
    <cfRule type="expression" dxfId="10" priority="134">
      <formula>INDIRECT("NEW!H"&amp;ROW())="NO"</formula>
    </cfRule>
  </conditionalFormatting>
  <hyperlinks>
    <hyperlink r:id="rId1" ref="C12"/>
    <hyperlink r:id="rId2" ref="C137"/>
    <hyperlink r:id="rId3" ref="C138"/>
    <hyperlink r:id="rId4" ref="C139"/>
    <hyperlink r:id="rId5" ref="C140"/>
    <hyperlink r:id="rId6" ref="C141"/>
    <hyperlink r:id="rId7" ref="C142"/>
    <hyperlink r:id="rId8" ref="C143"/>
    <hyperlink r:id="rId9" ref="C144"/>
    <hyperlink r:id="rId10" ref="C145"/>
    <hyperlink r:id="rId11" ref="C146"/>
    <hyperlink r:id="rId12" ref="C147"/>
    <hyperlink r:id="rId13" ref="C148"/>
    <hyperlink r:id="rId14" ref="C149"/>
    <hyperlink r:id="rId15" ref="C150"/>
    <hyperlink r:id="rId16" ref="C151"/>
    <hyperlink r:id="rId17" ref="C152"/>
    <hyperlink r:id="rId18" ref="C153"/>
    <hyperlink r:id="rId19" ref="C154"/>
    <hyperlink r:id="rId20" ref="C155"/>
    <hyperlink r:id="rId21" ref="C156"/>
    <hyperlink r:id="rId22" ref="C157"/>
    <hyperlink r:id="rId23" ref="C158"/>
    <hyperlink r:id="rId24" ref="C159"/>
    <hyperlink r:id="rId25" ref="C160"/>
    <hyperlink r:id="rId26" ref="C161"/>
    <hyperlink r:id="rId27" ref="C162"/>
    <hyperlink r:id="rId28" ref="C163"/>
    <hyperlink r:id="rId29" ref="C164"/>
    <hyperlink r:id="rId30" ref="C165"/>
    <hyperlink r:id="rId31" ref="C166"/>
    <hyperlink r:id="rId32" ref="C167"/>
    <hyperlink r:id="rId33" ref="C168"/>
    <hyperlink r:id="rId34" ref="C169"/>
    <hyperlink r:id="rId35" ref="C170"/>
    <hyperlink r:id="rId36" ref="C171"/>
    <hyperlink r:id="rId37" ref="C172"/>
    <hyperlink r:id="rId38" ref="C173"/>
    <hyperlink r:id="rId39" ref="C174"/>
    <hyperlink r:id="rId40" ref="C175"/>
    <hyperlink r:id="rId41" ref="C176"/>
    <hyperlink r:id="rId42" ref="C177"/>
    <hyperlink r:id="rId43" ref="C178"/>
    <hyperlink r:id="rId44" ref="C179"/>
    <hyperlink r:id="rId45" ref="C180"/>
    <hyperlink r:id="rId46" ref="C181"/>
    <hyperlink r:id="rId47" ref="C182"/>
    <hyperlink r:id="rId48" ref="C183"/>
    <hyperlink r:id="rId49" ref="C184"/>
    <hyperlink r:id="rId50" ref="C185"/>
    <hyperlink r:id="rId51" ref="C186"/>
    <hyperlink r:id="rId52" ref="C187"/>
    <hyperlink r:id="rId53" ref="C188"/>
    <hyperlink r:id="rId54" ref="C189"/>
    <hyperlink r:id="rId55" ref="C190"/>
    <hyperlink r:id="rId56" ref="C191"/>
    <hyperlink r:id="rId57" ref="C192"/>
    <hyperlink r:id="rId58" ref="C193"/>
    <hyperlink r:id="rId59" ref="C194"/>
    <hyperlink r:id="rId60" ref="C195"/>
    <hyperlink r:id="rId61" ref="C196"/>
    <hyperlink r:id="rId62" ref="C197"/>
    <hyperlink r:id="rId63" ref="C198"/>
    <hyperlink r:id="rId64" ref="C199"/>
    <hyperlink r:id="rId65" ref="C200"/>
    <hyperlink r:id="rId66" ref="C201"/>
    <hyperlink r:id="rId67" ref="C202"/>
    <hyperlink r:id="rId68" ref="C203"/>
    <hyperlink r:id="rId69" ref="C204"/>
    <hyperlink r:id="rId70" ref="C205"/>
    <hyperlink r:id="rId71" ref="C206"/>
    <hyperlink r:id="rId72" ref="C207"/>
    <hyperlink r:id="rId73" ref="C208"/>
    <hyperlink r:id="rId74" ref="C209"/>
    <hyperlink r:id="rId75" ref="C210"/>
    <hyperlink r:id="rId76" ref="C211"/>
    <hyperlink r:id="rId77" ref="C212"/>
    <hyperlink r:id="rId78" ref="C213"/>
    <hyperlink r:id="rId79" ref="C214"/>
    <hyperlink r:id="rId80" ref="C215"/>
    <hyperlink r:id="rId81" ref="C216"/>
    <hyperlink r:id="rId82" ref="C217"/>
    <hyperlink r:id="rId83" ref="C218"/>
    <hyperlink r:id="rId84" ref="C219"/>
    <hyperlink r:id="rId85" ref="C220"/>
    <hyperlink r:id="rId86" ref="C221"/>
    <hyperlink r:id="rId87" ref="C222"/>
    <hyperlink r:id="rId88" ref="C223"/>
    <hyperlink r:id="rId89" ref="C224"/>
    <hyperlink r:id="rId90" ref="C225"/>
    <hyperlink r:id="rId91" ref="C226"/>
    <hyperlink r:id="rId92" ref="C227"/>
    <hyperlink r:id="rId93" ref="C228"/>
    <hyperlink r:id="rId94" ref="C229"/>
    <hyperlink r:id="rId95" ref="C230"/>
    <hyperlink r:id="rId96" ref="C231"/>
    <hyperlink r:id="rId97" ref="C232"/>
    <hyperlink r:id="rId98" ref="C233"/>
    <hyperlink r:id="rId99" ref="C234"/>
    <hyperlink r:id="rId100" ref="C235"/>
    <hyperlink r:id="rId101" ref="C236"/>
    <hyperlink r:id="rId102" ref="C237"/>
    <hyperlink r:id="rId103" ref="C238"/>
    <hyperlink r:id="rId104" ref="C239"/>
    <hyperlink r:id="rId105" ref="C240"/>
    <hyperlink r:id="rId106" ref="C241"/>
    <hyperlink r:id="rId107" ref="C242"/>
    <hyperlink r:id="rId108" ref="C243"/>
    <hyperlink r:id="rId109" ref="C244"/>
    <hyperlink r:id="rId110" ref="C245"/>
    <hyperlink r:id="rId111" ref="C246"/>
    <hyperlink r:id="rId112" ref="C247"/>
    <hyperlink r:id="rId113" ref="C248"/>
    <hyperlink r:id="rId114" ref="C249"/>
    <hyperlink r:id="rId115" ref="C250"/>
    <hyperlink r:id="rId116" ref="C251"/>
    <hyperlink r:id="rId117" ref="C252"/>
    <hyperlink r:id="rId118" ref="C253"/>
    <hyperlink r:id="rId119" ref="C254"/>
    <hyperlink r:id="rId120" ref="C255"/>
    <hyperlink r:id="rId121" ref="C256"/>
    <hyperlink r:id="rId122" ref="C257"/>
    <hyperlink r:id="rId123" ref="C258"/>
    <hyperlink r:id="rId124" ref="C259"/>
    <hyperlink r:id="rId125" ref="C260"/>
    <hyperlink r:id="rId126" ref="C261"/>
    <hyperlink r:id="rId127" ref="C262"/>
    <hyperlink r:id="rId128" ref="C263"/>
    <hyperlink r:id="rId129" ref="C264"/>
    <hyperlink r:id="rId130" ref="C265"/>
    <hyperlink r:id="rId131" ref="C266"/>
    <hyperlink r:id="rId132" ref="C267"/>
    <hyperlink r:id="rId133" ref="C268"/>
    <hyperlink r:id="rId134" ref="C269"/>
    <hyperlink r:id="rId135" ref="C270"/>
    <hyperlink r:id="rId136" ref="C271"/>
    <hyperlink r:id="rId137" ref="C272"/>
    <hyperlink r:id="rId138" ref="C273"/>
    <hyperlink r:id="rId139" ref="C274"/>
    <hyperlink r:id="rId140" ref="C275"/>
    <hyperlink r:id="rId141" ref="C276"/>
    <hyperlink r:id="rId142" ref="C277"/>
    <hyperlink r:id="rId143" ref="C278"/>
    <hyperlink r:id="rId144" ref="C279"/>
    <hyperlink r:id="rId145" ref="C280"/>
    <hyperlink r:id="rId146" ref="C281"/>
    <hyperlink r:id="rId147" ref="C282"/>
    <hyperlink r:id="rId148" ref="C283"/>
    <hyperlink r:id="rId149" ref="C284"/>
    <hyperlink r:id="rId150" ref="C285"/>
    <hyperlink r:id="rId151" ref="C286"/>
    <hyperlink r:id="rId152" ref="C287"/>
    <hyperlink r:id="rId153" ref="C288"/>
    <hyperlink r:id="rId154" ref="C289"/>
    <hyperlink r:id="rId155" ref="C290"/>
    <hyperlink r:id="rId156" ref="C291"/>
    <hyperlink r:id="rId157" ref="C292"/>
    <hyperlink r:id="rId158" ref="C293"/>
    <hyperlink r:id="rId159" ref="C294"/>
    <hyperlink r:id="rId160" ref="C295"/>
    <hyperlink r:id="rId161" ref="C296"/>
    <hyperlink r:id="rId162" ref="C297"/>
    <hyperlink r:id="rId163" ref="C298"/>
    <hyperlink r:id="rId164" ref="C299"/>
    <hyperlink r:id="rId165" ref="C300"/>
    <hyperlink r:id="rId166" ref="C301"/>
    <hyperlink r:id="rId167" ref="C302"/>
    <hyperlink r:id="rId168" ref="C303"/>
    <hyperlink r:id="rId169" ref="C304"/>
    <hyperlink r:id="rId170" ref="C305"/>
    <hyperlink r:id="rId171" ref="C306"/>
    <hyperlink r:id="rId172" ref="C307"/>
    <hyperlink r:id="rId173" ref="C308"/>
    <hyperlink r:id="rId174" ref="C309"/>
    <hyperlink r:id="rId175" ref="C310"/>
    <hyperlink r:id="rId176" ref="C311"/>
    <hyperlink r:id="rId177" ref="C312"/>
    <hyperlink r:id="rId178" ref="C313"/>
    <hyperlink r:id="rId179" ref="C314"/>
    <hyperlink r:id="rId180" ref="C315"/>
    <hyperlink r:id="rId181" ref="C316"/>
    <hyperlink r:id="rId182" ref="C317"/>
    <hyperlink r:id="rId183" ref="C318"/>
    <hyperlink r:id="rId184" ref="C319"/>
    <hyperlink r:id="rId185" ref="C320"/>
    <hyperlink r:id="rId186" ref="C321"/>
    <hyperlink r:id="rId187" ref="C322"/>
    <hyperlink r:id="rId188" ref="C323"/>
    <hyperlink r:id="rId189" ref="C324"/>
    <hyperlink r:id="rId190" ref="C325"/>
    <hyperlink r:id="rId191" ref="C326"/>
    <hyperlink r:id="rId192" ref="C327"/>
    <hyperlink r:id="rId193" ref="C328"/>
    <hyperlink r:id="rId194" ref="C329"/>
    <hyperlink r:id="rId195" ref="C330"/>
    <hyperlink r:id="rId196" ref="C331"/>
    <hyperlink r:id="rId197" ref="C332"/>
    <hyperlink r:id="rId198" ref="C333"/>
    <hyperlink r:id="rId199" ref="C334"/>
    <hyperlink r:id="rId200" ref="C335"/>
    <hyperlink r:id="rId201" ref="C336"/>
    <hyperlink r:id="rId202" ref="C337"/>
    <hyperlink r:id="rId203" ref="C338"/>
    <hyperlink r:id="rId204" ref="C339"/>
    <hyperlink r:id="rId205" ref="C340"/>
    <hyperlink r:id="rId206" ref="C341"/>
    <hyperlink r:id="rId207" ref="C342"/>
    <hyperlink r:id="rId208" ref="C343"/>
    <hyperlink r:id="rId209" ref="C344"/>
    <hyperlink r:id="rId210" ref="C345"/>
    <hyperlink r:id="rId211" ref="C346"/>
    <hyperlink r:id="rId212" ref="C347"/>
    <hyperlink r:id="rId213" ref="C348"/>
    <hyperlink r:id="rId214" ref="C349"/>
    <hyperlink r:id="rId215" ref="C350"/>
    <hyperlink r:id="rId216" ref="C351"/>
    <hyperlink r:id="rId217" ref="C352"/>
    <hyperlink r:id="rId218" ref="C353"/>
    <hyperlink r:id="rId219" ref="C354"/>
    <hyperlink r:id="rId220" ref="C355"/>
    <hyperlink r:id="rId221" ref="C356"/>
    <hyperlink r:id="rId222" ref="C357"/>
    <hyperlink r:id="rId223" ref="C358"/>
    <hyperlink r:id="rId224" ref="C359"/>
    <hyperlink r:id="rId225" ref="C360"/>
    <hyperlink r:id="rId226" ref="C361"/>
    <hyperlink r:id="rId227" ref="C362"/>
    <hyperlink r:id="rId228" ref="C363"/>
    <hyperlink r:id="rId229" ref="C364"/>
    <hyperlink r:id="rId230" ref="C365"/>
    <hyperlink r:id="rId231" ref="C366"/>
    <hyperlink r:id="rId232" ref="C367"/>
    <hyperlink r:id="rId233" ref="C368"/>
    <hyperlink r:id="rId234" ref="C369"/>
    <hyperlink r:id="rId235" ref="C370"/>
    <hyperlink r:id="rId236" ref="C371"/>
    <hyperlink r:id="rId237" ref="C372"/>
    <hyperlink r:id="rId238" ref="C373"/>
    <hyperlink r:id="rId239" ref="C374"/>
    <hyperlink r:id="rId240" ref="C375"/>
    <hyperlink r:id="rId241" ref="C376"/>
    <hyperlink r:id="rId242" ref="C377"/>
    <hyperlink r:id="rId243" ref="C378"/>
    <hyperlink r:id="rId244" ref="C379"/>
    <hyperlink r:id="rId245" ref="C380"/>
    <hyperlink r:id="rId246" ref="C381"/>
    <hyperlink r:id="rId247" ref="C382"/>
    <hyperlink r:id="rId248" ref="C383"/>
    <hyperlink r:id="rId249" ref="C384"/>
    <hyperlink r:id="rId250" ref="C385"/>
    <hyperlink r:id="rId251" ref="C386"/>
    <hyperlink r:id="rId252" ref="C387"/>
    <hyperlink r:id="rId253" ref="C388"/>
    <hyperlink r:id="rId254" ref="C389"/>
    <hyperlink r:id="rId255" ref="C390"/>
    <hyperlink r:id="rId256" ref="C391"/>
    <hyperlink r:id="rId257" ref="C392"/>
    <hyperlink r:id="rId258" ref="C393"/>
    <hyperlink r:id="rId259" ref="C394"/>
    <hyperlink r:id="rId260" ref="C395"/>
    <hyperlink r:id="rId261" ref="C396"/>
    <hyperlink r:id="rId262" ref="C397"/>
    <hyperlink r:id="rId263" ref="C398"/>
    <hyperlink r:id="rId264" ref="C399"/>
    <hyperlink r:id="rId265" ref="C400"/>
    <hyperlink r:id="rId266" ref="C401"/>
    <hyperlink r:id="rId267" ref="C402"/>
    <hyperlink r:id="rId268" ref="C403"/>
    <hyperlink r:id="rId269" ref="C404"/>
    <hyperlink r:id="rId270" ref="C405"/>
    <hyperlink r:id="rId271" ref="C406"/>
    <hyperlink r:id="rId272" ref="C407"/>
    <hyperlink r:id="rId273" ref="C408"/>
    <hyperlink r:id="rId274" ref="C409"/>
    <hyperlink r:id="rId275" ref="C410"/>
    <hyperlink r:id="rId276" ref="C411"/>
    <hyperlink r:id="rId277" ref="C412"/>
    <hyperlink r:id="rId278" ref="C413"/>
    <hyperlink r:id="rId279" ref="C414"/>
    <hyperlink r:id="rId280" ref="C415"/>
    <hyperlink r:id="rId281" ref="C416"/>
    <hyperlink r:id="rId282" ref="C417"/>
    <hyperlink r:id="rId283" ref="C418"/>
    <hyperlink r:id="rId284" ref="C419"/>
    <hyperlink r:id="rId285" ref="C420"/>
    <hyperlink r:id="rId286" ref="C421"/>
    <hyperlink r:id="rId287" ref="C422"/>
    <hyperlink r:id="rId288" ref="C423"/>
    <hyperlink r:id="rId289" ref="C424"/>
    <hyperlink r:id="rId290" ref="C425"/>
    <hyperlink r:id="rId291" ref="C426"/>
    <hyperlink r:id="rId292" ref="C427"/>
    <hyperlink r:id="rId293" ref="C428"/>
    <hyperlink r:id="rId294" ref="C429"/>
    <hyperlink r:id="rId295" ref="C430"/>
    <hyperlink r:id="rId296" ref="C431"/>
    <hyperlink r:id="rId297" ref="C432"/>
    <hyperlink r:id="rId298" ref="C433"/>
    <hyperlink r:id="rId299" ref="C434"/>
    <hyperlink r:id="rId300" ref="C435"/>
    <hyperlink r:id="rId301" ref="C436"/>
    <hyperlink r:id="rId302" ref="C437"/>
    <hyperlink r:id="rId303" ref="C438"/>
    <hyperlink r:id="rId304" ref="C439"/>
    <hyperlink r:id="rId305" ref="C440"/>
    <hyperlink r:id="rId306" ref="C441"/>
    <hyperlink r:id="rId307" ref="C442"/>
    <hyperlink r:id="rId308" ref="C443"/>
    <hyperlink r:id="rId309" ref="C444"/>
    <hyperlink r:id="rId310" ref="C445"/>
    <hyperlink r:id="rId311" ref="C446"/>
    <hyperlink r:id="rId312" ref="C447"/>
    <hyperlink r:id="rId313" ref="C448"/>
    <hyperlink r:id="rId314" ref="C449"/>
    <hyperlink r:id="rId315" ref="C450"/>
    <hyperlink r:id="rId316" ref="C451"/>
    <hyperlink r:id="rId317" ref="C452"/>
    <hyperlink r:id="rId318" ref="C453"/>
    <hyperlink r:id="rId319" ref="C454"/>
    <hyperlink r:id="rId320" ref="C455"/>
    <hyperlink r:id="rId321" ref="C456"/>
    <hyperlink r:id="rId322" ref="C457"/>
    <hyperlink r:id="rId323" ref="C458"/>
    <hyperlink r:id="rId324" ref="C459"/>
    <hyperlink r:id="rId325" ref="C460"/>
    <hyperlink r:id="rId326" ref="C461"/>
    <hyperlink r:id="rId327" ref="C462"/>
    <hyperlink r:id="rId328" ref="C463"/>
    <hyperlink r:id="rId329" ref="C464"/>
    <hyperlink r:id="rId330" ref="C465"/>
    <hyperlink r:id="rId331" ref="C466"/>
    <hyperlink r:id="rId332" ref="C467"/>
    <hyperlink r:id="rId333" ref="C468"/>
    <hyperlink r:id="rId334" ref="C469"/>
    <hyperlink r:id="rId335" ref="C470"/>
    <hyperlink r:id="rId336" ref="C471"/>
    <hyperlink r:id="rId337" ref="C472"/>
    <hyperlink r:id="rId338" ref="C473"/>
    <hyperlink r:id="rId339" ref="C474"/>
    <hyperlink r:id="rId340" ref="C475"/>
    <hyperlink r:id="rId341" ref="C476"/>
    <hyperlink r:id="rId342" ref="C477"/>
    <hyperlink r:id="rId343" ref="C478"/>
    <hyperlink r:id="rId344" ref="C479"/>
    <hyperlink r:id="rId345" ref="C480"/>
    <hyperlink r:id="rId346" ref="C481"/>
    <hyperlink r:id="rId347" ref="C482"/>
    <hyperlink r:id="rId348" ref="C483"/>
    <hyperlink r:id="rId349" ref="C484"/>
    <hyperlink r:id="rId350" ref="C485"/>
    <hyperlink r:id="rId351" ref="C486"/>
    <hyperlink r:id="rId352" ref="C487"/>
    <hyperlink r:id="rId353" ref="C488"/>
    <hyperlink r:id="rId354" ref="C489"/>
    <hyperlink r:id="rId355" ref="C490"/>
    <hyperlink r:id="rId356" ref="C491"/>
    <hyperlink r:id="rId357" ref="C492"/>
    <hyperlink r:id="rId358" ref="C493"/>
    <hyperlink r:id="rId359" ref="C494"/>
    <hyperlink r:id="rId360" ref="C495"/>
    <hyperlink r:id="rId361" ref="C496"/>
    <hyperlink r:id="rId362" ref="C497"/>
    <hyperlink r:id="rId363" ref="C498"/>
    <hyperlink r:id="rId364" ref="C499"/>
    <hyperlink r:id="rId365" ref="C500"/>
    <hyperlink r:id="rId366" ref="C501"/>
    <hyperlink r:id="rId367" ref="C502"/>
    <hyperlink r:id="rId368" ref="C503"/>
    <hyperlink r:id="rId369" ref="C504"/>
    <hyperlink r:id="rId370" ref="C505"/>
    <hyperlink r:id="rId371" ref="C506"/>
    <hyperlink r:id="rId372" ref="C507"/>
    <hyperlink r:id="rId373" ref="C508"/>
    <hyperlink r:id="rId374" ref="C509"/>
    <hyperlink r:id="rId375" ref="C510"/>
    <hyperlink r:id="rId376" ref="C511"/>
    <hyperlink r:id="rId377" ref="C512"/>
    <hyperlink r:id="rId378" ref="C513"/>
    <hyperlink r:id="rId379" ref="C514"/>
    <hyperlink r:id="rId380" ref="C515"/>
    <hyperlink r:id="rId381" ref="C516"/>
    <hyperlink r:id="rId382" ref="C517"/>
    <hyperlink r:id="rId383" ref="C518"/>
    <hyperlink r:id="rId384" ref="C519"/>
    <hyperlink r:id="rId385" ref="C520"/>
    <hyperlink r:id="rId386" ref="C521"/>
    <hyperlink r:id="rId387" ref="C522"/>
    <hyperlink r:id="rId388" ref="C523"/>
    <hyperlink r:id="rId389" ref="C524"/>
    <hyperlink r:id="rId390" ref="C525"/>
    <hyperlink r:id="rId391" ref="C526"/>
    <hyperlink r:id="rId392" ref="C527"/>
    <hyperlink r:id="rId393" ref="C528"/>
    <hyperlink r:id="rId394" ref="C529"/>
    <hyperlink r:id="rId395" ref="C530"/>
    <hyperlink r:id="rId396" ref="C531"/>
    <hyperlink r:id="rId397" ref="C532"/>
    <hyperlink r:id="rId398" ref="C533"/>
    <hyperlink r:id="rId399" ref="C534"/>
    <hyperlink r:id="rId400" ref="C535"/>
    <hyperlink r:id="rId401" ref="C536"/>
    <hyperlink r:id="rId402" ref="C537"/>
    <hyperlink r:id="rId403" ref="C538"/>
    <hyperlink r:id="rId404" ref="C539"/>
    <hyperlink r:id="rId405" ref="C540"/>
    <hyperlink r:id="rId406" ref="C541"/>
    <hyperlink r:id="rId407" ref="C542"/>
    <hyperlink r:id="rId408" ref="C543"/>
    <hyperlink r:id="rId409" ref="C544"/>
    <hyperlink r:id="rId410" ref="C545"/>
    <hyperlink r:id="rId411" ref="C546"/>
    <hyperlink r:id="rId412" ref="C547"/>
    <hyperlink r:id="rId413" ref="C548"/>
    <hyperlink r:id="rId414" ref="C549"/>
    <hyperlink r:id="rId415" ref="C550"/>
    <hyperlink r:id="rId416" ref="C551"/>
    <hyperlink r:id="rId417" ref="C552"/>
    <hyperlink r:id="rId418" ref="C553"/>
    <hyperlink r:id="rId419" ref="C554"/>
    <hyperlink r:id="rId420" ref="C555"/>
    <hyperlink r:id="rId421" ref="C556"/>
    <hyperlink r:id="rId422" ref="C557"/>
    <hyperlink r:id="rId423" ref="C558"/>
    <hyperlink r:id="rId424" ref="C559"/>
    <hyperlink r:id="rId425" ref="C560"/>
    <hyperlink r:id="rId426" ref="C561"/>
    <hyperlink r:id="rId427" ref="C562"/>
    <hyperlink r:id="rId428" ref="C563"/>
    <hyperlink r:id="rId429" ref="C564"/>
    <hyperlink r:id="rId430" ref="C565"/>
    <hyperlink r:id="rId431" ref="C566"/>
    <hyperlink r:id="rId432" ref="C567"/>
    <hyperlink r:id="rId433" ref="C568"/>
    <hyperlink r:id="rId434" ref="C569"/>
    <hyperlink r:id="rId435" ref="C570"/>
    <hyperlink r:id="rId436" ref="C571"/>
    <hyperlink r:id="rId437" ref="C572"/>
    <hyperlink r:id="rId438" ref="C573"/>
    <hyperlink r:id="rId439" ref="C574"/>
    <hyperlink r:id="rId440" ref="C575"/>
    <hyperlink r:id="rId441" ref="C576"/>
    <hyperlink r:id="rId442" ref="C577"/>
    <hyperlink r:id="rId443" ref="C578"/>
    <hyperlink r:id="rId444" ref="C579"/>
    <hyperlink r:id="rId445" ref="C580"/>
    <hyperlink r:id="rId446" ref="C581"/>
    <hyperlink r:id="rId447" ref="C582"/>
    <hyperlink r:id="rId448" ref="C583"/>
    <hyperlink r:id="rId449" ref="C584"/>
    <hyperlink r:id="rId450" ref="C585"/>
    <hyperlink r:id="rId451" ref="C586"/>
    <hyperlink r:id="rId452" ref="C587"/>
    <hyperlink r:id="rId453" ref="C588"/>
    <hyperlink r:id="rId454" ref="C589"/>
    <hyperlink r:id="rId455" ref="C590"/>
    <hyperlink r:id="rId456" ref="C591"/>
    <hyperlink r:id="rId457" ref="C592"/>
    <hyperlink r:id="rId458" ref="C593"/>
    <hyperlink r:id="rId459" ref="C594"/>
    <hyperlink r:id="rId460" ref="C595"/>
    <hyperlink r:id="rId461" ref="C596"/>
    <hyperlink r:id="rId462" ref="C597"/>
    <hyperlink r:id="rId463" ref="C598"/>
    <hyperlink r:id="rId464" ref="C599"/>
    <hyperlink r:id="rId465" ref="C600"/>
    <hyperlink r:id="rId466" ref="C601"/>
    <hyperlink r:id="rId467" ref="C602"/>
    <hyperlink r:id="rId468" ref="C603"/>
    <hyperlink r:id="rId469" ref="C604"/>
    <hyperlink r:id="rId470" ref="C605"/>
    <hyperlink r:id="rId471" ref="C606"/>
    <hyperlink r:id="rId472" ref="C607"/>
    <hyperlink r:id="rId473" ref="C608"/>
    <hyperlink r:id="rId474" ref="C609"/>
    <hyperlink r:id="rId475" ref="C610"/>
    <hyperlink r:id="rId476" ref="C611"/>
    <hyperlink r:id="rId477" ref="C612"/>
    <hyperlink r:id="rId478" ref="C613"/>
    <hyperlink r:id="rId479" ref="C614"/>
    <hyperlink r:id="rId480" ref="C615"/>
    <hyperlink r:id="rId481" ref="C616"/>
    <hyperlink r:id="rId482" ref="C617"/>
    <hyperlink r:id="rId483" ref="C618"/>
    <hyperlink r:id="rId484" ref="C619"/>
    <hyperlink r:id="rId485" ref="C620"/>
    <hyperlink r:id="rId486" ref="C621"/>
    <hyperlink r:id="rId487" ref="C622"/>
    <hyperlink r:id="rId488" ref="C623"/>
    <hyperlink r:id="rId489" ref="C624"/>
    <hyperlink r:id="rId490" ref="C625"/>
    <hyperlink r:id="rId491" ref="C626"/>
    <hyperlink r:id="rId492" ref="C627"/>
    <hyperlink r:id="rId493" ref="C628"/>
    <hyperlink r:id="rId494" ref="C629"/>
    <hyperlink r:id="rId495" ref="C631"/>
    <hyperlink r:id="rId496" ref="C632"/>
    <hyperlink r:id="rId497" ref="C633"/>
    <hyperlink r:id="rId498" ref="C634"/>
    <hyperlink r:id="rId499" ref="C635"/>
    <hyperlink r:id="rId500" ref="C636"/>
    <hyperlink r:id="rId501" ref="C637"/>
    <hyperlink r:id="rId502" ref="C638"/>
    <hyperlink r:id="rId503" ref="C639"/>
    <hyperlink r:id="rId504" ref="C640"/>
    <hyperlink r:id="rId505" ref="C641"/>
    <hyperlink r:id="rId506" ref="C642"/>
    <hyperlink r:id="rId507" ref="C643"/>
    <hyperlink r:id="rId508" ref="C644"/>
    <hyperlink r:id="rId509" ref="C645"/>
    <hyperlink r:id="rId510" ref="C646"/>
    <hyperlink r:id="rId511" ref="C647"/>
    <hyperlink r:id="rId512" ref="C648"/>
    <hyperlink r:id="rId513" ref="C649"/>
    <hyperlink r:id="rId514" ref="C650"/>
    <hyperlink r:id="rId515" ref="C651"/>
    <hyperlink r:id="rId516" ref="C652"/>
    <hyperlink r:id="rId517" ref="C653"/>
    <hyperlink r:id="rId518" ref="C654"/>
    <hyperlink r:id="rId519" ref="C655"/>
    <hyperlink r:id="rId520" ref="C656"/>
    <hyperlink r:id="rId521" ref="C657"/>
    <hyperlink r:id="rId522" ref="C658"/>
    <hyperlink r:id="rId523" ref="C659"/>
    <hyperlink r:id="rId524" ref="C660"/>
    <hyperlink r:id="rId525" ref="C661"/>
    <hyperlink r:id="rId526" ref="C662"/>
    <hyperlink r:id="rId527" ref="C663"/>
    <hyperlink r:id="rId528" ref="C664"/>
    <hyperlink r:id="rId529" ref="C665"/>
    <hyperlink r:id="rId530" ref="C666"/>
    <hyperlink r:id="rId531" ref="C667"/>
    <hyperlink r:id="rId532" ref="C668"/>
    <hyperlink r:id="rId533" ref="C669"/>
    <hyperlink r:id="rId534" ref="C670"/>
    <hyperlink r:id="rId535" ref="C671"/>
    <hyperlink r:id="rId536" ref="C672"/>
    <hyperlink r:id="rId537" ref="C673"/>
    <hyperlink r:id="rId538" ref="C674"/>
    <hyperlink r:id="rId539" ref="C675"/>
    <hyperlink r:id="rId540" ref="C676"/>
    <hyperlink r:id="rId541" ref="C677"/>
    <hyperlink r:id="rId542" ref="C678"/>
    <hyperlink r:id="rId543" ref="C679"/>
    <hyperlink r:id="rId544" ref="C680"/>
    <hyperlink r:id="rId545" ref="C681"/>
    <hyperlink r:id="rId546" ref="C682"/>
    <hyperlink r:id="rId547" ref="C683"/>
    <hyperlink r:id="rId548" ref="C684"/>
    <hyperlink r:id="rId549" ref="C685"/>
    <hyperlink r:id="rId550" ref="C686"/>
    <hyperlink r:id="rId551" ref="C687"/>
    <hyperlink r:id="rId552" ref="C688"/>
    <hyperlink r:id="rId553" ref="C689"/>
    <hyperlink r:id="rId554" ref="C690"/>
    <hyperlink r:id="rId555" ref="C691"/>
    <hyperlink r:id="rId556" ref="C692"/>
    <hyperlink r:id="rId557" ref="C693"/>
    <hyperlink r:id="rId558" ref="C694"/>
    <hyperlink r:id="rId559" ref="C695"/>
    <hyperlink r:id="rId560" ref="C696"/>
    <hyperlink r:id="rId561" ref="C697"/>
    <hyperlink r:id="rId562" ref="C698"/>
    <hyperlink r:id="rId563" ref="C699"/>
    <hyperlink r:id="rId564" ref="C700"/>
    <hyperlink r:id="rId565" ref="C701"/>
    <hyperlink r:id="rId566" ref="C702"/>
    <hyperlink r:id="rId567" ref="C703"/>
    <hyperlink r:id="rId568" ref="C704"/>
    <hyperlink r:id="rId569" ref="C705"/>
    <hyperlink r:id="rId570" ref="C706"/>
    <hyperlink r:id="rId571" ref="C707"/>
    <hyperlink r:id="rId572" ref="C708"/>
    <hyperlink r:id="rId573" ref="C709"/>
    <hyperlink r:id="rId574" ref="C710"/>
    <hyperlink r:id="rId575" ref="C711"/>
    <hyperlink r:id="rId576" ref="C712"/>
    <hyperlink r:id="rId577" ref="C713"/>
    <hyperlink r:id="rId578" ref="C714"/>
    <hyperlink r:id="rId579" ref="C715"/>
    <hyperlink r:id="rId580" ref="C716"/>
    <hyperlink r:id="rId581" ref="C717"/>
    <hyperlink r:id="rId582" ref="C718"/>
    <hyperlink r:id="rId583" ref="C719"/>
    <hyperlink r:id="rId584" ref="C720"/>
    <hyperlink r:id="rId585" ref="C721"/>
    <hyperlink r:id="rId586" ref="C722"/>
    <hyperlink r:id="rId587" ref="C723"/>
    <hyperlink r:id="rId588" ref="C724"/>
    <hyperlink r:id="rId589" ref="C725"/>
    <hyperlink r:id="rId590" ref="C726"/>
    <hyperlink r:id="rId591" ref="C727"/>
    <hyperlink r:id="rId592" ref="C728"/>
    <hyperlink r:id="rId593" ref="C729"/>
    <hyperlink r:id="rId594" ref="C730"/>
    <hyperlink r:id="rId595" ref="C731"/>
    <hyperlink r:id="rId596" ref="C732"/>
    <hyperlink r:id="rId597" ref="C733"/>
    <hyperlink r:id="rId598" ref="C734"/>
    <hyperlink r:id="rId599" ref="C735"/>
    <hyperlink r:id="rId600" ref="C736"/>
    <hyperlink r:id="rId601" ref="C737"/>
    <hyperlink r:id="rId602" ref="C738"/>
    <hyperlink r:id="rId603" ref="C739"/>
    <hyperlink r:id="rId604" ref="C740"/>
    <hyperlink r:id="rId605" ref="C741"/>
    <hyperlink r:id="rId606" ref="C742"/>
    <hyperlink r:id="rId607" ref="C743"/>
    <hyperlink r:id="rId608" ref="C744"/>
    <hyperlink r:id="rId609" ref="C745"/>
    <hyperlink r:id="rId610" ref="C746"/>
    <hyperlink r:id="rId611" ref="C747"/>
    <hyperlink r:id="rId612" ref="C748"/>
    <hyperlink r:id="rId613" ref="C749"/>
    <hyperlink r:id="rId614" ref="C750"/>
    <hyperlink r:id="rId615" ref="C751"/>
    <hyperlink r:id="rId616" ref="C753"/>
    <hyperlink r:id="rId617" ref="C754"/>
    <hyperlink r:id="rId618" ref="C755"/>
    <hyperlink r:id="rId619" ref="C756"/>
    <hyperlink r:id="rId620" ref="C757"/>
    <hyperlink r:id="rId621" ref="C758"/>
    <hyperlink r:id="rId622" ref="C759"/>
    <hyperlink r:id="rId623" ref="C760"/>
    <hyperlink r:id="rId624" ref="C761"/>
    <hyperlink r:id="rId625" ref="C762"/>
    <hyperlink r:id="rId626" ref="C763"/>
    <hyperlink r:id="rId627" ref="C764"/>
    <hyperlink r:id="rId628" ref="C765"/>
    <hyperlink r:id="rId629" ref="C766"/>
    <hyperlink r:id="rId630" ref="C767"/>
    <hyperlink r:id="rId631" ref="C768"/>
    <hyperlink r:id="rId632" ref="C769"/>
    <hyperlink r:id="rId633" ref="C770"/>
    <hyperlink r:id="rId634" ref="C771"/>
    <hyperlink r:id="rId635" ref="C772"/>
    <hyperlink r:id="rId636" ref="C773"/>
    <hyperlink r:id="rId637" ref="C774"/>
    <hyperlink r:id="rId638" ref="C775"/>
    <hyperlink r:id="rId639" ref="C776"/>
    <hyperlink r:id="rId640" ref="C777"/>
    <hyperlink r:id="rId641" ref="C778"/>
    <hyperlink r:id="rId642" ref="C779"/>
    <hyperlink r:id="rId643" ref="C780"/>
    <hyperlink r:id="rId644" ref="C781"/>
    <hyperlink r:id="rId645" ref="C782"/>
    <hyperlink r:id="rId646" ref="C783"/>
    <hyperlink r:id="rId647" ref="C784"/>
    <hyperlink r:id="rId648" ref="C785"/>
    <hyperlink r:id="rId649" ref="C786"/>
    <hyperlink r:id="rId650" ref="C787"/>
    <hyperlink r:id="rId651" ref="C788"/>
    <hyperlink r:id="rId652" ref="C789"/>
    <hyperlink r:id="rId653" ref="C790"/>
    <hyperlink r:id="rId654" ref="C791"/>
    <hyperlink r:id="rId655" ref="C792"/>
    <hyperlink r:id="rId656" ref="C793"/>
    <hyperlink r:id="rId657" ref="C794"/>
    <hyperlink r:id="rId658" ref="C795"/>
    <hyperlink r:id="rId659" ref="C796"/>
    <hyperlink r:id="rId660" ref="C797"/>
    <hyperlink r:id="rId661" ref="C798"/>
    <hyperlink r:id="rId662" ref="C799"/>
    <hyperlink r:id="rId663" ref="C800"/>
    <hyperlink r:id="rId664" ref="C801"/>
    <hyperlink r:id="rId665" ref="C802"/>
    <hyperlink r:id="rId666" ref="C803"/>
    <hyperlink r:id="rId667" ref="C804"/>
    <hyperlink r:id="rId668" ref="C805"/>
    <hyperlink r:id="rId669" ref="C806"/>
    <hyperlink r:id="rId670" ref="C807"/>
    <hyperlink r:id="rId671" ref="C808"/>
    <hyperlink r:id="rId672" ref="C809"/>
    <hyperlink r:id="rId673" ref="C810"/>
    <hyperlink r:id="rId674" ref="C811"/>
    <hyperlink r:id="rId675" ref="C812"/>
    <hyperlink r:id="rId676" ref="C813"/>
    <hyperlink r:id="rId677" ref="C814"/>
    <hyperlink r:id="rId678" ref="C815"/>
    <hyperlink r:id="rId679" ref="C816"/>
    <hyperlink r:id="rId680" ref="C817"/>
    <hyperlink r:id="rId681" ref="C818"/>
    <hyperlink r:id="rId682" ref="C819"/>
    <hyperlink r:id="rId683" ref="C820"/>
    <hyperlink r:id="rId684" ref="C821"/>
    <hyperlink r:id="rId685" ref="C822"/>
    <hyperlink r:id="rId686" ref="C823"/>
    <hyperlink r:id="rId687" ref="C824"/>
    <hyperlink r:id="rId688" ref="C825"/>
    <hyperlink r:id="rId689" ref="C826"/>
    <hyperlink r:id="rId690" ref="C827"/>
    <hyperlink r:id="rId691" ref="C828"/>
    <hyperlink r:id="rId692" ref="C829"/>
    <hyperlink r:id="rId693" ref="C830"/>
    <hyperlink r:id="rId694" ref="C831"/>
    <hyperlink r:id="rId695" ref="C832"/>
    <hyperlink r:id="rId696" ref="C833"/>
    <hyperlink r:id="rId697" ref="C834"/>
    <hyperlink r:id="rId698" ref="C835"/>
    <hyperlink r:id="rId699" ref="C836"/>
    <hyperlink r:id="rId700" ref="C837"/>
    <hyperlink r:id="rId701" ref="C838"/>
    <hyperlink r:id="rId702" ref="C839"/>
    <hyperlink r:id="rId703" ref="C840"/>
    <hyperlink r:id="rId704" ref="C841"/>
    <hyperlink r:id="rId705" ref="C842"/>
    <hyperlink r:id="rId706" ref="C843"/>
    <hyperlink r:id="rId707" ref="C844"/>
    <hyperlink r:id="rId708" ref="C845"/>
    <hyperlink r:id="rId709" ref="C846"/>
    <hyperlink r:id="rId710" ref="C847"/>
    <hyperlink r:id="rId711" ref="C848"/>
    <hyperlink r:id="rId712" ref="C849"/>
    <hyperlink r:id="rId713" ref="C850"/>
    <hyperlink r:id="rId714" ref="C851"/>
    <hyperlink r:id="rId715" ref="C852"/>
    <hyperlink r:id="rId716" ref="C853"/>
    <hyperlink r:id="rId717" ref="C854"/>
    <hyperlink r:id="rId718" ref="C855"/>
    <hyperlink r:id="rId719" ref="C856"/>
    <hyperlink r:id="rId720" ref="C857"/>
    <hyperlink r:id="rId721" ref="C858"/>
    <hyperlink r:id="rId722" ref="C859"/>
    <hyperlink r:id="rId723" ref="C860"/>
    <hyperlink r:id="rId724" ref="C861"/>
    <hyperlink r:id="rId725" ref="C862"/>
    <hyperlink r:id="rId726" ref="C863"/>
    <hyperlink r:id="rId727" ref="C864"/>
    <hyperlink r:id="rId728" ref="C865"/>
    <hyperlink r:id="rId729" ref="C866"/>
    <hyperlink r:id="rId730" ref="C867"/>
    <hyperlink r:id="rId731" ref="C868"/>
    <hyperlink r:id="rId732" ref="C869"/>
    <hyperlink r:id="rId733" ref="C870"/>
    <hyperlink r:id="rId734" ref="C871"/>
    <hyperlink r:id="rId735" ref="C872"/>
    <hyperlink r:id="rId736" ref="C873"/>
    <hyperlink r:id="rId737" ref="C874"/>
    <hyperlink r:id="rId738" ref="C875"/>
    <hyperlink r:id="rId739" ref="C876"/>
    <hyperlink r:id="rId740" ref="C877"/>
    <hyperlink r:id="rId741" ref="C878"/>
    <hyperlink r:id="rId742" ref="C879"/>
    <hyperlink r:id="rId743" ref="C880"/>
    <hyperlink r:id="rId744" ref="C881"/>
    <hyperlink r:id="rId745" ref="C882"/>
    <hyperlink r:id="rId746" ref="C883"/>
    <hyperlink r:id="rId747" ref="C884"/>
    <hyperlink r:id="rId748" ref="C885"/>
    <hyperlink r:id="rId749" ref="C886"/>
    <hyperlink r:id="rId750" ref="C887"/>
    <hyperlink r:id="rId751" ref="C888"/>
    <hyperlink r:id="rId752" ref="C889"/>
    <hyperlink r:id="rId753" ref="C890"/>
    <hyperlink r:id="rId754" ref="C891"/>
    <hyperlink r:id="rId755" ref="C892"/>
    <hyperlink r:id="rId756" ref="C893"/>
    <hyperlink r:id="rId757" ref="C894"/>
    <hyperlink r:id="rId758" ref="C895"/>
    <hyperlink r:id="rId759" ref="C896"/>
    <hyperlink r:id="rId760" ref="C897"/>
    <hyperlink r:id="rId761" ref="C898"/>
    <hyperlink r:id="rId762" ref="C899"/>
    <hyperlink r:id="rId763" ref="C900"/>
    <hyperlink r:id="rId764" ref="C901"/>
    <hyperlink r:id="rId765" ref="C902"/>
    <hyperlink r:id="rId766" ref="C903"/>
    <hyperlink r:id="rId767" ref="C904"/>
    <hyperlink r:id="rId768" ref="C905"/>
    <hyperlink r:id="rId769" ref="C906"/>
    <hyperlink r:id="rId770" ref="C907"/>
    <hyperlink r:id="rId771" ref="C908"/>
    <hyperlink r:id="rId772" ref="C909"/>
    <hyperlink r:id="rId773" ref="C910"/>
    <hyperlink r:id="rId774" ref="C911"/>
    <hyperlink r:id="rId775" ref="C912"/>
    <hyperlink r:id="rId776" ref="C913"/>
    <hyperlink r:id="rId777" ref="C914"/>
    <hyperlink r:id="rId778" ref="C915"/>
    <hyperlink r:id="rId779" ref="C916"/>
    <hyperlink r:id="rId780" ref="C917"/>
    <hyperlink r:id="rId781" ref="C918"/>
    <hyperlink r:id="rId782" ref="C919"/>
    <hyperlink r:id="rId783" ref="C920"/>
    <hyperlink r:id="rId784" ref="C921"/>
    <hyperlink r:id="rId785" ref="C922"/>
    <hyperlink r:id="rId786" ref="C923"/>
    <hyperlink r:id="rId787" ref="C924"/>
    <hyperlink r:id="rId788" ref="C925"/>
    <hyperlink r:id="rId789" ref="C926"/>
    <hyperlink r:id="rId790" ref="C927"/>
    <hyperlink r:id="rId791" ref="C928"/>
    <hyperlink r:id="rId792" ref="C929"/>
    <hyperlink r:id="rId793" ref="C930"/>
    <hyperlink r:id="rId794" ref="C931"/>
    <hyperlink r:id="rId795" ref="C932"/>
    <hyperlink r:id="rId796" ref="C933"/>
    <hyperlink r:id="rId797" ref="C934"/>
    <hyperlink r:id="rId798" ref="C935"/>
    <hyperlink r:id="rId799" ref="C936"/>
    <hyperlink r:id="rId800" ref="C937"/>
    <hyperlink r:id="rId801" ref="C938"/>
    <hyperlink r:id="rId802" ref="C939"/>
    <hyperlink r:id="rId803" ref="C940"/>
    <hyperlink r:id="rId804" ref="C941"/>
    <hyperlink r:id="rId805" ref="C942"/>
    <hyperlink r:id="rId806" ref="C943"/>
    <hyperlink r:id="rId807" ref="C944"/>
    <hyperlink r:id="rId808" ref="C945"/>
    <hyperlink r:id="rId809" ref="C946"/>
    <hyperlink r:id="rId810" ref="C947"/>
    <hyperlink r:id="rId811" ref="C948"/>
    <hyperlink r:id="rId812" ref="C949"/>
    <hyperlink r:id="rId813" ref="C950"/>
    <hyperlink r:id="rId814" ref="C951"/>
    <hyperlink r:id="rId815" ref="C952"/>
    <hyperlink r:id="rId816" ref="C953"/>
    <hyperlink r:id="rId817" ref="C954"/>
    <hyperlink r:id="rId818" ref="C955"/>
    <hyperlink r:id="rId819" ref="C956"/>
    <hyperlink r:id="rId820" ref="C957"/>
    <hyperlink r:id="rId821" ref="C958"/>
    <hyperlink r:id="rId822" ref="C959"/>
    <hyperlink r:id="rId823" ref="C960"/>
    <hyperlink r:id="rId824" ref="C961"/>
    <hyperlink r:id="rId825" ref="C962"/>
    <hyperlink r:id="rId826" ref="C963"/>
    <hyperlink r:id="rId827" ref="C964"/>
    <hyperlink r:id="rId828" ref="C965"/>
    <hyperlink r:id="rId829" ref="C966"/>
    <hyperlink r:id="rId830" ref="C967"/>
    <hyperlink r:id="rId831" ref="C968"/>
    <hyperlink r:id="rId832" ref="C969"/>
    <hyperlink r:id="rId833" ref="C970"/>
    <hyperlink r:id="rId834" ref="C971"/>
    <hyperlink r:id="rId835" ref="C972"/>
    <hyperlink r:id="rId836" ref="C973"/>
    <hyperlink r:id="rId837" ref="C974"/>
    <hyperlink r:id="rId838" ref="C975"/>
    <hyperlink r:id="rId839" ref="C976"/>
    <hyperlink r:id="rId840" ref="C977"/>
    <hyperlink r:id="rId841" ref="C978"/>
    <hyperlink r:id="rId842" ref="C979"/>
    <hyperlink r:id="rId843" ref="C980"/>
    <hyperlink r:id="rId844" ref="C981"/>
    <hyperlink r:id="rId845" ref="C982"/>
    <hyperlink r:id="rId846" ref="C983"/>
    <hyperlink r:id="rId847" ref="C984"/>
    <hyperlink r:id="rId848" ref="C985"/>
    <hyperlink r:id="rId849" ref="C986"/>
    <hyperlink r:id="rId850" ref="C987"/>
    <hyperlink r:id="rId851" ref="C988"/>
    <hyperlink r:id="rId852" ref="C989"/>
    <hyperlink r:id="rId853" ref="C990"/>
    <hyperlink r:id="rId854" ref="C991"/>
    <hyperlink r:id="rId855" ref="C992"/>
    <hyperlink r:id="rId856" ref="C993"/>
    <hyperlink r:id="rId857" ref="C994"/>
    <hyperlink r:id="rId858" ref="C995"/>
    <hyperlink r:id="rId859" ref="C996"/>
    <hyperlink r:id="rId860" ref="C997"/>
    <hyperlink r:id="rId861" ref="C998"/>
    <hyperlink r:id="rId862" ref="C999"/>
    <hyperlink r:id="rId863" ref="C1000"/>
    <hyperlink r:id="rId864" ref="C1001"/>
    <hyperlink r:id="rId865" ref="C1002"/>
    <hyperlink r:id="rId866" ref="C1003"/>
    <hyperlink r:id="rId867" ref="C1004"/>
    <hyperlink r:id="rId868" ref="C1005"/>
    <hyperlink r:id="rId869" ref="C1006"/>
    <hyperlink r:id="rId870" ref="C1007"/>
    <hyperlink r:id="rId871" ref="C1008"/>
    <hyperlink r:id="rId872" ref="C1009"/>
    <hyperlink r:id="rId873" ref="C1010"/>
    <hyperlink r:id="rId874" ref="C1011"/>
    <hyperlink r:id="rId875" ref="C1012"/>
    <hyperlink r:id="rId876" ref="C1013"/>
    <hyperlink r:id="rId877" ref="C1014"/>
    <hyperlink r:id="rId878" ref="C1015"/>
    <hyperlink r:id="rId879" ref="C1016"/>
    <hyperlink r:id="rId880" ref="C1017"/>
    <hyperlink r:id="rId881" ref="C1018"/>
    <hyperlink r:id="rId882" ref="C1019"/>
    <hyperlink r:id="rId883" ref="C1020"/>
    <hyperlink r:id="rId884" ref="C1021"/>
    <hyperlink r:id="rId885" ref="C1022"/>
    <hyperlink r:id="rId886" ref="C1023"/>
    <hyperlink r:id="rId887" ref="C1024"/>
    <hyperlink r:id="rId888" ref="C1025"/>
    <hyperlink r:id="rId889" ref="C1026"/>
    <hyperlink r:id="rId890" ref="C1027"/>
    <hyperlink r:id="rId891" ref="C1028"/>
    <hyperlink r:id="rId892" ref="C1029"/>
    <hyperlink r:id="rId893" ref="C1030"/>
    <hyperlink r:id="rId894" ref="C1031"/>
    <hyperlink r:id="rId895" ref="C1032"/>
    <hyperlink r:id="rId896" ref="C1033"/>
    <hyperlink r:id="rId897" ref="C1034"/>
    <hyperlink r:id="rId898" ref="C1035"/>
    <hyperlink r:id="rId899" ref="C1036"/>
    <hyperlink r:id="rId900" ref="C1196"/>
    <hyperlink r:id="rId901" ref="C1467"/>
    <hyperlink r:id="rId902" ref="C1469"/>
    <hyperlink r:id="rId903" ref="C1470"/>
    <hyperlink r:id="rId904" ref="C1471"/>
    <hyperlink r:id="rId905" ref="C1472"/>
    <hyperlink r:id="rId906" ref="C1473"/>
    <hyperlink r:id="rId907" ref="C1474"/>
    <hyperlink r:id="rId908" ref="C1475"/>
    <hyperlink r:id="rId909" ref="C1476"/>
    <hyperlink r:id="rId910" ref="C1477"/>
    <hyperlink r:id="rId911" ref="C1478"/>
    <hyperlink r:id="rId912" ref="C1479"/>
    <hyperlink r:id="rId913" ref="C1480"/>
    <hyperlink r:id="rId914" ref="C1481"/>
    <hyperlink r:id="rId915" ref="C1482"/>
    <hyperlink r:id="rId916" ref="C1483"/>
    <hyperlink r:id="rId917" ref="C1485"/>
    <hyperlink r:id="rId918" ref="C1486"/>
    <hyperlink r:id="rId919" ref="C1487"/>
    <hyperlink r:id="rId920" ref="C1488"/>
    <hyperlink r:id="rId921" ref="C1489"/>
    <hyperlink r:id="rId922" ref="C1490"/>
    <hyperlink r:id="rId923" ref="C1491"/>
    <hyperlink r:id="rId924" ref="C1492"/>
    <hyperlink r:id="rId925" ref="C1493"/>
    <hyperlink r:id="rId926" ref="C1495"/>
    <hyperlink r:id="rId927" ref="C1496"/>
    <hyperlink r:id="rId928" ref="C1497"/>
    <hyperlink r:id="rId929" ref="C1500"/>
    <hyperlink r:id="rId930" ref="C1514"/>
    <hyperlink r:id="rId931" ref="C1515"/>
    <hyperlink r:id="rId932" ref="C1516"/>
    <hyperlink r:id="rId933" ref="C1518"/>
    <hyperlink r:id="rId934" ref="C1521"/>
    <hyperlink r:id="rId935" ref="C1522"/>
  </hyperlinks>
  <printOptions gridLines="1" horizontalCentered="1"/>
  <pageMargins bottom="0.75" footer="0.0" header="0.0" left="0.7" right="0.7" top="0.75"/>
  <pageSetup fitToHeight="0" cellComments="atEnd" orientation="landscape" pageOrder="overThenDown"/>
  <drawing r:id="rId93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3.86"/>
    <col customWidth="1" min="2" max="2" width="19.29"/>
    <col customWidth="1" min="3" max="3" width="27.14"/>
    <col customWidth="1" min="4" max="4" width="17.29"/>
    <col customWidth="1" min="5" max="8" width="14.14"/>
    <col customWidth="1" min="9" max="9" width="93.14"/>
  </cols>
  <sheetData>
    <row r="1">
      <c r="A1" s="157" t="str">
        <f t="array" ref="A1:I1528">{NEW!A1:A1982, NEW!B1:B1982, NEW!C1:C1982, NEW!F1:F1982, NEW!Y1:Y1982, NEW!Z1:Z1982, NEW!AA1:AA1982, NEW!AB1:AB1982, NEW!AC1:AC1982}</f>
        <v>Order Number</v>
      </c>
      <c r="B1" s="157" t="s">
        <v>36</v>
      </c>
      <c r="C1" s="157" t="s">
        <v>38</v>
      </c>
      <c r="D1" s="158" t="s">
        <v>39</v>
      </c>
      <c r="E1" s="157" t="s">
        <v>10</v>
      </c>
      <c r="F1" s="157" t="s">
        <v>178</v>
      </c>
      <c r="G1" s="159" t="s">
        <v>181</v>
      </c>
      <c r="H1" s="159" t="s">
        <v>13</v>
      </c>
      <c r="I1" s="157" t="s">
        <v>17</v>
      </c>
    </row>
    <row r="2" hidden="1">
      <c r="A2" s="26">
        <v>1572.0</v>
      </c>
      <c r="B2" s="26" t="s">
        <v>54</v>
      </c>
      <c r="C2" s="26" t="s">
        <v>55</v>
      </c>
      <c r="D2" s="28">
        <v>46203.0</v>
      </c>
      <c r="E2" s="160" t="s">
        <v>66</v>
      </c>
      <c r="F2" s="160" t="s">
        <v>66</v>
      </c>
      <c r="G2" s="160" t="s">
        <v>66</v>
      </c>
      <c r="H2" s="160" t="s">
        <v>66</v>
      </c>
      <c r="I2" s="26" t="s">
        <v>251</v>
      </c>
    </row>
    <row r="3" hidden="1">
      <c r="A3" s="26">
        <v>1591.0</v>
      </c>
      <c r="B3" s="26" t="s">
        <v>54</v>
      </c>
      <c r="C3" s="26" t="s">
        <v>60</v>
      </c>
      <c r="D3" s="28">
        <v>46203.0</v>
      </c>
      <c r="E3" s="160" t="s">
        <v>66</v>
      </c>
      <c r="F3" s="160" t="s">
        <v>58</v>
      </c>
      <c r="G3" s="160" t="s">
        <v>66</v>
      </c>
      <c r="H3" s="160" t="s">
        <v>66</v>
      </c>
      <c r="I3" s="26" t="s">
        <v>293</v>
      </c>
    </row>
    <row r="4" hidden="1">
      <c r="A4" s="26">
        <v>1593.0</v>
      </c>
      <c r="B4" s="26" t="s">
        <v>54</v>
      </c>
      <c r="C4" s="26" t="s">
        <v>62</v>
      </c>
      <c r="D4" s="28">
        <v>46203.0</v>
      </c>
      <c r="E4" s="160" t="s">
        <v>66</v>
      </c>
      <c r="F4" s="160" t="s">
        <v>58</v>
      </c>
      <c r="G4" s="160" t="s">
        <v>66</v>
      </c>
      <c r="H4" s="160" t="s">
        <v>58</v>
      </c>
      <c r="I4" s="26" t="s">
        <v>327</v>
      </c>
    </row>
    <row r="5" hidden="1">
      <c r="A5" s="26">
        <v>1598.0</v>
      </c>
      <c r="B5" s="26" t="s">
        <v>54</v>
      </c>
      <c r="C5" s="26" t="s">
        <v>63</v>
      </c>
      <c r="D5" s="28">
        <v>46203.0</v>
      </c>
      <c r="E5" s="160" t="s">
        <v>66</v>
      </c>
      <c r="F5" s="160" t="s">
        <v>66</v>
      </c>
      <c r="G5" s="160" t="s">
        <v>66</v>
      </c>
      <c r="H5" s="160" t="s">
        <v>66</v>
      </c>
      <c r="I5" s="26" t="s">
        <v>344</v>
      </c>
    </row>
    <row r="6" hidden="1">
      <c r="A6" s="26">
        <v>1622.0</v>
      </c>
      <c r="B6" s="26" t="s">
        <v>54</v>
      </c>
      <c r="C6" s="26" t="s">
        <v>65</v>
      </c>
      <c r="D6" s="28">
        <v>46203.0</v>
      </c>
      <c r="E6" s="160" t="s">
        <v>66</v>
      </c>
      <c r="F6" s="160" t="s">
        <v>66</v>
      </c>
      <c r="G6" s="160" t="s">
        <v>66</v>
      </c>
      <c r="H6" s="160" t="s">
        <v>66</v>
      </c>
      <c r="I6" s="26" t="s">
        <v>293</v>
      </c>
    </row>
    <row r="7" hidden="1">
      <c r="A7" s="26">
        <v>1639.0</v>
      </c>
      <c r="B7" s="26" t="s">
        <v>68</v>
      </c>
      <c r="C7" s="26" t="s">
        <v>69</v>
      </c>
      <c r="D7" s="28">
        <v>46204.0</v>
      </c>
      <c r="E7" s="26" t="s">
        <v>66</v>
      </c>
      <c r="F7" s="26" t="s">
        <v>66</v>
      </c>
      <c r="G7" s="26" t="s">
        <v>66</v>
      </c>
      <c r="H7" s="26" t="s">
        <v>66</v>
      </c>
      <c r="I7" s="26" t="s">
        <v>380</v>
      </c>
    </row>
    <row r="8" hidden="1">
      <c r="A8" s="26">
        <v>1677.0</v>
      </c>
      <c r="B8" s="26" t="s">
        <v>68</v>
      </c>
      <c r="C8" s="26" t="s">
        <v>71</v>
      </c>
      <c r="D8" s="28">
        <v>46204.0</v>
      </c>
      <c r="E8" s="26" t="s">
        <v>66</v>
      </c>
      <c r="F8" s="26" t="s">
        <v>66</v>
      </c>
      <c r="G8" s="26" t="s">
        <v>66</v>
      </c>
      <c r="H8" s="26" t="s">
        <v>66</v>
      </c>
      <c r="I8" s="26" t="s">
        <v>385</v>
      </c>
    </row>
    <row r="9" hidden="1">
      <c r="A9" s="26">
        <v>1688.0</v>
      </c>
      <c r="B9" s="26" t="s">
        <v>72</v>
      </c>
      <c r="C9" s="26" t="s">
        <v>73</v>
      </c>
      <c r="D9" s="28">
        <v>46204.0</v>
      </c>
      <c r="E9" s="26" t="s">
        <v>227</v>
      </c>
      <c r="F9" s="26" t="s">
        <v>66</v>
      </c>
      <c r="G9" s="26" t="s">
        <v>66</v>
      </c>
      <c r="H9" s="26" t="s">
        <v>66</v>
      </c>
      <c r="I9" s="26" t="s">
        <v>405</v>
      </c>
    </row>
    <row r="10" hidden="1">
      <c r="A10" s="26">
        <v>1715.0</v>
      </c>
      <c r="B10" s="26" t="s">
        <v>54</v>
      </c>
      <c r="C10" s="26" t="s">
        <v>74</v>
      </c>
      <c r="D10" s="28">
        <v>46204.0</v>
      </c>
      <c r="E10" s="26" t="s">
        <v>66</v>
      </c>
      <c r="F10" s="26" t="s">
        <v>66</v>
      </c>
      <c r="G10" s="26" t="s">
        <v>66</v>
      </c>
      <c r="H10" s="26" t="s">
        <v>66</v>
      </c>
      <c r="I10" s="26" t="s">
        <v>417</v>
      </c>
    </row>
    <row r="11" hidden="1">
      <c r="A11" s="26">
        <v>1627.0</v>
      </c>
      <c r="B11" s="26" t="s">
        <v>54</v>
      </c>
      <c r="C11" s="26" t="s">
        <v>75</v>
      </c>
      <c r="D11" s="28">
        <v>46204.0</v>
      </c>
      <c r="E11" s="26" t="s">
        <v>58</v>
      </c>
      <c r="F11" s="26" t="s">
        <v>66</v>
      </c>
      <c r="G11" s="26" t="s">
        <v>66</v>
      </c>
      <c r="H11" s="26" t="s">
        <v>66</v>
      </c>
      <c r="I11" s="26" t="s">
        <v>430</v>
      </c>
    </row>
    <row r="12" hidden="1">
      <c r="A12" s="26">
        <v>1708.0</v>
      </c>
      <c r="B12" s="26" t="s">
        <v>54</v>
      </c>
      <c r="C12" s="34" t="s">
        <v>76</v>
      </c>
      <c r="D12" s="28">
        <v>46204.0</v>
      </c>
      <c r="E12" s="26" t="s">
        <v>66</v>
      </c>
      <c r="F12" s="26" t="s">
        <v>66</v>
      </c>
      <c r="G12" s="26" t="s">
        <v>66</v>
      </c>
      <c r="H12" s="26" t="s">
        <v>66</v>
      </c>
      <c r="I12" s="26" t="s">
        <v>444</v>
      </c>
    </row>
    <row r="13" hidden="1">
      <c r="A13" s="26">
        <v>1491.0</v>
      </c>
      <c r="B13" s="26" t="s">
        <v>72</v>
      </c>
      <c r="C13" s="26" t="s">
        <v>81</v>
      </c>
      <c r="D13" s="28">
        <v>46204.0</v>
      </c>
      <c r="E13" s="26" t="s">
        <v>66</v>
      </c>
      <c r="F13" s="26" t="s">
        <v>66</v>
      </c>
      <c r="G13" s="26" t="s">
        <v>66</v>
      </c>
      <c r="H13" s="26" t="s">
        <v>66</v>
      </c>
      <c r="I13" s="26" t="s">
        <v>461</v>
      </c>
    </row>
    <row r="14" hidden="1">
      <c r="A14" s="26">
        <v>1662.0</v>
      </c>
      <c r="B14" s="26" t="s">
        <v>54</v>
      </c>
      <c r="C14" s="26" t="s">
        <v>85</v>
      </c>
      <c r="D14" s="28">
        <v>46253.0</v>
      </c>
      <c r="E14" s="26" t="s">
        <v>66</v>
      </c>
      <c r="F14" s="26" t="s">
        <v>66</v>
      </c>
      <c r="G14" s="26" t="s">
        <v>66</v>
      </c>
      <c r="H14" s="26" t="s">
        <v>66</v>
      </c>
      <c r="I14" s="26" t="s">
        <v>475</v>
      </c>
    </row>
    <row r="15" hidden="1">
      <c r="A15" s="26">
        <v>1663.0</v>
      </c>
      <c r="B15" s="26" t="s">
        <v>54</v>
      </c>
      <c r="C15" s="26" t="s">
        <v>88</v>
      </c>
      <c r="D15" s="28">
        <v>46204.0</v>
      </c>
      <c r="E15" s="26" t="s">
        <v>66</v>
      </c>
      <c r="F15" s="26" t="s">
        <v>66</v>
      </c>
      <c r="G15" s="26" t="s">
        <v>66</v>
      </c>
      <c r="H15" s="26" t="s">
        <v>66</v>
      </c>
      <c r="I15" s="26" t="s">
        <v>485</v>
      </c>
    </row>
    <row r="16" hidden="1">
      <c r="A16" s="26">
        <v>1687.0</v>
      </c>
      <c r="B16" s="26" t="s">
        <v>54</v>
      </c>
      <c r="C16" s="26" t="s">
        <v>90</v>
      </c>
      <c r="D16" s="28">
        <v>46204.0</v>
      </c>
      <c r="E16" s="26" t="s">
        <v>66</v>
      </c>
      <c r="F16" s="26" t="s">
        <v>66</v>
      </c>
      <c r="G16" s="26" t="s">
        <v>66</v>
      </c>
      <c r="H16" s="26" t="s">
        <v>66</v>
      </c>
      <c r="I16" s="26" t="s">
        <v>497</v>
      </c>
    </row>
    <row r="17" hidden="1">
      <c r="A17" s="26">
        <v>1702.0</v>
      </c>
      <c r="B17" s="26" t="s">
        <v>54</v>
      </c>
      <c r="C17" s="26" t="s">
        <v>92</v>
      </c>
      <c r="D17" s="28">
        <v>46204.0</v>
      </c>
      <c r="E17" s="26" t="s">
        <v>66</v>
      </c>
      <c r="F17" s="26" t="s">
        <v>66</v>
      </c>
      <c r="G17" s="26" t="s">
        <v>66</v>
      </c>
      <c r="H17" s="26" t="s">
        <v>66</v>
      </c>
      <c r="I17" s="26" t="s">
        <v>511</v>
      </c>
    </row>
    <row r="18" hidden="1">
      <c r="A18" s="26">
        <v>1703.0</v>
      </c>
      <c r="B18" s="26" t="s">
        <v>54</v>
      </c>
      <c r="C18" s="26" t="s">
        <v>93</v>
      </c>
      <c r="D18" s="28">
        <v>46204.0</v>
      </c>
      <c r="E18" s="26" t="s">
        <v>66</v>
      </c>
      <c r="F18" s="26" t="s">
        <v>66</v>
      </c>
      <c r="G18" s="26" t="s">
        <v>66</v>
      </c>
      <c r="H18" s="26" t="s">
        <v>66</v>
      </c>
      <c r="I18" s="26" t="s">
        <v>526</v>
      </c>
    </row>
    <row r="19" hidden="1">
      <c r="A19" s="26">
        <v>1696.0</v>
      </c>
      <c r="B19" s="26" t="s">
        <v>54</v>
      </c>
      <c r="C19" s="26" t="s">
        <v>95</v>
      </c>
      <c r="D19" s="28">
        <v>46205.0</v>
      </c>
      <c r="E19" s="26" t="s">
        <v>66</v>
      </c>
      <c r="F19" s="26" t="s">
        <v>66</v>
      </c>
      <c r="G19" s="26" t="s">
        <v>66</v>
      </c>
      <c r="H19" s="26" t="s">
        <v>66</v>
      </c>
      <c r="I19" s="26" t="s">
        <v>541</v>
      </c>
    </row>
    <row r="20" hidden="1">
      <c r="A20" s="26">
        <v>1704.0</v>
      </c>
      <c r="B20" s="26" t="s">
        <v>54</v>
      </c>
      <c r="C20" s="26" t="s">
        <v>97</v>
      </c>
      <c r="D20" s="28">
        <v>46205.0</v>
      </c>
      <c r="E20" s="26" t="s">
        <v>66</v>
      </c>
      <c r="F20" s="26" t="s">
        <v>66</v>
      </c>
      <c r="G20" s="26" t="s">
        <v>66</v>
      </c>
      <c r="H20" s="26" t="s">
        <v>66</v>
      </c>
      <c r="I20" s="26" t="s">
        <v>555</v>
      </c>
    </row>
    <row r="21" hidden="1">
      <c r="A21" s="26">
        <v>1638.0</v>
      </c>
      <c r="B21" s="26" t="s">
        <v>54</v>
      </c>
      <c r="C21" s="26" t="s">
        <v>98</v>
      </c>
      <c r="D21" s="28">
        <v>46209.0</v>
      </c>
      <c r="E21" s="160" t="s">
        <v>66</v>
      </c>
      <c r="F21" s="160" t="s">
        <v>66</v>
      </c>
      <c r="G21" s="160" t="s">
        <v>66</v>
      </c>
      <c r="H21" s="160" t="s">
        <v>66</v>
      </c>
      <c r="I21" s="26" t="s">
        <v>568</v>
      </c>
    </row>
    <row r="22" hidden="1">
      <c r="A22" s="26">
        <v>1605.0</v>
      </c>
      <c r="B22" s="26" t="s">
        <v>54</v>
      </c>
      <c r="C22" s="26" t="s">
        <v>99</v>
      </c>
      <c r="D22" s="28">
        <v>46210.0</v>
      </c>
      <c r="E22" s="160" t="s">
        <v>66</v>
      </c>
      <c r="F22" s="160" t="s">
        <v>66</v>
      </c>
      <c r="G22" s="160" t="s">
        <v>66</v>
      </c>
      <c r="H22" s="160" t="s">
        <v>66</v>
      </c>
      <c r="I22" s="26" t="s">
        <v>588</v>
      </c>
    </row>
    <row r="23" hidden="1">
      <c r="A23" s="26">
        <v>1643.0</v>
      </c>
      <c r="B23" s="26" t="s">
        <v>54</v>
      </c>
      <c r="C23" s="26" t="s">
        <v>100</v>
      </c>
      <c r="D23" s="28">
        <v>46210.0</v>
      </c>
      <c r="E23" s="26" t="s">
        <v>66</v>
      </c>
      <c r="F23" s="26" t="s">
        <v>66</v>
      </c>
      <c r="G23" s="26" t="s">
        <v>66</v>
      </c>
      <c r="H23" s="26" t="s">
        <v>66</v>
      </c>
      <c r="I23" s="160" t="s">
        <v>603</v>
      </c>
    </row>
    <row r="24" hidden="1">
      <c r="A24" s="26">
        <v>1521.0</v>
      </c>
      <c r="B24" s="26" t="s">
        <v>54</v>
      </c>
      <c r="C24" s="26" t="s">
        <v>102</v>
      </c>
      <c r="D24" s="28">
        <v>46212.0</v>
      </c>
      <c r="E24" s="26" t="s">
        <v>66</v>
      </c>
      <c r="F24" s="26" t="s">
        <v>66</v>
      </c>
      <c r="G24" s="26" t="s">
        <v>66</v>
      </c>
      <c r="H24" s="26" t="s">
        <v>66</v>
      </c>
      <c r="I24" s="26" t="s">
        <v>620</v>
      </c>
    </row>
    <row r="25" hidden="1">
      <c r="A25" s="26">
        <v>1502.0</v>
      </c>
      <c r="B25" s="26" t="s">
        <v>54</v>
      </c>
      <c r="C25" s="26" t="s">
        <v>103</v>
      </c>
      <c r="D25" s="28">
        <v>46217.0</v>
      </c>
      <c r="E25" s="26" t="s">
        <v>66</v>
      </c>
      <c r="F25" s="26" t="s">
        <v>66</v>
      </c>
      <c r="G25" s="26" t="s">
        <v>66</v>
      </c>
      <c r="H25" s="26" t="s">
        <v>66</v>
      </c>
      <c r="I25" s="26" t="s">
        <v>293</v>
      </c>
    </row>
    <row r="26" hidden="1">
      <c r="A26" s="26">
        <v>1573.0</v>
      </c>
      <c r="B26" s="26" t="s">
        <v>54</v>
      </c>
      <c r="C26" s="26" t="s">
        <v>108</v>
      </c>
      <c r="D26" s="28">
        <v>46217.0</v>
      </c>
      <c r="E26" s="26" t="s">
        <v>66</v>
      </c>
      <c r="F26" s="26" t="s">
        <v>66</v>
      </c>
      <c r="G26" s="26" t="s">
        <v>66</v>
      </c>
      <c r="H26" s="26" t="s">
        <v>66</v>
      </c>
      <c r="I26" s="26" t="s">
        <v>293</v>
      </c>
    </row>
    <row r="27" hidden="1">
      <c r="A27" s="26">
        <v>1576.0</v>
      </c>
      <c r="B27" s="26" t="s">
        <v>54</v>
      </c>
      <c r="C27" s="26" t="s">
        <v>111</v>
      </c>
      <c r="D27" s="28">
        <v>46217.0</v>
      </c>
      <c r="E27" s="26" t="s">
        <v>66</v>
      </c>
      <c r="F27" s="26" t="s">
        <v>66</v>
      </c>
      <c r="G27" s="26" t="s">
        <v>66</v>
      </c>
      <c r="H27" s="26" t="s">
        <v>66</v>
      </c>
      <c r="I27" s="26" t="s">
        <v>680</v>
      </c>
    </row>
    <row r="28" hidden="1">
      <c r="A28" s="26">
        <v>1604.0</v>
      </c>
      <c r="B28" s="26" t="s">
        <v>54</v>
      </c>
      <c r="C28" s="26" t="s">
        <v>120</v>
      </c>
      <c r="D28" s="28">
        <v>46217.0</v>
      </c>
      <c r="E28" s="26" t="s">
        <v>66</v>
      </c>
      <c r="F28" s="26" t="s">
        <v>66</v>
      </c>
      <c r="G28" s="26" t="s">
        <v>66</v>
      </c>
      <c r="H28" s="26" t="s">
        <v>66</v>
      </c>
      <c r="I28" s="26" t="s">
        <v>704</v>
      </c>
    </row>
    <row r="29" hidden="1">
      <c r="A29" s="26">
        <v>1610.0</v>
      </c>
      <c r="B29" s="26" t="s">
        <v>54</v>
      </c>
      <c r="C29" s="26" t="s">
        <v>121</v>
      </c>
      <c r="D29" s="28">
        <v>46217.0</v>
      </c>
      <c r="E29" s="26" t="s">
        <v>58</v>
      </c>
      <c r="F29" s="26" t="s">
        <v>66</v>
      </c>
      <c r="G29" s="26" t="s">
        <v>66</v>
      </c>
      <c r="H29" s="26" t="s">
        <v>66</v>
      </c>
      <c r="I29" s="26" t="s">
        <v>727</v>
      </c>
    </row>
    <row r="30" hidden="1">
      <c r="A30" s="26">
        <v>1613.0</v>
      </c>
      <c r="B30" s="26" t="s">
        <v>54</v>
      </c>
      <c r="C30" s="26" t="s">
        <v>122</v>
      </c>
      <c r="D30" s="28">
        <v>46217.0</v>
      </c>
      <c r="E30" s="26" t="s">
        <v>66</v>
      </c>
      <c r="F30" s="26" t="s">
        <v>66</v>
      </c>
      <c r="G30" s="26" t="s">
        <v>66</v>
      </c>
      <c r="H30" s="26" t="s">
        <v>66</v>
      </c>
      <c r="I30" s="26" t="s">
        <v>293</v>
      </c>
    </row>
    <row r="31" hidden="1">
      <c r="A31" s="26">
        <v>1614.0</v>
      </c>
      <c r="B31" s="26" t="s">
        <v>54</v>
      </c>
      <c r="C31" s="26" t="s">
        <v>124</v>
      </c>
      <c r="D31" s="28">
        <v>46217.0</v>
      </c>
      <c r="E31" s="26" t="s">
        <v>66</v>
      </c>
      <c r="F31" s="26" t="s">
        <v>66</v>
      </c>
      <c r="G31" s="26" t="s">
        <v>66</v>
      </c>
      <c r="H31" s="26" t="s">
        <v>66</v>
      </c>
      <c r="I31" s="26" t="s">
        <v>293</v>
      </c>
    </row>
    <row r="32" hidden="1">
      <c r="A32" s="26">
        <v>1624.0</v>
      </c>
      <c r="B32" s="26" t="s">
        <v>54</v>
      </c>
      <c r="C32" s="26" t="s">
        <v>122</v>
      </c>
      <c r="D32" s="28">
        <v>46217.0</v>
      </c>
      <c r="E32" s="26" t="s">
        <v>66</v>
      </c>
      <c r="F32" s="26" t="s">
        <v>66</v>
      </c>
      <c r="G32" s="26" t="s">
        <v>66</v>
      </c>
      <c r="H32" s="26" t="s">
        <v>66</v>
      </c>
      <c r="I32" s="26" t="s">
        <v>795</v>
      </c>
    </row>
    <row r="33" hidden="1">
      <c r="A33" s="26">
        <v>1651.0</v>
      </c>
      <c r="B33" s="26" t="s">
        <v>54</v>
      </c>
      <c r="C33" s="26" t="s">
        <v>126</v>
      </c>
      <c r="D33" s="28">
        <v>46217.0</v>
      </c>
      <c r="E33" s="26" t="s">
        <v>66</v>
      </c>
      <c r="F33" s="26" t="s">
        <v>66</v>
      </c>
      <c r="G33" s="26" t="s">
        <v>66</v>
      </c>
      <c r="H33" s="26" t="s">
        <v>66</v>
      </c>
      <c r="I33" s="26" t="s">
        <v>816</v>
      </c>
    </row>
    <row r="34" hidden="1">
      <c r="A34" s="26">
        <v>1653.0</v>
      </c>
      <c r="B34" s="26" t="s">
        <v>54</v>
      </c>
      <c r="C34" s="26" t="s">
        <v>128</v>
      </c>
      <c r="D34" s="28">
        <v>46217.0</v>
      </c>
      <c r="E34" s="26" t="s">
        <v>66</v>
      </c>
      <c r="F34" s="26" t="s">
        <v>66</v>
      </c>
      <c r="G34" s="26" t="s">
        <v>66</v>
      </c>
      <c r="H34" s="26" t="s">
        <v>66</v>
      </c>
      <c r="I34" s="26" t="s">
        <v>835</v>
      </c>
    </row>
    <row r="35" hidden="1">
      <c r="A35" s="26">
        <v>1608.0</v>
      </c>
      <c r="B35" s="26" t="s">
        <v>54</v>
      </c>
      <c r="C35" s="26" t="s">
        <v>129</v>
      </c>
      <c r="D35" s="28">
        <v>46218.0</v>
      </c>
      <c r="E35" s="26" t="s">
        <v>66</v>
      </c>
      <c r="F35" s="26" t="s">
        <v>66</v>
      </c>
      <c r="G35" s="26" t="s">
        <v>66</v>
      </c>
      <c r="H35" s="26" t="s">
        <v>66</v>
      </c>
      <c r="I35" s="26" t="s">
        <v>855</v>
      </c>
    </row>
    <row r="36" hidden="1">
      <c r="A36" s="26">
        <v>1617.0</v>
      </c>
      <c r="B36" s="26" t="s">
        <v>54</v>
      </c>
      <c r="C36" s="26" t="s">
        <v>132</v>
      </c>
      <c r="D36" s="28">
        <v>46218.0</v>
      </c>
      <c r="E36" s="26" t="s">
        <v>66</v>
      </c>
      <c r="F36" s="26" t="s">
        <v>66</v>
      </c>
      <c r="G36" s="26" t="s">
        <v>66</v>
      </c>
      <c r="H36" s="26" t="s">
        <v>66</v>
      </c>
      <c r="I36" s="26" t="s">
        <v>876</v>
      </c>
    </row>
    <row r="37" hidden="1">
      <c r="A37" s="26">
        <v>1654.0</v>
      </c>
      <c r="B37" s="26" t="s">
        <v>54</v>
      </c>
      <c r="C37" s="26" t="s">
        <v>134</v>
      </c>
      <c r="D37" s="28">
        <v>46218.0</v>
      </c>
      <c r="E37" s="26" t="s">
        <v>66</v>
      </c>
      <c r="F37" s="26" t="s">
        <v>66</v>
      </c>
      <c r="G37" s="26" t="s">
        <v>66</v>
      </c>
      <c r="H37" s="26" t="s">
        <v>66</v>
      </c>
      <c r="I37" s="26" t="s">
        <v>893</v>
      </c>
    </row>
    <row r="38" hidden="1">
      <c r="A38" s="26">
        <v>1607.0</v>
      </c>
      <c r="B38" s="26" t="s">
        <v>54</v>
      </c>
      <c r="C38" s="26" t="s">
        <v>135</v>
      </c>
      <c r="D38" s="28">
        <v>46219.0</v>
      </c>
      <c r="E38" s="26" t="s">
        <v>66</v>
      </c>
      <c r="F38" s="26" t="s">
        <v>66</v>
      </c>
      <c r="G38" s="26" t="s">
        <v>66</v>
      </c>
      <c r="H38" s="26" t="s">
        <v>66</v>
      </c>
      <c r="I38" s="26" t="s">
        <v>915</v>
      </c>
    </row>
    <row r="39" hidden="1">
      <c r="A39" s="26">
        <v>1669.0</v>
      </c>
      <c r="B39" s="26" t="s">
        <v>54</v>
      </c>
      <c r="C39" s="26" t="s">
        <v>136</v>
      </c>
      <c r="D39" s="28">
        <v>46219.0</v>
      </c>
      <c r="E39" s="160" t="s">
        <v>66</v>
      </c>
      <c r="F39" s="160" t="s">
        <v>66</v>
      </c>
      <c r="G39" s="160" t="s">
        <v>66</v>
      </c>
      <c r="H39" s="160" t="s">
        <v>66</v>
      </c>
      <c r="I39" s="26" t="s">
        <v>206</v>
      </c>
    </row>
    <row r="40" hidden="1">
      <c r="A40" s="26">
        <v>1546.0</v>
      </c>
      <c r="B40" s="26" t="s">
        <v>54</v>
      </c>
      <c r="C40" s="26" t="s">
        <v>137</v>
      </c>
      <c r="D40" s="28">
        <v>46223.0</v>
      </c>
      <c r="E40" s="26" t="s">
        <v>66</v>
      </c>
      <c r="F40" s="26" t="s">
        <v>58</v>
      </c>
      <c r="G40" s="26" t="s">
        <v>66</v>
      </c>
      <c r="H40" s="26" t="s">
        <v>58</v>
      </c>
      <c r="I40" s="26" t="s">
        <v>954</v>
      </c>
    </row>
    <row r="41" hidden="1">
      <c r="A41" s="26">
        <v>1646.0</v>
      </c>
      <c r="B41" s="26" t="s">
        <v>54</v>
      </c>
      <c r="C41" s="26" t="s">
        <v>139</v>
      </c>
      <c r="D41" s="28">
        <v>46225.0</v>
      </c>
      <c r="E41" s="26" t="s">
        <v>66</v>
      </c>
      <c r="F41" s="26" t="s">
        <v>66</v>
      </c>
      <c r="G41" s="26" t="s">
        <v>66</v>
      </c>
      <c r="H41" s="26" t="s">
        <v>66</v>
      </c>
      <c r="I41" s="26" t="s">
        <v>961</v>
      </c>
    </row>
    <row r="42" hidden="1">
      <c r="A42" s="26">
        <v>1626.0</v>
      </c>
      <c r="B42" s="26" t="s">
        <v>54</v>
      </c>
      <c r="C42" s="26" t="s">
        <v>73</v>
      </c>
      <c r="D42" s="28">
        <v>46226.0</v>
      </c>
      <c r="E42" s="26" t="s">
        <v>66</v>
      </c>
      <c r="F42" s="26" t="s">
        <v>66</v>
      </c>
      <c r="G42" s="26" t="s">
        <v>66</v>
      </c>
      <c r="H42" s="26" t="s">
        <v>66</v>
      </c>
      <c r="I42" s="26" t="s">
        <v>963</v>
      </c>
    </row>
    <row r="43" hidden="1">
      <c r="A43" s="26">
        <v>1623.0</v>
      </c>
      <c r="B43" s="26" t="s">
        <v>54</v>
      </c>
      <c r="C43" s="26" t="s">
        <v>142</v>
      </c>
      <c r="D43" s="28">
        <v>46227.0</v>
      </c>
      <c r="E43" s="26" t="s">
        <v>58</v>
      </c>
      <c r="F43" s="26" t="s">
        <v>66</v>
      </c>
      <c r="G43" s="26" t="s">
        <v>66</v>
      </c>
      <c r="H43" s="26" t="s">
        <v>58</v>
      </c>
      <c r="I43" s="26" t="s">
        <v>965</v>
      </c>
    </row>
    <row r="44" hidden="1">
      <c r="A44" s="26">
        <v>1655.0</v>
      </c>
      <c r="B44" s="26" t="s">
        <v>54</v>
      </c>
      <c r="C44" s="26" t="s">
        <v>144</v>
      </c>
      <c r="D44" s="28">
        <v>46227.0</v>
      </c>
      <c r="E44" s="26" t="s">
        <v>66</v>
      </c>
      <c r="F44" s="26" t="s">
        <v>58</v>
      </c>
      <c r="G44" s="26" t="s">
        <v>66</v>
      </c>
      <c r="H44" s="26" t="s">
        <v>66</v>
      </c>
      <c r="I44" s="26" t="s">
        <v>966</v>
      </c>
    </row>
    <row r="45" hidden="1">
      <c r="A45" s="26">
        <v>1670.0</v>
      </c>
      <c r="B45" s="26" t="s">
        <v>54</v>
      </c>
      <c r="C45" s="26" t="s">
        <v>145</v>
      </c>
      <c r="D45" s="28">
        <v>46227.0</v>
      </c>
      <c r="E45" s="160" t="s">
        <v>66</v>
      </c>
      <c r="F45" s="160" t="s">
        <v>66</v>
      </c>
      <c r="G45" s="26" t="s">
        <v>66</v>
      </c>
      <c r="H45" s="26" t="s">
        <v>66</v>
      </c>
      <c r="I45" s="26" t="s">
        <v>967</v>
      </c>
    </row>
    <row r="46" hidden="1">
      <c r="A46" s="26">
        <v>1616.0</v>
      </c>
      <c r="B46" s="26" t="s">
        <v>54</v>
      </c>
      <c r="C46" s="26" t="s">
        <v>92</v>
      </c>
      <c r="D46" s="28">
        <v>46230.0</v>
      </c>
      <c r="E46" s="26" t="s">
        <v>66</v>
      </c>
      <c r="F46" s="26" t="s">
        <v>58</v>
      </c>
      <c r="G46" s="26" t="s">
        <v>58</v>
      </c>
      <c r="H46" s="26" t="s">
        <v>58</v>
      </c>
      <c r="I46" s="26" t="s">
        <v>969</v>
      </c>
    </row>
    <row r="47" hidden="1">
      <c r="A47" s="26">
        <v>1628.0</v>
      </c>
      <c r="B47" s="26" t="s">
        <v>54</v>
      </c>
      <c r="C47" s="26" t="s">
        <v>146</v>
      </c>
      <c r="D47" s="28">
        <v>46230.0</v>
      </c>
      <c r="E47" s="26" t="s">
        <v>66</v>
      </c>
      <c r="F47" s="26" t="s">
        <v>66</v>
      </c>
      <c r="G47" s="26" t="s">
        <v>66</v>
      </c>
      <c r="H47" s="26" t="s">
        <v>66</v>
      </c>
      <c r="I47" s="26" t="s">
        <v>971</v>
      </c>
    </row>
    <row r="48" hidden="1">
      <c r="A48" s="26">
        <v>1615.0</v>
      </c>
      <c r="B48" s="26" t="s">
        <v>54</v>
      </c>
      <c r="C48" s="26" t="s">
        <v>147</v>
      </c>
      <c r="D48" s="28">
        <v>46231.0</v>
      </c>
      <c r="E48" s="26" t="s">
        <v>58</v>
      </c>
      <c r="F48" s="26" t="s">
        <v>58</v>
      </c>
      <c r="G48" s="26" t="s">
        <v>66</v>
      </c>
      <c r="H48" s="26" t="s">
        <v>58</v>
      </c>
      <c r="I48" s="26" t="s">
        <v>972</v>
      </c>
    </row>
    <row r="49" hidden="1">
      <c r="A49" s="26">
        <v>1634.0</v>
      </c>
      <c r="B49" s="26" t="s">
        <v>54</v>
      </c>
      <c r="C49" s="26" t="s">
        <v>150</v>
      </c>
      <c r="D49" s="28">
        <v>46231.0</v>
      </c>
      <c r="E49" s="26" t="s">
        <v>66</v>
      </c>
      <c r="F49" s="26" t="s">
        <v>66</v>
      </c>
      <c r="G49" s="26" t="s">
        <v>66</v>
      </c>
      <c r="H49" s="26" t="s">
        <v>66</v>
      </c>
      <c r="I49" s="26" t="s">
        <v>974</v>
      </c>
    </row>
    <row r="50" hidden="1">
      <c r="A50" s="26">
        <v>1656.0</v>
      </c>
      <c r="B50" s="26" t="s">
        <v>54</v>
      </c>
      <c r="C50" s="26" t="s">
        <v>151</v>
      </c>
      <c r="D50" s="28">
        <v>46231.0</v>
      </c>
      <c r="E50" s="26" t="s">
        <v>66</v>
      </c>
      <c r="F50" s="26" t="s">
        <v>66</v>
      </c>
      <c r="G50" s="26" t="s">
        <v>66</v>
      </c>
      <c r="H50" s="26" t="s">
        <v>66</v>
      </c>
      <c r="I50" s="26" t="s">
        <v>976</v>
      </c>
    </row>
    <row r="51" hidden="1">
      <c r="A51" s="26">
        <v>1660.0</v>
      </c>
      <c r="B51" s="26" t="s">
        <v>54</v>
      </c>
      <c r="C51" s="26" t="s">
        <v>153</v>
      </c>
      <c r="D51" s="28">
        <v>46231.0</v>
      </c>
      <c r="E51" s="26" t="s">
        <v>66</v>
      </c>
      <c r="F51" s="26" t="s">
        <v>66</v>
      </c>
      <c r="G51" s="26" t="s">
        <v>66</v>
      </c>
      <c r="H51" s="26" t="s">
        <v>66</v>
      </c>
      <c r="I51" s="26" t="s">
        <v>977</v>
      </c>
    </row>
    <row r="52" hidden="1">
      <c r="A52" s="26">
        <v>1620.0</v>
      </c>
      <c r="B52" s="26" t="s">
        <v>54</v>
      </c>
      <c r="C52" s="26" t="s">
        <v>154</v>
      </c>
      <c r="D52" s="28">
        <v>46232.0</v>
      </c>
      <c r="E52" s="26" t="s">
        <v>58</v>
      </c>
      <c r="F52" s="26" t="s">
        <v>66</v>
      </c>
      <c r="G52" s="26" t="s">
        <v>66</v>
      </c>
      <c r="H52" s="26" t="s">
        <v>66</v>
      </c>
      <c r="I52" s="26" t="s">
        <v>978</v>
      </c>
    </row>
    <row r="53" hidden="1">
      <c r="A53" s="26">
        <v>1631.0</v>
      </c>
      <c r="B53" s="26" t="s">
        <v>54</v>
      </c>
      <c r="C53" s="26" t="s">
        <v>90</v>
      </c>
      <c r="D53" s="28">
        <v>46232.0</v>
      </c>
      <c r="E53" s="26" t="s">
        <v>66</v>
      </c>
      <c r="F53" s="26" t="s">
        <v>66</v>
      </c>
      <c r="G53" s="26" t="s">
        <v>66</v>
      </c>
      <c r="H53" s="26" t="s">
        <v>66</v>
      </c>
      <c r="I53" s="26" t="s">
        <v>497</v>
      </c>
    </row>
    <row r="54" hidden="1">
      <c r="A54" s="26">
        <v>1618.0</v>
      </c>
      <c r="B54" s="26" t="s">
        <v>54</v>
      </c>
      <c r="C54" s="26" t="s">
        <v>93</v>
      </c>
      <c r="D54" s="28">
        <v>46233.0</v>
      </c>
      <c r="E54" s="26" t="s">
        <v>66</v>
      </c>
      <c r="F54" s="26" t="s">
        <v>66</v>
      </c>
      <c r="G54" s="26" t="s">
        <v>66</v>
      </c>
      <c r="H54" s="26" t="s">
        <v>66</v>
      </c>
      <c r="I54" s="26" t="s">
        <v>979</v>
      </c>
    </row>
    <row r="55" hidden="1">
      <c r="A55" s="26">
        <v>1606.0</v>
      </c>
      <c r="B55" s="26" t="s">
        <v>54</v>
      </c>
      <c r="C55" s="26" t="s">
        <v>159</v>
      </c>
      <c r="D55" s="28">
        <v>46234.0</v>
      </c>
      <c r="E55" s="26" t="s">
        <v>66</v>
      </c>
      <c r="F55" s="26" t="s">
        <v>66</v>
      </c>
      <c r="G55" s="26" t="s">
        <v>66</v>
      </c>
      <c r="H55" s="26" t="s">
        <v>66</v>
      </c>
      <c r="I55" s="26" t="s">
        <v>981</v>
      </c>
    </row>
    <row r="56" hidden="1">
      <c r="A56" s="26">
        <v>1619.0</v>
      </c>
      <c r="B56" s="26" t="s">
        <v>54</v>
      </c>
      <c r="C56" s="26" t="s">
        <v>95</v>
      </c>
      <c r="D56" s="28">
        <v>46234.0</v>
      </c>
      <c r="E56" s="26" t="s">
        <v>66</v>
      </c>
      <c r="F56" s="26" t="s">
        <v>66</v>
      </c>
      <c r="G56" s="26" t="s">
        <v>66</v>
      </c>
      <c r="H56" s="26" t="s">
        <v>66</v>
      </c>
      <c r="I56" s="26" t="s">
        <v>982</v>
      </c>
    </row>
    <row r="57" hidden="1">
      <c r="A57" s="26">
        <v>1633.0</v>
      </c>
      <c r="B57" s="26" t="s">
        <v>54</v>
      </c>
      <c r="C57" s="26" t="s">
        <v>161</v>
      </c>
      <c r="D57" s="28">
        <v>46234.0</v>
      </c>
      <c r="E57" s="26" t="s">
        <v>66</v>
      </c>
      <c r="F57" s="26" t="s">
        <v>58</v>
      </c>
      <c r="G57" s="26" t="s">
        <v>66</v>
      </c>
      <c r="H57" s="26" t="s">
        <v>66</v>
      </c>
      <c r="I57" s="26" t="s">
        <v>983</v>
      </c>
    </row>
    <row r="58" hidden="1">
      <c r="A58" s="26">
        <v>1647.0</v>
      </c>
      <c r="B58" s="26" t="s">
        <v>54</v>
      </c>
      <c r="C58" s="26" t="s">
        <v>97</v>
      </c>
      <c r="D58" s="28">
        <v>46234.0</v>
      </c>
      <c r="E58" s="26" t="s">
        <v>66</v>
      </c>
      <c r="F58" s="26" t="s">
        <v>66</v>
      </c>
      <c r="G58" s="26" t="s">
        <v>66</v>
      </c>
      <c r="H58" s="26" t="s">
        <v>66</v>
      </c>
      <c r="I58" s="26" t="s">
        <v>985</v>
      </c>
    </row>
    <row r="59" hidden="1">
      <c r="A59" s="26">
        <v>1648.0</v>
      </c>
      <c r="B59" s="26" t="s">
        <v>54</v>
      </c>
      <c r="C59" s="26" t="s">
        <v>163</v>
      </c>
      <c r="D59" s="28">
        <v>46234.0</v>
      </c>
      <c r="E59" s="26" t="s">
        <v>66</v>
      </c>
      <c r="F59" s="26" t="s">
        <v>66</v>
      </c>
      <c r="G59" s="26" t="s">
        <v>66</v>
      </c>
      <c r="H59" s="26" t="s">
        <v>66</v>
      </c>
      <c r="I59" s="26" t="s">
        <v>986</v>
      </c>
    </row>
    <row r="60" hidden="1">
      <c r="A60" s="26">
        <v>1671.0</v>
      </c>
      <c r="B60" s="26" t="s">
        <v>54</v>
      </c>
      <c r="C60" s="26" t="s">
        <v>164</v>
      </c>
      <c r="D60" s="28">
        <v>46234.0</v>
      </c>
      <c r="E60" s="160" t="s">
        <v>66</v>
      </c>
      <c r="F60" s="160" t="s">
        <v>66</v>
      </c>
      <c r="G60" s="26" t="s">
        <v>66</v>
      </c>
      <c r="H60" s="26" t="s">
        <v>66</v>
      </c>
      <c r="I60" s="26" t="s">
        <v>954</v>
      </c>
    </row>
    <row r="61" hidden="1">
      <c r="A61" s="26">
        <v>1683.0</v>
      </c>
      <c r="B61" s="26" t="s">
        <v>54</v>
      </c>
      <c r="C61" s="26" t="s">
        <v>164</v>
      </c>
      <c r="D61" s="28">
        <v>46234.0</v>
      </c>
      <c r="E61" s="26" t="s">
        <v>66</v>
      </c>
      <c r="F61" s="26" t="s">
        <v>66</v>
      </c>
      <c r="G61" s="26" t="s">
        <v>66</v>
      </c>
      <c r="H61" s="26" t="s">
        <v>58</v>
      </c>
      <c r="I61" s="26" t="s">
        <v>954</v>
      </c>
    </row>
    <row r="62" hidden="1">
      <c r="A62" s="26">
        <v>1637.0</v>
      </c>
      <c r="B62" s="26" t="s">
        <v>54</v>
      </c>
      <c r="C62" s="26" t="s">
        <v>165</v>
      </c>
      <c r="D62" s="28">
        <v>46237.0</v>
      </c>
      <c r="E62" s="26" t="s">
        <v>988</v>
      </c>
      <c r="F62" s="26" t="s">
        <v>58</v>
      </c>
      <c r="G62" s="26" t="s">
        <v>66</v>
      </c>
      <c r="H62" s="26" t="s">
        <v>66</v>
      </c>
      <c r="I62" s="26" t="s">
        <v>990</v>
      </c>
    </row>
    <row r="63" hidden="1">
      <c r="A63" s="26">
        <v>1664.0</v>
      </c>
      <c r="B63" s="26" t="s">
        <v>54</v>
      </c>
      <c r="C63" s="26" t="s">
        <v>166</v>
      </c>
      <c r="D63" s="28">
        <v>46237.0</v>
      </c>
      <c r="E63" s="26" t="s">
        <v>66</v>
      </c>
      <c r="F63" s="26" t="s">
        <v>66</v>
      </c>
      <c r="G63" s="26" t="s">
        <v>66</v>
      </c>
      <c r="H63" s="26" t="s">
        <v>66</v>
      </c>
      <c r="I63" s="26" t="s">
        <v>991</v>
      </c>
    </row>
    <row r="64" hidden="1">
      <c r="A64" s="26">
        <v>1689.0</v>
      </c>
      <c r="B64" s="26" t="s">
        <v>54</v>
      </c>
      <c r="C64" s="26" t="s">
        <v>161</v>
      </c>
      <c r="D64" s="28">
        <v>46237.0</v>
      </c>
      <c r="E64" s="26" t="s">
        <v>83</v>
      </c>
      <c r="F64" s="26" t="s">
        <v>66</v>
      </c>
      <c r="G64" s="26" t="s">
        <v>66</v>
      </c>
      <c r="H64" s="26" t="s">
        <v>66</v>
      </c>
      <c r="I64" s="26" t="s">
        <v>983</v>
      </c>
    </row>
    <row r="65" hidden="1">
      <c r="A65" s="26">
        <v>1583.0</v>
      </c>
      <c r="B65" s="26" t="s">
        <v>54</v>
      </c>
      <c r="C65" s="26" t="s">
        <v>169</v>
      </c>
      <c r="D65" s="28">
        <v>46238.0</v>
      </c>
      <c r="E65" s="26" t="s">
        <v>66</v>
      </c>
      <c r="F65" s="26" t="s">
        <v>66</v>
      </c>
      <c r="G65" s="26" t="s">
        <v>66</v>
      </c>
      <c r="H65" s="26" t="s">
        <v>66</v>
      </c>
      <c r="I65" s="26" t="s">
        <v>993</v>
      </c>
    </row>
    <row r="66" hidden="1">
      <c r="A66" s="26">
        <v>1583.0</v>
      </c>
      <c r="B66" s="26" t="s">
        <v>54</v>
      </c>
      <c r="C66" s="26" t="s">
        <v>171</v>
      </c>
      <c r="D66" s="28">
        <v>46238.0</v>
      </c>
      <c r="E66" s="26" t="s">
        <v>66</v>
      </c>
      <c r="F66" s="26" t="s">
        <v>66</v>
      </c>
      <c r="G66" s="26" t="s">
        <v>66</v>
      </c>
      <c r="H66" s="26" t="s">
        <v>66</v>
      </c>
      <c r="I66" s="26" t="s">
        <v>993</v>
      </c>
    </row>
    <row r="67" hidden="1">
      <c r="A67" s="26">
        <v>1642.0</v>
      </c>
      <c r="B67" s="26" t="s">
        <v>54</v>
      </c>
      <c r="C67" s="26" t="s">
        <v>172</v>
      </c>
      <c r="D67" s="28">
        <v>46239.0</v>
      </c>
      <c r="E67" s="26" t="s">
        <v>66</v>
      </c>
      <c r="F67" s="26" t="s">
        <v>66</v>
      </c>
      <c r="G67" s="26" t="s">
        <v>66</v>
      </c>
      <c r="H67" s="26" t="s">
        <v>66</v>
      </c>
      <c r="I67" s="26" t="s">
        <v>995</v>
      </c>
    </row>
    <row r="68" hidden="1">
      <c r="A68" s="26">
        <v>1661.0</v>
      </c>
      <c r="B68" s="26" t="s">
        <v>54</v>
      </c>
      <c r="C68" s="26" t="s">
        <v>174</v>
      </c>
      <c r="D68" s="28">
        <v>46239.0</v>
      </c>
      <c r="E68" s="26" t="s">
        <v>66</v>
      </c>
      <c r="F68" s="26" t="s">
        <v>66</v>
      </c>
      <c r="G68" s="26" t="s">
        <v>66</v>
      </c>
      <c r="H68" s="26" t="s">
        <v>66</v>
      </c>
      <c r="I68" s="26" t="s">
        <v>999</v>
      </c>
    </row>
    <row r="69" hidden="1">
      <c r="A69" s="26">
        <v>1705.0</v>
      </c>
      <c r="B69" s="26" t="s">
        <v>54</v>
      </c>
      <c r="C69" s="26" t="s">
        <v>177</v>
      </c>
      <c r="D69" s="28">
        <v>46239.0</v>
      </c>
      <c r="E69" s="26" t="s">
        <v>66</v>
      </c>
      <c r="F69" s="26" t="s">
        <v>66</v>
      </c>
      <c r="G69" s="26" t="s">
        <v>66</v>
      </c>
      <c r="H69" s="26" t="s">
        <v>66</v>
      </c>
      <c r="I69" s="26" t="s">
        <v>1000</v>
      </c>
    </row>
    <row r="70" hidden="1">
      <c r="A70" s="26">
        <v>1698.0</v>
      </c>
      <c r="B70" s="26" t="s">
        <v>54</v>
      </c>
      <c r="C70" s="26" t="s">
        <v>179</v>
      </c>
      <c r="D70" s="28">
        <v>46244.0</v>
      </c>
      <c r="E70" s="26" t="s">
        <v>66</v>
      </c>
      <c r="F70" s="26" t="s">
        <v>66</v>
      </c>
      <c r="G70" s="26" t="s">
        <v>66</v>
      </c>
      <c r="H70" s="26" t="s">
        <v>66</v>
      </c>
      <c r="I70" s="26" t="s">
        <v>1002</v>
      </c>
    </row>
    <row r="71" hidden="1">
      <c r="A71" s="26">
        <v>1713.0</v>
      </c>
      <c r="B71" s="26" t="s">
        <v>54</v>
      </c>
      <c r="C71" s="26" t="s">
        <v>180</v>
      </c>
      <c r="D71" s="28">
        <v>46244.0</v>
      </c>
      <c r="E71" s="26" t="s">
        <v>66</v>
      </c>
      <c r="F71" s="26" t="s">
        <v>66</v>
      </c>
      <c r="G71" s="26" t="s">
        <v>66</v>
      </c>
      <c r="H71" s="26" t="s">
        <v>66</v>
      </c>
      <c r="I71" s="26"/>
    </row>
    <row r="72" hidden="1">
      <c r="A72" s="26">
        <v>1657.0</v>
      </c>
      <c r="B72" s="26" t="s">
        <v>54</v>
      </c>
      <c r="C72" s="26" t="s">
        <v>185</v>
      </c>
      <c r="D72" s="28">
        <v>46245.0</v>
      </c>
      <c r="E72" s="26" t="s">
        <v>66</v>
      </c>
      <c r="F72" s="26" t="s">
        <v>66</v>
      </c>
      <c r="G72" s="26" t="s">
        <v>66</v>
      </c>
      <c r="H72" s="26" t="s">
        <v>66</v>
      </c>
      <c r="I72" s="26" t="s">
        <v>1003</v>
      </c>
    </row>
    <row r="73" hidden="1">
      <c r="A73" s="26">
        <v>1684.0</v>
      </c>
      <c r="B73" s="26" t="s">
        <v>54</v>
      </c>
      <c r="C73" s="26" t="s">
        <v>187</v>
      </c>
      <c r="D73" s="28">
        <v>46245.0</v>
      </c>
      <c r="E73" s="26" t="s">
        <v>66</v>
      </c>
      <c r="F73" s="26" t="s">
        <v>66</v>
      </c>
      <c r="G73" s="26" t="s">
        <v>66</v>
      </c>
      <c r="H73" s="26" t="s">
        <v>66</v>
      </c>
      <c r="I73" s="26" t="s">
        <v>1005</v>
      </c>
    </row>
    <row r="74" hidden="1">
      <c r="A74" s="26">
        <v>1641.0</v>
      </c>
      <c r="B74" s="26" t="s">
        <v>54</v>
      </c>
      <c r="C74" s="26" t="s">
        <v>189</v>
      </c>
      <c r="D74" s="28">
        <v>46246.0</v>
      </c>
      <c r="E74" s="26" t="s">
        <v>58</v>
      </c>
      <c r="F74" s="26" t="s">
        <v>66</v>
      </c>
      <c r="G74" s="26" t="s">
        <v>66</v>
      </c>
      <c r="H74" s="26" t="s">
        <v>66</v>
      </c>
      <c r="I74" s="26" t="s">
        <v>1006</v>
      </c>
    </row>
    <row r="75" hidden="1">
      <c r="A75" s="26">
        <v>1650.0</v>
      </c>
      <c r="B75" s="26" t="s">
        <v>54</v>
      </c>
      <c r="C75" s="26" t="s">
        <v>190</v>
      </c>
      <c r="D75" s="28">
        <v>46246.0</v>
      </c>
      <c r="E75" s="26" t="s">
        <v>66</v>
      </c>
      <c r="F75" s="26" t="s">
        <v>66</v>
      </c>
      <c r="G75" s="26" t="s">
        <v>66</v>
      </c>
      <c r="H75" s="26" t="s">
        <v>66</v>
      </c>
      <c r="I75" s="26" t="s">
        <v>1007</v>
      </c>
    </row>
    <row r="76" hidden="1">
      <c r="A76" s="26">
        <v>1684.0</v>
      </c>
      <c r="B76" s="26" t="s">
        <v>54</v>
      </c>
      <c r="C76" s="26" t="s">
        <v>193</v>
      </c>
      <c r="D76" s="28">
        <v>46248.0</v>
      </c>
      <c r="E76" s="26" t="s">
        <v>66</v>
      </c>
      <c r="F76" s="26" t="s">
        <v>66</v>
      </c>
      <c r="G76" s="26" t="s">
        <v>66</v>
      </c>
      <c r="H76" s="26" t="s">
        <v>66</v>
      </c>
      <c r="I76" s="26" t="s">
        <v>1005</v>
      </c>
    </row>
    <row r="77" hidden="1">
      <c r="A77" s="26">
        <v>1714.0</v>
      </c>
      <c r="B77" s="26" t="s">
        <v>54</v>
      </c>
      <c r="C77" s="26" t="s">
        <v>195</v>
      </c>
      <c r="D77" s="28">
        <v>46253.0</v>
      </c>
      <c r="E77" s="26" t="s">
        <v>66</v>
      </c>
      <c r="F77" s="26" t="s">
        <v>66</v>
      </c>
      <c r="G77" s="26" t="s">
        <v>66</v>
      </c>
      <c r="H77" s="26" t="s">
        <v>66</v>
      </c>
      <c r="I77" s="26" t="s">
        <v>206</v>
      </c>
    </row>
    <row r="78" hidden="1">
      <c r="A78" s="26">
        <v>1684.0</v>
      </c>
      <c r="B78" s="26" t="s">
        <v>72</v>
      </c>
      <c r="C78" s="26" t="s">
        <v>196</v>
      </c>
      <c r="D78" s="28">
        <v>46254.0</v>
      </c>
      <c r="E78" s="26" t="s">
        <v>66</v>
      </c>
      <c r="F78" s="26" t="s">
        <v>66</v>
      </c>
      <c r="G78" s="26" t="s">
        <v>66</v>
      </c>
      <c r="H78" s="26" t="s">
        <v>66</v>
      </c>
      <c r="I78" s="26" t="s">
        <v>1005</v>
      </c>
    </row>
    <row r="79" hidden="1">
      <c r="A79" s="26">
        <v>1635.0</v>
      </c>
      <c r="B79" s="26" t="s">
        <v>54</v>
      </c>
      <c r="C79" s="26" t="s">
        <v>198</v>
      </c>
      <c r="D79" s="28">
        <v>46254.0</v>
      </c>
      <c r="E79" s="26" t="s">
        <v>66</v>
      </c>
      <c r="F79" s="26" t="s">
        <v>83</v>
      </c>
      <c r="G79" s="26" t="s">
        <v>66</v>
      </c>
      <c r="H79" s="26" t="s">
        <v>66</v>
      </c>
      <c r="I79" s="26" t="s">
        <v>1009</v>
      </c>
    </row>
    <row r="80" hidden="1">
      <c r="A80" s="26">
        <v>1668.0</v>
      </c>
      <c r="B80" s="26" t="s">
        <v>54</v>
      </c>
      <c r="C80" s="26" t="s">
        <v>200</v>
      </c>
      <c r="D80" s="28">
        <v>46254.0</v>
      </c>
      <c r="E80" s="160" t="s">
        <v>66</v>
      </c>
      <c r="F80" s="160" t="s">
        <v>66</v>
      </c>
      <c r="G80" s="26" t="s">
        <v>66</v>
      </c>
      <c r="H80" s="26" t="s">
        <v>66</v>
      </c>
      <c r="I80" s="26" t="s">
        <v>1010</v>
      </c>
    </row>
    <row r="81" hidden="1">
      <c r="A81" s="26">
        <v>1679.0</v>
      </c>
      <c r="B81" s="26" t="s">
        <v>68</v>
      </c>
      <c r="C81" s="26" t="s">
        <v>124</v>
      </c>
      <c r="D81" s="28">
        <v>46254.0</v>
      </c>
      <c r="E81" s="26" t="s">
        <v>66</v>
      </c>
      <c r="F81" s="26" t="s">
        <v>66</v>
      </c>
      <c r="G81" s="26" t="s">
        <v>66</v>
      </c>
      <c r="H81" s="26" t="s">
        <v>66</v>
      </c>
      <c r="I81" s="26" t="s">
        <v>1013</v>
      </c>
    </row>
    <row r="82" hidden="1">
      <c r="A82" s="26">
        <v>1690.0</v>
      </c>
      <c r="B82" s="26" t="s">
        <v>54</v>
      </c>
      <c r="C82" s="26" t="s">
        <v>201</v>
      </c>
      <c r="D82" s="28">
        <v>46254.0</v>
      </c>
      <c r="E82" s="26" t="s">
        <v>66</v>
      </c>
      <c r="F82" s="26" t="s">
        <v>66</v>
      </c>
      <c r="G82" s="26" t="s">
        <v>66</v>
      </c>
      <c r="H82" s="26" t="s">
        <v>66</v>
      </c>
      <c r="I82" s="26" t="s">
        <v>201</v>
      </c>
    </row>
    <row r="83" hidden="1">
      <c r="A83" s="26">
        <v>1693.0</v>
      </c>
      <c r="B83" s="26" t="s">
        <v>68</v>
      </c>
      <c r="C83" s="26" t="s">
        <v>202</v>
      </c>
      <c r="D83" s="28">
        <v>46254.0</v>
      </c>
      <c r="E83" s="26" t="s">
        <v>66</v>
      </c>
      <c r="F83" s="26" t="s">
        <v>66</v>
      </c>
      <c r="G83" s="26" t="s">
        <v>66</v>
      </c>
      <c r="H83" s="26" t="s">
        <v>66</v>
      </c>
      <c r="I83" s="26" t="s">
        <v>1014</v>
      </c>
    </row>
    <row r="84" hidden="1">
      <c r="A84" s="26" t="s">
        <v>204</v>
      </c>
      <c r="B84" s="26" t="s">
        <v>68</v>
      </c>
      <c r="C84" s="26" t="s">
        <v>202</v>
      </c>
      <c r="D84" s="28">
        <v>46254.0</v>
      </c>
      <c r="E84" s="26" t="s">
        <v>66</v>
      </c>
      <c r="F84" s="26" t="s">
        <v>66</v>
      </c>
      <c r="G84" s="26" t="s">
        <v>66</v>
      </c>
      <c r="H84" s="26" t="s">
        <v>66</v>
      </c>
      <c r="I84" s="26" t="s">
        <v>1014</v>
      </c>
    </row>
    <row r="85" hidden="1">
      <c r="A85" s="26">
        <v>1726.0</v>
      </c>
      <c r="B85" s="26" t="s">
        <v>54</v>
      </c>
      <c r="C85" s="26" t="s">
        <v>190</v>
      </c>
      <c r="D85" s="28">
        <v>46254.0</v>
      </c>
      <c r="E85" s="26" t="s">
        <v>66</v>
      </c>
      <c r="F85" s="26" t="s">
        <v>66</v>
      </c>
      <c r="G85" s="26" t="s">
        <v>66</v>
      </c>
      <c r="H85" s="26" t="s">
        <v>66</v>
      </c>
      <c r="I85" s="26"/>
    </row>
    <row r="86" hidden="1">
      <c r="A86" s="26">
        <v>1707.0</v>
      </c>
      <c r="B86" s="26" t="s">
        <v>72</v>
      </c>
      <c r="C86" s="26" t="s">
        <v>206</v>
      </c>
      <c r="D86" s="28">
        <v>46258.0</v>
      </c>
      <c r="E86" s="26" t="s">
        <v>66</v>
      </c>
      <c r="F86" s="26" t="s">
        <v>66</v>
      </c>
      <c r="G86" s="26" t="s">
        <v>66</v>
      </c>
      <c r="H86" s="26" t="s">
        <v>66</v>
      </c>
      <c r="I86" s="26" t="s">
        <v>206</v>
      </c>
    </row>
    <row r="87" hidden="1">
      <c r="A87" s="26">
        <v>1673.0</v>
      </c>
      <c r="B87" s="26" t="s">
        <v>72</v>
      </c>
      <c r="C87" s="26" t="s">
        <v>208</v>
      </c>
      <c r="D87" s="28">
        <v>46258.0</v>
      </c>
      <c r="E87" s="160" t="s">
        <v>66</v>
      </c>
      <c r="F87" s="26" t="s">
        <v>66</v>
      </c>
      <c r="G87" s="26" t="s">
        <v>66</v>
      </c>
      <c r="H87" s="26" t="s">
        <v>66</v>
      </c>
      <c r="I87" s="26" t="s">
        <v>1018</v>
      </c>
    </row>
    <row r="88" hidden="1">
      <c r="A88" s="26">
        <v>1682.0</v>
      </c>
      <c r="B88" s="26" t="s">
        <v>68</v>
      </c>
      <c r="C88" s="26" t="s">
        <v>209</v>
      </c>
      <c r="D88" s="28">
        <v>46259.0</v>
      </c>
      <c r="E88" s="26" t="s">
        <v>66</v>
      </c>
      <c r="F88" s="26" t="s">
        <v>66</v>
      </c>
      <c r="G88" s="26" t="s">
        <v>66</v>
      </c>
      <c r="H88" s="26" t="s">
        <v>66</v>
      </c>
      <c r="I88" s="26" t="s">
        <v>1019</v>
      </c>
    </row>
    <row r="89" hidden="1">
      <c r="A89" s="26">
        <v>1685.0</v>
      </c>
      <c r="B89" s="26" t="s">
        <v>72</v>
      </c>
      <c r="C89" s="26" t="s">
        <v>211</v>
      </c>
      <c r="D89" s="28">
        <v>46259.0</v>
      </c>
      <c r="E89" s="26" t="s">
        <v>66</v>
      </c>
      <c r="F89" s="26" t="s">
        <v>66</v>
      </c>
      <c r="G89" s="26" t="s">
        <v>66</v>
      </c>
      <c r="H89" s="26" t="s">
        <v>66</v>
      </c>
      <c r="I89" s="26" t="s">
        <v>1021</v>
      </c>
    </row>
    <row r="90" hidden="1">
      <c r="A90" s="26">
        <v>1680.0</v>
      </c>
      <c r="B90" s="26" t="s">
        <v>68</v>
      </c>
      <c r="C90" s="26" t="s">
        <v>213</v>
      </c>
      <c r="D90" s="28">
        <v>46261.0</v>
      </c>
      <c r="E90" s="26" t="s">
        <v>66</v>
      </c>
      <c r="F90" s="26" t="s">
        <v>66</v>
      </c>
      <c r="G90" s="26" t="s">
        <v>66</v>
      </c>
      <c r="H90" s="26" t="s">
        <v>66</v>
      </c>
      <c r="I90" s="26" t="s">
        <v>1023</v>
      </c>
    </row>
    <row r="91" hidden="1">
      <c r="A91" s="26">
        <v>1694.0</v>
      </c>
      <c r="B91" s="26" t="s">
        <v>72</v>
      </c>
      <c r="C91" s="26" t="s">
        <v>215</v>
      </c>
      <c r="D91" s="28">
        <v>46261.0</v>
      </c>
      <c r="E91" s="26" t="s">
        <v>66</v>
      </c>
      <c r="F91" s="26" t="s">
        <v>66</v>
      </c>
      <c r="G91" s="26" t="s">
        <v>66</v>
      </c>
      <c r="H91" s="26" t="s">
        <v>66</v>
      </c>
      <c r="I91" s="26" t="s">
        <v>1024</v>
      </c>
    </row>
    <row r="92" hidden="1">
      <c r="A92" s="26">
        <v>1644.0</v>
      </c>
      <c r="B92" s="26" t="s">
        <v>68</v>
      </c>
      <c r="C92" s="26" t="s">
        <v>217</v>
      </c>
      <c r="D92" s="28">
        <v>46265.0</v>
      </c>
      <c r="E92" s="26" t="s">
        <v>66</v>
      </c>
      <c r="F92" s="26" t="s">
        <v>66</v>
      </c>
      <c r="G92" s="26" t="s">
        <v>66</v>
      </c>
      <c r="H92" s="26" t="s">
        <v>66</v>
      </c>
      <c r="I92" s="26" t="s">
        <v>1025</v>
      </c>
    </row>
    <row r="93" hidden="1">
      <c r="A93" s="26">
        <v>1681.0</v>
      </c>
      <c r="B93" s="26" t="s">
        <v>72</v>
      </c>
      <c r="C93" s="26" t="s">
        <v>218</v>
      </c>
      <c r="D93" s="28">
        <v>46265.0</v>
      </c>
      <c r="E93" s="26" t="s">
        <v>66</v>
      </c>
      <c r="F93" s="26" t="s">
        <v>83</v>
      </c>
      <c r="G93" s="26" t="s">
        <v>66</v>
      </c>
      <c r="H93" s="26" t="s">
        <v>66</v>
      </c>
      <c r="I93" s="26" t="s">
        <v>1028</v>
      </c>
    </row>
    <row r="94" hidden="1">
      <c r="A94" s="26">
        <v>1701.0</v>
      </c>
      <c r="B94" s="26" t="s">
        <v>68</v>
      </c>
      <c r="C94" s="26" t="s">
        <v>221</v>
      </c>
      <c r="D94" s="28">
        <v>46265.0</v>
      </c>
      <c r="E94" s="26" t="s">
        <v>66</v>
      </c>
      <c r="F94" s="26" t="s">
        <v>66</v>
      </c>
      <c r="G94" s="26" t="s">
        <v>66</v>
      </c>
      <c r="H94" s="26" t="s">
        <v>66</v>
      </c>
      <c r="I94" s="26" t="s">
        <v>1029</v>
      </c>
    </row>
    <row r="95" hidden="1">
      <c r="A95" s="26">
        <v>1548.0</v>
      </c>
      <c r="B95" s="26" t="s">
        <v>68</v>
      </c>
      <c r="C95" s="26" t="s">
        <v>222</v>
      </c>
      <c r="D95" s="28">
        <v>46266.0</v>
      </c>
      <c r="E95" s="26" t="s">
        <v>66</v>
      </c>
      <c r="F95" s="26" t="s">
        <v>66</v>
      </c>
      <c r="G95" s="26" t="s">
        <v>66</v>
      </c>
      <c r="H95" s="26" t="s">
        <v>66</v>
      </c>
      <c r="I95" s="26" t="s">
        <v>1032</v>
      </c>
    </row>
    <row r="96" hidden="1">
      <c r="A96" s="26">
        <v>1685.0</v>
      </c>
      <c r="B96" s="26" t="s">
        <v>72</v>
      </c>
      <c r="C96" s="26" t="s">
        <v>224</v>
      </c>
      <c r="D96" s="28">
        <v>46266.0</v>
      </c>
      <c r="E96" s="26" t="s">
        <v>66</v>
      </c>
      <c r="F96" s="26" t="s">
        <v>66</v>
      </c>
      <c r="G96" s="26" t="s">
        <v>66</v>
      </c>
      <c r="H96" s="26" t="s">
        <v>66</v>
      </c>
      <c r="I96" s="26" t="s">
        <v>1021</v>
      </c>
    </row>
    <row r="97" hidden="1">
      <c r="A97" s="26">
        <v>1667.0</v>
      </c>
      <c r="B97" s="26" t="s">
        <v>68</v>
      </c>
      <c r="C97" s="26" t="s">
        <v>225</v>
      </c>
      <c r="D97" s="28">
        <v>46267.0</v>
      </c>
      <c r="E97" s="160" t="s">
        <v>66</v>
      </c>
      <c r="F97" s="160" t="s">
        <v>66</v>
      </c>
      <c r="G97" s="26" t="s">
        <v>66</v>
      </c>
      <c r="H97" s="26" t="s">
        <v>66</v>
      </c>
      <c r="I97" s="26" t="s">
        <v>1033</v>
      </c>
    </row>
    <row r="98" hidden="1">
      <c r="A98" s="26">
        <v>1723.0</v>
      </c>
      <c r="B98" s="26" t="s">
        <v>72</v>
      </c>
      <c r="C98" s="26" t="s">
        <v>226</v>
      </c>
      <c r="D98" s="28">
        <v>46268.0</v>
      </c>
      <c r="E98" s="26" t="s">
        <v>66</v>
      </c>
      <c r="F98" s="26" t="s">
        <v>58</v>
      </c>
      <c r="G98" s="26" t="s">
        <v>58</v>
      </c>
      <c r="H98" s="26" t="s">
        <v>66</v>
      </c>
      <c r="I98" s="26" t="s">
        <v>1036</v>
      </c>
    </row>
    <row r="99" hidden="1">
      <c r="A99" s="26">
        <v>1716.0</v>
      </c>
      <c r="B99" s="26" t="s">
        <v>72</v>
      </c>
      <c r="C99" s="26" t="s">
        <v>154</v>
      </c>
      <c r="D99" s="28">
        <v>46269.0</v>
      </c>
      <c r="E99" s="26" t="s">
        <v>66</v>
      </c>
      <c r="F99" s="26" t="s">
        <v>66</v>
      </c>
      <c r="G99" s="26" t="s">
        <v>66</v>
      </c>
      <c r="H99" s="26" t="s">
        <v>66</v>
      </c>
      <c r="I99" s="26" t="s">
        <v>1037</v>
      </c>
    </row>
    <row r="100" hidden="1">
      <c r="A100" s="26">
        <v>1645.0</v>
      </c>
      <c r="B100" s="26" t="s">
        <v>72</v>
      </c>
      <c r="C100" s="26" t="s">
        <v>229</v>
      </c>
      <c r="D100" s="28">
        <v>46269.0</v>
      </c>
      <c r="E100" s="26" t="s">
        <v>66</v>
      </c>
      <c r="F100" s="26" t="s">
        <v>66</v>
      </c>
      <c r="G100" s="26" t="s">
        <v>66</v>
      </c>
      <c r="H100" s="26" t="s">
        <v>66</v>
      </c>
      <c r="I100" s="26" t="s">
        <v>1039</v>
      </c>
    </row>
    <row r="101" hidden="1">
      <c r="A101" s="26">
        <v>1695.0</v>
      </c>
      <c r="B101" s="26" t="s">
        <v>72</v>
      </c>
      <c r="C101" s="26" t="s">
        <v>230</v>
      </c>
      <c r="D101" s="28">
        <v>46272.0</v>
      </c>
      <c r="E101" s="26" t="s">
        <v>66</v>
      </c>
      <c r="F101" s="26" t="s">
        <v>66</v>
      </c>
      <c r="G101" s="26" t="s">
        <v>66</v>
      </c>
      <c r="H101" s="26" t="s">
        <v>66</v>
      </c>
      <c r="I101" s="26" t="s">
        <v>1041</v>
      </c>
    </row>
    <row r="102" hidden="1">
      <c r="A102" s="26">
        <v>1700.0</v>
      </c>
      <c r="B102" s="26" t="s">
        <v>72</v>
      </c>
      <c r="C102" s="26" t="s">
        <v>231</v>
      </c>
      <c r="D102" s="28">
        <v>46272.0</v>
      </c>
      <c r="E102" s="26" t="s">
        <v>66</v>
      </c>
      <c r="F102" s="26" t="s">
        <v>66</v>
      </c>
      <c r="G102" s="26" t="s">
        <v>66</v>
      </c>
      <c r="H102" s="26" t="s">
        <v>66</v>
      </c>
      <c r="I102" s="26" t="s">
        <v>1043</v>
      </c>
    </row>
    <row r="103" hidden="1">
      <c r="A103" s="26">
        <v>1710.0</v>
      </c>
      <c r="B103" s="26" t="s">
        <v>72</v>
      </c>
      <c r="C103" s="26" t="s">
        <v>232</v>
      </c>
      <c r="D103" s="28">
        <v>46272.0</v>
      </c>
      <c r="E103" s="26" t="s">
        <v>66</v>
      </c>
      <c r="F103" s="26" t="s">
        <v>66</v>
      </c>
      <c r="G103" s="26" t="s">
        <v>66</v>
      </c>
      <c r="H103" s="26" t="s">
        <v>66</v>
      </c>
      <c r="I103" s="26" t="s">
        <v>1044</v>
      </c>
    </row>
    <row r="104" hidden="1">
      <c r="A104" s="26">
        <v>1725.0</v>
      </c>
      <c r="B104" s="26" t="s">
        <v>72</v>
      </c>
      <c r="C104" s="26" t="s">
        <v>233</v>
      </c>
      <c r="D104" s="28">
        <v>46272.0</v>
      </c>
      <c r="E104" s="26" t="s">
        <v>66</v>
      </c>
      <c r="F104" s="26" t="s">
        <v>66</v>
      </c>
      <c r="G104" s="26" t="s">
        <v>66</v>
      </c>
      <c r="H104" s="26" t="s">
        <v>66</v>
      </c>
      <c r="I104" s="26" t="s">
        <v>1046</v>
      </c>
    </row>
    <row r="105" hidden="1">
      <c r="A105" s="26">
        <v>1692.0</v>
      </c>
      <c r="B105" s="26" t="s">
        <v>72</v>
      </c>
      <c r="C105" s="26" t="s">
        <v>234</v>
      </c>
      <c r="D105" s="28">
        <v>46272.0</v>
      </c>
      <c r="E105" s="26" t="s">
        <v>66</v>
      </c>
      <c r="F105" s="26" t="s">
        <v>66</v>
      </c>
      <c r="G105" s="26" t="s">
        <v>66</v>
      </c>
      <c r="H105" s="26" t="s">
        <v>66</v>
      </c>
      <c r="I105" s="26" t="s">
        <v>1048</v>
      </c>
    </row>
    <row r="106" hidden="1">
      <c r="A106" s="26">
        <v>1685.0</v>
      </c>
      <c r="B106" s="26" t="s">
        <v>72</v>
      </c>
      <c r="C106" s="26" t="s">
        <v>235</v>
      </c>
      <c r="D106" s="28">
        <v>46273.0</v>
      </c>
      <c r="E106" s="26" t="s">
        <v>66</v>
      </c>
      <c r="F106" s="26" t="s">
        <v>66</v>
      </c>
      <c r="G106" s="26" t="s">
        <v>66</v>
      </c>
      <c r="H106" s="26" t="s">
        <v>66</v>
      </c>
      <c r="I106" s="26" t="s">
        <v>1021</v>
      </c>
    </row>
    <row r="107" hidden="1">
      <c r="A107" s="26">
        <v>1699.0</v>
      </c>
      <c r="B107" s="26" t="s">
        <v>72</v>
      </c>
      <c r="C107" s="26" t="s">
        <v>236</v>
      </c>
      <c r="D107" s="28">
        <v>46273.0</v>
      </c>
      <c r="E107" s="26" t="s">
        <v>66</v>
      </c>
      <c r="F107" s="26" t="s">
        <v>66</v>
      </c>
      <c r="G107" s="26" t="s">
        <v>66</v>
      </c>
      <c r="H107" s="26" t="s">
        <v>66</v>
      </c>
      <c r="I107" s="26" t="s">
        <v>1050</v>
      </c>
    </row>
    <row r="108" hidden="1">
      <c r="A108" s="26">
        <v>1722.0</v>
      </c>
      <c r="B108" s="26" t="s">
        <v>72</v>
      </c>
      <c r="C108" s="26" t="s">
        <v>238</v>
      </c>
      <c r="D108" s="28">
        <v>46274.0</v>
      </c>
      <c r="E108" s="26" t="s">
        <v>83</v>
      </c>
      <c r="F108" s="26" t="s">
        <v>66</v>
      </c>
      <c r="G108" s="26" t="s">
        <v>66</v>
      </c>
      <c r="H108" s="26" t="s">
        <v>66</v>
      </c>
      <c r="I108" s="26" t="s">
        <v>1051</v>
      </c>
    </row>
    <row r="109" hidden="1">
      <c r="A109" s="26">
        <v>1621.0</v>
      </c>
      <c r="B109" s="26" t="s">
        <v>72</v>
      </c>
      <c r="C109" s="26" t="s">
        <v>239</v>
      </c>
      <c r="D109" s="28">
        <v>46275.0</v>
      </c>
      <c r="E109" s="26" t="s">
        <v>66</v>
      </c>
      <c r="F109" s="26" t="s">
        <v>66</v>
      </c>
      <c r="G109" s="26" t="s">
        <v>66</v>
      </c>
      <c r="H109" s="26" t="s">
        <v>66</v>
      </c>
      <c r="I109" s="26" t="s">
        <v>1052</v>
      </c>
    </row>
    <row r="110" hidden="1">
      <c r="A110" s="26">
        <v>1686.0</v>
      </c>
      <c r="B110" s="26" t="s">
        <v>72</v>
      </c>
      <c r="C110" s="26" t="s">
        <v>240</v>
      </c>
      <c r="D110" s="28">
        <v>46275.0</v>
      </c>
      <c r="E110" s="26" t="s">
        <v>66</v>
      </c>
      <c r="F110" s="26" t="s">
        <v>66</v>
      </c>
      <c r="G110" s="26" t="s">
        <v>66</v>
      </c>
      <c r="H110" s="26" t="s">
        <v>66</v>
      </c>
      <c r="I110" s="26" t="s">
        <v>1054</v>
      </c>
    </row>
    <row r="111" hidden="1">
      <c r="A111" s="26">
        <v>1724.0</v>
      </c>
      <c r="B111" s="26" t="s">
        <v>72</v>
      </c>
      <c r="C111" s="26" t="s">
        <v>242</v>
      </c>
      <c r="D111" s="28">
        <v>46275.0</v>
      </c>
      <c r="E111" s="26" t="s">
        <v>66</v>
      </c>
      <c r="F111" s="26" t="s">
        <v>58</v>
      </c>
      <c r="G111" s="26" t="s">
        <v>66</v>
      </c>
      <c r="H111" s="26" t="s">
        <v>66</v>
      </c>
      <c r="I111" s="26" t="s">
        <v>1056</v>
      </c>
    </row>
    <row r="112" hidden="1">
      <c r="A112" s="26">
        <v>1559.0</v>
      </c>
      <c r="B112" s="26" t="s">
        <v>72</v>
      </c>
      <c r="C112" s="26" t="s">
        <v>244</v>
      </c>
      <c r="D112" s="28">
        <v>46279.0</v>
      </c>
      <c r="E112" s="26" t="s">
        <v>66</v>
      </c>
      <c r="F112" s="26" t="s">
        <v>66</v>
      </c>
      <c r="G112" s="26" t="s">
        <v>66</v>
      </c>
      <c r="H112" s="26" t="s">
        <v>66</v>
      </c>
      <c r="I112" s="26" t="s">
        <v>1057</v>
      </c>
    </row>
    <row r="113" hidden="1">
      <c r="A113" s="26">
        <v>1697.0</v>
      </c>
      <c r="B113" s="26" t="s">
        <v>72</v>
      </c>
      <c r="C113" s="26" t="s">
        <v>247</v>
      </c>
      <c r="D113" s="28">
        <v>46280.0</v>
      </c>
      <c r="E113" s="26" t="s">
        <v>66</v>
      </c>
      <c r="F113" s="26" t="s">
        <v>66</v>
      </c>
      <c r="G113" s="26" t="s">
        <v>66</v>
      </c>
      <c r="H113" s="26" t="s">
        <v>66</v>
      </c>
      <c r="I113" s="26" t="s">
        <v>1059</v>
      </c>
    </row>
    <row r="114" hidden="1">
      <c r="A114" s="26">
        <v>1718.0</v>
      </c>
      <c r="B114" s="26" t="s">
        <v>72</v>
      </c>
      <c r="C114" s="26" t="s">
        <v>248</v>
      </c>
      <c r="D114" s="28">
        <v>46280.0</v>
      </c>
      <c r="E114" s="26" t="s">
        <v>66</v>
      </c>
      <c r="F114" s="26" t="s">
        <v>66</v>
      </c>
      <c r="G114" s="26" t="s">
        <v>66</v>
      </c>
      <c r="H114" s="26" t="s">
        <v>66</v>
      </c>
      <c r="I114" s="26" t="s">
        <v>1060</v>
      </c>
    </row>
    <row r="115" hidden="1">
      <c r="A115" s="26">
        <v>1709.0</v>
      </c>
      <c r="B115" s="26" t="s">
        <v>72</v>
      </c>
      <c r="C115" s="26" t="s">
        <v>250</v>
      </c>
      <c r="D115" s="28">
        <v>46280.0</v>
      </c>
      <c r="E115" s="26" t="s">
        <v>227</v>
      </c>
      <c r="F115" s="26" t="s">
        <v>66</v>
      </c>
      <c r="G115" s="26" t="s">
        <v>66</v>
      </c>
      <c r="H115" s="26" t="s">
        <v>66</v>
      </c>
      <c r="I115" s="26" t="s">
        <v>1062</v>
      </c>
    </row>
    <row r="116" hidden="1">
      <c r="A116" s="26">
        <v>1505.0</v>
      </c>
      <c r="B116" s="26" t="s">
        <v>72</v>
      </c>
      <c r="C116" s="26" t="s">
        <v>252</v>
      </c>
      <c r="D116" s="28">
        <v>46281.0</v>
      </c>
      <c r="E116" s="26" t="s">
        <v>66</v>
      </c>
      <c r="F116" s="26" t="s">
        <v>66</v>
      </c>
      <c r="G116" s="26" t="s">
        <v>66</v>
      </c>
      <c r="H116" s="26" t="s">
        <v>66</v>
      </c>
      <c r="I116" s="26" t="s">
        <v>1064</v>
      </c>
    </row>
    <row r="117" hidden="1">
      <c r="A117" s="26">
        <v>1691.0</v>
      </c>
      <c r="B117" s="26" t="s">
        <v>72</v>
      </c>
      <c r="C117" s="26" t="s">
        <v>253</v>
      </c>
      <c r="D117" s="28">
        <v>46282.0</v>
      </c>
      <c r="E117" s="26" t="s">
        <v>66</v>
      </c>
      <c r="F117" s="26" t="s">
        <v>66</v>
      </c>
      <c r="G117" s="26" t="s">
        <v>66</v>
      </c>
      <c r="H117" s="26" t="s">
        <v>66</v>
      </c>
      <c r="I117" s="26" t="s">
        <v>1054</v>
      </c>
    </row>
    <row r="118" hidden="1">
      <c r="A118" s="26">
        <v>1706.0</v>
      </c>
      <c r="B118" s="26" t="s">
        <v>72</v>
      </c>
      <c r="C118" s="26" t="s">
        <v>254</v>
      </c>
      <c r="D118" s="28">
        <v>46282.0</v>
      </c>
      <c r="E118" s="26" t="s">
        <v>66</v>
      </c>
      <c r="F118" s="26" t="s">
        <v>66</v>
      </c>
      <c r="G118" s="26" t="s">
        <v>66</v>
      </c>
      <c r="H118" s="26" t="s">
        <v>66</v>
      </c>
      <c r="I118" s="26" t="s">
        <v>1066</v>
      </c>
    </row>
    <row r="119" hidden="1">
      <c r="A119" s="26">
        <v>1717.0</v>
      </c>
      <c r="B119" s="26" t="s">
        <v>72</v>
      </c>
      <c r="C119" s="26" t="s">
        <v>257</v>
      </c>
      <c r="D119" s="28">
        <v>46282.0</v>
      </c>
      <c r="E119" s="26" t="s">
        <v>66</v>
      </c>
      <c r="F119" s="26" t="s">
        <v>66</v>
      </c>
      <c r="G119" s="26" t="s">
        <v>66</v>
      </c>
      <c r="H119" s="26" t="s">
        <v>66</v>
      </c>
      <c r="I119" s="26" t="s">
        <v>1068</v>
      </c>
    </row>
    <row r="120" hidden="1">
      <c r="A120" s="26">
        <v>1652.0</v>
      </c>
      <c r="B120" s="26" t="s">
        <v>72</v>
      </c>
      <c r="C120" s="26" t="s">
        <v>258</v>
      </c>
      <c r="D120" s="28">
        <v>46286.0</v>
      </c>
      <c r="E120" s="26" t="s">
        <v>66</v>
      </c>
      <c r="F120" s="26" t="s">
        <v>66</v>
      </c>
      <c r="G120" s="26" t="s">
        <v>66</v>
      </c>
      <c r="H120" s="26" t="s">
        <v>66</v>
      </c>
      <c r="I120" s="26" t="s">
        <v>1069</v>
      </c>
    </row>
    <row r="121" hidden="1">
      <c r="A121" s="26">
        <v>1361.0</v>
      </c>
      <c r="B121" s="26" t="s">
        <v>72</v>
      </c>
      <c r="C121" s="26" t="s">
        <v>259</v>
      </c>
      <c r="D121" s="28">
        <v>46287.0</v>
      </c>
      <c r="E121" s="26" t="s">
        <v>58</v>
      </c>
      <c r="F121" s="26" t="s">
        <v>58</v>
      </c>
      <c r="G121" s="26" t="s">
        <v>66</v>
      </c>
      <c r="H121" s="26" t="s">
        <v>66</v>
      </c>
      <c r="I121" s="26" t="s">
        <v>1071</v>
      </c>
    </row>
    <row r="122" hidden="1">
      <c r="A122" s="26">
        <v>1719.0</v>
      </c>
      <c r="B122" s="26" t="s">
        <v>72</v>
      </c>
      <c r="C122" s="26" t="s">
        <v>260</v>
      </c>
      <c r="D122" s="28">
        <v>46289.0</v>
      </c>
      <c r="E122" s="26" t="s">
        <v>66</v>
      </c>
      <c r="F122" s="26" t="s">
        <v>58</v>
      </c>
      <c r="G122" s="26" t="s">
        <v>66</v>
      </c>
      <c r="H122" s="26" t="s">
        <v>66</v>
      </c>
      <c r="I122" s="26" t="s">
        <v>1074</v>
      </c>
    </row>
    <row r="123" hidden="1">
      <c r="A123" s="26">
        <v>1721.0</v>
      </c>
      <c r="B123" s="26" t="s">
        <v>72</v>
      </c>
      <c r="C123" s="26" t="s">
        <v>262</v>
      </c>
      <c r="D123" s="28">
        <v>46289.0</v>
      </c>
      <c r="E123" s="26" t="s">
        <v>66</v>
      </c>
      <c r="F123" s="26" t="s">
        <v>66</v>
      </c>
      <c r="G123" s="26" t="s">
        <v>66</v>
      </c>
      <c r="H123" s="26" t="s">
        <v>66</v>
      </c>
      <c r="I123" s="26" t="s">
        <v>1076</v>
      </c>
    </row>
    <row r="124" hidden="1">
      <c r="A124" s="26">
        <v>1665.0</v>
      </c>
      <c r="B124" s="26" t="s">
        <v>72</v>
      </c>
      <c r="C124" s="26" t="s">
        <v>263</v>
      </c>
      <c r="D124" s="28">
        <v>46294.0</v>
      </c>
      <c r="E124" s="26" t="s">
        <v>66</v>
      </c>
      <c r="F124" s="26" t="s">
        <v>83</v>
      </c>
      <c r="G124" s="26" t="s">
        <v>66</v>
      </c>
      <c r="H124" s="26" t="s">
        <v>66</v>
      </c>
      <c r="I124" s="26" t="s">
        <v>1077</v>
      </c>
    </row>
    <row r="125" hidden="1">
      <c r="A125" s="26">
        <v>1666.0</v>
      </c>
      <c r="B125" s="26" t="s">
        <v>68</v>
      </c>
      <c r="C125" s="26" t="s">
        <v>264</v>
      </c>
      <c r="D125" s="28">
        <v>46295.0</v>
      </c>
      <c r="E125" s="26" t="s">
        <v>58</v>
      </c>
      <c r="F125" s="160" t="s">
        <v>66</v>
      </c>
      <c r="G125" s="26" t="s">
        <v>66</v>
      </c>
      <c r="H125" s="26" t="s">
        <v>58</v>
      </c>
      <c r="I125" s="26" t="s">
        <v>1079</v>
      </c>
    </row>
    <row r="126" hidden="1">
      <c r="A126" s="26">
        <v>1727.0</v>
      </c>
      <c r="B126" s="26" t="s">
        <v>72</v>
      </c>
      <c r="C126" s="26" t="s">
        <v>265</v>
      </c>
      <c r="D126" s="28">
        <v>46295.0</v>
      </c>
      <c r="E126" s="26" t="s">
        <v>227</v>
      </c>
      <c r="F126" s="26" t="s">
        <v>66</v>
      </c>
      <c r="G126" s="26" t="s">
        <v>66</v>
      </c>
      <c r="H126" s="26" t="s">
        <v>66</v>
      </c>
      <c r="I126" s="26" t="s">
        <v>1080</v>
      </c>
    </row>
    <row r="127" hidden="1">
      <c r="A127" s="26">
        <v>1711.0</v>
      </c>
      <c r="B127" s="26" t="s">
        <v>72</v>
      </c>
      <c r="C127" s="26" t="s">
        <v>267</v>
      </c>
      <c r="D127" s="28">
        <v>46296.0</v>
      </c>
      <c r="E127" s="26" t="s">
        <v>66</v>
      </c>
      <c r="F127" s="26" t="s">
        <v>83</v>
      </c>
      <c r="G127" s="26" t="s">
        <v>66</v>
      </c>
      <c r="H127" s="26" t="s">
        <v>66</v>
      </c>
      <c r="I127" s="26" t="s">
        <v>1081</v>
      </c>
    </row>
    <row r="128" hidden="1">
      <c r="A128" s="26">
        <v>1720.0</v>
      </c>
      <c r="B128" s="26" t="s">
        <v>72</v>
      </c>
      <c r="C128" s="26" t="s">
        <v>268</v>
      </c>
      <c r="D128" s="28">
        <v>46300.0</v>
      </c>
      <c r="E128" s="26" t="s">
        <v>66</v>
      </c>
      <c r="F128" s="26" t="s">
        <v>66</v>
      </c>
      <c r="G128" s="26" t="s">
        <v>66</v>
      </c>
      <c r="H128" s="26" t="s">
        <v>66</v>
      </c>
      <c r="I128" s="26" t="s">
        <v>1083</v>
      </c>
    </row>
    <row r="129" hidden="1">
      <c r="A129" s="26">
        <v>1675.0</v>
      </c>
      <c r="B129" s="26" t="s">
        <v>72</v>
      </c>
      <c r="C129" s="26" t="s">
        <v>270</v>
      </c>
      <c r="D129" s="28">
        <v>46309.0</v>
      </c>
      <c r="E129" s="26" t="s">
        <v>66</v>
      </c>
      <c r="F129" s="26" t="s">
        <v>83</v>
      </c>
      <c r="G129" s="26" t="s">
        <v>66</v>
      </c>
      <c r="H129" s="26" t="s">
        <v>58</v>
      </c>
      <c r="I129" s="26" t="s">
        <v>1085</v>
      </c>
    </row>
    <row r="130" hidden="1">
      <c r="A130" s="26">
        <v>1712.0</v>
      </c>
      <c r="B130" s="26" t="s">
        <v>68</v>
      </c>
      <c r="C130" s="26" t="s">
        <v>271</v>
      </c>
      <c r="D130" s="26" t="s">
        <v>272</v>
      </c>
      <c r="E130" s="26" t="s">
        <v>66</v>
      </c>
      <c r="F130" s="26" t="s">
        <v>66</v>
      </c>
      <c r="G130" s="26" t="s">
        <v>66</v>
      </c>
      <c r="H130" s="26" t="s">
        <v>66</v>
      </c>
      <c r="I130" s="26" t="s">
        <v>1087</v>
      </c>
    </row>
    <row r="131" hidden="1">
      <c r="A131" s="26">
        <v>1629.0</v>
      </c>
      <c r="B131" s="26" t="s">
        <v>72</v>
      </c>
      <c r="C131" s="26" t="s">
        <v>273</v>
      </c>
      <c r="D131" s="28" t="s">
        <v>272</v>
      </c>
      <c r="E131" s="26" t="s">
        <v>66</v>
      </c>
      <c r="F131" s="26" t="s">
        <v>66</v>
      </c>
      <c r="G131" s="26" t="s">
        <v>66</v>
      </c>
      <c r="H131" s="26" t="s">
        <v>66</v>
      </c>
      <c r="I131" s="26" t="s">
        <v>1090</v>
      </c>
    </row>
    <row r="132" hidden="1">
      <c r="A132" s="26">
        <v>1632.0</v>
      </c>
      <c r="B132" s="26" t="s">
        <v>72</v>
      </c>
      <c r="C132" s="26" t="s">
        <v>275</v>
      </c>
      <c r="D132" s="26" t="s">
        <v>272</v>
      </c>
      <c r="E132" s="26" t="s">
        <v>66</v>
      </c>
      <c r="F132" s="26" t="s">
        <v>66</v>
      </c>
      <c r="G132" s="26" t="s">
        <v>66</v>
      </c>
      <c r="H132" s="26" t="s">
        <v>66</v>
      </c>
      <c r="I132" s="26" t="s">
        <v>1091</v>
      </c>
    </row>
    <row r="133" hidden="1">
      <c r="A133" s="26">
        <v>1658.0</v>
      </c>
      <c r="B133" s="26" t="s">
        <v>72</v>
      </c>
      <c r="C133" s="26" t="s">
        <v>276</v>
      </c>
      <c r="D133" s="28" t="s">
        <v>272</v>
      </c>
      <c r="E133" s="26" t="s">
        <v>83</v>
      </c>
      <c r="F133" s="26" t="s">
        <v>66</v>
      </c>
      <c r="G133" s="26" t="s">
        <v>66</v>
      </c>
      <c r="H133" s="26" t="s">
        <v>66</v>
      </c>
      <c r="I133" s="26" t="s">
        <v>1093</v>
      </c>
    </row>
    <row r="134" hidden="1">
      <c r="A134" s="26">
        <v>1676.0</v>
      </c>
      <c r="B134" s="26" t="s">
        <v>72</v>
      </c>
      <c r="C134" s="26" t="s">
        <v>277</v>
      </c>
      <c r="D134" s="26" t="s">
        <v>272</v>
      </c>
      <c r="E134" s="26" t="s">
        <v>66</v>
      </c>
      <c r="F134" s="26" t="s">
        <v>66</v>
      </c>
      <c r="G134" s="26" t="s">
        <v>66</v>
      </c>
      <c r="H134" s="26" t="s">
        <v>58</v>
      </c>
      <c r="I134" s="26" t="s">
        <v>1096</v>
      </c>
    </row>
    <row r="135" hidden="1">
      <c r="A135" s="26">
        <v>1728.0</v>
      </c>
      <c r="B135" s="26" t="s">
        <v>72</v>
      </c>
      <c r="C135" s="26" t="s">
        <v>278</v>
      </c>
      <c r="D135" s="28">
        <v>46279.0</v>
      </c>
      <c r="E135" s="26" t="s">
        <v>66</v>
      </c>
      <c r="F135" s="26" t="s">
        <v>66</v>
      </c>
      <c r="G135" s="26" t="s">
        <v>66</v>
      </c>
      <c r="H135" s="26" t="s">
        <v>66</v>
      </c>
      <c r="I135" s="26" t="s">
        <v>1097</v>
      </c>
    </row>
    <row r="136" hidden="1">
      <c r="A136" s="26">
        <v>1678.0</v>
      </c>
      <c r="B136" s="26" t="s">
        <v>54</v>
      </c>
      <c r="C136" s="26" t="s">
        <v>279</v>
      </c>
      <c r="D136" s="26" t="s">
        <v>280</v>
      </c>
      <c r="E136" s="26" t="s">
        <v>83</v>
      </c>
      <c r="F136" s="26" t="s">
        <v>66</v>
      </c>
      <c r="G136" s="26" t="s">
        <v>66</v>
      </c>
      <c r="H136" s="26" t="s">
        <v>66</v>
      </c>
      <c r="I136" s="26" t="s">
        <v>1098</v>
      </c>
    </row>
    <row r="137" hidden="1">
      <c r="A137" s="26">
        <v>184.0</v>
      </c>
      <c r="B137" s="26" t="s">
        <v>54</v>
      </c>
      <c r="C137" s="34" t="s">
        <v>22</v>
      </c>
      <c r="D137" s="28"/>
      <c r="E137" s="160" t="s">
        <v>66</v>
      </c>
      <c r="F137" s="160" t="s">
        <v>66</v>
      </c>
      <c r="G137" s="160" t="s">
        <v>66</v>
      </c>
      <c r="H137" s="160" t="s">
        <v>66</v>
      </c>
      <c r="I137" s="34" t="s">
        <v>1101</v>
      </c>
    </row>
    <row r="138" hidden="1">
      <c r="A138" s="26">
        <v>186.0</v>
      </c>
      <c r="B138" s="26" t="s">
        <v>54</v>
      </c>
      <c r="C138" s="34" t="s">
        <v>33</v>
      </c>
      <c r="D138" s="28"/>
      <c r="E138" s="160" t="s">
        <v>66</v>
      </c>
      <c r="F138" s="160" t="s">
        <v>66</v>
      </c>
      <c r="G138" s="160" t="s">
        <v>66</v>
      </c>
      <c r="H138" s="160" t="s">
        <v>66</v>
      </c>
      <c r="I138" s="34" t="s">
        <v>738</v>
      </c>
    </row>
    <row r="139" hidden="1">
      <c r="A139" s="26">
        <v>199.0</v>
      </c>
      <c r="B139" s="26" t="s">
        <v>54</v>
      </c>
      <c r="C139" s="34" t="s">
        <v>41</v>
      </c>
      <c r="D139" s="28"/>
      <c r="E139" s="160" t="s">
        <v>66</v>
      </c>
      <c r="F139" s="160" t="s">
        <v>66</v>
      </c>
      <c r="G139" s="160" t="s">
        <v>66</v>
      </c>
      <c r="H139" s="160" t="s">
        <v>66</v>
      </c>
      <c r="I139" s="34" t="s">
        <v>1107</v>
      </c>
    </row>
    <row r="140" hidden="1">
      <c r="A140" s="26">
        <v>248.0</v>
      </c>
      <c r="B140" s="26" t="s">
        <v>54</v>
      </c>
      <c r="C140" s="34" t="s">
        <v>61</v>
      </c>
      <c r="D140" s="28"/>
      <c r="E140" s="160" t="s">
        <v>66</v>
      </c>
      <c r="F140" s="160" t="s">
        <v>66</v>
      </c>
      <c r="G140" s="160" t="s">
        <v>66</v>
      </c>
      <c r="H140" s="160" t="s">
        <v>66</v>
      </c>
      <c r="I140" s="34" t="s">
        <v>1110</v>
      </c>
    </row>
    <row r="141" hidden="1">
      <c r="A141" s="26">
        <v>259.0</v>
      </c>
      <c r="B141" s="26" t="s">
        <v>54</v>
      </c>
      <c r="C141" s="34" t="s">
        <v>70</v>
      </c>
      <c r="D141" s="28"/>
      <c r="E141" s="160" t="s">
        <v>66</v>
      </c>
      <c r="F141" s="160" t="s">
        <v>66</v>
      </c>
      <c r="G141" s="160" t="s">
        <v>66</v>
      </c>
      <c r="H141" s="160" t="s">
        <v>66</v>
      </c>
      <c r="I141" s="34" t="s">
        <v>743</v>
      </c>
    </row>
    <row r="142" hidden="1">
      <c r="A142" s="26">
        <v>262.0</v>
      </c>
      <c r="B142" s="26" t="s">
        <v>54</v>
      </c>
      <c r="C142" s="34" t="s">
        <v>77</v>
      </c>
      <c r="D142" s="28"/>
      <c r="E142" s="160" t="s">
        <v>66</v>
      </c>
      <c r="F142" s="160" t="s">
        <v>66</v>
      </c>
      <c r="G142" s="160" t="s">
        <v>66</v>
      </c>
      <c r="H142" s="160" t="s">
        <v>66</v>
      </c>
      <c r="I142" s="34" t="s">
        <v>675</v>
      </c>
    </row>
    <row r="143" hidden="1">
      <c r="A143" s="26">
        <v>263.0</v>
      </c>
      <c r="B143" s="26" t="s">
        <v>54</v>
      </c>
      <c r="C143" s="34" t="s">
        <v>80</v>
      </c>
      <c r="D143" s="28"/>
      <c r="E143" s="160" t="s">
        <v>66</v>
      </c>
      <c r="F143" s="160" t="s">
        <v>66</v>
      </c>
      <c r="G143" s="160" t="s">
        <v>66</v>
      </c>
      <c r="H143" s="160" t="s">
        <v>66</v>
      </c>
      <c r="I143" s="34" t="s">
        <v>675</v>
      </c>
    </row>
    <row r="144" hidden="1">
      <c r="A144" s="26">
        <v>267.0</v>
      </c>
      <c r="B144" s="26" t="s">
        <v>54</v>
      </c>
      <c r="C144" s="34" t="s">
        <v>87</v>
      </c>
      <c r="D144" s="28"/>
      <c r="E144" s="160" t="s">
        <v>66</v>
      </c>
      <c r="F144" s="160" t="s">
        <v>66</v>
      </c>
      <c r="G144" s="160" t="s">
        <v>66</v>
      </c>
      <c r="H144" s="160" t="s">
        <v>66</v>
      </c>
      <c r="I144" s="34" t="s">
        <v>1118</v>
      </c>
    </row>
    <row r="145" hidden="1">
      <c r="A145" s="26">
        <v>269.0</v>
      </c>
      <c r="B145" s="26" t="s">
        <v>54</v>
      </c>
      <c r="C145" s="34" t="s">
        <v>96</v>
      </c>
      <c r="D145" s="28"/>
      <c r="E145" s="160" t="s">
        <v>66</v>
      </c>
      <c r="F145" s="160" t="s">
        <v>66</v>
      </c>
      <c r="G145" s="160" t="s">
        <v>66</v>
      </c>
      <c r="H145" s="160" t="s">
        <v>66</v>
      </c>
      <c r="I145" s="34" t="s">
        <v>1121</v>
      </c>
    </row>
    <row r="146" hidden="1">
      <c r="A146" s="26">
        <v>273.0</v>
      </c>
      <c r="B146" s="26" t="s">
        <v>54</v>
      </c>
      <c r="C146" s="34" t="s">
        <v>295</v>
      </c>
      <c r="D146" s="28"/>
      <c r="E146" s="160" t="s">
        <v>66</v>
      </c>
      <c r="F146" s="160" t="s">
        <v>66</v>
      </c>
      <c r="G146" s="160" t="s">
        <v>66</v>
      </c>
      <c r="H146" s="160" t="s">
        <v>66</v>
      </c>
      <c r="I146" s="26" t="s">
        <v>1123</v>
      </c>
    </row>
    <row r="147" hidden="1">
      <c r="A147" s="26">
        <v>274.0</v>
      </c>
      <c r="B147" s="26" t="s">
        <v>54</v>
      </c>
      <c r="C147" s="34" t="s">
        <v>109</v>
      </c>
      <c r="D147" s="28"/>
      <c r="E147" s="160" t="s">
        <v>66</v>
      </c>
      <c r="F147" s="160" t="s">
        <v>66</v>
      </c>
      <c r="G147" s="160" t="s">
        <v>66</v>
      </c>
      <c r="H147" s="160" t="s">
        <v>66</v>
      </c>
      <c r="I147" s="34" t="s">
        <v>1124</v>
      </c>
    </row>
    <row r="148" hidden="1">
      <c r="A148" s="26">
        <v>276.0</v>
      </c>
      <c r="B148" s="26" t="s">
        <v>54</v>
      </c>
      <c r="C148" s="34" t="s">
        <v>123</v>
      </c>
      <c r="D148" s="28"/>
      <c r="E148" s="160" t="s">
        <v>66</v>
      </c>
      <c r="F148" s="160" t="s">
        <v>66</v>
      </c>
      <c r="G148" s="160" t="s">
        <v>66</v>
      </c>
      <c r="H148" s="160" t="s">
        <v>66</v>
      </c>
      <c r="I148" s="34" t="s">
        <v>958</v>
      </c>
    </row>
    <row r="149" hidden="1">
      <c r="A149" s="26">
        <v>279.0</v>
      </c>
      <c r="B149" s="26" t="s">
        <v>54</v>
      </c>
      <c r="C149" s="34" t="s">
        <v>131</v>
      </c>
      <c r="D149" s="28"/>
      <c r="E149" s="160" t="s">
        <v>66</v>
      </c>
      <c r="F149" s="160" t="s">
        <v>66</v>
      </c>
      <c r="G149" s="160" t="s">
        <v>66</v>
      </c>
      <c r="H149" s="160" t="s">
        <v>66</v>
      </c>
      <c r="I149" s="34" t="s">
        <v>1128</v>
      </c>
    </row>
    <row r="150" hidden="1">
      <c r="A150" s="26">
        <v>280.0</v>
      </c>
      <c r="B150" s="26" t="s">
        <v>54</v>
      </c>
      <c r="C150" s="34" t="s">
        <v>143</v>
      </c>
      <c r="D150" s="28"/>
      <c r="E150" s="160" t="s">
        <v>66</v>
      </c>
      <c r="F150" s="160" t="s">
        <v>66</v>
      </c>
      <c r="G150" s="160" t="s">
        <v>66</v>
      </c>
      <c r="H150" s="160" t="s">
        <v>66</v>
      </c>
      <c r="I150" s="34" t="s">
        <v>675</v>
      </c>
    </row>
    <row r="151" hidden="1">
      <c r="A151" s="26">
        <v>282.0</v>
      </c>
      <c r="B151" s="26" t="s">
        <v>54</v>
      </c>
      <c r="C151" s="34" t="s">
        <v>149</v>
      </c>
      <c r="D151" s="28"/>
      <c r="E151" s="160" t="s">
        <v>66</v>
      </c>
      <c r="F151" s="160" t="s">
        <v>66</v>
      </c>
      <c r="G151" s="160" t="s">
        <v>66</v>
      </c>
      <c r="H151" s="160" t="s">
        <v>66</v>
      </c>
      <c r="I151" s="34" t="s">
        <v>779</v>
      </c>
    </row>
    <row r="152" hidden="1">
      <c r="A152" s="26">
        <v>283.0</v>
      </c>
      <c r="B152" s="26" t="s">
        <v>54</v>
      </c>
      <c r="C152" s="34" t="s">
        <v>319</v>
      </c>
      <c r="D152" s="28"/>
      <c r="E152" s="160" t="s">
        <v>66</v>
      </c>
      <c r="F152" s="160" t="s">
        <v>66</v>
      </c>
      <c r="G152" s="160" t="s">
        <v>66</v>
      </c>
      <c r="H152" s="160" t="s">
        <v>66</v>
      </c>
      <c r="I152" s="26" t="s">
        <v>1135</v>
      </c>
    </row>
    <row r="153" hidden="1">
      <c r="A153" s="26">
        <v>284.0</v>
      </c>
      <c r="B153" s="26" t="s">
        <v>54</v>
      </c>
      <c r="C153" s="34" t="s">
        <v>156</v>
      </c>
      <c r="D153" s="28"/>
      <c r="E153" s="160" t="s">
        <v>66</v>
      </c>
      <c r="F153" s="160" t="s">
        <v>66</v>
      </c>
      <c r="G153" s="160" t="s">
        <v>66</v>
      </c>
      <c r="H153" s="160" t="s">
        <v>66</v>
      </c>
      <c r="I153" s="34" t="s">
        <v>675</v>
      </c>
    </row>
    <row r="154" hidden="1">
      <c r="A154" s="26">
        <v>285.0</v>
      </c>
      <c r="B154" s="26" t="s">
        <v>54</v>
      </c>
      <c r="C154" s="34" t="s">
        <v>162</v>
      </c>
      <c r="D154" s="28"/>
      <c r="E154" s="160" t="s">
        <v>66</v>
      </c>
      <c r="F154" s="160" t="s">
        <v>66</v>
      </c>
      <c r="G154" s="160" t="s">
        <v>66</v>
      </c>
      <c r="H154" s="160" t="s">
        <v>66</v>
      </c>
      <c r="I154" s="34" t="s">
        <v>1140</v>
      </c>
    </row>
    <row r="155" hidden="1">
      <c r="A155" s="26">
        <v>287.0</v>
      </c>
      <c r="B155" s="26" t="s">
        <v>54</v>
      </c>
      <c r="C155" s="34" t="s">
        <v>167</v>
      </c>
      <c r="D155" s="28"/>
      <c r="E155" s="160" t="s">
        <v>66</v>
      </c>
      <c r="F155" s="160" t="s">
        <v>66</v>
      </c>
      <c r="G155" s="160" t="s">
        <v>66</v>
      </c>
      <c r="H155" s="160" t="s">
        <v>66</v>
      </c>
      <c r="I155" s="34" t="s">
        <v>675</v>
      </c>
    </row>
    <row r="156" hidden="1">
      <c r="A156" s="26">
        <v>288.0</v>
      </c>
      <c r="B156" s="26" t="s">
        <v>54</v>
      </c>
      <c r="C156" s="34" t="s">
        <v>176</v>
      </c>
      <c r="D156" s="28"/>
      <c r="E156" s="160" t="s">
        <v>66</v>
      </c>
      <c r="F156" s="160" t="s">
        <v>66</v>
      </c>
      <c r="G156" s="160" t="s">
        <v>66</v>
      </c>
      <c r="H156" s="160" t="s">
        <v>66</v>
      </c>
      <c r="I156" s="34" t="s">
        <v>1144</v>
      </c>
    </row>
    <row r="157" hidden="1">
      <c r="A157" s="26">
        <v>289.0</v>
      </c>
      <c r="B157" s="26" t="s">
        <v>54</v>
      </c>
      <c r="C157" s="34" t="s">
        <v>186</v>
      </c>
      <c r="D157" s="28"/>
      <c r="E157" s="160" t="s">
        <v>66</v>
      </c>
      <c r="F157" s="160" t="s">
        <v>66</v>
      </c>
      <c r="G157" s="160" t="s">
        <v>66</v>
      </c>
      <c r="H157" s="160" t="s">
        <v>66</v>
      </c>
      <c r="I157" s="34" t="s">
        <v>675</v>
      </c>
    </row>
    <row r="158" hidden="1">
      <c r="A158" s="26">
        <v>290.0</v>
      </c>
      <c r="B158" s="26" t="s">
        <v>54</v>
      </c>
      <c r="C158" s="34" t="s">
        <v>194</v>
      </c>
      <c r="D158" s="28"/>
      <c r="E158" s="160" t="s">
        <v>66</v>
      </c>
      <c r="F158" s="160" t="s">
        <v>66</v>
      </c>
      <c r="G158" s="160" t="s">
        <v>66</v>
      </c>
      <c r="H158" s="160" t="s">
        <v>66</v>
      </c>
      <c r="I158" s="34" t="s">
        <v>675</v>
      </c>
    </row>
    <row r="159" hidden="1">
      <c r="A159" s="26">
        <v>291.0</v>
      </c>
      <c r="B159" s="26" t="s">
        <v>54</v>
      </c>
      <c r="C159" s="34" t="s">
        <v>199</v>
      </c>
      <c r="D159" s="28"/>
      <c r="E159" s="160" t="s">
        <v>66</v>
      </c>
      <c r="F159" s="160" t="s">
        <v>66</v>
      </c>
      <c r="G159" s="160" t="s">
        <v>66</v>
      </c>
      <c r="H159" s="160" t="s">
        <v>66</v>
      </c>
      <c r="I159" s="34" t="s">
        <v>675</v>
      </c>
    </row>
    <row r="160" hidden="1">
      <c r="A160" s="26">
        <v>292.0</v>
      </c>
      <c r="B160" s="26" t="s">
        <v>54</v>
      </c>
      <c r="C160" s="34" t="s">
        <v>205</v>
      </c>
      <c r="D160" s="28"/>
      <c r="E160" s="160" t="s">
        <v>66</v>
      </c>
      <c r="F160" s="160" t="s">
        <v>66</v>
      </c>
      <c r="G160" s="160" t="s">
        <v>66</v>
      </c>
      <c r="H160" s="160" t="s">
        <v>66</v>
      </c>
      <c r="I160" s="34" t="s">
        <v>675</v>
      </c>
    </row>
    <row r="161" hidden="1">
      <c r="A161" s="26">
        <v>293.0</v>
      </c>
      <c r="B161" s="26" t="s">
        <v>54</v>
      </c>
      <c r="C161" s="34" t="s">
        <v>210</v>
      </c>
      <c r="D161" s="28"/>
      <c r="E161" s="160" t="s">
        <v>66</v>
      </c>
      <c r="F161" s="160" t="s">
        <v>66</v>
      </c>
      <c r="G161" s="160" t="s">
        <v>66</v>
      </c>
      <c r="H161" s="160" t="s">
        <v>66</v>
      </c>
      <c r="I161" s="34" t="s">
        <v>1154</v>
      </c>
    </row>
    <row r="162" hidden="1">
      <c r="A162" s="26">
        <v>294.0</v>
      </c>
      <c r="B162" s="26" t="s">
        <v>54</v>
      </c>
      <c r="C162" s="34" t="s">
        <v>216</v>
      </c>
      <c r="D162" s="28"/>
      <c r="E162" s="160" t="s">
        <v>66</v>
      </c>
      <c r="F162" s="160" t="s">
        <v>66</v>
      </c>
      <c r="G162" s="160" t="s">
        <v>66</v>
      </c>
      <c r="H162" s="160" t="s">
        <v>66</v>
      </c>
      <c r="I162" s="34" t="s">
        <v>1158</v>
      </c>
    </row>
    <row r="163" hidden="1">
      <c r="A163" s="26">
        <v>295.0</v>
      </c>
      <c r="B163" s="26" t="s">
        <v>54</v>
      </c>
      <c r="C163" s="34" t="s">
        <v>337</v>
      </c>
      <c r="D163" s="28"/>
      <c r="E163" s="160" t="s">
        <v>66</v>
      </c>
      <c r="F163" s="160" t="s">
        <v>66</v>
      </c>
      <c r="G163" s="160" t="s">
        <v>66</v>
      </c>
      <c r="H163" s="160" t="s">
        <v>66</v>
      </c>
      <c r="I163" s="26" t="s">
        <v>1161</v>
      </c>
    </row>
    <row r="164" hidden="1">
      <c r="A164" s="26">
        <v>296.0</v>
      </c>
      <c r="B164" s="26" t="s">
        <v>54</v>
      </c>
      <c r="C164" s="34" t="s">
        <v>223</v>
      </c>
      <c r="D164" s="28"/>
      <c r="E164" s="160" t="s">
        <v>66</v>
      </c>
      <c r="F164" s="160" t="s">
        <v>66</v>
      </c>
      <c r="G164" s="160" t="s">
        <v>66</v>
      </c>
      <c r="H164" s="160" t="s">
        <v>66</v>
      </c>
      <c r="I164" s="34" t="s">
        <v>1163</v>
      </c>
    </row>
    <row r="165" hidden="1">
      <c r="A165" s="26">
        <v>297.0</v>
      </c>
      <c r="B165" s="26" t="s">
        <v>54</v>
      </c>
      <c r="C165" s="34" t="s">
        <v>228</v>
      </c>
      <c r="D165" s="28"/>
      <c r="E165" s="160" t="s">
        <v>66</v>
      </c>
      <c r="F165" s="160" t="s">
        <v>66</v>
      </c>
      <c r="G165" s="160" t="s">
        <v>66</v>
      </c>
      <c r="H165" s="160" t="s">
        <v>66</v>
      </c>
      <c r="I165" s="34" t="s">
        <v>675</v>
      </c>
    </row>
    <row r="166" hidden="1">
      <c r="A166" s="26">
        <v>298.0</v>
      </c>
      <c r="B166" s="26" t="s">
        <v>54</v>
      </c>
      <c r="C166" s="34" t="s">
        <v>76</v>
      </c>
      <c r="D166" s="28"/>
      <c r="E166" s="160" t="s">
        <v>66</v>
      </c>
      <c r="F166" s="160" t="s">
        <v>66</v>
      </c>
      <c r="G166" s="160" t="s">
        <v>66</v>
      </c>
      <c r="H166" s="160" t="s">
        <v>66</v>
      </c>
      <c r="I166" s="34" t="s">
        <v>1166</v>
      </c>
    </row>
    <row r="167" hidden="1">
      <c r="A167" s="26">
        <v>299.0</v>
      </c>
      <c r="B167" s="26" t="s">
        <v>54</v>
      </c>
      <c r="C167" s="34" t="s">
        <v>237</v>
      </c>
      <c r="D167" s="28"/>
      <c r="E167" s="160" t="s">
        <v>66</v>
      </c>
      <c r="F167" s="160" t="s">
        <v>66</v>
      </c>
      <c r="G167" s="160" t="s">
        <v>66</v>
      </c>
      <c r="H167" s="160" t="s">
        <v>66</v>
      </c>
      <c r="I167" s="34" t="s">
        <v>656</v>
      </c>
    </row>
    <row r="168" hidden="1">
      <c r="A168" s="26">
        <v>300.0</v>
      </c>
      <c r="B168" s="26" t="s">
        <v>54</v>
      </c>
      <c r="C168" s="34" t="s">
        <v>243</v>
      </c>
      <c r="D168" s="28"/>
      <c r="E168" s="160" t="s">
        <v>66</v>
      </c>
      <c r="F168" s="160" t="s">
        <v>66</v>
      </c>
      <c r="G168" s="160" t="s">
        <v>66</v>
      </c>
      <c r="H168" s="160" t="s">
        <v>66</v>
      </c>
      <c r="I168" s="34" t="s">
        <v>1170</v>
      </c>
    </row>
    <row r="169" hidden="1">
      <c r="A169" s="26">
        <v>301.0</v>
      </c>
      <c r="B169" s="26" t="s">
        <v>54</v>
      </c>
      <c r="C169" s="34" t="s">
        <v>249</v>
      </c>
      <c r="D169" s="28"/>
      <c r="E169" s="160" t="s">
        <v>66</v>
      </c>
      <c r="F169" s="160" t="s">
        <v>66</v>
      </c>
      <c r="G169" s="160" t="s">
        <v>66</v>
      </c>
      <c r="H169" s="160" t="s">
        <v>66</v>
      </c>
      <c r="I169" s="34" t="s">
        <v>1173</v>
      </c>
    </row>
    <row r="170" hidden="1">
      <c r="A170" s="26">
        <v>302.0</v>
      </c>
      <c r="B170" s="26" t="s">
        <v>54</v>
      </c>
      <c r="C170" s="34" t="s">
        <v>256</v>
      </c>
      <c r="D170" s="28"/>
      <c r="E170" s="160" t="s">
        <v>66</v>
      </c>
      <c r="F170" s="160" t="s">
        <v>66</v>
      </c>
      <c r="G170" s="160" t="s">
        <v>66</v>
      </c>
      <c r="H170" s="160" t="s">
        <v>66</v>
      </c>
      <c r="I170" s="34" t="s">
        <v>1176</v>
      </c>
    </row>
    <row r="171" hidden="1">
      <c r="A171" s="26">
        <v>303.0</v>
      </c>
      <c r="B171" s="26" t="s">
        <v>54</v>
      </c>
      <c r="C171" s="34" t="s">
        <v>261</v>
      </c>
      <c r="D171" s="28"/>
      <c r="E171" s="160" t="s">
        <v>66</v>
      </c>
      <c r="F171" s="160" t="s">
        <v>66</v>
      </c>
      <c r="G171" s="160" t="s">
        <v>66</v>
      </c>
      <c r="H171" s="160" t="s">
        <v>66</v>
      </c>
      <c r="I171" s="34" t="s">
        <v>1178</v>
      </c>
    </row>
    <row r="172" hidden="1">
      <c r="A172" s="26">
        <v>304.0</v>
      </c>
      <c r="B172" s="26" t="s">
        <v>54</v>
      </c>
      <c r="C172" s="34" t="s">
        <v>266</v>
      </c>
      <c r="D172" s="28"/>
      <c r="E172" s="160" t="s">
        <v>66</v>
      </c>
      <c r="F172" s="160" t="s">
        <v>66</v>
      </c>
      <c r="G172" s="160" t="s">
        <v>66</v>
      </c>
      <c r="H172" s="160" t="s">
        <v>66</v>
      </c>
      <c r="I172" s="34" t="s">
        <v>675</v>
      </c>
    </row>
    <row r="173" hidden="1">
      <c r="A173" s="26">
        <v>305.0</v>
      </c>
      <c r="B173" s="26" t="s">
        <v>54</v>
      </c>
      <c r="C173" s="34" t="s">
        <v>274</v>
      </c>
      <c r="D173" s="28"/>
      <c r="E173" s="160" t="s">
        <v>66</v>
      </c>
      <c r="F173" s="160" t="s">
        <v>66</v>
      </c>
      <c r="G173" s="160" t="s">
        <v>66</v>
      </c>
      <c r="H173" s="160" t="s">
        <v>66</v>
      </c>
      <c r="I173" s="34" t="s">
        <v>743</v>
      </c>
    </row>
    <row r="174" hidden="1">
      <c r="A174" s="26">
        <v>306.0</v>
      </c>
      <c r="B174" s="26" t="s">
        <v>54</v>
      </c>
      <c r="C174" s="34" t="s">
        <v>282</v>
      </c>
      <c r="D174" s="28"/>
      <c r="E174" s="160" t="s">
        <v>66</v>
      </c>
      <c r="F174" s="160" t="s">
        <v>66</v>
      </c>
      <c r="G174" s="160" t="s">
        <v>66</v>
      </c>
      <c r="H174" s="160" t="s">
        <v>66</v>
      </c>
      <c r="I174" s="34" t="s">
        <v>743</v>
      </c>
    </row>
    <row r="175" hidden="1">
      <c r="A175" s="26">
        <v>307.0</v>
      </c>
      <c r="B175" s="26" t="s">
        <v>54</v>
      </c>
      <c r="C175" s="34" t="s">
        <v>283</v>
      </c>
      <c r="D175" s="28"/>
      <c r="E175" s="160" t="s">
        <v>66</v>
      </c>
      <c r="F175" s="160" t="s">
        <v>66</v>
      </c>
      <c r="G175" s="160" t="s">
        <v>66</v>
      </c>
      <c r="H175" s="160" t="s">
        <v>66</v>
      </c>
      <c r="I175" s="34" t="s">
        <v>675</v>
      </c>
    </row>
    <row r="176" hidden="1">
      <c r="A176" s="26">
        <v>308.0</v>
      </c>
      <c r="B176" s="26" t="s">
        <v>54</v>
      </c>
      <c r="C176" s="34" t="s">
        <v>285</v>
      </c>
      <c r="D176" s="28"/>
      <c r="E176" s="160" t="s">
        <v>66</v>
      </c>
      <c r="F176" s="160" t="s">
        <v>66</v>
      </c>
      <c r="G176" s="160" t="s">
        <v>66</v>
      </c>
      <c r="H176" s="160" t="s">
        <v>66</v>
      </c>
      <c r="I176" s="34" t="s">
        <v>675</v>
      </c>
    </row>
    <row r="177" hidden="1">
      <c r="A177" s="26">
        <v>309.0</v>
      </c>
      <c r="B177" s="26" t="s">
        <v>54</v>
      </c>
      <c r="C177" s="34" t="s">
        <v>287</v>
      </c>
      <c r="D177" s="28"/>
      <c r="E177" s="160" t="s">
        <v>66</v>
      </c>
      <c r="F177" s="160" t="s">
        <v>66</v>
      </c>
      <c r="G177" s="160" t="s">
        <v>66</v>
      </c>
      <c r="H177" s="160" t="s">
        <v>66</v>
      </c>
      <c r="I177" s="34" t="s">
        <v>743</v>
      </c>
    </row>
    <row r="178" hidden="1">
      <c r="A178" s="26">
        <v>310.0</v>
      </c>
      <c r="B178" s="26" t="s">
        <v>54</v>
      </c>
      <c r="C178" s="34" t="s">
        <v>288</v>
      </c>
      <c r="D178" s="28"/>
      <c r="E178" s="160" t="s">
        <v>66</v>
      </c>
      <c r="F178" s="160" t="s">
        <v>66</v>
      </c>
      <c r="G178" s="160" t="s">
        <v>66</v>
      </c>
      <c r="H178" s="160" t="s">
        <v>66</v>
      </c>
      <c r="I178" s="34" t="s">
        <v>743</v>
      </c>
    </row>
    <row r="179" hidden="1">
      <c r="A179" s="26">
        <v>311.0</v>
      </c>
      <c r="B179" s="26" t="s">
        <v>54</v>
      </c>
      <c r="C179" s="34" t="s">
        <v>290</v>
      </c>
      <c r="D179" s="28"/>
      <c r="E179" s="160" t="s">
        <v>66</v>
      </c>
      <c r="F179" s="160" t="s">
        <v>66</v>
      </c>
      <c r="G179" s="160" t="s">
        <v>66</v>
      </c>
      <c r="H179" s="160" t="s">
        <v>66</v>
      </c>
      <c r="I179" s="34" t="s">
        <v>1192</v>
      </c>
    </row>
    <row r="180" hidden="1">
      <c r="A180" s="26">
        <v>312.0</v>
      </c>
      <c r="B180" s="26" t="s">
        <v>54</v>
      </c>
      <c r="C180" s="34" t="s">
        <v>292</v>
      </c>
      <c r="D180" s="28"/>
      <c r="E180" s="160" t="s">
        <v>66</v>
      </c>
      <c r="F180" s="160" t="s">
        <v>66</v>
      </c>
      <c r="G180" s="160" t="s">
        <v>66</v>
      </c>
      <c r="H180" s="160" t="s">
        <v>66</v>
      </c>
      <c r="I180" s="34" t="s">
        <v>675</v>
      </c>
    </row>
    <row r="181" hidden="1">
      <c r="A181" s="26">
        <v>313.0</v>
      </c>
      <c r="B181" s="26" t="s">
        <v>54</v>
      </c>
      <c r="C181" s="34" t="s">
        <v>296</v>
      </c>
      <c r="D181" s="28"/>
      <c r="E181" s="160" t="s">
        <v>66</v>
      </c>
      <c r="F181" s="160" t="s">
        <v>66</v>
      </c>
      <c r="G181" s="160" t="s">
        <v>66</v>
      </c>
      <c r="H181" s="160" t="s">
        <v>66</v>
      </c>
      <c r="I181" s="34" t="s">
        <v>743</v>
      </c>
    </row>
    <row r="182" hidden="1">
      <c r="A182" s="26">
        <v>314.0</v>
      </c>
      <c r="B182" s="26" t="s">
        <v>54</v>
      </c>
      <c r="C182" s="34" t="s">
        <v>283</v>
      </c>
      <c r="D182" s="28"/>
      <c r="E182" s="160" t="s">
        <v>66</v>
      </c>
      <c r="F182" s="160" t="s">
        <v>66</v>
      </c>
      <c r="G182" s="160" t="s">
        <v>66</v>
      </c>
      <c r="H182" s="160" t="s">
        <v>66</v>
      </c>
      <c r="I182" s="34" t="s">
        <v>743</v>
      </c>
    </row>
    <row r="183" hidden="1">
      <c r="A183" s="26">
        <v>315.0</v>
      </c>
      <c r="B183" s="26" t="s">
        <v>54</v>
      </c>
      <c r="C183" s="34" t="s">
        <v>316</v>
      </c>
      <c r="D183" s="28"/>
      <c r="E183" s="160" t="s">
        <v>66</v>
      </c>
      <c r="F183" s="160" t="s">
        <v>66</v>
      </c>
      <c r="G183" s="160" t="s">
        <v>66</v>
      </c>
      <c r="H183" s="160" t="s">
        <v>66</v>
      </c>
      <c r="I183" s="34" t="s">
        <v>743</v>
      </c>
    </row>
    <row r="184" hidden="1">
      <c r="A184" s="26">
        <v>316.0</v>
      </c>
      <c r="B184" s="26" t="s">
        <v>54</v>
      </c>
      <c r="C184" s="34" t="s">
        <v>317</v>
      </c>
      <c r="D184" s="28"/>
      <c r="E184" s="160" t="s">
        <v>66</v>
      </c>
      <c r="F184" s="160" t="s">
        <v>66</v>
      </c>
      <c r="G184" s="160" t="s">
        <v>66</v>
      </c>
      <c r="H184" s="160" t="s">
        <v>66</v>
      </c>
      <c r="I184" s="34" t="s">
        <v>1203</v>
      </c>
    </row>
    <row r="185" hidden="1">
      <c r="A185" s="26">
        <v>317.0</v>
      </c>
      <c r="B185" s="26" t="s">
        <v>54</v>
      </c>
      <c r="C185" s="34" t="s">
        <v>318</v>
      </c>
      <c r="D185" s="28"/>
      <c r="E185" s="160" t="s">
        <v>66</v>
      </c>
      <c r="F185" s="160" t="s">
        <v>66</v>
      </c>
      <c r="G185" s="160" t="s">
        <v>66</v>
      </c>
      <c r="H185" s="160" t="s">
        <v>66</v>
      </c>
      <c r="I185" s="34" t="s">
        <v>1206</v>
      </c>
    </row>
    <row r="186" hidden="1">
      <c r="A186" s="26">
        <v>318.0</v>
      </c>
      <c r="B186" s="26" t="s">
        <v>54</v>
      </c>
      <c r="C186" s="34" t="s">
        <v>320</v>
      </c>
      <c r="D186" s="28"/>
      <c r="E186" s="160" t="s">
        <v>66</v>
      </c>
      <c r="F186" s="160" t="s">
        <v>66</v>
      </c>
      <c r="G186" s="160" t="s">
        <v>66</v>
      </c>
      <c r="H186" s="160" t="s">
        <v>66</v>
      </c>
      <c r="I186" s="34" t="s">
        <v>1209</v>
      </c>
    </row>
    <row r="187" hidden="1">
      <c r="A187" s="26">
        <v>319.0</v>
      </c>
      <c r="B187" s="26" t="s">
        <v>54</v>
      </c>
      <c r="C187" s="34" t="s">
        <v>321</v>
      </c>
      <c r="D187" s="28"/>
      <c r="E187" s="160" t="s">
        <v>66</v>
      </c>
      <c r="F187" s="160" t="s">
        <v>66</v>
      </c>
      <c r="G187" s="160" t="s">
        <v>66</v>
      </c>
      <c r="H187" s="160" t="s">
        <v>66</v>
      </c>
      <c r="I187" s="34" t="s">
        <v>1211</v>
      </c>
    </row>
    <row r="188" hidden="1">
      <c r="A188" s="26">
        <v>320.0</v>
      </c>
      <c r="B188" s="26" t="s">
        <v>54</v>
      </c>
      <c r="C188" s="34" t="s">
        <v>322</v>
      </c>
      <c r="D188" s="28"/>
      <c r="E188" s="160" t="s">
        <v>66</v>
      </c>
      <c r="F188" s="160" t="s">
        <v>66</v>
      </c>
      <c r="G188" s="160" t="s">
        <v>66</v>
      </c>
      <c r="H188" s="160" t="s">
        <v>66</v>
      </c>
      <c r="I188" s="34" t="s">
        <v>675</v>
      </c>
    </row>
    <row r="189" hidden="1">
      <c r="A189" s="26">
        <v>321.0</v>
      </c>
      <c r="B189" s="26" t="s">
        <v>54</v>
      </c>
      <c r="C189" s="34" t="s">
        <v>328</v>
      </c>
      <c r="D189" s="28"/>
      <c r="E189" s="160" t="s">
        <v>66</v>
      </c>
      <c r="F189" s="160" t="s">
        <v>66</v>
      </c>
      <c r="G189" s="160" t="s">
        <v>66</v>
      </c>
      <c r="H189" s="160" t="s">
        <v>66</v>
      </c>
      <c r="I189" s="34" t="s">
        <v>1215</v>
      </c>
    </row>
    <row r="190" hidden="1">
      <c r="A190" s="26">
        <v>322.0</v>
      </c>
      <c r="B190" s="26" t="s">
        <v>54</v>
      </c>
      <c r="C190" s="34" t="s">
        <v>329</v>
      </c>
      <c r="D190" s="28"/>
      <c r="E190" s="160" t="s">
        <v>66</v>
      </c>
      <c r="F190" s="160" t="s">
        <v>66</v>
      </c>
      <c r="G190" s="160" t="s">
        <v>66</v>
      </c>
      <c r="H190" s="160" t="s">
        <v>66</v>
      </c>
      <c r="I190" s="34" t="s">
        <v>1218</v>
      </c>
    </row>
    <row r="191" hidden="1">
      <c r="A191" s="26">
        <v>323.0</v>
      </c>
      <c r="B191" s="26" t="s">
        <v>54</v>
      </c>
      <c r="C191" s="34" t="s">
        <v>330</v>
      </c>
      <c r="D191" s="28"/>
      <c r="E191" s="160" t="s">
        <v>66</v>
      </c>
      <c r="F191" s="160" t="s">
        <v>66</v>
      </c>
      <c r="G191" s="160" t="s">
        <v>66</v>
      </c>
      <c r="H191" s="160" t="s">
        <v>66</v>
      </c>
      <c r="I191" s="34" t="s">
        <v>743</v>
      </c>
    </row>
    <row r="192" hidden="1">
      <c r="A192" s="26">
        <v>324.0</v>
      </c>
      <c r="B192" s="26" t="s">
        <v>54</v>
      </c>
      <c r="C192" s="34" t="s">
        <v>331</v>
      </c>
      <c r="D192" s="28"/>
      <c r="E192" s="160" t="s">
        <v>66</v>
      </c>
      <c r="F192" s="160" t="s">
        <v>66</v>
      </c>
      <c r="G192" s="160" t="s">
        <v>66</v>
      </c>
      <c r="H192" s="160" t="s">
        <v>66</v>
      </c>
      <c r="I192" s="34" t="s">
        <v>1223</v>
      </c>
    </row>
    <row r="193" hidden="1">
      <c r="A193" s="26">
        <v>325.0</v>
      </c>
      <c r="B193" s="26" t="s">
        <v>54</v>
      </c>
      <c r="C193" s="34" t="s">
        <v>332</v>
      </c>
      <c r="D193" s="28"/>
      <c r="E193" s="160" t="s">
        <v>66</v>
      </c>
      <c r="F193" s="160" t="s">
        <v>66</v>
      </c>
      <c r="G193" s="160" t="s">
        <v>66</v>
      </c>
      <c r="H193" s="160" t="s">
        <v>66</v>
      </c>
      <c r="I193" s="34" t="s">
        <v>1225</v>
      </c>
    </row>
    <row r="194" hidden="1">
      <c r="A194" s="26">
        <v>326.0</v>
      </c>
      <c r="B194" s="26" t="s">
        <v>54</v>
      </c>
      <c r="C194" s="34" t="s">
        <v>334</v>
      </c>
      <c r="D194" s="28"/>
      <c r="E194" s="160" t="s">
        <v>66</v>
      </c>
      <c r="F194" s="160" t="s">
        <v>66</v>
      </c>
      <c r="G194" s="160" t="s">
        <v>66</v>
      </c>
      <c r="H194" s="160" t="s">
        <v>66</v>
      </c>
      <c r="I194" s="34" t="s">
        <v>1228</v>
      </c>
    </row>
    <row r="195" hidden="1">
      <c r="A195" s="26">
        <v>327.0</v>
      </c>
      <c r="B195" s="26" t="s">
        <v>54</v>
      </c>
      <c r="C195" s="34" t="s">
        <v>336</v>
      </c>
      <c r="D195" s="28"/>
      <c r="E195" s="160" t="s">
        <v>66</v>
      </c>
      <c r="F195" s="160" t="s">
        <v>66</v>
      </c>
      <c r="G195" s="160" t="s">
        <v>66</v>
      </c>
      <c r="H195" s="160" t="s">
        <v>66</v>
      </c>
      <c r="I195" s="34" t="s">
        <v>1229</v>
      </c>
    </row>
    <row r="196" hidden="1">
      <c r="A196" s="26">
        <v>328.0</v>
      </c>
      <c r="B196" s="26" t="s">
        <v>54</v>
      </c>
      <c r="C196" s="34" t="s">
        <v>338</v>
      </c>
      <c r="D196" s="28"/>
      <c r="E196" s="160" t="s">
        <v>66</v>
      </c>
      <c r="F196" s="160" t="s">
        <v>66</v>
      </c>
      <c r="G196" s="160" t="s">
        <v>66</v>
      </c>
      <c r="H196" s="160" t="s">
        <v>66</v>
      </c>
      <c r="I196" s="34" t="s">
        <v>675</v>
      </c>
    </row>
    <row r="197" hidden="1">
      <c r="A197" s="26">
        <v>329.0</v>
      </c>
      <c r="B197" s="26" t="s">
        <v>54</v>
      </c>
      <c r="C197" s="34" t="s">
        <v>339</v>
      </c>
      <c r="D197" s="28"/>
      <c r="E197" s="160" t="s">
        <v>66</v>
      </c>
      <c r="F197" s="160" t="s">
        <v>66</v>
      </c>
      <c r="G197" s="160" t="s">
        <v>66</v>
      </c>
      <c r="H197" s="160" t="s">
        <v>66</v>
      </c>
      <c r="I197" s="34" t="s">
        <v>951</v>
      </c>
    </row>
    <row r="198" hidden="1">
      <c r="A198" s="26">
        <v>330.0</v>
      </c>
      <c r="B198" s="26" t="s">
        <v>54</v>
      </c>
      <c r="C198" s="34" t="s">
        <v>340</v>
      </c>
      <c r="D198" s="28"/>
      <c r="E198" s="160" t="s">
        <v>66</v>
      </c>
      <c r="F198" s="160" t="s">
        <v>66</v>
      </c>
      <c r="G198" s="160" t="s">
        <v>66</v>
      </c>
      <c r="H198" s="160" t="s">
        <v>66</v>
      </c>
      <c r="I198" s="34" t="s">
        <v>856</v>
      </c>
    </row>
    <row r="199" hidden="1">
      <c r="A199" s="26">
        <v>331.0</v>
      </c>
      <c r="B199" s="26" t="s">
        <v>54</v>
      </c>
      <c r="C199" s="34" t="s">
        <v>341</v>
      </c>
      <c r="D199" s="28"/>
      <c r="E199" s="160" t="s">
        <v>66</v>
      </c>
      <c r="F199" s="160" t="s">
        <v>66</v>
      </c>
      <c r="G199" s="160" t="s">
        <v>66</v>
      </c>
      <c r="H199" s="160" t="s">
        <v>66</v>
      </c>
      <c r="I199" s="34" t="s">
        <v>675</v>
      </c>
    </row>
    <row r="200" hidden="1">
      <c r="A200" s="26">
        <v>332.0</v>
      </c>
      <c r="B200" s="26" t="s">
        <v>54</v>
      </c>
      <c r="C200" s="34" t="s">
        <v>353</v>
      </c>
      <c r="D200" s="28"/>
      <c r="E200" s="160" t="s">
        <v>66</v>
      </c>
      <c r="F200" s="160" t="s">
        <v>66</v>
      </c>
      <c r="G200" s="160" t="s">
        <v>66</v>
      </c>
      <c r="H200" s="160" t="s">
        <v>66</v>
      </c>
      <c r="I200" s="34" t="s">
        <v>1139</v>
      </c>
    </row>
    <row r="201" hidden="1">
      <c r="A201" s="26">
        <v>333.0</v>
      </c>
      <c r="B201" s="26" t="s">
        <v>54</v>
      </c>
      <c r="C201" s="34" t="s">
        <v>355</v>
      </c>
      <c r="D201" s="28"/>
      <c r="E201" s="160" t="s">
        <v>66</v>
      </c>
      <c r="F201" s="160" t="s">
        <v>66</v>
      </c>
      <c r="G201" s="160" t="s">
        <v>66</v>
      </c>
      <c r="H201" s="160" t="s">
        <v>66</v>
      </c>
      <c r="I201" s="34" t="s">
        <v>799</v>
      </c>
    </row>
    <row r="202" hidden="1">
      <c r="A202" s="26">
        <v>334.0</v>
      </c>
      <c r="B202" s="26" t="s">
        <v>54</v>
      </c>
      <c r="C202" s="34" t="s">
        <v>356</v>
      </c>
      <c r="D202" s="28"/>
      <c r="E202" s="160" t="s">
        <v>66</v>
      </c>
      <c r="F202" s="160" t="s">
        <v>66</v>
      </c>
      <c r="G202" s="160" t="s">
        <v>66</v>
      </c>
      <c r="H202" s="160" t="s">
        <v>66</v>
      </c>
      <c r="I202" s="34" t="s">
        <v>1242</v>
      </c>
    </row>
    <row r="203" hidden="1">
      <c r="A203" s="26">
        <v>335.0</v>
      </c>
      <c r="B203" s="26" t="s">
        <v>54</v>
      </c>
      <c r="C203" s="34" t="s">
        <v>357</v>
      </c>
      <c r="D203" s="28"/>
      <c r="E203" s="160" t="s">
        <v>66</v>
      </c>
      <c r="F203" s="160" t="s">
        <v>66</v>
      </c>
      <c r="G203" s="160" t="s">
        <v>66</v>
      </c>
      <c r="H203" s="160" t="s">
        <v>66</v>
      </c>
      <c r="I203" s="34" t="s">
        <v>1245</v>
      </c>
    </row>
    <row r="204" hidden="1">
      <c r="A204" s="26">
        <v>336.0</v>
      </c>
      <c r="B204" s="26" t="s">
        <v>54</v>
      </c>
      <c r="C204" s="34" t="s">
        <v>156</v>
      </c>
      <c r="D204" s="28"/>
      <c r="E204" s="160" t="s">
        <v>66</v>
      </c>
      <c r="F204" s="160" t="s">
        <v>66</v>
      </c>
      <c r="G204" s="160" t="s">
        <v>66</v>
      </c>
      <c r="H204" s="160" t="s">
        <v>66</v>
      </c>
      <c r="I204" s="34" t="s">
        <v>1246</v>
      </c>
    </row>
    <row r="205" hidden="1">
      <c r="A205" s="26">
        <v>337.0</v>
      </c>
      <c r="B205" s="26" t="s">
        <v>54</v>
      </c>
      <c r="C205" s="34" t="s">
        <v>358</v>
      </c>
      <c r="D205" s="28"/>
      <c r="E205" s="160" t="s">
        <v>66</v>
      </c>
      <c r="F205" s="160" t="s">
        <v>66</v>
      </c>
      <c r="G205" s="160" t="s">
        <v>66</v>
      </c>
      <c r="H205" s="160" t="s">
        <v>66</v>
      </c>
      <c r="I205" s="34" t="s">
        <v>742</v>
      </c>
    </row>
    <row r="206" hidden="1">
      <c r="A206" s="26">
        <v>338.0</v>
      </c>
      <c r="B206" s="26" t="s">
        <v>54</v>
      </c>
      <c r="C206" s="34" t="s">
        <v>359</v>
      </c>
      <c r="D206" s="28"/>
      <c r="E206" s="160" t="s">
        <v>66</v>
      </c>
      <c r="F206" s="160" t="s">
        <v>66</v>
      </c>
      <c r="G206" s="160" t="s">
        <v>66</v>
      </c>
      <c r="H206" s="160" t="s">
        <v>66</v>
      </c>
      <c r="I206" s="34" t="s">
        <v>675</v>
      </c>
    </row>
    <row r="207" hidden="1">
      <c r="A207" s="26">
        <v>339.0</v>
      </c>
      <c r="B207" s="26" t="s">
        <v>54</v>
      </c>
      <c r="C207" s="34" t="s">
        <v>360</v>
      </c>
      <c r="D207" s="28"/>
      <c r="E207" s="160" t="s">
        <v>66</v>
      </c>
      <c r="F207" s="160" t="s">
        <v>66</v>
      </c>
      <c r="G207" s="160" t="s">
        <v>66</v>
      </c>
      <c r="H207" s="160" t="s">
        <v>66</v>
      </c>
      <c r="I207" s="34" t="s">
        <v>1252</v>
      </c>
    </row>
    <row r="208" hidden="1">
      <c r="A208" s="26">
        <v>340.0</v>
      </c>
      <c r="B208" s="26" t="s">
        <v>54</v>
      </c>
      <c r="C208" s="34" t="s">
        <v>361</v>
      </c>
      <c r="D208" s="28"/>
      <c r="E208" s="160" t="s">
        <v>66</v>
      </c>
      <c r="F208" s="160" t="s">
        <v>66</v>
      </c>
      <c r="G208" s="160" t="s">
        <v>66</v>
      </c>
      <c r="H208" s="160" t="s">
        <v>66</v>
      </c>
      <c r="I208" s="34" t="s">
        <v>858</v>
      </c>
    </row>
    <row r="209" hidden="1">
      <c r="A209" s="26">
        <v>341.0</v>
      </c>
      <c r="B209" s="26" t="s">
        <v>54</v>
      </c>
      <c r="C209" s="34" t="s">
        <v>363</v>
      </c>
      <c r="D209" s="28"/>
      <c r="E209" s="160" t="s">
        <v>66</v>
      </c>
      <c r="F209" s="160" t="s">
        <v>66</v>
      </c>
      <c r="G209" s="160" t="s">
        <v>66</v>
      </c>
      <c r="H209" s="160" t="s">
        <v>66</v>
      </c>
      <c r="I209" s="34" t="s">
        <v>1257</v>
      </c>
    </row>
    <row r="210" hidden="1">
      <c r="A210" s="26">
        <v>342.0</v>
      </c>
      <c r="B210" s="26" t="s">
        <v>54</v>
      </c>
      <c r="C210" s="34" t="s">
        <v>364</v>
      </c>
      <c r="D210" s="28"/>
      <c r="E210" s="160" t="s">
        <v>66</v>
      </c>
      <c r="F210" s="160" t="s">
        <v>66</v>
      </c>
      <c r="G210" s="160" t="s">
        <v>66</v>
      </c>
      <c r="H210" s="160" t="s">
        <v>66</v>
      </c>
      <c r="I210" s="34" t="s">
        <v>1174</v>
      </c>
    </row>
    <row r="211" hidden="1">
      <c r="A211" s="26">
        <v>343.0</v>
      </c>
      <c r="B211" s="26" t="s">
        <v>54</v>
      </c>
      <c r="C211" s="34" t="s">
        <v>365</v>
      </c>
      <c r="D211" s="28"/>
      <c r="E211" s="160" t="s">
        <v>66</v>
      </c>
      <c r="F211" s="160" t="s">
        <v>66</v>
      </c>
      <c r="G211" s="160" t="s">
        <v>66</v>
      </c>
      <c r="H211" s="160" t="s">
        <v>66</v>
      </c>
      <c r="I211" s="34" t="s">
        <v>1263</v>
      </c>
    </row>
    <row r="212" hidden="1">
      <c r="A212" s="26">
        <v>344.0</v>
      </c>
      <c r="B212" s="26" t="s">
        <v>54</v>
      </c>
      <c r="C212" s="34" t="s">
        <v>366</v>
      </c>
      <c r="D212" s="28"/>
      <c r="E212" s="160" t="s">
        <v>66</v>
      </c>
      <c r="F212" s="160" t="s">
        <v>66</v>
      </c>
      <c r="G212" s="160" t="s">
        <v>66</v>
      </c>
      <c r="H212" s="160" t="s">
        <v>66</v>
      </c>
      <c r="I212" s="34" t="s">
        <v>1266</v>
      </c>
    </row>
    <row r="213" hidden="1">
      <c r="A213" s="26">
        <v>346.0</v>
      </c>
      <c r="B213" s="26" t="s">
        <v>54</v>
      </c>
      <c r="C213" s="34" t="s">
        <v>367</v>
      </c>
      <c r="D213" s="28"/>
      <c r="E213" s="160" t="s">
        <v>66</v>
      </c>
      <c r="F213" s="160" t="s">
        <v>66</v>
      </c>
      <c r="G213" s="160" t="s">
        <v>66</v>
      </c>
      <c r="H213" s="160" t="s">
        <v>66</v>
      </c>
      <c r="I213" s="26"/>
    </row>
    <row r="214" hidden="1">
      <c r="A214" s="26">
        <v>347.0</v>
      </c>
      <c r="B214" s="26" t="s">
        <v>54</v>
      </c>
      <c r="C214" s="34" t="s">
        <v>368</v>
      </c>
      <c r="D214" s="28"/>
      <c r="E214" s="160" t="s">
        <v>66</v>
      </c>
      <c r="F214" s="160" t="s">
        <v>66</v>
      </c>
      <c r="G214" s="160" t="s">
        <v>66</v>
      </c>
      <c r="H214" s="160" t="s">
        <v>66</v>
      </c>
      <c r="I214" s="26"/>
    </row>
    <row r="215" hidden="1">
      <c r="A215" s="26">
        <v>348.0</v>
      </c>
      <c r="B215" s="26" t="s">
        <v>54</v>
      </c>
      <c r="C215" s="34" t="s">
        <v>376</v>
      </c>
      <c r="D215" s="28"/>
      <c r="E215" s="160" t="s">
        <v>66</v>
      </c>
      <c r="F215" s="160" t="s">
        <v>66</v>
      </c>
      <c r="G215" s="160" t="s">
        <v>66</v>
      </c>
      <c r="H215" s="160" t="s">
        <v>66</v>
      </c>
      <c r="I215" s="34" t="s">
        <v>675</v>
      </c>
    </row>
    <row r="216" hidden="1">
      <c r="A216" s="26">
        <v>349.0</v>
      </c>
      <c r="B216" s="26" t="s">
        <v>54</v>
      </c>
      <c r="C216" s="34" t="s">
        <v>377</v>
      </c>
      <c r="D216" s="28"/>
      <c r="E216" s="160" t="s">
        <v>66</v>
      </c>
      <c r="F216" s="160" t="s">
        <v>66</v>
      </c>
      <c r="G216" s="160" t="s">
        <v>66</v>
      </c>
      <c r="H216" s="160" t="s">
        <v>66</v>
      </c>
      <c r="I216" s="34" t="s">
        <v>1273</v>
      </c>
    </row>
    <row r="217" hidden="1">
      <c r="A217" s="26">
        <v>350.0</v>
      </c>
      <c r="B217" s="26" t="s">
        <v>54</v>
      </c>
      <c r="C217" s="34" t="s">
        <v>378</v>
      </c>
      <c r="D217" s="28"/>
      <c r="E217" s="160" t="s">
        <v>66</v>
      </c>
      <c r="F217" s="160" t="s">
        <v>66</v>
      </c>
      <c r="G217" s="160" t="s">
        <v>66</v>
      </c>
      <c r="H217" s="160" t="s">
        <v>66</v>
      </c>
      <c r="I217" s="34" t="s">
        <v>1275</v>
      </c>
    </row>
    <row r="218" hidden="1">
      <c r="A218" s="26">
        <v>351.0</v>
      </c>
      <c r="B218" s="26" t="s">
        <v>54</v>
      </c>
      <c r="C218" s="34" t="s">
        <v>379</v>
      </c>
      <c r="D218" s="28"/>
      <c r="E218" s="160" t="s">
        <v>66</v>
      </c>
      <c r="F218" s="160" t="s">
        <v>66</v>
      </c>
      <c r="G218" s="160" t="s">
        <v>66</v>
      </c>
      <c r="H218" s="160" t="s">
        <v>66</v>
      </c>
      <c r="I218" s="34" t="s">
        <v>1278</v>
      </c>
    </row>
    <row r="219" hidden="1">
      <c r="A219" s="26">
        <v>352.0</v>
      </c>
      <c r="B219" s="26" t="s">
        <v>54</v>
      </c>
      <c r="C219" s="34" t="s">
        <v>381</v>
      </c>
      <c r="D219" s="28"/>
      <c r="E219" s="160" t="s">
        <v>66</v>
      </c>
      <c r="F219" s="160" t="s">
        <v>66</v>
      </c>
      <c r="G219" s="160" t="s">
        <v>66</v>
      </c>
      <c r="H219" s="160" t="s">
        <v>66</v>
      </c>
      <c r="I219" s="34" t="s">
        <v>1279</v>
      </c>
    </row>
    <row r="220" hidden="1">
      <c r="A220" s="26">
        <v>353.0</v>
      </c>
      <c r="B220" s="26" t="s">
        <v>54</v>
      </c>
      <c r="C220" s="34" t="s">
        <v>382</v>
      </c>
      <c r="D220" s="28"/>
      <c r="E220" s="160" t="s">
        <v>66</v>
      </c>
      <c r="F220" s="160" t="s">
        <v>66</v>
      </c>
      <c r="G220" s="160" t="s">
        <v>66</v>
      </c>
      <c r="H220" s="160" t="s">
        <v>66</v>
      </c>
      <c r="I220" s="26"/>
    </row>
    <row r="221" hidden="1">
      <c r="A221" s="26">
        <v>354.0</v>
      </c>
      <c r="B221" s="26" t="s">
        <v>54</v>
      </c>
      <c r="C221" s="34" t="s">
        <v>383</v>
      </c>
      <c r="D221" s="28"/>
      <c r="E221" s="160" t="s">
        <v>66</v>
      </c>
      <c r="F221" s="160" t="s">
        <v>66</v>
      </c>
      <c r="G221" s="160" t="s">
        <v>66</v>
      </c>
      <c r="H221" s="160" t="s">
        <v>66</v>
      </c>
      <c r="I221" s="34" t="s">
        <v>1035</v>
      </c>
    </row>
    <row r="222" hidden="1">
      <c r="A222" s="26">
        <v>355.0</v>
      </c>
      <c r="B222" s="26" t="s">
        <v>54</v>
      </c>
      <c r="C222" s="34" t="s">
        <v>384</v>
      </c>
      <c r="D222" s="28"/>
      <c r="E222" s="160" t="s">
        <v>66</v>
      </c>
      <c r="F222" s="160" t="s">
        <v>66</v>
      </c>
      <c r="G222" s="160" t="s">
        <v>66</v>
      </c>
      <c r="H222" s="160" t="s">
        <v>66</v>
      </c>
      <c r="I222" s="34" t="s">
        <v>1284</v>
      </c>
    </row>
    <row r="223" hidden="1">
      <c r="A223" s="26">
        <v>356.0</v>
      </c>
      <c r="B223" s="26" t="s">
        <v>54</v>
      </c>
      <c r="C223" s="34" t="s">
        <v>386</v>
      </c>
      <c r="D223" s="28"/>
      <c r="E223" s="160" t="s">
        <v>66</v>
      </c>
      <c r="F223" s="160" t="s">
        <v>66</v>
      </c>
      <c r="G223" s="160" t="s">
        <v>66</v>
      </c>
      <c r="H223" s="160" t="s">
        <v>66</v>
      </c>
      <c r="I223" s="34" t="s">
        <v>665</v>
      </c>
    </row>
    <row r="224" hidden="1">
      <c r="A224" s="26">
        <v>357.0</v>
      </c>
      <c r="B224" s="26" t="s">
        <v>54</v>
      </c>
      <c r="C224" s="34" t="s">
        <v>387</v>
      </c>
      <c r="D224" s="28"/>
      <c r="E224" s="160" t="s">
        <v>66</v>
      </c>
      <c r="F224" s="160" t="s">
        <v>66</v>
      </c>
      <c r="G224" s="160" t="s">
        <v>66</v>
      </c>
      <c r="H224" s="160" t="s">
        <v>66</v>
      </c>
      <c r="I224" s="34" t="s">
        <v>1288</v>
      </c>
    </row>
    <row r="225" hidden="1">
      <c r="A225" s="26">
        <v>358.0</v>
      </c>
      <c r="B225" s="26" t="s">
        <v>54</v>
      </c>
      <c r="C225" s="34" t="s">
        <v>388</v>
      </c>
      <c r="D225" s="28"/>
      <c r="E225" s="160" t="s">
        <v>66</v>
      </c>
      <c r="F225" s="160" t="s">
        <v>66</v>
      </c>
      <c r="G225" s="160" t="s">
        <v>66</v>
      </c>
      <c r="H225" s="160" t="s">
        <v>66</v>
      </c>
      <c r="I225" s="34" t="s">
        <v>1291</v>
      </c>
    </row>
    <row r="226" hidden="1">
      <c r="A226" s="26">
        <v>359.0</v>
      </c>
      <c r="B226" s="26" t="s">
        <v>54</v>
      </c>
      <c r="C226" s="34" t="s">
        <v>390</v>
      </c>
      <c r="D226" s="28"/>
      <c r="E226" s="160" t="s">
        <v>66</v>
      </c>
      <c r="F226" s="160" t="s">
        <v>66</v>
      </c>
      <c r="G226" s="160" t="s">
        <v>66</v>
      </c>
      <c r="H226" s="160" t="s">
        <v>66</v>
      </c>
      <c r="I226" s="34" t="s">
        <v>1293</v>
      </c>
    </row>
    <row r="227" hidden="1">
      <c r="A227" s="26">
        <v>360.0</v>
      </c>
      <c r="B227" s="26" t="s">
        <v>54</v>
      </c>
      <c r="C227" s="34" t="s">
        <v>391</v>
      </c>
      <c r="D227" s="28"/>
      <c r="E227" s="160" t="s">
        <v>66</v>
      </c>
      <c r="F227" s="160" t="s">
        <v>66</v>
      </c>
      <c r="G227" s="160" t="s">
        <v>66</v>
      </c>
      <c r="H227" s="160" t="s">
        <v>66</v>
      </c>
      <c r="I227" s="34" t="s">
        <v>927</v>
      </c>
    </row>
    <row r="228" hidden="1">
      <c r="A228" s="26">
        <v>361.0</v>
      </c>
      <c r="B228" s="26" t="s">
        <v>54</v>
      </c>
      <c r="C228" s="34" t="s">
        <v>392</v>
      </c>
      <c r="D228" s="28"/>
      <c r="E228" s="160" t="s">
        <v>66</v>
      </c>
      <c r="F228" s="160" t="s">
        <v>66</v>
      </c>
      <c r="G228" s="160" t="s">
        <v>66</v>
      </c>
      <c r="H228" s="160" t="s">
        <v>66</v>
      </c>
      <c r="I228" s="34" t="s">
        <v>1298</v>
      </c>
    </row>
    <row r="229" hidden="1">
      <c r="A229" s="26">
        <v>362.0</v>
      </c>
      <c r="B229" s="26" t="s">
        <v>54</v>
      </c>
      <c r="C229" s="34" t="s">
        <v>393</v>
      </c>
      <c r="D229" s="28"/>
      <c r="E229" s="160" t="s">
        <v>66</v>
      </c>
      <c r="F229" s="160" t="s">
        <v>66</v>
      </c>
      <c r="G229" s="160" t="s">
        <v>66</v>
      </c>
      <c r="H229" s="160" t="s">
        <v>66</v>
      </c>
      <c r="I229" s="34" t="s">
        <v>1300</v>
      </c>
    </row>
    <row r="230" hidden="1">
      <c r="A230" s="26">
        <v>363.0</v>
      </c>
      <c r="B230" s="26" t="s">
        <v>54</v>
      </c>
      <c r="C230" s="34" t="s">
        <v>394</v>
      </c>
      <c r="D230" s="28"/>
      <c r="E230" s="160" t="s">
        <v>66</v>
      </c>
      <c r="F230" s="160" t="s">
        <v>66</v>
      </c>
      <c r="G230" s="160" t="s">
        <v>66</v>
      </c>
      <c r="H230" s="160" t="s">
        <v>66</v>
      </c>
      <c r="I230" s="34" t="s">
        <v>1303</v>
      </c>
    </row>
    <row r="231" hidden="1">
      <c r="A231" s="26">
        <v>364.0</v>
      </c>
      <c r="B231" s="26" t="s">
        <v>54</v>
      </c>
      <c r="C231" s="34" t="s">
        <v>397</v>
      </c>
      <c r="D231" s="28"/>
      <c r="E231" s="160" t="s">
        <v>66</v>
      </c>
      <c r="F231" s="160" t="s">
        <v>66</v>
      </c>
      <c r="G231" s="160" t="s">
        <v>66</v>
      </c>
      <c r="H231" s="160" t="s">
        <v>66</v>
      </c>
      <c r="I231" s="34" t="s">
        <v>1307</v>
      </c>
    </row>
    <row r="232" hidden="1">
      <c r="A232" s="26">
        <v>366.0</v>
      </c>
      <c r="B232" s="26" t="s">
        <v>54</v>
      </c>
      <c r="C232" s="34" t="s">
        <v>399</v>
      </c>
      <c r="D232" s="28"/>
      <c r="E232" s="160" t="s">
        <v>66</v>
      </c>
      <c r="F232" s="160" t="s">
        <v>66</v>
      </c>
      <c r="G232" s="160" t="s">
        <v>66</v>
      </c>
      <c r="H232" s="160" t="s">
        <v>66</v>
      </c>
      <c r="I232" s="34" t="s">
        <v>921</v>
      </c>
    </row>
    <row r="233" hidden="1">
      <c r="A233" s="26">
        <v>367.0</v>
      </c>
      <c r="B233" s="26" t="s">
        <v>54</v>
      </c>
      <c r="C233" s="34" t="s">
        <v>400</v>
      </c>
      <c r="D233" s="28"/>
      <c r="E233" s="160" t="s">
        <v>66</v>
      </c>
      <c r="F233" s="160" t="s">
        <v>66</v>
      </c>
      <c r="G233" s="160" t="s">
        <v>66</v>
      </c>
      <c r="H233" s="160" t="s">
        <v>66</v>
      </c>
      <c r="I233" s="34" t="s">
        <v>1313</v>
      </c>
    </row>
    <row r="234" hidden="1">
      <c r="A234" s="26">
        <v>368.0</v>
      </c>
      <c r="B234" s="26" t="s">
        <v>54</v>
      </c>
      <c r="C234" s="34" t="s">
        <v>401</v>
      </c>
      <c r="D234" s="28"/>
      <c r="E234" s="160" t="s">
        <v>66</v>
      </c>
      <c r="F234" s="160" t="s">
        <v>66</v>
      </c>
      <c r="G234" s="160" t="s">
        <v>66</v>
      </c>
      <c r="H234" s="160" t="s">
        <v>66</v>
      </c>
      <c r="I234" s="34" t="s">
        <v>1317</v>
      </c>
    </row>
    <row r="235" hidden="1">
      <c r="A235" s="26">
        <v>369.0</v>
      </c>
      <c r="B235" s="26" t="s">
        <v>54</v>
      </c>
      <c r="C235" s="34" t="s">
        <v>404</v>
      </c>
      <c r="D235" s="28"/>
      <c r="E235" s="160" t="s">
        <v>66</v>
      </c>
      <c r="F235" s="160" t="s">
        <v>66</v>
      </c>
      <c r="G235" s="160" t="s">
        <v>66</v>
      </c>
      <c r="H235" s="160" t="s">
        <v>66</v>
      </c>
      <c r="I235" s="26"/>
    </row>
    <row r="236" hidden="1">
      <c r="A236" s="26">
        <v>370.0</v>
      </c>
      <c r="B236" s="26" t="s">
        <v>54</v>
      </c>
      <c r="C236" s="34" t="s">
        <v>205</v>
      </c>
      <c r="D236" s="28"/>
      <c r="E236" s="160" t="s">
        <v>66</v>
      </c>
      <c r="F236" s="160" t="s">
        <v>66</v>
      </c>
      <c r="G236" s="160" t="s">
        <v>66</v>
      </c>
      <c r="H236" s="160" t="s">
        <v>66</v>
      </c>
      <c r="I236" s="26"/>
    </row>
    <row r="237" hidden="1">
      <c r="A237" s="26">
        <v>371.0</v>
      </c>
      <c r="B237" s="26" t="s">
        <v>54</v>
      </c>
      <c r="C237" s="34" t="s">
        <v>413</v>
      </c>
      <c r="D237" s="28"/>
      <c r="E237" s="160" t="s">
        <v>66</v>
      </c>
      <c r="F237" s="160" t="s">
        <v>66</v>
      </c>
      <c r="G237" s="160" t="s">
        <v>66</v>
      </c>
      <c r="H237" s="160" t="s">
        <v>66</v>
      </c>
      <c r="I237" s="34" t="s">
        <v>1324</v>
      </c>
    </row>
    <row r="238" hidden="1">
      <c r="A238" s="26">
        <v>372.0</v>
      </c>
      <c r="B238" s="26" t="s">
        <v>54</v>
      </c>
      <c r="C238" s="34" t="s">
        <v>407</v>
      </c>
      <c r="D238" s="28"/>
      <c r="E238" s="160" t="s">
        <v>66</v>
      </c>
      <c r="F238" s="160" t="s">
        <v>66</v>
      </c>
      <c r="G238" s="160" t="s">
        <v>66</v>
      </c>
      <c r="H238" s="160" t="s">
        <v>66</v>
      </c>
      <c r="I238" s="34" t="s">
        <v>1326</v>
      </c>
    </row>
    <row r="239" hidden="1">
      <c r="A239" s="26">
        <v>373.0</v>
      </c>
      <c r="B239" s="26" t="s">
        <v>54</v>
      </c>
      <c r="C239" s="34" t="s">
        <v>408</v>
      </c>
      <c r="D239" s="28"/>
      <c r="E239" s="160" t="s">
        <v>66</v>
      </c>
      <c r="F239" s="160" t="s">
        <v>66</v>
      </c>
      <c r="G239" s="160" t="s">
        <v>66</v>
      </c>
      <c r="H239" s="160" t="s">
        <v>66</v>
      </c>
      <c r="I239" s="34" t="s">
        <v>1329</v>
      </c>
    </row>
    <row r="240" hidden="1">
      <c r="A240" s="26">
        <v>374.0</v>
      </c>
      <c r="B240" s="26" t="s">
        <v>54</v>
      </c>
      <c r="C240" s="34" t="s">
        <v>409</v>
      </c>
      <c r="D240" s="28"/>
      <c r="E240" s="160" t="s">
        <v>66</v>
      </c>
      <c r="F240" s="160" t="s">
        <v>66</v>
      </c>
      <c r="G240" s="160" t="s">
        <v>66</v>
      </c>
      <c r="H240" s="160" t="s">
        <v>66</v>
      </c>
      <c r="I240" s="26"/>
    </row>
    <row r="241" hidden="1">
      <c r="A241" s="26">
        <v>375.0</v>
      </c>
      <c r="B241" s="26" t="s">
        <v>54</v>
      </c>
      <c r="C241" s="34" t="s">
        <v>410</v>
      </c>
      <c r="D241" s="28"/>
      <c r="E241" s="160" t="s">
        <v>66</v>
      </c>
      <c r="F241" s="160" t="s">
        <v>66</v>
      </c>
      <c r="G241" s="160" t="s">
        <v>66</v>
      </c>
      <c r="H241" s="160" t="s">
        <v>66</v>
      </c>
      <c r="I241" s="34" t="s">
        <v>1334</v>
      </c>
    </row>
    <row r="242" hidden="1">
      <c r="A242" s="26">
        <v>376.0</v>
      </c>
      <c r="B242" s="26" t="s">
        <v>54</v>
      </c>
      <c r="C242" s="34" t="s">
        <v>411</v>
      </c>
      <c r="D242" s="28"/>
      <c r="E242" s="160" t="s">
        <v>66</v>
      </c>
      <c r="F242" s="160" t="s">
        <v>66</v>
      </c>
      <c r="G242" s="160" t="s">
        <v>66</v>
      </c>
      <c r="H242" s="160" t="s">
        <v>66</v>
      </c>
      <c r="I242" s="34" t="s">
        <v>1336</v>
      </c>
    </row>
    <row r="243" hidden="1">
      <c r="A243" s="26">
        <v>377.0</v>
      </c>
      <c r="B243" s="26" t="s">
        <v>54</v>
      </c>
      <c r="C243" s="34" t="s">
        <v>412</v>
      </c>
      <c r="D243" s="28"/>
      <c r="E243" s="160" t="s">
        <v>66</v>
      </c>
      <c r="F243" s="160" t="s">
        <v>66</v>
      </c>
      <c r="G243" s="160" t="s">
        <v>66</v>
      </c>
      <c r="H243" s="160" t="s">
        <v>66</v>
      </c>
      <c r="I243" s="34" t="s">
        <v>1338</v>
      </c>
    </row>
    <row r="244" hidden="1">
      <c r="A244" s="26">
        <v>378.0</v>
      </c>
      <c r="B244" s="26" t="s">
        <v>54</v>
      </c>
      <c r="C244" s="34" t="s">
        <v>390</v>
      </c>
      <c r="D244" s="28"/>
      <c r="E244" s="160" t="s">
        <v>66</v>
      </c>
      <c r="F244" s="160" t="s">
        <v>66</v>
      </c>
      <c r="G244" s="160" t="s">
        <v>66</v>
      </c>
      <c r="H244" s="160" t="s">
        <v>66</v>
      </c>
      <c r="I244" s="34" t="s">
        <v>1293</v>
      </c>
    </row>
    <row r="245" hidden="1">
      <c r="A245" s="26">
        <v>379.0</v>
      </c>
      <c r="B245" s="26" t="s">
        <v>54</v>
      </c>
      <c r="C245" s="34" t="s">
        <v>256</v>
      </c>
      <c r="D245" s="28"/>
      <c r="E245" s="160" t="s">
        <v>66</v>
      </c>
      <c r="F245" s="160" t="s">
        <v>66</v>
      </c>
      <c r="G245" s="160" t="s">
        <v>66</v>
      </c>
      <c r="H245" s="160" t="s">
        <v>66</v>
      </c>
      <c r="I245" s="34" t="s">
        <v>1176</v>
      </c>
    </row>
    <row r="246" hidden="1">
      <c r="A246" s="26">
        <v>380.0</v>
      </c>
      <c r="B246" s="26" t="s">
        <v>54</v>
      </c>
      <c r="C246" s="34" t="s">
        <v>414</v>
      </c>
      <c r="D246" s="28"/>
      <c r="E246" s="160" t="s">
        <v>66</v>
      </c>
      <c r="F246" s="160" t="s">
        <v>66</v>
      </c>
      <c r="G246" s="160" t="s">
        <v>66</v>
      </c>
      <c r="H246" s="160" t="s">
        <v>66</v>
      </c>
      <c r="I246" s="34" t="s">
        <v>1343</v>
      </c>
    </row>
    <row r="247" hidden="1">
      <c r="A247" s="26">
        <v>381.0</v>
      </c>
      <c r="B247" s="26" t="s">
        <v>54</v>
      </c>
      <c r="C247" s="34" t="s">
        <v>415</v>
      </c>
      <c r="D247" s="28"/>
      <c r="E247" s="160" t="s">
        <v>66</v>
      </c>
      <c r="F247" s="160" t="s">
        <v>66</v>
      </c>
      <c r="G247" s="160" t="s">
        <v>66</v>
      </c>
      <c r="H247" s="160" t="s">
        <v>66</v>
      </c>
      <c r="I247" s="34" t="s">
        <v>1075</v>
      </c>
    </row>
    <row r="248" hidden="1">
      <c r="A248" s="26">
        <v>383.0</v>
      </c>
      <c r="B248" s="26" t="s">
        <v>54</v>
      </c>
      <c r="C248" s="34" t="s">
        <v>418</v>
      </c>
      <c r="D248" s="28"/>
      <c r="E248" s="160" t="s">
        <v>66</v>
      </c>
      <c r="F248" s="160" t="s">
        <v>66</v>
      </c>
      <c r="G248" s="160" t="s">
        <v>66</v>
      </c>
      <c r="H248" s="160" t="s">
        <v>66</v>
      </c>
      <c r="I248" s="34" t="s">
        <v>1349</v>
      </c>
    </row>
    <row r="249" hidden="1">
      <c r="A249" s="26">
        <v>384.0</v>
      </c>
      <c r="B249" s="26" t="s">
        <v>54</v>
      </c>
      <c r="C249" s="34" t="s">
        <v>419</v>
      </c>
      <c r="D249" s="28"/>
      <c r="E249" s="160" t="s">
        <v>66</v>
      </c>
      <c r="F249" s="160" t="s">
        <v>66</v>
      </c>
      <c r="G249" s="160" t="s">
        <v>66</v>
      </c>
      <c r="H249" s="160" t="s">
        <v>66</v>
      </c>
      <c r="I249" s="26"/>
    </row>
    <row r="250" hidden="1">
      <c r="A250" s="26">
        <v>385.0</v>
      </c>
      <c r="B250" s="26" t="s">
        <v>54</v>
      </c>
      <c r="C250" s="34" t="s">
        <v>420</v>
      </c>
      <c r="D250" s="28"/>
      <c r="E250" s="160" t="s">
        <v>66</v>
      </c>
      <c r="F250" s="160" t="s">
        <v>66</v>
      </c>
      <c r="G250" s="160" t="s">
        <v>66</v>
      </c>
      <c r="H250" s="160" t="s">
        <v>66</v>
      </c>
      <c r="I250" s="34" t="s">
        <v>1354</v>
      </c>
    </row>
    <row r="251" hidden="1">
      <c r="A251" s="26">
        <v>386.0</v>
      </c>
      <c r="B251" s="26" t="s">
        <v>54</v>
      </c>
      <c r="C251" s="34" t="s">
        <v>421</v>
      </c>
      <c r="D251" s="28"/>
      <c r="E251" s="160" t="s">
        <v>66</v>
      </c>
      <c r="F251" s="160" t="s">
        <v>66</v>
      </c>
      <c r="G251" s="160" t="s">
        <v>66</v>
      </c>
      <c r="H251" s="160" t="s">
        <v>66</v>
      </c>
      <c r="I251" s="34" t="s">
        <v>1356</v>
      </c>
    </row>
    <row r="252" hidden="1">
      <c r="A252" s="26">
        <v>387.0</v>
      </c>
      <c r="B252" s="26" t="s">
        <v>54</v>
      </c>
      <c r="C252" s="34" t="s">
        <v>422</v>
      </c>
      <c r="D252" s="28"/>
      <c r="E252" s="160" t="s">
        <v>66</v>
      </c>
      <c r="F252" s="160" t="s">
        <v>66</v>
      </c>
      <c r="G252" s="160" t="s">
        <v>66</v>
      </c>
      <c r="H252" s="160" t="s">
        <v>66</v>
      </c>
      <c r="I252" s="34" t="s">
        <v>1360</v>
      </c>
    </row>
    <row r="253" hidden="1">
      <c r="A253" s="26">
        <v>388.0</v>
      </c>
      <c r="B253" s="26" t="s">
        <v>54</v>
      </c>
      <c r="C253" s="34" t="s">
        <v>423</v>
      </c>
      <c r="D253" s="28"/>
      <c r="E253" s="160" t="s">
        <v>66</v>
      </c>
      <c r="F253" s="160" t="s">
        <v>66</v>
      </c>
      <c r="G253" s="160" t="s">
        <v>66</v>
      </c>
      <c r="H253" s="160" t="s">
        <v>66</v>
      </c>
      <c r="I253" s="34" t="s">
        <v>1362</v>
      </c>
    </row>
    <row r="254" hidden="1">
      <c r="A254" s="26">
        <v>389.0</v>
      </c>
      <c r="B254" s="26" t="s">
        <v>54</v>
      </c>
      <c r="C254" s="34" t="s">
        <v>424</v>
      </c>
      <c r="D254" s="28"/>
      <c r="E254" s="160" t="s">
        <v>66</v>
      </c>
      <c r="F254" s="160" t="s">
        <v>66</v>
      </c>
      <c r="G254" s="160" t="s">
        <v>66</v>
      </c>
      <c r="H254" s="160" t="s">
        <v>66</v>
      </c>
      <c r="I254" s="34" t="s">
        <v>1365</v>
      </c>
    </row>
    <row r="255" hidden="1">
      <c r="A255" s="26">
        <v>390.0</v>
      </c>
      <c r="B255" s="26" t="s">
        <v>54</v>
      </c>
      <c r="C255" s="34" t="s">
        <v>425</v>
      </c>
      <c r="D255" s="28"/>
      <c r="E255" s="160" t="s">
        <v>66</v>
      </c>
      <c r="F255" s="160" t="s">
        <v>66</v>
      </c>
      <c r="G255" s="160" t="s">
        <v>66</v>
      </c>
      <c r="H255" s="160" t="s">
        <v>66</v>
      </c>
      <c r="I255" s="34" t="s">
        <v>1367</v>
      </c>
    </row>
    <row r="256" hidden="1">
      <c r="A256" s="26">
        <v>391.0</v>
      </c>
      <c r="B256" s="26" t="s">
        <v>54</v>
      </c>
      <c r="C256" s="34" t="s">
        <v>426</v>
      </c>
      <c r="D256" s="28"/>
      <c r="E256" s="160" t="s">
        <v>66</v>
      </c>
      <c r="F256" s="160" t="s">
        <v>66</v>
      </c>
      <c r="G256" s="160" t="s">
        <v>66</v>
      </c>
      <c r="H256" s="160" t="s">
        <v>66</v>
      </c>
      <c r="I256" s="34" t="s">
        <v>1369</v>
      </c>
    </row>
    <row r="257" hidden="1">
      <c r="A257" s="26">
        <v>392.0</v>
      </c>
      <c r="B257" s="26" t="s">
        <v>54</v>
      </c>
      <c r="C257" s="34" t="s">
        <v>427</v>
      </c>
      <c r="D257" s="28"/>
      <c r="E257" s="160" t="s">
        <v>66</v>
      </c>
      <c r="F257" s="160" t="s">
        <v>66</v>
      </c>
      <c r="G257" s="160" t="s">
        <v>66</v>
      </c>
      <c r="H257" s="160" t="s">
        <v>66</v>
      </c>
      <c r="I257" s="34" t="s">
        <v>1372</v>
      </c>
    </row>
    <row r="258" hidden="1">
      <c r="A258" s="26">
        <v>393.0</v>
      </c>
      <c r="B258" s="26" t="s">
        <v>54</v>
      </c>
      <c r="C258" s="34" t="s">
        <v>428</v>
      </c>
      <c r="D258" s="28"/>
      <c r="E258" s="160" t="s">
        <v>66</v>
      </c>
      <c r="F258" s="160" t="s">
        <v>66</v>
      </c>
      <c r="G258" s="160" t="s">
        <v>66</v>
      </c>
      <c r="H258" s="160" t="s">
        <v>66</v>
      </c>
      <c r="I258" s="34" t="s">
        <v>845</v>
      </c>
    </row>
    <row r="259" hidden="1">
      <c r="A259" s="26">
        <v>394.0</v>
      </c>
      <c r="B259" s="26" t="s">
        <v>54</v>
      </c>
      <c r="C259" s="34" t="s">
        <v>412</v>
      </c>
      <c r="D259" s="28"/>
      <c r="E259" s="160" t="s">
        <v>66</v>
      </c>
      <c r="F259" s="160" t="s">
        <v>66</v>
      </c>
      <c r="G259" s="160" t="s">
        <v>66</v>
      </c>
      <c r="H259" s="160" t="s">
        <v>66</v>
      </c>
      <c r="I259" s="34" t="s">
        <v>1338</v>
      </c>
    </row>
    <row r="260" hidden="1">
      <c r="A260" s="26">
        <v>395.0</v>
      </c>
      <c r="B260" s="26" t="s">
        <v>54</v>
      </c>
      <c r="C260" s="34" t="s">
        <v>429</v>
      </c>
      <c r="D260" s="28"/>
      <c r="E260" s="160" t="s">
        <v>66</v>
      </c>
      <c r="F260" s="160" t="s">
        <v>66</v>
      </c>
      <c r="G260" s="160" t="s">
        <v>66</v>
      </c>
      <c r="H260" s="160" t="s">
        <v>66</v>
      </c>
      <c r="I260" s="26"/>
    </row>
    <row r="261" hidden="1">
      <c r="A261" s="26">
        <v>396.0</v>
      </c>
      <c r="B261" s="26" t="s">
        <v>54</v>
      </c>
      <c r="C261" s="34" t="s">
        <v>431</v>
      </c>
      <c r="D261" s="28"/>
      <c r="E261" s="160" t="s">
        <v>66</v>
      </c>
      <c r="F261" s="160" t="s">
        <v>66</v>
      </c>
      <c r="G261" s="160" t="s">
        <v>66</v>
      </c>
      <c r="H261" s="160" t="s">
        <v>66</v>
      </c>
      <c r="I261" s="26"/>
    </row>
    <row r="262" hidden="1">
      <c r="A262" s="26">
        <v>397.0</v>
      </c>
      <c r="B262" s="26" t="s">
        <v>54</v>
      </c>
      <c r="C262" s="34" t="s">
        <v>432</v>
      </c>
      <c r="D262" s="28"/>
      <c r="E262" s="160" t="s">
        <v>66</v>
      </c>
      <c r="F262" s="160" t="s">
        <v>66</v>
      </c>
      <c r="G262" s="160" t="s">
        <v>66</v>
      </c>
      <c r="H262" s="160" t="s">
        <v>66</v>
      </c>
      <c r="I262" s="34" t="s">
        <v>1384</v>
      </c>
    </row>
    <row r="263" hidden="1">
      <c r="A263" s="26">
        <v>398.0</v>
      </c>
      <c r="B263" s="26" t="s">
        <v>54</v>
      </c>
      <c r="C263" s="34" t="s">
        <v>433</v>
      </c>
      <c r="D263" s="28"/>
      <c r="E263" s="160" t="s">
        <v>66</v>
      </c>
      <c r="F263" s="160" t="s">
        <v>66</v>
      </c>
      <c r="G263" s="160" t="s">
        <v>66</v>
      </c>
      <c r="H263" s="160" t="s">
        <v>66</v>
      </c>
      <c r="I263" s="34" t="s">
        <v>675</v>
      </c>
    </row>
    <row r="264" hidden="1">
      <c r="A264" s="26">
        <v>399.0</v>
      </c>
      <c r="B264" s="26" t="s">
        <v>54</v>
      </c>
      <c r="C264" s="34" t="s">
        <v>434</v>
      </c>
      <c r="D264" s="28"/>
      <c r="E264" s="160" t="s">
        <v>66</v>
      </c>
      <c r="F264" s="160" t="s">
        <v>66</v>
      </c>
      <c r="G264" s="160" t="s">
        <v>66</v>
      </c>
      <c r="H264" s="160" t="s">
        <v>66</v>
      </c>
      <c r="I264" s="34" t="s">
        <v>1387</v>
      </c>
    </row>
    <row r="265" hidden="1">
      <c r="A265" s="26">
        <v>400.0</v>
      </c>
      <c r="B265" s="26" t="s">
        <v>54</v>
      </c>
      <c r="C265" s="34" t="s">
        <v>435</v>
      </c>
      <c r="D265" s="28"/>
      <c r="E265" s="160" t="s">
        <v>66</v>
      </c>
      <c r="F265" s="160" t="s">
        <v>66</v>
      </c>
      <c r="G265" s="160" t="s">
        <v>66</v>
      </c>
      <c r="H265" s="160" t="s">
        <v>66</v>
      </c>
      <c r="I265" s="34" t="s">
        <v>1390</v>
      </c>
    </row>
    <row r="266" hidden="1">
      <c r="A266" s="26">
        <v>401.0</v>
      </c>
      <c r="B266" s="26" t="s">
        <v>54</v>
      </c>
      <c r="C266" s="34" t="s">
        <v>436</v>
      </c>
      <c r="D266" s="28"/>
      <c r="E266" s="160" t="s">
        <v>66</v>
      </c>
      <c r="F266" s="160" t="s">
        <v>66</v>
      </c>
      <c r="G266" s="160" t="s">
        <v>66</v>
      </c>
      <c r="H266" s="160" t="s">
        <v>66</v>
      </c>
      <c r="I266" s="34" t="s">
        <v>715</v>
      </c>
    </row>
    <row r="267" hidden="1">
      <c r="A267" s="26">
        <v>402.0</v>
      </c>
      <c r="B267" s="26" t="s">
        <v>54</v>
      </c>
      <c r="C267" s="34" t="s">
        <v>437</v>
      </c>
      <c r="D267" s="28"/>
      <c r="E267" s="160" t="s">
        <v>66</v>
      </c>
      <c r="F267" s="160" t="s">
        <v>66</v>
      </c>
      <c r="G267" s="160" t="s">
        <v>66</v>
      </c>
      <c r="H267" s="160" t="s">
        <v>66</v>
      </c>
      <c r="I267" s="34" t="s">
        <v>1396</v>
      </c>
    </row>
    <row r="268" hidden="1">
      <c r="A268" s="26">
        <v>403.0</v>
      </c>
      <c r="B268" s="26" t="s">
        <v>54</v>
      </c>
      <c r="C268" s="34" t="s">
        <v>438</v>
      </c>
      <c r="D268" s="28"/>
      <c r="E268" s="160" t="s">
        <v>66</v>
      </c>
      <c r="F268" s="160" t="s">
        <v>66</v>
      </c>
      <c r="G268" s="160" t="s">
        <v>66</v>
      </c>
      <c r="H268" s="160" t="s">
        <v>66</v>
      </c>
      <c r="I268" s="34" t="s">
        <v>640</v>
      </c>
    </row>
    <row r="269" hidden="1">
      <c r="A269" s="26">
        <v>404.0</v>
      </c>
      <c r="B269" s="26" t="s">
        <v>54</v>
      </c>
      <c r="C269" s="34" t="s">
        <v>439</v>
      </c>
      <c r="D269" s="28"/>
      <c r="E269" s="160" t="s">
        <v>66</v>
      </c>
      <c r="F269" s="160" t="s">
        <v>66</v>
      </c>
      <c r="G269" s="160" t="s">
        <v>66</v>
      </c>
      <c r="H269" s="160" t="s">
        <v>66</v>
      </c>
      <c r="I269" s="34" t="s">
        <v>1400</v>
      </c>
    </row>
    <row r="270" hidden="1">
      <c r="A270" s="26">
        <v>405.0</v>
      </c>
      <c r="B270" s="26" t="s">
        <v>54</v>
      </c>
      <c r="C270" s="34" t="s">
        <v>440</v>
      </c>
      <c r="D270" s="28"/>
      <c r="E270" s="160" t="s">
        <v>66</v>
      </c>
      <c r="F270" s="160" t="s">
        <v>66</v>
      </c>
      <c r="G270" s="160" t="s">
        <v>66</v>
      </c>
      <c r="H270" s="160" t="s">
        <v>66</v>
      </c>
      <c r="I270" s="34" t="s">
        <v>1402</v>
      </c>
    </row>
    <row r="271" hidden="1">
      <c r="A271" s="26">
        <v>406.0</v>
      </c>
      <c r="B271" s="26" t="s">
        <v>54</v>
      </c>
      <c r="C271" s="34" t="s">
        <v>441</v>
      </c>
      <c r="D271" s="28"/>
      <c r="E271" s="160" t="s">
        <v>66</v>
      </c>
      <c r="F271" s="160" t="s">
        <v>66</v>
      </c>
      <c r="G271" s="160" t="s">
        <v>66</v>
      </c>
      <c r="H271" s="160" t="s">
        <v>66</v>
      </c>
      <c r="I271" s="34" t="s">
        <v>1405</v>
      </c>
    </row>
    <row r="272" hidden="1">
      <c r="A272" s="26">
        <v>407.0</v>
      </c>
      <c r="B272" s="26" t="s">
        <v>54</v>
      </c>
      <c r="C272" s="34" t="s">
        <v>442</v>
      </c>
      <c r="D272" s="28"/>
      <c r="E272" s="160" t="s">
        <v>66</v>
      </c>
      <c r="F272" s="160" t="s">
        <v>66</v>
      </c>
      <c r="G272" s="160" t="s">
        <v>66</v>
      </c>
      <c r="H272" s="160" t="s">
        <v>66</v>
      </c>
      <c r="I272" s="34" t="s">
        <v>1407</v>
      </c>
    </row>
    <row r="273" hidden="1">
      <c r="A273" s="26">
        <v>408.0</v>
      </c>
      <c r="B273" s="26" t="s">
        <v>54</v>
      </c>
      <c r="C273" s="34" t="s">
        <v>443</v>
      </c>
      <c r="D273" s="28"/>
      <c r="E273" s="160" t="s">
        <v>66</v>
      </c>
      <c r="F273" s="160" t="s">
        <v>66</v>
      </c>
      <c r="G273" s="160" t="s">
        <v>66</v>
      </c>
      <c r="H273" s="160" t="s">
        <v>66</v>
      </c>
      <c r="I273" s="34" t="s">
        <v>1410</v>
      </c>
    </row>
    <row r="274" hidden="1">
      <c r="A274" s="26">
        <v>409.0</v>
      </c>
      <c r="B274" s="26" t="s">
        <v>54</v>
      </c>
      <c r="C274" s="34" t="s">
        <v>447</v>
      </c>
      <c r="D274" s="28"/>
      <c r="E274" s="160" t="s">
        <v>66</v>
      </c>
      <c r="F274" s="160" t="s">
        <v>66</v>
      </c>
      <c r="G274" s="160" t="s">
        <v>66</v>
      </c>
      <c r="H274" s="160" t="s">
        <v>66</v>
      </c>
      <c r="I274" s="34" t="s">
        <v>1413</v>
      </c>
    </row>
    <row r="275" hidden="1">
      <c r="A275" s="26">
        <v>410.0</v>
      </c>
      <c r="B275" s="26" t="s">
        <v>54</v>
      </c>
      <c r="C275" s="34" t="s">
        <v>420</v>
      </c>
      <c r="D275" s="28"/>
      <c r="E275" s="160" t="s">
        <v>66</v>
      </c>
      <c r="F275" s="160" t="s">
        <v>66</v>
      </c>
      <c r="G275" s="160" t="s">
        <v>66</v>
      </c>
      <c r="H275" s="160" t="s">
        <v>66</v>
      </c>
      <c r="I275" s="34" t="s">
        <v>1354</v>
      </c>
    </row>
    <row r="276" hidden="1">
      <c r="A276" s="26">
        <v>411.0</v>
      </c>
      <c r="B276" s="26" t="s">
        <v>54</v>
      </c>
      <c r="C276" s="34" t="s">
        <v>448</v>
      </c>
      <c r="D276" s="28"/>
      <c r="E276" s="160" t="s">
        <v>66</v>
      </c>
      <c r="F276" s="160" t="s">
        <v>66</v>
      </c>
      <c r="G276" s="160" t="s">
        <v>66</v>
      </c>
      <c r="H276" s="160" t="s">
        <v>66</v>
      </c>
      <c r="I276" s="34" t="s">
        <v>1417</v>
      </c>
    </row>
    <row r="277" hidden="1">
      <c r="A277" s="26">
        <v>412.0</v>
      </c>
      <c r="B277" s="26" t="s">
        <v>54</v>
      </c>
      <c r="C277" s="34" t="s">
        <v>449</v>
      </c>
      <c r="D277" s="28"/>
      <c r="E277" s="160" t="s">
        <v>66</v>
      </c>
      <c r="F277" s="160" t="s">
        <v>66</v>
      </c>
      <c r="G277" s="160" t="s">
        <v>66</v>
      </c>
      <c r="H277" s="160" t="s">
        <v>66</v>
      </c>
      <c r="I277" s="34" t="s">
        <v>1420</v>
      </c>
    </row>
    <row r="278" hidden="1">
      <c r="A278" s="26">
        <v>413.0</v>
      </c>
      <c r="B278" s="26" t="s">
        <v>54</v>
      </c>
      <c r="C278" s="34" t="s">
        <v>450</v>
      </c>
      <c r="D278" s="28"/>
      <c r="E278" s="160" t="s">
        <v>66</v>
      </c>
      <c r="F278" s="160" t="s">
        <v>66</v>
      </c>
      <c r="G278" s="160" t="s">
        <v>66</v>
      </c>
      <c r="H278" s="160" t="s">
        <v>66</v>
      </c>
      <c r="I278" s="34" t="s">
        <v>1423</v>
      </c>
    </row>
    <row r="279" hidden="1">
      <c r="A279" s="26">
        <v>414.0</v>
      </c>
      <c r="B279" s="26" t="s">
        <v>54</v>
      </c>
      <c r="C279" s="34" t="s">
        <v>451</v>
      </c>
      <c r="D279" s="28"/>
      <c r="E279" s="160" t="s">
        <v>66</v>
      </c>
      <c r="F279" s="160" t="s">
        <v>66</v>
      </c>
      <c r="G279" s="160" t="s">
        <v>66</v>
      </c>
      <c r="H279" s="160" t="s">
        <v>66</v>
      </c>
      <c r="I279" s="34" t="s">
        <v>1227</v>
      </c>
    </row>
    <row r="280" hidden="1">
      <c r="A280" s="26">
        <v>415.0</v>
      </c>
      <c r="B280" s="26" t="s">
        <v>54</v>
      </c>
      <c r="C280" s="34" t="s">
        <v>452</v>
      </c>
      <c r="D280" s="28"/>
      <c r="E280" s="160" t="s">
        <v>66</v>
      </c>
      <c r="F280" s="160" t="s">
        <v>66</v>
      </c>
      <c r="G280" s="160" t="s">
        <v>66</v>
      </c>
      <c r="H280" s="160" t="s">
        <v>66</v>
      </c>
      <c r="I280" s="34" t="s">
        <v>675</v>
      </c>
    </row>
    <row r="281" hidden="1">
      <c r="A281" s="26">
        <v>416.0</v>
      </c>
      <c r="B281" s="26" t="s">
        <v>54</v>
      </c>
      <c r="C281" s="34" t="s">
        <v>452</v>
      </c>
      <c r="D281" s="28"/>
      <c r="E281" s="160" t="s">
        <v>66</v>
      </c>
      <c r="F281" s="160" t="s">
        <v>66</v>
      </c>
      <c r="G281" s="160" t="s">
        <v>66</v>
      </c>
      <c r="H281" s="160" t="s">
        <v>66</v>
      </c>
      <c r="I281" s="34" t="s">
        <v>675</v>
      </c>
    </row>
    <row r="282" hidden="1">
      <c r="A282" s="26">
        <v>417.0</v>
      </c>
      <c r="B282" s="26" t="s">
        <v>54</v>
      </c>
      <c r="C282" s="34" t="s">
        <v>261</v>
      </c>
      <c r="D282" s="28"/>
      <c r="E282" s="160" t="s">
        <v>66</v>
      </c>
      <c r="F282" s="160" t="s">
        <v>66</v>
      </c>
      <c r="G282" s="160" t="s">
        <v>66</v>
      </c>
      <c r="H282" s="160" t="s">
        <v>66</v>
      </c>
      <c r="I282" s="34" t="s">
        <v>1178</v>
      </c>
    </row>
    <row r="283" hidden="1">
      <c r="A283" s="26">
        <v>418.0</v>
      </c>
      <c r="B283" s="26" t="s">
        <v>54</v>
      </c>
      <c r="C283" s="34" t="s">
        <v>454</v>
      </c>
      <c r="D283" s="28"/>
      <c r="E283" s="160" t="s">
        <v>66</v>
      </c>
      <c r="F283" s="160" t="s">
        <v>66</v>
      </c>
      <c r="G283" s="160" t="s">
        <v>66</v>
      </c>
      <c r="H283" s="160" t="s">
        <v>66</v>
      </c>
      <c r="I283" s="34" t="s">
        <v>1429</v>
      </c>
    </row>
    <row r="284" hidden="1">
      <c r="A284" s="26">
        <v>419.0</v>
      </c>
      <c r="B284" s="26" t="s">
        <v>54</v>
      </c>
      <c r="C284" s="34" t="s">
        <v>439</v>
      </c>
      <c r="D284" s="28"/>
      <c r="E284" s="160" t="s">
        <v>66</v>
      </c>
      <c r="F284" s="160" t="s">
        <v>66</v>
      </c>
      <c r="G284" s="160" t="s">
        <v>66</v>
      </c>
      <c r="H284" s="160" t="s">
        <v>66</v>
      </c>
      <c r="I284" s="34" t="s">
        <v>1400</v>
      </c>
    </row>
    <row r="285" hidden="1">
      <c r="A285" s="26">
        <v>420.0</v>
      </c>
      <c r="B285" s="26" t="s">
        <v>54</v>
      </c>
      <c r="C285" s="34" t="s">
        <v>33</v>
      </c>
      <c r="D285" s="28"/>
      <c r="E285" s="160" t="s">
        <v>66</v>
      </c>
      <c r="F285" s="160" t="s">
        <v>66</v>
      </c>
      <c r="G285" s="160" t="s">
        <v>66</v>
      </c>
      <c r="H285" s="160" t="s">
        <v>66</v>
      </c>
      <c r="I285" s="34" t="s">
        <v>675</v>
      </c>
    </row>
    <row r="286" hidden="1">
      <c r="A286" s="26">
        <v>421.0</v>
      </c>
      <c r="B286" s="26" t="s">
        <v>54</v>
      </c>
      <c r="C286" s="34" t="s">
        <v>457</v>
      </c>
      <c r="D286" s="28"/>
      <c r="E286" s="160" t="s">
        <v>66</v>
      </c>
      <c r="F286" s="160" t="s">
        <v>66</v>
      </c>
      <c r="G286" s="160" t="s">
        <v>66</v>
      </c>
      <c r="H286" s="160" t="s">
        <v>66</v>
      </c>
      <c r="I286" s="34" t="s">
        <v>662</v>
      </c>
    </row>
    <row r="287" hidden="1">
      <c r="A287" s="26">
        <v>422.0</v>
      </c>
      <c r="B287" s="26" t="s">
        <v>54</v>
      </c>
      <c r="C287" s="34" t="s">
        <v>428</v>
      </c>
      <c r="D287" s="28"/>
      <c r="E287" s="160" t="s">
        <v>66</v>
      </c>
      <c r="F287" s="160" t="s">
        <v>66</v>
      </c>
      <c r="G287" s="160" t="s">
        <v>66</v>
      </c>
      <c r="H287" s="160" t="s">
        <v>66</v>
      </c>
      <c r="I287" s="34" t="s">
        <v>845</v>
      </c>
    </row>
    <row r="288" hidden="1">
      <c r="A288" s="26">
        <v>423.0</v>
      </c>
      <c r="B288" s="26" t="s">
        <v>54</v>
      </c>
      <c r="C288" s="34" t="s">
        <v>458</v>
      </c>
      <c r="D288" s="28"/>
      <c r="E288" s="160" t="s">
        <v>66</v>
      </c>
      <c r="F288" s="160" t="s">
        <v>66</v>
      </c>
      <c r="G288" s="160" t="s">
        <v>66</v>
      </c>
      <c r="H288" s="160" t="s">
        <v>66</v>
      </c>
      <c r="I288" s="34" t="s">
        <v>1438</v>
      </c>
    </row>
    <row r="289" hidden="1">
      <c r="A289" s="26">
        <v>424.0</v>
      </c>
      <c r="B289" s="26" t="s">
        <v>54</v>
      </c>
      <c r="C289" s="34" t="s">
        <v>378</v>
      </c>
      <c r="D289" s="28"/>
      <c r="E289" s="160" t="s">
        <v>66</v>
      </c>
      <c r="F289" s="160" t="s">
        <v>66</v>
      </c>
      <c r="G289" s="160" t="s">
        <v>66</v>
      </c>
      <c r="H289" s="160" t="s">
        <v>66</v>
      </c>
      <c r="I289" s="34" t="s">
        <v>1275</v>
      </c>
    </row>
    <row r="290" hidden="1">
      <c r="A290" s="26">
        <v>425.0</v>
      </c>
      <c r="B290" s="26" t="s">
        <v>54</v>
      </c>
      <c r="C290" s="34" t="s">
        <v>462</v>
      </c>
      <c r="D290" s="28"/>
      <c r="E290" s="160" t="s">
        <v>66</v>
      </c>
      <c r="F290" s="160" t="s">
        <v>66</v>
      </c>
      <c r="G290" s="160" t="s">
        <v>66</v>
      </c>
      <c r="H290" s="160" t="s">
        <v>66</v>
      </c>
      <c r="I290" s="34" t="s">
        <v>1441</v>
      </c>
    </row>
    <row r="291" hidden="1">
      <c r="A291" s="26">
        <v>426.0</v>
      </c>
      <c r="B291" s="26" t="s">
        <v>54</v>
      </c>
      <c r="C291" s="34" t="s">
        <v>463</v>
      </c>
      <c r="D291" s="28"/>
      <c r="E291" s="160" t="s">
        <v>66</v>
      </c>
      <c r="F291" s="160" t="s">
        <v>66</v>
      </c>
      <c r="G291" s="160" t="s">
        <v>66</v>
      </c>
      <c r="H291" s="160" t="s">
        <v>66</v>
      </c>
      <c r="I291" s="34" t="s">
        <v>1444</v>
      </c>
    </row>
    <row r="292" hidden="1">
      <c r="A292" s="26">
        <v>427.0</v>
      </c>
      <c r="B292" s="26" t="s">
        <v>54</v>
      </c>
      <c r="C292" s="34" t="s">
        <v>438</v>
      </c>
      <c r="D292" s="28"/>
      <c r="E292" s="160" t="s">
        <v>66</v>
      </c>
      <c r="F292" s="160" t="s">
        <v>66</v>
      </c>
      <c r="G292" s="160" t="s">
        <v>66</v>
      </c>
      <c r="H292" s="160" t="s">
        <v>66</v>
      </c>
      <c r="I292" s="34" t="s">
        <v>640</v>
      </c>
    </row>
    <row r="293" hidden="1">
      <c r="A293" s="26">
        <v>428.0</v>
      </c>
      <c r="B293" s="26" t="s">
        <v>54</v>
      </c>
      <c r="C293" s="34" t="s">
        <v>399</v>
      </c>
      <c r="D293" s="28"/>
      <c r="E293" s="160" t="s">
        <v>66</v>
      </c>
      <c r="F293" s="160" t="s">
        <v>66</v>
      </c>
      <c r="G293" s="160" t="s">
        <v>66</v>
      </c>
      <c r="H293" s="160" t="s">
        <v>66</v>
      </c>
      <c r="I293" s="34" t="s">
        <v>921</v>
      </c>
    </row>
    <row r="294" hidden="1">
      <c r="A294" s="26">
        <v>429.0</v>
      </c>
      <c r="B294" s="26" t="s">
        <v>54</v>
      </c>
      <c r="C294" s="34" t="s">
        <v>464</v>
      </c>
      <c r="D294" s="28"/>
      <c r="E294" s="160" t="s">
        <v>66</v>
      </c>
      <c r="F294" s="160" t="s">
        <v>66</v>
      </c>
      <c r="G294" s="160" t="s">
        <v>66</v>
      </c>
      <c r="H294" s="160" t="s">
        <v>66</v>
      </c>
      <c r="I294" s="34" t="s">
        <v>1448</v>
      </c>
    </row>
    <row r="295" hidden="1">
      <c r="A295" s="26">
        <v>430.0</v>
      </c>
      <c r="B295" s="26" t="s">
        <v>54</v>
      </c>
      <c r="C295" s="34" t="s">
        <v>465</v>
      </c>
      <c r="D295" s="28"/>
      <c r="E295" s="160" t="s">
        <v>66</v>
      </c>
      <c r="F295" s="160" t="s">
        <v>66</v>
      </c>
      <c r="G295" s="160" t="s">
        <v>66</v>
      </c>
      <c r="H295" s="160" t="s">
        <v>66</v>
      </c>
      <c r="I295" s="34" t="s">
        <v>1451</v>
      </c>
    </row>
    <row r="296" hidden="1">
      <c r="A296" s="26">
        <v>431.0</v>
      </c>
      <c r="B296" s="26" t="s">
        <v>54</v>
      </c>
      <c r="C296" s="34" t="s">
        <v>468</v>
      </c>
      <c r="D296" s="28"/>
      <c r="E296" s="160" t="s">
        <v>66</v>
      </c>
      <c r="F296" s="160" t="s">
        <v>66</v>
      </c>
      <c r="G296" s="160" t="s">
        <v>66</v>
      </c>
      <c r="H296" s="160" t="s">
        <v>66</v>
      </c>
      <c r="I296" s="34" t="s">
        <v>675</v>
      </c>
    </row>
    <row r="297" hidden="1">
      <c r="A297" s="26">
        <v>432.0</v>
      </c>
      <c r="B297" s="26" t="s">
        <v>54</v>
      </c>
      <c r="C297" s="34" t="s">
        <v>469</v>
      </c>
      <c r="D297" s="28"/>
      <c r="E297" s="160" t="s">
        <v>66</v>
      </c>
      <c r="F297" s="160" t="s">
        <v>66</v>
      </c>
      <c r="G297" s="160" t="s">
        <v>66</v>
      </c>
      <c r="H297" s="160" t="s">
        <v>66</v>
      </c>
      <c r="I297" s="34" t="s">
        <v>1454</v>
      </c>
    </row>
    <row r="298" hidden="1">
      <c r="A298" s="26">
        <v>433.0</v>
      </c>
      <c r="B298" s="26" t="s">
        <v>54</v>
      </c>
      <c r="C298" s="34" t="s">
        <v>470</v>
      </c>
      <c r="D298" s="28"/>
      <c r="E298" s="160" t="s">
        <v>66</v>
      </c>
      <c r="F298" s="160" t="s">
        <v>66</v>
      </c>
      <c r="G298" s="160" t="s">
        <v>66</v>
      </c>
      <c r="H298" s="160" t="s">
        <v>66</v>
      </c>
      <c r="I298" s="34" t="s">
        <v>1459</v>
      </c>
    </row>
    <row r="299" hidden="1">
      <c r="A299" s="26">
        <v>434.0</v>
      </c>
      <c r="B299" s="26" t="s">
        <v>54</v>
      </c>
      <c r="C299" s="34" t="s">
        <v>471</v>
      </c>
      <c r="D299" s="28"/>
      <c r="E299" s="160" t="s">
        <v>66</v>
      </c>
      <c r="F299" s="160" t="s">
        <v>66</v>
      </c>
      <c r="G299" s="160" t="s">
        <v>66</v>
      </c>
      <c r="H299" s="160" t="s">
        <v>66</v>
      </c>
      <c r="I299" s="34" t="s">
        <v>1460</v>
      </c>
    </row>
    <row r="300" hidden="1">
      <c r="A300" s="26">
        <v>435.0</v>
      </c>
      <c r="B300" s="26" t="s">
        <v>54</v>
      </c>
      <c r="C300" s="34" t="s">
        <v>472</v>
      </c>
      <c r="D300" s="28"/>
      <c r="E300" s="160" t="s">
        <v>66</v>
      </c>
      <c r="F300" s="160" t="s">
        <v>66</v>
      </c>
      <c r="G300" s="160" t="s">
        <v>66</v>
      </c>
      <c r="H300" s="160" t="s">
        <v>66</v>
      </c>
      <c r="I300" s="34" t="s">
        <v>1463</v>
      </c>
    </row>
    <row r="301" hidden="1">
      <c r="A301" s="26">
        <v>436.0</v>
      </c>
      <c r="B301" s="26" t="s">
        <v>54</v>
      </c>
      <c r="C301" s="34" t="s">
        <v>473</v>
      </c>
      <c r="D301" s="28"/>
      <c r="E301" s="160" t="s">
        <v>66</v>
      </c>
      <c r="F301" s="160" t="s">
        <v>66</v>
      </c>
      <c r="G301" s="160" t="s">
        <v>66</v>
      </c>
      <c r="H301" s="160" t="s">
        <v>66</v>
      </c>
      <c r="I301" s="34" t="s">
        <v>1465</v>
      </c>
    </row>
    <row r="302" hidden="1">
      <c r="A302" s="26">
        <v>437.0</v>
      </c>
      <c r="B302" s="26" t="s">
        <v>54</v>
      </c>
      <c r="C302" s="34" t="s">
        <v>474</v>
      </c>
      <c r="D302" s="28"/>
      <c r="E302" s="160" t="s">
        <v>66</v>
      </c>
      <c r="F302" s="160" t="s">
        <v>66</v>
      </c>
      <c r="G302" s="160" t="s">
        <v>66</v>
      </c>
      <c r="H302" s="160" t="s">
        <v>66</v>
      </c>
      <c r="I302" s="34" t="s">
        <v>1467</v>
      </c>
    </row>
    <row r="303" hidden="1">
      <c r="A303" s="26">
        <v>438.0</v>
      </c>
      <c r="B303" s="26" t="s">
        <v>54</v>
      </c>
      <c r="C303" s="34" t="s">
        <v>476</v>
      </c>
      <c r="D303" s="28"/>
      <c r="E303" s="160" t="s">
        <v>66</v>
      </c>
      <c r="F303" s="160" t="s">
        <v>66</v>
      </c>
      <c r="G303" s="160" t="s">
        <v>66</v>
      </c>
      <c r="H303" s="160" t="s">
        <v>66</v>
      </c>
      <c r="I303" s="34" t="s">
        <v>1469</v>
      </c>
    </row>
    <row r="304" hidden="1">
      <c r="A304" s="26">
        <v>439.0</v>
      </c>
      <c r="B304" s="26" t="s">
        <v>54</v>
      </c>
      <c r="C304" s="34" t="s">
        <v>237</v>
      </c>
      <c r="D304" s="28"/>
      <c r="E304" s="160" t="s">
        <v>66</v>
      </c>
      <c r="F304" s="160" t="s">
        <v>66</v>
      </c>
      <c r="G304" s="160" t="s">
        <v>66</v>
      </c>
      <c r="H304" s="160" t="s">
        <v>66</v>
      </c>
      <c r="I304" s="34" t="s">
        <v>656</v>
      </c>
    </row>
    <row r="305" hidden="1">
      <c r="A305" s="26">
        <v>440.0</v>
      </c>
      <c r="B305" s="26" t="s">
        <v>54</v>
      </c>
      <c r="C305" s="34" t="s">
        <v>363</v>
      </c>
      <c r="D305" s="28"/>
      <c r="E305" s="160" t="s">
        <v>66</v>
      </c>
      <c r="F305" s="160" t="s">
        <v>66</v>
      </c>
      <c r="G305" s="160" t="s">
        <v>66</v>
      </c>
      <c r="H305" s="160" t="s">
        <v>66</v>
      </c>
      <c r="I305" s="34" t="s">
        <v>1257</v>
      </c>
    </row>
    <row r="306" hidden="1">
      <c r="A306" s="26">
        <v>441.0</v>
      </c>
      <c r="B306" s="26" t="s">
        <v>54</v>
      </c>
      <c r="C306" s="34" t="s">
        <v>477</v>
      </c>
      <c r="D306" s="28"/>
      <c r="E306" s="160" t="s">
        <v>66</v>
      </c>
      <c r="F306" s="160" t="s">
        <v>66</v>
      </c>
      <c r="G306" s="160" t="s">
        <v>66</v>
      </c>
      <c r="H306" s="160" t="s">
        <v>66</v>
      </c>
      <c r="I306" s="26" t="s">
        <v>1474</v>
      </c>
    </row>
    <row r="307" hidden="1">
      <c r="A307" s="26">
        <v>442.0</v>
      </c>
      <c r="B307" s="26" t="s">
        <v>54</v>
      </c>
      <c r="C307" s="34" t="s">
        <v>449</v>
      </c>
      <c r="D307" s="28"/>
      <c r="E307" s="160" t="s">
        <v>66</v>
      </c>
      <c r="F307" s="160" t="s">
        <v>66</v>
      </c>
      <c r="G307" s="160" t="s">
        <v>66</v>
      </c>
      <c r="H307" s="160" t="s">
        <v>66</v>
      </c>
      <c r="I307" s="34" t="s">
        <v>1420</v>
      </c>
    </row>
    <row r="308" hidden="1">
      <c r="A308" s="26">
        <v>443.0</v>
      </c>
      <c r="B308" s="26" t="s">
        <v>54</v>
      </c>
      <c r="C308" s="34" t="s">
        <v>478</v>
      </c>
      <c r="D308" s="28"/>
      <c r="E308" s="160" t="s">
        <v>66</v>
      </c>
      <c r="F308" s="160" t="s">
        <v>66</v>
      </c>
      <c r="G308" s="160" t="s">
        <v>66</v>
      </c>
      <c r="H308" s="160" t="s">
        <v>66</v>
      </c>
      <c r="I308" s="26"/>
    </row>
    <row r="309" hidden="1">
      <c r="A309" s="26">
        <v>444.0</v>
      </c>
      <c r="B309" s="26" t="s">
        <v>54</v>
      </c>
      <c r="C309" s="34" t="s">
        <v>479</v>
      </c>
      <c r="D309" s="28"/>
      <c r="E309" s="160" t="s">
        <v>66</v>
      </c>
      <c r="F309" s="160" t="s">
        <v>66</v>
      </c>
      <c r="G309" s="160" t="s">
        <v>66</v>
      </c>
      <c r="H309" s="160" t="s">
        <v>66</v>
      </c>
      <c r="I309" s="34" t="s">
        <v>1480</v>
      </c>
    </row>
    <row r="310" hidden="1">
      <c r="A310" s="26">
        <v>445.0</v>
      </c>
      <c r="B310" s="26" t="s">
        <v>54</v>
      </c>
      <c r="C310" s="34" t="s">
        <v>480</v>
      </c>
      <c r="D310" s="28"/>
      <c r="E310" s="160" t="s">
        <v>66</v>
      </c>
      <c r="F310" s="160" t="s">
        <v>66</v>
      </c>
      <c r="G310" s="160" t="s">
        <v>66</v>
      </c>
      <c r="H310" s="160" t="s">
        <v>66</v>
      </c>
      <c r="I310" s="34" t="s">
        <v>792</v>
      </c>
    </row>
    <row r="311" hidden="1">
      <c r="A311" s="26">
        <v>446.0</v>
      </c>
      <c r="B311" s="26" t="s">
        <v>54</v>
      </c>
      <c r="C311" s="34" t="s">
        <v>447</v>
      </c>
      <c r="D311" s="28"/>
      <c r="E311" s="160" t="s">
        <v>66</v>
      </c>
      <c r="F311" s="160" t="s">
        <v>66</v>
      </c>
      <c r="G311" s="160" t="s">
        <v>66</v>
      </c>
      <c r="H311" s="160" t="s">
        <v>66</v>
      </c>
      <c r="I311" s="34" t="s">
        <v>1413</v>
      </c>
    </row>
    <row r="312" hidden="1">
      <c r="A312" s="26">
        <v>447.0</v>
      </c>
      <c r="B312" s="26" t="s">
        <v>54</v>
      </c>
      <c r="C312" s="34" t="s">
        <v>481</v>
      </c>
      <c r="D312" s="28"/>
      <c r="E312" s="160" t="s">
        <v>66</v>
      </c>
      <c r="F312" s="160" t="s">
        <v>66</v>
      </c>
      <c r="G312" s="160" t="s">
        <v>66</v>
      </c>
      <c r="H312" s="160" t="s">
        <v>66</v>
      </c>
      <c r="I312" s="34" t="s">
        <v>1484</v>
      </c>
    </row>
    <row r="313" hidden="1">
      <c r="A313" s="26">
        <v>448.0</v>
      </c>
      <c r="B313" s="26" t="s">
        <v>54</v>
      </c>
      <c r="C313" s="34" t="s">
        <v>482</v>
      </c>
      <c r="D313" s="28"/>
      <c r="E313" s="160" t="s">
        <v>66</v>
      </c>
      <c r="F313" s="160" t="s">
        <v>66</v>
      </c>
      <c r="G313" s="160" t="s">
        <v>66</v>
      </c>
      <c r="H313" s="160" t="s">
        <v>66</v>
      </c>
      <c r="I313" s="34" t="s">
        <v>1486</v>
      </c>
    </row>
    <row r="314" hidden="1">
      <c r="A314" s="26">
        <v>449.0</v>
      </c>
      <c r="B314" s="26" t="s">
        <v>54</v>
      </c>
      <c r="C314" s="34" t="s">
        <v>483</v>
      </c>
      <c r="D314" s="28"/>
      <c r="E314" s="160" t="s">
        <v>66</v>
      </c>
      <c r="F314" s="160" t="s">
        <v>66</v>
      </c>
      <c r="G314" s="160" t="s">
        <v>66</v>
      </c>
      <c r="H314" s="160" t="s">
        <v>66</v>
      </c>
      <c r="I314" s="34" t="s">
        <v>1489</v>
      </c>
    </row>
    <row r="315" hidden="1">
      <c r="A315" s="26">
        <v>450.0</v>
      </c>
      <c r="B315" s="26" t="s">
        <v>54</v>
      </c>
      <c r="C315" s="34" t="s">
        <v>484</v>
      </c>
      <c r="D315" s="28"/>
      <c r="E315" s="160" t="s">
        <v>66</v>
      </c>
      <c r="F315" s="160" t="s">
        <v>66</v>
      </c>
      <c r="G315" s="160" t="s">
        <v>66</v>
      </c>
      <c r="H315" s="160" t="s">
        <v>66</v>
      </c>
      <c r="I315" s="34" t="s">
        <v>673</v>
      </c>
    </row>
    <row r="316" hidden="1">
      <c r="A316" s="26">
        <v>451.0</v>
      </c>
      <c r="B316" s="26" t="s">
        <v>54</v>
      </c>
      <c r="C316" s="34" t="s">
        <v>439</v>
      </c>
      <c r="D316" s="28"/>
      <c r="E316" s="160" t="s">
        <v>66</v>
      </c>
      <c r="F316" s="160" t="s">
        <v>66</v>
      </c>
      <c r="G316" s="160" t="s">
        <v>66</v>
      </c>
      <c r="H316" s="160" t="s">
        <v>66</v>
      </c>
      <c r="I316" s="34" t="s">
        <v>1400</v>
      </c>
    </row>
    <row r="317" hidden="1">
      <c r="A317" s="26">
        <v>452.0</v>
      </c>
      <c r="B317" s="26" t="s">
        <v>54</v>
      </c>
      <c r="C317" s="34" t="s">
        <v>486</v>
      </c>
      <c r="D317" s="28"/>
      <c r="E317" s="160" t="s">
        <v>66</v>
      </c>
      <c r="F317" s="160" t="s">
        <v>66</v>
      </c>
      <c r="G317" s="160" t="s">
        <v>66</v>
      </c>
      <c r="H317" s="160" t="s">
        <v>66</v>
      </c>
      <c r="I317" s="26"/>
    </row>
    <row r="318" hidden="1">
      <c r="A318" s="26">
        <v>453.0</v>
      </c>
      <c r="B318" s="26" t="s">
        <v>54</v>
      </c>
      <c r="C318" s="34" t="s">
        <v>484</v>
      </c>
      <c r="D318" s="28"/>
      <c r="E318" s="160" t="s">
        <v>66</v>
      </c>
      <c r="F318" s="160" t="s">
        <v>66</v>
      </c>
      <c r="G318" s="160" t="s">
        <v>66</v>
      </c>
      <c r="H318" s="160" t="s">
        <v>66</v>
      </c>
      <c r="I318" s="34" t="s">
        <v>673</v>
      </c>
    </row>
    <row r="319" hidden="1">
      <c r="A319" s="26">
        <v>454.0</v>
      </c>
      <c r="B319" s="26" t="s">
        <v>54</v>
      </c>
      <c r="C319" s="34" t="s">
        <v>487</v>
      </c>
      <c r="D319" s="28"/>
      <c r="E319" s="160" t="s">
        <v>66</v>
      </c>
      <c r="F319" s="160" t="s">
        <v>66</v>
      </c>
      <c r="G319" s="160" t="s">
        <v>66</v>
      </c>
      <c r="H319" s="160" t="s">
        <v>66</v>
      </c>
      <c r="I319" s="34" t="s">
        <v>1502</v>
      </c>
    </row>
    <row r="320" hidden="1">
      <c r="A320" s="26">
        <v>455.0</v>
      </c>
      <c r="B320" s="26" t="s">
        <v>54</v>
      </c>
      <c r="C320" s="34" t="s">
        <v>488</v>
      </c>
      <c r="D320" s="28"/>
      <c r="E320" s="160" t="s">
        <v>66</v>
      </c>
      <c r="F320" s="160" t="s">
        <v>66</v>
      </c>
      <c r="G320" s="160" t="s">
        <v>66</v>
      </c>
      <c r="H320" s="160" t="s">
        <v>66</v>
      </c>
      <c r="I320" s="34" t="s">
        <v>806</v>
      </c>
    </row>
    <row r="321" hidden="1">
      <c r="A321" s="26">
        <v>456.0</v>
      </c>
      <c r="B321" s="26" t="s">
        <v>54</v>
      </c>
      <c r="C321" s="34" t="s">
        <v>489</v>
      </c>
      <c r="D321" s="28"/>
      <c r="E321" s="160" t="s">
        <v>66</v>
      </c>
      <c r="F321" s="160" t="s">
        <v>66</v>
      </c>
      <c r="G321" s="160" t="s">
        <v>66</v>
      </c>
      <c r="H321" s="160" t="s">
        <v>66</v>
      </c>
      <c r="I321" s="34" t="s">
        <v>1513</v>
      </c>
    </row>
    <row r="322" hidden="1">
      <c r="A322" s="26">
        <v>457.0</v>
      </c>
      <c r="B322" s="26" t="s">
        <v>54</v>
      </c>
      <c r="C322" s="34" t="s">
        <v>490</v>
      </c>
      <c r="D322" s="28"/>
      <c r="E322" s="160" t="s">
        <v>66</v>
      </c>
      <c r="F322" s="160" t="s">
        <v>66</v>
      </c>
      <c r="G322" s="160" t="s">
        <v>66</v>
      </c>
      <c r="H322" s="160" t="s">
        <v>66</v>
      </c>
      <c r="I322" s="34" t="s">
        <v>1519</v>
      </c>
    </row>
    <row r="323" hidden="1">
      <c r="A323" s="26">
        <v>458.0</v>
      </c>
      <c r="B323" s="26" t="s">
        <v>54</v>
      </c>
      <c r="C323" s="34" t="s">
        <v>491</v>
      </c>
      <c r="D323" s="28"/>
      <c r="E323" s="160" t="s">
        <v>66</v>
      </c>
      <c r="F323" s="160" t="s">
        <v>66</v>
      </c>
      <c r="G323" s="160" t="s">
        <v>66</v>
      </c>
      <c r="H323" s="160" t="s">
        <v>66</v>
      </c>
      <c r="I323" s="34" t="s">
        <v>1403</v>
      </c>
    </row>
    <row r="324" hidden="1">
      <c r="A324" s="26">
        <v>459.0</v>
      </c>
      <c r="B324" s="26" t="s">
        <v>54</v>
      </c>
      <c r="C324" s="34" t="s">
        <v>492</v>
      </c>
      <c r="D324" s="28"/>
      <c r="E324" s="160" t="s">
        <v>66</v>
      </c>
      <c r="F324" s="160" t="s">
        <v>66</v>
      </c>
      <c r="G324" s="160" t="s">
        <v>66</v>
      </c>
      <c r="H324" s="160" t="s">
        <v>66</v>
      </c>
      <c r="I324" s="34" t="s">
        <v>1532</v>
      </c>
    </row>
    <row r="325" hidden="1">
      <c r="A325" s="26">
        <v>460.0</v>
      </c>
      <c r="B325" s="26" t="s">
        <v>54</v>
      </c>
      <c r="C325" s="34" t="s">
        <v>493</v>
      </c>
      <c r="D325" s="28"/>
      <c r="E325" s="160" t="s">
        <v>66</v>
      </c>
      <c r="F325" s="160" t="s">
        <v>66</v>
      </c>
      <c r="G325" s="160" t="s">
        <v>66</v>
      </c>
      <c r="H325" s="160" t="s">
        <v>66</v>
      </c>
      <c r="I325" s="26" t="s">
        <v>1538</v>
      </c>
    </row>
    <row r="326" hidden="1">
      <c r="A326" s="26">
        <v>461.0</v>
      </c>
      <c r="B326" s="26" t="s">
        <v>54</v>
      </c>
      <c r="C326" s="34" t="s">
        <v>494</v>
      </c>
      <c r="D326" s="28"/>
      <c r="E326" s="160" t="s">
        <v>66</v>
      </c>
      <c r="F326" s="160" t="s">
        <v>66</v>
      </c>
      <c r="G326" s="160" t="s">
        <v>66</v>
      </c>
      <c r="H326" s="160" t="s">
        <v>66</v>
      </c>
      <c r="I326" s="34" t="s">
        <v>817</v>
      </c>
    </row>
    <row r="327" hidden="1">
      <c r="A327" s="26">
        <v>462.0</v>
      </c>
      <c r="B327" s="26" t="s">
        <v>54</v>
      </c>
      <c r="C327" s="34" t="s">
        <v>495</v>
      </c>
      <c r="D327" s="28"/>
      <c r="E327" s="160" t="s">
        <v>66</v>
      </c>
      <c r="F327" s="160" t="s">
        <v>66</v>
      </c>
      <c r="G327" s="160" t="s">
        <v>66</v>
      </c>
      <c r="H327" s="160" t="s">
        <v>66</v>
      </c>
      <c r="I327" s="26" t="s">
        <v>1547</v>
      </c>
    </row>
    <row r="328" hidden="1">
      <c r="A328" s="26">
        <v>463.0</v>
      </c>
      <c r="B328" s="26" t="s">
        <v>54</v>
      </c>
      <c r="C328" s="34" t="s">
        <v>393</v>
      </c>
      <c r="D328" s="28"/>
      <c r="E328" s="160" t="s">
        <v>66</v>
      </c>
      <c r="F328" s="160" t="s">
        <v>66</v>
      </c>
      <c r="G328" s="160" t="s">
        <v>66</v>
      </c>
      <c r="H328" s="160" t="s">
        <v>66</v>
      </c>
      <c r="I328" s="34" t="s">
        <v>1300</v>
      </c>
    </row>
    <row r="329" hidden="1">
      <c r="A329" s="26">
        <v>464.0</v>
      </c>
      <c r="B329" s="26" t="s">
        <v>54</v>
      </c>
      <c r="C329" s="34" t="s">
        <v>496</v>
      </c>
      <c r="D329" s="28"/>
      <c r="E329" s="160" t="s">
        <v>66</v>
      </c>
      <c r="F329" s="160" t="s">
        <v>66</v>
      </c>
      <c r="G329" s="160" t="s">
        <v>66</v>
      </c>
      <c r="H329" s="160" t="s">
        <v>66</v>
      </c>
      <c r="I329" s="34" t="s">
        <v>1553</v>
      </c>
    </row>
    <row r="330" hidden="1">
      <c r="A330" s="26">
        <v>465.0</v>
      </c>
      <c r="B330" s="26" t="s">
        <v>54</v>
      </c>
      <c r="C330" s="34" t="s">
        <v>498</v>
      </c>
      <c r="D330" s="28"/>
      <c r="E330" s="160" t="s">
        <v>66</v>
      </c>
      <c r="F330" s="160" t="s">
        <v>66</v>
      </c>
      <c r="G330" s="160" t="s">
        <v>66</v>
      </c>
      <c r="H330" s="160" t="s">
        <v>66</v>
      </c>
      <c r="I330" s="34" t="s">
        <v>1378</v>
      </c>
    </row>
    <row r="331" hidden="1">
      <c r="A331" s="26">
        <v>466.0</v>
      </c>
      <c r="B331" s="26" t="s">
        <v>54</v>
      </c>
      <c r="C331" s="34" t="s">
        <v>499</v>
      </c>
      <c r="D331" s="28"/>
      <c r="E331" s="160" t="s">
        <v>66</v>
      </c>
      <c r="F331" s="160" t="s">
        <v>66</v>
      </c>
      <c r="G331" s="160" t="s">
        <v>66</v>
      </c>
      <c r="H331" s="160" t="s">
        <v>66</v>
      </c>
      <c r="I331" s="34" t="s">
        <v>1560</v>
      </c>
    </row>
    <row r="332" hidden="1">
      <c r="A332" s="26">
        <v>467.0</v>
      </c>
      <c r="B332" s="26" t="s">
        <v>54</v>
      </c>
      <c r="C332" s="34" t="s">
        <v>502</v>
      </c>
      <c r="D332" s="28"/>
      <c r="E332" s="160" t="s">
        <v>66</v>
      </c>
      <c r="F332" s="160" t="s">
        <v>66</v>
      </c>
      <c r="G332" s="160" t="s">
        <v>66</v>
      </c>
      <c r="H332" s="160" t="s">
        <v>66</v>
      </c>
      <c r="I332" s="34" t="s">
        <v>673</v>
      </c>
    </row>
    <row r="333" hidden="1">
      <c r="A333" s="26">
        <v>468.0</v>
      </c>
      <c r="B333" s="26" t="s">
        <v>54</v>
      </c>
      <c r="C333" s="34" t="s">
        <v>482</v>
      </c>
      <c r="D333" s="28"/>
      <c r="E333" s="160" t="s">
        <v>66</v>
      </c>
      <c r="F333" s="160" t="s">
        <v>66</v>
      </c>
      <c r="G333" s="160" t="s">
        <v>66</v>
      </c>
      <c r="H333" s="160" t="s">
        <v>66</v>
      </c>
      <c r="I333" s="34" t="s">
        <v>1486</v>
      </c>
    </row>
    <row r="334" hidden="1">
      <c r="A334" s="26">
        <v>469.0</v>
      </c>
      <c r="B334" s="26" t="s">
        <v>54</v>
      </c>
      <c r="C334" s="34" t="s">
        <v>503</v>
      </c>
      <c r="D334" s="28"/>
      <c r="E334" s="160" t="s">
        <v>66</v>
      </c>
      <c r="F334" s="160" t="s">
        <v>66</v>
      </c>
      <c r="G334" s="160" t="s">
        <v>66</v>
      </c>
      <c r="H334" s="160" t="s">
        <v>66</v>
      </c>
      <c r="I334" s="34" t="s">
        <v>1569</v>
      </c>
    </row>
    <row r="335" hidden="1">
      <c r="A335" s="26">
        <v>470.0</v>
      </c>
      <c r="B335" s="26" t="s">
        <v>54</v>
      </c>
      <c r="C335" s="34" t="s">
        <v>504</v>
      </c>
      <c r="D335" s="28"/>
      <c r="E335" s="160" t="s">
        <v>66</v>
      </c>
      <c r="F335" s="160" t="s">
        <v>66</v>
      </c>
      <c r="G335" s="160" t="s">
        <v>66</v>
      </c>
      <c r="H335" s="160" t="s">
        <v>66</v>
      </c>
      <c r="I335" s="34" t="s">
        <v>1575</v>
      </c>
    </row>
    <row r="336" hidden="1">
      <c r="A336" s="26">
        <v>471.0</v>
      </c>
      <c r="B336" s="26" t="s">
        <v>54</v>
      </c>
      <c r="C336" s="34" t="s">
        <v>484</v>
      </c>
      <c r="D336" s="28"/>
      <c r="E336" s="160" t="s">
        <v>66</v>
      </c>
      <c r="F336" s="160" t="s">
        <v>66</v>
      </c>
      <c r="G336" s="160" t="s">
        <v>66</v>
      </c>
      <c r="H336" s="160" t="s">
        <v>66</v>
      </c>
      <c r="I336" s="34" t="s">
        <v>673</v>
      </c>
    </row>
    <row r="337" hidden="1">
      <c r="A337" s="26">
        <v>472.0</v>
      </c>
      <c r="B337" s="26" t="s">
        <v>54</v>
      </c>
      <c r="C337" s="34" t="s">
        <v>505</v>
      </c>
      <c r="D337" s="28"/>
      <c r="E337" s="160" t="s">
        <v>66</v>
      </c>
      <c r="F337" s="160" t="s">
        <v>66</v>
      </c>
      <c r="G337" s="160" t="s">
        <v>66</v>
      </c>
      <c r="H337" s="160" t="s">
        <v>66</v>
      </c>
      <c r="I337" s="34" t="s">
        <v>1589</v>
      </c>
    </row>
    <row r="338" hidden="1">
      <c r="A338" s="26">
        <v>473.0</v>
      </c>
      <c r="B338" s="26" t="s">
        <v>54</v>
      </c>
      <c r="C338" s="34" t="s">
        <v>506</v>
      </c>
      <c r="D338" s="28"/>
      <c r="E338" s="160" t="s">
        <v>66</v>
      </c>
      <c r="F338" s="160" t="s">
        <v>66</v>
      </c>
      <c r="G338" s="160" t="s">
        <v>66</v>
      </c>
      <c r="H338" s="160" t="s">
        <v>66</v>
      </c>
      <c r="I338" s="34" t="s">
        <v>1597</v>
      </c>
    </row>
    <row r="339" hidden="1">
      <c r="A339" s="26">
        <v>474.0</v>
      </c>
      <c r="B339" s="26" t="s">
        <v>54</v>
      </c>
      <c r="C339" s="34" t="s">
        <v>507</v>
      </c>
      <c r="D339" s="28"/>
      <c r="E339" s="160" t="s">
        <v>66</v>
      </c>
      <c r="F339" s="160" t="s">
        <v>66</v>
      </c>
      <c r="G339" s="160" t="s">
        <v>66</v>
      </c>
      <c r="H339" s="160" t="s">
        <v>66</v>
      </c>
      <c r="I339" s="26"/>
    </row>
    <row r="340" hidden="1">
      <c r="A340" s="26">
        <v>475.0</v>
      </c>
      <c r="B340" s="26" t="s">
        <v>54</v>
      </c>
      <c r="C340" s="34" t="s">
        <v>339</v>
      </c>
      <c r="D340" s="28"/>
      <c r="E340" s="160" t="s">
        <v>66</v>
      </c>
      <c r="F340" s="160" t="s">
        <v>66</v>
      </c>
      <c r="G340" s="160" t="s">
        <v>66</v>
      </c>
      <c r="H340" s="160" t="s">
        <v>66</v>
      </c>
      <c r="I340" s="34" t="s">
        <v>951</v>
      </c>
    </row>
    <row r="341" hidden="1">
      <c r="A341" s="26">
        <v>476.0</v>
      </c>
      <c r="B341" s="26" t="s">
        <v>54</v>
      </c>
      <c r="C341" s="34" t="s">
        <v>508</v>
      </c>
      <c r="D341" s="28"/>
      <c r="E341" s="160" t="s">
        <v>66</v>
      </c>
      <c r="F341" s="160" t="s">
        <v>66</v>
      </c>
      <c r="G341" s="160" t="s">
        <v>66</v>
      </c>
      <c r="H341" s="160" t="s">
        <v>66</v>
      </c>
      <c r="I341" s="34" t="s">
        <v>1610</v>
      </c>
    </row>
    <row r="342" hidden="1">
      <c r="A342" s="26">
        <v>477.0</v>
      </c>
      <c r="B342" s="26" t="s">
        <v>54</v>
      </c>
      <c r="C342" s="34" t="s">
        <v>509</v>
      </c>
      <c r="D342" s="28"/>
      <c r="E342" s="160" t="s">
        <v>66</v>
      </c>
      <c r="F342" s="160" t="s">
        <v>66</v>
      </c>
      <c r="G342" s="160" t="s">
        <v>66</v>
      </c>
      <c r="H342" s="160" t="s">
        <v>66</v>
      </c>
      <c r="I342" s="34" t="s">
        <v>1615</v>
      </c>
    </row>
    <row r="343" hidden="1">
      <c r="A343" s="26">
        <v>478.0</v>
      </c>
      <c r="B343" s="26" t="s">
        <v>54</v>
      </c>
      <c r="C343" s="34" t="s">
        <v>510</v>
      </c>
      <c r="D343" s="28"/>
      <c r="E343" s="160" t="s">
        <v>66</v>
      </c>
      <c r="F343" s="160" t="s">
        <v>66</v>
      </c>
      <c r="G343" s="160" t="s">
        <v>66</v>
      </c>
      <c r="H343" s="160" t="s">
        <v>66</v>
      </c>
      <c r="I343" s="34" t="s">
        <v>1620</v>
      </c>
    </row>
    <row r="344" hidden="1">
      <c r="A344" s="26">
        <v>479.0</v>
      </c>
      <c r="B344" s="26" t="s">
        <v>54</v>
      </c>
      <c r="C344" s="34" t="s">
        <v>512</v>
      </c>
      <c r="D344" s="28"/>
      <c r="E344" s="160" t="s">
        <v>66</v>
      </c>
      <c r="F344" s="160" t="s">
        <v>66</v>
      </c>
      <c r="G344" s="160" t="s">
        <v>66</v>
      </c>
      <c r="H344" s="160" t="s">
        <v>66</v>
      </c>
      <c r="I344" s="34" t="s">
        <v>1625</v>
      </c>
    </row>
    <row r="345" hidden="1">
      <c r="A345" s="26">
        <v>480.0</v>
      </c>
      <c r="B345" s="26" t="s">
        <v>54</v>
      </c>
      <c r="C345" s="34" t="s">
        <v>411</v>
      </c>
      <c r="D345" s="28"/>
      <c r="E345" s="160" t="s">
        <v>66</v>
      </c>
      <c r="F345" s="160" t="s">
        <v>66</v>
      </c>
      <c r="G345" s="160" t="s">
        <v>66</v>
      </c>
      <c r="H345" s="160" t="s">
        <v>66</v>
      </c>
      <c r="I345" s="34" t="s">
        <v>1336</v>
      </c>
    </row>
    <row r="346" hidden="1">
      <c r="A346" s="26">
        <v>481.0</v>
      </c>
      <c r="B346" s="26" t="s">
        <v>54</v>
      </c>
      <c r="C346" s="34" t="s">
        <v>513</v>
      </c>
      <c r="D346" s="28"/>
      <c r="E346" s="160" t="s">
        <v>66</v>
      </c>
      <c r="F346" s="160" t="s">
        <v>66</v>
      </c>
      <c r="G346" s="160" t="s">
        <v>66</v>
      </c>
      <c r="H346" s="160" t="s">
        <v>66</v>
      </c>
      <c r="I346" s="34" t="s">
        <v>1631</v>
      </c>
    </row>
    <row r="347" hidden="1">
      <c r="A347" s="26">
        <v>482.0</v>
      </c>
      <c r="B347" s="26" t="s">
        <v>54</v>
      </c>
      <c r="C347" s="34" t="s">
        <v>514</v>
      </c>
      <c r="D347" s="28"/>
      <c r="E347" s="160" t="s">
        <v>66</v>
      </c>
      <c r="F347" s="160" t="s">
        <v>66</v>
      </c>
      <c r="G347" s="160" t="s">
        <v>66</v>
      </c>
      <c r="H347" s="160" t="s">
        <v>66</v>
      </c>
      <c r="I347" s="34" t="s">
        <v>1636</v>
      </c>
    </row>
    <row r="348" hidden="1">
      <c r="A348" s="26">
        <v>483.0</v>
      </c>
      <c r="B348" s="26" t="s">
        <v>54</v>
      </c>
      <c r="C348" s="34" t="s">
        <v>515</v>
      </c>
      <c r="D348" s="28"/>
      <c r="E348" s="160" t="s">
        <v>66</v>
      </c>
      <c r="F348" s="160" t="s">
        <v>66</v>
      </c>
      <c r="G348" s="160" t="s">
        <v>66</v>
      </c>
      <c r="H348" s="160" t="s">
        <v>66</v>
      </c>
      <c r="I348" s="34" t="s">
        <v>1641</v>
      </c>
    </row>
    <row r="349" hidden="1">
      <c r="A349" s="26">
        <v>484.0</v>
      </c>
      <c r="B349" s="26" t="s">
        <v>54</v>
      </c>
      <c r="C349" s="34" t="s">
        <v>516</v>
      </c>
      <c r="D349" s="28"/>
      <c r="E349" s="160" t="s">
        <v>66</v>
      </c>
      <c r="F349" s="160" t="s">
        <v>66</v>
      </c>
      <c r="G349" s="160" t="s">
        <v>66</v>
      </c>
      <c r="H349" s="160" t="s">
        <v>66</v>
      </c>
      <c r="I349" s="34" t="s">
        <v>1648</v>
      </c>
    </row>
    <row r="350" hidden="1">
      <c r="A350" s="26">
        <v>485.0</v>
      </c>
      <c r="B350" s="26" t="s">
        <v>54</v>
      </c>
      <c r="C350" s="34" t="s">
        <v>517</v>
      </c>
      <c r="D350" s="28"/>
      <c r="E350" s="160" t="s">
        <v>66</v>
      </c>
      <c r="F350" s="160" t="s">
        <v>66</v>
      </c>
      <c r="G350" s="160" t="s">
        <v>66</v>
      </c>
      <c r="H350" s="160" t="s">
        <v>66</v>
      </c>
      <c r="I350" s="34" t="s">
        <v>1654</v>
      </c>
    </row>
    <row r="351" hidden="1">
      <c r="A351" s="26">
        <v>486.0</v>
      </c>
      <c r="B351" s="26" t="s">
        <v>54</v>
      </c>
      <c r="C351" s="34" t="s">
        <v>520</v>
      </c>
      <c r="D351" s="28"/>
      <c r="E351" s="160" t="s">
        <v>66</v>
      </c>
      <c r="F351" s="160" t="s">
        <v>66</v>
      </c>
      <c r="G351" s="160" t="s">
        <v>66</v>
      </c>
      <c r="H351" s="160" t="s">
        <v>66</v>
      </c>
      <c r="I351" s="34" t="s">
        <v>675</v>
      </c>
    </row>
    <row r="352" hidden="1">
      <c r="A352" s="26">
        <v>487.0</v>
      </c>
      <c r="B352" s="26" t="s">
        <v>54</v>
      </c>
      <c r="C352" s="34" t="s">
        <v>464</v>
      </c>
      <c r="D352" s="28"/>
      <c r="E352" s="160" t="s">
        <v>66</v>
      </c>
      <c r="F352" s="160" t="s">
        <v>66</v>
      </c>
      <c r="G352" s="160" t="s">
        <v>66</v>
      </c>
      <c r="H352" s="160" t="s">
        <v>66</v>
      </c>
      <c r="I352" s="34" t="s">
        <v>1448</v>
      </c>
    </row>
    <row r="353" hidden="1">
      <c r="A353" s="26">
        <v>488.0</v>
      </c>
      <c r="B353" s="26" t="s">
        <v>54</v>
      </c>
      <c r="C353" s="34" t="s">
        <v>523</v>
      </c>
      <c r="D353" s="28"/>
      <c r="E353" s="160" t="s">
        <v>66</v>
      </c>
      <c r="F353" s="160" t="s">
        <v>66</v>
      </c>
      <c r="G353" s="160" t="s">
        <v>66</v>
      </c>
      <c r="H353" s="160" t="s">
        <v>66</v>
      </c>
      <c r="I353" s="34" t="s">
        <v>1667</v>
      </c>
    </row>
    <row r="354" hidden="1">
      <c r="A354" s="26">
        <v>489.0</v>
      </c>
      <c r="B354" s="26" t="s">
        <v>54</v>
      </c>
      <c r="C354" s="34" t="s">
        <v>524</v>
      </c>
      <c r="D354" s="28"/>
      <c r="E354" s="160" t="s">
        <v>66</v>
      </c>
      <c r="F354" s="160" t="s">
        <v>66</v>
      </c>
      <c r="G354" s="160" t="s">
        <v>66</v>
      </c>
      <c r="H354" s="160" t="s">
        <v>66</v>
      </c>
      <c r="I354" s="34" t="s">
        <v>1020</v>
      </c>
    </row>
    <row r="355" hidden="1">
      <c r="A355" s="26">
        <v>490.0</v>
      </c>
      <c r="B355" s="26" t="s">
        <v>54</v>
      </c>
      <c r="C355" s="34" t="s">
        <v>516</v>
      </c>
      <c r="D355" s="28"/>
      <c r="E355" s="160" t="s">
        <v>66</v>
      </c>
      <c r="F355" s="160" t="s">
        <v>66</v>
      </c>
      <c r="G355" s="160" t="s">
        <v>66</v>
      </c>
      <c r="H355" s="160" t="s">
        <v>66</v>
      </c>
      <c r="I355" s="34" t="s">
        <v>1648</v>
      </c>
    </row>
    <row r="356" hidden="1">
      <c r="A356" s="26">
        <v>491.0</v>
      </c>
      <c r="B356" s="26" t="s">
        <v>54</v>
      </c>
      <c r="C356" s="34" t="s">
        <v>525</v>
      </c>
      <c r="D356" s="28"/>
      <c r="E356" s="160" t="s">
        <v>66</v>
      </c>
      <c r="F356" s="160" t="s">
        <v>66</v>
      </c>
      <c r="G356" s="160" t="s">
        <v>66</v>
      </c>
      <c r="H356" s="160" t="s">
        <v>66</v>
      </c>
      <c r="I356" s="34" t="s">
        <v>1679</v>
      </c>
    </row>
    <row r="357" hidden="1">
      <c r="A357" s="26">
        <v>492.0</v>
      </c>
      <c r="B357" s="26" t="s">
        <v>54</v>
      </c>
      <c r="C357" s="34" t="s">
        <v>527</v>
      </c>
      <c r="D357" s="28"/>
      <c r="E357" s="160" t="s">
        <v>66</v>
      </c>
      <c r="F357" s="160" t="s">
        <v>66</v>
      </c>
      <c r="G357" s="160" t="s">
        <v>66</v>
      </c>
      <c r="H357" s="160" t="s">
        <v>66</v>
      </c>
      <c r="I357" s="34" t="s">
        <v>1683</v>
      </c>
    </row>
    <row r="358" hidden="1">
      <c r="A358" s="26">
        <v>493.0</v>
      </c>
      <c r="B358" s="26" t="s">
        <v>54</v>
      </c>
      <c r="C358" s="34" t="s">
        <v>424</v>
      </c>
      <c r="D358" s="28"/>
      <c r="E358" s="160" t="s">
        <v>66</v>
      </c>
      <c r="F358" s="160" t="s">
        <v>66</v>
      </c>
      <c r="G358" s="160" t="s">
        <v>66</v>
      </c>
      <c r="H358" s="160" t="s">
        <v>66</v>
      </c>
      <c r="I358" s="34" t="s">
        <v>1365</v>
      </c>
    </row>
    <row r="359" hidden="1">
      <c r="A359" s="26">
        <v>494.0</v>
      </c>
      <c r="B359" s="26" t="s">
        <v>54</v>
      </c>
      <c r="C359" s="34" t="s">
        <v>513</v>
      </c>
      <c r="D359" s="28"/>
      <c r="E359" s="160" t="s">
        <v>66</v>
      </c>
      <c r="F359" s="160" t="s">
        <v>66</v>
      </c>
      <c r="G359" s="160" t="s">
        <v>66</v>
      </c>
      <c r="H359" s="160" t="s">
        <v>66</v>
      </c>
      <c r="I359" s="34" t="s">
        <v>1631</v>
      </c>
    </row>
    <row r="360" hidden="1">
      <c r="A360" s="26">
        <v>495.0</v>
      </c>
      <c r="B360" s="26" t="s">
        <v>54</v>
      </c>
      <c r="C360" s="34" t="s">
        <v>528</v>
      </c>
      <c r="D360" s="28"/>
      <c r="E360" s="160" t="s">
        <v>66</v>
      </c>
      <c r="F360" s="160" t="s">
        <v>66</v>
      </c>
      <c r="G360" s="160" t="s">
        <v>66</v>
      </c>
      <c r="H360" s="160" t="s">
        <v>66</v>
      </c>
      <c r="I360" s="34" t="s">
        <v>1692</v>
      </c>
    </row>
    <row r="361" hidden="1">
      <c r="A361" s="26">
        <v>496.0</v>
      </c>
      <c r="B361" s="26" t="s">
        <v>54</v>
      </c>
      <c r="C361" s="34" t="s">
        <v>531</v>
      </c>
      <c r="D361" s="28"/>
      <c r="E361" s="160" t="s">
        <v>66</v>
      </c>
      <c r="F361" s="160" t="s">
        <v>66</v>
      </c>
      <c r="G361" s="160" t="s">
        <v>66</v>
      </c>
      <c r="H361" s="160" t="s">
        <v>66</v>
      </c>
      <c r="I361" s="34" t="s">
        <v>1696</v>
      </c>
    </row>
    <row r="362" hidden="1">
      <c r="A362" s="26">
        <v>497.0</v>
      </c>
      <c r="B362" s="26" t="s">
        <v>54</v>
      </c>
      <c r="C362" s="34" t="s">
        <v>470</v>
      </c>
      <c r="D362" s="28"/>
      <c r="E362" s="160" t="s">
        <v>66</v>
      </c>
      <c r="F362" s="160" t="s">
        <v>66</v>
      </c>
      <c r="G362" s="160" t="s">
        <v>66</v>
      </c>
      <c r="H362" s="160" t="s">
        <v>66</v>
      </c>
      <c r="I362" s="34" t="s">
        <v>1459</v>
      </c>
    </row>
    <row r="363" hidden="1">
      <c r="A363" s="26">
        <v>498.0</v>
      </c>
      <c r="B363" s="26" t="s">
        <v>54</v>
      </c>
      <c r="C363" s="34" t="s">
        <v>532</v>
      </c>
      <c r="D363" s="28"/>
      <c r="E363" s="26" t="s">
        <v>66</v>
      </c>
      <c r="F363" s="26" t="s">
        <v>66</v>
      </c>
      <c r="G363" s="26" t="s">
        <v>66</v>
      </c>
      <c r="H363" s="26" t="s">
        <v>66</v>
      </c>
      <c r="I363" s="34" t="s">
        <v>1704</v>
      </c>
    </row>
    <row r="364" hidden="1">
      <c r="A364" s="26">
        <v>499.0</v>
      </c>
      <c r="B364" s="26" t="s">
        <v>54</v>
      </c>
      <c r="C364" s="34" t="s">
        <v>533</v>
      </c>
      <c r="D364" s="28"/>
      <c r="E364" s="160" t="s">
        <v>66</v>
      </c>
      <c r="F364" s="160" t="s">
        <v>66</v>
      </c>
      <c r="G364" s="160" t="s">
        <v>66</v>
      </c>
      <c r="H364" s="160" t="s">
        <v>66</v>
      </c>
      <c r="I364" s="34" t="s">
        <v>1711</v>
      </c>
    </row>
    <row r="365" hidden="1">
      <c r="A365" s="26">
        <v>500.0</v>
      </c>
      <c r="B365" s="26" t="s">
        <v>54</v>
      </c>
      <c r="C365" s="34" t="s">
        <v>534</v>
      </c>
      <c r="D365" s="28"/>
      <c r="E365" s="160" t="s">
        <v>66</v>
      </c>
      <c r="F365" s="160" t="s">
        <v>66</v>
      </c>
      <c r="G365" s="160" t="s">
        <v>66</v>
      </c>
      <c r="H365" s="160" t="s">
        <v>66</v>
      </c>
      <c r="I365" s="34" t="s">
        <v>705</v>
      </c>
    </row>
    <row r="366" hidden="1">
      <c r="A366" s="26">
        <v>501.0</v>
      </c>
      <c r="B366" s="26" t="s">
        <v>54</v>
      </c>
      <c r="C366" s="34" t="s">
        <v>535</v>
      </c>
      <c r="D366" s="28"/>
      <c r="E366" s="160" t="s">
        <v>66</v>
      </c>
      <c r="F366" s="160" t="s">
        <v>66</v>
      </c>
      <c r="G366" s="160" t="s">
        <v>66</v>
      </c>
      <c r="H366" s="160" t="s">
        <v>66</v>
      </c>
      <c r="I366" s="34" t="s">
        <v>1720</v>
      </c>
    </row>
    <row r="367" hidden="1">
      <c r="A367" s="26">
        <v>502.0</v>
      </c>
      <c r="B367" s="26" t="s">
        <v>54</v>
      </c>
      <c r="C367" s="34" t="s">
        <v>536</v>
      </c>
      <c r="D367" s="28"/>
      <c r="E367" s="160" t="s">
        <v>66</v>
      </c>
      <c r="F367" s="160" t="s">
        <v>66</v>
      </c>
      <c r="G367" s="160" t="s">
        <v>66</v>
      </c>
      <c r="H367" s="160" t="s">
        <v>66</v>
      </c>
      <c r="I367" s="34" t="s">
        <v>1724</v>
      </c>
    </row>
    <row r="368" hidden="1">
      <c r="A368" s="26">
        <v>503.0</v>
      </c>
      <c r="B368" s="26" t="s">
        <v>54</v>
      </c>
      <c r="C368" s="34" t="s">
        <v>538</v>
      </c>
      <c r="D368" s="28"/>
      <c r="E368" s="160" t="s">
        <v>66</v>
      </c>
      <c r="F368" s="160" t="s">
        <v>66</v>
      </c>
      <c r="G368" s="160" t="s">
        <v>66</v>
      </c>
      <c r="H368" s="160" t="s">
        <v>66</v>
      </c>
      <c r="I368" s="34" t="s">
        <v>1730</v>
      </c>
    </row>
    <row r="369" hidden="1">
      <c r="A369" s="26">
        <v>504.0</v>
      </c>
      <c r="B369" s="26" t="s">
        <v>54</v>
      </c>
      <c r="C369" s="34" t="s">
        <v>539</v>
      </c>
      <c r="D369" s="28"/>
      <c r="E369" s="160" t="s">
        <v>66</v>
      </c>
      <c r="F369" s="160" t="s">
        <v>66</v>
      </c>
      <c r="G369" s="160" t="s">
        <v>66</v>
      </c>
      <c r="H369" s="160" t="s">
        <v>66</v>
      </c>
      <c r="I369" s="34" t="s">
        <v>1358</v>
      </c>
    </row>
    <row r="370" hidden="1">
      <c r="A370" s="26">
        <v>505.0</v>
      </c>
      <c r="B370" s="26" t="s">
        <v>54</v>
      </c>
      <c r="C370" s="34" t="s">
        <v>540</v>
      </c>
      <c r="D370" s="28"/>
      <c r="E370" s="160" t="s">
        <v>66</v>
      </c>
      <c r="F370" s="160" t="s">
        <v>66</v>
      </c>
      <c r="G370" s="160" t="s">
        <v>66</v>
      </c>
      <c r="H370" s="160" t="s">
        <v>66</v>
      </c>
      <c r="I370" s="26"/>
    </row>
    <row r="371" hidden="1">
      <c r="A371" s="26">
        <v>506.0</v>
      </c>
      <c r="B371" s="26" t="s">
        <v>54</v>
      </c>
      <c r="C371" s="34" t="s">
        <v>425</v>
      </c>
      <c r="D371" s="28"/>
      <c r="E371" s="160" t="s">
        <v>66</v>
      </c>
      <c r="F371" s="160" t="s">
        <v>66</v>
      </c>
      <c r="G371" s="160" t="s">
        <v>66</v>
      </c>
      <c r="H371" s="160" t="s">
        <v>66</v>
      </c>
      <c r="I371" s="34" t="s">
        <v>1367</v>
      </c>
    </row>
    <row r="372" hidden="1">
      <c r="A372" s="26">
        <v>507.0</v>
      </c>
      <c r="B372" s="26" t="s">
        <v>54</v>
      </c>
      <c r="C372" s="34" t="s">
        <v>542</v>
      </c>
      <c r="D372" s="28"/>
      <c r="E372" s="160" t="s">
        <v>66</v>
      </c>
      <c r="F372" s="160" t="s">
        <v>66</v>
      </c>
      <c r="G372" s="160" t="s">
        <v>66</v>
      </c>
      <c r="H372" s="160" t="s">
        <v>66</v>
      </c>
      <c r="I372" s="34" t="s">
        <v>1742</v>
      </c>
    </row>
    <row r="373" hidden="1">
      <c r="A373" s="26">
        <v>508.0</v>
      </c>
      <c r="B373" s="26" t="s">
        <v>54</v>
      </c>
      <c r="C373" s="34" t="s">
        <v>543</v>
      </c>
      <c r="D373" s="28"/>
      <c r="E373" s="160" t="s">
        <v>66</v>
      </c>
      <c r="F373" s="160" t="s">
        <v>66</v>
      </c>
      <c r="G373" s="160" t="s">
        <v>66</v>
      </c>
      <c r="H373" s="160" t="s">
        <v>66</v>
      </c>
      <c r="I373" s="34" t="s">
        <v>675</v>
      </c>
    </row>
    <row r="374" hidden="1">
      <c r="A374" s="26">
        <v>509.0</v>
      </c>
      <c r="B374" s="26" t="s">
        <v>54</v>
      </c>
      <c r="C374" s="34" t="s">
        <v>361</v>
      </c>
      <c r="D374" s="28"/>
      <c r="E374" s="160" t="s">
        <v>66</v>
      </c>
      <c r="F374" s="160" t="s">
        <v>66</v>
      </c>
      <c r="G374" s="160" t="s">
        <v>66</v>
      </c>
      <c r="H374" s="160" t="s">
        <v>66</v>
      </c>
      <c r="I374" s="34" t="s">
        <v>858</v>
      </c>
    </row>
    <row r="375" hidden="1">
      <c r="A375" s="26">
        <v>510.0</v>
      </c>
      <c r="B375" s="26" t="s">
        <v>54</v>
      </c>
      <c r="C375" s="34" t="s">
        <v>546</v>
      </c>
      <c r="D375" s="28"/>
      <c r="E375" s="160" t="s">
        <v>66</v>
      </c>
      <c r="F375" s="160" t="s">
        <v>66</v>
      </c>
      <c r="G375" s="160" t="s">
        <v>66</v>
      </c>
      <c r="H375" s="160" t="s">
        <v>66</v>
      </c>
      <c r="I375" s="34" t="s">
        <v>1751</v>
      </c>
    </row>
    <row r="376" hidden="1">
      <c r="A376" s="26">
        <v>511.0</v>
      </c>
      <c r="B376" s="26" t="s">
        <v>54</v>
      </c>
      <c r="C376" s="34" t="s">
        <v>547</v>
      </c>
      <c r="D376" s="28"/>
      <c r="E376" s="160" t="s">
        <v>66</v>
      </c>
      <c r="F376" s="160" t="s">
        <v>66</v>
      </c>
      <c r="G376" s="160" t="s">
        <v>66</v>
      </c>
      <c r="H376" s="160" t="s">
        <v>66</v>
      </c>
      <c r="I376" s="34" t="s">
        <v>786</v>
      </c>
    </row>
    <row r="377" hidden="1">
      <c r="A377" s="26">
        <v>512.0</v>
      </c>
      <c r="B377" s="26" t="s">
        <v>54</v>
      </c>
      <c r="C377" s="34" t="s">
        <v>550</v>
      </c>
      <c r="D377" s="28"/>
      <c r="E377" s="160" t="s">
        <v>66</v>
      </c>
      <c r="F377" s="160" t="s">
        <v>66</v>
      </c>
      <c r="G377" s="160" t="s">
        <v>66</v>
      </c>
      <c r="H377" s="160" t="s">
        <v>66</v>
      </c>
      <c r="I377" s="34" t="s">
        <v>1761</v>
      </c>
    </row>
    <row r="378" hidden="1">
      <c r="A378" s="26">
        <v>513.0</v>
      </c>
      <c r="B378" s="26" t="s">
        <v>54</v>
      </c>
      <c r="C378" s="34" t="s">
        <v>551</v>
      </c>
      <c r="D378" s="28"/>
      <c r="E378" s="160" t="s">
        <v>66</v>
      </c>
      <c r="F378" s="160" t="s">
        <v>66</v>
      </c>
      <c r="G378" s="160" t="s">
        <v>66</v>
      </c>
      <c r="H378" s="160" t="s">
        <v>66</v>
      </c>
      <c r="I378" s="34" t="s">
        <v>1766</v>
      </c>
    </row>
    <row r="379" hidden="1">
      <c r="A379" s="26">
        <v>514.0</v>
      </c>
      <c r="B379" s="26" t="s">
        <v>54</v>
      </c>
      <c r="C379" s="34" t="s">
        <v>553</v>
      </c>
      <c r="D379" s="28"/>
      <c r="E379" s="160" t="s">
        <v>66</v>
      </c>
      <c r="F379" s="160" t="s">
        <v>66</v>
      </c>
      <c r="G379" s="160" t="s">
        <v>66</v>
      </c>
      <c r="H379" s="160" t="s">
        <v>66</v>
      </c>
      <c r="I379" s="34" t="s">
        <v>1235</v>
      </c>
    </row>
    <row r="380" hidden="1">
      <c r="A380" s="26">
        <v>515.0</v>
      </c>
      <c r="B380" s="26" t="s">
        <v>54</v>
      </c>
      <c r="C380" s="34" t="s">
        <v>524</v>
      </c>
      <c r="D380" s="28"/>
      <c r="E380" s="160" t="s">
        <v>66</v>
      </c>
      <c r="F380" s="160" t="s">
        <v>66</v>
      </c>
      <c r="G380" s="160" t="s">
        <v>66</v>
      </c>
      <c r="H380" s="160" t="s">
        <v>66</v>
      </c>
      <c r="I380" s="34" t="s">
        <v>1020</v>
      </c>
    </row>
    <row r="381" hidden="1">
      <c r="A381" s="26">
        <v>516.0</v>
      </c>
      <c r="B381" s="26" t="s">
        <v>54</v>
      </c>
      <c r="C381" s="34" t="s">
        <v>491</v>
      </c>
      <c r="D381" s="28"/>
      <c r="E381" s="160" t="s">
        <v>66</v>
      </c>
      <c r="F381" s="160" t="s">
        <v>66</v>
      </c>
      <c r="G381" s="160" t="s">
        <v>66</v>
      </c>
      <c r="H381" s="160" t="s">
        <v>66</v>
      </c>
      <c r="I381" s="34" t="s">
        <v>1403</v>
      </c>
    </row>
    <row r="382" hidden="1">
      <c r="A382" s="26">
        <v>517.0</v>
      </c>
      <c r="B382" s="26" t="s">
        <v>54</v>
      </c>
      <c r="C382" s="34" t="s">
        <v>525</v>
      </c>
      <c r="D382" s="28"/>
      <c r="E382" s="160" t="s">
        <v>66</v>
      </c>
      <c r="F382" s="160" t="s">
        <v>66</v>
      </c>
      <c r="G382" s="160" t="s">
        <v>66</v>
      </c>
      <c r="H382" s="160" t="s">
        <v>66</v>
      </c>
      <c r="I382" s="34" t="s">
        <v>1679</v>
      </c>
    </row>
    <row r="383" hidden="1">
      <c r="A383" s="26">
        <v>518.0</v>
      </c>
      <c r="B383" s="26" t="s">
        <v>54</v>
      </c>
      <c r="C383" s="34" t="s">
        <v>87</v>
      </c>
      <c r="D383" s="28"/>
      <c r="E383" s="160" t="s">
        <v>66</v>
      </c>
      <c r="F383" s="160" t="s">
        <v>66</v>
      </c>
      <c r="G383" s="160" t="s">
        <v>66</v>
      </c>
      <c r="H383" s="160" t="s">
        <v>66</v>
      </c>
      <c r="I383" s="34" t="s">
        <v>1118</v>
      </c>
    </row>
    <row r="384" hidden="1">
      <c r="A384" s="26">
        <v>519.0</v>
      </c>
      <c r="B384" s="26" t="s">
        <v>54</v>
      </c>
      <c r="C384" s="34" t="s">
        <v>488</v>
      </c>
      <c r="D384" s="28"/>
      <c r="E384" s="160" t="s">
        <v>66</v>
      </c>
      <c r="F384" s="160" t="s">
        <v>66</v>
      </c>
      <c r="G384" s="160" t="s">
        <v>66</v>
      </c>
      <c r="H384" s="160" t="s">
        <v>66</v>
      </c>
      <c r="I384" s="34" t="s">
        <v>806</v>
      </c>
    </row>
    <row r="385" hidden="1">
      <c r="A385" s="26">
        <v>520.0</v>
      </c>
      <c r="B385" s="26" t="s">
        <v>54</v>
      </c>
      <c r="C385" s="34" t="s">
        <v>554</v>
      </c>
      <c r="D385" s="28"/>
      <c r="E385" s="160" t="s">
        <v>66</v>
      </c>
      <c r="F385" s="160" t="s">
        <v>66</v>
      </c>
      <c r="G385" s="160" t="s">
        <v>66</v>
      </c>
      <c r="H385" s="160" t="s">
        <v>66</v>
      </c>
      <c r="I385" s="34" t="s">
        <v>673</v>
      </c>
    </row>
    <row r="386" hidden="1">
      <c r="A386" s="26">
        <v>521.0</v>
      </c>
      <c r="B386" s="26" t="s">
        <v>54</v>
      </c>
      <c r="C386" s="34" t="s">
        <v>486</v>
      </c>
      <c r="D386" s="28"/>
      <c r="E386" s="160" t="s">
        <v>66</v>
      </c>
      <c r="F386" s="160" t="s">
        <v>66</v>
      </c>
      <c r="G386" s="160" t="s">
        <v>66</v>
      </c>
      <c r="H386" s="160" t="s">
        <v>66</v>
      </c>
      <c r="I386" s="34" t="s">
        <v>675</v>
      </c>
    </row>
    <row r="387" hidden="1">
      <c r="A387" s="26">
        <v>522.0</v>
      </c>
      <c r="B387" s="26" t="s">
        <v>54</v>
      </c>
      <c r="C387" s="34" t="s">
        <v>556</v>
      </c>
      <c r="D387" s="28"/>
      <c r="E387" s="160" t="s">
        <v>66</v>
      </c>
      <c r="F387" s="160" t="s">
        <v>66</v>
      </c>
      <c r="G387" s="160" t="s">
        <v>66</v>
      </c>
      <c r="H387" s="160" t="s">
        <v>66</v>
      </c>
      <c r="I387" s="26"/>
    </row>
    <row r="388" hidden="1">
      <c r="A388" s="26">
        <v>523.0</v>
      </c>
      <c r="B388" s="26" t="s">
        <v>54</v>
      </c>
      <c r="C388" s="34" t="s">
        <v>557</v>
      </c>
      <c r="D388" s="28"/>
      <c r="E388" s="160" t="s">
        <v>66</v>
      </c>
      <c r="F388" s="160" t="s">
        <v>66</v>
      </c>
      <c r="G388" s="160" t="s">
        <v>66</v>
      </c>
      <c r="H388" s="160" t="s">
        <v>66</v>
      </c>
      <c r="I388" s="26"/>
    </row>
    <row r="389" hidden="1">
      <c r="A389" s="26">
        <v>524.0</v>
      </c>
      <c r="B389" s="26" t="s">
        <v>54</v>
      </c>
      <c r="C389" s="34" t="s">
        <v>517</v>
      </c>
      <c r="D389" s="28"/>
      <c r="E389" s="160" t="s">
        <v>66</v>
      </c>
      <c r="F389" s="160" t="s">
        <v>66</v>
      </c>
      <c r="G389" s="160" t="s">
        <v>66</v>
      </c>
      <c r="H389" s="160" t="s">
        <v>66</v>
      </c>
      <c r="I389" s="34" t="s">
        <v>1654</v>
      </c>
    </row>
    <row r="390" hidden="1">
      <c r="A390" s="26">
        <v>525.0</v>
      </c>
      <c r="B390" s="26" t="s">
        <v>54</v>
      </c>
      <c r="C390" s="34" t="s">
        <v>558</v>
      </c>
      <c r="D390" s="28"/>
      <c r="E390" s="160" t="s">
        <v>66</v>
      </c>
      <c r="F390" s="160" t="s">
        <v>66</v>
      </c>
      <c r="G390" s="160" t="s">
        <v>66</v>
      </c>
      <c r="H390" s="160" t="s">
        <v>66</v>
      </c>
      <c r="I390" s="34" t="s">
        <v>1791</v>
      </c>
    </row>
    <row r="391" hidden="1">
      <c r="A391" s="26">
        <v>526.0</v>
      </c>
      <c r="B391" s="26" t="s">
        <v>54</v>
      </c>
      <c r="C391" s="34" t="s">
        <v>559</v>
      </c>
      <c r="D391" s="28"/>
      <c r="E391" s="160" t="s">
        <v>66</v>
      </c>
      <c r="F391" s="160" t="s">
        <v>66</v>
      </c>
      <c r="G391" s="160" t="s">
        <v>66</v>
      </c>
      <c r="H391" s="160" t="s">
        <v>66</v>
      </c>
      <c r="I391" s="34" t="s">
        <v>1795</v>
      </c>
    </row>
    <row r="392" hidden="1">
      <c r="A392" s="26">
        <v>527.0</v>
      </c>
      <c r="B392" s="26" t="s">
        <v>54</v>
      </c>
      <c r="C392" s="34" t="s">
        <v>451</v>
      </c>
      <c r="D392" s="28"/>
      <c r="E392" s="160" t="s">
        <v>66</v>
      </c>
      <c r="F392" s="160" t="s">
        <v>66</v>
      </c>
      <c r="G392" s="160" t="s">
        <v>66</v>
      </c>
      <c r="H392" s="160" t="s">
        <v>66</v>
      </c>
      <c r="I392" s="34" t="s">
        <v>1227</v>
      </c>
    </row>
    <row r="393" hidden="1">
      <c r="A393" s="26">
        <v>528.0</v>
      </c>
      <c r="B393" s="26" t="s">
        <v>54</v>
      </c>
      <c r="C393" s="34" t="s">
        <v>560</v>
      </c>
      <c r="D393" s="28"/>
      <c r="E393" s="160" t="s">
        <v>66</v>
      </c>
      <c r="F393" s="160" t="s">
        <v>66</v>
      </c>
      <c r="G393" s="160" t="s">
        <v>66</v>
      </c>
      <c r="H393" s="160" t="s">
        <v>66</v>
      </c>
      <c r="I393" s="34" t="s">
        <v>675</v>
      </c>
    </row>
    <row r="394" hidden="1">
      <c r="A394" s="26">
        <v>529.0</v>
      </c>
      <c r="B394" s="26" t="s">
        <v>54</v>
      </c>
      <c r="C394" s="34" t="s">
        <v>457</v>
      </c>
      <c r="D394" s="28"/>
      <c r="E394" s="160" t="s">
        <v>66</v>
      </c>
      <c r="F394" s="160" t="s">
        <v>66</v>
      </c>
      <c r="G394" s="160" t="s">
        <v>66</v>
      </c>
      <c r="H394" s="160" t="s">
        <v>66</v>
      </c>
      <c r="I394" s="34" t="s">
        <v>662</v>
      </c>
    </row>
    <row r="395" hidden="1">
      <c r="A395" s="26">
        <v>530.0</v>
      </c>
      <c r="B395" s="26" t="s">
        <v>54</v>
      </c>
      <c r="C395" s="34" t="s">
        <v>561</v>
      </c>
      <c r="D395" s="28"/>
      <c r="E395" s="160" t="s">
        <v>66</v>
      </c>
      <c r="F395" s="160" t="s">
        <v>66</v>
      </c>
      <c r="G395" s="160" t="s">
        <v>66</v>
      </c>
      <c r="H395" s="160" t="s">
        <v>66</v>
      </c>
      <c r="I395" s="34" t="s">
        <v>675</v>
      </c>
    </row>
    <row r="396" hidden="1">
      <c r="A396" s="26">
        <v>531.0</v>
      </c>
      <c r="B396" s="26" t="s">
        <v>54</v>
      </c>
      <c r="C396" s="34" t="s">
        <v>533</v>
      </c>
      <c r="D396" s="28"/>
      <c r="E396" s="160" t="s">
        <v>66</v>
      </c>
      <c r="F396" s="160" t="s">
        <v>66</v>
      </c>
      <c r="G396" s="160" t="s">
        <v>66</v>
      </c>
      <c r="H396" s="160" t="s">
        <v>66</v>
      </c>
      <c r="I396" s="34" t="s">
        <v>1711</v>
      </c>
    </row>
    <row r="397" hidden="1">
      <c r="A397" s="26">
        <v>532.0</v>
      </c>
      <c r="B397" s="26" t="s">
        <v>54</v>
      </c>
      <c r="C397" s="34" t="s">
        <v>523</v>
      </c>
      <c r="D397" s="28"/>
      <c r="E397" s="160" t="s">
        <v>66</v>
      </c>
      <c r="F397" s="160" t="s">
        <v>66</v>
      </c>
      <c r="G397" s="160" t="s">
        <v>66</v>
      </c>
      <c r="H397" s="160" t="s">
        <v>66</v>
      </c>
      <c r="I397" s="34" t="s">
        <v>1667</v>
      </c>
    </row>
    <row r="398" hidden="1">
      <c r="A398" s="26">
        <v>533.0</v>
      </c>
      <c r="B398" s="26" t="s">
        <v>54</v>
      </c>
      <c r="C398" s="34" t="s">
        <v>562</v>
      </c>
      <c r="D398" s="28"/>
      <c r="E398" s="160" t="s">
        <v>66</v>
      </c>
      <c r="F398" s="160" t="s">
        <v>66</v>
      </c>
      <c r="G398" s="160" t="s">
        <v>66</v>
      </c>
      <c r="H398" s="160" t="s">
        <v>66</v>
      </c>
      <c r="I398" s="34" t="s">
        <v>1809</v>
      </c>
    </row>
    <row r="399" hidden="1">
      <c r="A399" s="26">
        <v>534.0</v>
      </c>
      <c r="B399" s="26" t="s">
        <v>54</v>
      </c>
      <c r="C399" s="34" t="s">
        <v>563</v>
      </c>
      <c r="D399" s="28"/>
      <c r="E399" s="160" t="s">
        <v>66</v>
      </c>
      <c r="F399" s="160" t="s">
        <v>66</v>
      </c>
      <c r="G399" s="160" t="s">
        <v>66</v>
      </c>
      <c r="H399" s="160" t="s">
        <v>66</v>
      </c>
      <c r="I399" s="26"/>
    </row>
    <row r="400" hidden="1">
      <c r="A400" s="26">
        <v>535.0</v>
      </c>
      <c r="B400" s="26" t="s">
        <v>54</v>
      </c>
      <c r="C400" s="34" t="s">
        <v>564</v>
      </c>
      <c r="D400" s="28"/>
      <c r="E400" s="160" t="s">
        <v>66</v>
      </c>
      <c r="F400" s="160" t="s">
        <v>66</v>
      </c>
      <c r="G400" s="160" t="s">
        <v>66</v>
      </c>
      <c r="H400" s="160" t="s">
        <v>66</v>
      </c>
      <c r="I400" s="34" t="s">
        <v>651</v>
      </c>
    </row>
    <row r="401" hidden="1">
      <c r="A401" s="26">
        <v>536.0</v>
      </c>
      <c r="B401" s="26" t="s">
        <v>54</v>
      </c>
      <c r="C401" s="34" t="s">
        <v>565</v>
      </c>
      <c r="D401" s="28"/>
      <c r="E401" s="160" t="s">
        <v>66</v>
      </c>
      <c r="F401" s="160" t="s">
        <v>66</v>
      </c>
      <c r="G401" s="160" t="s">
        <v>66</v>
      </c>
      <c r="H401" s="160" t="s">
        <v>66</v>
      </c>
      <c r="I401" s="34" t="s">
        <v>1822</v>
      </c>
    </row>
    <row r="402" hidden="1">
      <c r="A402" s="26">
        <v>537.0</v>
      </c>
      <c r="B402" s="26" t="s">
        <v>54</v>
      </c>
      <c r="C402" s="34" t="s">
        <v>566</v>
      </c>
      <c r="D402" s="28"/>
      <c r="E402" s="160" t="s">
        <v>66</v>
      </c>
      <c r="F402" s="160" t="s">
        <v>66</v>
      </c>
      <c r="G402" s="160" t="s">
        <v>66</v>
      </c>
      <c r="H402" s="160" t="s">
        <v>66</v>
      </c>
      <c r="I402" s="34" t="s">
        <v>1829</v>
      </c>
    </row>
    <row r="403" hidden="1">
      <c r="A403" s="26">
        <v>538.0</v>
      </c>
      <c r="B403" s="26" t="s">
        <v>54</v>
      </c>
      <c r="C403" s="34" t="s">
        <v>567</v>
      </c>
      <c r="D403" s="28"/>
      <c r="E403" s="160" t="s">
        <v>66</v>
      </c>
      <c r="F403" s="160" t="s">
        <v>66</v>
      </c>
      <c r="G403" s="160" t="s">
        <v>66</v>
      </c>
      <c r="H403" s="160" t="s">
        <v>66</v>
      </c>
      <c r="I403" s="34" t="s">
        <v>1834</v>
      </c>
    </row>
    <row r="404" hidden="1">
      <c r="A404" s="26">
        <v>539.0</v>
      </c>
      <c r="B404" s="26" t="s">
        <v>54</v>
      </c>
      <c r="C404" s="34" t="s">
        <v>569</v>
      </c>
      <c r="D404" s="28"/>
      <c r="E404" s="160" t="s">
        <v>66</v>
      </c>
      <c r="F404" s="160" t="s">
        <v>66</v>
      </c>
      <c r="G404" s="160" t="s">
        <v>66</v>
      </c>
      <c r="H404" s="160" t="s">
        <v>66</v>
      </c>
      <c r="I404" s="34" t="s">
        <v>658</v>
      </c>
    </row>
    <row r="405" hidden="1">
      <c r="A405" s="26">
        <v>540.0</v>
      </c>
      <c r="B405" s="26" t="s">
        <v>54</v>
      </c>
      <c r="C405" s="34" t="s">
        <v>517</v>
      </c>
      <c r="D405" s="28"/>
      <c r="E405" s="160" t="s">
        <v>66</v>
      </c>
      <c r="F405" s="160" t="s">
        <v>66</v>
      </c>
      <c r="G405" s="160" t="s">
        <v>66</v>
      </c>
      <c r="H405" s="160" t="s">
        <v>66</v>
      </c>
      <c r="I405" s="34" t="s">
        <v>1654</v>
      </c>
    </row>
    <row r="406" hidden="1">
      <c r="A406" s="26">
        <v>541.0</v>
      </c>
      <c r="B406" s="26" t="s">
        <v>54</v>
      </c>
      <c r="C406" s="34" t="s">
        <v>570</v>
      </c>
      <c r="D406" s="28"/>
      <c r="E406" s="160" t="s">
        <v>66</v>
      </c>
      <c r="F406" s="160" t="s">
        <v>66</v>
      </c>
      <c r="G406" s="160" t="s">
        <v>66</v>
      </c>
      <c r="H406" s="160" t="s">
        <v>66</v>
      </c>
      <c r="I406" s="34" t="s">
        <v>675</v>
      </c>
    </row>
    <row r="407" hidden="1">
      <c r="A407" s="26">
        <v>542.0</v>
      </c>
      <c r="B407" s="26" t="s">
        <v>54</v>
      </c>
      <c r="C407" s="34" t="s">
        <v>573</v>
      </c>
      <c r="D407" s="28"/>
      <c r="E407" s="160" t="s">
        <v>66</v>
      </c>
      <c r="F407" s="160" t="s">
        <v>66</v>
      </c>
      <c r="G407" s="160" t="s">
        <v>66</v>
      </c>
      <c r="H407" s="160" t="s">
        <v>66</v>
      </c>
      <c r="I407" s="34" t="s">
        <v>700</v>
      </c>
    </row>
    <row r="408" hidden="1">
      <c r="A408" s="26">
        <v>543.0</v>
      </c>
      <c r="B408" s="26" t="s">
        <v>54</v>
      </c>
      <c r="C408" s="34" t="s">
        <v>574</v>
      </c>
      <c r="D408" s="28"/>
      <c r="E408" s="160" t="s">
        <v>66</v>
      </c>
      <c r="F408" s="160" t="s">
        <v>66</v>
      </c>
      <c r="G408" s="160" t="s">
        <v>66</v>
      </c>
      <c r="H408" s="160" t="s">
        <v>66</v>
      </c>
      <c r="I408" s="34" t="s">
        <v>1853</v>
      </c>
    </row>
    <row r="409" hidden="1">
      <c r="A409" s="26">
        <v>544.0</v>
      </c>
      <c r="B409" s="26" t="s">
        <v>54</v>
      </c>
      <c r="C409" s="34" t="s">
        <v>575</v>
      </c>
      <c r="D409" s="28"/>
      <c r="E409" s="160" t="s">
        <v>66</v>
      </c>
      <c r="F409" s="160" t="s">
        <v>66</v>
      </c>
      <c r="G409" s="160" t="s">
        <v>66</v>
      </c>
      <c r="H409" s="160" t="s">
        <v>66</v>
      </c>
      <c r="I409" s="34" t="s">
        <v>1592</v>
      </c>
    </row>
    <row r="410" hidden="1">
      <c r="A410" s="26">
        <v>545.0</v>
      </c>
      <c r="B410" s="26" t="s">
        <v>54</v>
      </c>
      <c r="C410" s="34" t="s">
        <v>287</v>
      </c>
      <c r="D410" s="28"/>
      <c r="E410" s="160" t="s">
        <v>66</v>
      </c>
      <c r="F410" s="160" t="s">
        <v>66</v>
      </c>
      <c r="G410" s="160" t="s">
        <v>66</v>
      </c>
      <c r="H410" s="160" t="s">
        <v>66</v>
      </c>
      <c r="I410" s="34" t="s">
        <v>1238</v>
      </c>
    </row>
    <row r="411" hidden="1">
      <c r="A411" s="26">
        <v>546.0</v>
      </c>
      <c r="B411" s="26" t="s">
        <v>54</v>
      </c>
      <c r="C411" s="34" t="s">
        <v>576</v>
      </c>
      <c r="D411" s="28"/>
      <c r="E411" s="160" t="s">
        <v>66</v>
      </c>
      <c r="F411" s="160" t="s">
        <v>66</v>
      </c>
      <c r="G411" s="160" t="s">
        <v>66</v>
      </c>
      <c r="H411" s="160" t="s">
        <v>66</v>
      </c>
      <c r="I411" s="34" t="s">
        <v>1862</v>
      </c>
    </row>
    <row r="412" hidden="1">
      <c r="A412" s="26">
        <v>547.0</v>
      </c>
      <c r="B412" s="26" t="s">
        <v>54</v>
      </c>
      <c r="C412" s="34" t="s">
        <v>577</v>
      </c>
      <c r="D412" s="28"/>
      <c r="E412" s="160" t="s">
        <v>66</v>
      </c>
      <c r="F412" s="160" t="s">
        <v>66</v>
      </c>
      <c r="G412" s="160" t="s">
        <v>66</v>
      </c>
      <c r="H412" s="160" t="s">
        <v>66</v>
      </c>
      <c r="I412" s="34" t="s">
        <v>1864</v>
      </c>
    </row>
    <row r="413" hidden="1">
      <c r="A413" s="26">
        <v>548.0</v>
      </c>
      <c r="B413" s="26" t="s">
        <v>54</v>
      </c>
      <c r="C413" s="34" t="s">
        <v>578</v>
      </c>
      <c r="D413" s="28"/>
      <c r="E413" s="160" t="s">
        <v>66</v>
      </c>
      <c r="F413" s="160" t="s">
        <v>66</v>
      </c>
      <c r="G413" s="160" t="s">
        <v>66</v>
      </c>
      <c r="H413" s="160" t="s">
        <v>66</v>
      </c>
      <c r="I413" s="34" t="s">
        <v>675</v>
      </c>
    </row>
    <row r="414" hidden="1">
      <c r="A414" s="26">
        <v>549.0</v>
      </c>
      <c r="B414" s="26" t="s">
        <v>54</v>
      </c>
      <c r="C414" s="34" t="s">
        <v>361</v>
      </c>
      <c r="D414" s="28"/>
      <c r="E414" s="160" t="s">
        <v>66</v>
      </c>
      <c r="F414" s="160" t="s">
        <v>66</v>
      </c>
      <c r="G414" s="160" t="s">
        <v>66</v>
      </c>
      <c r="H414" s="160" t="s">
        <v>66</v>
      </c>
      <c r="I414" s="34" t="s">
        <v>858</v>
      </c>
    </row>
    <row r="415" hidden="1">
      <c r="A415" s="26">
        <v>550.0</v>
      </c>
      <c r="B415" s="26" t="s">
        <v>54</v>
      </c>
      <c r="C415" s="34" t="s">
        <v>547</v>
      </c>
      <c r="D415" s="28"/>
      <c r="E415" s="160" t="s">
        <v>66</v>
      </c>
      <c r="F415" s="160" t="s">
        <v>66</v>
      </c>
      <c r="G415" s="160" t="s">
        <v>66</v>
      </c>
      <c r="H415" s="160" t="s">
        <v>66</v>
      </c>
      <c r="I415" s="34" t="s">
        <v>786</v>
      </c>
    </row>
    <row r="416" hidden="1">
      <c r="A416" s="26">
        <v>551.0</v>
      </c>
      <c r="B416" s="26" t="s">
        <v>54</v>
      </c>
      <c r="C416" s="34" t="s">
        <v>581</v>
      </c>
      <c r="D416" s="28"/>
      <c r="E416" s="160" t="s">
        <v>66</v>
      </c>
      <c r="F416" s="160" t="s">
        <v>66</v>
      </c>
      <c r="G416" s="160" t="s">
        <v>66</v>
      </c>
      <c r="H416" s="160" t="s">
        <v>66</v>
      </c>
      <c r="I416" s="34" t="s">
        <v>1873</v>
      </c>
    </row>
    <row r="417" hidden="1">
      <c r="A417" s="26">
        <v>552.0</v>
      </c>
      <c r="B417" s="26" t="s">
        <v>54</v>
      </c>
      <c r="C417" s="34" t="s">
        <v>582</v>
      </c>
      <c r="D417" s="28"/>
      <c r="E417" s="160" t="s">
        <v>66</v>
      </c>
      <c r="F417" s="160" t="s">
        <v>66</v>
      </c>
      <c r="G417" s="160" t="s">
        <v>66</v>
      </c>
      <c r="H417" s="160" t="s">
        <v>66</v>
      </c>
      <c r="I417" s="34" t="s">
        <v>1878</v>
      </c>
    </row>
    <row r="418" hidden="1">
      <c r="A418" s="26">
        <v>553.0</v>
      </c>
      <c r="B418" s="26" t="s">
        <v>54</v>
      </c>
      <c r="C418" s="34" t="s">
        <v>515</v>
      </c>
      <c r="D418" s="28"/>
      <c r="E418" s="160" t="s">
        <v>66</v>
      </c>
      <c r="F418" s="160" t="s">
        <v>66</v>
      </c>
      <c r="G418" s="160" t="s">
        <v>66</v>
      </c>
      <c r="H418" s="160" t="s">
        <v>66</v>
      </c>
      <c r="I418" s="34" t="s">
        <v>1881</v>
      </c>
    </row>
    <row r="419" hidden="1">
      <c r="A419" s="26">
        <v>554.0</v>
      </c>
      <c r="B419" s="26" t="s">
        <v>54</v>
      </c>
      <c r="C419" s="34" t="s">
        <v>583</v>
      </c>
      <c r="D419" s="28"/>
      <c r="E419" s="160" t="s">
        <v>66</v>
      </c>
      <c r="F419" s="160" t="s">
        <v>66</v>
      </c>
      <c r="G419" s="160" t="s">
        <v>66</v>
      </c>
      <c r="H419" s="160" t="s">
        <v>66</v>
      </c>
      <c r="I419" s="34" t="s">
        <v>1885</v>
      </c>
    </row>
    <row r="420" hidden="1">
      <c r="A420" s="26">
        <v>555.0</v>
      </c>
      <c r="B420" s="26" t="s">
        <v>54</v>
      </c>
      <c r="C420" s="34" t="s">
        <v>584</v>
      </c>
      <c r="D420" s="28"/>
      <c r="E420" s="160" t="s">
        <v>66</v>
      </c>
      <c r="F420" s="160" t="s">
        <v>66</v>
      </c>
      <c r="G420" s="160" t="s">
        <v>66</v>
      </c>
      <c r="H420" s="160" t="s">
        <v>66</v>
      </c>
      <c r="I420" s="26"/>
    </row>
    <row r="421" hidden="1">
      <c r="A421" s="26">
        <v>556.0</v>
      </c>
      <c r="B421" s="26" t="s">
        <v>54</v>
      </c>
      <c r="C421" s="34" t="s">
        <v>550</v>
      </c>
      <c r="D421" s="28"/>
      <c r="E421" s="160" t="s">
        <v>66</v>
      </c>
      <c r="F421" s="160" t="s">
        <v>66</v>
      </c>
      <c r="G421" s="160" t="s">
        <v>66</v>
      </c>
      <c r="H421" s="160" t="s">
        <v>66</v>
      </c>
      <c r="I421" s="34" t="s">
        <v>1892</v>
      </c>
    </row>
    <row r="422" hidden="1">
      <c r="A422" s="26">
        <v>557.0</v>
      </c>
      <c r="B422" s="26" t="s">
        <v>54</v>
      </c>
      <c r="C422" s="34" t="s">
        <v>587</v>
      </c>
      <c r="D422" s="28"/>
      <c r="E422" s="160" t="s">
        <v>66</v>
      </c>
      <c r="F422" s="160" t="s">
        <v>66</v>
      </c>
      <c r="G422" s="160" t="s">
        <v>66</v>
      </c>
      <c r="H422" s="160" t="s">
        <v>66</v>
      </c>
      <c r="I422" s="34" t="s">
        <v>925</v>
      </c>
    </row>
    <row r="423" hidden="1">
      <c r="A423" s="26">
        <v>558.0</v>
      </c>
      <c r="B423" s="26" t="s">
        <v>54</v>
      </c>
      <c r="C423" s="34" t="s">
        <v>393</v>
      </c>
      <c r="D423" s="28"/>
      <c r="E423" s="160" t="s">
        <v>66</v>
      </c>
      <c r="F423" s="160" t="s">
        <v>66</v>
      </c>
      <c r="G423" s="160" t="s">
        <v>66</v>
      </c>
      <c r="H423" s="160" t="s">
        <v>66</v>
      </c>
      <c r="I423" s="34" t="s">
        <v>1300</v>
      </c>
    </row>
    <row r="424" hidden="1">
      <c r="A424" s="26">
        <v>559.0</v>
      </c>
      <c r="B424" s="26" t="s">
        <v>54</v>
      </c>
      <c r="C424" s="34" t="s">
        <v>589</v>
      </c>
      <c r="D424" s="28"/>
      <c r="E424" s="160" t="s">
        <v>66</v>
      </c>
      <c r="F424" s="160" t="s">
        <v>66</v>
      </c>
      <c r="G424" s="160" t="s">
        <v>66</v>
      </c>
      <c r="H424" s="160" t="s">
        <v>66</v>
      </c>
      <c r="I424" s="34" t="s">
        <v>1905</v>
      </c>
    </row>
    <row r="425" hidden="1">
      <c r="A425" s="26">
        <v>560.0</v>
      </c>
      <c r="B425" s="26" t="s">
        <v>54</v>
      </c>
      <c r="C425" s="34" t="s">
        <v>438</v>
      </c>
      <c r="D425" s="28"/>
      <c r="E425" s="160" t="s">
        <v>66</v>
      </c>
      <c r="F425" s="160" t="s">
        <v>66</v>
      </c>
      <c r="G425" s="160" t="s">
        <v>66</v>
      </c>
      <c r="H425" s="160" t="s">
        <v>66</v>
      </c>
      <c r="I425" s="26" t="s">
        <v>640</v>
      </c>
    </row>
    <row r="426" hidden="1">
      <c r="A426" s="26">
        <v>561.0</v>
      </c>
      <c r="B426" s="26" t="s">
        <v>54</v>
      </c>
      <c r="C426" s="34" t="s">
        <v>590</v>
      </c>
      <c r="D426" s="28"/>
      <c r="E426" s="160" t="s">
        <v>66</v>
      </c>
      <c r="F426" s="160" t="s">
        <v>66</v>
      </c>
      <c r="G426" s="160" t="s">
        <v>66</v>
      </c>
      <c r="H426" s="160" t="s">
        <v>66</v>
      </c>
      <c r="I426" s="26" t="s">
        <v>643</v>
      </c>
    </row>
    <row r="427" hidden="1">
      <c r="A427" s="26">
        <v>562.0</v>
      </c>
      <c r="B427" s="26" t="s">
        <v>54</v>
      </c>
      <c r="C427" s="34" t="s">
        <v>591</v>
      </c>
      <c r="D427" s="28"/>
      <c r="E427" s="160" t="s">
        <v>66</v>
      </c>
      <c r="F427" s="160" t="s">
        <v>66</v>
      </c>
      <c r="G427" s="160" t="s">
        <v>66</v>
      </c>
      <c r="H427" s="160" t="s">
        <v>66</v>
      </c>
      <c r="I427" s="26" t="s">
        <v>647</v>
      </c>
    </row>
    <row r="428" hidden="1">
      <c r="A428" s="26">
        <v>563.0</v>
      </c>
      <c r="B428" s="26" t="s">
        <v>54</v>
      </c>
      <c r="C428" s="34" t="s">
        <v>594</v>
      </c>
      <c r="D428" s="28"/>
      <c r="E428" s="160" t="s">
        <v>66</v>
      </c>
      <c r="F428" s="160" t="s">
        <v>66</v>
      </c>
      <c r="G428" s="160" t="s">
        <v>66</v>
      </c>
      <c r="H428" s="160" t="s">
        <v>66</v>
      </c>
      <c r="I428" s="26" t="s">
        <v>649</v>
      </c>
    </row>
    <row r="429" hidden="1">
      <c r="A429" s="26">
        <v>564.0</v>
      </c>
      <c r="B429" s="26" t="s">
        <v>54</v>
      </c>
      <c r="C429" s="34" t="s">
        <v>564</v>
      </c>
      <c r="D429" s="28"/>
      <c r="E429" s="160" t="s">
        <v>66</v>
      </c>
      <c r="F429" s="160" t="s">
        <v>66</v>
      </c>
      <c r="G429" s="160" t="s">
        <v>66</v>
      </c>
      <c r="H429" s="160" t="s">
        <v>66</v>
      </c>
      <c r="I429" s="26" t="s">
        <v>651</v>
      </c>
    </row>
    <row r="430" hidden="1">
      <c r="A430" s="26">
        <v>565.0</v>
      </c>
      <c r="B430" s="26" t="s">
        <v>54</v>
      </c>
      <c r="C430" s="34" t="s">
        <v>595</v>
      </c>
      <c r="D430" s="28"/>
      <c r="E430" s="160" t="s">
        <v>66</v>
      </c>
      <c r="F430" s="160" t="s">
        <v>66</v>
      </c>
      <c r="G430" s="160" t="s">
        <v>66</v>
      </c>
      <c r="H430" s="160" t="s">
        <v>66</v>
      </c>
      <c r="I430" s="26" t="s">
        <v>654</v>
      </c>
    </row>
    <row r="431" hidden="1">
      <c r="A431" s="26">
        <v>566.0</v>
      </c>
      <c r="B431" s="26" t="s">
        <v>54</v>
      </c>
      <c r="C431" s="34" t="s">
        <v>237</v>
      </c>
      <c r="D431" s="28"/>
      <c r="E431" s="160" t="s">
        <v>66</v>
      </c>
      <c r="F431" s="160" t="s">
        <v>66</v>
      </c>
      <c r="G431" s="160" t="s">
        <v>66</v>
      </c>
      <c r="H431" s="160" t="s">
        <v>66</v>
      </c>
      <c r="I431" s="26" t="s">
        <v>656</v>
      </c>
    </row>
    <row r="432" hidden="1">
      <c r="A432" s="26">
        <v>567.0</v>
      </c>
      <c r="B432" s="26" t="s">
        <v>54</v>
      </c>
      <c r="C432" s="34" t="s">
        <v>569</v>
      </c>
      <c r="D432" s="28"/>
      <c r="E432" s="160" t="s">
        <v>66</v>
      </c>
      <c r="F432" s="160" t="s">
        <v>66</v>
      </c>
      <c r="G432" s="160" t="s">
        <v>66</v>
      </c>
      <c r="H432" s="160" t="s">
        <v>66</v>
      </c>
      <c r="I432" s="26" t="s">
        <v>658</v>
      </c>
    </row>
    <row r="433" hidden="1">
      <c r="A433" s="26">
        <v>568.0</v>
      </c>
      <c r="B433" s="26" t="s">
        <v>54</v>
      </c>
      <c r="C433" s="34" t="s">
        <v>596</v>
      </c>
      <c r="D433" s="28"/>
      <c r="E433" s="160" t="s">
        <v>66</v>
      </c>
      <c r="F433" s="160" t="s">
        <v>66</v>
      </c>
      <c r="G433" s="160" t="s">
        <v>66</v>
      </c>
      <c r="H433" s="160" t="s">
        <v>66</v>
      </c>
      <c r="I433" s="26" t="s">
        <v>660</v>
      </c>
    </row>
    <row r="434" hidden="1">
      <c r="A434" s="26">
        <v>569.0</v>
      </c>
      <c r="B434" s="26" t="s">
        <v>54</v>
      </c>
      <c r="C434" s="34" t="s">
        <v>457</v>
      </c>
      <c r="D434" s="28"/>
      <c r="E434" s="160" t="s">
        <v>66</v>
      </c>
      <c r="F434" s="160" t="s">
        <v>66</v>
      </c>
      <c r="G434" s="160" t="s">
        <v>66</v>
      </c>
      <c r="H434" s="160" t="s">
        <v>66</v>
      </c>
      <c r="I434" s="26" t="s">
        <v>662</v>
      </c>
    </row>
    <row r="435" hidden="1">
      <c r="A435" s="26">
        <v>570.0</v>
      </c>
      <c r="B435" s="26" t="s">
        <v>54</v>
      </c>
      <c r="C435" s="34" t="s">
        <v>597</v>
      </c>
      <c r="D435" s="28"/>
      <c r="E435" s="160" t="s">
        <v>66</v>
      </c>
      <c r="F435" s="160" t="s">
        <v>66</v>
      </c>
      <c r="G435" s="160" t="s">
        <v>66</v>
      </c>
      <c r="H435" s="160" t="s">
        <v>66</v>
      </c>
      <c r="I435" s="26" t="s">
        <v>664</v>
      </c>
    </row>
    <row r="436" hidden="1">
      <c r="A436" s="26">
        <v>571.0</v>
      </c>
      <c r="B436" s="26" t="s">
        <v>54</v>
      </c>
      <c r="C436" s="34" t="s">
        <v>386</v>
      </c>
      <c r="D436" s="28"/>
      <c r="E436" s="160" t="s">
        <v>66</v>
      </c>
      <c r="F436" s="160" t="s">
        <v>66</v>
      </c>
      <c r="G436" s="160" t="s">
        <v>66</v>
      </c>
      <c r="H436" s="160" t="s">
        <v>66</v>
      </c>
      <c r="I436" s="26" t="s">
        <v>665</v>
      </c>
    </row>
    <row r="437" hidden="1">
      <c r="A437" s="26">
        <v>572.0</v>
      </c>
      <c r="B437" s="26" t="s">
        <v>54</v>
      </c>
      <c r="C437" s="34" t="s">
        <v>598</v>
      </c>
      <c r="D437" s="28"/>
      <c r="E437" s="160" t="s">
        <v>66</v>
      </c>
      <c r="F437" s="160" t="s">
        <v>66</v>
      </c>
      <c r="G437" s="160" t="s">
        <v>66</v>
      </c>
      <c r="H437" s="160" t="s">
        <v>66</v>
      </c>
      <c r="I437" s="26" t="s">
        <v>667</v>
      </c>
    </row>
    <row r="438" hidden="1">
      <c r="A438" s="26">
        <v>573.0</v>
      </c>
      <c r="B438" s="26" t="s">
        <v>54</v>
      </c>
      <c r="C438" s="34" t="s">
        <v>599</v>
      </c>
      <c r="D438" s="28"/>
      <c r="E438" s="160" t="s">
        <v>66</v>
      </c>
      <c r="F438" s="160" t="s">
        <v>66</v>
      </c>
      <c r="G438" s="160" t="s">
        <v>66</v>
      </c>
      <c r="H438" s="160" t="s">
        <v>66</v>
      </c>
      <c r="I438" s="26" t="s">
        <v>671</v>
      </c>
    </row>
    <row r="439" hidden="1">
      <c r="A439" s="26">
        <v>574.0</v>
      </c>
      <c r="B439" s="26" t="s">
        <v>54</v>
      </c>
      <c r="C439" s="34" t="s">
        <v>484</v>
      </c>
      <c r="D439" s="28"/>
      <c r="E439" s="160" t="s">
        <v>66</v>
      </c>
      <c r="F439" s="160" t="s">
        <v>66</v>
      </c>
      <c r="G439" s="160" t="s">
        <v>66</v>
      </c>
      <c r="H439" s="160" t="s">
        <v>66</v>
      </c>
      <c r="I439" s="26" t="s">
        <v>673</v>
      </c>
    </row>
    <row r="440" hidden="1">
      <c r="A440" s="26">
        <v>575.0</v>
      </c>
      <c r="B440" s="26" t="s">
        <v>54</v>
      </c>
      <c r="C440" s="34" t="s">
        <v>601</v>
      </c>
      <c r="D440" s="28"/>
      <c r="E440" s="160" t="s">
        <v>66</v>
      </c>
      <c r="F440" s="160" t="s">
        <v>66</v>
      </c>
      <c r="G440" s="160" t="s">
        <v>66</v>
      </c>
      <c r="H440" s="160" t="s">
        <v>66</v>
      </c>
      <c r="I440" s="26" t="s">
        <v>675</v>
      </c>
    </row>
    <row r="441" hidden="1">
      <c r="A441" s="26">
        <v>576.0</v>
      </c>
      <c r="B441" s="26" t="s">
        <v>54</v>
      </c>
      <c r="C441" s="34" t="s">
        <v>602</v>
      </c>
      <c r="D441" s="28"/>
      <c r="E441" s="160" t="s">
        <v>66</v>
      </c>
      <c r="F441" s="160" t="s">
        <v>66</v>
      </c>
      <c r="G441" s="160" t="s">
        <v>66</v>
      </c>
      <c r="H441" s="160" t="s">
        <v>66</v>
      </c>
      <c r="I441" s="26" t="s">
        <v>678</v>
      </c>
    </row>
    <row r="442" hidden="1">
      <c r="A442" s="26">
        <v>577.0</v>
      </c>
      <c r="B442" s="26" t="s">
        <v>54</v>
      </c>
      <c r="C442" s="34" t="s">
        <v>604</v>
      </c>
      <c r="D442" s="28"/>
      <c r="E442" s="160" t="s">
        <v>66</v>
      </c>
      <c r="F442" s="160" t="s">
        <v>66</v>
      </c>
      <c r="G442" s="160" t="s">
        <v>66</v>
      </c>
      <c r="H442" s="160" t="s">
        <v>66</v>
      </c>
      <c r="I442" s="26" t="s">
        <v>681</v>
      </c>
    </row>
    <row r="443" hidden="1">
      <c r="A443" s="26">
        <v>578.0</v>
      </c>
      <c r="B443" s="26" t="s">
        <v>54</v>
      </c>
      <c r="C443" s="34" t="s">
        <v>605</v>
      </c>
      <c r="D443" s="28"/>
      <c r="E443" s="160" t="s">
        <v>66</v>
      </c>
      <c r="F443" s="160" t="s">
        <v>66</v>
      </c>
      <c r="G443" s="160" t="s">
        <v>66</v>
      </c>
      <c r="H443" s="160" t="s">
        <v>66</v>
      </c>
      <c r="I443" s="26" t="s">
        <v>683</v>
      </c>
    </row>
    <row r="444" hidden="1">
      <c r="A444" s="26">
        <v>579.0</v>
      </c>
      <c r="B444" s="26" t="s">
        <v>54</v>
      </c>
      <c r="C444" s="34" t="s">
        <v>607</v>
      </c>
      <c r="D444" s="28"/>
      <c r="E444" s="160" t="s">
        <v>66</v>
      </c>
      <c r="F444" s="160" t="s">
        <v>66</v>
      </c>
      <c r="G444" s="160" t="s">
        <v>66</v>
      </c>
      <c r="H444" s="160" t="s">
        <v>66</v>
      </c>
      <c r="I444" s="26" t="s">
        <v>685</v>
      </c>
    </row>
    <row r="445" hidden="1">
      <c r="A445" s="26">
        <v>580.0</v>
      </c>
      <c r="B445" s="26" t="s">
        <v>54</v>
      </c>
      <c r="C445" s="34" t="s">
        <v>608</v>
      </c>
      <c r="D445" s="28"/>
      <c r="E445" s="160" t="s">
        <v>66</v>
      </c>
      <c r="F445" s="160" t="s">
        <v>66</v>
      </c>
      <c r="G445" s="160" t="s">
        <v>66</v>
      </c>
      <c r="H445" s="160" t="s">
        <v>66</v>
      </c>
      <c r="I445" s="26" t="s">
        <v>688</v>
      </c>
    </row>
    <row r="446" hidden="1">
      <c r="A446" s="26">
        <v>581.0</v>
      </c>
      <c r="B446" s="26" t="s">
        <v>54</v>
      </c>
      <c r="C446" s="34" t="s">
        <v>609</v>
      </c>
      <c r="D446" s="28"/>
      <c r="E446" s="160" t="s">
        <v>66</v>
      </c>
      <c r="F446" s="160" t="s">
        <v>66</v>
      </c>
      <c r="G446" s="160" t="s">
        <v>66</v>
      </c>
      <c r="H446" s="160" t="s">
        <v>66</v>
      </c>
      <c r="I446" s="26" t="s">
        <v>691</v>
      </c>
    </row>
    <row r="447" hidden="1">
      <c r="A447" s="26">
        <v>582.0</v>
      </c>
      <c r="B447" s="26" t="s">
        <v>54</v>
      </c>
      <c r="C447" s="34" t="s">
        <v>610</v>
      </c>
      <c r="D447" s="28"/>
      <c r="E447" s="160" t="s">
        <v>66</v>
      </c>
      <c r="F447" s="160" t="s">
        <v>66</v>
      </c>
      <c r="G447" s="160" t="s">
        <v>66</v>
      </c>
      <c r="H447" s="160" t="s">
        <v>66</v>
      </c>
      <c r="I447" s="26" t="s">
        <v>693</v>
      </c>
    </row>
    <row r="448" hidden="1">
      <c r="A448" s="26">
        <v>583.0</v>
      </c>
      <c r="B448" s="26" t="s">
        <v>54</v>
      </c>
      <c r="C448" s="34" t="s">
        <v>612</v>
      </c>
      <c r="D448" s="28"/>
      <c r="E448" s="160" t="s">
        <v>66</v>
      </c>
      <c r="F448" s="160" t="s">
        <v>66</v>
      </c>
      <c r="G448" s="160" t="s">
        <v>66</v>
      </c>
      <c r="H448" s="160" t="s">
        <v>66</v>
      </c>
      <c r="I448" s="26" t="s">
        <v>696</v>
      </c>
    </row>
    <row r="449" hidden="1">
      <c r="A449" s="26">
        <v>584.0</v>
      </c>
      <c r="B449" s="26" t="s">
        <v>54</v>
      </c>
      <c r="C449" s="34" t="s">
        <v>613</v>
      </c>
      <c r="D449" s="28"/>
      <c r="E449" s="160" t="s">
        <v>66</v>
      </c>
      <c r="F449" s="160" t="s">
        <v>66</v>
      </c>
      <c r="G449" s="160" t="s">
        <v>66</v>
      </c>
      <c r="H449" s="160" t="s">
        <v>66</v>
      </c>
      <c r="I449" s="26" t="s">
        <v>698</v>
      </c>
    </row>
    <row r="450" hidden="1">
      <c r="A450" s="26">
        <v>585.0</v>
      </c>
      <c r="B450" s="26" t="s">
        <v>54</v>
      </c>
      <c r="C450" s="34" t="s">
        <v>573</v>
      </c>
      <c r="D450" s="28"/>
      <c r="E450" s="160" t="s">
        <v>66</v>
      </c>
      <c r="F450" s="160" t="s">
        <v>66</v>
      </c>
      <c r="G450" s="160" t="s">
        <v>66</v>
      </c>
      <c r="H450" s="160" t="s">
        <v>66</v>
      </c>
      <c r="I450" s="26" t="s">
        <v>700</v>
      </c>
    </row>
    <row r="451" hidden="1">
      <c r="A451" s="26">
        <v>586.0</v>
      </c>
      <c r="B451" s="26" t="s">
        <v>54</v>
      </c>
      <c r="C451" s="34" t="s">
        <v>614</v>
      </c>
      <c r="D451" s="28"/>
      <c r="E451" s="160" t="s">
        <v>66</v>
      </c>
      <c r="F451" s="160" t="s">
        <v>66</v>
      </c>
      <c r="G451" s="160" t="s">
        <v>66</v>
      </c>
      <c r="H451" s="160" t="s">
        <v>66</v>
      </c>
      <c r="I451" s="26" t="s">
        <v>702</v>
      </c>
    </row>
    <row r="452" hidden="1">
      <c r="A452" s="26">
        <v>587.0</v>
      </c>
      <c r="B452" s="26" t="s">
        <v>54</v>
      </c>
      <c r="C452" s="34" t="s">
        <v>595</v>
      </c>
      <c r="D452" s="28"/>
      <c r="E452" s="160" t="s">
        <v>66</v>
      </c>
      <c r="F452" s="160" t="s">
        <v>66</v>
      </c>
      <c r="G452" s="160" t="s">
        <v>66</v>
      </c>
      <c r="H452" s="160" t="s">
        <v>66</v>
      </c>
      <c r="I452" s="26" t="s">
        <v>654</v>
      </c>
    </row>
    <row r="453" hidden="1">
      <c r="A453" s="26">
        <v>588.0</v>
      </c>
      <c r="B453" s="26" t="s">
        <v>54</v>
      </c>
      <c r="C453" s="34" t="s">
        <v>534</v>
      </c>
      <c r="D453" s="28"/>
      <c r="E453" s="160" t="s">
        <v>66</v>
      </c>
      <c r="F453" s="160" t="s">
        <v>66</v>
      </c>
      <c r="G453" s="160" t="s">
        <v>66</v>
      </c>
      <c r="H453" s="160" t="s">
        <v>66</v>
      </c>
      <c r="I453" s="26" t="s">
        <v>705</v>
      </c>
    </row>
    <row r="454" hidden="1">
      <c r="A454" s="26">
        <v>589.0</v>
      </c>
      <c r="B454" s="26" t="s">
        <v>54</v>
      </c>
      <c r="C454" s="34" t="s">
        <v>615</v>
      </c>
      <c r="D454" s="28"/>
      <c r="E454" s="160" t="s">
        <v>66</v>
      </c>
      <c r="F454" s="160" t="s">
        <v>66</v>
      </c>
      <c r="G454" s="160" t="s">
        <v>66</v>
      </c>
      <c r="H454" s="160" t="s">
        <v>66</v>
      </c>
      <c r="I454" s="26" t="s">
        <v>708</v>
      </c>
    </row>
    <row r="455" hidden="1">
      <c r="A455" s="26">
        <v>590.0</v>
      </c>
      <c r="B455" s="26" t="s">
        <v>54</v>
      </c>
      <c r="C455" s="34" t="s">
        <v>616</v>
      </c>
      <c r="D455" s="28"/>
      <c r="E455" s="160" t="s">
        <v>66</v>
      </c>
      <c r="F455" s="160" t="s">
        <v>66</v>
      </c>
      <c r="G455" s="160" t="s">
        <v>66</v>
      </c>
      <c r="H455" s="160" t="s">
        <v>66</v>
      </c>
      <c r="I455" s="26" t="s">
        <v>711</v>
      </c>
    </row>
    <row r="456" hidden="1">
      <c r="A456" s="26">
        <v>591.0</v>
      </c>
      <c r="B456" s="26" t="s">
        <v>54</v>
      </c>
      <c r="C456" s="34" t="s">
        <v>617</v>
      </c>
      <c r="D456" s="28"/>
      <c r="E456" s="160" t="s">
        <v>66</v>
      </c>
      <c r="F456" s="160" t="s">
        <v>66</v>
      </c>
      <c r="G456" s="160" t="s">
        <v>66</v>
      </c>
      <c r="H456" s="160" t="s">
        <v>66</v>
      </c>
      <c r="I456" s="26" t="s">
        <v>713</v>
      </c>
    </row>
    <row r="457" hidden="1">
      <c r="A457" s="26">
        <v>592.0</v>
      </c>
      <c r="B457" s="26" t="s">
        <v>54</v>
      </c>
      <c r="C457" s="34" t="s">
        <v>618</v>
      </c>
      <c r="D457" s="28"/>
      <c r="E457" s="160" t="s">
        <v>66</v>
      </c>
      <c r="F457" s="160" t="s">
        <v>66</v>
      </c>
      <c r="G457" s="160" t="s">
        <v>66</v>
      </c>
      <c r="H457" s="160" t="s">
        <v>66</v>
      </c>
      <c r="I457" s="26" t="s">
        <v>715</v>
      </c>
    </row>
    <row r="458" hidden="1">
      <c r="A458" s="26">
        <v>593.0</v>
      </c>
      <c r="B458" s="26" t="s">
        <v>54</v>
      </c>
      <c r="C458" s="34" t="s">
        <v>452</v>
      </c>
      <c r="D458" s="28"/>
      <c r="E458" s="160" t="s">
        <v>66</v>
      </c>
      <c r="F458" s="160" t="s">
        <v>66</v>
      </c>
      <c r="G458" s="160" t="s">
        <v>66</v>
      </c>
      <c r="H458" s="160" t="s">
        <v>66</v>
      </c>
      <c r="I458" s="26" t="s">
        <v>675</v>
      </c>
    </row>
    <row r="459" hidden="1">
      <c r="A459" s="26">
        <v>594.0</v>
      </c>
      <c r="B459" s="26" t="s">
        <v>54</v>
      </c>
      <c r="C459" s="34" t="s">
        <v>621</v>
      </c>
      <c r="D459" s="28"/>
      <c r="E459" s="160" t="s">
        <v>66</v>
      </c>
      <c r="F459" s="160" t="s">
        <v>66</v>
      </c>
      <c r="G459" s="160" t="s">
        <v>66</v>
      </c>
      <c r="H459" s="160" t="s">
        <v>66</v>
      </c>
      <c r="I459" s="26" t="s">
        <v>718</v>
      </c>
    </row>
    <row r="460" hidden="1">
      <c r="A460" s="26">
        <v>595.0</v>
      </c>
      <c r="B460" s="26" t="s">
        <v>54</v>
      </c>
      <c r="C460" s="34" t="s">
        <v>622</v>
      </c>
      <c r="D460" s="28"/>
      <c r="E460" s="160" t="s">
        <v>66</v>
      </c>
      <c r="F460" s="160" t="s">
        <v>66</v>
      </c>
      <c r="G460" s="160" t="s">
        <v>66</v>
      </c>
      <c r="H460" s="160" t="s">
        <v>66</v>
      </c>
      <c r="I460" s="26" t="s">
        <v>720</v>
      </c>
    </row>
    <row r="461" hidden="1">
      <c r="A461" s="26">
        <v>596.0</v>
      </c>
      <c r="B461" s="26" t="s">
        <v>54</v>
      </c>
      <c r="C461" s="34" t="s">
        <v>623</v>
      </c>
      <c r="D461" s="28"/>
      <c r="E461" s="160" t="s">
        <v>66</v>
      </c>
      <c r="F461" s="160" t="s">
        <v>66</v>
      </c>
      <c r="G461" s="160" t="s">
        <v>66</v>
      </c>
      <c r="H461" s="160" t="s">
        <v>66</v>
      </c>
      <c r="I461" s="26" t="s">
        <v>675</v>
      </c>
    </row>
    <row r="462" hidden="1">
      <c r="A462" s="26">
        <v>597.0</v>
      </c>
      <c r="B462" s="26" t="s">
        <v>54</v>
      </c>
      <c r="C462" s="34" t="s">
        <v>624</v>
      </c>
      <c r="D462" s="28"/>
      <c r="E462" s="160" t="s">
        <v>66</v>
      </c>
      <c r="F462" s="160" t="s">
        <v>66</v>
      </c>
      <c r="G462" s="160" t="s">
        <v>66</v>
      </c>
      <c r="H462" s="160" t="s">
        <v>66</v>
      </c>
      <c r="I462" s="26" t="s">
        <v>724</v>
      </c>
    </row>
    <row r="463" hidden="1">
      <c r="A463" s="26">
        <v>598.0</v>
      </c>
      <c r="B463" s="26" t="s">
        <v>54</v>
      </c>
      <c r="C463" s="34" t="s">
        <v>625</v>
      </c>
      <c r="D463" s="28"/>
      <c r="E463" s="160" t="s">
        <v>66</v>
      </c>
      <c r="F463" s="160" t="s">
        <v>66</v>
      </c>
      <c r="G463" s="160" t="s">
        <v>66</v>
      </c>
      <c r="H463" s="160" t="s">
        <v>66</v>
      </c>
      <c r="I463" s="26" t="s">
        <v>726</v>
      </c>
    </row>
    <row r="464" hidden="1">
      <c r="A464" s="26">
        <v>599.0</v>
      </c>
      <c r="B464" s="26" t="s">
        <v>54</v>
      </c>
      <c r="C464" s="34" t="s">
        <v>626</v>
      </c>
      <c r="D464" s="28"/>
      <c r="E464" s="160" t="s">
        <v>66</v>
      </c>
      <c r="F464" s="160" t="s">
        <v>66</v>
      </c>
      <c r="G464" s="160" t="s">
        <v>66</v>
      </c>
      <c r="H464" s="160" t="s">
        <v>66</v>
      </c>
      <c r="I464" s="26" t="s">
        <v>730</v>
      </c>
    </row>
    <row r="465" hidden="1">
      <c r="A465" s="26">
        <v>600.0</v>
      </c>
      <c r="B465" s="26" t="s">
        <v>54</v>
      </c>
      <c r="C465" s="34" t="s">
        <v>605</v>
      </c>
      <c r="D465" s="28"/>
      <c r="E465" s="160" t="s">
        <v>66</v>
      </c>
      <c r="F465" s="160" t="s">
        <v>66</v>
      </c>
      <c r="G465" s="160" t="s">
        <v>66</v>
      </c>
      <c r="H465" s="160" t="s">
        <v>66</v>
      </c>
      <c r="I465" s="26" t="s">
        <v>683</v>
      </c>
    </row>
    <row r="466" hidden="1">
      <c r="A466" s="26">
        <v>601.0</v>
      </c>
      <c r="B466" s="26" t="s">
        <v>54</v>
      </c>
      <c r="C466" s="34" t="s">
        <v>627</v>
      </c>
      <c r="D466" s="28"/>
      <c r="E466" s="160" t="s">
        <v>66</v>
      </c>
      <c r="F466" s="160" t="s">
        <v>66</v>
      </c>
      <c r="G466" s="160" t="s">
        <v>66</v>
      </c>
      <c r="H466" s="160" t="s">
        <v>66</v>
      </c>
      <c r="I466" s="26" t="s">
        <v>733</v>
      </c>
    </row>
    <row r="467" hidden="1">
      <c r="A467" s="26">
        <v>602.0</v>
      </c>
      <c r="B467" s="26" t="s">
        <v>54</v>
      </c>
      <c r="C467" s="34" t="s">
        <v>628</v>
      </c>
      <c r="D467" s="28"/>
      <c r="E467" s="160" t="s">
        <v>66</v>
      </c>
      <c r="F467" s="160" t="s">
        <v>66</v>
      </c>
      <c r="G467" s="160" t="s">
        <v>66</v>
      </c>
      <c r="H467" s="160" t="s">
        <v>66</v>
      </c>
      <c r="I467" s="26" t="s">
        <v>735</v>
      </c>
    </row>
    <row r="468" hidden="1">
      <c r="A468" s="26">
        <v>603.0</v>
      </c>
      <c r="B468" s="26" t="s">
        <v>54</v>
      </c>
      <c r="C468" s="34" t="s">
        <v>629</v>
      </c>
      <c r="D468" s="28"/>
      <c r="E468" s="160" t="s">
        <v>66</v>
      </c>
      <c r="F468" s="160" t="s">
        <v>66</v>
      </c>
      <c r="G468" s="160" t="s">
        <v>66</v>
      </c>
      <c r="H468" s="160" t="s">
        <v>66</v>
      </c>
      <c r="I468" s="26" t="s">
        <v>737</v>
      </c>
    </row>
    <row r="469" hidden="1">
      <c r="A469" s="26">
        <v>604.0</v>
      </c>
      <c r="B469" s="26" t="s">
        <v>54</v>
      </c>
      <c r="C469" s="34" t="s">
        <v>33</v>
      </c>
      <c r="D469" s="28"/>
      <c r="E469" s="160" t="s">
        <v>66</v>
      </c>
      <c r="F469" s="160" t="s">
        <v>66</v>
      </c>
      <c r="G469" s="160" t="s">
        <v>66</v>
      </c>
      <c r="H469" s="160" t="s">
        <v>66</v>
      </c>
      <c r="I469" s="26" t="s">
        <v>738</v>
      </c>
    </row>
    <row r="470" hidden="1">
      <c r="A470" s="26">
        <v>605.0</v>
      </c>
      <c r="B470" s="26" t="s">
        <v>54</v>
      </c>
      <c r="C470" s="34" t="s">
        <v>630</v>
      </c>
      <c r="D470" s="28"/>
      <c r="E470" s="160" t="s">
        <v>66</v>
      </c>
      <c r="F470" s="160" t="s">
        <v>66</v>
      </c>
      <c r="G470" s="160" t="s">
        <v>66</v>
      </c>
      <c r="H470" s="160" t="s">
        <v>66</v>
      </c>
      <c r="I470" s="26" t="s">
        <v>740</v>
      </c>
    </row>
    <row r="471" hidden="1">
      <c r="A471" s="26">
        <v>606.0</v>
      </c>
      <c r="B471" s="26" t="s">
        <v>54</v>
      </c>
      <c r="C471" s="34" t="s">
        <v>358</v>
      </c>
      <c r="D471" s="28"/>
      <c r="E471" s="160" t="s">
        <v>66</v>
      </c>
      <c r="F471" s="160" t="s">
        <v>66</v>
      </c>
      <c r="G471" s="160" t="s">
        <v>66</v>
      </c>
      <c r="H471" s="160" t="s">
        <v>66</v>
      </c>
      <c r="I471" s="26" t="s">
        <v>742</v>
      </c>
    </row>
    <row r="472" hidden="1">
      <c r="A472" s="26">
        <v>607.0</v>
      </c>
      <c r="B472" s="26" t="s">
        <v>54</v>
      </c>
      <c r="C472" s="34" t="s">
        <v>70</v>
      </c>
      <c r="D472" s="28"/>
      <c r="E472" s="160" t="s">
        <v>66</v>
      </c>
      <c r="F472" s="160" t="s">
        <v>66</v>
      </c>
      <c r="G472" s="160" t="s">
        <v>66</v>
      </c>
      <c r="H472" s="160" t="s">
        <v>66</v>
      </c>
      <c r="I472" s="26" t="s">
        <v>743</v>
      </c>
    </row>
    <row r="473" hidden="1">
      <c r="A473" s="26">
        <v>608.0</v>
      </c>
      <c r="B473" s="26" t="s">
        <v>54</v>
      </c>
      <c r="C473" s="34" t="s">
        <v>633</v>
      </c>
      <c r="D473" s="28"/>
      <c r="E473" s="160" t="s">
        <v>66</v>
      </c>
      <c r="F473" s="160" t="s">
        <v>66</v>
      </c>
      <c r="G473" s="160" t="s">
        <v>66</v>
      </c>
      <c r="H473" s="160" t="s">
        <v>66</v>
      </c>
      <c r="I473" s="26" t="s">
        <v>745</v>
      </c>
    </row>
    <row r="474" hidden="1">
      <c r="A474" s="26">
        <v>609.0</v>
      </c>
      <c r="B474" s="26" t="s">
        <v>54</v>
      </c>
      <c r="C474" s="34" t="s">
        <v>634</v>
      </c>
      <c r="D474" s="28"/>
      <c r="E474" s="160" t="s">
        <v>66</v>
      </c>
      <c r="F474" s="160" t="s">
        <v>66</v>
      </c>
      <c r="G474" s="160" t="s">
        <v>66</v>
      </c>
      <c r="H474" s="160" t="s">
        <v>66</v>
      </c>
      <c r="I474" s="26" t="s">
        <v>747</v>
      </c>
    </row>
    <row r="475" hidden="1">
      <c r="A475" s="26">
        <v>610.0</v>
      </c>
      <c r="B475" s="26" t="s">
        <v>54</v>
      </c>
      <c r="C475" s="34" t="s">
        <v>634</v>
      </c>
      <c r="D475" s="28"/>
      <c r="E475" s="160" t="s">
        <v>66</v>
      </c>
      <c r="F475" s="160" t="s">
        <v>66</v>
      </c>
      <c r="G475" s="160" t="s">
        <v>66</v>
      </c>
      <c r="H475" s="160" t="s">
        <v>66</v>
      </c>
      <c r="I475" s="26" t="s">
        <v>747</v>
      </c>
    </row>
    <row r="476" hidden="1">
      <c r="A476" s="26">
        <v>611.0</v>
      </c>
      <c r="B476" s="26" t="s">
        <v>54</v>
      </c>
      <c r="C476" s="34" t="s">
        <v>635</v>
      </c>
      <c r="D476" s="28"/>
      <c r="E476" s="160" t="s">
        <v>66</v>
      </c>
      <c r="F476" s="160" t="s">
        <v>66</v>
      </c>
      <c r="G476" s="160" t="s">
        <v>66</v>
      </c>
      <c r="H476" s="160" t="s">
        <v>66</v>
      </c>
      <c r="I476" s="26" t="s">
        <v>750</v>
      </c>
    </row>
    <row r="477" hidden="1">
      <c r="A477" s="26">
        <v>612.0</v>
      </c>
      <c r="B477" s="26" t="s">
        <v>54</v>
      </c>
      <c r="C477" s="34" t="s">
        <v>636</v>
      </c>
      <c r="D477" s="28"/>
      <c r="E477" s="160" t="s">
        <v>66</v>
      </c>
      <c r="F477" s="160" t="s">
        <v>66</v>
      </c>
      <c r="G477" s="160" t="s">
        <v>66</v>
      </c>
      <c r="H477" s="160" t="s">
        <v>66</v>
      </c>
      <c r="I477" s="26" t="s">
        <v>752</v>
      </c>
    </row>
    <row r="478" hidden="1">
      <c r="A478" s="26">
        <v>613.0</v>
      </c>
      <c r="B478" s="26" t="s">
        <v>54</v>
      </c>
      <c r="C478" s="34" t="s">
        <v>637</v>
      </c>
      <c r="D478" s="28"/>
      <c r="E478" s="160" t="s">
        <v>66</v>
      </c>
      <c r="F478" s="160" t="s">
        <v>66</v>
      </c>
      <c r="G478" s="160" t="s">
        <v>66</v>
      </c>
      <c r="H478" s="160" t="s">
        <v>66</v>
      </c>
      <c r="I478" s="26" t="s">
        <v>755</v>
      </c>
    </row>
    <row r="479" hidden="1">
      <c r="A479" s="26">
        <v>614.0</v>
      </c>
      <c r="B479" s="26" t="s">
        <v>54</v>
      </c>
      <c r="C479" s="34" t="s">
        <v>638</v>
      </c>
      <c r="D479" s="28"/>
      <c r="E479" s="160" t="s">
        <v>66</v>
      </c>
      <c r="F479" s="160" t="s">
        <v>66</v>
      </c>
      <c r="G479" s="160" t="s">
        <v>66</v>
      </c>
      <c r="H479" s="160" t="s">
        <v>66</v>
      </c>
      <c r="I479" s="26" t="s">
        <v>757</v>
      </c>
    </row>
    <row r="480" hidden="1">
      <c r="A480" s="26">
        <v>615.0</v>
      </c>
      <c r="B480" s="26" t="s">
        <v>54</v>
      </c>
      <c r="C480" s="34" t="s">
        <v>639</v>
      </c>
      <c r="D480" s="28"/>
      <c r="E480" s="160" t="s">
        <v>66</v>
      </c>
      <c r="F480" s="160" t="s">
        <v>66</v>
      </c>
      <c r="G480" s="160" t="s">
        <v>66</v>
      </c>
      <c r="H480" s="160" t="s">
        <v>66</v>
      </c>
      <c r="I480" s="26" t="s">
        <v>759</v>
      </c>
    </row>
    <row r="481" hidden="1">
      <c r="A481" s="26">
        <v>616.0</v>
      </c>
      <c r="B481" s="26" t="s">
        <v>54</v>
      </c>
      <c r="C481" s="34" t="s">
        <v>642</v>
      </c>
      <c r="D481" s="28"/>
      <c r="E481" s="160" t="s">
        <v>66</v>
      </c>
      <c r="F481" s="160" t="s">
        <v>66</v>
      </c>
      <c r="G481" s="160" t="s">
        <v>66</v>
      </c>
      <c r="H481" s="160" t="s">
        <v>66</v>
      </c>
      <c r="I481" s="26" t="s">
        <v>762</v>
      </c>
    </row>
    <row r="482" hidden="1">
      <c r="A482" s="26">
        <v>617.0</v>
      </c>
      <c r="B482" s="26" t="s">
        <v>54</v>
      </c>
      <c r="C482" s="34" t="s">
        <v>484</v>
      </c>
      <c r="D482" s="28"/>
      <c r="E482" s="160" t="s">
        <v>66</v>
      </c>
      <c r="F482" s="160" t="s">
        <v>66</v>
      </c>
      <c r="G482" s="160" t="s">
        <v>66</v>
      </c>
      <c r="H482" s="160" t="s">
        <v>66</v>
      </c>
      <c r="I482" s="26" t="s">
        <v>673</v>
      </c>
    </row>
    <row r="483" hidden="1">
      <c r="A483" s="26">
        <v>618.0</v>
      </c>
      <c r="B483" s="26" t="s">
        <v>54</v>
      </c>
      <c r="C483" s="34" t="s">
        <v>645</v>
      </c>
      <c r="D483" s="28"/>
      <c r="E483" s="160" t="s">
        <v>66</v>
      </c>
      <c r="F483" s="160" t="s">
        <v>66</v>
      </c>
      <c r="G483" s="160" t="s">
        <v>66</v>
      </c>
      <c r="H483" s="160" t="s">
        <v>66</v>
      </c>
      <c r="I483" s="26" t="s">
        <v>764</v>
      </c>
    </row>
    <row r="484" hidden="1">
      <c r="A484" s="26">
        <v>619.0</v>
      </c>
      <c r="B484" s="26" t="s">
        <v>54</v>
      </c>
      <c r="C484" s="34" t="s">
        <v>646</v>
      </c>
      <c r="D484" s="28"/>
      <c r="E484" s="160" t="s">
        <v>66</v>
      </c>
      <c r="F484" s="160" t="s">
        <v>66</v>
      </c>
      <c r="G484" s="160" t="s">
        <v>66</v>
      </c>
      <c r="H484" s="160" t="s">
        <v>66</v>
      </c>
      <c r="I484" s="26" t="s">
        <v>766</v>
      </c>
    </row>
    <row r="485" hidden="1">
      <c r="A485" s="26">
        <v>620.0</v>
      </c>
      <c r="B485" s="26" t="s">
        <v>54</v>
      </c>
      <c r="C485" s="34" t="s">
        <v>648</v>
      </c>
      <c r="D485" s="28"/>
      <c r="E485" s="160" t="s">
        <v>66</v>
      </c>
      <c r="F485" s="160" t="s">
        <v>66</v>
      </c>
      <c r="G485" s="160" t="s">
        <v>66</v>
      </c>
      <c r="H485" s="160" t="s">
        <v>66</v>
      </c>
      <c r="I485" s="26" t="s">
        <v>769</v>
      </c>
    </row>
    <row r="486" hidden="1">
      <c r="A486" s="26">
        <v>621.0</v>
      </c>
      <c r="B486" s="26" t="s">
        <v>54</v>
      </c>
      <c r="C486" s="34" t="s">
        <v>650</v>
      </c>
      <c r="D486" s="28"/>
      <c r="E486" s="160" t="s">
        <v>66</v>
      </c>
      <c r="F486" s="160" t="s">
        <v>66</v>
      </c>
      <c r="G486" s="160" t="s">
        <v>66</v>
      </c>
      <c r="H486" s="160" t="s">
        <v>66</v>
      </c>
      <c r="I486" s="26" t="s">
        <v>771</v>
      </c>
    </row>
    <row r="487" hidden="1">
      <c r="A487" s="26">
        <v>622.0</v>
      </c>
      <c r="B487" s="26" t="s">
        <v>54</v>
      </c>
      <c r="C487" s="34" t="s">
        <v>652</v>
      </c>
      <c r="D487" s="28"/>
      <c r="E487" s="160" t="s">
        <v>66</v>
      </c>
      <c r="F487" s="160" t="s">
        <v>66</v>
      </c>
      <c r="G487" s="160" t="s">
        <v>66</v>
      </c>
      <c r="H487" s="160" t="s">
        <v>66</v>
      </c>
      <c r="I487" s="26" t="s">
        <v>773</v>
      </c>
    </row>
    <row r="488" hidden="1">
      <c r="A488" s="26">
        <v>623.0</v>
      </c>
      <c r="B488" s="26" t="s">
        <v>54</v>
      </c>
      <c r="C488" s="34" t="s">
        <v>653</v>
      </c>
      <c r="D488" s="28"/>
      <c r="E488" s="160" t="s">
        <v>66</v>
      </c>
      <c r="F488" s="160" t="s">
        <v>66</v>
      </c>
      <c r="G488" s="160" t="s">
        <v>66</v>
      </c>
      <c r="H488" s="160" t="s">
        <v>66</v>
      </c>
      <c r="I488" s="26" t="s">
        <v>776</v>
      </c>
    </row>
    <row r="489" hidden="1">
      <c r="A489" s="26">
        <v>624.0</v>
      </c>
      <c r="B489" s="26" t="s">
        <v>54</v>
      </c>
      <c r="C489" s="34" t="s">
        <v>598</v>
      </c>
      <c r="D489" s="28"/>
      <c r="E489" s="160" t="s">
        <v>66</v>
      </c>
      <c r="F489" s="160" t="s">
        <v>66</v>
      </c>
      <c r="G489" s="160" t="s">
        <v>66</v>
      </c>
      <c r="H489" s="160" t="s">
        <v>66</v>
      </c>
      <c r="I489" s="26" t="s">
        <v>667</v>
      </c>
    </row>
    <row r="490" hidden="1">
      <c r="A490" s="26">
        <v>625.0</v>
      </c>
      <c r="B490" s="26" t="s">
        <v>54</v>
      </c>
      <c r="C490" s="34" t="s">
        <v>655</v>
      </c>
      <c r="D490" s="28"/>
      <c r="E490" s="160" t="s">
        <v>66</v>
      </c>
      <c r="F490" s="160" t="s">
        <v>66</v>
      </c>
      <c r="G490" s="160" t="s">
        <v>66</v>
      </c>
      <c r="H490" s="160" t="s">
        <v>66</v>
      </c>
      <c r="I490" s="26" t="s">
        <v>777</v>
      </c>
    </row>
    <row r="491" hidden="1">
      <c r="A491" s="26">
        <v>626.0</v>
      </c>
      <c r="B491" s="26" t="s">
        <v>54</v>
      </c>
      <c r="C491" s="34" t="s">
        <v>484</v>
      </c>
      <c r="D491" s="28"/>
      <c r="E491" s="160" t="s">
        <v>66</v>
      </c>
      <c r="F491" s="160" t="s">
        <v>66</v>
      </c>
      <c r="G491" s="160" t="s">
        <v>66</v>
      </c>
      <c r="H491" s="160" t="s">
        <v>66</v>
      </c>
      <c r="I491" s="26" t="s">
        <v>673</v>
      </c>
    </row>
    <row r="492" hidden="1">
      <c r="A492" s="26">
        <v>627.0</v>
      </c>
      <c r="B492" s="26" t="s">
        <v>54</v>
      </c>
      <c r="C492" s="34" t="s">
        <v>149</v>
      </c>
      <c r="D492" s="28"/>
      <c r="E492" s="160" t="s">
        <v>66</v>
      </c>
      <c r="F492" s="160" t="s">
        <v>66</v>
      </c>
      <c r="G492" s="160" t="s">
        <v>66</v>
      </c>
      <c r="H492" s="160" t="s">
        <v>66</v>
      </c>
      <c r="I492" s="26" t="s">
        <v>779</v>
      </c>
    </row>
    <row r="493" hidden="1">
      <c r="A493" s="26">
        <v>628.0</v>
      </c>
      <c r="B493" s="26" t="s">
        <v>54</v>
      </c>
      <c r="C493" s="34" t="s">
        <v>657</v>
      </c>
      <c r="D493" s="28"/>
      <c r="E493" s="160" t="s">
        <v>66</v>
      </c>
      <c r="F493" s="160" t="s">
        <v>66</v>
      </c>
      <c r="G493" s="160" t="s">
        <v>66</v>
      </c>
      <c r="H493" s="160" t="s">
        <v>66</v>
      </c>
      <c r="I493" s="26" t="s">
        <v>781</v>
      </c>
    </row>
    <row r="494" hidden="1">
      <c r="A494" s="26">
        <v>629.0</v>
      </c>
      <c r="B494" s="26" t="s">
        <v>54</v>
      </c>
      <c r="C494" s="34" t="s">
        <v>608</v>
      </c>
      <c r="D494" s="28"/>
      <c r="E494" s="160" t="s">
        <v>66</v>
      </c>
      <c r="F494" s="160" t="s">
        <v>66</v>
      </c>
      <c r="G494" s="160" t="s">
        <v>66</v>
      </c>
      <c r="H494" s="160" t="s">
        <v>66</v>
      </c>
      <c r="I494" s="26" t="s">
        <v>688</v>
      </c>
    </row>
    <row r="495" hidden="1">
      <c r="A495" s="26">
        <v>630.0</v>
      </c>
      <c r="B495" s="26" t="s">
        <v>54</v>
      </c>
      <c r="C495" s="34" t="s">
        <v>659</v>
      </c>
      <c r="D495" s="28"/>
      <c r="E495" s="160" t="s">
        <v>66</v>
      </c>
      <c r="F495" s="160" t="s">
        <v>66</v>
      </c>
      <c r="G495" s="160" t="s">
        <v>66</v>
      </c>
      <c r="H495" s="160" t="s">
        <v>66</v>
      </c>
      <c r="I495" s="26" t="s">
        <v>784</v>
      </c>
    </row>
    <row r="496" hidden="1">
      <c r="A496" s="26">
        <v>631.0</v>
      </c>
      <c r="B496" s="26" t="s">
        <v>54</v>
      </c>
      <c r="C496" s="34" t="s">
        <v>547</v>
      </c>
      <c r="D496" s="28"/>
      <c r="E496" s="160" t="s">
        <v>66</v>
      </c>
      <c r="F496" s="160" t="s">
        <v>66</v>
      </c>
      <c r="G496" s="160" t="s">
        <v>66</v>
      </c>
      <c r="H496" s="160" t="s">
        <v>66</v>
      </c>
      <c r="I496" s="26" t="s">
        <v>786</v>
      </c>
    </row>
    <row r="497" hidden="1">
      <c r="A497" s="26">
        <v>632.0</v>
      </c>
      <c r="B497" s="26" t="s">
        <v>54</v>
      </c>
      <c r="C497" s="34" t="s">
        <v>661</v>
      </c>
      <c r="D497" s="28"/>
      <c r="E497" s="160" t="s">
        <v>66</v>
      </c>
      <c r="F497" s="160" t="s">
        <v>66</v>
      </c>
      <c r="G497" s="160" t="s">
        <v>66</v>
      </c>
      <c r="H497" s="160" t="s">
        <v>66</v>
      </c>
      <c r="I497" s="26" t="s">
        <v>788</v>
      </c>
    </row>
    <row r="498" hidden="1">
      <c r="A498" s="26">
        <v>633.0</v>
      </c>
      <c r="B498" s="26" t="s">
        <v>54</v>
      </c>
      <c r="C498" s="34" t="s">
        <v>663</v>
      </c>
      <c r="D498" s="28"/>
      <c r="E498" s="160" t="s">
        <v>66</v>
      </c>
      <c r="F498" s="160" t="s">
        <v>66</v>
      </c>
      <c r="G498" s="160" t="s">
        <v>66</v>
      </c>
      <c r="H498" s="160" t="s">
        <v>66</v>
      </c>
      <c r="I498" s="26" t="s">
        <v>790</v>
      </c>
    </row>
    <row r="499" hidden="1">
      <c r="A499" s="26">
        <v>634.0</v>
      </c>
      <c r="B499" s="26" t="s">
        <v>54</v>
      </c>
      <c r="C499" s="34" t="s">
        <v>480</v>
      </c>
      <c r="D499" s="28"/>
      <c r="E499" s="160" t="s">
        <v>66</v>
      </c>
      <c r="F499" s="160" t="s">
        <v>66</v>
      </c>
      <c r="G499" s="160" t="s">
        <v>66</v>
      </c>
      <c r="H499" s="160" t="s">
        <v>66</v>
      </c>
      <c r="I499" s="26" t="s">
        <v>792</v>
      </c>
    </row>
    <row r="500" hidden="1">
      <c r="A500" s="26">
        <v>635.0</v>
      </c>
      <c r="B500" s="26" t="s">
        <v>54</v>
      </c>
      <c r="C500" s="34" t="s">
        <v>666</v>
      </c>
      <c r="D500" s="28"/>
      <c r="E500" s="160" t="s">
        <v>66</v>
      </c>
      <c r="F500" s="160" t="s">
        <v>66</v>
      </c>
      <c r="G500" s="160" t="s">
        <v>66</v>
      </c>
      <c r="H500" s="160" t="s">
        <v>66</v>
      </c>
      <c r="I500" s="26" t="s">
        <v>794</v>
      </c>
    </row>
    <row r="501" hidden="1">
      <c r="A501" s="26">
        <v>636.0</v>
      </c>
      <c r="B501" s="26" t="s">
        <v>54</v>
      </c>
      <c r="C501" s="34" t="s">
        <v>668</v>
      </c>
      <c r="D501" s="28"/>
      <c r="E501" s="160" t="s">
        <v>66</v>
      </c>
      <c r="F501" s="160" t="s">
        <v>66</v>
      </c>
      <c r="G501" s="160" t="s">
        <v>66</v>
      </c>
      <c r="H501" s="160" t="s">
        <v>66</v>
      </c>
      <c r="I501" s="26" t="s">
        <v>797</v>
      </c>
    </row>
    <row r="502" hidden="1">
      <c r="A502" s="26">
        <v>637.0</v>
      </c>
      <c r="B502" s="26" t="s">
        <v>54</v>
      </c>
      <c r="C502" s="34" t="s">
        <v>670</v>
      </c>
      <c r="D502" s="28"/>
      <c r="E502" s="160" t="s">
        <v>66</v>
      </c>
      <c r="F502" s="160" t="s">
        <v>66</v>
      </c>
      <c r="G502" s="160" t="s">
        <v>66</v>
      </c>
      <c r="H502" s="160" t="s">
        <v>66</v>
      </c>
      <c r="I502" s="26" t="s">
        <v>675</v>
      </c>
    </row>
    <row r="503" hidden="1">
      <c r="A503" s="26">
        <v>638.0</v>
      </c>
      <c r="B503" s="26" t="s">
        <v>54</v>
      </c>
      <c r="C503" s="34" t="s">
        <v>355</v>
      </c>
      <c r="D503" s="28"/>
      <c r="E503" s="160" t="s">
        <v>66</v>
      </c>
      <c r="F503" s="160" t="s">
        <v>66</v>
      </c>
      <c r="G503" s="160" t="s">
        <v>66</v>
      </c>
      <c r="H503" s="160" t="s">
        <v>66</v>
      </c>
      <c r="I503" s="26" t="s">
        <v>799</v>
      </c>
    </row>
    <row r="504" hidden="1">
      <c r="A504" s="26">
        <v>639.0</v>
      </c>
      <c r="B504" s="26" t="s">
        <v>54</v>
      </c>
      <c r="C504" s="34" t="s">
        <v>674</v>
      </c>
      <c r="D504" s="28"/>
      <c r="E504" s="160" t="s">
        <v>66</v>
      </c>
      <c r="F504" s="160" t="s">
        <v>66</v>
      </c>
      <c r="G504" s="160" t="s">
        <v>66</v>
      </c>
      <c r="H504" s="160" t="s">
        <v>66</v>
      </c>
      <c r="I504" s="26" t="s">
        <v>801</v>
      </c>
    </row>
    <row r="505" hidden="1">
      <c r="A505" s="26">
        <v>640.0</v>
      </c>
      <c r="B505" s="26" t="s">
        <v>54</v>
      </c>
      <c r="C505" s="34" t="s">
        <v>676</v>
      </c>
      <c r="D505" s="28"/>
      <c r="E505" s="160" t="s">
        <v>66</v>
      </c>
      <c r="F505" s="160" t="s">
        <v>66</v>
      </c>
      <c r="G505" s="160" t="s">
        <v>66</v>
      </c>
      <c r="H505" s="160" t="s">
        <v>66</v>
      </c>
      <c r="I505" s="26" t="s">
        <v>803</v>
      </c>
    </row>
    <row r="506" hidden="1">
      <c r="A506" s="26">
        <v>641.0</v>
      </c>
      <c r="B506" s="26" t="s">
        <v>54</v>
      </c>
      <c r="C506" s="34" t="s">
        <v>677</v>
      </c>
      <c r="D506" s="28"/>
      <c r="E506" s="160" t="s">
        <v>66</v>
      </c>
      <c r="F506" s="160" t="s">
        <v>66</v>
      </c>
      <c r="G506" s="160" t="s">
        <v>66</v>
      </c>
      <c r="H506" s="160" t="s">
        <v>66</v>
      </c>
      <c r="I506" s="26" t="s">
        <v>805</v>
      </c>
    </row>
    <row r="507" hidden="1">
      <c r="A507" s="26">
        <v>642.0</v>
      </c>
      <c r="B507" s="26" t="s">
        <v>54</v>
      </c>
      <c r="C507" s="34" t="s">
        <v>488</v>
      </c>
      <c r="D507" s="28"/>
      <c r="E507" s="160" t="s">
        <v>66</v>
      </c>
      <c r="F507" s="160" t="s">
        <v>66</v>
      </c>
      <c r="G507" s="160" t="s">
        <v>66</v>
      </c>
      <c r="H507" s="160" t="s">
        <v>66</v>
      </c>
      <c r="I507" s="26" t="s">
        <v>806</v>
      </c>
    </row>
    <row r="508" hidden="1">
      <c r="A508" s="26">
        <v>643.0</v>
      </c>
      <c r="B508" s="26" t="s">
        <v>54</v>
      </c>
      <c r="C508" s="34" t="s">
        <v>679</v>
      </c>
      <c r="D508" s="28"/>
      <c r="E508" s="160" t="s">
        <v>66</v>
      </c>
      <c r="F508" s="160" t="s">
        <v>66</v>
      </c>
      <c r="G508" s="160" t="s">
        <v>66</v>
      </c>
      <c r="H508" s="160" t="s">
        <v>66</v>
      </c>
      <c r="I508" s="26" t="s">
        <v>809</v>
      </c>
    </row>
    <row r="509" hidden="1">
      <c r="A509" s="26">
        <v>644.0</v>
      </c>
      <c r="B509" s="26" t="s">
        <v>54</v>
      </c>
      <c r="C509" s="34" t="s">
        <v>682</v>
      </c>
      <c r="D509" s="28"/>
      <c r="E509" s="160" t="s">
        <v>66</v>
      </c>
      <c r="F509" s="160" t="s">
        <v>66</v>
      </c>
      <c r="G509" s="160" t="s">
        <v>66</v>
      </c>
      <c r="H509" s="160" t="s">
        <v>66</v>
      </c>
      <c r="I509" s="26" t="s">
        <v>675</v>
      </c>
    </row>
    <row r="510" hidden="1">
      <c r="A510" s="26">
        <v>645.0</v>
      </c>
      <c r="B510" s="26" t="s">
        <v>54</v>
      </c>
      <c r="C510" s="34" t="s">
        <v>684</v>
      </c>
      <c r="D510" s="28"/>
      <c r="E510" s="160" t="s">
        <v>66</v>
      </c>
      <c r="F510" s="160" t="s">
        <v>66</v>
      </c>
      <c r="G510" s="160" t="s">
        <v>66</v>
      </c>
      <c r="H510" s="160" t="s">
        <v>66</v>
      </c>
      <c r="I510" s="26" t="s">
        <v>812</v>
      </c>
    </row>
    <row r="511" hidden="1">
      <c r="A511" s="26">
        <v>647.0</v>
      </c>
      <c r="B511" s="26" t="s">
        <v>54</v>
      </c>
      <c r="C511" s="34" t="s">
        <v>686</v>
      </c>
      <c r="D511" s="28"/>
      <c r="E511" s="160" t="s">
        <v>66</v>
      </c>
      <c r="F511" s="160" t="s">
        <v>66</v>
      </c>
      <c r="G511" s="160" t="s">
        <v>66</v>
      </c>
      <c r="H511" s="160" t="s">
        <v>66</v>
      </c>
      <c r="I511" s="26" t="s">
        <v>814</v>
      </c>
    </row>
    <row r="512" hidden="1">
      <c r="A512" s="26">
        <v>648.0</v>
      </c>
      <c r="B512" s="26" t="s">
        <v>54</v>
      </c>
      <c r="C512" s="34" t="s">
        <v>687</v>
      </c>
      <c r="D512" s="28"/>
      <c r="E512" s="160" t="s">
        <v>66</v>
      </c>
      <c r="F512" s="160" t="s">
        <v>66</v>
      </c>
      <c r="G512" s="160" t="s">
        <v>66</v>
      </c>
      <c r="H512" s="160" t="s">
        <v>66</v>
      </c>
      <c r="I512" s="26" t="s">
        <v>817</v>
      </c>
    </row>
    <row r="513" hidden="1">
      <c r="A513" s="26">
        <v>649.0</v>
      </c>
      <c r="B513" s="26" t="s">
        <v>54</v>
      </c>
      <c r="C513" s="34" t="s">
        <v>689</v>
      </c>
      <c r="D513" s="28"/>
      <c r="E513" s="160" t="s">
        <v>66</v>
      </c>
      <c r="F513" s="160" t="s">
        <v>66</v>
      </c>
      <c r="G513" s="160" t="s">
        <v>66</v>
      </c>
      <c r="H513" s="160" t="s">
        <v>66</v>
      </c>
      <c r="I513" s="26" t="s">
        <v>819</v>
      </c>
    </row>
    <row r="514" hidden="1">
      <c r="A514" s="26">
        <v>650.0</v>
      </c>
      <c r="B514" s="26" t="s">
        <v>54</v>
      </c>
      <c r="C514" s="34" t="s">
        <v>690</v>
      </c>
      <c r="D514" s="28"/>
      <c r="E514" s="160" t="s">
        <v>66</v>
      </c>
      <c r="F514" s="160" t="s">
        <v>66</v>
      </c>
      <c r="G514" s="160" t="s">
        <v>66</v>
      </c>
      <c r="H514" s="160" t="s">
        <v>66</v>
      </c>
      <c r="I514" s="26" t="s">
        <v>821</v>
      </c>
    </row>
    <row r="515" hidden="1">
      <c r="A515" s="26">
        <v>651.0</v>
      </c>
      <c r="B515" s="26" t="s">
        <v>54</v>
      </c>
      <c r="C515" s="34" t="s">
        <v>692</v>
      </c>
      <c r="D515" s="28"/>
      <c r="E515" s="160" t="s">
        <v>66</v>
      </c>
      <c r="F515" s="160" t="s">
        <v>66</v>
      </c>
      <c r="G515" s="160" t="s">
        <v>66</v>
      </c>
      <c r="H515" s="160" t="s">
        <v>66</v>
      </c>
      <c r="I515" s="26" t="s">
        <v>824</v>
      </c>
    </row>
    <row r="516" hidden="1">
      <c r="A516" s="26">
        <v>652.0</v>
      </c>
      <c r="B516" s="26" t="s">
        <v>54</v>
      </c>
      <c r="C516" s="34" t="s">
        <v>694</v>
      </c>
      <c r="D516" s="28"/>
      <c r="E516" s="160" t="s">
        <v>66</v>
      </c>
      <c r="F516" s="160" t="s">
        <v>66</v>
      </c>
      <c r="G516" s="160" t="s">
        <v>66</v>
      </c>
      <c r="H516" s="160" t="s">
        <v>66</v>
      </c>
      <c r="I516" s="26" t="s">
        <v>826</v>
      </c>
    </row>
    <row r="517" hidden="1">
      <c r="A517" s="26">
        <v>653.0</v>
      </c>
      <c r="B517" s="26" t="s">
        <v>54</v>
      </c>
      <c r="C517" s="34" t="s">
        <v>695</v>
      </c>
      <c r="D517" s="28"/>
      <c r="E517" s="160" t="s">
        <v>66</v>
      </c>
      <c r="F517" s="160" t="s">
        <v>66</v>
      </c>
      <c r="G517" s="160" t="s">
        <v>66</v>
      </c>
      <c r="H517" s="160" t="s">
        <v>66</v>
      </c>
      <c r="I517" s="26" t="s">
        <v>829</v>
      </c>
    </row>
    <row r="518" hidden="1">
      <c r="A518" s="26">
        <v>654.0</v>
      </c>
      <c r="B518" s="26" t="s">
        <v>54</v>
      </c>
      <c r="C518" s="34" t="s">
        <v>697</v>
      </c>
      <c r="D518" s="28"/>
      <c r="E518" s="160" t="s">
        <v>66</v>
      </c>
      <c r="F518" s="160" t="s">
        <v>66</v>
      </c>
      <c r="G518" s="160" t="s">
        <v>66</v>
      </c>
      <c r="H518" s="160" t="s">
        <v>66</v>
      </c>
      <c r="I518" s="26" t="s">
        <v>831</v>
      </c>
    </row>
    <row r="519" hidden="1">
      <c r="A519" s="26">
        <v>655.0</v>
      </c>
      <c r="B519" s="26" t="s">
        <v>54</v>
      </c>
      <c r="C519" s="34" t="s">
        <v>237</v>
      </c>
      <c r="D519" s="28"/>
      <c r="E519" s="160" t="s">
        <v>66</v>
      </c>
      <c r="F519" s="160" t="s">
        <v>66</v>
      </c>
      <c r="G519" s="160" t="s">
        <v>66</v>
      </c>
      <c r="H519" s="160" t="s">
        <v>66</v>
      </c>
      <c r="I519" s="26" t="s">
        <v>656</v>
      </c>
    </row>
    <row r="520" hidden="1">
      <c r="A520" s="26">
        <v>656.0</v>
      </c>
      <c r="B520" s="26" t="s">
        <v>54</v>
      </c>
      <c r="C520" s="34" t="s">
        <v>701</v>
      </c>
      <c r="D520" s="28"/>
      <c r="E520" s="160" t="s">
        <v>66</v>
      </c>
      <c r="F520" s="160" t="s">
        <v>66</v>
      </c>
      <c r="G520" s="160" t="s">
        <v>66</v>
      </c>
      <c r="H520" s="160" t="s">
        <v>66</v>
      </c>
      <c r="I520" s="26" t="s">
        <v>675</v>
      </c>
    </row>
    <row r="521" hidden="1">
      <c r="A521" s="26">
        <v>657.0</v>
      </c>
      <c r="B521" s="26" t="s">
        <v>54</v>
      </c>
      <c r="C521" s="34" t="s">
        <v>652</v>
      </c>
      <c r="D521" s="28"/>
      <c r="E521" s="160" t="s">
        <v>66</v>
      </c>
      <c r="F521" s="160" t="s">
        <v>66</v>
      </c>
      <c r="G521" s="160" t="s">
        <v>66</v>
      </c>
      <c r="H521" s="160" t="s">
        <v>66</v>
      </c>
      <c r="I521" s="26" t="s">
        <v>773</v>
      </c>
    </row>
    <row r="522" hidden="1">
      <c r="A522" s="26">
        <v>658.0</v>
      </c>
      <c r="B522" s="26" t="s">
        <v>54</v>
      </c>
      <c r="C522" s="34" t="s">
        <v>703</v>
      </c>
      <c r="D522" s="28"/>
      <c r="E522" s="160" t="s">
        <v>66</v>
      </c>
      <c r="F522" s="160" t="s">
        <v>66</v>
      </c>
      <c r="G522" s="160" t="s">
        <v>66</v>
      </c>
      <c r="H522" s="160" t="s">
        <v>66</v>
      </c>
      <c r="I522" s="26" t="s">
        <v>836</v>
      </c>
    </row>
    <row r="523" hidden="1">
      <c r="A523" s="26">
        <v>659.0</v>
      </c>
      <c r="B523" s="26" t="s">
        <v>54</v>
      </c>
      <c r="C523" s="34" t="s">
        <v>706</v>
      </c>
      <c r="D523" s="28"/>
      <c r="E523" s="160" t="s">
        <v>66</v>
      </c>
      <c r="F523" s="160" t="s">
        <v>66</v>
      </c>
      <c r="G523" s="160" t="s">
        <v>66</v>
      </c>
      <c r="H523" s="160" t="s">
        <v>66</v>
      </c>
      <c r="I523" s="26" t="s">
        <v>838</v>
      </c>
    </row>
    <row r="524" hidden="1">
      <c r="A524" s="26">
        <v>660.0</v>
      </c>
      <c r="B524" s="26" t="s">
        <v>54</v>
      </c>
      <c r="C524" s="34" t="s">
        <v>707</v>
      </c>
      <c r="D524" s="28"/>
      <c r="E524" s="160" t="s">
        <v>66</v>
      </c>
      <c r="F524" s="160" t="s">
        <v>66</v>
      </c>
      <c r="G524" s="160" t="s">
        <v>66</v>
      </c>
      <c r="H524" s="160" t="s">
        <v>66</v>
      </c>
      <c r="I524" s="26" t="s">
        <v>840</v>
      </c>
    </row>
    <row r="525" hidden="1">
      <c r="A525" s="26">
        <v>661.0</v>
      </c>
      <c r="B525" s="26" t="s">
        <v>54</v>
      </c>
      <c r="C525" s="34" t="s">
        <v>709</v>
      </c>
      <c r="D525" s="28"/>
      <c r="E525" s="160" t="s">
        <v>66</v>
      </c>
      <c r="F525" s="160" t="s">
        <v>66</v>
      </c>
      <c r="G525" s="160" t="s">
        <v>66</v>
      </c>
      <c r="H525" s="160" t="s">
        <v>66</v>
      </c>
      <c r="I525" s="26" t="s">
        <v>675</v>
      </c>
    </row>
    <row r="526" hidden="1">
      <c r="A526" s="26">
        <v>662.0</v>
      </c>
      <c r="B526" s="26" t="s">
        <v>54</v>
      </c>
      <c r="C526" s="34" t="s">
        <v>710</v>
      </c>
      <c r="D526" s="28"/>
      <c r="E526" s="160" t="s">
        <v>66</v>
      </c>
      <c r="F526" s="160" t="s">
        <v>66</v>
      </c>
      <c r="G526" s="160" t="s">
        <v>66</v>
      </c>
      <c r="H526" s="160" t="s">
        <v>66</v>
      </c>
      <c r="I526" s="26" t="s">
        <v>675</v>
      </c>
    </row>
    <row r="527" hidden="1">
      <c r="A527" s="26">
        <v>663.0</v>
      </c>
      <c r="B527" s="26" t="s">
        <v>54</v>
      </c>
      <c r="C527" s="34" t="s">
        <v>712</v>
      </c>
      <c r="D527" s="28"/>
      <c r="E527" s="160" t="s">
        <v>66</v>
      </c>
      <c r="F527" s="160" t="s">
        <v>66</v>
      </c>
      <c r="G527" s="160" t="s">
        <v>66</v>
      </c>
      <c r="H527" s="160" t="s">
        <v>66</v>
      </c>
      <c r="I527" s="26" t="s">
        <v>675</v>
      </c>
    </row>
    <row r="528" hidden="1">
      <c r="A528" s="26">
        <v>664.0</v>
      </c>
      <c r="B528" s="26" t="s">
        <v>54</v>
      </c>
      <c r="C528" s="34" t="s">
        <v>428</v>
      </c>
      <c r="D528" s="28"/>
      <c r="E528" s="160" t="s">
        <v>66</v>
      </c>
      <c r="F528" s="160" t="s">
        <v>66</v>
      </c>
      <c r="G528" s="160" t="s">
        <v>66</v>
      </c>
      <c r="H528" s="160" t="s">
        <v>66</v>
      </c>
      <c r="I528" s="26" t="s">
        <v>845</v>
      </c>
    </row>
    <row r="529" hidden="1">
      <c r="A529" s="26">
        <v>665.0</v>
      </c>
      <c r="B529" s="26" t="s">
        <v>54</v>
      </c>
      <c r="C529" s="34" t="s">
        <v>716</v>
      </c>
      <c r="D529" s="28"/>
      <c r="E529" s="160" t="s">
        <v>66</v>
      </c>
      <c r="F529" s="160" t="s">
        <v>66</v>
      </c>
      <c r="G529" s="160" t="s">
        <v>66</v>
      </c>
      <c r="H529" s="160" t="s">
        <v>66</v>
      </c>
      <c r="I529" s="26" t="s">
        <v>848</v>
      </c>
    </row>
    <row r="530" hidden="1">
      <c r="A530" s="26">
        <v>666.0</v>
      </c>
      <c r="B530" s="26" t="s">
        <v>54</v>
      </c>
      <c r="C530" s="34" t="s">
        <v>717</v>
      </c>
      <c r="D530" s="28"/>
      <c r="E530" s="160" t="s">
        <v>66</v>
      </c>
      <c r="F530" s="160" t="s">
        <v>66</v>
      </c>
      <c r="G530" s="160" t="s">
        <v>66</v>
      </c>
      <c r="H530" s="160" t="s">
        <v>66</v>
      </c>
      <c r="I530" s="26" t="s">
        <v>850</v>
      </c>
    </row>
    <row r="531" hidden="1">
      <c r="A531" s="26">
        <v>667.0</v>
      </c>
      <c r="B531" s="26" t="s">
        <v>54</v>
      </c>
      <c r="C531" s="34" t="s">
        <v>719</v>
      </c>
      <c r="D531" s="28"/>
      <c r="E531" s="160" t="s">
        <v>66</v>
      </c>
      <c r="F531" s="160" t="s">
        <v>66</v>
      </c>
      <c r="G531" s="160" t="s">
        <v>66</v>
      </c>
      <c r="H531" s="160" t="s">
        <v>66</v>
      </c>
      <c r="I531" s="26" t="s">
        <v>853</v>
      </c>
    </row>
    <row r="532" hidden="1">
      <c r="A532" s="26">
        <v>668.0</v>
      </c>
      <c r="B532" s="26" t="s">
        <v>54</v>
      </c>
      <c r="C532" s="34" t="s">
        <v>721</v>
      </c>
      <c r="D532" s="28"/>
      <c r="E532" s="160" t="s">
        <v>66</v>
      </c>
      <c r="F532" s="160" t="s">
        <v>66</v>
      </c>
      <c r="G532" s="160" t="s">
        <v>66</v>
      </c>
      <c r="H532" s="160" t="s">
        <v>66</v>
      </c>
      <c r="I532" s="26" t="s">
        <v>854</v>
      </c>
    </row>
    <row r="533" hidden="1">
      <c r="A533" s="26">
        <v>669.0</v>
      </c>
      <c r="B533" s="26" t="s">
        <v>54</v>
      </c>
      <c r="C533" s="34" t="s">
        <v>340</v>
      </c>
      <c r="D533" s="28"/>
      <c r="E533" s="160" t="s">
        <v>66</v>
      </c>
      <c r="F533" s="160" t="s">
        <v>66</v>
      </c>
      <c r="G533" s="160" t="s">
        <v>66</v>
      </c>
      <c r="H533" s="160" t="s">
        <v>66</v>
      </c>
      <c r="I533" s="26" t="s">
        <v>856</v>
      </c>
    </row>
    <row r="534" hidden="1">
      <c r="A534" s="26">
        <v>670.0</v>
      </c>
      <c r="B534" s="26" t="s">
        <v>54</v>
      </c>
      <c r="C534" s="34" t="s">
        <v>361</v>
      </c>
      <c r="D534" s="28"/>
      <c r="E534" s="160" t="s">
        <v>66</v>
      </c>
      <c r="F534" s="160" t="s">
        <v>66</v>
      </c>
      <c r="G534" s="160" t="s">
        <v>66</v>
      </c>
      <c r="H534" s="160" t="s">
        <v>66</v>
      </c>
      <c r="I534" s="26" t="s">
        <v>858</v>
      </c>
    </row>
    <row r="535" hidden="1">
      <c r="A535" s="26">
        <v>671.0</v>
      </c>
      <c r="B535" s="26" t="s">
        <v>54</v>
      </c>
      <c r="C535" s="34" t="s">
        <v>722</v>
      </c>
      <c r="D535" s="28"/>
      <c r="E535" s="160" t="s">
        <v>66</v>
      </c>
      <c r="F535" s="160" t="s">
        <v>66</v>
      </c>
      <c r="G535" s="160" t="s">
        <v>66</v>
      </c>
      <c r="H535" s="160" t="s">
        <v>66</v>
      </c>
      <c r="I535" s="26" t="s">
        <v>675</v>
      </c>
    </row>
    <row r="536" hidden="1">
      <c r="A536" s="26">
        <v>672.0</v>
      </c>
      <c r="B536" s="26" t="s">
        <v>54</v>
      </c>
      <c r="C536" s="34" t="s">
        <v>723</v>
      </c>
      <c r="D536" s="28"/>
      <c r="E536" s="160" t="s">
        <v>66</v>
      </c>
      <c r="F536" s="160" t="s">
        <v>66</v>
      </c>
      <c r="G536" s="160" t="s">
        <v>66</v>
      </c>
      <c r="H536" s="160" t="s">
        <v>66</v>
      </c>
      <c r="I536" s="26" t="s">
        <v>862</v>
      </c>
    </row>
    <row r="537" hidden="1">
      <c r="A537" s="26">
        <v>673.0</v>
      </c>
      <c r="B537" s="26" t="s">
        <v>54</v>
      </c>
      <c r="C537" s="34" t="s">
        <v>725</v>
      </c>
      <c r="D537" s="28"/>
      <c r="E537" s="160" t="s">
        <v>66</v>
      </c>
      <c r="F537" s="160" t="s">
        <v>66</v>
      </c>
      <c r="G537" s="160" t="s">
        <v>66</v>
      </c>
      <c r="H537" s="160" t="s">
        <v>66</v>
      </c>
      <c r="I537" s="26" t="s">
        <v>675</v>
      </c>
    </row>
    <row r="538" hidden="1">
      <c r="A538" s="26">
        <v>674.0</v>
      </c>
      <c r="B538" s="26" t="s">
        <v>54</v>
      </c>
      <c r="C538" s="34" t="s">
        <v>728</v>
      </c>
      <c r="D538" s="28"/>
      <c r="E538" s="160" t="s">
        <v>66</v>
      </c>
      <c r="F538" s="160" t="s">
        <v>66</v>
      </c>
      <c r="G538" s="160" t="s">
        <v>66</v>
      </c>
      <c r="H538" s="160" t="s">
        <v>66</v>
      </c>
      <c r="I538" s="26" t="s">
        <v>865</v>
      </c>
    </row>
    <row r="539" hidden="1">
      <c r="A539" s="26">
        <v>675.0</v>
      </c>
      <c r="B539" s="26" t="s">
        <v>54</v>
      </c>
      <c r="C539" s="34" t="s">
        <v>729</v>
      </c>
      <c r="D539" s="28"/>
      <c r="E539" s="160" t="s">
        <v>66</v>
      </c>
      <c r="F539" s="160" t="s">
        <v>66</v>
      </c>
      <c r="G539" s="160" t="s">
        <v>66</v>
      </c>
      <c r="H539" s="160" t="s">
        <v>66</v>
      </c>
      <c r="I539" s="26" t="s">
        <v>867</v>
      </c>
    </row>
    <row r="540" hidden="1">
      <c r="A540" s="26">
        <v>676.0</v>
      </c>
      <c r="B540" s="26" t="s">
        <v>54</v>
      </c>
      <c r="C540" s="34" t="s">
        <v>731</v>
      </c>
      <c r="D540" s="28"/>
      <c r="E540" s="160" t="s">
        <v>66</v>
      </c>
      <c r="F540" s="160" t="s">
        <v>66</v>
      </c>
      <c r="G540" s="160" t="s">
        <v>66</v>
      </c>
      <c r="H540" s="160" t="s">
        <v>66</v>
      </c>
      <c r="I540" s="26" t="s">
        <v>869</v>
      </c>
    </row>
    <row r="541" hidden="1">
      <c r="A541" s="26">
        <v>677.0</v>
      </c>
      <c r="B541" s="26" t="s">
        <v>54</v>
      </c>
      <c r="C541" s="34" t="s">
        <v>684</v>
      </c>
      <c r="D541" s="28"/>
      <c r="E541" s="160" t="s">
        <v>66</v>
      </c>
      <c r="F541" s="160" t="s">
        <v>66</v>
      </c>
      <c r="G541" s="160" t="s">
        <v>66</v>
      </c>
      <c r="H541" s="160" t="s">
        <v>66</v>
      </c>
      <c r="I541" s="26" t="s">
        <v>812</v>
      </c>
    </row>
    <row r="542" hidden="1">
      <c r="A542" s="26">
        <v>678.0</v>
      </c>
      <c r="B542" s="26" t="s">
        <v>54</v>
      </c>
      <c r="C542" s="34" t="s">
        <v>732</v>
      </c>
      <c r="D542" s="28"/>
      <c r="E542" s="160" t="s">
        <v>66</v>
      </c>
      <c r="F542" s="160" t="s">
        <v>66</v>
      </c>
      <c r="G542" s="160" t="s">
        <v>66</v>
      </c>
      <c r="H542" s="160" t="s">
        <v>66</v>
      </c>
      <c r="I542" s="26" t="s">
        <v>675</v>
      </c>
    </row>
    <row r="543" hidden="1">
      <c r="A543" s="26">
        <v>679.0</v>
      </c>
      <c r="B543" s="26" t="s">
        <v>54</v>
      </c>
      <c r="C543" s="34" t="s">
        <v>697</v>
      </c>
      <c r="D543" s="28"/>
      <c r="E543" s="160" t="s">
        <v>66</v>
      </c>
      <c r="F543" s="160" t="s">
        <v>66</v>
      </c>
      <c r="G543" s="160" t="s">
        <v>66</v>
      </c>
      <c r="H543" s="160" t="s">
        <v>66</v>
      </c>
      <c r="I543" s="26" t="s">
        <v>831</v>
      </c>
    </row>
    <row r="544" hidden="1">
      <c r="A544" s="26">
        <v>680.0</v>
      </c>
      <c r="B544" s="26" t="s">
        <v>54</v>
      </c>
      <c r="C544" s="34" t="s">
        <v>608</v>
      </c>
      <c r="D544" s="28"/>
      <c r="E544" s="160" t="s">
        <v>66</v>
      </c>
      <c r="F544" s="160" t="s">
        <v>66</v>
      </c>
      <c r="G544" s="160" t="s">
        <v>66</v>
      </c>
      <c r="H544" s="160" t="s">
        <v>66</v>
      </c>
      <c r="I544" s="26" t="s">
        <v>688</v>
      </c>
    </row>
    <row r="545" hidden="1">
      <c r="A545" s="26">
        <v>681.0</v>
      </c>
      <c r="B545" s="26" t="s">
        <v>54</v>
      </c>
      <c r="C545" s="34" t="s">
        <v>734</v>
      </c>
      <c r="D545" s="28"/>
      <c r="E545" s="160" t="s">
        <v>66</v>
      </c>
      <c r="F545" s="160" t="s">
        <v>66</v>
      </c>
      <c r="G545" s="160" t="s">
        <v>66</v>
      </c>
      <c r="H545" s="160" t="s">
        <v>66</v>
      </c>
      <c r="I545" s="26" t="s">
        <v>875</v>
      </c>
    </row>
    <row r="546" hidden="1">
      <c r="A546" s="26">
        <v>682.0</v>
      </c>
      <c r="B546" s="26" t="s">
        <v>54</v>
      </c>
      <c r="C546" s="34" t="s">
        <v>736</v>
      </c>
      <c r="D546" s="28"/>
      <c r="E546" s="160" t="s">
        <v>66</v>
      </c>
      <c r="F546" s="160" t="s">
        <v>66</v>
      </c>
      <c r="G546" s="160" t="s">
        <v>66</v>
      </c>
      <c r="H546" s="160" t="s">
        <v>66</v>
      </c>
      <c r="I546" s="26" t="s">
        <v>878</v>
      </c>
    </row>
    <row r="547" hidden="1">
      <c r="A547" s="26">
        <v>683.0</v>
      </c>
      <c r="B547" s="26" t="s">
        <v>54</v>
      </c>
      <c r="C547" s="34" t="s">
        <v>739</v>
      </c>
      <c r="D547" s="28"/>
      <c r="E547" s="160" t="s">
        <v>66</v>
      </c>
      <c r="F547" s="160" t="s">
        <v>66</v>
      </c>
      <c r="G547" s="160" t="s">
        <v>66</v>
      </c>
      <c r="H547" s="160" t="s">
        <v>66</v>
      </c>
      <c r="I547" s="26" t="s">
        <v>675</v>
      </c>
    </row>
    <row r="548" hidden="1">
      <c r="A548" s="26">
        <v>684.0</v>
      </c>
      <c r="B548" s="26" t="s">
        <v>54</v>
      </c>
      <c r="C548" s="34" t="s">
        <v>741</v>
      </c>
      <c r="D548" s="28"/>
      <c r="E548" s="160" t="s">
        <v>66</v>
      </c>
      <c r="F548" s="160" t="s">
        <v>66</v>
      </c>
      <c r="G548" s="160" t="s">
        <v>66</v>
      </c>
      <c r="H548" s="160" t="s">
        <v>66</v>
      </c>
      <c r="I548" s="26" t="s">
        <v>882</v>
      </c>
    </row>
    <row r="549" hidden="1">
      <c r="A549" s="26">
        <v>685.0</v>
      </c>
      <c r="B549" s="26" t="s">
        <v>54</v>
      </c>
      <c r="C549" s="34" t="s">
        <v>744</v>
      </c>
      <c r="D549" s="28"/>
      <c r="E549" s="160" t="s">
        <v>66</v>
      </c>
      <c r="F549" s="160" t="s">
        <v>66</v>
      </c>
      <c r="G549" s="160" t="s">
        <v>66</v>
      </c>
      <c r="H549" s="160" t="s">
        <v>66</v>
      </c>
      <c r="I549" s="26" t="s">
        <v>884</v>
      </c>
    </row>
    <row r="550" hidden="1">
      <c r="A550" s="26">
        <v>686.0</v>
      </c>
      <c r="B550" s="26" t="s">
        <v>54</v>
      </c>
      <c r="C550" s="34" t="s">
        <v>746</v>
      </c>
      <c r="D550" s="28"/>
      <c r="E550" s="160" t="s">
        <v>66</v>
      </c>
      <c r="F550" s="160" t="s">
        <v>66</v>
      </c>
      <c r="G550" s="160" t="s">
        <v>66</v>
      </c>
      <c r="H550" s="160" t="s">
        <v>66</v>
      </c>
      <c r="I550" s="26" t="s">
        <v>675</v>
      </c>
    </row>
    <row r="551" hidden="1">
      <c r="A551" s="26">
        <v>687.0</v>
      </c>
      <c r="B551" s="26" t="s">
        <v>54</v>
      </c>
      <c r="C551" s="34" t="s">
        <v>638</v>
      </c>
      <c r="D551" s="28"/>
      <c r="E551" s="160" t="s">
        <v>66</v>
      </c>
      <c r="F551" s="160" t="s">
        <v>66</v>
      </c>
      <c r="G551" s="160" t="s">
        <v>66</v>
      </c>
      <c r="H551" s="160" t="s">
        <v>66</v>
      </c>
      <c r="I551" s="26" t="s">
        <v>757</v>
      </c>
    </row>
    <row r="552" hidden="1">
      <c r="A552" s="26">
        <v>688.0</v>
      </c>
      <c r="B552" s="26" t="s">
        <v>54</v>
      </c>
      <c r="C552" s="34" t="s">
        <v>748</v>
      </c>
      <c r="D552" s="28"/>
      <c r="E552" s="160" t="s">
        <v>66</v>
      </c>
      <c r="F552" s="160" t="s">
        <v>66</v>
      </c>
      <c r="G552" s="160" t="s">
        <v>66</v>
      </c>
      <c r="H552" s="160" t="s">
        <v>66</v>
      </c>
      <c r="I552" s="26" t="s">
        <v>887</v>
      </c>
    </row>
    <row r="553" hidden="1">
      <c r="A553" s="26">
        <v>689.0</v>
      </c>
      <c r="B553" s="26" t="s">
        <v>54</v>
      </c>
      <c r="C553" s="34" t="s">
        <v>652</v>
      </c>
      <c r="D553" s="28"/>
      <c r="E553" s="160" t="s">
        <v>66</v>
      </c>
      <c r="F553" s="160" t="s">
        <v>66</v>
      </c>
      <c r="G553" s="160" t="s">
        <v>66</v>
      </c>
      <c r="H553" s="160" t="s">
        <v>66</v>
      </c>
      <c r="I553" s="26" t="s">
        <v>773</v>
      </c>
    </row>
    <row r="554" hidden="1">
      <c r="A554" s="26">
        <v>690.0</v>
      </c>
      <c r="B554" s="26" t="s">
        <v>54</v>
      </c>
      <c r="C554" s="34" t="s">
        <v>749</v>
      </c>
      <c r="D554" s="28"/>
      <c r="E554" s="160" t="s">
        <v>66</v>
      </c>
      <c r="F554" s="160" t="s">
        <v>66</v>
      </c>
      <c r="G554" s="160" t="s">
        <v>66</v>
      </c>
      <c r="H554" s="160" t="s">
        <v>66</v>
      </c>
      <c r="I554" s="26" t="s">
        <v>889</v>
      </c>
    </row>
    <row r="555" hidden="1">
      <c r="A555" s="26">
        <v>691.0</v>
      </c>
      <c r="B555" s="26" t="s">
        <v>54</v>
      </c>
      <c r="C555" s="34" t="s">
        <v>751</v>
      </c>
      <c r="D555" s="28"/>
      <c r="E555" s="160" t="s">
        <v>66</v>
      </c>
      <c r="F555" s="160" t="s">
        <v>66</v>
      </c>
      <c r="G555" s="160" t="s">
        <v>66</v>
      </c>
      <c r="H555" s="160" t="s">
        <v>66</v>
      </c>
      <c r="I555" s="26" t="s">
        <v>891</v>
      </c>
    </row>
    <row r="556" hidden="1">
      <c r="A556" s="26">
        <v>692.0</v>
      </c>
      <c r="B556" s="26" t="s">
        <v>54</v>
      </c>
      <c r="C556" s="34" t="s">
        <v>753</v>
      </c>
      <c r="D556" s="28"/>
      <c r="E556" s="160" t="s">
        <v>66</v>
      </c>
      <c r="F556" s="160" t="s">
        <v>66</v>
      </c>
      <c r="G556" s="160" t="s">
        <v>66</v>
      </c>
      <c r="H556" s="160" t="s">
        <v>66</v>
      </c>
      <c r="I556" s="26" t="s">
        <v>895</v>
      </c>
    </row>
    <row r="557" hidden="1">
      <c r="A557" s="26">
        <v>693.0</v>
      </c>
      <c r="B557" s="26" t="s">
        <v>54</v>
      </c>
      <c r="C557" s="34" t="s">
        <v>754</v>
      </c>
      <c r="D557" s="28"/>
      <c r="E557" s="160" t="s">
        <v>66</v>
      </c>
      <c r="F557" s="160" t="s">
        <v>66</v>
      </c>
      <c r="G557" s="160" t="s">
        <v>66</v>
      </c>
      <c r="H557" s="160" t="s">
        <v>66</v>
      </c>
      <c r="I557" s="26" t="s">
        <v>897</v>
      </c>
    </row>
    <row r="558" hidden="1">
      <c r="A558" s="26">
        <v>694.0</v>
      </c>
      <c r="B558" s="26" t="s">
        <v>54</v>
      </c>
      <c r="C558" s="34" t="s">
        <v>756</v>
      </c>
      <c r="D558" s="28"/>
      <c r="E558" s="160" t="s">
        <v>66</v>
      </c>
      <c r="F558" s="160" t="s">
        <v>66</v>
      </c>
      <c r="G558" s="160" t="s">
        <v>66</v>
      </c>
      <c r="H558" s="160" t="s">
        <v>66</v>
      </c>
      <c r="I558" s="26" t="s">
        <v>899</v>
      </c>
    </row>
    <row r="559" hidden="1">
      <c r="A559" s="26">
        <v>695.0</v>
      </c>
      <c r="B559" s="26" t="s">
        <v>54</v>
      </c>
      <c r="C559" s="34" t="s">
        <v>758</v>
      </c>
      <c r="D559" s="28"/>
      <c r="E559" s="160" t="s">
        <v>66</v>
      </c>
      <c r="F559" s="160" t="s">
        <v>66</v>
      </c>
      <c r="G559" s="160" t="s">
        <v>66</v>
      </c>
      <c r="H559" s="160" t="s">
        <v>66</v>
      </c>
      <c r="I559" s="26" t="s">
        <v>675</v>
      </c>
    </row>
    <row r="560" hidden="1">
      <c r="A560" s="26">
        <v>696.0</v>
      </c>
      <c r="B560" s="26" t="s">
        <v>54</v>
      </c>
      <c r="C560" s="34" t="s">
        <v>760</v>
      </c>
      <c r="D560" s="28"/>
      <c r="E560" s="160" t="s">
        <v>66</v>
      </c>
      <c r="F560" s="160" t="s">
        <v>66</v>
      </c>
      <c r="G560" s="160" t="s">
        <v>66</v>
      </c>
      <c r="H560" s="160" t="s">
        <v>66</v>
      </c>
      <c r="I560" s="26" t="s">
        <v>902</v>
      </c>
    </row>
    <row r="561" hidden="1">
      <c r="A561" s="26">
        <v>697.0</v>
      </c>
      <c r="B561" s="26" t="s">
        <v>54</v>
      </c>
      <c r="C561" s="34" t="s">
        <v>761</v>
      </c>
      <c r="D561" s="28"/>
      <c r="E561" s="160" t="s">
        <v>66</v>
      </c>
      <c r="F561" s="160" t="s">
        <v>66</v>
      </c>
      <c r="G561" s="160" t="s">
        <v>66</v>
      </c>
      <c r="H561" s="160" t="s">
        <v>66</v>
      </c>
      <c r="I561" s="26" t="s">
        <v>904</v>
      </c>
    </row>
    <row r="562" hidden="1">
      <c r="A562" s="26">
        <v>698.0</v>
      </c>
      <c r="B562" s="26" t="s">
        <v>54</v>
      </c>
      <c r="C562" s="34" t="s">
        <v>557</v>
      </c>
      <c r="D562" s="28"/>
      <c r="E562" s="160" t="s">
        <v>66</v>
      </c>
      <c r="F562" s="160" t="s">
        <v>66</v>
      </c>
      <c r="G562" s="160" t="s">
        <v>66</v>
      </c>
      <c r="H562" s="160" t="s">
        <v>66</v>
      </c>
      <c r="I562" s="26" t="s">
        <v>905</v>
      </c>
    </row>
    <row r="563" hidden="1">
      <c r="A563" s="26">
        <v>699.0</v>
      </c>
      <c r="B563" s="26" t="s">
        <v>54</v>
      </c>
      <c r="C563" s="34" t="s">
        <v>763</v>
      </c>
      <c r="D563" s="28"/>
      <c r="E563" s="160" t="s">
        <v>66</v>
      </c>
      <c r="F563" s="160" t="s">
        <v>66</v>
      </c>
      <c r="G563" s="160" t="s">
        <v>66</v>
      </c>
      <c r="H563" s="160" t="s">
        <v>66</v>
      </c>
      <c r="I563" s="26" t="s">
        <v>908</v>
      </c>
    </row>
    <row r="564" hidden="1">
      <c r="A564" s="26">
        <v>700.0</v>
      </c>
      <c r="B564" s="26" t="s">
        <v>54</v>
      </c>
      <c r="C564" s="34" t="s">
        <v>765</v>
      </c>
      <c r="D564" s="28"/>
      <c r="E564" s="160" t="s">
        <v>66</v>
      </c>
      <c r="F564" s="160" t="s">
        <v>66</v>
      </c>
      <c r="G564" s="160" t="s">
        <v>66</v>
      </c>
      <c r="H564" s="160" t="s">
        <v>66</v>
      </c>
      <c r="I564" s="26" t="s">
        <v>910</v>
      </c>
    </row>
    <row r="565" hidden="1">
      <c r="A565" s="26">
        <v>701.0</v>
      </c>
      <c r="B565" s="26" t="s">
        <v>54</v>
      </c>
      <c r="C565" s="34" t="s">
        <v>767</v>
      </c>
      <c r="D565" s="28"/>
      <c r="E565" s="160" t="s">
        <v>66</v>
      </c>
      <c r="F565" s="160" t="s">
        <v>66</v>
      </c>
      <c r="G565" s="160" t="s">
        <v>66</v>
      </c>
      <c r="H565" s="160" t="s">
        <v>66</v>
      </c>
      <c r="I565" s="26" t="s">
        <v>912</v>
      </c>
    </row>
    <row r="566" hidden="1">
      <c r="A566" s="26">
        <v>702.0</v>
      </c>
      <c r="B566" s="26" t="s">
        <v>54</v>
      </c>
      <c r="C566" s="34" t="s">
        <v>768</v>
      </c>
      <c r="D566" s="28"/>
      <c r="E566" s="160" t="s">
        <v>66</v>
      </c>
      <c r="F566" s="160" t="s">
        <v>66</v>
      </c>
      <c r="G566" s="160" t="s">
        <v>66</v>
      </c>
      <c r="H566" s="160" t="s">
        <v>66</v>
      </c>
      <c r="I566" s="26" t="s">
        <v>675</v>
      </c>
    </row>
    <row r="567" hidden="1">
      <c r="A567" s="26">
        <v>703.0</v>
      </c>
      <c r="B567" s="26" t="s">
        <v>54</v>
      </c>
      <c r="C567" s="34" t="s">
        <v>770</v>
      </c>
      <c r="D567" s="28"/>
      <c r="E567" s="160" t="s">
        <v>66</v>
      </c>
      <c r="F567" s="160" t="s">
        <v>66</v>
      </c>
      <c r="G567" s="160" t="s">
        <v>66</v>
      </c>
      <c r="H567" s="160" t="s">
        <v>66</v>
      </c>
      <c r="I567" s="26" t="s">
        <v>917</v>
      </c>
    </row>
    <row r="568" hidden="1">
      <c r="A568" s="26">
        <v>704.0</v>
      </c>
      <c r="B568" s="26" t="s">
        <v>54</v>
      </c>
      <c r="C568" s="34" t="s">
        <v>772</v>
      </c>
      <c r="D568" s="28"/>
      <c r="E568" s="160" t="s">
        <v>66</v>
      </c>
      <c r="F568" s="160" t="s">
        <v>66</v>
      </c>
      <c r="G568" s="160" t="s">
        <v>66</v>
      </c>
      <c r="H568" s="160" t="s">
        <v>66</v>
      </c>
      <c r="I568" s="26" t="s">
        <v>919</v>
      </c>
    </row>
    <row r="569" hidden="1">
      <c r="A569" s="26">
        <v>705.0</v>
      </c>
      <c r="B569" s="26" t="s">
        <v>54</v>
      </c>
      <c r="C569" s="34" t="s">
        <v>736</v>
      </c>
      <c r="D569" s="28"/>
      <c r="E569" s="160" t="s">
        <v>66</v>
      </c>
      <c r="F569" s="160" t="s">
        <v>66</v>
      </c>
      <c r="G569" s="160" t="s">
        <v>66</v>
      </c>
      <c r="H569" s="160" t="s">
        <v>66</v>
      </c>
      <c r="I569" s="26" t="s">
        <v>878</v>
      </c>
    </row>
    <row r="570" hidden="1">
      <c r="A570" s="26">
        <v>706.0</v>
      </c>
      <c r="B570" s="26" t="s">
        <v>54</v>
      </c>
      <c r="C570" s="34" t="s">
        <v>399</v>
      </c>
      <c r="D570" s="28"/>
      <c r="E570" s="160" t="s">
        <v>66</v>
      </c>
      <c r="F570" s="160" t="s">
        <v>66</v>
      </c>
      <c r="G570" s="160" t="s">
        <v>66</v>
      </c>
      <c r="H570" s="160" t="s">
        <v>66</v>
      </c>
      <c r="I570" s="26" t="s">
        <v>921</v>
      </c>
    </row>
    <row r="571" hidden="1">
      <c r="A571" s="26">
        <v>707.0</v>
      </c>
      <c r="B571" s="26" t="s">
        <v>54</v>
      </c>
      <c r="C571" s="34" t="s">
        <v>774</v>
      </c>
      <c r="D571" s="28"/>
      <c r="E571" s="160" t="s">
        <v>66</v>
      </c>
      <c r="F571" s="160" t="s">
        <v>66</v>
      </c>
      <c r="G571" s="160" t="s">
        <v>66</v>
      </c>
      <c r="H571" s="160" t="s">
        <v>66</v>
      </c>
      <c r="I571" s="26" t="s">
        <v>922</v>
      </c>
    </row>
    <row r="572" hidden="1">
      <c r="A572" s="26">
        <v>708.0</v>
      </c>
      <c r="B572" s="26" t="s">
        <v>54</v>
      </c>
      <c r="C572" s="34" t="s">
        <v>775</v>
      </c>
      <c r="D572" s="28"/>
      <c r="E572" s="160" t="s">
        <v>66</v>
      </c>
      <c r="F572" s="160" t="s">
        <v>66</v>
      </c>
      <c r="G572" s="160" t="s">
        <v>66</v>
      </c>
      <c r="H572" s="160" t="s">
        <v>66</v>
      </c>
      <c r="I572" s="26" t="s">
        <v>675</v>
      </c>
    </row>
    <row r="573" hidden="1">
      <c r="A573" s="26">
        <v>709.0</v>
      </c>
      <c r="B573" s="26" t="s">
        <v>54</v>
      </c>
      <c r="C573" s="34" t="s">
        <v>488</v>
      </c>
      <c r="D573" s="28"/>
      <c r="E573" s="160" t="s">
        <v>66</v>
      </c>
      <c r="F573" s="160" t="s">
        <v>66</v>
      </c>
      <c r="G573" s="160" t="s">
        <v>66</v>
      </c>
      <c r="H573" s="160" t="s">
        <v>66</v>
      </c>
      <c r="I573" s="26" t="s">
        <v>806</v>
      </c>
    </row>
    <row r="574" hidden="1">
      <c r="A574" s="26">
        <v>710.0</v>
      </c>
      <c r="B574" s="26" t="s">
        <v>54</v>
      </c>
      <c r="C574" s="34" t="s">
        <v>587</v>
      </c>
      <c r="D574" s="28"/>
      <c r="E574" s="160" t="s">
        <v>66</v>
      </c>
      <c r="F574" s="160" t="s">
        <v>66</v>
      </c>
      <c r="G574" s="160" t="s">
        <v>66</v>
      </c>
      <c r="H574" s="160" t="s">
        <v>66</v>
      </c>
      <c r="I574" s="26" t="s">
        <v>925</v>
      </c>
    </row>
    <row r="575" hidden="1">
      <c r="A575" s="26">
        <v>711.0</v>
      </c>
      <c r="B575" s="26" t="s">
        <v>54</v>
      </c>
      <c r="C575" s="34" t="s">
        <v>774</v>
      </c>
      <c r="D575" s="28"/>
      <c r="E575" s="160" t="s">
        <v>66</v>
      </c>
      <c r="F575" s="160" t="s">
        <v>66</v>
      </c>
      <c r="G575" s="160" t="s">
        <v>66</v>
      </c>
      <c r="H575" s="160" t="s">
        <v>66</v>
      </c>
      <c r="I575" s="26" t="s">
        <v>922</v>
      </c>
    </row>
    <row r="576" hidden="1">
      <c r="A576" s="26">
        <v>712.0</v>
      </c>
      <c r="B576" s="26" t="s">
        <v>54</v>
      </c>
      <c r="C576" s="34" t="s">
        <v>391</v>
      </c>
      <c r="D576" s="28"/>
      <c r="E576" s="160" t="s">
        <v>66</v>
      </c>
      <c r="F576" s="160" t="s">
        <v>66</v>
      </c>
      <c r="G576" s="160" t="s">
        <v>66</v>
      </c>
      <c r="H576" s="160" t="s">
        <v>66</v>
      </c>
      <c r="I576" s="26" t="s">
        <v>927</v>
      </c>
    </row>
    <row r="577" hidden="1">
      <c r="A577" s="26">
        <v>713.0</v>
      </c>
      <c r="B577" s="26" t="s">
        <v>54</v>
      </c>
      <c r="C577" s="34" t="s">
        <v>778</v>
      </c>
      <c r="D577" s="28"/>
      <c r="E577" s="160" t="s">
        <v>66</v>
      </c>
      <c r="F577" s="160" t="s">
        <v>66</v>
      </c>
      <c r="G577" s="160" t="s">
        <v>66</v>
      </c>
      <c r="H577" s="160" t="s">
        <v>66</v>
      </c>
      <c r="I577" s="26" t="s">
        <v>929</v>
      </c>
    </row>
    <row r="578" hidden="1">
      <c r="A578" s="26">
        <v>714.0</v>
      </c>
      <c r="B578" s="26" t="s">
        <v>54</v>
      </c>
      <c r="C578" s="34" t="s">
        <v>746</v>
      </c>
      <c r="D578" s="28"/>
      <c r="E578" s="160" t="s">
        <v>66</v>
      </c>
      <c r="F578" s="160" t="s">
        <v>66</v>
      </c>
      <c r="G578" s="160" t="s">
        <v>66</v>
      </c>
      <c r="H578" s="160" t="s">
        <v>66</v>
      </c>
      <c r="I578" s="26" t="s">
        <v>675</v>
      </c>
    </row>
    <row r="579" hidden="1">
      <c r="A579" s="26">
        <v>715.0</v>
      </c>
      <c r="B579" s="26" t="s">
        <v>54</v>
      </c>
      <c r="C579" s="34" t="s">
        <v>780</v>
      </c>
      <c r="D579" s="28"/>
      <c r="E579" s="160" t="s">
        <v>66</v>
      </c>
      <c r="F579" s="160" t="s">
        <v>66</v>
      </c>
      <c r="G579" s="160" t="s">
        <v>66</v>
      </c>
      <c r="H579" s="160" t="s">
        <v>66</v>
      </c>
      <c r="I579" s="26" t="s">
        <v>931</v>
      </c>
    </row>
    <row r="580" hidden="1">
      <c r="A580" s="26">
        <v>716.0</v>
      </c>
      <c r="B580" s="26" t="s">
        <v>54</v>
      </c>
      <c r="C580" s="34" t="s">
        <v>782</v>
      </c>
      <c r="D580" s="28"/>
      <c r="E580" s="160" t="s">
        <v>66</v>
      </c>
      <c r="F580" s="160" t="s">
        <v>66</v>
      </c>
      <c r="G580" s="160" t="s">
        <v>66</v>
      </c>
      <c r="H580" s="160" t="s">
        <v>66</v>
      </c>
      <c r="I580" s="26" t="s">
        <v>675</v>
      </c>
    </row>
    <row r="581" hidden="1">
      <c r="A581" s="26">
        <v>717.0</v>
      </c>
      <c r="B581" s="26" t="s">
        <v>54</v>
      </c>
      <c r="C581" s="34" t="s">
        <v>783</v>
      </c>
      <c r="D581" s="28"/>
      <c r="E581" s="160" t="s">
        <v>66</v>
      </c>
      <c r="F581" s="160" t="s">
        <v>66</v>
      </c>
      <c r="G581" s="160" t="s">
        <v>66</v>
      </c>
      <c r="H581" s="160" t="s">
        <v>66</v>
      </c>
      <c r="I581" s="26" t="s">
        <v>935</v>
      </c>
    </row>
    <row r="582" hidden="1">
      <c r="A582" s="26">
        <v>718.0</v>
      </c>
      <c r="B582" s="26" t="s">
        <v>54</v>
      </c>
      <c r="C582" s="34" t="s">
        <v>785</v>
      </c>
      <c r="D582" s="28"/>
      <c r="E582" s="160" t="s">
        <v>66</v>
      </c>
      <c r="F582" s="160" t="s">
        <v>66</v>
      </c>
      <c r="G582" s="160" t="s">
        <v>66</v>
      </c>
      <c r="H582" s="160" t="s">
        <v>66</v>
      </c>
      <c r="I582" s="26" t="s">
        <v>937</v>
      </c>
    </row>
    <row r="583" hidden="1">
      <c r="A583" s="26">
        <v>719.0</v>
      </c>
      <c r="B583" s="26" t="s">
        <v>54</v>
      </c>
      <c r="C583" s="34" t="s">
        <v>787</v>
      </c>
      <c r="D583" s="28"/>
      <c r="E583" s="160" t="s">
        <v>66</v>
      </c>
      <c r="F583" s="160" t="s">
        <v>66</v>
      </c>
      <c r="G583" s="160" t="s">
        <v>66</v>
      </c>
      <c r="H583" s="160" t="s">
        <v>66</v>
      </c>
      <c r="I583" s="26" t="s">
        <v>939</v>
      </c>
    </row>
    <row r="584" hidden="1">
      <c r="A584" s="26">
        <v>720.0</v>
      </c>
      <c r="B584" s="26" t="s">
        <v>54</v>
      </c>
      <c r="C584" s="34" t="s">
        <v>697</v>
      </c>
      <c r="D584" s="28"/>
      <c r="E584" s="160" t="s">
        <v>66</v>
      </c>
      <c r="F584" s="160" t="s">
        <v>66</v>
      </c>
      <c r="G584" s="160" t="s">
        <v>66</v>
      </c>
      <c r="H584" s="160" t="s">
        <v>66</v>
      </c>
      <c r="I584" s="26" t="s">
        <v>831</v>
      </c>
    </row>
    <row r="585" hidden="1">
      <c r="A585" s="26">
        <v>721.0</v>
      </c>
      <c r="B585" s="26" t="s">
        <v>54</v>
      </c>
      <c r="C585" s="34" t="s">
        <v>756</v>
      </c>
      <c r="D585" s="28"/>
      <c r="E585" s="160" t="s">
        <v>66</v>
      </c>
      <c r="F585" s="160" t="s">
        <v>66</v>
      </c>
      <c r="G585" s="160" t="s">
        <v>66</v>
      </c>
      <c r="H585" s="160" t="s">
        <v>66</v>
      </c>
      <c r="I585" s="26" t="s">
        <v>899</v>
      </c>
    </row>
    <row r="586" hidden="1">
      <c r="A586" s="26">
        <v>722.0</v>
      </c>
      <c r="B586" s="26" t="s">
        <v>54</v>
      </c>
      <c r="C586" s="34" t="s">
        <v>789</v>
      </c>
      <c r="D586" s="28"/>
      <c r="E586" s="160" t="s">
        <v>66</v>
      </c>
      <c r="F586" s="160" t="s">
        <v>66</v>
      </c>
      <c r="G586" s="160" t="s">
        <v>66</v>
      </c>
      <c r="H586" s="160" t="s">
        <v>66</v>
      </c>
      <c r="I586" s="26" t="s">
        <v>943</v>
      </c>
    </row>
    <row r="587" hidden="1">
      <c r="A587" s="26">
        <v>723.0</v>
      </c>
      <c r="B587" s="26" t="s">
        <v>54</v>
      </c>
      <c r="C587" s="34" t="s">
        <v>791</v>
      </c>
      <c r="D587" s="28"/>
      <c r="E587" s="160" t="s">
        <v>66</v>
      </c>
      <c r="F587" s="160" t="s">
        <v>66</v>
      </c>
      <c r="G587" s="160" t="s">
        <v>66</v>
      </c>
      <c r="H587" s="160" t="s">
        <v>66</v>
      </c>
      <c r="I587" s="26" t="s">
        <v>945</v>
      </c>
    </row>
    <row r="588" hidden="1">
      <c r="A588" s="26">
        <v>724.0</v>
      </c>
      <c r="B588" s="26" t="s">
        <v>54</v>
      </c>
      <c r="C588" s="34" t="s">
        <v>629</v>
      </c>
      <c r="D588" s="28"/>
      <c r="E588" s="160" t="s">
        <v>66</v>
      </c>
      <c r="F588" s="160" t="s">
        <v>66</v>
      </c>
      <c r="G588" s="160" t="s">
        <v>66</v>
      </c>
      <c r="H588" s="160" t="s">
        <v>66</v>
      </c>
      <c r="I588" s="26" t="s">
        <v>737</v>
      </c>
    </row>
    <row r="589" hidden="1">
      <c r="A589" s="26">
        <v>725.0</v>
      </c>
      <c r="B589" s="26" t="s">
        <v>54</v>
      </c>
      <c r="C589" s="34" t="s">
        <v>793</v>
      </c>
      <c r="D589" s="28"/>
      <c r="E589" s="160" t="s">
        <v>66</v>
      </c>
      <c r="F589" s="160" t="s">
        <v>66</v>
      </c>
      <c r="G589" s="160" t="s">
        <v>66</v>
      </c>
      <c r="H589" s="160" t="s">
        <v>66</v>
      </c>
      <c r="I589" s="26" t="s">
        <v>948</v>
      </c>
    </row>
    <row r="590" hidden="1">
      <c r="A590" s="26">
        <v>726.0</v>
      </c>
      <c r="B590" s="26" t="s">
        <v>54</v>
      </c>
      <c r="C590" s="34" t="s">
        <v>796</v>
      </c>
      <c r="D590" s="28"/>
      <c r="E590" s="160" t="s">
        <v>66</v>
      </c>
      <c r="F590" s="160" t="s">
        <v>66</v>
      </c>
      <c r="G590" s="160" t="s">
        <v>66</v>
      </c>
      <c r="H590" s="160" t="s">
        <v>66</v>
      </c>
      <c r="I590" s="26" t="s">
        <v>950</v>
      </c>
    </row>
    <row r="591" hidden="1">
      <c r="A591" s="26">
        <v>727.0</v>
      </c>
      <c r="B591" s="26" t="s">
        <v>54</v>
      </c>
      <c r="C591" s="34" t="s">
        <v>596</v>
      </c>
      <c r="D591" s="28"/>
      <c r="E591" s="160" t="s">
        <v>66</v>
      </c>
      <c r="F591" s="160" t="s">
        <v>66</v>
      </c>
      <c r="G591" s="160" t="s">
        <v>66</v>
      </c>
      <c r="H591" s="160" t="s">
        <v>66</v>
      </c>
      <c r="I591" s="26" t="s">
        <v>660</v>
      </c>
    </row>
    <row r="592" hidden="1">
      <c r="A592" s="26">
        <v>728.0</v>
      </c>
      <c r="B592" s="26" t="s">
        <v>54</v>
      </c>
      <c r="C592" s="34" t="s">
        <v>339</v>
      </c>
      <c r="D592" s="28"/>
      <c r="E592" s="160" t="s">
        <v>66</v>
      </c>
      <c r="F592" s="160" t="s">
        <v>66</v>
      </c>
      <c r="G592" s="160" t="s">
        <v>66</v>
      </c>
      <c r="H592" s="160" t="s">
        <v>66</v>
      </c>
      <c r="I592" s="26" t="s">
        <v>951</v>
      </c>
    </row>
    <row r="593" hidden="1">
      <c r="A593" s="26">
        <v>729.0</v>
      </c>
      <c r="B593" s="26" t="s">
        <v>54</v>
      </c>
      <c r="C593" s="34" t="s">
        <v>798</v>
      </c>
      <c r="D593" s="28"/>
      <c r="E593" s="160" t="s">
        <v>66</v>
      </c>
      <c r="F593" s="160" t="s">
        <v>66</v>
      </c>
      <c r="G593" s="160" t="s">
        <v>66</v>
      </c>
      <c r="H593" s="160" t="s">
        <v>66</v>
      </c>
      <c r="I593" s="26" t="s">
        <v>953</v>
      </c>
    </row>
    <row r="594" hidden="1">
      <c r="A594" s="26">
        <v>730.0</v>
      </c>
      <c r="B594" s="26" t="s">
        <v>54</v>
      </c>
      <c r="C594" s="34" t="s">
        <v>557</v>
      </c>
      <c r="D594" s="28"/>
      <c r="E594" s="160" t="s">
        <v>66</v>
      </c>
      <c r="F594" s="160" t="s">
        <v>66</v>
      </c>
      <c r="G594" s="160" t="s">
        <v>66</v>
      </c>
      <c r="H594" s="160" t="s">
        <v>66</v>
      </c>
      <c r="I594" s="26" t="s">
        <v>905</v>
      </c>
    </row>
    <row r="595" hidden="1">
      <c r="A595" s="26">
        <v>731.0</v>
      </c>
      <c r="B595" s="26" t="s">
        <v>54</v>
      </c>
      <c r="C595" s="34" t="s">
        <v>800</v>
      </c>
      <c r="D595" s="28"/>
      <c r="E595" s="160" t="s">
        <v>66</v>
      </c>
      <c r="F595" s="160" t="s">
        <v>66</v>
      </c>
      <c r="G595" s="160" t="s">
        <v>66</v>
      </c>
      <c r="H595" s="160" t="s">
        <v>66</v>
      </c>
      <c r="I595" s="26" t="s">
        <v>956</v>
      </c>
    </row>
    <row r="596" hidden="1">
      <c r="A596" s="26">
        <v>732.0</v>
      </c>
      <c r="B596" s="26" t="s">
        <v>54</v>
      </c>
      <c r="C596" s="34" t="s">
        <v>679</v>
      </c>
      <c r="D596" s="28"/>
      <c r="E596" s="160" t="s">
        <v>66</v>
      </c>
      <c r="F596" s="160" t="s">
        <v>66</v>
      </c>
      <c r="G596" s="160" t="s">
        <v>66</v>
      </c>
      <c r="H596" s="160" t="s">
        <v>66</v>
      </c>
      <c r="I596" s="26" t="s">
        <v>809</v>
      </c>
    </row>
    <row r="597" hidden="1">
      <c r="A597" s="26">
        <v>733.0</v>
      </c>
      <c r="B597" s="26" t="s">
        <v>54</v>
      </c>
      <c r="C597" s="34" t="s">
        <v>123</v>
      </c>
      <c r="D597" s="28"/>
      <c r="E597" s="160" t="s">
        <v>66</v>
      </c>
      <c r="F597" s="160" t="s">
        <v>66</v>
      </c>
      <c r="G597" s="160" t="s">
        <v>66</v>
      </c>
      <c r="H597" s="160" t="s">
        <v>66</v>
      </c>
      <c r="I597" s="26" t="s">
        <v>958</v>
      </c>
    </row>
    <row r="598" hidden="1">
      <c r="A598" s="26">
        <v>734.0</v>
      </c>
      <c r="B598" s="26" t="s">
        <v>54</v>
      </c>
      <c r="C598" s="34" t="s">
        <v>802</v>
      </c>
      <c r="D598" s="28"/>
      <c r="E598" s="160" t="s">
        <v>66</v>
      </c>
      <c r="F598" s="160" t="s">
        <v>66</v>
      </c>
      <c r="G598" s="160" t="s">
        <v>66</v>
      </c>
      <c r="H598" s="160" t="s">
        <v>66</v>
      </c>
      <c r="I598" s="26" t="s">
        <v>675</v>
      </c>
    </row>
    <row r="599" hidden="1">
      <c r="A599" s="26">
        <v>735.0</v>
      </c>
      <c r="B599" s="26" t="s">
        <v>54</v>
      </c>
      <c r="C599" s="34" t="s">
        <v>804</v>
      </c>
      <c r="D599" s="28"/>
      <c r="E599" s="160" t="s">
        <v>66</v>
      </c>
      <c r="F599" s="160" t="s">
        <v>66</v>
      </c>
      <c r="G599" s="160" t="s">
        <v>66</v>
      </c>
      <c r="H599" s="160" t="s">
        <v>66</v>
      </c>
      <c r="I599" s="26" t="s">
        <v>962</v>
      </c>
    </row>
    <row r="600" hidden="1">
      <c r="A600" s="26">
        <v>736.0</v>
      </c>
      <c r="B600" s="26" t="s">
        <v>54</v>
      </c>
      <c r="C600" s="34" t="s">
        <v>807</v>
      </c>
      <c r="D600" s="28"/>
      <c r="E600" s="160" t="s">
        <v>66</v>
      </c>
      <c r="F600" s="160" t="s">
        <v>66</v>
      </c>
      <c r="G600" s="160" t="s">
        <v>66</v>
      </c>
      <c r="H600" s="160" t="s">
        <v>66</v>
      </c>
      <c r="I600" s="26" t="s">
        <v>968</v>
      </c>
    </row>
    <row r="601" hidden="1">
      <c r="A601" s="26">
        <v>737.0</v>
      </c>
      <c r="B601" s="26" t="s">
        <v>54</v>
      </c>
      <c r="C601" s="34" t="s">
        <v>808</v>
      </c>
      <c r="D601" s="28"/>
      <c r="E601" s="160" t="s">
        <v>66</v>
      </c>
      <c r="F601" s="160" t="s">
        <v>66</v>
      </c>
      <c r="G601" s="160" t="s">
        <v>66</v>
      </c>
      <c r="H601" s="160" t="s">
        <v>66</v>
      </c>
      <c r="I601" s="26" t="s">
        <v>975</v>
      </c>
    </row>
    <row r="602" hidden="1">
      <c r="A602" s="26">
        <v>738.0</v>
      </c>
      <c r="B602" s="26" t="s">
        <v>54</v>
      </c>
      <c r="C602" s="34" t="s">
        <v>810</v>
      </c>
      <c r="D602" s="28"/>
      <c r="E602" s="160" t="s">
        <v>66</v>
      </c>
      <c r="F602" s="160" t="s">
        <v>66</v>
      </c>
      <c r="G602" s="160" t="s">
        <v>66</v>
      </c>
      <c r="H602" s="160" t="s">
        <v>66</v>
      </c>
      <c r="I602" s="26" t="s">
        <v>675</v>
      </c>
    </row>
    <row r="603" hidden="1">
      <c r="A603" s="26">
        <v>739.0</v>
      </c>
      <c r="B603" s="26" t="s">
        <v>54</v>
      </c>
      <c r="C603" s="34" t="s">
        <v>739</v>
      </c>
      <c r="D603" s="28"/>
      <c r="E603" s="160" t="s">
        <v>66</v>
      </c>
      <c r="F603" s="160" t="s">
        <v>66</v>
      </c>
      <c r="G603" s="160" t="s">
        <v>66</v>
      </c>
      <c r="H603" s="160" t="s">
        <v>66</v>
      </c>
      <c r="I603" s="26" t="s">
        <v>675</v>
      </c>
    </row>
    <row r="604" hidden="1">
      <c r="A604" s="26">
        <v>740.0</v>
      </c>
      <c r="B604" s="26" t="s">
        <v>54</v>
      </c>
      <c r="C604" s="34" t="s">
        <v>811</v>
      </c>
      <c r="D604" s="28"/>
      <c r="E604" s="160" t="s">
        <v>66</v>
      </c>
      <c r="F604" s="160" t="s">
        <v>66</v>
      </c>
      <c r="G604" s="160" t="s">
        <v>66</v>
      </c>
      <c r="H604" s="160" t="s">
        <v>66</v>
      </c>
      <c r="I604" s="26" t="s">
        <v>989</v>
      </c>
    </row>
    <row r="605" hidden="1">
      <c r="A605" s="26">
        <v>741.0</v>
      </c>
      <c r="B605" s="26" t="s">
        <v>54</v>
      </c>
      <c r="C605" s="34" t="s">
        <v>813</v>
      </c>
      <c r="D605" s="28"/>
      <c r="E605" s="160" t="s">
        <v>66</v>
      </c>
      <c r="F605" s="160" t="s">
        <v>66</v>
      </c>
      <c r="G605" s="160" t="s">
        <v>66</v>
      </c>
      <c r="H605" s="160" t="s">
        <v>66</v>
      </c>
      <c r="I605" s="26" t="s">
        <v>998</v>
      </c>
    </row>
    <row r="606" hidden="1">
      <c r="A606" s="26">
        <v>742.0</v>
      </c>
      <c r="B606" s="26" t="s">
        <v>54</v>
      </c>
      <c r="C606" s="34" t="s">
        <v>452</v>
      </c>
      <c r="D606" s="28"/>
      <c r="E606" s="160" t="s">
        <v>66</v>
      </c>
      <c r="F606" s="160" t="s">
        <v>66</v>
      </c>
      <c r="G606" s="160" t="s">
        <v>66</v>
      </c>
      <c r="H606" s="160" t="s">
        <v>66</v>
      </c>
      <c r="I606" s="26" t="s">
        <v>675</v>
      </c>
    </row>
    <row r="607" hidden="1">
      <c r="A607" s="26">
        <v>743.0</v>
      </c>
      <c r="B607" s="26" t="s">
        <v>54</v>
      </c>
      <c r="C607" s="34" t="s">
        <v>815</v>
      </c>
      <c r="D607" s="28"/>
      <c r="E607" s="160" t="s">
        <v>66</v>
      </c>
      <c r="F607" s="160" t="s">
        <v>66</v>
      </c>
      <c r="G607" s="160" t="s">
        <v>66</v>
      </c>
      <c r="H607" s="160" t="s">
        <v>66</v>
      </c>
      <c r="I607" s="26" t="s">
        <v>1012</v>
      </c>
    </row>
    <row r="608" hidden="1">
      <c r="A608" s="26">
        <v>744.0</v>
      </c>
      <c r="B608" s="26" t="s">
        <v>54</v>
      </c>
      <c r="C608" s="34" t="s">
        <v>818</v>
      </c>
      <c r="D608" s="28"/>
      <c r="E608" s="160" t="s">
        <v>66</v>
      </c>
      <c r="F608" s="160" t="s">
        <v>66</v>
      </c>
      <c r="G608" s="160" t="s">
        <v>66</v>
      </c>
      <c r="H608" s="160" t="s">
        <v>66</v>
      </c>
      <c r="I608" s="26" t="s">
        <v>1016</v>
      </c>
    </row>
    <row r="609" hidden="1">
      <c r="A609" s="26">
        <v>745.0</v>
      </c>
      <c r="B609" s="26" t="s">
        <v>54</v>
      </c>
      <c r="C609" s="34" t="s">
        <v>524</v>
      </c>
      <c r="D609" s="28"/>
      <c r="E609" s="160" t="s">
        <v>66</v>
      </c>
      <c r="F609" s="160" t="s">
        <v>66</v>
      </c>
      <c r="G609" s="160" t="s">
        <v>66</v>
      </c>
      <c r="H609" s="160" t="s">
        <v>66</v>
      </c>
      <c r="I609" s="26" t="s">
        <v>1020</v>
      </c>
    </row>
    <row r="610" hidden="1">
      <c r="A610" s="26">
        <v>746.0</v>
      </c>
      <c r="B610" s="26" t="s">
        <v>54</v>
      </c>
      <c r="C610" s="34" t="s">
        <v>820</v>
      </c>
      <c r="D610" s="28"/>
      <c r="E610" s="160" t="s">
        <v>66</v>
      </c>
      <c r="F610" s="160" t="s">
        <v>66</v>
      </c>
      <c r="G610" s="160" t="s">
        <v>66</v>
      </c>
      <c r="H610" s="160" t="s">
        <v>66</v>
      </c>
      <c r="I610" s="26" t="s">
        <v>1027</v>
      </c>
    </row>
    <row r="611" hidden="1">
      <c r="A611" s="26">
        <v>747.0</v>
      </c>
      <c r="B611" s="26" t="s">
        <v>54</v>
      </c>
      <c r="C611" s="34" t="s">
        <v>484</v>
      </c>
      <c r="D611" s="28"/>
      <c r="E611" s="160" t="s">
        <v>66</v>
      </c>
      <c r="F611" s="160" t="s">
        <v>66</v>
      </c>
      <c r="G611" s="160" t="s">
        <v>66</v>
      </c>
      <c r="H611" s="160" t="s">
        <v>66</v>
      </c>
      <c r="I611" s="26" t="s">
        <v>673</v>
      </c>
    </row>
    <row r="612" hidden="1">
      <c r="A612" s="26">
        <v>748.0</v>
      </c>
      <c r="B612" s="26" t="s">
        <v>54</v>
      </c>
      <c r="C612" s="34" t="s">
        <v>754</v>
      </c>
      <c r="D612" s="28"/>
      <c r="E612" s="160" t="s">
        <v>66</v>
      </c>
      <c r="F612" s="160" t="s">
        <v>66</v>
      </c>
      <c r="G612" s="160" t="s">
        <v>66</v>
      </c>
      <c r="H612" s="160" t="s">
        <v>66</v>
      </c>
      <c r="I612" s="26" t="s">
        <v>897</v>
      </c>
    </row>
    <row r="613" hidden="1">
      <c r="A613" s="26">
        <v>749.0</v>
      </c>
      <c r="B613" s="26" t="s">
        <v>54</v>
      </c>
      <c r="C613" s="34" t="s">
        <v>822</v>
      </c>
      <c r="D613" s="28"/>
      <c r="E613" s="160" t="s">
        <v>66</v>
      </c>
      <c r="F613" s="160" t="s">
        <v>66</v>
      </c>
      <c r="G613" s="160" t="s">
        <v>66</v>
      </c>
      <c r="H613" s="160" t="s">
        <v>66</v>
      </c>
      <c r="I613" s="26" t="s">
        <v>1035</v>
      </c>
    </row>
    <row r="614" hidden="1">
      <c r="A614" s="26">
        <v>750.0</v>
      </c>
      <c r="B614" s="26" t="s">
        <v>54</v>
      </c>
      <c r="C614" s="34" t="s">
        <v>775</v>
      </c>
      <c r="D614" s="28"/>
      <c r="E614" s="160" t="s">
        <v>66</v>
      </c>
      <c r="F614" s="160" t="s">
        <v>66</v>
      </c>
      <c r="G614" s="160" t="s">
        <v>66</v>
      </c>
      <c r="H614" s="160" t="s">
        <v>66</v>
      </c>
      <c r="I614" s="26" t="s">
        <v>675</v>
      </c>
    </row>
    <row r="615" hidden="1">
      <c r="A615" s="26">
        <v>751.0</v>
      </c>
      <c r="B615" s="26" t="s">
        <v>54</v>
      </c>
      <c r="C615" s="34" t="s">
        <v>823</v>
      </c>
      <c r="D615" s="28"/>
      <c r="E615" s="160" t="s">
        <v>66</v>
      </c>
      <c r="F615" s="160" t="s">
        <v>66</v>
      </c>
      <c r="G615" s="160" t="s">
        <v>66</v>
      </c>
      <c r="H615" s="160" t="s">
        <v>66</v>
      </c>
      <c r="I615" s="26" t="s">
        <v>1040</v>
      </c>
    </row>
    <row r="616" hidden="1">
      <c r="A616" s="26">
        <v>752.0</v>
      </c>
      <c r="B616" s="26" t="s">
        <v>54</v>
      </c>
      <c r="C616" s="34" t="s">
        <v>825</v>
      </c>
      <c r="D616" s="28"/>
      <c r="E616" s="160" t="s">
        <v>66</v>
      </c>
      <c r="F616" s="160" t="s">
        <v>66</v>
      </c>
      <c r="G616" s="160" t="s">
        <v>66</v>
      </c>
      <c r="H616" s="160" t="s">
        <v>66</v>
      </c>
      <c r="I616" s="26" t="s">
        <v>1045</v>
      </c>
    </row>
    <row r="617" hidden="1">
      <c r="A617" s="26">
        <v>753.0</v>
      </c>
      <c r="B617" s="26" t="s">
        <v>54</v>
      </c>
      <c r="C617" s="34" t="s">
        <v>827</v>
      </c>
      <c r="D617" s="28"/>
      <c r="E617" s="160" t="s">
        <v>66</v>
      </c>
      <c r="F617" s="160" t="s">
        <v>66</v>
      </c>
      <c r="G617" s="160" t="s">
        <v>66</v>
      </c>
      <c r="H617" s="160" t="s">
        <v>66</v>
      </c>
      <c r="I617" s="26" t="s">
        <v>1049</v>
      </c>
    </row>
    <row r="618" hidden="1">
      <c r="A618" s="26">
        <v>754.0</v>
      </c>
      <c r="B618" s="26" t="s">
        <v>54</v>
      </c>
      <c r="C618" s="34" t="s">
        <v>828</v>
      </c>
      <c r="D618" s="28"/>
      <c r="E618" s="160" t="s">
        <v>66</v>
      </c>
      <c r="F618" s="160" t="s">
        <v>66</v>
      </c>
      <c r="G618" s="160" t="s">
        <v>66</v>
      </c>
      <c r="H618" s="160" t="s">
        <v>66</v>
      </c>
      <c r="I618" s="26" t="s">
        <v>1055</v>
      </c>
    </row>
    <row r="619" hidden="1">
      <c r="A619" s="26">
        <v>755.0</v>
      </c>
      <c r="B619" s="26" t="s">
        <v>54</v>
      </c>
      <c r="C619" s="34" t="s">
        <v>830</v>
      </c>
      <c r="D619" s="28"/>
      <c r="E619" s="160" t="s">
        <v>66</v>
      </c>
      <c r="F619" s="160" t="s">
        <v>66</v>
      </c>
      <c r="G619" s="160" t="s">
        <v>66</v>
      </c>
      <c r="H619" s="160" t="s">
        <v>66</v>
      </c>
      <c r="I619" s="26" t="s">
        <v>1061</v>
      </c>
    </row>
    <row r="620" hidden="1">
      <c r="A620" s="26">
        <v>757.0</v>
      </c>
      <c r="B620" s="26" t="s">
        <v>54</v>
      </c>
      <c r="C620" s="34" t="s">
        <v>832</v>
      </c>
      <c r="D620" s="28"/>
      <c r="E620" s="160" t="s">
        <v>66</v>
      </c>
      <c r="F620" s="160" t="s">
        <v>66</v>
      </c>
      <c r="G620" s="160" t="s">
        <v>66</v>
      </c>
      <c r="H620" s="160" t="s">
        <v>66</v>
      </c>
      <c r="I620" s="26" t="s">
        <v>1065</v>
      </c>
    </row>
    <row r="621" hidden="1">
      <c r="A621" s="26">
        <v>758.0</v>
      </c>
      <c r="B621" s="26" t="s">
        <v>54</v>
      </c>
      <c r="C621" s="34" t="s">
        <v>484</v>
      </c>
      <c r="D621" s="28"/>
      <c r="E621" s="160" t="s">
        <v>66</v>
      </c>
      <c r="F621" s="160" t="s">
        <v>66</v>
      </c>
      <c r="G621" s="160" t="s">
        <v>66</v>
      </c>
      <c r="H621" s="160" t="s">
        <v>66</v>
      </c>
      <c r="I621" s="26" t="s">
        <v>673</v>
      </c>
    </row>
    <row r="622" hidden="1">
      <c r="A622" s="26">
        <v>759.0</v>
      </c>
      <c r="B622" s="26" t="s">
        <v>54</v>
      </c>
      <c r="C622" s="34" t="s">
        <v>833</v>
      </c>
      <c r="D622" s="28"/>
      <c r="E622" s="160" t="s">
        <v>66</v>
      </c>
      <c r="F622" s="160" t="s">
        <v>66</v>
      </c>
      <c r="G622" s="160" t="s">
        <v>66</v>
      </c>
      <c r="H622" s="160" t="s">
        <v>66</v>
      </c>
      <c r="I622" s="26" t="s">
        <v>1072</v>
      </c>
    </row>
    <row r="623" hidden="1">
      <c r="A623" s="26">
        <v>760.0</v>
      </c>
      <c r="B623" s="26" t="s">
        <v>54</v>
      </c>
      <c r="C623" s="34" t="s">
        <v>415</v>
      </c>
      <c r="D623" s="28"/>
      <c r="E623" s="160" t="s">
        <v>66</v>
      </c>
      <c r="F623" s="160" t="s">
        <v>66</v>
      </c>
      <c r="G623" s="160" t="s">
        <v>66</v>
      </c>
      <c r="H623" s="160" t="s">
        <v>66</v>
      </c>
      <c r="I623" s="26" t="s">
        <v>1075</v>
      </c>
    </row>
    <row r="624" hidden="1">
      <c r="A624" s="26">
        <v>761.0</v>
      </c>
      <c r="B624" s="26" t="s">
        <v>54</v>
      </c>
      <c r="C624" s="34" t="s">
        <v>834</v>
      </c>
      <c r="D624" s="28"/>
      <c r="E624" s="160" t="s">
        <v>66</v>
      </c>
      <c r="F624" s="160" t="s">
        <v>66</v>
      </c>
      <c r="G624" s="160" t="s">
        <v>66</v>
      </c>
      <c r="H624" s="160" t="s">
        <v>66</v>
      </c>
      <c r="I624" s="26" t="s">
        <v>675</v>
      </c>
    </row>
    <row r="625" hidden="1">
      <c r="A625" s="26">
        <v>762.0</v>
      </c>
      <c r="B625" s="26" t="s">
        <v>54</v>
      </c>
      <c r="C625" s="34" t="s">
        <v>760</v>
      </c>
      <c r="D625" s="28"/>
      <c r="E625" s="160" t="s">
        <v>66</v>
      </c>
      <c r="F625" s="160" t="s">
        <v>66</v>
      </c>
      <c r="G625" s="160" t="s">
        <v>66</v>
      </c>
      <c r="H625" s="160" t="s">
        <v>66</v>
      </c>
      <c r="I625" s="26" t="s">
        <v>902</v>
      </c>
    </row>
    <row r="626" hidden="1">
      <c r="A626" s="26">
        <v>763.0</v>
      </c>
      <c r="B626" s="26" t="s">
        <v>54</v>
      </c>
      <c r="C626" s="34" t="s">
        <v>837</v>
      </c>
      <c r="D626" s="28"/>
      <c r="E626" s="160" t="s">
        <v>66</v>
      </c>
      <c r="F626" s="160" t="s">
        <v>66</v>
      </c>
      <c r="G626" s="160" t="s">
        <v>66</v>
      </c>
      <c r="H626" s="160" t="s">
        <v>66</v>
      </c>
      <c r="I626" s="26" t="s">
        <v>675</v>
      </c>
    </row>
    <row r="627" hidden="1">
      <c r="A627" s="26">
        <v>764.0</v>
      </c>
      <c r="B627" s="26" t="s">
        <v>54</v>
      </c>
      <c r="C627" s="34" t="s">
        <v>839</v>
      </c>
      <c r="D627" s="28"/>
      <c r="E627" s="160" t="s">
        <v>66</v>
      </c>
      <c r="F627" s="160" t="s">
        <v>66</v>
      </c>
      <c r="G627" s="160" t="s">
        <v>66</v>
      </c>
      <c r="H627" s="160" t="s">
        <v>66</v>
      </c>
      <c r="I627" s="26" t="s">
        <v>2235</v>
      </c>
    </row>
    <row r="628" hidden="1">
      <c r="A628" s="26">
        <v>765.0</v>
      </c>
      <c r="B628" s="26" t="s">
        <v>54</v>
      </c>
      <c r="C628" s="34" t="s">
        <v>841</v>
      </c>
      <c r="D628" s="28"/>
      <c r="E628" s="160" t="s">
        <v>66</v>
      </c>
      <c r="F628" s="160" t="s">
        <v>66</v>
      </c>
      <c r="G628" s="160" t="s">
        <v>66</v>
      </c>
      <c r="H628" s="160" t="s">
        <v>66</v>
      </c>
      <c r="I628" s="26" t="s">
        <v>1088</v>
      </c>
    </row>
    <row r="629" hidden="1">
      <c r="A629" s="26">
        <v>766.0</v>
      </c>
      <c r="B629" s="26" t="s">
        <v>54</v>
      </c>
      <c r="C629" s="34" t="s">
        <v>808</v>
      </c>
      <c r="D629" s="28"/>
      <c r="E629" s="160" t="s">
        <v>66</v>
      </c>
      <c r="F629" s="160" t="s">
        <v>66</v>
      </c>
      <c r="G629" s="160" t="s">
        <v>66</v>
      </c>
      <c r="H629" s="160" t="s">
        <v>66</v>
      </c>
      <c r="I629" s="26" t="s">
        <v>975</v>
      </c>
    </row>
    <row r="630" hidden="1">
      <c r="A630" s="26">
        <v>767.0</v>
      </c>
      <c r="B630" s="26" t="s">
        <v>54</v>
      </c>
      <c r="C630" s="26"/>
      <c r="D630" s="28"/>
      <c r="E630" s="160" t="s">
        <v>66</v>
      </c>
      <c r="F630" s="160" t="s">
        <v>66</v>
      </c>
      <c r="G630" s="160" t="s">
        <v>66</v>
      </c>
      <c r="H630" s="160" t="s">
        <v>66</v>
      </c>
      <c r="I630" s="26"/>
    </row>
    <row r="631" hidden="1">
      <c r="A631" s="26">
        <v>768.0</v>
      </c>
      <c r="B631" s="26" t="s">
        <v>54</v>
      </c>
      <c r="C631" s="34" t="s">
        <v>842</v>
      </c>
      <c r="D631" s="28"/>
      <c r="E631" s="160" t="s">
        <v>66</v>
      </c>
      <c r="F631" s="160" t="s">
        <v>66</v>
      </c>
      <c r="G631" s="160" t="s">
        <v>66</v>
      </c>
      <c r="H631" s="160" t="s">
        <v>66</v>
      </c>
      <c r="I631" s="26" t="s">
        <v>1095</v>
      </c>
    </row>
    <row r="632" hidden="1">
      <c r="A632" s="26">
        <v>769.0</v>
      </c>
      <c r="B632" s="26" t="s">
        <v>54</v>
      </c>
      <c r="C632" s="34" t="s">
        <v>650</v>
      </c>
      <c r="D632" s="28"/>
      <c r="E632" s="160" t="s">
        <v>66</v>
      </c>
      <c r="F632" s="160" t="s">
        <v>66</v>
      </c>
      <c r="G632" s="160" t="s">
        <v>66</v>
      </c>
      <c r="H632" s="160" t="s">
        <v>66</v>
      </c>
      <c r="I632" s="26" t="s">
        <v>771</v>
      </c>
    </row>
    <row r="633" hidden="1">
      <c r="A633" s="26">
        <v>770.0</v>
      </c>
      <c r="B633" s="26" t="s">
        <v>54</v>
      </c>
      <c r="C633" s="34" t="s">
        <v>843</v>
      </c>
      <c r="D633" s="28"/>
      <c r="E633" s="160" t="s">
        <v>66</v>
      </c>
      <c r="F633" s="160" t="s">
        <v>66</v>
      </c>
      <c r="G633" s="160" t="s">
        <v>66</v>
      </c>
      <c r="H633" s="160" t="s">
        <v>66</v>
      </c>
      <c r="I633" s="26" t="s">
        <v>1100</v>
      </c>
    </row>
    <row r="634" hidden="1">
      <c r="A634" s="26">
        <v>771.0</v>
      </c>
      <c r="B634" s="26" t="s">
        <v>54</v>
      </c>
      <c r="C634" s="34" t="s">
        <v>844</v>
      </c>
      <c r="D634" s="28"/>
      <c r="E634" s="160" t="s">
        <v>66</v>
      </c>
      <c r="F634" s="160" t="s">
        <v>66</v>
      </c>
      <c r="G634" s="160" t="s">
        <v>66</v>
      </c>
      <c r="H634" s="160" t="s">
        <v>66</v>
      </c>
      <c r="I634" s="26" t="s">
        <v>1103</v>
      </c>
    </row>
    <row r="635" hidden="1">
      <c r="A635" s="26">
        <v>772.0</v>
      </c>
      <c r="B635" s="26" t="s">
        <v>54</v>
      </c>
      <c r="C635" s="34" t="s">
        <v>846</v>
      </c>
      <c r="D635" s="28"/>
      <c r="E635" s="160" t="s">
        <v>66</v>
      </c>
      <c r="F635" s="160" t="s">
        <v>66</v>
      </c>
      <c r="G635" s="160" t="s">
        <v>66</v>
      </c>
      <c r="H635" s="160" t="s">
        <v>66</v>
      </c>
      <c r="I635" s="26" t="s">
        <v>1105</v>
      </c>
    </row>
    <row r="636" hidden="1">
      <c r="A636" s="26">
        <v>773.0</v>
      </c>
      <c r="B636" s="26" t="s">
        <v>54</v>
      </c>
      <c r="C636" s="34" t="s">
        <v>847</v>
      </c>
      <c r="D636" s="28"/>
      <c r="E636" s="160" t="s">
        <v>66</v>
      </c>
      <c r="F636" s="160" t="s">
        <v>66</v>
      </c>
      <c r="G636" s="160" t="s">
        <v>66</v>
      </c>
      <c r="H636" s="160" t="s">
        <v>66</v>
      </c>
      <c r="I636" s="26" t="s">
        <v>1108</v>
      </c>
    </row>
    <row r="637" hidden="1">
      <c r="A637" s="26">
        <v>774.0</v>
      </c>
      <c r="B637" s="26" t="s">
        <v>54</v>
      </c>
      <c r="C637" s="34" t="s">
        <v>849</v>
      </c>
      <c r="D637" s="28"/>
      <c r="E637" s="160" t="s">
        <v>66</v>
      </c>
      <c r="F637" s="160" t="s">
        <v>66</v>
      </c>
      <c r="G637" s="160" t="s">
        <v>66</v>
      </c>
      <c r="H637" s="160" t="s">
        <v>66</v>
      </c>
      <c r="I637" s="26" t="s">
        <v>1111</v>
      </c>
    </row>
    <row r="638" hidden="1">
      <c r="A638" s="26">
        <v>775.0</v>
      </c>
      <c r="B638" s="26" t="s">
        <v>54</v>
      </c>
      <c r="C638" s="34" t="s">
        <v>851</v>
      </c>
      <c r="D638" s="28"/>
      <c r="E638" s="160" t="s">
        <v>66</v>
      </c>
      <c r="F638" s="160" t="s">
        <v>66</v>
      </c>
      <c r="G638" s="160" t="s">
        <v>66</v>
      </c>
      <c r="H638" s="160" t="s">
        <v>66</v>
      </c>
      <c r="I638" s="26" t="s">
        <v>1113</v>
      </c>
    </row>
    <row r="639" hidden="1">
      <c r="A639" s="26">
        <v>776.0</v>
      </c>
      <c r="B639" s="26" t="s">
        <v>54</v>
      </c>
      <c r="C639" s="34" t="s">
        <v>852</v>
      </c>
      <c r="D639" s="28"/>
      <c r="E639" s="160" t="s">
        <v>66</v>
      </c>
      <c r="F639" s="160" t="s">
        <v>66</v>
      </c>
      <c r="G639" s="160" t="s">
        <v>66</v>
      </c>
      <c r="H639" s="160" t="s">
        <v>66</v>
      </c>
      <c r="I639" s="26" t="s">
        <v>1115</v>
      </c>
    </row>
    <row r="640" hidden="1">
      <c r="A640" s="26">
        <v>777.0</v>
      </c>
      <c r="B640" s="26" t="s">
        <v>54</v>
      </c>
      <c r="C640" s="34" t="s">
        <v>690</v>
      </c>
      <c r="D640" s="28"/>
      <c r="E640" s="160" t="s">
        <v>66</v>
      </c>
      <c r="F640" s="160" t="s">
        <v>66</v>
      </c>
      <c r="G640" s="160" t="s">
        <v>66</v>
      </c>
      <c r="H640" s="160" t="s">
        <v>66</v>
      </c>
      <c r="I640" s="26" t="s">
        <v>821</v>
      </c>
    </row>
    <row r="641" hidden="1">
      <c r="A641" s="26">
        <v>778.0</v>
      </c>
      <c r="B641" s="26" t="s">
        <v>54</v>
      </c>
      <c r="C641" s="34" t="s">
        <v>763</v>
      </c>
      <c r="D641" s="28"/>
      <c r="E641" s="160" t="s">
        <v>66</v>
      </c>
      <c r="F641" s="160" t="s">
        <v>66</v>
      </c>
      <c r="G641" s="160" t="s">
        <v>66</v>
      </c>
      <c r="H641" s="160" t="s">
        <v>66</v>
      </c>
      <c r="I641" s="26" t="s">
        <v>908</v>
      </c>
    </row>
    <row r="642" hidden="1">
      <c r="A642" s="26">
        <v>779.0</v>
      </c>
      <c r="B642" s="26" t="s">
        <v>54</v>
      </c>
      <c r="C642" s="34" t="s">
        <v>857</v>
      </c>
      <c r="D642" s="28"/>
      <c r="E642" s="160" t="s">
        <v>66</v>
      </c>
      <c r="F642" s="160" t="s">
        <v>66</v>
      </c>
      <c r="G642" s="160" t="s">
        <v>66</v>
      </c>
      <c r="H642" s="160" t="s">
        <v>66</v>
      </c>
      <c r="I642" s="26" t="s">
        <v>1119</v>
      </c>
    </row>
    <row r="643" hidden="1">
      <c r="A643" s="26">
        <v>780.0</v>
      </c>
      <c r="B643" s="26" t="s">
        <v>54</v>
      </c>
      <c r="C643" s="34" t="s">
        <v>860</v>
      </c>
      <c r="D643" s="28"/>
      <c r="E643" s="160" t="s">
        <v>66</v>
      </c>
      <c r="F643" s="160" t="s">
        <v>66</v>
      </c>
      <c r="G643" s="160" t="s">
        <v>66</v>
      </c>
      <c r="H643" s="160" t="s">
        <v>66</v>
      </c>
      <c r="I643" s="26" t="s">
        <v>1122</v>
      </c>
    </row>
    <row r="644" hidden="1">
      <c r="A644" s="26">
        <v>781.0</v>
      </c>
      <c r="B644" s="26" t="s">
        <v>54</v>
      </c>
      <c r="C644" s="34" t="s">
        <v>798</v>
      </c>
      <c r="D644" s="28"/>
      <c r="E644" s="160" t="s">
        <v>66</v>
      </c>
      <c r="F644" s="160" t="s">
        <v>66</v>
      </c>
      <c r="G644" s="160" t="s">
        <v>66</v>
      </c>
      <c r="H644" s="160" t="s">
        <v>66</v>
      </c>
      <c r="I644" s="26" t="s">
        <v>953</v>
      </c>
    </row>
    <row r="645" hidden="1">
      <c r="A645" s="26">
        <v>782.0</v>
      </c>
      <c r="B645" s="26" t="s">
        <v>54</v>
      </c>
      <c r="C645" s="34" t="s">
        <v>652</v>
      </c>
      <c r="D645" s="28"/>
      <c r="E645" s="160" t="s">
        <v>66</v>
      </c>
      <c r="F645" s="160" t="s">
        <v>66</v>
      </c>
      <c r="G645" s="160" t="s">
        <v>66</v>
      </c>
      <c r="H645" s="160" t="s">
        <v>66</v>
      </c>
      <c r="I645" s="26" t="s">
        <v>773</v>
      </c>
    </row>
    <row r="646" hidden="1">
      <c r="A646" s="26">
        <v>783.0</v>
      </c>
      <c r="B646" s="26" t="s">
        <v>54</v>
      </c>
      <c r="C646" s="34" t="s">
        <v>861</v>
      </c>
      <c r="D646" s="28"/>
      <c r="E646" s="160" t="s">
        <v>66</v>
      </c>
      <c r="F646" s="160" t="s">
        <v>66</v>
      </c>
      <c r="G646" s="160" t="s">
        <v>66</v>
      </c>
      <c r="H646" s="160" t="s">
        <v>66</v>
      </c>
      <c r="I646" s="26" t="s">
        <v>1126</v>
      </c>
    </row>
    <row r="647" hidden="1">
      <c r="A647" s="26">
        <v>784.0</v>
      </c>
      <c r="B647" s="26" t="s">
        <v>54</v>
      </c>
      <c r="C647" s="34" t="s">
        <v>863</v>
      </c>
      <c r="D647" s="28"/>
      <c r="E647" s="160" t="s">
        <v>66</v>
      </c>
      <c r="F647" s="160" t="s">
        <v>66</v>
      </c>
      <c r="G647" s="160" t="s">
        <v>66</v>
      </c>
      <c r="H647" s="160" t="s">
        <v>66</v>
      </c>
      <c r="I647" s="26" t="s">
        <v>1127</v>
      </c>
    </row>
    <row r="648" hidden="1">
      <c r="A648" s="26">
        <v>785.0</v>
      </c>
      <c r="B648" s="26" t="s">
        <v>54</v>
      </c>
      <c r="C648" s="34" t="s">
        <v>864</v>
      </c>
      <c r="D648" s="28"/>
      <c r="E648" s="160" t="s">
        <v>66</v>
      </c>
      <c r="F648" s="160" t="s">
        <v>66</v>
      </c>
      <c r="G648" s="160" t="s">
        <v>66</v>
      </c>
      <c r="H648" s="160" t="s">
        <v>66</v>
      </c>
      <c r="I648" s="26" t="s">
        <v>1130</v>
      </c>
    </row>
    <row r="649" hidden="1">
      <c r="A649" s="26">
        <v>786.0</v>
      </c>
      <c r="B649" s="26" t="s">
        <v>54</v>
      </c>
      <c r="C649" s="34" t="s">
        <v>484</v>
      </c>
      <c r="D649" s="28"/>
      <c r="E649" s="160" t="s">
        <v>66</v>
      </c>
      <c r="F649" s="160" t="s">
        <v>66</v>
      </c>
      <c r="G649" s="160" t="s">
        <v>66</v>
      </c>
      <c r="H649" s="160" t="s">
        <v>66</v>
      </c>
      <c r="I649" s="26" t="s">
        <v>673</v>
      </c>
    </row>
    <row r="650" hidden="1">
      <c r="A650" s="26">
        <v>787.0</v>
      </c>
      <c r="B650" s="26" t="s">
        <v>54</v>
      </c>
      <c r="C650" s="34" t="s">
        <v>866</v>
      </c>
      <c r="D650" s="28"/>
      <c r="E650" s="160" t="s">
        <v>66</v>
      </c>
      <c r="F650" s="160" t="s">
        <v>66</v>
      </c>
      <c r="G650" s="160" t="s">
        <v>66</v>
      </c>
      <c r="H650" s="160" t="s">
        <v>66</v>
      </c>
      <c r="I650" s="26" t="s">
        <v>1133</v>
      </c>
    </row>
    <row r="651" hidden="1">
      <c r="A651" s="26">
        <v>788.0</v>
      </c>
      <c r="B651" s="26" t="s">
        <v>54</v>
      </c>
      <c r="C651" s="34" t="s">
        <v>760</v>
      </c>
      <c r="D651" s="28"/>
      <c r="E651" s="160" t="s">
        <v>66</v>
      </c>
      <c r="F651" s="160" t="s">
        <v>66</v>
      </c>
      <c r="G651" s="160" t="s">
        <v>66</v>
      </c>
      <c r="H651" s="160" t="s">
        <v>66</v>
      </c>
      <c r="I651" s="26" t="s">
        <v>902</v>
      </c>
    </row>
    <row r="652" hidden="1">
      <c r="A652" s="26">
        <v>789.0</v>
      </c>
      <c r="B652" s="26" t="s">
        <v>54</v>
      </c>
      <c r="C652" s="34" t="s">
        <v>868</v>
      </c>
      <c r="D652" s="28"/>
      <c r="E652" s="160" t="s">
        <v>66</v>
      </c>
      <c r="F652" s="160" t="s">
        <v>66</v>
      </c>
      <c r="G652" s="160" t="s">
        <v>66</v>
      </c>
      <c r="H652" s="160" t="s">
        <v>66</v>
      </c>
      <c r="I652" s="26" t="s">
        <v>1137</v>
      </c>
    </row>
    <row r="653" hidden="1">
      <c r="A653" s="26">
        <v>790.0</v>
      </c>
      <c r="B653" s="26" t="s">
        <v>54</v>
      </c>
      <c r="C653" s="34" t="s">
        <v>353</v>
      </c>
      <c r="D653" s="28"/>
      <c r="E653" s="160" t="s">
        <v>66</v>
      </c>
      <c r="F653" s="160" t="s">
        <v>66</v>
      </c>
      <c r="G653" s="160" t="s">
        <v>66</v>
      </c>
      <c r="H653" s="160" t="s">
        <v>66</v>
      </c>
      <c r="I653" s="26" t="s">
        <v>1139</v>
      </c>
    </row>
    <row r="654" hidden="1">
      <c r="A654" s="26">
        <v>791.0</v>
      </c>
      <c r="B654" s="26" t="s">
        <v>54</v>
      </c>
      <c r="C654" s="34" t="s">
        <v>870</v>
      </c>
      <c r="D654" s="28"/>
      <c r="E654" s="160" t="s">
        <v>66</v>
      </c>
      <c r="F654" s="160" t="s">
        <v>66</v>
      </c>
      <c r="G654" s="160" t="s">
        <v>66</v>
      </c>
      <c r="H654" s="160" t="s">
        <v>66</v>
      </c>
      <c r="I654" s="26" t="s">
        <v>1142</v>
      </c>
    </row>
    <row r="655" hidden="1">
      <c r="A655" s="26">
        <v>792.0</v>
      </c>
      <c r="B655" s="26" t="s">
        <v>54</v>
      </c>
      <c r="C655" s="34" t="s">
        <v>793</v>
      </c>
      <c r="D655" s="28"/>
      <c r="E655" s="160" t="s">
        <v>66</v>
      </c>
      <c r="F655" s="160" t="s">
        <v>66</v>
      </c>
      <c r="G655" s="160" t="s">
        <v>66</v>
      </c>
      <c r="H655" s="160" t="s">
        <v>66</v>
      </c>
      <c r="I655" s="26" t="s">
        <v>948</v>
      </c>
    </row>
    <row r="656" hidden="1">
      <c r="A656" s="26">
        <v>793.0</v>
      </c>
      <c r="B656" s="26" t="s">
        <v>54</v>
      </c>
      <c r="C656" s="34" t="s">
        <v>871</v>
      </c>
      <c r="D656" s="28"/>
      <c r="E656" s="160" t="s">
        <v>66</v>
      </c>
      <c r="F656" s="160" t="s">
        <v>66</v>
      </c>
      <c r="G656" s="160" t="s">
        <v>66</v>
      </c>
      <c r="H656" s="160" t="s">
        <v>66</v>
      </c>
      <c r="I656" s="26" t="s">
        <v>1146</v>
      </c>
    </row>
    <row r="657" hidden="1">
      <c r="A657" s="26">
        <v>794.0</v>
      </c>
      <c r="B657" s="26" t="s">
        <v>54</v>
      </c>
      <c r="C657" s="34" t="s">
        <v>873</v>
      </c>
      <c r="D657" s="28"/>
      <c r="E657" s="160" t="s">
        <v>66</v>
      </c>
      <c r="F657" s="160" t="s">
        <v>66</v>
      </c>
      <c r="G657" s="160" t="s">
        <v>66</v>
      </c>
      <c r="H657" s="160" t="s">
        <v>66</v>
      </c>
      <c r="I657" s="26" t="s">
        <v>675</v>
      </c>
    </row>
    <row r="658" hidden="1">
      <c r="A658" s="26">
        <v>795.0</v>
      </c>
      <c r="B658" s="26" t="s">
        <v>54</v>
      </c>
      <c r="C658" s="34" t="s">
        <v>874</v>
      </c>
      <c r="D658" s="28"/>
      <c r="E658" s="160" t="s">
        <v>66</v>
      </c>
      <c r="F658" s="160" t="s">
        <v>66</v>
      </c>
      <c r="G658" s="160" t="s">
        <v>66</v>
      </c>
      <c r="H658" s="160" t="s">
        <v>66</v>
      </c>
      <c r="I658" s="26" t="s">
        <v>1149</v>
      </c>
    </row>
    <row r="659" hidden="1">
      <c r="A659" s="26">
        <v>796.0</v>
      </c>
      <c r="B659" s="26" t="s">
        <v>54</v>
      </c>
      <c r="C659" s="34" t="s">
        <v>877</v>
      </c>
      <c r="D659" s="28"/>
      <c r="E659" s="160" t="s">
        <v>66</v>
      </c>
      <c r="F659" s="160" t="s">
        <v>66</v>
      </c>
      <c r="G659" s="160" t="s">
        <v>66</v>
      </c>
      <c r="H659" s="160" t="s">
        <v>66</v>
      </c>
      <c r="I659" s="26" t="s">
        <v>1151</v>
      </c>
    </row>
    <row r="660" hidden="1">
      <c r="A660" s="26">
        <v>797.0</v>
      </c>
      <c r="B660" s="26" t="s">
        <v>54</v>
      </c>
      <c r="C660" s="34" t="s">
        <v>879</v>
      </c>
      <c r="D660" s="28"/>
      <c r="E660" s="160" t="s">
        <v>66</v>
      </c>
      <c r="F660" s="160" t="s">
        <v>66</v>
      </c>
      <c r="G660" s="160" t="s">
        <v>66</v>
      </c>
      <c r="H660" s="160" t="s">
        <v>66</v>
      </c>
      <c r="I660" s="26" t="s">
        <v>1153</v>
      </c>
    </row>
    <row r="661" hidden="1">
      <c r="A661" s="26">
        <v>798.0</v>
      </c>
      <c r="B661" s="26" t="s">
        <v>54</v>
      </c>
      <c r="C661" s="34" t="s">
        <v>880</v>
      </c>
      <c r="D661" s="28"/>
      <c r="E661" s="160" t="s">
        <v>66</v>
      </c>
      <c r="F661" s="160" t="s">
        <v>66</v>
      </c>
      <c r="G661" s="160" t="s">
        <v>66</v>
      </c>
      <c r="H661" s="160" t="s">
        <v>66</v>
      </c>
      <c r="I661" s="26" t="s">
        <v>1157</v>
      </c>
    </row>
    <row r="662" hidden="1">
      <c r="A662" s="26">
        <v>799.0</v>
      </c>
      <c r="B662" s="26" t="s">
        <v>54</v>
      </c>
      <c r="C662" s="34" t="s">
        <v>823</v>
      </c>
      <c r="D662" s="28"/>
      <c r="E662" s="160" t="s">
        <v>66</v>
      </c>
      <c r="F662" s="160" t="s">
        <v>66</v>
      </c>
      <c r="G662" s="160" t="s">
        <v>66</v>
      </c>
      <c r="H662" s="160" t="s">
        <v>66</v>
      </c>
      <c r="I662" s="26" t="s">
        <v>1040</v>
      </c>
    </row>
    <row r="663" hidden="1">
      <c r="A663" s="26">
        <v>800.0</v>
      </c>
      <c r="B663" s="26" t="s">
        <v>54</v>
      </c>
      <c r="C663" s="34" t="s">
        <v>881</v>
      </c>
      <c r="D663" s="28"/>
      <c r="E663" s="160" t="s">
        <v>66</v>
      </c>
      <c r="F663" s="160" t="s">
        <v>66</v>
      </c>
      <c r="G663" s="160" t="s">
        <v>66</v>
      </c>
      <c r="H663" s="160" t="s">
        <v>66</v>
      </c>
      <c r="I663" s="26" t="s">
        <v>1162</v>
      </c>
    </row>
    <row r="664" hidden="1">
      <c r="A664" s="26">
        <v>801.0</v>
      </c>
      <c r="B664" s="26" t="s">
        <v>54</v>
      </c>
      <c r="C664" s="34" t="s">
        <v>883</v>
      </c>
      <c r="D664" s="28"/>
      <c r="E664" s="160" t="s">
        <v>66</v>
      </c>
      <c r="F664" s="160" t="s">
        <v>66</v>
      </c>
      <c r="G664" s="160" t="s">
        <v>66</v>
      </c>
      <c r="H664" s="160" t="s">
        <v>66</v>
      </c>
      <c r="I664" s="34" t="s">
        <v>1164</v>
      </c>
    </row>
    <row r="665" hidden="1">
      <c r="A665" s="26">
        <v>802.0</v>
      </c>
      <c r="B665" s="26" t="s">
        <v>54</v>
      </c>
      <c r="C665" s="34" t="s">
        <v>885</v>
      </c>
      <c r="D665" s="28"/>
      <c r="E665" s="160" t="s">
        <v>66</v>
      </c>
      <c r="F665" s="160" t="s">
        <v>66</v>
      </c>
      <c r="G665" s="160" t="s">
        <v>66</v>
      </c>
      <c r="H665" s="160" t="s">
        <v>66</v>
      </c>
      <c r="I665" s="34" t="s">
        <v>1167</v>
      </c>
    </row>
    <row r="666" hidden="1">
      <c r="A666" s="26">
        <v>803.0</v>
      </c>
      <c r="B666" s="26" t="s">
        <v>54</v>
      </c>
      <c r="C666" s="34" t="s">
        <v>484</v>
      </c>
      <c r="D666" s="28"/>
      <c r="E666" s="160" t="s">
        <v>66</v>
      </c>
      <c r="F666" s="160" t="s">
        <v>66</v>
      </c>
      <c r="G666" s="160" t="s">
        <v>66</v>
      </c>
      <c r="H666" s="160" t="s">
        <v>66</v>
      </c>
      <c r="I666" s="34" t="s">
        <v>673</v>
      </c>
    </row>
    <row r="667" hidden="1">
      <c r="A667" s="26">
        <v>804.0</v>
      </c>
      <c r="B667" s="26" t="s">
        <v>54</v>
      </c>
      <c r="C667" s="34" t="s">
        <v>194</v>
      </c>
      <c r="D667" s="28"/>
      <c r="E667" s="160" t="s">
        <v>66</v>
      </c>
      <c r="F667" s="160" t="s">
        <v>66</v>
      </c>
      <c r="G667" s="160" t="s">
        <v>66</v>
      </c>
      <c r="H667" s="160" t="s">
        <v>66</v>
      </c>
      <c r="I667" s="34" t="s">
        <v>1169</v>
      </c>
    </row>
    <row r="668" hidden="1">
      <c r="A668" s="26">
        <v>805.0</v>
      </c>
      <c r="B668" s="26" t="s">
        <v>54</v>
      </c>
      <c r="C668" s="34" t="s">
        <v>886</v>
      </c>
      <c r="D668" s="28"/>
      <c r="E668" s="160" t="s">
        <v>66</v>
      </c>
      <c r="F668" s="160" t="s">
        <v>66</v>
      </c>
      <c r="G668" s="160" t="s">
        <v>66</v>
      </c>
      <c r="H668" s="160" t="s">
        <v>66</v>
      </c>
      <c r="I668" s="34" t="s">
        <v>1172</v>
      </c>
    </row>
    <row r="669" hidden="1">
      <c r="A669" s="26">
        <v>806.0</v>
      </c>
      <c r="B669" s="26" t="s">
        <v>54</v>
      </c>
      <c r="C669" s="34" t="s">
        <v>808</v>
      </c>
      <c r="D669" s="28"/>
      <c r="E669" s="160" t="s">
        <v>66</v>
      </c>
      <c r="F669" s="160" t="s">
        <v>66</v>
      </c>
      <c r="G669" s="160" t="s">
        <v>66</v>
      </c>
      <c r="H669" s="160" t="s">
        <v>66</v>
      </c>
      <c r="I669" s="221" t="s">
        <v>975</v>
      </c>
    </row>
    <row r="670" hidden="1">
      <c r="A670" s="26">
        <v>807.0</v>
      </c>
      <c r="B670" s="26" t="s">
        <v>54</v>
      </c>
      <c r="C670" s="34" t="s">
        <v>364</v>
      </c>
      <c r="D670" s="28"/>
      <c r="E670" s="160" t="s">
        <v>66</v>
      </c>
      <c r="F670" s="160" t="s">
        <v>66</v>
      </c>
      <c r="G670" s="160" t="s">
        <v>66</v>
      </c>
      <c r="H670" s="160" t="s">
        <v>66</v>
      </c>
      <c r="I670" s="34" t="s">
        <v>1174</v>
      </c>
    </row>
    <row r="671" hidden="1">
      <c r="A671" s="26">
        <v>808.0</v>
      </c>
      <c r="B671" s="26" t="s">
        <v>54</v>
      </c>
      <c r="C671" s="34" t="s">
        <v>761</v>
      </c>
      <c r="D671" s="28"/>
      <c r="E671" s="160" t="s">
        <v>66</v>
      </c>
      <c r="F671" s="160" t="s">
        <v>66</v>
      </c>
      <c r="G671" s="160" t="s">
        <v>66</v>
      </c>
      <c r="H671" s="160" t="s">
        <v>66</v>
      </c>
      <c r="I671" s="34" t="s">
        <v>904</v>
      </c>
    </row>
    <row r="672" hidden="1">
      <c r="A672" s="26">
        <v>809.0</v>
      </c>
      <c r="B672" s="26" t="s">
        <v>54</v>
      </c>
      <c r="C672" s="34" t="s">
        <v>823</v>
      </c>
      <c r="D672" s="28"/>
      <c r="E672" s="160" t="s">
        <v>66</v>
      </c>
      <c r="F672" s="160" t="s">
        <v>66</v>
      </c>
      <c r="G672" s="160" t="s">
        <v>66</v>
      </c>
      <c r="H672" s="160" t="s">
        <v>66</v>
      </c>
      <c r="I672" s="34" t="s">
        <v>1040</v>
      </c>
    </row>
    <row r="673" hidden="1">
      <c r="A673" s="26">
        <v>810.0</v>
      </c>
      <c r="B673" s="26" t="s">
        <v>54</v>
      </c>
      <c r="C673" s="34" t="s">
        <v>888</v>
      </c>
      <c r="D673" s="28"/>
      <c r="E673" s="160" t="s">
        <v>66</v>
      </c>
      <c r="F673" s="160" t="s">
        <v>66</v>
      </c>
      <c r="G673" s="160" t="s">
        <v>66</v>
      </c>
      <c r="H673" s="160" t="s">
        <v>66</v>
      </c>
      <c r="I673" s="34" t="s">
        <v>1179</v>
      </c>
    </row>
    <row r="674" hidden="1">
      <c r="A674" s="26">
        <v>811.0</v>
      </c>
      <c r="B674" s="26" t="s">
        <v>54</v>
      </c>
      <c r="C674" s="34" t="s">
        <v>890</v>
      </c>
      <c r="D674" s="28"/>
      <c r="E674" s="160" t="s">
        <v>66</v>
      </c>
      <c r="F674" s="160" t="s">
        <v>66</v>
      </c>
      <c r="G674" s="160" t="s">
        <v>66</v>
      </c>
      <c r="H674" s="160" t="s">
        <v>66</v>
      </c>
      <c r="I674" s="34" t="s">
        <v>1181</v>
      </c>
    </row>
    <row r="675" hidden="1">
      <c r="A675" s="26">
        <v>812.0</v>
      </c>
      <c r="B675" s="26" t="s">
        <v>54</v>
      </c>
      <c r="C675" s="34" t="s">
        <v>892</v>
      </c>
      <c r="D675" s="28"/>
      <c r="E675" s="160" t="s">
        <v>66</v>
      </c>
      <c r="F675" s="160" t="s">
        <v>66</v>
      </c>
      <c r="G675" s="160" t="s">
        <v>66</v>
      </c>
      <c r="H675" s="160" t="s">
        <v>66</v>
      </c>
      <c r="I675" s="34" t="s">
        <v>1183</v>
      </c>
    </row>
    <row r="676" hidden="1">
      <c r="A676" s="26">
        <v>813.0</v>
      </c>
      <c r="B676" s="26" t="s">
        <v>54</v>
      </c>
      <c r="C676" s="34" t="s">
        <v>894</v>
      </c>
      <c r="D676" s="28"/>
      <c r="E676" s="160" t="s">
        <v>66</v>
      </c>
      <c r="F676" s="160" t="s">
        <v>66</v>
      </c>
      <c r="G676" s="160" t="s">
        <v>66</v>
      </c>
      <c r="H676" s="160" t="s">
        <v>66</v>
      </c>
      <c r="I676" s="34" t="s">
        <v>1185</v>
      </c>
    </row>
    <row r="677" hidden="1">
      <c r="A677" s="26">
        <v>814.0</v>
      </c>
      <c r="B677" s="26" t="s">
        <v>54</v>
      </c>
      <c r="C677" s="34" t="s">
        <v>896</v>
      </c>
      <c r="D677" s="28"/>
      <c r="E677" s="160" t="s">
        <v>66</v>
      </c>
      <c r="F677" s="160" t="s">
        <v>66</v>
      </c>
      <c r="G677" s="160" t="s">
        <v>66</v>
      </c>
      <c r="H677" s="160" t="s">
        <v>66</v>
      </c>
      <c r="I677" s="34" t="s">
        <v>1187</v>
      </c>
    </row>
    <row r="678" hidden="1">
      <c r="A678" s="26">
        <v>815.0</v>
      </c>
      <c r="B678" s="26" t="s">
        <v>54</v>
      </c>
      <c r="C678" s="34" t="s">
        <v>849</v>
      </c>
      <c r="D678" s="28"/>
      <c r="E678" s="160" t="s">
        <v>66</v>
      </c>
      <c r="F678" s="160" t="s">
        <v>66</v>
      </c>
      <c r="G678" s="160" t="s">
        <v>66</v>
      </c>
      <c r="H678" s="160" t="s">
        <v>66</v>
      </c>
      <c r="I678" s="34" t="s">
        <v>1111</v>
      </c>
    </row>
    <row r="679" hidden="1">
      <c r="A679" s="26">
        <v>816.0</v>
      </c>
      <c r="B679" s="26" t="s">
        <v>54</v>
      </c>
      <c r="C679" s="34" t="s">
        <v>898</v>
      </c>
      <c r="D679" s="28"/>
      <c r="E679" s="160" t="s">
        <v>66</v>
      </c>
      <c r="F679" s="160" t="s">
        <v>66</v>
      </c>
      <c r="G679" s="160" t="s">
        <v>66</v>
      </c>
      <c r="H679" s="160" t="s">
        <v>66</v>
      </c>
      <c r="I679" s="34" t="s">
        <v>1189</v>
      </c>
    </row>
    <row r="680" hidden="1">
      <c r="A680" s="26">
        <v>817.0</v>
      </c>
      <c r="B680" s="26" t="s">
        <v>54</v>
      </c>
      <c r="C680" s="34" t="s">
        <v>707</v>
      </c>
      <c r="D680" s="28"/>
      <c r="E680" s="160" t="s">
        <v>66</v>
      </c>
      <c r="F680" s="160" t="s">
        <v>66</v>
      </c>
      <c r="G680" s="160" t="s">
        <v>66</v>
      </c>
      <c r="H680" s="160" t="s">
        <v>66</v>
      </c>
      <c r="I680" s="34" t="s">
        <v>840</v>
      </c>
    </row>
    <row r="681" hidden="1">
      <c r="A681" s="26">
        <v>818.0</v>
      </c>
      <c r="B681" s="26" t="s">
        <v>54</v>
      </c>
      <c r="C681" s="34" t="s">
        <v>900</v>
      </c>
      <c r="D681" s="28"/>
      <c r="E681" s="160" t="s">
        <v>66</v>
      </c>
      <c r="F681" s="160" t="s">
        <v>66</v>
      </c>
      <c r="G681" s="160" t="s">
        <v>66</v>
      </c>
      <c r="H681" s="160" t="s">
        <v>66</v>
      </c>
      <c r="I681" s="34" t="s">
        <v>1193</v>
      </c>
    </row>
    <row r="682" hidden="1">
      <c r="A682" s="26">
        <v>819.0</v>
      </c>
      <c r="B682" s="26" t="s">
        <v>54</v>
      </c>
      <c r="C682" s="34" t="s">
        <v>807</v>
      </c>
      <c r="D682" s="28"/>
      <c r="E682" s="160" t="s">
        <v>66</v>
      </c>
      <c r="F682" s="160" t="s">
        <v>66</v>
      </c>
      <c r="G682" s="160" t="s">
        <v>66</v>
      </c>
      <c r="H682" s="160" t="s">
        <v>66</v>
      </c>
      <c r="I682" s="34" t="s">
        <v>968</v>
      </c>
    </row>
    <row r="683" hidden="1">
      <c r="A683" s="26">
        <v>820.0</v>
      </c>
      <c r="B683" s="26" t="s">
        <v>54</v>
      </c>
      <c r="C683" s="34" t="s">
        <v>901</v>
      </c>
      <c r="D683" s="28"/>
      <c r="E683" s="160" t="s">
        <v>66</v>
      </c>
      <c r="F683" s="160" t="s">
        <v>66</v>
      </c>
      <c r="G683" s="160" t="s">
        <v>66</v>
      </c>
      <c r="H683" s="160" t="s">
        <v>66</v>
      </c>
      <c r="I683" s="34" t="s">
        <v>1197</v>
      </c>
    </row>
    <row r="684" hidden="1">
      <c r="A684" s="26">
        <v>821.0</v>
      </c>
      <c r="B684" s="26" t="s">
        <v>54</v>
      </c>
      <c r="C684" s="34" t="s">
        <v>903</v>
      </c>
      <c r="D684" s="28"/>
      <c r="E684" s="160" t="s">
        <v>66</v>
      </c>
      <c r="F684" s="160" t="s">
        <v>66</v>
      </c>
      <c r="G684" s="160" t="s">
        <v>66</v>
      </c>
      <c r="H684" s="160" t="s">
        <v>66</v>
      </c>
      <c r="I684" s="34" t="s">
        <v>1199</v>
      </c>
    </row>
    <row r="685" hidden="1">
      <c r="A685" s="26">
        <v>822.0</v>
      </c>
      <c r="B685" s="26" t="s">
        <v>54</v>
      </c>
      <c r="C685" s="34" t="s">
        <v>906</v>
      </c>
      <c r="D685" s="28"/>
      <c r="E685" s="160" t="s">
        <v>66</v>
      </c>
      <c r="F685" s="160" t="s">
        <v>66</v>
      </c>
      <c r="G685" s="160" t="s">
        <v>66</v>
      </c>
      <c r="H685" s="160" t="s">
        <v>66</v>
      </c>
      <c r="I685" s="34" t="s">
        <v>1202</v>
      </c>
    </row>
    <row r="686" hidden="1">
      <c r="A686" s="26">
        <v>823.0</v>
      </c>
      <c r="B686" s="26" t="s">
        <v>54</v>
      </c>
      <c r="C686" s="34" t="s">
        <v>907</v>
      </c>
      <c r="D686" s="28"/>
      <c r="E686" s="160" t="s">
        <v>66</v>
      </c>
      <c r="F686" s="160" t="s">
        <v>66</v>
      </c>
      <c r="G686" s="160" t="s">
        <v>66</v>
      </c>
      <c r="H686" s="160" t="s">
        <v>66</v>
      </c>
      <c r="I686" s="34" t="s">
        <v>1205</v>
      </c>
    </row>
    <row r="687" hidden="1">
      <c r="A687" s="26">
        <v>824.0</v>
      </c>
      <c r="B687" s="26" t="s">
        <v>54</v>
      </c>
      <c r="C687" s="34" t="s">
        <v>909</v>
      </c>
      <c r="D687" s="28"/>
      <c r="E687" s="160" t="s">
        <v>66</v>
      </c>
      <c r="F687" s="160" t="s">
        <v>66</v>
      </c>
      <c r="G687" s="160" t="s">
        <v>66</v>
      </c>
      <c r="H687" s="160" t="s">
        <v>66</v>
      </c>
      <c r="I687" s="34" t="s">
        <v>1208</v>
      </c>
    </row>
    <row r="688" hidden="1">
      <c r="A688" s="26">
        <v>825.0</v>
      </c>
      <c r="B688" s="26" t="s">
        <v>54</v>
      </c>
      <c r="C688" s="34" t="s">
        <v>843</v>
      </c>
      <c r="D688" s="28"/>
      <c r="E688" s="160" t="s">
        <v>66</v>
      </c>
      <c r="F688" s="160" t="s">
        <v>66</v>
      </c>
      <c r="G688" s="160" t="s">
        <v>66</v>
      </c>
      <c r="H688" s="160" t="s">
        <v>66</v>
      </c>
      <c r="I688" s="34" t="s">
        <v>1100</v>
      </c>
    </row>
    <row r="689" hidden="1">
      <c r="A689" s="26">
        <v>826.0</v>
      </c>
      <c r="B689" s="26" t="s">
        <v>54</v>
      </c>
      <c r="C689" s="34" t="s">
        <v>871</v>
      </c>
      <c r="D689" s="28"/>
      <c r="E689" s="160" t="s">
        <v>66</v>
      </c>
      <c r="F689" s="160" t="s">
        <v>66</v>
      </c>
      <c r="G689" s="160" t="s">
        <v>66</v>
      </c>
      <c r="H689" s="160" t="s">
        <v>66</v>
      </c>
      <c r="I689" s="26"/>
    </row>
    <row r="690" hidden="1">
      <c r="A690" s="26">
        <v>827.0</v>
      </c>
      <c r="B690" s="26" t="s">
        <v>54</v>
      </c>
      <c r="C690" s="34" t="s">
        <v>674</v>
      </c>
      <c r="D690" s="28"/>
      <c r="E690" s="160" t="s">
        <v>66</v>
      </c>
      <c r="F690" s="160" t="s">
        <v>66</v>
      </c>
      <c r="G690" s="160" t="s">
        <v>66</v>
      </c>
      <c r="H690" s="160" t="s">
        <v>66</v>
      </c>
      <c r="I690" s="34" t="s">
        <v>801</v>
      </c>
    </row>
    <row r="691" hidden="1">
      <c r="A691" s="26">
        <v>828.0</v>
      </c>
      <c r="B691" s="26" t="s">
        <v>54</v>
      </c>
      <c r="C691" s="34" t="s">
        <v>913</v>
      </c>
      <c r="D691" s="28"/>
      <c r="E691" s="160" t="s">
        <v>66</v>
      </c>
      <c r="F691" s="160" t="s">
        <v>66</v>
      </c>
      <c r="G691" s="160" t="s">
        <v>66</v>
      </c>
      <c r="H691" s="160" t="s">
        <v>66</v>
      </c>
      <c r="I691" s="34" t="s">
        <v>1213</v>
      </c>
    </row>
    <row r="692" hidden="1">
      <c r="A692" s="26">
        <v>829.0</v>
      </c>
      <c r="B692" s="26" t="s">
        <v>54</v>
      </c>
      <c r="C692" s="34" t="s">
        <v>914</v>
      </c>
      <c r="D692" s="28"/>
      <c r="E692" s="160" t="s">
        <v>66</v>
      </c>
      <c r="F692" s="160" t="s">
        <v>66</v>
      </c>
      <c r="G692" s="160" t="s">
        <v>66</v>
      </c>
      <c r="H692" s="160" t="s">
        <v>66</v>
      </c>
      <c r="I692" s="34" t="s">
        <v>1217</v>
      </c>
    </row>
    <row r="693" hidden="1">
      <c r="A693" s="26">
        <v>830.0</v>
      </c>
      <c r="B693" s="26" t="s">
        <v>54</v>
      </c>
      <c r="C693" s="34" t="s">
        <v>916</v>
      </c>
      <c r="D693" s="28"/>
      <c r="E693" s="160" t="s">
        <v>66</v>
      </c>
      <c r="F693" s="160" t="s">
        <v>66</v>
      </c>
      <c r="G693" s="160" t="s">
        <v>66</v>
      </c>
      <c r="H693" s="160" t="s">
        <v>66</v>
      </c>
      <c r="I693" s="26" t="s">
        <v>1220</v>
      </c>
    </row>
    <row r="694" hidden="1">
      <c r="A694" s="26">
        <v>831.0</v>
      </c>
      <c r="B694" s="26" t="s">
        <v>54</v>
      </c>
      <c r="C694" s="34" t="s">
        <v>918</v>
      </c>
      <c r="D694" s="28"/>
      <c r="E694" s="160" t="s">
        <v>66</v>
      </c>
      <c r="F694" s="160" t="s">
        <v>66</v>
      </c>
      <c r="G694" s="160" t="s">
        <v>66</v>
      </c>
      <c r="H694" s="160" t="s">
        <v>66</v>
      </c>
      <c r="I694" s="26" t="s">
        <v>1084</v>
      </c>
    </row>
    <row r="695" hidden="1">
      <c r="A695" s="26">
        <v>832.0</v>
      </c>
      <c r="B695" s="26" t="s">
        <v>54</v>
      </c>
      <c r="C695" s="34" t="s">
        <v>920</v>
      </c>
      <c r="D695" s="28"/>
      <c r="E695" s="160" t="s">
        <v>66</v>
      </c>
      <c r="F695" s="160" t="s">
        <v>66</v>
      </c>
      <c r="G695" s="160" t="s">
        <v>66</v>
      </c>
      <c r="H695" s="160" t="s">
        <v>66</v>
      </c>
      <c r="I695" s="26" t="s">
        <v>1224</v>
      </c>
    </row>
    <row r="696" hidden="1">
      <c r="A696" s="26">
        <v>833.0</v>
      </c>
      <c r="B696" s="26" t="s">
        <v>54</v>
      </c>
      <c r="C696" s="34" t="s">
        <v>653</v>
      </c>
      <c r="D696" s="28"/>
      <c r="E696" s="160" t="s">
        <v>66</v>
      </c>
      <c r="F696" s="160" t="s">
        <v>66</v>
      </c>
      <c r="G696" s="160" t="s">
        <v>66</v>
      </c>
      <c r="H696" s="160" t="s">
        <v>66</v>
      </c>
      <c r="I696" s="26" t="s">
        <v>776</v>
      </c>
    </row>
    <row r="697" hidden="1">
      <c r="A697" s="26">
        <v>834.0</v>
      </c>
      <c r="B697" s="26" t="s">
        <v>54</v>
      </c>
      <c r="C697" s="34" t="s">
        <v>451</v>
      </c>
      <c r="D697" s="28"/>
      <c r="E697" s="160" t="s">
        <v>66</v>
      </c>
      <c r="F697" s="160" t="s">
        <v>66</v>
      </c>
      <c r="G697" s="160" t="s">
        <v>66</v>
      </c>
      <c r="H697" s="160" t="s">
        <v>66</v>
      </c>
      <c r="I697" s="34" t="s">
        <v>1227</v>
      </c>
    </row>
    <row r="698" hidden="1">
      <c r="A698" s="26">
        <v>835.0</v>
      </c>
      <c r="B698" s="26" t="s">
        <v>54</v>
      </c>
      <c r="C698" s="34" t="s">
        <v>923</v>
      </c>
      <c r="D698" s="28"/>
      <c r="E698" s="160" t="s">
        <v>66</v>
      </c>
      <c r="F698" s="160" t="s">
        <v>66</v>
      </c>
      <c r="G698" s="160" t="s">
        <v>66</v>
      </c>
      <c r="H698" s="160" t="s">
        <v>66</v>
      </c>
      <c r="I698" s="34" t="s">
        <v>1230</v>
      </c>
    </row>
    <row r="699" hidden="1">
      <c r="A699" s="26">
        <v>836.0</v>
      </c>
      <c r="B699" s="26" t="s">
        <v>54</v>
      </c>
      <c r="C699" s="34" t="s">
        <v>924</v>
      </c>
      <c r="D699" s="28"/>
      <c r="E699" s="160" t="s">
        <v>66</v>
      </c>
      <c r="F699" s="160" t="s">
        <v>66</v>
      </c>
      <c r="G699" s="160" t="s">
        <v>66</v>
      </c>
      <c r="H699" s="160" t="s">
        <v>66</v>
      </c>
      <c r="I699" s="34" t="s">
        <v>1231</v>
      </c>
    </row>
    <row r="700" hidden="1">
      <c r="A700" s="26">
        <v>837.0</v>
      </c>
      <c r="B700" s="26" t="s">
        <v>54</v>
      </c>
      <c r="C700" s="34" t="s">
        <v>926</v>
      </c>
      <c r="D700" s="28"/>
      <c r="E700" s="160" t="s">
        <v>66</v>
      </c>
      <c r="F700" s="160" t="s">
        <v>66</v>
      </c>
      <c r="G700" s="160" t="s">
        <v>66</v>
      </c>
      <c r="H700" s="160" t="s">
        <v>66</v>
      </c>
      <c r="I700" s="34" t="s">
        <v>1234</v>
      </c>
    </row>
    <row r="701" hidden="1">
      <c r="A701" s="26">
        <v>838.0</v>
      </c>
      <c r="B701" s="26" t="s">
        <v>54</v>
      </c>
      <c r="C701" s="34" t="s">
        <v>553</v>
      </c>
      <c r="D701" s="28"/>
      <c r="E701" s="160" t="s">
        <v>66</v>
      </c>
      <c r="F701" s="160" t="s">
        <v>66</v>
      </c>
      <c r="G701" s="160" t="s">
        <v>66</v>
      </c>
      <c r="H701" s="160" t="s">
        <v>66</v>
      </c>
      <c r="I701" s="34" t="s">
        <v>1235</v>
      </c>
    </row>
    <row r="702" hidden="1">
      <c r="A702" s="26">
        <v>839.0</v>
      </c>
      <c r="B702" s="26" t="s">
        <v>54</v>
      </c>
      <c r="C702" s="34" t="s">
        <v>928</v>
      </c>
      <c r="D702" s="28"/>
      <c r="E702" s="160" t="s">
        <v>66</v>
      </c>
      <c r="F702" s="160" t="s">
        <v>66</v>
      </c>
      <c r="G702" s="160" t="s">
        <v>66</v>
      </c>
      <c r="H702" s="160" t="s">
        <v>66</v>
      </c>
      <c r="I702" s="34" t="s">
        <v>1237</v>
      </c>
    </row>
    <row r="703" hidden="1">
      <c r="A703" s="26">
        <v>840.0</v>
      </c>
      <c r="B703" s="26" t="s">
        <v>54</v>
      </c>
      <c r="C703" s="34" t="s">
        <v>287</v>
      </c>
      <c r="D703" s="28"/>
      <c r="E703" s="160" t="s">
        <v>66</v>
      </c>
      <c r="F703" s="160" t="s">
        <v>66</v>
      </c>
      <c r="G703" s="160" t="s">
        <v>66</v>
      </c>
      <c r="H703" s="160" t="s">
        <v>66</v>
      </c>
      <c r="I703" s="34" t="s">
        <v>2376</v>
      </c>
    </row>
    <row r="704" hidden="1">
      <c r="A704" s="26">
        <v>841.0</v>
      </c>
      <c r="B704" s="26" t="s">
        <v>54</v>
      </c>
      <c r="C704" s="34" t="s">
        <v>832</v>
      </c>
      <c r="D704" s="28"/>
      <c r="E704" s="160" t="s">
        <v>66</v>
      </c>
      <c r="F704" s="160" t="s">
        <v>66</v>
      </c>
      <c r="G704" s="160" t="s">
        <v>66</v>
      </c>
      <c r="H704" s="160" t="s">
        <v>66</v>
      </c>
      <c r="I704" s="34" t="s">
        <v>1065</v>
      </c>
    </row>
    <row r="705" hidden="1">
      <c r="A705" s="26">
        <v>842.0</v>
      </c>
      <c r="B705" s="26" t="s">
        <v>54</v>
      </c>
      <c r="C705" s="34" t="s">
        <v>930</v>
      </c>
      <c r="D705" s="28"/>
      <c r="E705" s="160" t="s">
        <v>66</v>
      </c>
      <c r="F705" s="160" t="s">
        <v>66</v>
      </c>
      <c r="G705" s="160" t="s">
        <v>66</v>
      </c>
      <c r="H705" s="160" t="s">
        <v>66</v>
      </c>
      <c r="I705" s="34" t="s">
        <v>1240</v>
      </c>
    </row>
    <row r="706" hidden="1">
      <c r="A706" s="26">
        <v>843.0</v>
      </c>
      <c r="B706" s="26" t="s">
        <v>54</v>
      </c>
      <c r="C706" s="34" t="s">
        <v>932</v>
      </c>
      <c r="D706" s="28"/>
      <c r="E706" s="160" t="s">
        <v>66</v>
      </c>
      <c r="F706" s="160" t="s">
        <v>66</v>
      </c>
      <c r="G706" s="160" t="s">
        <v>66</v>
      </c>
      <c r="H706" s="160" t="s">
        <v>66</v>
      </c>
      <c r="I706" s="34" t="s">
        <v>1243</v>
      </c>
    </row>
    <row r="707" hidden="1">
      <c r="A707" s="26">
        <v>844.0</v>
      </c>
      <c r="B707" s="26" t="s">
        <v>54</v>
      </c>
      <c r="C707" s="34" t="s">
        <v>933</v>
      </c>
      <c r="D707" s="28"/>
      <c r="E707" s="160" t="s">
        <v>66</v>
      </c>
      <c r="F707" s="160" t="s">
        <v>66</v>
      </c>
      <c r="G707" s="160" t="s">
        <v>66</v>
      </c>
      <c r="H707" s="160" t="s">
        <v>66</v>
      </c>
      <c r="I707" s="34" t="s">
        <v>1248</v>
      </c>
    </row>
    <row r="708" hidden="1">
      <c r="A708" s="26">
        <v>845.0</v>
      </c>
      <c r="B708" s="26" t="s">
        <v>54</v>
      </c>
      <c r="C708" s="34" t="s">
        <v>934</v>
      </c>
      <c r="D708" s="28"/>
      <c r="E708" s="160" t="s">
        <v>66</v>
      </c>
      <c r="F708" s="160" t="s">
        <v>66</v>
      </c>
      <c r="G708" s="160" t="s">
        <v>66</v>
      </c>
      <c r="H708" s="160" t="s">
        <v>66</v>
      </c>
      <c r="I708" s="34" t="s">
        <v>1250</v>
      </c>
    </row>
    <row r="709" hidden="1">
      <c r="A709" s="26">
        <v>846.0</v>
      </c>
      <c r="B709" s="26" t="s">
        <v>54</v>
      </c>
      <c r="C709" s="34" t="s">
        <v>936</v>
      </c>
      <c r="D709" s="28"/>
      <c r="E709" s="160" t="s">
        <v>66</v>
      </c>
      <c r="F709" s="160" t="s">
        <v>66</v>
      </c>
      <c r="G709" s="160" t="s">
        <v>66</v>
      </c>
      <c r="H709" s="160" t="s">
        <v>66</v>
      </c>
      <c r="I709" s="34" t="s">
        <v>1253</v>
      </c>
    </row>
    <row r="710" hidden="1">
      <c r="A710" s="26">
        <v>848.0</v>
      </c>
      <c r="B710" s="26" t="s">
        <v>54</v>
      </c>
      <c r="C710" s="34" t="s">
        <v>938</v>
      </c>
      <c r="D710" s="28"/>
      <c r="E710" s="160" t="s">
        <v>66</v>
      </c>
      <c r="F710" s="160" t="s">
        <v>66</v>
      </c>
      <c r="G710" s="160" t="s">
        <v>66</v>
      </c>
      <c r="H710" s="160" t="s">
        <v>66</v>
      </c>
      <c r="I710" s="34" t="s">
        <v>1255</v>
      </c>
    </row>
    <row r="711" hidden="1">
      <c r="A711" s="26">
        <v>850.0</v>
      </c>
      <c r="B711" s="26" t="s">
        <v>54</v>
      </c>
      <c r="C711" s="34" t="s">
        <v>940</v>
      </c>
      <c r="D711" s="28"/>
      <c r="E711" s="160" t="s">
        <v>66</v>
      </c>
      <c r="F711" s="160" t="s">
        <v>66</v>
      </c>
      <c r="G711" s="160" t="s">
        <v>66</v>
      </c>
      <c r="H711" s="160" t="s">
        <v>66</v>
      </c>
      <c r="I711" s="34" t="s">
        <v>1259</v>
      </c>
    </row>
    <row r="712" hidden="1">
      <c r="A712" s="26">
        <v>851.0</v>
      </c>
      <c r="B712" s="26" t="s">
        <v>54</v>
      </c>
      <c r="C712" s="34" t="s">
        <v>941</v>
      </c>
      <c r="D712" s="28"/>
      <c r="E712" s="160" t="s">
        <v>66</v>
      </c>
      <c r="F712" s="160" t="s">
        <v>66</v>
      </c>
      <c r="G712" s="160" t="s">
        <v>66</v>
      </c>
      <c r="H712" s="160" t="s">
        <v>66</v>
      </c>
      <c r="I712" s="34" t="s">
        <v>1260</v>
      </c>
    </row>
    <row r="713" hidden="1">
      <c r="A713" s="26">
        <v>852.0</v>
      </c>
      <c r="B713" s="26" t="s">
        <v>54</v>
      </c>
      <c r="C713" s="34" t="s">
        <v>789</v>
      </c>
      <c r="D713" s="28"/>
      <c r="E713" s="160" t="s">
        <v>66</v>
      </c>
      <c r="F713" s="160" t="s">
        <v>66</v>
      </c>
      <c r="G713" s="160" t="s">
        <v>66</v>
      </c>
      <c r="H713" s="160" t="s">
        <v>66</v>
      </c>
      <c r="I713" s="34" t="s">
        <v>943</v>
      </c>
    </row>
    <row r="714" hidden="1">
      <c r="A714" s="26">
        <v>853.0</v>
      </c>
      <c r="B714" s="26" t="s">
        <v>54</v>
      </c>
      <c r="C714" s="34" t="s">
        <v>942</v>
      </c>
      <c r="D714" s="28"/>
      <c r="E714" s="160" t="s">
        <v>66</v>
      </c>
      <c r="F714" s="160" t="s">
        <v>66</v>
      </c>
      <c r="G714" s="160" t="s">
        <v>66</v>
      </c>
      <c r="H714" s="160" t="s">
        <v>66</v>
      </c>
      <c r="I714" s="34" t="s">
        <v>1264</v>
      </c>
    </row>
    <row r="715" hidden="1">
      <c r="A715" s="26">
        <v>854.0</v>
      </c>
      <c r="B715" s="26" t="s">
        <v>54</v>
      </c>
      <c r="C715" s="34" t="s">
        <v>944</v>
      </c>
      <c r="D715" s="28"/>
      <c r="E715" s="160" t="s">
        <v>66</v>
      </c>
      <c r="F715" s="160" t="s">
        <v>66</v>
      </c>
      <c r="G715" s="160" t="s">
        <v>66</v>
      </c>
      <c r="H715" s="160" t="s">
        <v>66</v>
      </c>
      <c r="I715" s="34" t="s">
        <v>675</v>
      </c>
    </row>
    <row r="716" hidden="1">
      <c r="A716" s="26">
        <v>855.0</v>
      </c>
      <c r="B716" s="26" t="s">
        <v>54</v>
      </c>
      <c r="C716" s="34" t="s">
        <v>657</v>
      </c>
      <c r="D716" s="28"/>
      <c r="E716" s="160" t="s">
        <v>66</v>
      </c>
      <c r="F716" s="160" t="s">
        <v>66</v>
      </c>
      <c r="G716" s="160" t="s">
        <v>66</v>
      </c>
      <c r="H716" s="160" t="s">
        <v>66</v>
      </c>
      <c r="I716" s="34" t="s">
        <v>781</v>
      </c>
    </row>
    <row r="717" hidden="1">
      <c r="A717" s="26">
        <v>856.0</v>
      </c>
      <c r="B717" s="26" t="s">
        <v>54</v>
      </c>
      <c r="C717" s="34" t="s">
        <v>946</v>
      </c>
      <c r="D717" s="28"/>
      <c r="E717" s="160" t="s">
        <v>66</v>
      </c>
      <c r="F717" s="160" t="s">
        <v>66</v>
      </c>
      <c r="G717" s="160" t="s">
        <v>66</v>
      </c>
      <c r="H717" s="160" t="s">
        <v>66</v>
      </c>
      <c r="I717" s="26" t="s">
        <v>1269</v>
      </c>
    </row>
    <row r="718" hidden="1">
      <c r="A718" s="26">
        <v>857.0</v>
      </c>
      <c r="B718" s="26" t="s">
        <v>54</v>
      </c>
      <c r="C718" s="34" t="s">
        <v>947</v>
      </c>
      <c r="D718" s="28"/>
      <c r="E718" s="160" t="s">
        <v>66</v>
      </c>
      <c r="F718" s="160" t="s">
        <v>66</v>
      </c>
      <c r="G718" s="160" t="s">
        <v>66</v>
      </c>
      <c r="H718" s="160" t="s">
        <v>66</v>
      </c>
      <c r="I718" s="34" t="s">
        <v>1271</v>
      </c>
    </row>
    <row r="719" hidden="1">
      <c r="A719" s="26">
        <v>858.0</v>
      </c>
      <c r="B719" s="26" t="s">
        <v>54</v>
      </c>
      <c r="C719" s="34" t="s">
        <v>949</v>
      </c>
      <c r="D719" s="28"/>
      <c r="E719" s="160" t="s">
        <v>66</v>
      </c>
      <c r="F719" s="160" t="s">
        <v>66</v>
      </c>
      <c r="G719" s="160" t="s">
        <v>66</v>
      </c>
      <c r="H719" s="160" t="s">
        <v>66</v>
      </c>
      <c r="I719" s="34" t="s">
        <v>2404</v>
      </c>
    </row>
    <row r="720" hidden="1">
      <c r="A720" s="26">
        <v>859.0</v>
      </c>
      <c r="B720" s="26" t="s">
        <v>54</v>
      </c>
      <c r="C720" s="34" t="s">
        <v>822</v>
      </c>
      <c r="D720" s="28"/>
      <c r="E720" s="160" t="s">
        <v>66</v>
      </c>
      <c r="F720" s="160" t="s">
        <v>66</v>
      </c>
      <c r="G720" s="160" t="s">
        <v>66</v>
      </c>
      <c r="H720" s="160" t="s">
        <v>66</v>
      </c>
      <c r="I720" s="34" t="s">
        <v>1035</v>
      </c>
    </row>
    <row r="721" hidden="1">
      <c r="A721" s="26">
        <v>860.0</v>
      </c>
      <c r="B721" s="26" t="s">
        <v>54</v>
      </c>
      <c r="C721" s="34" t="s">
        <v>697</v>
      </c>
      <c r="D721" s="28"/>
      <c r="E721" s="160" t="s">
        <v>66</v>
      </c>
      <c r="F721" s="160" t="s">
        <v>66</v>
      </c>
      <c r="G721" s="160" t="s">
        <v>66</v>
      </c>
      <c r="H721" s="160" t="s">
        <v>66</v>
      </c>
      <c r="I721" s="34" t="s">
        <v>831</v>
      </c>
    </row>
    <row r="722" hidden="1">
      <c r="A722" s="26">
        <v>861.0</v>
      </c>
      <c r="B722" s="26" t="s">
        <v>54</v>
      </c>
      <c r="C722" s="34" t="s">
        <v>952</v>
      </c>
      <c r="D722" s="28"/>
      <c r="E722" s="160" t="s">
        <v>66</v>
      </c>
      <c r="F722" s="160" t="s">
        <v>66</v>
      </c>
      <c r="G722" s="160" t="s">
        <v>66</v>
      </c>
      <c r="H722" s="160" t="s">
        <v>66</v>
      </c>
      <c r="I722" s="34" t="s">
        <v>1240</v>
      </c>
    </row>
    <row r="723" hidden="1">
      <c r="A723" s="26">
        <v>862.0</v>
      </c>
      <c r="B723" s="26" t="s">
        <v>54</v>
      </c>
      <c r="C723" s="34" t="s">
        <v>763</v>
      </c>
      <c r="D723" s="28"/>
      <c r="E723" s="160" t="s">
        <v>66</v>
      </c>
      <c r="F723" s="160" t="s">
        <v>66</v>
      </c>
      <c r="G723" s="160" t="s">
        <v>66</v>
      </c>
      <c r="H723" s="160" t="s">
        <v>66</v>
      </c>
      <c r="I723" s="34" t="s">
        <v>908</v>
      </c>
    </row>
    <row r="724" hidden="1">
      <c r="A724" s="26">
        <v>863.0</v>
      </c>
      <c r="B724" s="26" t="s">
        <v>54</v>
      </c>
      <c r="C724" s="34" t="s">
        <v>629</v>
      </c>
      <c r="D724" s="28"/>
      <c r="E724" s="160" t="s">
        <v>66</v>
      </c>
      <c r="F724" s="160" t="s">
        <v>66</v>
      </c>
      <c r="G724" s="160" t="s">
        <v>66</v>
      </c>
      <c r="H724" s="160" t="s">
        <v>66</v>
      </c>
      <c r="I724" s="34" t="s">
        <v>737</v>
      </c>
    </row>
    <row r="725" hidden="1">
      <c r="A725" s="26">
        <v>864.0</v>
      </c>
      <c r="B725" s="26" t="s">
        <v>54</v>
      </c>
      <c r="C725" s="34" t="s">
        <v>881</v>
      </c>
      <c r="D725" s="28"/>
      <c r="E725" s="160" t="s">
        <v>66</v>
      </c>
      <c r="F725" s="160" t="s">
        <v>66</v>
      </c>
      <c r="G725" s="160" t="s">
        <v>66</v>
      </c>
      <c r="H725" s="160" t="s">
        <v>66</v>
      </c>
      <c r="I725" s="34" t="s">
        <v>1162</v>
      </c>
    </row>
    <row r="726" hidden="1">
      <c r="A726" s="26">
        <v>865.0</v>
      </c>
      <c r="B726" s="26" t="s">
        <v>54</v>
      </c>
      <c r="C726" s="34" t="s">
        <v>955</v>
      </c>
      <c r="D726" s="28"/>
      <c r="E726" s="160" t="s">
        <v>66</v>
      </c>
      <c r="F726" s="160" t="s">
        <v>66</v>
      </c>
      <c r="G726" s="160" t="s">
        <v>66</v>
      </c>
      <c r="H726" s="160" t="s">
        <v>66</v>
      </c>
      <c r="I726" s="34" t="s">
        <v>1282</v>
      </c>
    </row>
    <row r="727" hidden="1">
      <c r="A727" s="26">
        <v>866.0</v>
      </c>
      <c r="B727" s="26" t="s">
        <v>54</v>
      </c>
      <c r="C727" s="34" t="s">
        <v>957</v>
      </c>
      <c r="D727" s="28"/>
      <c r="E727" s="160" t="s">
        <v>66</v>
      </c>
      <c r="F727" s="160" t="s">
        <v>66</v>
      </c>
      <c r="G727" s="160" t="s">
        <v>66</v>
      </c>
      <c r="H727" s="160" t="s">
        <v>66</v>
      </c>
      <c r="I727" s="34" t="s">
        <v>675</v>
      </c>
    </row>
    <row r="728" hidden="1">
      <c r="A728" s="26">
        <v>867.0</v>
      </c>
      <c r="B728" s="26" t="s">
        <v>54</v>
      </c>
      <c r="C728" s="34" t="s">
        <v>959</v>
      </c>
      <c r="D728" s="28"/>
      <c r="E728" s="160" t="s">
        <v>66</v>
      </c>
      <c r="F728" s="160" t="s">
        <v>66</v>
      </c>
      <c r="G728" s="160" t="s">
        <v>66</v>
      </c>
      <c r="H728" s="160" t="s">
        <v>66</v>
      </c>
      <c r="I728" s="34" t="s">
        <v>1287</v>
      </c>
    </row>
    <row r="729" hidden="1">
      <c r="A729" s="26">
        <v>868.0</v>
      </c>
      <c r="B729" s="26" t="s">
        <v>54</v>
      </c>
      <c r="C729" s="34" t="s">
        <v>842</v>
      </c>
      <c r="D729" s="28"/>
      <c r="E729" s="160" t="s">
        <v>66</v>
      </c>
      <c r="F729" s="160" t="s">
        <v>66</v>
      </c>
      <c r="G729" s="160" t="s">
        <v>66</v>
      </c>
      <c r="H729" s="160" t="s">
        <v>66</v>
      </c>
      <c r="I729" s="34" t="s">
        <v>1095</v>
      </c>
    </row>
    <row r="730" hidden="1">
      <c r="A730" s="26">
        <v>869.0</v>
      </c>
      <c r="B730" s="26" t="s">
        <v>54</v>
      </c>
      <c r="C730" s="34" t="s">
        <v>960</v>
      </c>
      <c r="D730" s="28"/>
      <c r="E730" s="160" t="s">
        <v>66</v>
      </c>
      <c r="F730" s="160" t="s">
        <v>66</v>
      </c>
      <c r="G730" s="160" t="s">
        <v>66</v>
      </c>
      <c r="H730" s="160" t="s">
        <v>66</v>
      </c>
      <c r="I730" s="26"/>
    </row>
    <row r="731" hidden="1">
      <c r="A731" s="26">
        <v>870.0</v>
      </c>
      <c r="B731" s="26" t="s">
        <v>54</v>
      </c>
      <c r="C731" s="34" t="s">
        <v>964</v>
      </c>
      <c r="D731" s="28"/>
      <c r="E731" s="160" t="s">
        <v>66</v>
      </c>
      <c r="F731" s="160" t="s">
        <v>66</v>
      </c>
      <c r="G731" s="160" t="s">
        <v>66</v>
      </c>
      <c r="H731" s="160" t="s">
        <v>66</v>
      </c>
      <c r="I731" s="34" t="s">
        <v>1294</v>
      </c>
    </row>
    <row r="732" hidden="1">
      <c r="A732" s="26">
        <v>871.0</v>
      </c>
      <c r="B732" s="26" t="s">
        <v>54</v>
      </c>
      <c r="C732" s="34" t="s">
        <v>970</v>
      </c>
      <c r="D732" s="28"/>
      <c r="E732" s="160" t="s">
        <v>66</v>
      </c>
      <c r="F732" s="160" t="s">
        <v>66</v>
      </c>
      <c r="G732" s="160" t="s">
        <v>66</v>
      </c>
      <c r="H732" s="160" t="s">
        <v>66</v>
      </c>
      <c r="I732" s="34" t="s">
        <v>1296</v>
      </c>
    </row>
    <row r="733" hidden="1">
      <c r="A733" s="26">
        <v>872.0</v>
      </c>
      <c r="B733" s="26" t="s">
        <v>54</v>
      </c>
      <c r="C733" s="34" t="s">
        <v>973</v>
      </c>
      <c r="D733" s="28"/>
      <c r="E733" s="160" t="s">
        <v>66</v>
      </c>
      <c r="F733" s="160" t="s">
        <v>66</v>
      </c>
      <c r="G733" s="160" t="s">
        <v>66</v>
      </c>
      <c r="H733" s="160" t="s">
        <v>66</v>
      </c>
      <c r="I733" s="34" t="s">
        <v>1299</v>
      </c>
    </row>
    <row r="734" hidden="1">
      <c r="A734" s="26">
        <v>873.0</v>
      </c>
      <c r="B734" s="26" t="s">
        <v>54</v>
      </c>
      <c r="C734" s="34" t="s">
        <v>484</v>
      </c>
      <c r="D734" s="28"/>
      <c r="E734" s="160" t="s">
        <v>66</v>
      </c>
      <c r="F734" s="160" t="s">
        <v>66</v>
      </c>
      <c r="G734" s="160" t="s">
        <v>66</v>
      </c>
      <c r="H734" s="160" t="s">
        <v>66</v>
      </c>
      <c r="I734" s="34" t="s">
        <v>673</v>
      </c>
    </row>
    <row r="735" hidden="1">
      <c r="A735" s="26">
        <v>874.0</v>
      </c>
      <c r="B735" s="26" t="s">
        <v>54</v>
      </c>
      <c r="C735" s="34" t="s">
        <v>356</v>
      </c>
      <c r="D735" s="28"/>
      <c r="E735" s="160" t="s">
        <v>66</v>
      </c>
      <c r="F735" s="160" t="s">
        <v>66</v>
      </c>
      <c r="G735" s="160" t="s">
        <v>66</v>
      </c>
      <c r="H735" s="160" t="s">
        <v>66</v>
      </c>
      <c r="I735" s="34" t="s">
        <v>1242</v>
      </c>
    </row>
    <row r="736" hidden="1">
      <c r="A736" s="26">
        <v>875.0</v>
      </c>
      <c r="B736" s="26" t="s">
        <v>54</v>
      </c>
      <c r="C736" s="34" t="s">
        <v>443</v>
      </c>
      <c r="D736" s="28"/>
      <c r="E736" s="160" t="s">
        <v>66</v>
      </c>
      <c r="F736" s="160" t="s">
        <v>66</v>
      </c>
      <c r="G736" s="160" t="s">
        <v>66</v>
      </c>
      <c r="H736" s="160" t="s">
        <v>66</v>
      </c>
      <c r="I736" s="34" t="s">
        <v>1304</v>
      </c>
    </row>
    <row r="737" hidden="1">
      <c r="A737" s="26">
        <v>876.0</v>
      </c>
      <c r="B737" s="26" t="s">
        <v>54</v>
      </c>
      <c r="C737" s="34" t="s">
        <v>980</v>
      </c>
      <c r="D737" s="28"/>
      <c r="E737" s="160" t="s">
        <v>66</v>
      </c>
      <c r="F737" s="160" t="s">
        <v>66</v>
      </c>
      <c r="G737" s="160" t="s">
        <v>66</v>
      </c>
      <c r="H737" s="160" t="s">
        <v>66</v>
      </c>
      <c r="I737" s="34" t="s">
        <v>1308</v>
      </c>
    </row>
    <row r="738" hidden="1">
      <c r="A738" s="26">
        <v>877.0</v>
      </c>
      <c r="B738" s="26" t="s">
        <v>54</v>
      </c>
      <c r="C738" s="34" t="s">
        <v>687</v>
      </c>
      <c r="D738" s="28"/>
      <c r="E738" s="160" t="s">
        <v>66</v>
      </c>
      <c r="F738" s="160" t="s">
        <v>66</v>
      </c>
      <c r="G738" s="160" t="s">
        <v>66</v>
      </c>
      <c r="H738" s="160" t="s">
        <v>66</v>
      </c>
      <c r="I738" s="34" t="s">
        <v>817</v>
      </c>
    </row>
    <row r="739" hidden="1">
      <c r="A739" s="26">
        <v>878.0</v>
      </c>
      <c r="B739" s="26" t="s">
        <v>54</v>
      </c>
      <c r="C739" s="34" t="s">
        <v>984</v>
      </c>
      <c r="D739" s="28"/>
      <c r="E739" s="160" t="s">
        <v>66</v>
      </c>
      <c r="F739" s="160" t="s">
        <v>66</v>
      </c>
      <c r="G739" s="160" t="s">
        <v>66</v>
      </c>
      <c r="H739" s="160" t="s">
        <v>66</v>
      </c>
      <c r="I739" s="34" t="s">
        <v>1310</v>
      </c>
    </row>
    <row r="740" hidden="1">
      <c r="A740" s="26">
        <v>879.0</v>
      </c>
      <c r="B740" s="26" t="s">
        <v>54</v>
      </c>
      <c r="C740" s="34" t="s">
        <v>633</v>
      </c>
      <c r="D740" s="28"/>
      <c r="E740" s="160" t="s">
        <v>66</v>
      </c>
      <c r="F740" s="160" t="s">
        <v>66</v>
      </c>
      <c r="G740" s="160" t="s">
        <v>66</v>
      </c>
      <c r="H740" s="160" t="s">
        <v>66</v>
      </c>
      <c r="I740" s="34" t="s">
        <v>1312</v>
      </c>
    </row>
    <row r="741" hidden="1">
      <c r="A741" s="26">
        <v>880.0</v>
      </c>
      <c r="B741" s="26" t="s">
        <v>54</v>
      </c>
      <c r="C741" s="34" t="s">
        <v>452</v>
      </c>
      <c r="D741" s="28"/>
      <c r="E741" s="160" t="s">
        <v>66</v>
      </c>
      <c r="F741" s="160" t="s">
        <v>66</v>
      </c>
      <c r="G741" s="160" t="s">
        <v>66</v>
      </c>
      <c r="H741" s="160" t="s">
        <v>66</v>
      </c>
      <c r="I741" s="34" t="s">
        <v>1315</v>
      </c>
    </row>
    <row r="742" hidden="1">
      <c r="A742" s="26">
        <v>881.0</v>
      </c>
      <c r="B742" s="26" t="s">
        <v>54</v>
      </c>
      <c r="C742" s="34" t="s">
        <v>987</v>
      </c>
      <c r="D742" s="28"/>
      <c r="E742" s="160" t="s">
        <v>66</v>
      </c>
      <c r="F742" s="160" t="s">
        <v>66</v>
      </c>
      <c r="G742" s="160" t="s">
        <v>66</v>
      </c>
      <c r="H742" s="160" t="s">
        <v>66</v>
      </c>
      <c r="I742" s="34" t="s">
        <v>1319</v>
      </c>
    </row>
    <row r="743" hidden="1">
      <c r="A743" s="26">
        <v>882.0</v>
      </c>
      <c r="B743" s="26" t="s">
        <v>54</v>
      </c>
      <c r="C743" s="34" t="s">
        <v>992</v>
      </c>
      <c r="D743" s="28"/>
      <c r="E743" s="160" t="s">
        <v>66</v>
      </c>
      <c r="F743" s="160" t="s">
        <v>66</v>
      </c>
      <c r="G743" s="160" t="s">
        <v>66</v>
      </c>
      <c r="H743" s="160" t="s">
        <v>66</v>
      </c>
      <c r="I743" s="34" t="s">
        <v>1323</v>
      </c>
    </row>
    <row r="744" hidden="1">
      <c r="A744" s="26">
        <v>883.0</v>
      </c>
      <c r="B744" s="26" t="s">
        <v>54</v>
      </c>
      <c r="C744" s="34" t="s">
        <v>360</v>
      </c>
      <c r="D744" s="28"/>
      <c r="E744" s="160" t="s">
        <v>66</v>
      </c>
      <c r="F744" s="160" t="s">
        <v>66</v>
      </c>
      <c r="G744" s="160" t="s">
        <v>66</v>
      </c>
      <c r="H744" s="160" t="s">
        <v>66</v>
      </c>
      <c r="I744" s="34" t="s">
        <v>1252</v>
      </c>
    </row>
    <row r="745" hidden="1">
      <c r="A745" s="26">
        <v>884.0</v>
      </c>
      <c r="B745" s="26" t="s">
        <v>54</v>
      </c>
      <c r="C745" s="34" t="s">
        <v>997</v>
      </c>
      <c r="D745" s="28"/>
      <c r="E745" s="160" t="s">
        <v>66</v>
      </c>
      <c r="F745" s="160" t="s">
        <v>66</v>
      </c>
      <c r="G745" s="160" t="s">
        <v>66</v>
      </c>
      <c r="H745" s="160" t="s">
        <v>66</v>
      </c>
      <c r="I745" s="34" t="s">
        <v>1327</v>
      </c>
    </row>
    <row r="746" hidden="1">
      <c r="A746" s="26">
        <v>885.0</v>
      </c>
      <c r="B746" s="26" t="s">
        <v>54</v>
      </c>
      <c r="C746" s="34" t="s">
        <v>1001</v>
      </c>
      <c r="D746" s="28"/>
      <c r="E746" s="160" t="s">
        <v>66</v>
      </c>
      <c r="F746" s="160" t="s">
        <v>66</v>
      </c>
      <c r="G746" s="160" t="s">
        <v>66</v>
      </c>
      <c r="H746" s="160" t="s">
        <v>66</v>
      </c>
      <c r="I746" s="34" t="s">
        <v>1330</v>
      </c>
    </row>
    <row r="747" hidden="1">
      <c r="A747" s="26">
        <v>886.0</v>
      </c>
      <c r="B747" s="26" t="s">
        <v>54</v>
      </c>
      <c r="C747" s="34" t="s">
        <v>1004</v>
      </c>
      <c r="D747" s="28"/>
      <c r="E747" s="160" t="s">
        <v>66</v>
      </c>
      <c r="F747" s="160" t="s">
        <v>66</v>
      </c>
      <c r="G747" s="160" t="s">
        <v>66</v>
      </c>
      <c r="H747" s="160" t="s">
        <v>66</v>
      </c>
      <c r="I747" s="34" t="s">
        <v>1333</v>
      </c>
    </row>
    <row r="748" hidden="1">
      <c r="A748" s="26">
        <v>887.0</v>
      </c>
      <c r="B748" s="26" t="s">
        <v>54</v>
      </c>
      <c r="C748" s="34" t="s">
        <v>1008</v>
      </c>
      <c r="D748" s="28"/>
      <c r="E748" s="160" t="s">
        <v>66</v>
      </c>
      <c r="F748" s="160" t="s">
        <v>66</v>
      </c>
      <c r="G748" s="160" t="s">
        <v>66</v>
      </c>
      <c r="H748" s="160" t="s">
        <v>66</v>
      </c>
      <c r="I748" s="34" t="s">
        <v>1335</v>
      </c>
    </row>
    <row r="749" hidden="1">
      <c r="A749" s="26">
        <v>888.0</v>
      </c>
      <c r="B749" s="26" t="s">
        <v>54</v>
      </c>
      <c r="C749" s="34" t="s">
        <v>1011</v>
      </c>
      <c r="D749" s="28"/>
      <c r="E749" s="160" t="s">
        <v>66</v>
      </c>
      <c r="F749" s="160" t="s">
        <v>66</v>
      </c>
      <c r="G749" s="160" t="s">
        <v>66</v>
      </c>
      <c r="H749" s="160" t="s">
        <v>66</v>
      </c>
      <c r="I749" s="34" t="s">
        <v>675</v>
      </c>
    </row>
    <row r="750" hidden="1">
      <c r="A750" s="26">
        <v>889.0</v>
      </c>
      <c r="B750" s="26" t="s">
        <v>54</v>
      </c>
      <c r="C750" s="34" t="s">
        <v>1015</v>
      </c>
      <c r="D750" s="28"/>
      <c r="E750" s="160" t="s">
        <v>66</v>
      </c>
      <c r="F750" s="160" t="s">
        <v>66</v>
      </c>
      <c r="G750" s="160" t="s">
        <v>66</v>
      </c>
      <c r="H750" s="160" t="s">
        <v>66</v>
      </c>
      <c r="I750" s="34" t="s">
        <v>1342</v>
      </c>
    </row>
    <row r="751" hidden="1">
      <c r="A751" s="26">
        <v>890.0</v>
      </c>
      <c r="B751" s="26" t="s">
        <v>54</v>
      </c>
      <c r="C751" s="34" t="s">
        <v>1017</v>
      </c>
      <c r="D751" s="28"/>
      <c r="E751" s="160" t="s">
        <v>66</v>
      </c>
      <c r="F751" s="160" t="s">
        <v>66</v>
      </c>
      <c r="G751" s="160" t="s">
        <v>66</v>
      </c>
      <c r="H751" s="160" t="s">
        <v>66</v>
      </c>
      <c r="I751" s="34" t="s">
        <v>1346</v>
      </c>
    </row>
    <row r="752" hidden="1">
      <c r="A752" s="26">
        <v>890.0</v>
      </c>
      <c r="B752" s="26" t="s">
        <v>54</v>
      </c>
      <c r="C752" s="26" t="s">
        <v>1022</v>
      </c>
      <c r="D752" s="28"/>
      <c r="E752" s="160" t="s">
        <v>66</v>
      </c>
      <c r="F752" s="160" t="s">
        <v>66</v>
      </c>
      <c r="G752" s="160" t="s">
        <v>66</v>
      </c>
      <c r="H752" s="160" t="s">
        <v>66</v>
      </c>
      <c r="I752" s="34" t="s">
        <v>1346</v>
      </c>
    </row>
    <row r="753" hidden="1">
      <c r="A753" s="26">
        <v>891.0</v>
      </c>
      <c r="B753" s="26" t="s">
        <v>54</v>
      </c>
      <c r="C753" s="34" t="s">
        <v>837</v>
      </c>
      <c r="D753" s="28"/>
      <c r="E753" s="160" t="s">
        <v>66</v>
      </c>
      <c r="F753" s="160" t="s">
        <v>66</v>
      </c>
      <c r="G753" s="160" t="s">
        <v>66</v>
      </c>
      <c r="H753" s="160" t="s">
        <v>66</v>
      </c>
      <c r="I753" s="34" t="s">
        <v>1348</v>
      </c>
    </row>
    <row r="754" hidden="1">
      <c r="A754" s="26">
        <v>892.0</v>
      </c>
      <c r="B754" s="26" t="s">
        <v>54</v>
      </c>
      <c r="C754" s="34" t="s">
        <v>1026</v>
      </c>
      <c r="D754" s="28"/>
      <c r="E754" s="160" t="s">
        <v>66</v>
      </c>
      <c r="F754" s="160" t="s">
        <v>66</v>
      </c>
      <c r="G754" s="160" t="s">
        <v>66</v>
      </c>
      <c r="H754" s="160" t="s">
        <v>66</v>
      </c>
      <c r="I754" s="34" t="s">
        <v>1351</v>
      </c>
    </row>
    <row r="755" hidden="1">
      <c r="A755" s="26">
        <v>893.0</v>
      </c>
      <c r="B755" s="26" t="s">
        <v>54</v>
      </c>
      <c r="C755" s="34" t="s">
        <v>1031</v>
      </c>
      <c r="D755" s="28"/>
      <c r="E755" s="160" t="s">
        <v>66</v>
      </c>
      <c r="F755" s="160" t="s">
        <v>66</v>
      </c>
      <c r="G755" s="160" t="s">
        <v>66</v>
      </c>
      <c r="H755" s="160" t="s">
        <v>66</v>
      </c>
      <c r="I755" s="34" t="s">
        <v>1353</v>
      </c>
    </row>
    <row r="756" hidden="1">
      <c r="A756" s="26">
        <v>894.0</v>
      </c>
      <c r="B756" s="26" t="s">
        <v>54</v>
      </c>
      <c r="C756" s="34" t="s">
        <v>1034</v>
      </c>
      <c r="D756" s="28"/>
      <c r="E756" s="160" t="s">
        <v>66</v>
      </c>
      <c r="F756" s="160" t="s">
        <v>66</v>
      </c>
      <c r="G756" s="160" t="s">
        <v>66</v>
      </c>
      <c r="H756" s="160" t="s">
        <v>66</v>
      </c>
      <c r="I756" s="34" t="s">
        <v>1357</v>
      </c>
    </row>
    <row r="757" hidden="1">
      <c r="A757" s="26">
        <v>895.0</v>
      </c>
      <c r="B757" s="26" t="s">
        <v>54</v>
      </c>
      <c r="C757" s="34" t="s">
        <v>539</v>
      </c>
      <c r="D757" s="28"/>
      <c r="E757" s="160" t="s">
        <v>66</v>
      </c>
      <c r="F757" s="160" t="s">
        <v>66</v>
      </c>
      <c r="G757" s="160" t="s">
        <v>66</v>
      </c>
      <c r="H757" s="160" t="s">
        <v>66</v>
      </c>
      <c r="I757" s="34" t="s">
        <v>1358</v>
      </c>
    </row>
    <row r="758" hidden="1">
      <c r="A758" s="26">
        <v>896.0</v>
      </c>
      <c r="B758" s="26" t="s">
        <v>54</v>
      </c>
      <c r="C758" s="34" t="s">
        <v>1038</v>
      </c>
      <c r="D758" s="28"/>
      <c r="E758" s="160" t="s">
        <v>66</v>
      </c>
      <c r="F758" s="160" t="s">
        <v>66</v>
      </c>
      <c r="G758" s="160" t="s">
        <v>66</v>
      </c>
      <c r="H758" s="160" t="s">
        <v>66</v>
      </c>
      <c r="I758" s="34" t="s">
        <v>1361</v>
      </c>
    </row>
    <row r="759" hidden="1">
      <c r="A759" s="26">
        <v>897.0</v>
      </c>
      <c r="B759" s="26" t="s">
        <v>54</v>
      </c>
      <c r="C759" s="34" t="s">
        <v>1042</v>
      </c>
      <c r="D759" s="28"/>
      <c r="E759" s="160" t="s">
        <v>66</v>
      </c>
      <c r="F759" s="160" t="s">
        <v>66</v>
      </c>
      <c r="G759" s="160" t="s">
        <v>66</v>
      </c>
      <c r="H759" s="160" t="s">
        <v>66</v>
      </c>
      <c r="I759" s="34" t="s">
        <v>1364</v>
      </c>
    </row>
    <row r="760" hidden="1">
      <c r="A760" s="26">
        <v>898.0</v>
      </c>
      <c r="B760" s="26" t="s">
        <v>54</v>
      </c>
      <c r="C760" s="34" t="s">
        <v>725</v>
      </c>
      <c r="D760" s="28"/>
      <c r="E760" s="160" t="s">
        <v>66</v>
      </c>
      <c r="F760" s="160" t="s">
        <v>66</v>
      </c>
      <c r="G760" s="160" t="s">
        <v>66</v>
      </c>
      <c r="H760" s="160" t="s">
        <v>66</v>
      </c>
      <c r="I760" s="34" t="s">
        <v>675</v>
      </c>
    </row>
    <row r="761" hidden="1">
      <c r="A761" s="26">
        <v>899.0</v>
      </c>
      <c r="B761" s="26" t="s">
        <v>54</v>
      </c>
      <c r="C761" s="34" t="s">
        <v>1047</v>
      </c>
      <c r="D761" s="28"/>
      <c r="E761" s="160" t="s">
        <v>66</v>
      </c>
      <c r="F761" s="160" t="s">
        <v>66</v>
      </c>
      <c r="G761" s="160" t="s">
        <v>66</v>
      </c>
      <c r="H761" s="160" t="s">
        <v>66</v>
      </c>
      <c r="I761" s="34" t="s">
        <v>675</v>
      </c>
    </row>
    <row r="762" hidden="1">
      <c r="A762" s="26">
        <v>900.0</v>
      </c>
      <c r="B762" s="26" t="s">
        <v>54</v>
      </c>
      <c r="C762" s="34" t="s">
        <v>782</v>
      </c>
      <c r="D762" s="28"/>
      <c r="E762" s="160" t="s">
        <v>66</v>
      </c>
      <c r="F762" s="160" t="s">
        <v>66</v>
      </c>
      <c r="G762" s="160" t="s">
        <v>66</v>
      </c>
      <c r="H762" s="160" t="s">
        <v>66</v>
      </c>
      <c r="I762" s="34" t="s">
        <v>1370</v>
      </c>
    </row>
    <row r="763" hidden="1">
      <c r="A763" s="26">
        <v>901.0</v>
      </c>
      <c r="B763" s="26" t="s">
        <v>54</v>
      </c>
      <c r="C763" s="34" t="s">
        <v>959</v>
      </c>
      <c r="D763" s="28"/>
      <c r="E763" s="160" t="s">
        <v>66</v>
      </c>
      <c r="F763" s="160" t="s">
        <v>66</v>
      </c>
      <c r="G763" s="160" t="s">
        <v>66</v>
      </c>
      <c r="H763" s="160" t="s">
        <v>66</v>
      </c>
      <c r="I763" s="34" t="s">
        <v>1287</v>
      </c>
    </row>
    <row r="764" hidden="1">
      <c r="A764" s="26">
        <v>902.0</v>
      </c>
      <c r="B764" s="26" t="s">
        <v>54</v>
      </c>
      <c r="C764" s="34" t="s">
        <v>1053</v>
      </c>
      <c r="D764" s="28"/>
      <c r="E764" s="160" t="s">
        <v>66</v>
      </c>
      <c r="F764" s="160" t="s">
        <v>66</v>
      </c>
      <c r="G764" s="160" t="s">
        <v>66</v>
      </c>
      <c r="H764" s="160" t="s">
        <v>66</v>
      </c>
      <c r="I764" s="34" t="s">
        <v>1374</v>
      </c>
    </row>
    <row r="765" hidden="1">
      <c r="A765" s="26">
        <v>903.0</v>
      </c>
      <c r="B765" s="26" t="s">
        <v>54</v>
      </c>
      <c r="C765" s="34" t="s">
        <v>422</v>
      </c>
      <c r="D765" s="28"/>
      <c r="E765" s="160" t="s">
        <v>66</v>
      </c>
      <c r="F765" s="160" t="s">
        <v>66</v>
      </c>
      <c r="G765" s="160" t="s">
        <v>66</v>
      </c>
      <c r="H765" s="160" t="s">
        <v>66</v>
      </c>
      <c r="I765" s="34" t="s">
        <v>1360</v>
      </c>
    </row>
    <row r="766" hidden="1">
      <c r="A766" s="26">
        <v>904.0</v>
      </c>
      <c r="B766" s="26" t="s">
        <v>54</v>
      </c>
      <c r="C766" s="34" t="s">
        <v>1058</v>
      </c>
      <c r="D766" s="28"/>
      <c r="E766" s="160" t="s">
        <v>66</v>
      </c>
      <c r="F766" s="160" t="s">
        <v>66</v>
      </c>
      <c r="G766" s="160" t="s">
        <v>66</v>
      </c>
      <c r="H766" s="160" t="s">
        <v>66</v>
      </c>
      <c r="I766" s="34" t="s">
        <v>1377</v>
      </c>
    </row>
    <row r="767" hidden="1">
      <c r="A767" s="26">
        <v>905.0</v>
      </c>
      <c r="B767" s="26" t="s">
        <v>54</v>
      </c>
      <c r="C767" s="34" t="s">
        <v>498</v>
      </c>
      <c r="D767" s="28"/>
      <c r="E767" s="160" t="s">
        <v>66</v>
      </c>
      <c r="F767" s="160" t="s">
        <v>66</v>
      </c>
      <c r="G767" s="160" t="s">
        <v>66</v>
      </c>
      <c r="H767" s="160" t="s">
        <v>66</v>
      </c>
      <c r="I767" s="34" t="s">
        <v>1378</v>
      </c>
    </row>
    <row r="768" hidden="1">
      <c r="A768" s="26">
        <v>906.0</v>
      </c>
      <c r="B768" s="26" t="s">
        <v>54</v>
      </c>
      <c r="C768" s="34" t="s">
        <v>1063</v>
      </c>
      <c r="D768" s="28"/>
      <c r="E768" s="160" t="s">
        <v>66</v>
      </c>
      <c r="F768" s="160" t="s">
        <v>66</v>
      </c>
      <c r="G768" s="160" t="s">
        <v>66</v>
      </c>
      <c r="H768" s="160" t="s">
        <v>66</v>
      </c>
      <c r="I768" s="34" t="s">
        <v>1381</v>
      </c>
    </row>
    <row r="769" hidden="1">
      <c r="A769" s="26">
        <v>907.0</v>
      </c>
      <c r="B769" s="26" t="s">
        <v>54</v>
      </c>
      <c r="C769" s="34" t="s">
        <v>615</v>
      </c>
      <c r="D769" s="28"/>
      <c r="E769" s="160" t="s">
        <v>66</v>
      </c>
      <c r="F769" s="160" t="s">
        <v>66</v>
      </c>
      <c r="G769" s="160" t="s">
        <v>66</v>
      </c>
      <c r="H769" s="160" t="s">
        <v>66</v>
      </c>
      <c r="I769" s="34" t="s">
        <v>708</v>
      </c>
    </row>
    <row r="770" hidden="1">
      <c r="A770" s="26">
        <v>908.0</v>
      </c>
      <c r="B770" s="26" t="s">
        <v>54</v>
      </c>
      <c r="C770" s="34" t="s">
        <v>1067</v>
      </c>
      <c r="D770" s="28"/>
      <c r="E770" s="160" t="s">
        <v>66</v>
      </c>
      <c r="F770" s="160" t="s">
        <v>66</v>
      </c>
      <c r="G770" s="160" t="s">
        <v>66</v>
      </c>
      <c r="H770" s="160" t="s">
        <v>66</v>
      </c>
      <c r="I770" s="34" t="s">
        <v>1386</v>
      </c>
    </row>
    <row r="771" hidden="1">
      <c r="A771" s="26">
        <v>909.0</v>
      </c>
      <c r="B771" s="26" t="s">
        <v>54</v>
      </c>
      <c r="C771" s="34" t="s">
        <v>1070</v>
      </c>
      <c r="D771" s="28"/>
      <c r="E771" s="160" t="s">
        <v>66</v>
      </c>
      <c r="F771" s="160" t="s">
        <v>66</v>
      </c>
      <c r="G771" s="160" t="s">
        <v>66</v>
      </c>
      <c r="H771" s="160" t="s">
        <v>66</v>
      </c>
      <c r="I771" s="34" t="s">
        <v>1389</v>
      </c>
    </row>
    <row r="772" hidden="1">
      <c r="A772" s="26">
        <v>910.0</v>
      </c>
      <c r="B772" s="26" t="s">
        <v>54</v>
      </c>
      <c r="C772" s="34" t="s">
        <v>751</v>
      </c>
      <c r="D772" s="28"/>
      <c r="E772" s="160" t="s">
        <v>66</v>
      </c>
      <c r="F772" s="160" t="s">
        <v>66</v>
      </c>
      <c r="G772" s="160" t="s">
        <v>66</v>
      </c>
      <c r="H772" s="160" t="s">
        <v>66</v>
      </c>
      <c r="I772" s="34" t="s">
        <v>891</v>
      </c>
    </row>
    <row r="773" hidden="1">
      <c r="A773" s="26">
        <v>911.0</v>
      </c>
      <c r="B773" s="26" t="s">
        <v>54</v>
      </c>
      <c r="C773" s="34" t="s">
        <v>1073</v>
      </c>
      <c r="D773" s="28"/>
      <c r="E773" s="160" t="s">
        <v>66</v>
      </c>
      <c r="F773" s="160" t="s">
        <v>66</v>
      </c>
      <c r="G773" s="160" t="s">
        <v>66</v>
      </c>
      <c r="H773" s="160" t="s">
        <v>66</v>
      </c>
      <c r="I773" s="34" t="s">
        <v>1392</v>
      </c>
    </row>
    <row r="774" hidden="1">
      <c r="A774" s="26">
        <v>912.0</v>
      </c>
      <c r="B774" s="26" t="s">
        <v>54</v>
      </c>
      <c r="C774" s="34" t="s">
        <v>837</v>
      </c>
      <c r="D774" s="28"/>
      <c r="E774" s="160" t="s">
        <v>66</v>
      </c>
      <c r="F774" s="160" t="s">
        <v>66</v>
      </c>
      <c r="G774" s="160" t="s">
        <v>66</v>
      </c>
      <c r="H774" s="160" t="s">
        <v>66</v>
      </c>
      <c r="I774" s="34" t="s">
        <v>1348</v>
      </c>
    </row>
    <row r="775" hidden="1">
      <c r="A775" s="26">
        <v>913.0</v>
      </c>
      <c r="B775" s="26" t="s">
        <v>54</v>
      </c>
      <c r="C775" s="34" t="s">
        <v>460</v>
      </c>
      <c r="D775" s="28"/>
      <c r="E775" s="160" t="s">
        <v>66</v>
      </c>
      <c r="F775" s="160" t="s">
        <v>66</v>
      </c>
      <c r="G775" s="160" t="s">
        <v>66</v>
      </c>
      <c r="H775" s="160" t="s">
        <v>66</v>
      </c>
      <c r="I775" s="34" t="s">
        <v>1394</v>
      </c>
    </row>
    <row r="776" hidden="1">
      <c r="A776" s="26">
        <v>914.0</v>
      </c>
      <c r="B776" s="26" t="s">
        <v>54</v>
      </c>
      <c r="C776" s="34" t="s">
        <v>1078</v>
      </c>
      <c r="D776" s="28"/>
      <c r="E776" s="160" t="s">
        <v>66</v>
      </c>
      <c r="F776" s="160" t="s">
        <v>66</v>
      </c>
      <c r="G776" s="160" t="s">
        <v>66</v>
      </c>
      <c r="H776" s="160" t="s">
        <v>66</v>
      </c>
      <c r="I776" s="34" t="s">
        <v>1398</v>
      </c>
    </row>
    <row r="777" hidden="1">
      <c r="A777" s="26">
        <v>915.0</v>
      </c>
      <c r="B777" s="26" t="s">
        <v>54</v>
      </c>
      <c r="C777" s="34" t="s">
        <v>973</v>
      </c>
      <c r="D777" s="28"/>
      <c r="E777" s="160" t="s">
        <v>66</v>
      </c>
      <c r="F777" s="160" t="s">
        <v>66</v>
      </c>
      <c r="G777" s="160" t="s">
        <v>66</v>
      </c>
      <c r="H777" s="160" t="s">
        <v>66</v>
      </c>
      <c r="I777" s="34" t="s">
        <v>1299</v>
      </c>
    </row>
    <row r="778" hidden="1">
      <c r="A778" s="26">
        <v>916.0</v>
      </c>
      <c r="B778" s="26" t="s">
        <v>54</v>
      </c>
      <c r="C778" s="34" t="s">
        <v>822</v>
      </c>
      <c r="D778" s="28"/>
      <c r="E778" s="160" t="s">
        <v>66</v>
      </c>
      <c r="F778" s="160" t="s">
        <v>66</v>
      </c>
      <c r="G778" s="160" t="s">
        <v>66</v>
      </c>
      <c r="H778" s="160" t="s">
        <v>66</v>
      </c>
      <c r="I778" s="34" t="s">
        <v>1035</v>
      </c>
    </row>
    <row r="779" hidden="1">
      <c r="A779" s="26">
        <v>917.0</v>
      </c>
      <c r="B779" s="26" t="s">
        <v>54</v>
      </c>
      <c r="C779" s="34" t="s">
        <v>355</v>
      </c>
      <c r="D779" s="28"/>
      <c r="E779" s="160" t="s">
        <v>66</v>
      </c>
      <c r="F779" s="160" t="s">
        <v>66</v>
      </c>
      <c r="G779" s="160" t="s">
        <v>66</v>
      </c>
      <c r="H779" s="160" t="s">
        <v>66</v>
      </c>
      <c r="I779" s="34" t="s">
        <v>799</v>
      </c>
    </row>
    <row r="780" hidden="1">
      <c r="A780" s="26">
        <v>918.0</v>
      </c>
      <c r="B780" s="26" t="s">
        <v>54</v>
      </c>
      <c r="C780" s="34" t="s">
        <v>491</v>
      </c>
      <c r="D780" s="28"/>
      <c r="E780" s="160" t="s">
        <v>66</v>
      </c>
      <c r="F780" s="160" t="s">
        <v>66</v>
      </c>
      <c r="G780" s="160" t="s">
        <v>66</v>
      </c>
      <c r="H780" s="160" t="s">
        <v>66</v>
      </c>
      <c r="I780" s="34" t="s">
        <v>1403</v>
      </c>
    </row>
    <row r="781" hidden="1">
      <c r="A781" s="26">
        <v>919.0</v>
      </c>
      <c r="B781" s="26" t="s">
        <v>54</v>
      </c>
      <c r="C781" s="34" t="s">
        <v>393</v>
      </c>
      <c r="D781" s="28"/>
      <c r="E781" s="160" t="s">
        <v>66</v>
      </c>
      <c r="F781" s="160" t="s">
        <v>66</v>
      </c>
      <c r="G781" s="160" t="s">
        <v>66</v>
      </c>
      <c r="H781" s="160" t="s">
        <v>66</v>
      </c>
      <c r="I781" s="34" t="s">
        <v>1300</v>
      </c>
    </row>
    <row r="782" hidden="1">
      <c r="A782" s="26">
        <v>920.0</v>
      </c>
      <c r="B782" s="26" t="s">
        <v>54</v>
      </c>
      <c r="C782" s="34" t="s">
        <v>605</v>
      </c>
      <c r="D782" s="28"/>
      <c r="E782" s="160" t="s">
        <v>66</v>
      </c>
      <c r="F782" s="160" t="s">
        <v>66</v>
      </c>
      <c r="G782" s="160" t="s">
        <v>66</v>
      </c>
      <c r="H782" s="160" t="s">
        <v>66</v>
      </c>
      <c r="I782" s="34" t="s">
        <v>683</v>
      </c>
    </row>
    <row r="783" hidden="1">
      <c r="A783" s="26">
        <v>921.0</v>
      </c>
      <c r="B783" s="26" t="s">
        <v>54</v>
      </c>
      <c r="C783" s="34" t="s">
        <v>1086</v>
      </c>
      <c r="D783" s="28"/>
      <c r="E783" s="160" t="s">
        <v>66</v>
      </c>
      <c r="F783" s="160" t="s">
        <v>66</v>
      </c>
      <c r="G783" s="160" t="s">
        <v>66</v>
      </c>
      <c r="H783" s="160" t="s">
        <v>66</v>
      </c>
      <c r="I783" s="34" t="s">
        <v>1408</v>
      </c>
    </row>
    <row r="784" hidden="1">
      <c r="A784" s="26">
        <v>922.0</v>
      </c>
      <c r="B784" s="26" t="s">
        <v>54</v>
      </c>
      <c r="C784" s="34" t="s">
        <v>1089</v>
      </c>
      <c r="D784" s="28"/>
      <c r="E784" s="160" t="s">
        <v>66</v>
      </c>
      <c r="F784" s="160" t="s">
        <v>66</v>
      </c>
      <c r="G784" s="160" t="s">
        <v>66</v>
      </c>
      <c r="H784" s="160" t="s">
        <v>66</v>
      </c>
      <c r="I784" s="34" t="s">
        <v>1240</v>
      </c>
    </row>
    <row r="785" hidden="1">
      <c r="A785" s="26">
        <v>923.0</v>
      </c>
      <c r="B785" s="26" t="s">
        <v>54</v>
      </c>
      <c r="C785" s="34" t="s">
        <v>1092</v>
      </c>
      <c r="D785" s="28"/>
      <c r="E785" s="160" t="s">
        <v>66</v>
      </c>
      <c r="F785" s="160" t="s">
        <v>66</v>
      </c>
      <c r="G785" s="160" t="s">
        <v>66</v>
      </c>
      <c r="H785" s="160" t="s">
        <v>66</v>
      </c>
      <c r="I785" s="34" t="s">
        <v>1415</v>
      </c>
    </row>
    <row r="786" hidden="1">
      <c r="A786" s="26">
        <v>924.0</v>
      </c>
      <c r="B786" s="26" t="s">
        <v>54</v>
      </c>
      <c r="C786" s="34" t="s">
        <v>1094</v>
      </c>
      <c r="D786" s="28"/>
      <c r="E786" s="160" t="s">
        <v>66</v>
      </c>
      <c r="F786" s="160" t="s">
        <v>66</v>
      </c>
      <c r="G786" s="160" t="s">
        <v>66</v>
      </c>
      <c r="H786" s="160" t="s">
        <v>66</v>
      </c>
      <c r="I786" s="34" t="s">
        <v>1418</v>
      </c>
    </row>
    <row r="787" hidden="1">
      <c r="A787" s="26">
        <v>925.0</v>
      </c>
      <c r="B787" s="26" t="s">
        <v>54</v>
      </c>
      <c r="C787" s="34" t="s">
        <v>1099</v>
      </c>
      <c r="D787" s="28"/>
      <c r="E787" s="160" t="s">
        <v>66</v>
      </c>
      <c r="F787" s="160" t="s">
        <v>66</v>
      </c>
      <c r="G787" s="160" t="s">
        <v>66</v>
      </c>
      <c r="H787" s="160" t="s">
        <v>66</v>
      </c>
      <c r="I787" s="34" t="s">
        <v>675</v>
      </c>
    </row>
    <row r="788" hidden="1">
      <c r="A788" s="26">
        <v>926.0</v>
      </c>
      <c r="B788" s="26" t="s">
        <v>54</v>
      </c>
      <c r="C788" s="34" t="s">
        <v>827</v>
      </c>
      <c r="D788" s="28"/>
      <c r="E788" s="160" t="s">
        <v>66</v>
      </c>
      <c r="F788" s="160" t="s">
        <v>66</v>
      </c>
      <c r="G788" s="160" t="s">
        <v>66</v>
      </c>
      <c r="H788" s="160" t="s">
        <v>66</v>
      </c>
      <c r="I788" s="34" t="s">
        <v>1049</v>
      </c>
    </row>
    <row r="789" hidden="1">
      <c r="A789" s="26">
        <v>927.0</v>
      </c>
      <c r="B789" s="26" t="s">
        <v>54</v>
      </c>
      <c r="C789" s="34" t="s">
        <v>1082</v>
      </c>
      <c r="D789" s="28"/>
      <c r="E789" s="160" t="s">
        <v>66</v>
      </c>
      <c r="F789" s="160" t="s">
        <v>66</v>
      </c>
      <c r="G789" s="160" t="s">
        <v>66</v>
      </c>
      <c r="H789" s="160" t="s">
        <v>66</v>
      </c>
      <c r="I789" s="34" t="s">
        <v>1084</v>
      </c>
    </row>
    <row r="790" hidden="1">
      <c r="A790" s="26">
        <v>928.0</v>
      </c>
      <c r="B790" s="26" t="s">
        <v>54</v>
      </c>
      <c r="C790" s="34" t="s">
        <v>1102</v>
      </c>
      <c r="D790" s="28"/>
      <c r="E790" s="160" t="s">
        <v>66</v>
      </c>
      <c r="F790" s="160" t="s">
        <v>66</v>
      </c>
      <c r="G790" s="160" t="s">
        <v>66</v>
      </c>
      <c r="H790" s="160" t="s">
        <v>66</v>
      </c>
      <c r="I790" s="34" t="s">
        <v>1425</v>
      </c>
    </row>
    <row r="791" hidden="1">
      <c r="A791" s="26">
        <v>929.0</v>
      </c>
      <c r="B791" s="26" t="s">
        <v>54</v>
      </c>
      <c r="C791" s="34" t="s">
        <v>1104</v>
      </c>
      <c r="D791" s="28"/>
      <c r="E791" s="160" t="s">
        <v>66</v>
      </c>
      <c r="F791" s="160" t="s">
        <v>66</v>
      </c>
      <c r="G791" s="160" t="s">
        <v>66</v>
      </c>
      <c r="H791" s="160" t="s">
        <v>66</v>
      </c>
      <c r="I791" s="34" t="s">
        <v>1428</v>
      </c>
    </row>
    <row r="792" hidden="1">
      <c r="A792" s="26">
        <v>930.0</v>
      </c>
      <c r="B792" s="26" t="s">
        <v>54</v>
      </c>
      <c r="C792" s="34" t="s">
        <v>1106</v>
      </c>
      <c r="D792" s="28"/>
      <c r="E792" s="160" t="s">
        <v>66</v>
      </c>
      <c r="F792" s="160" t="s">
        <v>66</v>
      </c>
      <c r="G792" s="160" t="s">
        <v>66</v>
      </c>
      <c r="H792" s="160" t="s">
        <v>66</v>
      </c>
      <c r="I792" s="34" t="s">
        <v>1430</v>
      </c>
    </row>
    <row r="793" hidden="1">
      <c r="A793" s="26">
        <v>931.0</v>
      </c>
      <c r="B793" s="26" t="s">
        <v>54</v>
      </c>
      <c r="C793" s="34" t="s">
        <v>1109</v>
      </c>
      <c r="D793" s="28"/>
      <c r="E793" s="160" t="s">
        <v>66</v>
      </c>
      <c r="F793" s="160" t="s">
        <v>66</v>
      </c>
      <c r="G793" s="160" t="s">
        <v>66</v>
      </c>
      <c r="H793" s="160" t="s">
        <v>66</v>
      </c>
      <c r="I793" s="34" t="s">
        <v>1434</v>
      </c>
    </row>
    <row r="794" hidden="1">
      <c r="A794" s="26">
        <v>932.0</v>
      </c>
      <c r="B794" s="26" t="s">
        <v>54</v>
      </c>
      <c r="C794" s="34" t="s">
        <v>959</v>
      </c>
      <c r="D794" s="28"/>
      <c r="E794" s="160" t="s">
        <v>66</v>
      </c>
      <c r="F794" s="160" t="s">
        <v>66</v>
      </c>
      <c r="G794" s="160" t="s">
        <v>66</v>
      </c>
      <c r="H794" s="160" t="s">
        <v>66</v>
      </c>
      <c r="I794" s="34" t="s">
        <v>1287</v>
      </c>
    </row>
    <row r="795" hidden="1">
      <c r="A795" s="26">
        <v>933.0</v>
      </c>
      <c r="B795" s="26" t="s">
        <v>54</v>
      </c>
      <c r="C795" s="34" t="s">
        <v>837</v>
      </c>
      <c r="D795" s="28"/>
      <c r="E795" s="160" t="s">
        <v>66</v>
      </c>
      <c r="F795" s="160" t="s">
        <v>66</v>
      </c>
      <c r="G795" s="160" t="s">
        <v>66</v>
      </c>
      <c r="H795" s="160" t="s">
        <v>66</v>
      </c>
      <c r="I795" s="34" t="s">
        <v>1348</v>
      </c>
    </row>
    <row r="796" hidden="1">
      <c r="A796" s="26">
        <v>934.0</v>
      </c>
      <c r="B796" s="26" t="s">
        <v>54</v>
      </c>
      <c r="C796" s="34" t="s">
        <v>1112</v>
      </c>
      <c r="D796" s="28"/>
      <c r="E796" s="160" t="s">
        <v>66</v>
      </c>
      <c r="F796" s="160" t="s">
        <v>66</v>
      </c>
      <c r="G796" s="160" t="s">
        <v>66</v>
      </c>
      <c r="H796" s="160" t="s">
        <v>66</v>
      </c>
      <c r="I796" s="34" t="s">
        <v>1439</v>
      </c>
    </row>
    <row r="797" hidden="1">
      <c r="A797" s="26">
        <v>935.0</v>
      </c>
      <c r="B797" s="26" t="s">
        <v>54</v>
      </c>
      <c r="C797" s="34" t="s">
        <v>1114</v>
      </c>
      <c r="D797" s="28"/>
      <c r="E797" s="160" t="s">
        <v>66</v>
      </c>
      <c r="F797" s="160" t="s">
        <v>66</v>
      </c>
      <c r="G797" s="160" t="s">
        <v>66</v>
      </c>
      <c r="H797" s="160" t="s">
        <v>66</v>
      </c>
      <c r="I797" s="34" t="s">
        <v>1442</v>
      </c>
    </row>
    <row r="798" hidden="1">
      <c r="A798" s="26">
        <v>936.0</v>
      </c>
      <c r="B798" s="26" t="s">
        <v>54</v>
      </c>
      <c r="C798" s="34" t="s">
        <v>358</v>
      </c>
      <c r="D798" s="28"/>
      <c r="E798" s="160" t="s">
        <v>66</v>
      </c>
      <c r="F798" s="160" t="s">
        <v>66</v>
      </c>
      <c r="G798" s="160" t="s">
        <v>66</v>
      </c>
      <c r="H798" s="160" t="s">
        <v>66</v>
      </c>
      <c r="I798" s="34" t="s">
        <v>742</v>
      </c>
    </row>
    <row r="799" hidden="1">
      <c r="A799" s="26">
        <v>937.0</v>
      </c>
      <c r="B799" s="26" t="s">
        <v>54</v>
      </c>
      <c r="C799" s="34" t="s">
        <v>1116</v>
      </c>
      <c r="D799" s="28"/>
      <c r="E799" s="160" t="s">
        <v>66</v>
      </c>
      <c r="F799" s="160" t="s">
        <v>66</v>
      </c>
      <c r="G799" s="160" t="s">
        <v>66</v>
      </c>
      <c r="H799" s="160" t="s">
        <v>66</v>
      </c>
      <c r="I799" s="34" t="s">
        <v>675</v>
      </c>
    </row>
    <row r="800" hidden="1">
      <c r="A800" s="26">
        <v>938.0</v>
      </c>
      <c r="B800" s="26" t="s">
        <v>54</v>
      </c>
      <c r="C800" s="34" t="s">
        <v>1034</v>
      </c>
      <c r="D800" s="28"/>
      <c r="E800" s="160" t="s">
        <v>66</v>
      </c>
      <c r="F800" s="160" t="s">
        <v>66</v>
      </c>
      <c r="G800" s="160" t="s">
        <v>66</v>
      </c>
      <c r="H800" s="160" t="s">
        <v>66</v>
      </c>
      <c r="I800" s="34" t="s">
        <v>1357</v>
      </c>
    </row>
    <row r="801" hidden="1">
      <c r="A801" s="26">
        <v>939.0</v>
      </c>
      <c r="B801" s="26" t="s">
        <v>54</v>
      </c>
      <c r="C801" s="34" t="s">
        <v>1117</v>
      </c>
      <c r="D801" s="28"/>
      <c r="E801" s="160" t="s">
        <v>66</v>
      </c>
      <c r="F801" s="160" t="s">
        <v>66</v>
      </c>
      <c r="G801" s="160" t="s">
        <v>66</v>
      </c>
      <c r="H801" s="160" t="s">
        <v>66</v>
      </c>
      <c r="I801" s="34" t="s">
        <v>1447</v>
      </c>
    </row>
    <row r="802" hidden="1">
      <c r="A802" s="26">
        <v>940.0</v>
      </c>
      <c r="B802" s="26" t="s">
        <v>54</v>
      </c>
      <c r="C802" s="34" t="s">
        <v>1120</v>
      </c>
      <c r="D802" s="28"/>
      <c r="E802" s="160" t="s">
        <v>66</v>
      </c>
      <c r="F802" s="160" t="s">
        <v>66</v>
      </c>
      <c r="G802" s="160" t="s">
        <v>66</v>
      </c>
      <c r="H802" s="160" t="s">
        <v>66</v>
      </c>
      <c r="I802" s="34" t="s">
        <v>675</v>
      </c>
    </row>
    <row r="803" hidden="1">
      <c r="A803" s="26">
        <v>941.0</v>
      </c>
      <c r="B803" s="26" t="s">
        <v>54</v>
      </c>
      <c r="C803" s="34" t="s">
        <v>341</v>
      </c>
      <c r="D803" s="28"/>
      <c r="E803" s="160" t="s">
        <v>66</v>
      </c>
      <c r="F803" s="160" t="s">
        <v>66</v>
      </c>
      <c r="G803" s="160" t="s">
        <v>66</v>
      </c>
      <c r="H803" s="160" t="s">
        <v>66</v>
      </c>
      <c r="I803" s="34" t="s">
        <v>675</v>
      </c>
    </row>
    <row r="804" hidden="1">
      <c r="A804" s="26">
        <v>942.0</v>
      </c>
      <c r="B804" s="26" t="s">
        <v>54</v>
      </c>
      <c r="C804" s="34" t="s">
        <v>491</v>
      </c>
      <c r="D804" s="28"/>
      <c r="E804" s="160" t="s">
        <v>66</v>
      </c>
      <c r="F804" s="160" t="s">
        <v>66</v>
      </c>
      <c r="G804" s="160" t="s">
        <v>66</v>
      </c>
      <c r="H804" s="160" t="s">
        <v>66</v>
      </c>
      <c r="I804" s="34" t="s">
        <v>1403</v>
      </c>
    </row>
    <row r="805" hidden="1">
      <c r="A805" s="26">
        <v>943.0</v>
      </c>
      <c r="B805" s="26" t="s">
        <v>54</v>
      </c>
      <c r="C805" s="34" t="s">
        <v>1125</v>
      </c>
      <c r="D805" s="28"/>
      <c r="E805" s="160" t="s">
        <v>66</v>
      </c>
      <c r="F805" s="160" t="s">
        <v>66</v>
      </c>
      <c r="G805" s="160" t="s">
        <v>66</v>
      </c>
      <c r="H805" s="160" t="s">
        <v>66</v>
      </c>
      <c r="I805" s="34" t="s">
        <v>1455</v>
      </c>
    </row>
    <row r="806" hidden="1">
      <c r="A806" s="26">
        <v>944.0</v>
      </c>
      <c r="B806" s="26" t="s">
        <v>54</v>
      </c>
      <c r="C806" s="34" t="s">
        <v>810</v>
      </c>
      <c r="D806" s="28"/>
      <c r="E806" s="160" t="s">
        <v>66</v>
      </c>
      <c r="F806" s="160" t="s">
        <v>66</v>
      </c>
      <c r="G806" s="160" t="s">
        <v>66</v>
      </c>
      <c r="H806" s="160" t="s">
        <v>66</v>
      </c>
      <c r="I806" s="34" t="s">
        <v>1457</v>
      </c>
    </row>
    <row r="807" hidden="1">
      <c r="A807" s="26">
        <v>945.0</v>
      </c>
      <c r="B807" s="26" t="s">
        <v>54</v>
      </c>
      <c r="C807" s="34" t="s">
        <v>1114</v>
      </c>
      <c r="D807" s="28"/>
      <c r="E807" s="160" t="s">
        <v>66</v>
      </c>
      <c r="F807" s="160" t="s">
        <v>66</v>
      </c>
      <c r="G807" s="160" t="s">
        <v>66</v>
      </c>
      <c r="H807" s="160" t="s">
        <v>66</v>
      </c>
      <c r="I807" s="34" t="s">
        <v>1442</v>
      </c>
    </row>
    <row r="808" hidden="1">
      <c r="A808" s="26">
        <v>946.0</v>
      </c>
      <c r="B808" s="26" t="s">
        <v>54</v>
      </c>
      <c r="C808" s="34" t="s">
        <v>857</v>
      </c>
      <c r="D808" s="28"/>
      <c r="E808" s="160" t="s">
        <v>66</v>
      </c>
      <c r="F808" s="160" t="s">
        <v>66</v>
      </c>
      <c r="G808" s="160" t="s">
        <v>66</v>
      </c>
      <c r="H808" s="160" t="s">
        <v>66</v>
      </c>
      <c r="I808" s="34" t="s">
        <v>1119</v>
      </c>
    </row>
    <row r="809" hidden="1">
      <c r="A809" s="26">
        <v>947.0</v>
      </c>
      <c r="B809" s="26" t="s">
        <v>54</v>
      </c>
      <c r="C809" s="34" t="s">
        <v>1129</v>
      </c>
      <c r="D809" s="28"/>
      <c r="E809" s="160" t="s">
        <v>66</v>
      </c>
      <c r="F809" s="160" t="s">
        <v>66</v>
      </c>
      <c r="G809" s="160" t="s">
        <v>66</v>
      </c>
      <c r="H809" s="160" t="s">
        <v>66</v>
      </c>
      <c r="I809" s="34" t="s">
        <v>675</v>
      </c>
    </row>
    <row r="810" hidden="1">
      <c r="A810" s="26">
        <v>948.0</v>
      </c>
      <c r="B810" s="26" t="s">
        <v>54</v>
      </c>
      <c r="C810" s="34" t="s">
        <v>1125</v>
      </c>
      <c r="D810" s="28"/>
      <c r="E810" s="160" t="s">
        <v>66</v>
      </c>
      <c r="F810" s="160" t="s">
        <v>66</v>
      </c>
      <c r="G810" s="160" t="s">
        <v>66</v>
      </c>
      <c r="H810" s="160" t="s">
        <v>66</v>
      </c>
      <c r="I810" s="34" t="s">
        <v>1455</v>
      </c>
    </row>
    <row r="811" hidden="1">
      <c r="A811" s="26">
        <v>949.0</v>
      </c>
      <c r="B811" s="26" t="s">
        <v>54</v>
      </c>
      <c r="C811" s="34" t="s">
        <v>41</v>
      </c>
      <c r="D811" s="28"/>
      <c r="E811" s="160" t="s">
        <v>66</v>
      </c>
      <c r="F811" s="160" t="s">
        <v>66</v>
      </c>
      <c r="G811" s="160" t="s">
        <v>66</v>
      </c>
      <c r="H811" s="160" t="s">
        <v>66</v>
      </c>
      <c r="I811" s="34" t="s">
        <v>1107</v>
      </c>
    </row>
    <row r="812" hidden="1">
      <c r="A812" s="26">
        <v>950.0</v>
      </c>
      <c r="B812" s="26" t="s">
        <v>54</v>
      </c>
      <c r="C812" s="34" t="s">
        <v>1132</v>
      </c>
      <c r="D812" s="28"/>
      <c r="E812" s="160" t="s">
        <v>66</v>
      </c>
      <c r="F812" s="160" t="s">
        <v>66</v>
      </c>
      <c r="G812" s="160" t="s">
        <v>66</v>
      </c>
      <c r="H812" s="160" t="s">
        <v>66</v>
      </c>
      <c r="I812" s="34" t="s">
        <v>1468</v>
      </c>
    </row>
    <row r="813" hidden="1">
      <c r="A813" s="26">
        <v>951.0</v>
      </c>
      <c r="B813" s="26" t="s">
        <v>54</v>
      </c>
      <c r="C813" s="34" t="s">
        <v>1134</v>
      </c>
      <c r="D813" s="28"/>
      <c r="E813" s="160" t="s">
        <v>66</v>
      </c>
      <c r="F813" s="160" t="s">
        <v>66</v>
      </c>
      <c r="G813" s="160" t="s">
        <v>66</v>
      </c>
      <c r="H813" s="160" t="s">
        <v>66</v>
      </c>
      <c r="I813" s="34" t="s">
        <v>1471</v>
      </c>
    </row>
    <row r="814" hidden="1">
      <c r="A814" s="26">
        <v>952.0</v>
      </c>
      <c r="B814" s="26" t="s">
        <v>54</v>
      </c>
      <c r="C814" s="34" t="s">
        <v>1136</v>
      </c>
      <c r="D814" s="28"/>
      <c r="E814" s="160" t="s">
        <v>66</v>
      </c>
      <c r="F814" s="160" t="s">
        <v>66</v>
      </c>
      <c r="G814" s="160" t="s">
        <v>66</v>
      </c>
      <c r="H814" s="160" t="s">
        <v>66</v>
      </c>
      <c r="I814" s="34" t="s">
        <v>1476</v>
      </c>
    </row>
    <row r="815" hidden="1">
      <c r="A815" s="26">
        <v>953.0</v>
      </c>
      <c r="B815" s="26" t="s">
        <v>54</v>
      </c>
      <c r="C815" s="34" t="s">
        <v>1138</v>
      </c>
      <c r="D815" s="28"/>
      <c r="E815" s="160" t="s">
        <v>66</v>
      </c>
      <c r="F815" s="160" t="s">
        <v>66</v>
      </c>
      <c r="G815" s="160" t="s">
        <v>66</v>
      </c>
      <c r="H815" s="160" t="s">
        <v>66</v>
      </c>
      <c r="I815" s="34" t="s">
        <v>1479</v>
      </c>
    </row>
    <row r="816" hidden="1">
      <c r="A816" s="26">
        <v>954.0</v>
      </c>
      <c r="B816" s="26" t="s">
        <v>54</v>
      </c>
      <c r="C816" s="34" t="s">
        <v>1141</v>
      </c>
      <c r="D816" s="28"/>
      <c r="E816" s="160" t="s">
        <v>66</v>
      </c>
      <c r="F816" s="160" t="s">
        <v>66</v>
      </c>
      <c r="G816" s="160" t="s">
        <v>66</v>
      </c>
      <c r="H816" s="160" t="s">
        <v>66</v>
      </c>
      <c r="I816" s="34" t="s">
        <v>675</v>
      </c>
    </row>
    <row r="817" hidden="1">
      <c r="A817" s="26">
        <v>955.0</v>
      </c>
      <c r="B817" s="26" t="s">
        <v>54</v>
      </c>
      <c r="C817" s="34" t="s">
        <v>1143</v>
      </c>
      <c r="D817" s="28"/>
      <c r="E817" s="160" t="s">
        <v>66</v>
      </c>
      <c r="F817" s="160" t="s">
        <v>66</v>
      </c>
      <c r="G817" s="160" t="s">
        <v>66</v>
      </c>
      <c r="H817" s="160" t="s">
        <v>66</v>
      </c>
      <c r="I817" s="34" t="s">
        <v>1483</v>
      </c>
    </row>
    <row r="818" hidden="1">
      <c r="A818" s="26">
        <v>956.0</v>
      </c>
      <c r="B818" s="26" t="s">
        <v>54</v>
      </c>
      <c r="C818" s="34" t="s">
        <v>149</v>
      </c>
      <c r="D818" s="28"/>
      <c r="E818" s="160" t="s">
        <v>66</v>
      </c>
      <c r="F818" s="160" t="s">
        <v>66</v>
      </c>
      <c r="G818" s="160" t="s">
        <v>66</v>
      </c>
      <c r="H818" s="160" t="s">
        <v>66</v>
      </c>
      <c r="I818" s="34" t="s">
        <v>779</v>
      </c>
    </row>
    <row r="819" hidden="1">
      <c r="A819" s="26">
        <v>957.0</v>
      </c>
      <c r="B819" s="26" t="s">
        <v>54</v>
      </c>
      <c r="C819" s="34" t="s">
        <v>1145</v>
      </c>
      <c r="D819" s="28"/>
      <c r="E819" s="160" t="s">
        <v>66</v>
      </c>
      <c r="F819" s="160" t="s">
        <v>66</v>
      </c>
      <c r="G819" s="160" t="s">
        <v>66</v>
      </c>
      <c r="H819" s="160" t="s">
        <v>66</v>
      </c>
      <c r="I819" s="34" t="s">
        <v>1488</v>
      </c>
    </row>
    <row r="820" hidden="1">
      <c r="A820" s="26">
        <v>958.0</v>
      </c>
      <c r="B820" s="26" t="s">
        <v>54</v>
      </c>
      <c r="C820" s="34" t="s">
        <v>1147</v>
      </c>
      <c r="D820" s="28"/>
      <c r="E820" s="160" t="s">
        <v>66</v>
      </c>
      <c r="F820" s="160" t="s">
        <v>66</v>
      </c>
      <c r="G820" s="160" t="s">
        <v>66</v>
      </c>
      <c r="H820" s="160" t="s">
        <v>66</v>
      </c>
      <c r="I820" s="34" t="s">
        <v>1491</v>
      </c>
    </row>
    <row r="821" hidden="1">
      <c r="A821" s="26">
        <v>959.0</v>
      </c>
      <c r="B821" s="26" t="s">
        <v>54</v>
      </c>
      <c r="C821" s="34" t="s">
        <v>1148</v>
      </c>
      <c r="D821" s="28"/>
      <c r="E821" s="160" t="s">
        <v>66</v>
      </c>
      <c r="F821" s="160" t="s">
        <v>66</v>
      </c>
      <c r="G821" s="160" t="s">
        <v>66</v>
      </c>
      <c r="H821" s="160" t="s">
        <v>66</v>
      </c>
      <c r="I821" s="34" t="s">
        <v>1493</v>
      </c>
    </row>
    <row r="822" hidden="1">
      <c r="A822" s="26">
        <v>960.0</v>
      </c>
      <c r="B822" s="26" t="s">
        <v>54</v>
      </c>
      <c r="C822" s="34" t="s">
        <v>1106</v>
      </c>
      <c r="D822" s="28"/>
      <c r="E822" s="160" t="s">
        <v>66</v>
      </c>
      <c r="F822" s="160" t="s">
        <v>66</v>
      </c>
      <c r="G822" s="160" t="s">
        <v>66</v>
      </c>
      <c r="H822" s="160" t="s">
        <v>66</v>
      </c>
      <c r="I822" s="34" t="s">
        <v>1430</v>
      </c>
    </row>
    <row r="823" hidden="1">
      <c r="A823" s="26">
        <v>961.0</v>
      </c>
      <c r="B823" s="26" t="s">
        <v>54</v>
      </c>
      <c r="C823" s="34" t="s">
        <v>1150</v>
      </c>
      <c r="D823" s="28"/>
      <c r="E823" s="160" t="s">
        <v>66</v>
      </c>
      <c r="F823" s="160" t="s">
        <v>66</v>
      </c>
      <c r="G823" s="160" t="s">
        <v>66</v>
      </c>
      <c r="H823" s="160" t="s">
        <v>66</v>
      </c>
      <c r="I823" s="34" t="s">
        <v>1501</v>
      </c>
    </row>
    <row r="824" hidden="1">
      <c r="A824" s="26">
        <v>962.0</v>
      </c>
      <c r="B824" s="26" t="s">
        <v>54</v>
      </c>
      <c r="C824" s="34" t="s">
        <v>1152</v>
      </c>
      <c r="D824" s="28"/>
      <c r="E824" s="160" t="s">
        <v>66</v>
      </c>
      <c r="F824" s="160" t="s">
        <v>66</v>
      </c>
      <c r="G824" s="160" t="s">
        <v>66</v>
      </c>
      <c r="H824" s="160" t="s">
        <v>66</v>
      </c>
      <c r="I824" s="26"/>
    </row>
    <row r="825" hidden="1">
      <c r="A825" s="26">
        <v>963.0</v>
      </c>
      <c r="B825" s="26" t="s">
        <v>54</v>
      </c>
      <c r="C825" s="34" t="s">
        <v>751</v>
      </c>
      <c r="D825" s="28"/>
      <c r="E825" s="160" t="s">
        <v>66</v>
      </c>
      <c r="F825" s="160" t="s">
        <v>66</v>
      </c>
      <c r="G825" s="160" t="s">
        <v>66</v>
      </c>
      <c r="H825" s="160" t="s">
        <v>66</v>
      </c>
      <c r="I825" s="34" t="s">
        <v>891</v>
      </c>
    </row>
    <row r="826" hidden="1">
      <c r="A826" s="26">
        <v>964.0</v>
      </c>
      <c r="B826" s="26" t="s">
        <v>54</v>
      </c>
      <c r="C826" s="34" t="s">
        <v>857</v>
      </c>
      <c r="D826" s="28"/>
      <c r="E826" s="160" t="s">
        <v>66</v>
      </c>
      <c r="F826" s="160" t="s">
        <v>66</v>
      </c>
      <c r="G826" s="160" t="s">
        <v>66</v>
      </c>
      <c r="H826" s="160" t="s">
        <v>66</v>
      </c>
      <c r="I826" s="34" t="s">
        <v>1119</v>
      </c>
    </row>
    <row r="827" hidden="1">
      <c r="A827" s="26">
        <v>965.0</v>
      </c>
      <c r="B827" s="26" t="s">
        <v>54</v>
      </c>
      <c r="C827" s="34" t="s">
        <v>1156</v>
      </c>
      <c r="D827" s="28"/>
      <c r="E827" s="160" t="s">
        <v>66</v>
      </c>
      <c r="F827" s="160" t="s">
        <v>66</v>
      </c>
      <c r="G827" s="160" t="s">
        <v>66</v>
      </c>
      <c r="H827" s="160" t="s">
        <v>66</v>
      </c>
      <c r="I827" s="34" t="s">
        <v>1517</v>
      </c>
    </row>
    <row r="828" hidden="1">
      <c r="A828" s="26">
        <v>966.0</v>
      </c>
      <c r="B828" s="26" t="s">
        <v>54</v>
      </c>
      <c r="C828" s="34" t="s">
        <v>1159</v>
      </c>
      <c r="D828" s="28"/>
      <c r="E828" s="160" t="s">
        <v>66</v>
      </c>
      <c r="F828" s="160" t="s">
        <v>66</v>
      </c>
      <c r="G828" s="160" t="s">
        <v>66</v>
      </c>
      <c r="H828" s="160" t="s">
        <v>66</v>
      </c>
      <c r="I828" s="34" t="s">
        <v>1476</v>
      </c>
    </row>
    <row r="829" hidden="1">
      <c r="A829" s="26">
        <v>967.0</v>
      </c>
      <c r="B829" s="26" t="s">
        <v>54</v>
      </c>
      <c r="C829" s="34" t="s">
        <v>959</v>
      </c>
      <c r="D829" s="28"/>
      <c r="E829" s="160" t="s">
        <v>66</v>
      </c>
      <c r="F829" s="160" t="s">
        <v>66</v>
      </c>
      <c r="G829" s="160" t="s">
        <v>66</v>
      </c>
      <c r="H829" s="160" t="s">
        <v>66</v>
      </c>
      <c r="I829" s="34" t="s">
        <v>1287</v>
      </c>
    </row>
    <row r="830" hidden="1">
      <c r="A830" s="26">
        <v>968.0</v>
      </c>
      <c r="B830" s="26" t="s">
        <v>54</v>
      </c>
      <c r="C830" s="34" t="s">
        <v>484</v>
      </c>
      <c r="D830" s="28"/>
      <c r="E830" s="160" t="s">
        <v>66</v>
      </c>
      <c r="F830" s="160" t="s">
        <v>66</v>
      </c>
      <c r="G830" s="160" t="s">
        <v>66</v>
      </c>
      <c r="H830" s="160" t="s">
        <v>66</v>
      </c>
      <c r="I830" s="34" t="s">
        <v>673</v>
      </c>
    </row>
    <row r="831" hidden="1">
      <c r="A831" s="26">
        <v>969.0</v>
      </c>
      <c r="B831" s="26" t="s">
        <v>54</v>
      </c>
      <c r="C831" s="34" t="s">
        <v>793</v>
      </c>
      <c r="D831" s="28"/>
      <c r="E831" s="160" t="s">
        <v>66</v>
      </c>
      <c r="F831" s="160" t="s">
        <v>66</v>
      </c>
      <c r="G831" s="160" t="s">
        <v>66</v>
      </c>
      <c r="H831" s="160" t="s">
        <v>66</v>
      </c>
      <c r="I831" s="34" t="s">
        <v>948</v>
      </c>
    </row>
    <row r="832" hidden="1">
      <c r="A832" s="26">
        <v>970.0</v>
      </c>
      <c r="B832" s="26" t="s">
        <v>54</v>
      </c>
      <c r="C832" s="34" t="s">
        <v>811</v>
      </c>
      <c r="D832" s="28"/>
      <c r="E832" s="160" t="s">
        <v>66</v>
      </c>
      <c r="F832" s="160" t="s">
        <v>66</v>
      </c>
      <c r="G832" s="160" t="s">
        <v>66</v>
      </c>
      <c r="H832" s="160" t="s">
        <v>66</v>
      </c>
      <c r="I832" s="34" t="s">
        <v>989</v>
      </c>
    </row>
    <row r="833" hidden="1">
      <c r="A833" s="26">
        <v>971.0</v>
      </c>
      <c r="B833" s="26" t="s">
        <v>54</v>
      </c>
      <c r="C833" s="34" t="s">
        <v>287</v>
      </c>
      <c r="D833" s="28"/>
      <c r="E833" s="160" t="s">
        <v>66</v>
      </c>
      <c r="F833" s="160" t="s">
        <v>66</v>
      </c>
      <c r="G833" s="160" t="s">
        <v>66</v>
      </c>
      <c r="H833" s="160" t="s">
        <v>66</v>
      </c>
      <c r="I833" s="34" t="s">
        <v>1238</v>
      </c>
    </row>
    <row r="834" hidden="1">
      <c r="A834" s="26">
        <v>972.0</v>
      </c>
      <c r="B834" s="26" t="s">
        <v>54</v>
      </c>
      <c r="C834" s="34" t="s">
        <v>1125</v>
      </c>
      <c r="D834" s="28"/>
      <c r="E834" s="160" t="s">
        <v>66</v>
      </c>
      <c r="F834" s="160" t="s">
        <v>66</v>
      </c>
      <c r="G834" s="160" t="s">
        <v>66</v>
      </c>
      <c r="H834" s="160" t="s">
        <v>66</v>
      </c>
      <c r="I834" s="34" t="s">
        <v>1455</v>
      </c>
    </row>
    <row r="835" hidden="1">
      <c r="A835" s="26">
        <v>973.0</v>
      </c>
      <c r="B835" s="26" t="s">
        <v>54</v>
      </c>
      <c r="C835" s="34" t="s">
        <v>748</v>
      </c>
      <c r="D835" s="28"/>
      <c r="E835" s="160" t="s">
        <v>66</v>
      </c>
      <c r="F835" s="160" t="s">
        <v>66</v>
      </c>
      <c r="G835" s="160" t="s">
        <v>66</v>
      </c>
      <c r="H835" s="160" t="s">
        <v>66</v>
      </c>
      <c r="I835" s="34" t="s">
        <v>887</v>
      </c>
    </row>
    <row r="836" hidden="1">
      <c r="A836" s="26">
        <v>974.0</v>
      </c>
      <c r="B836" s="26" t="s">
        <v>54</v>
      </c>
      <c r="C836" s="34" t="s">
        <v>1165</v>
      </c>
      <c r="D836" s="28"/>
      <c r="E836" s="160" t="s">
        <v>66</v>
      </c>
      <c r="F836" s="160" t="s">
        <v>66</v>
      </c>
      <c r="G836" s="160" t="s">
        <v>66</v>
      </c>
      <c r="H836" s="160" t="s">
        <v>66</v>
      </c>
      <c r="I836" s="34" t="s">
        <v>1541</v>
      </c>
    </row>
    <row r="837" hidden="1">
      <c r="A837" s="26">
        <v>975.0</v>
      </c>
      <c r="B837" s="26" t="s">
        <v>54</v>
      </c>
      <c r="C837" s="34" t="s">
        <v>1165</v>
      </c>
      <c r="D837" s="28"/>
      <c r="E837" s="160" t="s">
        <v>66</v>
      </c>
      <c r="F837" s="160" t="s">
        <v>66</v>
      </c>
      <c r="G837" s="160" t="s">
        <v>66</v>
      </c>
      <c r="H837" s="160" t="s">
        <v>66</v>
      </c>
      <c r="I837" s="34" t="s">
        <v>1541</v>
      </c>
    </row>
    <row r="838" hidden="1">
      <c r="A838" s="26">
        <v>976.0</v>
      </c>
      <c r="B838" s="26" t="s">
        <v>54</v>
      </c>
      <c r="C838" s="34" t="s">
        <v>1168</v>
      </c>
      <c r="D838" s="28"/>
      <c r="E838" s="160" t="s">
        <v>66</v>
      </c>
      <c r="F838" s="160" t="s">
        <v>66</v>
      </c>
      <c r="G838" s="160" t="s">
        <v>66</v>
      </c>
      <c r="H838" s="160" t="s">
        <v>66</v>
      </c>
      <c r="I838" s="34" t="s">
        <v>2503</v>
      </c>
    </row>
    <row r="839" hidden="1">
      <c r="A839" s="26">
        <v>977.0</v>
      </c>
      <c r="B839" s="26" t="s">
        <v>54</v>
      </c>
      <c r="C839" s="34" t="s">
        <v>1092</v>
      </c>
      <c r="D839" s="28"/>
      <c r="E839" s="160" t="s">
        <v>66</v>
      </c>
      <c r="F839" s="160" t="s">
        <v>66</v>
      </c>
      <c r="G839" s="160" t="s">
        <v>66</v>
      </c>
      <c r="H839" s="160" t="s">
        <v>66</v>
      </c>
      <c r="I839" s="34" t="s">
        <v>1415</v>
      </c>
    </row>
    <row r="840" hidden="1">
      <c r="A840" s="26">
        <v>978.0</v>
      </c>
      <c r="B840" s="26" t="s">
        <v>54</v>
      </c>
      <c r="C840" s="34" t="s">
        <v>1171</v>
      </c>
      <c r="D840" s="28"/>
      <c r="E840" s="160" t="s">
        <v>66</v>
      </c>
      <c r="F840" s="160" t="s">
        <v>66</v>
      </c>
      <c r="G840" s="160" t="s">
        <v>66</v>
      </c>
      <c r="H840" s="160" t="s">
        <v>66</v>
      </c>
      <c r="I840" s="34" t="s">
        <v>1556</v>
      </c>
    </row>
    <row r="841" hidden="1">
      <c r="A841" s="26">
        <v>979.0</v>
      </c>
      <c r="B841" s="26" t="s">
        <v>54</v>
      </c>
      <c r="C841" s="34" t="s">
        <v>785</v>
      </c>
      <c r="D841" s="28"/>
      <c r="E841" s="160" t="s">
        <v>66</v>
      </c>
      <c r="F841" s="160" t="s">
        <v>66</v>
      </c>
      <c r="G841" s="160" t="s">
        <v>66</v>
      </c>
      <c r="H841" s="160" t="s">
        <v>66</v>
      </c>
      <c r="I841" s="34" t="s">
        <v>937</v>
      </c>
    </row>
    <row r="842" hidden="1">
      <c r="A842" s="26">
        <v>980.0</v>
      </c>
      <c r="B842" s="26" t="s">
        <v>54</v>
      </c>
      <c r="C842" s="34" t="s">
        <v>767</v>
      </c>
      <c r="D842" s="28"/>
      <c r="E842" s="160" t="s">
        <v>66</v>
      </c>
      <c r="F842" s="160" t="s">
        <v>66</v>
      </c>
      <c r="G842" s="160" t="s">
        <v>66</v>
      </c>
      <c r="H842" s="160" t="s">
        <v>66</v>
      </c>
      <c r="I842" s="34" t="s">
        <v>912</v>
      </c>
    </row>
    <row r="843" hidden="1">
      <c r="A843" s="26">
        <v>981.0</v>
      </c>
      <c r="B843" s="26" t="s">
        <v>54</v>
      </c>
      <c r="C843" s="34" t="s">
        <v>1175</v>
      </c>
      <c r="D843" s="28"/>
      <c r="E843" s="160" t="s">
        <v>66</v>
      </c>
      <c r="F843" s="160" t="s">
        <v>66</v>
      </c>
      <c r="G843" s="160" t="s">
        <v>66</v>
      </c>
      <c r="H843" s="160" t="s">
        <v>66</v>
      </c>
      <c r="I843" s="34" t="s">
        <v>1561</v>
      </c>
    </row>
    <row r="844" hidden="1">
      <c r="A844" s="26">
        <v>982.0</v>
      </c>
      <c r="B844" s="26" t="s">
        <v>54</v>
      </c>
      <c r="C844" s="34" t="s">
        <v>1177</v>
      </c>
      <c r="D844" s="28"/>
      <c r="E844" s="160" t="s">
        <v>66</v>
      </c>
      <c r="F844" s="160" t="s">
        <v>66</v>
      </c>
      <c r="G844" s="160" t="s">
        <v>66</v>
      </c>
      <c r="H844" s="160" t="s">
        <v>66</v>
      </c>
      <c r="I844" s="34" t="s">
        <v>1566</v>
      </c>
    </row>
    <row r="845" hidden="1">
      <c r="A845" s="26">
        <v>983.0</v>
      </c>
      <c r="B845" s="26" t="s">
        <v>54</v>
      </c>
      <c r="C845" s="34" t="s">
        <v>1125</v>
      </c>
      <c r="D845" s="28"/>
      <c r="E845" s="160" t="s">
        <v>66</v>
      </c>
      <c r="F845" s="160" t="s">
        <v>66</v>
      </c>
      <c r="G845" s="160" t="s">
        <v>66</v>
      </c>
      <c r="H845" s="160" t="s">
        <v>66</v>
      </c>
      <c r="I845" s="34" t="s">
        <v>1455</v>
      </c>
    </row>
    <row r="846" hidden="1">
      <c r="A846" s="26">
        <v>984.0</v>
      </c>
      <c r="B846" s="26" t="s">
        <v>54</v>
      </c>
      <c r="C846" s="34" t="s">
        <v>1086</v>
      </c>
      <c r="D846" s="28"/>
      <c r="E846" s="160" t="s">
        <v>66</v>
      </c>
      <c r="F846" s="160" t="s">
        <v>66</v>
      </c>
      <c r="G846" s="160" t="s">
        <v>66</v>
      </c>
      <c r="H846" s="160" t="s">
        <v>66</v>
      </c>
      <c r="I846" s="34" t="s">
        <v>1408</v>
      </c>
    </row>
    <row r="847" hidden="1">
      <c r="A847" s="26">
        <v>985.0</v>
      </c>
      <c r="B847" s="26" t="s">
        <v>54</v>
      </c>
      <c r="C847" s="34" t="s">
        <v>1102</v>
      </c>
      <c r="D847" s="28"/>
      <c r="E847" s="160" t="s">
        <v>66</v>
      </c>
      <c r="F847" s="160" t="s">
        <v>66</v>
      </c>
      <c r="G847" s="160" t="s">
        <v>66</v>
      </c>
      <c r="H847" s="160" t="s">
        <v>66</v>
      </c>
      <c r="I847" s="34" t="s">
        <v>1425</v>
      </c>
    </row>
    <row r="848" hidden="1">
      <c r="A848" s="26">
        <v>986.0</v>
      </c>
      <c r="B848" s="26" t="s">
        <v>54</v>
      </c>
      <c r="C848" s="34" t="s">
        <v>1112</v>
      </c>
      <c r="D848" s="28"/>
      <c r="E848" s="160" t="s">
        <v>66</v>
      </c>
      <c r="F848" s="160" t="s">
        <v>66</v>
      </c>
      <c r="G848" s="160" t="s">
        <v>66</v>
      </c>
      <c r="H848" s="160" t="s">
        <v>66</v>
      </c>
      <c r="I848" s="34" t="s">
        <v>1439</v>
      </c>
    </row>
    <row r="849" hidden="1">
      <c r="A849" s="26">
        <v>987.0</v>
      </c>
      <c r="B849" s="26" t="s">
        <v>54</v>
      </c>
      <c r="C849" s="34" t="s">
        <v>751</v>
      </c>
      <c r="D849" s="28"/>
      <c r="E849" s="160" t="s">
        <v>66</v>
      </c>
      <c r="F849" s="160" t="s">
        <v>66</v>
      </c>
      <c r="G849" s="160" t="s">
        <v>66</v>
      </c>
      <c r="H849" s="160" t="s">
        <v>66</v>
      </c>
      <c r="I849" s="34" t="s">
        <v>891</v>
      </c>
    </row>
    <row r="850" hidden="1">
      <c r="A850" s="26">
        <v>988.0</v>
      </c>
      <c r="B850" s="26" t="s">
        <v>54</v>
      </c>
      <c r="C850" s="34" t="s">
        <v>1182</v>
      </c>
      <c r="D850" s="28"/>
      <c r="E850" s="160" t="s">
        <v>66</v>
      </c>
      <c r="F850" s="160" t="s">
        <v>66</v>
      </c>
      <c r="G850" s="160" t="s">
        <v>66</v>
      </c>
      <c r="H850" s="160" t="s">
        <v>66</v>
      </c>
      <c r="I850" s="34" t="s">
        <v>1587</v>
      </c>
    </row>
    <row r="851" hidden="1">
      <c r="A851" s="26">
        <v>989.0</v>
      </c>
      <c r="B851" s="26" t="s">
        <v>54</v>
      </c>
      <c r="C851" s="34" t="s">
        <v>575</v>
      </c>
      <c r="D851" s="28"/>
      <c r="E851" s="160" t="s">
        <v>66</v>
      </c>
      <c r="F851" s="160" t="s">
        <v>66</v>
      </c>
      <c r="G851" s="160" t="s">
        <v>66</v>
      </c>
      <c r="H851" s="160" t="s">
        <v>66</v>
      </c>
      <c r="I851" s="34" t="s">
        <v>1592</v>
      </c>
    </row>
    <row r="852" hidden="1">
      <c r="A852" s="26">
        <v>990.0</v>
      </c>
      <c r="B852" s="26" t="s">
        <v>54</v>
      </c>
      <c r="C852" s="34" t="s">
        <v>408</v>
      </c>
      <c r="D852" s="28"/>
      <c r="E852" s="160" t="s">
        <v>66</v>
      </c>
      <c r="F852" s="160" t="s">
        <v>66</v>
      </c>
      <c r="G852" s="160" t="s">
        <v>66</v>
      </c>
      <c r="H852" s="160" t="s">
        <v>66</v>
      </c>
      <c r="I852" s="34" t="s">
        <v>1329</v>
      </c>
    </row>
    <row r="853" hidden="1">
      <c r="A853" s="26">
        <v>991.0</v>
      </c>
      <c r="B853" s="26" t="s">
        <v>54</v>
      </c>
      <c r="C853" s="34" t="s">
        <v>1186</v>
      </c>
      <c r="D853" s="28"/>
      <c r="E853" s="160" t="s">
        <v>66</v>
      </c>
      <c r="F853" s="160" t="s">
        <v>66</v>
      </c>
      <c r="G853" s="160" t="s">
        <v>66</v>
      </c>
      <c r="H853" s="160" t="s">
        <v>66</v>
      </c>
      <c r="I853" s="34" t="s">
        <v>1600</v>
      </c>
    </row>
    <row r="854" hidden="1">
      <c r="A854" s="26">
        <v>992.0</v>
      </c>
      <c r="B854" s="26" t="s">
        <v>54</v>
      </c>
      <c r="C854" s="34" t="s">
        <v>1188</v>
      </c>
      <c r="D854" s="28"/>
      <c r="E854" s="160" t="s">
        <v>66</v>
      </c>
      <c r="F854" s="160" t="s">
        <v>66</v>
      </c>
      <c r="G854" s="160" t="s">
        <v>66</v>
      </c>
      <c r="H854" s="160" t="s">
        <v>66</v>
      </c>
      <c r="I854" s="34" t="s">
        <v>1605</v>
      </c>
    </row>
    <row r="855" hidden="1">
      <c r="A855" s="26">
        <v>993.0</v>
      </c>
      <c r="B855" s="26" t="s">
        <v>54</v>
      </c>
      <c r="C855" s="34" t="s">
        <v>1125</v>
      </c>
      <c r="D855" s="28"/>
      <c r="E855" s="160" t="s">
        <v>66</v>
      </c>
      <c r="F855" s="160" t="s">
        <v>66</v>
      </c>
      <c r="G855" s="160" t="s">
        <v>66</v>
      </c>
      <c r="H855" s="160" t="s">
        <v>66</v>
      </c>
      <c r="I855" s="34" t="s">
        <v>1455</v>
      </c>
    </row>
    <row r="856" hidden="1">
      <c r="A856" s="26">
        <v>994.0</v>
      </c>
      <c r="B856" s="26" t="s">
        <v>54</v>
      </c>
      <c r="C856" s="34" t="s">
        <v>907</v>
      </c>
      <c r="D856" s="28"/>
      <c r="E856" s="160" t="s">
        <v>66</v>
      </c>
      <c r="F856" s="160" t="s">
        <v>66</v>
      </c>
      <c r="G856" s="160" t="s">
        <v>66</v>
      </c>
      <c r="H856" s="160" t="s">
        <v>66</v>
      </c>
      <c r="I856" s="34" t="s">
        <v>1205</v>
      </c>
    </row>
    <row r="857" hidden="1">
      <c r="A857" s="26">
        <v>995.0</v>
      </c>
      <c r="B857" s="26" t="s">
        <v>54</v>
      </c>
      <c r="C857" s="34" t="s">
        <v>429</v>
      </c>
      <c r="D857" s="28"/>
      <c r="E857" s="160" t="s">
        <v>66</v>
      </c>
      <c r="F857" s="160" t="s">
        <v>66</v>
      </c>
      <c r="G857" s="160" t="s">
        <v>66</v>
      </c>
      <c r="H857" s="160" t="s">
        <v>66</v>
      </c>
      <c r="I857" s="34" t="s">
        <v>675</v>
      </c>
    </row>
    <row r="858" hidden="1">
      <c r="A858" s="26">
        <v>996.0</v>
      </c>
      <c r="B858" s="26" t="s">
        <v>54</v>
      </c>
      <c r="C858" s="34" t="s">
        <v>484</v>
      </c>
      <c r="D858" s="28"/>
      <c r="E858" s="160" t="s">
        <v>66</v>
      </c>
      <c r="F858" s="160" t="s">
        <v>66</v>
      </c>
      <c r="G858" s="160" t="s">
        <v>66</v>
      </c>
      <c r="H858" s="160" t="s">
        <v>66</v>
      </c>
      <c r="I858" s="34" t="s">
        <v>673</v>
      </c>
    </row>
    <row r="859" hidden="1">
      <c r="A859" s="26">
        <v>997.0</v>
      </c>
      <c r="B859" s="26" t="s">
        <v>54</v>
      </c>
      <c r="C859" s="34" t="s">
        <v>1191</v>
      </c>
      <c r="D859" s="28"/>
      <c r="E859" s="160" t="s">
        <v>66</v>
      </c>
      <c r="F859" s="160" t="s">
        <v>66</v>
      </c>
      <c r="G859" s="160" t="s">
        <v>66</v>
      </c>
      <c r="H859" s="160" t="s">
        <v>66</v>
      </c>
      <c r="I859" s="34" t="s">
        <v>675</v>
      </c>
    </row>
    <row r="860" hidden="1">
      <c r="A860" s="26">
        <v>998.0</v>
      </c>
      <c r="B860" s="26" t="s">
        <v>54</v>
      </c>
      <c r="C860" s="34" t="s">
        <v>734</v>
      </c>
      <c r="D860" s="28"/>
      <c r="E860" s="160" t="s">
        <v>66</v>
      </c>
      <c r="F860" s="160" t="s">
        <v>66</v>
      </c>
      <c r="G860" s="160" t="s">
        <v>66</v>
      </c>
      <c r="H860" s="160" t="s">
        <v>66</v>
      </c>
      <c r="I860" s="34" t="s">
        <v>875</v>
      </c>
    </row>
    <row r="861" hidden="1">
      <c r="A861" s="26">
        <v>999.0</v>
      </c>
      <c r="B861" s="26" t="s">
        <v>54</v>
      </c>
      <c r="C861" s="34" t="s">
        <v>1194</v>
      </c>
      <c r="D861" s="28"/>
      <c r="E861" s="160" t="s">
        <v>66</v>
      </c>
      <c r="F861" s="160" t="s">
        <v>66</v>
      </c>
      <c r="G861" s="160" t="s">
        <v>66</v>
      </c>
      <c r="H861" s="160" t="s">
        <v>66</v>
      </c>
      <c r="I861" s="34" t="s">
        <v>1630</v>
      </c>
    </row>
    <row r="862" hidden="1">
      <c r="A862" s="26">
        <v>1000.0</v>
      </c>
      <c r="B862" s="26" t="s">
        <v>54</v>
      </c>
      <c r="C862" s="34" t="s">
        <v>1196</v>
      </c>
      <c r="D862" s="28"/>
      <c r="E862" s="160" t="s">
        <v>66</v>
      </c>
      <c r="F862" s="160" t="s">
        <v>66</v>
      </c>
      <c r="G862" s="160" t="s">
        <v>66</v>
      </c>
      <c r="H862" s="160" t="s">
        <v>66</v>
      </c>
      <c r="I862" s="34" t="s">
        <v>1638</v>
      </c>
    </row>
    <row r="863" hidden="1">
      <c r="A863" s="26">
        <v>1001.0</v>
      </c>
      <c r="B863" s="26" t="s">
        <v>54</v>
      </c>
      <c r="C863" s="34" t="s">
        <v>1198</v>
      </c>
      <c r="D863" s="28"/>
      <c r="E863" s="160" t="s">
        <v>66</v>
      </c>
      <c r="F863" s="160" t="s">
        <v>66</v>
      </c>
      <c r="G863" s="160" t="s">
        <v>66</v>
      </c>
      <c r="H863" s="160" t="s">
        <v>66</v>
      </c>
      <c r="I863" s="34" t="s">
        <v>1644</v>
      </c>
    </row>
    <row r="864" hidden="1">
      <c r="A864" s="26">
        <v>1002.0</v>
      </c>
      <c r="B864" s="26" t="s">
        <v>54</v>
      </c>
      <c r="C864" s="34" t="s">
        <v>1200</v>
      </c>
      <c r="D864" s="28"/>
      <c r="E864" s="160" t="s">
        <v>66</v>
      </c>
      <c r="F864" s="160" t="s">
        <v>66</v>
      </c>
      <c r="G864" s="160" t="s">
        <v>66</v>
      </c>
      <c r="H864" s="160" t="s">
        <v>66</v>
      </c>
      <c r="I864" s="34" t="s">
        <v>1652</v>
      </c>
    </row>
    <row r="865" hidden="1">
      <c r="A865" s="26">
        <v>1003.0</v>
      </c>
      <c r="B865" s="26" t="s">
        <v>54</v>
      </c>
      <c r="C865" s="34" t="s">
        <v>1201</v>
      </c>
      <c r="D865" s="28"/>
      <c r="E865" s="160" t="s">
        <v>66</v>
      </c>
      <c r="F865" s="160" t="s">
        <v>66</v>
      </c>
      <c r="G865" s="160" t="s">
        <v>66</v>
      </c>
      <c r="H865" s="160" t="s">
        <v>66</v>
      </c>
      <c r="I865" s="34" t="s">
        <v>1658</v>
      </c>
    </row>
    <row r="866" hidden="1">
      <c r="A866" s="26">
        <v>1004.0</v>
      </c>
      <c r="B866" s="26" t="s">
        <v>54</v>
      </c>
      <c r="C866" s="34" t="s">
        <v>1082</v>
      </c>
      <c r="D866" s="28"/>
      <c r="E866" s="160" t="s">
        <v>66</v>
      </c>
      <c r="F866" s="160" t="s">
        <v>66</v>
      </c>
      <c r="G866" s="160" t="s">
        <v>66</v>
      </c>
      <c r="H866" s="160" t="s">
        <v>66</v>
      </c>
      <c r="I866" s="34" t="s">
        <v>1084</v>
      </c>
    </row>
    <row r="867" hidden="1">
      <c r="A867" s="26">
        <v>1005.0</v>
      </c>
      <c r="B867" s="26" t="s">
        <v>54</v>
      </c>
      <c r="C867" s="34" t="s">
        <v>1204</v>
      </c>
      <c r="D867" s="28"/>
      <c r="E867" s="160" t="s">
        <v>66</v>
      </c>
      <c r="F867" s="160" t="s">
        <v>66</v>
      </c>
      <c r="G867" s="160" t="s">
        <v>66</v>
      </c>
      <c r="H867" s="160" t="s">
        <v>66</v>
      </c>
      <c r="I867" s="34" t="s">
        <v>675</v>
      </c>
    </row>
    <row r="868" hidden="1">
      <c r="A868" s="26">
        <v>1006.0</v>
      </c>
      <c r="B868" s="26" t="s">
        <v>54</v>
      </c>
      <c r="C868" s="34" t="s">
        <v>1207</v>
      </c>
      <c r="D868" s="28"/>
      <c r="E868" s="160" t="s">
        <v>66</v>
      </c>
      <c r="F868" s="160" t="s">
        <v>66</v>
      </c>
      <c r="G868" s="160" t="s">
        <v>66</v>
      </c>
      <c r="H868" s="160" t="s">
        <v>66</v>
      </c>
      <c r="I868" s="34" t="s">
        <v>1672</v>
      </c>
    </row>
    <row r="869" hidden="1">
      <c r="A869" s="26">
        <v>1007.0</v>
      </c>
      <c r="B869" s="26" t="s">
        <v>54</v>
      </c>
      <c r="C869" s="34" t="s">
        <v>1210</v>
      </c>
      <c r="D869" s="28"/>
      <c r="E869" s="160" t="s">
        <v>66</v>
      </c>
      <c r="F869" s="160" t="s">
        <v>66</v>
      </c>
      <c r="G869" s="160" t="s">
        <v>66</v>
      </c>
      <c r="H869" s="160" t="s">
        <v>66</v>
      </c>
      <c r="I869" s="34" t="s">
        <v>1677</v>
      </c>
    </row>
    <row r="870" hidden="1">
      <c r="A870" s="26">
        <v>1008.0</v>
      </c>
      <c r="B870" s="26" t="s">
        <v>54</v>
      </c>
      <c r="C870" s="34" t="s">
        <v>936</v>
      </c>
      <c r="D870" s="28"/>
      <c r="E870" s="160" t="s">
        <v>66</v>
      </c>
      <c r="F870" s="160" t="s">
        <v>66</v>
      </c>
      <c r="G870" s="160" t="s">
        <v>66</v>
      </c>
      <c r="H870" s="160" t="s">
        <v>66</v>
      </c>
      <c r="I870" s="34" t="s">
        <v>1253</v>
      </c>
    </row>
    <row r="871" hidden="1">
      <c r="A871" s="26">
        <v>1009.0</v>
      </c>
      <c r="B871" s="26" t="s">
        <v>54</v>
      </c>
      <c r="C871" s="34" t="s">
        <v>1212</v>
      </c>
      <c r="D871" s="28"/>
      <c r="E871" s="160" t="s">
        <v>66</v>
      </c>
      <c r="F871" s="160" t="s">
        <v>66</v>
      </c>
      <c r="G871" s="160" t="s">
        <v>66</v>
      </c>
      <c r="H871" s="160" t="s">
        <v>66</v>
      </c>
      <c r="I871" s="34" t="s">
        <v>1687</v>
      </c>
    </row>
    <row r="872" hidden="1">
      <c r="A872" s="26">
        <v>1010.0</v>
      </c>
      <c r="B872" s="26" t="s">
        <v>54</v>
      </c>
      <c r="C872" s="34" t="s">
        <v>1114</v>
      </c>
      <c r="D872" s="28"/>
      <c r="E872" s="160" t="s">
        <v>66</v>
      </c>
      <c r="F872" s="160" t="s">
        <v>66</v>
      </c>
      <c r="G872" s="160" t="s">
        <v>66</v>
      </c>
      <c r="H872" s="160" t="s">
        <v>66</v>
      </c>
      <c r="I872" s="34" t="s">
        <v>1442</v>
      </c>
    </row>
    <row r="873" hidden="1">
      <c r="A873" s="26">
        <v>1011.0</v>
      </c>
      <c r="B873" s="26" t="s">
        <v>54</v>
      </c>
      <c r="C873" s="34" t="s">
        <v>450</v>
      </c>
      <c r="D873" s="28"/>
      <c r="E873" s="160" t="s">
        <v>66</v>
      </c>
      <c r="F873" s="160" t="s">
        <v>66</v>
      </c>
      <c r="G873" s="160" t="s">
        <v>66</v>
      </c>
      <c r="H873" s="160" t="s">
        <v>66</v>
      </c>
      <c r="I873" s="34" t="s">
        <v>1423</v>
      </c>
    </row>
    <row r="874" hidden="1">
      <c r="A874" s="26">
        <v>1012.0</v>
      </c>
      <c r="B874" s="26" t="s">
        <v>54</v>
      </c>
      <c r="C874" s="34" t="s">
        <v>1214</v>
      </c>
      <c r="D874" s="28"/>
      <c r="E874" s="160" t="s">
        <v>66</v>
      </c>
      <c r="F874" s="160" t="s">
        <v>66</v>
      </c>
      <c r="G874" s="160" t="s">
        <v>66</v>
      </c>
      <c r="H874" s="160" t="s">
        <v>66</v>
      </c>
      <c r="I874" s="34" t="s">
        <v>1699</v>
      </c>
    </row>
    <row r="875" hidden="1">
      <c r="A875" s="26">
        <v>1013.0</v>
      </c>
      <c r="B875" s="26" t="s">
        <v>54</v>
      </c>
      <c r="C875" s="34" t="s">
        <v>1216</v>
      </c>
      <c r="D875" s="28"/>
      <c r="E875" s="160" t="s">
        <v>66</v>
      </c>
      <c r="F875" s="160" t="s">
        <v>66</v>
      </c>
      <c r="G875" s="160" t="s">
        <v>66</v>
      </c>
      <c r="H875" s="160" t="s">
        <v>66</v>
      </c>
      <c r="I875" s="34" t="s">
        <v>1709</v>
      </c>
    </row>
    <row r="876" hidden="1">
      <c r="A876" s="26">
        <v>1014.0</v>
      </c>
      <c r="B876" s="26" t="s">
        <v>54</v>
      </c>
      <c r="C876" s="34" t="s">
        <v>987</v>
      </c>
      <c r="D876" s="28"/>
      <c r="E876" s="160" t="s">
        <v>66</v>
      </c>
      <c r="F876" s="160" t="s">
        <v>66</v>
      </c>
      <c r="G876" s="160" t="s">
        <v>66</v>
      </c>
      <c r="H876" s="160" t="s">
        <v>66</v>
      </c>
      <c r="I876" s="34" t="s">
        <v>1319</v>
      </c>
    </row>
    <row r="877" hidden="1">
      <c r="A877" s="26">
        <v>1015.0</v>
      </c>
      <c r="B877" s="26" t="s">
        <v>54</v>
      </c>
      <c r="C877" s="34" t="s">
        <v>1129</v>
      </c>
      <c r="D877" s="28"/>
      <c r="E877" s="160" t="s">
        <v>66</v>
      </c>
      <c r="F877" s="160" t="s">
        <v>66</v>
      </c>
      <c r="G877" s="160" t="s">
        <v>66</v>
      </c>
      <c r="H877" s="160" t="s">
        <v>66</v>
      </c>
      <c r="I877" s="34" t="s">
        <v>1716</v>
      </c>
    </row>
    <row r="878" hidden="1">
      <c r="A878" s="26">
        <v>1016.0</v>
      </c>
      <c r="B878" s="26" t="s">
        <v>54</v>
      </c>
      <c r="C878" s="34" t="s">
        <v>1104</v>
      </c>
      <c r="D878" s="28"/>
      <c r="E878" s="160" t="s">
        <v>66</v>
      </c>
      <c r="F878" s="160" t="s">
        <v>66</v>
      </c>
      <c r="G878" s="160" t="s">
        <v>66</v>
      </c>
      <c r="H878" s="160" t="s">
        <v>66</v>
      </c>
      <c r="I878" s="34" t="s">
        <v>1428</v>
      </c>
    </row>
    <row r="879" hidden="1">
      <c r="A879" s="26">
        <v>1017.0</v>
      </c>
      <c r="B879" s="26" t="s">
        <v>54</v>
      </c>
      <c r="C879" s="34" t="s">
        <v>412</v>
      </c>
      <c r="D879" s="28"/>
      <c r="E879" s="160" t="s">
        <v>66</v>
      </c>
      <c r="F879" s="160" t="s">
        <v>66</v>
      </c>
      <c r="G879" s="160" t="s">
        <v>66</v>
      </c>
      <c r="H879" s="160" t="s">
        <v>66</v>
      </c>
      <c r="I879" s="34" t="s">
        <v>1338</v>
      </c>
    </row>
    <row r="880" hidden="1">
      <c r="A880" s="26">
        <v>1018.0</v>
      </c>
      <c r="B880" s="26" t="s">
        <v>54</v>
      </c>
      <c r="C880" s="34" t="s">
        <v>1222</v>
      </c>
      <c r="D880" s="28"/>
      <c r="E880" s="160" t="s">
        <v>66</v>
      </c>
      <c r="F880" s="160" t="s">
        <v>66</v>
      </c>
      <c r="G880" s="160" t="s">
        <v>66</v>
      </c>
      <c r="H880" s="160" t="s">
        <v>66</v>
      </c>
      <c r="I880" s="34" t="s">
        <v>1727</v>
      </c>
    </row>
    <row r="881" hidden="1">
      <c r="A881" s="26">
        <v>1019.0</v>
      </c>
      <c r="B881" s="26" t="s">
        <v>54</v>
      </c>
      <c r="C881" s="34" t="s">
        <v>256</v>
      </c>
      <c r="D881" s="28"/>
      <c r="E881" s="160" t="s">
        <v>66</v>
      </c>
      <c r="F881" s="160" t="s">
        <v>66</v>
      </c>
      <c r="G881" s="160" t="s">
        <v>66</v>
      </c>
      <c r="H881" s="160" t="s">
        <v>66</v>
      </c>
      <c r="I881" s="34" t="s">
        <v>1731</v>
      </c>
    </row>
    <row r="882" hidden="1">
      <c r="A882" s="26">
        <v>1020.0</v>
      </c>
      <c r="B882" s="26" t="s">
        <v>54</v>
      </c>
      <c r="C882" s="34" t="s">
        <v>628</v>
      </c>
      <c r="D882" s="28"/>
      <c r="E882" s="160" t="s">
        <v>66</v>
      </c>
      <c r="F882" s="160" t="s">
        <v>66</v>
      </c>
      <c r="G882" s="160" t="s">
        <v>66</v>
      </c>
      <c r="H882" s="160" t="s">
        <v>66</v>
      </c>
      <c r="I882" s="34" t="s">
        <v>735</v>
      </c>
    </row>
    <row r="883" hidden="1">
      <c r="A883" s="26">
        <v>1021.0</v>
      </c>
      <c r="B883" s="26" t="s">
        <v>54</v>
      </c>
      <c r="C883" s="34" t="s">
        <v>1226</v>
      </c>
      <c r="D883" s="28"/>
      <c r="E883" s="160" t="s">
        <v>66</v>
      </c>
      <c r="F883" s="160" t="s">
        <v>66</v>
      </c>
      <c r="G883" s="160" t="s">
        <v>66</v>
      </c>
      <c r="H883" s="160" t="s">
        <v>66</v>
      </c>
      <c r="I883" s="34" t="s">
        <v>1737</v>
      </c>
    </row>
    <row r="884" hidden="1">
      <c r="A884" s="26">
        <v>1022.0</v>
      </c>
      <c r="B884" s="26" t="s">
        <v>54</v>
      </c>
      <c r="C884" s="34" t="s">
        <v>452</v>
      </c>
      <c r="D884" s="28"/>
      <c r="E884" s="160" t="s">
        <v>66</v>
      </c>
      <c r="F884" s="160" t="s">
        <v>66</v>
      </c>
      <c r="G884" s="160" t="s">
        <v>66</v>
      </c>
      <c r="H884" s="160" t="s">
        <v>66</v>
      </c>
      <c r="I884" s="34" t="s">
        <v>675</v>
      </c>
    </row>
    <row r="885" hidden="1">
      <c r="A885" s="26">
        <v>1023.0</v>
      </c>
      <c r="B885" s="26" t="s">
        <v>54</v>
      </c>
      <c r="C885" s="34" t="s">
        <v>1117</v>
      </c>
      <c r="D885" s="28"/>
      <c r="E885" s="160" t="s">
        <v>66</v>
      </c>
      <c r="F885" s="160" t="s">
        <v>66</v>
      </c>
      <c r="G885" s="160" t="s">
        <v>66</v>
      </c>
      <c r="H885" s="160" t="s">
        <v>66</v>
      </c>
      <c r="I885" s="34" t="s">
        <v>1447</v>
      </c>
    </row>
    <row r="886" hidden="1">
      <c r="A886" s="26">
        <v>1024.0</v>
      </c>
      <c r="B886" s="26" t="s">
        <v>54</v>
      </c>
      <c r="C886" s="34" t="s">
        <v>642</v>
      </c>
      <c r="D886" s="28"/>
      <c r="E886" s="160" t="s">
        <v>66</v>
      </c>
      <c r="F886" s="160" t="s">
        <v>66</v>
      </c>
      <c r="G886" s="160" t="s">
        <v>66</v>
      </c>
      <c r="H886" s="160" t="s">
        <v>66</v>
      </c>
      <c r="I886" s="34" t="s">
        <v>762</v>
      </c>
    </row>
    <row r="887" hidden="1">
      <c r="A887" s="26">
        <v>1025.0</v>
      </c>
      <c r="B887" s="26" t="s">
        <v>54</v>
      </c>
      <c r="C887" s="34" t="s">
        <v>194</v>
      </c>
      <c r="D887" s="28"/>
      <c r="E887" s="160" t="s">
        <v>66</v>
      </c>
      <c r="F887" s="160" t="s">
        <v>66</v>
      </c>
      <c r="G887" s="160" t="s">
        <v>66</v>
      </c>
      <c r="H887" s="160" t="s">
        <v>66</v>
      </c>
      <c r="I887" s="34" t="s">
        <v>1169</v>
      </c>
    </row>
    <row r="888" hidden="1">
      <c r="A888" s="26">
        <v>1026.0</v>
      </c>
      <c r="B888" s="26" t="s">
        <v>54</v>
      </c>
      <c r="C888" s="34" t="s">
        <v>605</v>
      </c>
      <c r="D888" s="28"/>
      <c r="E888" s="160" t="s">
        <v>66</v>
      </c>
      <c r="F888" s="160" t="s">
        <v>66</v>
      </c>
      <c r="G888" s="160" t="s">
        <v>66</v>
      </c>
      <c r="H888" s="160" t="s">
        <v>66</v>
      </c>
      <c r="I888" s="34" t="s">
        <v>683</v>
      </c>
    </row>
    <row r="889" hidden="1">
      <c r="A889" s="26">
        <v>1027.0</v>
      </c>
      <c r="B889" s="26" t="s">
        <v>54</v>
      </c>
      <c r="C889" s="34" t="s">
        <v>1232</v>
      </c>
      <c r="D889" s="28"/>
      <c r="E889" s="160" t="s">
        <v>66</v>
      </c>
      <c r="F889" s="160" t="s">
        <v>66</v>
      </c>
      <c r="G889" s="160" t="s">
        <v>66</v>
      </c>
      <c r="H889" s="160" t="s">
        <v>66</v>
      </c>
      <c r="I889" s="34" t="s">
        <v>1755</v>
      </c>
    </row>
    <row r="890" hidden="1">
      <c r="A890" s="26">
        <v>1028.0</v>
      </c>
      <c r="B890" s="26" t="s">
        <v>54</v>
      </c>
      <c r="C890" s="34" t="s">
        <v>1233</v>
      </c>
      <c r="D890" s="28"/>
      <c r="E890" s="160" t="s">
        <v>66</v>
      </c>
      <c r="F890" s="160" t="s">
        <v>66</v>
      </c>
      <c r="G890" s="160" t="s">
        <v>66</v>
      </c>
      <c r="H890" s="160" t="s">
        <v>66</v>
      </c>
      <c r="I890" s="34" t="s">
        <v>1760</v>
      </c>
    </row>
    <row r="891" hidden="1">
      <c r="A891" s="26">
        <v>1029.0</v>
      </c>
      <c r="B891" s="26" t="s">
        <v>54</v>
      </c>
      <c r="C891" s="34" t="s">
        <v>553</v>
      </c>
      <c r="D891" s="28"/>
      <c r="E891" s="160" t="s">
        <v>66</v>
      </c>
      <c r="F891" s="160" t="s">
        <v>66</v>
      </c>
      <c r="G891" s="160" t="s">
        <v>66</v>
      </c>
      <c r="H891" s="160" t="s">
        <v>66</v>
      </c>
      <c r="I891" s="34" t="s">
        <v>1235</v>
      </c>
    </row>
    <row r="892" hidden="1">
      <c r="A892" s="26">
        <v>1030.0</v>
      </c>
      <c r="B892" s="26" t="s">
        <v>54</v>
      </c>
      <c r="C892" s="34" t="s">
        <v>973</v>
      </c>
      <c r="D892" s="28"/>
      <c r="E892" s="160" t="s">
        <v>66</v>
      </c>
      <c r="F892" s="160" t="s">
        <v>66</v>
      </c>
      <c r="G892" s="160" t="s">
        <v>66</v>
      </c>
      <c r="H892" s="160" t="s">
        <v>66</v>
      </c>
      <c r="I892" s="34" t="s">
        <v>1299</v>
      </c>
    </row>
    <row r="893" hidden="1">
      <c r="A893" s="26">
        <v>1031.0</v>
      </c>
      <c r="B893" s="26" t="s">
        <v>54</v>
      </c>
      <c r="C893" s="34" t="s">
        <v>452</v>
      </c>
      <c r="D893" s="28"/>
      <c r="E893" s="160" t="s">
        <v>66</v>
      </c>
      <c r="F893" s="160" t="s">
        <v>66</v>
      </c>
      <c r="G893" s="160" t="s">
        <v>66</v>
      </c>
      <c r="H893" s="160" t="s">
        <v>66</v>
      </c>
      <c r="I893" s="34" t="s">
        <v>675</v>
      </c>
    </row>
    <row r="894" hidden="1">
      <c r="A894" s="26">
        <v>1032.0</v>
      </c>
      <c r="B894" s="26" t="s">
        <v>54</v>
      </c>
      <c r="C894" s="34" t="s">
        <v>1236</v>
      </c>
      <c r="D894" s="28"/>
      <c r="E894" s="160" t="s">
        <v>66</v>
      </c>
      <c r="F894" s="160" t="s">
        <v>66</v>
      </c>
      <c r="G894" s="160" t="s">
        <v>66</v>
      </c>
      <c r="H894" s="160" t="s">
        <v>66</v>
      </c>
      <c r="I894" s="34" t="s">
        <v>675</v>
      </c>
    </row>
    <row r="895" hidden="1">
      <c r="A895" s="26">
        <v>1033.0</v>
      </c>
      <c r="B895" s="26" t="s">
        <v>54</v>
      </c>
      <c r="C895" s="34" t="s">
        <v>1239</v>
      </c>
      <c r="D895" s="28"/>
      <c r="E895" s="160" t="s">
        <v>66</v>
      </c>
      <c r="F895" s="160" t="s">
        <v>66</v>
      </c>
      <c r="G895" s="160" t="s">
        <v>66</v>
      </c>
      <c r="H895" s="160" t="s">
        <v>66</v>
      </c>
      <c r="I895" s="34" t="s">
        <v>831</v>
      </c>
    </row>
    <row r="896" hidden="1">
      <c r="A896" s="26">
        <v>1034.0</v>
      </c>
      <c r="B896" s="26" t="s">
        <v>54</v>
      </c>
      <c r="C896" s="34" t="s">
        <v>1156</v>
      </c>
      <c r="D896" s="28"/>
      <c r="E896" s="160" t="s">
        <v>66</v>
      </c>
      <c r="F896" s="160" t="s">
        <v>66</v>
      </c>
      <c r="G896" s="160" t="s">
        <v>66</v>
      </c>
      <c r="H896" s="160" t="s">
        <v>66</v>
      </c>
      <c r="I896" s="34" t="s">
        <v>1517</v>
      </c>
    </row>
    <row r="897" hidden="1">
      <c r="A897" s="26">
        <v>1035.0</v>
      </c>
      <c r="B897" s="26" t="s">
        <v>54</v>
      </c>
      <c r="C897" s="34" t="s">
        <v>1165</v>
      </c>
      <c r="D897" s="28"/>
      <c r="E897" s="160" t="s">
        <v>66</v>
      </c>
      <c r="F897" s="160" t="s">
        <v>66</v>
      </c>
      <c r="G897" s="160" t="s">
        <v>66</v>
      </c>
      <c r="H897" s="160" t="s">
        <v>66</v>
      </c>
      <c r="I897" s="34" t="s">
        <v>1541</v>
      </c>
    </row>
    <row r="898" hidden="1">
      <c r="A898" s="26">
        <v>1036.0</v>
      </c>
      <c r="B898" s="26" t="s">
        <v>54</v>
      </c>
      <c r="C898" s="34" t="s">
        <v>719</v>
      </c>
      <c r="D898" s="28"/>
      <c r="E898" s="160" t="s">
        <v>66</v>
      </c>
      <c r="F898" s="160" t="s">
        <v>66</v>
      </c>
      <c r="G898" s="160" t="s">
        <v>66</v>
      </c>
      <c r="H898" s="160" t="s">
        <v>66</v>
      </c>
      <c r="I898" s="34" t="s">
        <v>853</v>
      </c>
    </row>
    <row r="899" hidden="1">
      <c r="A899" s="26">
        <v>1037.0</v>
      </c>
      <c r="B899" s="26" t="s">
        <v>54</v>
      </c>
      <c r="C899" s="34" t="s">
        <v>556</v>
      </c>
      <c r="D899" s="28"/>
      <c r="E899" s="160" t="s">
        <v>66</v>
      </c>
      <c r="F899" s="160" t="s">
        <v>66</v>
      </c>
      <c r="G899" s="160" t="s">
        <v>66</v>
      </c>
      <c r="H899" s="160" t="s">
        <v>66</v>
      </c>
      <c r="I899" s="34" t="s">
        <v>1780</v>
      </c>
    </row>
    <row r="900" hidden="1">
      <c r="A900" s="26">
        <v>1038.0</v>
      </c>
      <c r="B900" s="26" t="s">
        <v>54</v>
      </c>
      <c r="C900" s="34" t="s">
        <v>1241</v>
      </c>
      <c r="D900" s="28"/>
      <c r="E900" s="160" t="s">
        <v>66</v>
      </c>
      <c r="F900" s="160" t="s">
        <v>66</v>
      </c>
      <c r="G900" s="160" t="s">
        <v>66</v>
      </c>
      <c r="H900" s="160" t="s">
        <v>66</v>
      </c>
      <c r="I900" s="34" t="s">
        <v>1784</v>
      </c>
    </row>
    <row r="901" hidden="1">
      <c r="A901" s="26">
        <v>1039.0</v>
      </c>
      <c r="B901" s="26" t="s">
        <v>54</v>
      </c>
      <c r="C901" s="34" t="s">
        <v>1244</v>
      </c>
      <c r="D901" s="28"/>
      <c r="E901" s="160" t="s">
        <v>66</v>
      </c>
      <c r="F901" s="160" t="s">
        <v>66</v>
      </c>
      <c r="G901" s="160" t="s">
        <v>66</v>
      </c>
      <c r="H901" s="160" t="s">
        <v>66</v>
      </c>
      <c r="I901" s="34" t="s">
        <v>1789</v>
      </c>
    </row>
    <row r="902" hidden="1">
      <c r="A902" s="26">
        <v>1040.0</v>
      </c>
      <c r="B902" s="26" t="s">
        <v>54</v>
      </c>
      <c r="C902" s="34" t="s">
        <v>1247</v>
      </c>
      <c r="D902" s="28"/>
      <c r="E902" s="160" t="s">
        <v>66</v>
      </c>
      <c r="F902" s="160" t="s">
        <v>66</v>
      </c>
      <c r="G902" s="160" t="s">
        <v>66</v>
      </c>
      <c r="H902" s="160" t="s">
        <v>66</v>
      </c>
      <c r="I902" s="34" t="s">
        <v>2505</v>
      </c>
    </row>
    <row r="903" hidden="1">
      <c r="A903" s="26">
        <v>1041.0</v>
      </c>
      <c r="B903" s="26" t="s">
        <v>54</v>
      </c>
      <c r="C903" s="34" t="s">
        <v>618</v>
      </c>
      <c r="D903" s="28"/>
      <c r="E903" s="160" t="s">
        <v>66</v>
      </c>
      <c r="F903" s="160" t="s">
        <v>66</v>
      </c>
      <c r="G903" s="160" t="s">
        <v>66</v>
      </c>
      <c r="H903" s="160" t="s">
        <v>66</v>
      </c>
      <c r="I903" s="34" t="s">
        <v>715</v>
      </c>
    </row>
    <row r="904" hidden="1">
      <c r="A904" s="26">
        <v>1042.0</v>
      </c>
      <c r="B904" s="26" t="s">
        <v>54</v>
      </c>
      <c r="C904" s="34" t="s">
        <v>1249</v>
      </c>
      <c r="D904" s="28"/>
      <c r="E904" s="160" t="s">
        <v>66</v>
      </c>
      <c r="F904" s="160" t="s">
        <v>66</v>
      </c>
      <c r="G904" s="160" t="s">
        <v>66</v>
      </c>
      <c r="H904" s="160" t="s">
        <v>66</v>
      </c>
      <c r="I904" s="34" t="s">
        <v>1802</v>
      </c>
    </row>
    <row r="905" hidden="1">
      <c r="A905" s="26">
        <v>1043.0</v>
      </c>
      <c r="B905" s="26" t="s">
        <v>54</v>
      </c>
      <c r="C905" s="34" t="s">
        <v>523</v>
      </c>
      <c r="D905" s="28"/>
      <c r="E905" s="160" t="s">
        <v>66</v>
      </c>
      <c r="F905" s="160" t="s">
        <v>66</v>
      </c>
      <c r="G905" s="160" t="s">
        <v>66</v>
      </c>
      <c r="H905" s="160" t="s">
        <v>66</v>
      </c>
      <c r="I905" s="34" t="s">
        <v>1667</v>
      </c>
    </row>
    <row r="906" hidden="1">
      <c r="A906" s="26">
        <v>1044.0</v>
      </c>
      <c r="B906" s="26" t="s">
        <v>54</v>
      </c>
      <c r="C906" s="34" t="s">
        <v>1251</v>
      </c>
      <c r="D906" s="28"/>
      <c r="E906" s="160" t="s">
        <v>66</v>
      </c>
      <c r="F906" s="160" t="s">
        <v>66</v>
      </c>
      <c r="G906" s="160" t="s">
        <v>66</v>
      </c>
      <c r="H906" s="160" t="s">
        <v>66</v>
      </c>
      <c r="I906" s="34" t="s">
        <v>1806</v>
      </c>
    </row>
    <row r="907" hidden="1">
      <c r="A907" s="26">
        <v>1045.0</v>
      </c>
      <c r="B907" s="26" t="s">
        <v>54</v>
      </c>
      <c r="C907" s="34" t="s">
        <v>1117</v>
      </c>
      <c r="D907" s="28"/>
      <c r="E907" s="160" t="s">
        <v>66</v>
      </c>
      <c r="F907" s="160" t="s">
        <v>66</v>
      </c>
      <c r="G907" s="160" t="s">
        <v>66</v>
      </c>
      <c r="H907" s="160" t="s">
        <v>66</v>
      </c>
      <c r="I907" s="34" t="s">
        <v>1447</v>
      </c>
    </row>
    <row r="908" hidden="1">
      <c r="A908" s="26">
        <v>1046.0</v>
      </c>
      <c r="B908" s="26" t="s">
        <v>54</v>
      </c>
      <c r="C908" s="34" t="s">
        <v>1256</v>
      </c>
      <c r="D908" s="28"/>
      <c r="E908" s="160" t="s">
        <v>66</v>
      </c>
      <c r="F908" s="160" t="s">
        <v>66</v>
      </c>
      <c r="G908" s="160" t="s">
        <v>66</v>
      </c>
      <c r="H908" s="160" t="s">
        <v>66</v>
      </c>
      <c r="I908" s="34" t="s">
        <v>1812</v>
      </c>
    </row>
    <row r="909" hidden="1">
      <c r="A909" s="26">
        <v>1047.0</v>
      </c>
      <c r="B909" s="26" t="s">
        <v>54</v>
      </c>
      <c r="C909" s="34" t="s">
        <v>1258</v>
      </c>
      <c r="D909" s="28"/>
      <c r="E909" s="160" t="s">
        <v>66</v>
      </c>
      <c r="F909" s="160" t="s">
        <v>66</v>
      </c>
      <c r="G909" s="160" t="s">
        <v>66</v>
      </c>
      <c r="H909" s="160" t="s">
        <v>66</v>
      </c>
      <c r="I909" s="34" t="s">
        <v>1817</v>
      </c>
    </row>
    <row r="910" hidden="1">
      <c r="A910" s="26">
        <v>1048.0</v>
      </c>
      <c r="B910" s="26" t="s">
        <v>54</v>
      </c>
      <c r="C910" s="34" t="s">
        <v>1261</v>
      </c>
      <c r="D910" s="28"/>
      <c r="E910" s="160" t="s">
        <v>66</v>
      </c>
      <c r="F910" s="160" t="s">
        <v>66</v>
      </c>
      <c r="G910" s="160" t="s">
        <v>66</v>
      </c>
      <c r="H910" s="160" t="s">
        <v>66</v>
      </c>
      <c r="I910" s="34" t="s">
        <v>1824</v>
      </c>
    </row>
    <row r="911" hidden="1">
      <c r="A911" s="26">
        <v>1049.0</v>
      </c>
      <c r="B911" s="26" t="s">
        <v>54</v>
      </c>
      <c r="C911" s="34" t="s">
        <v>1150</v>
      </c>
      <c r="D911" s="28"/>
      <c r="E911" s="160" t="s">
        <v>66</v>
      </c>
      <c r="F911" s="160" t="s">
        <v>66</v>
      </c>
      <c r="G911" s="160" t="s">
        <v>66</v>
      </c>
      <c r="H911" s="160" t="s">
        <v>66</v>
      </c>
      <c r="I911" s="34" t="s">
        <v>1501</v>
      </c>
    </row>
    <row r="912" hidden="1">
      <c r="A912" s="26">
        <v>1050.0</v>
      </c>
      <c r="B912" s="26" t="s">
        <v>54</v>
      </c>
      <c r="C912" s="34" t="s">
        <v>451</v>
      </c>
      <c r="D912" s="28"/>
      <c r="E912" s="160" t="s">
        <v>66</v>
      </c>
      <c r="F912" s="160" t="s">
        <v>66</v>
      </c>
      <c r="G912" s="160" t="s">
        <v>66</v>
      </c>
      <c r="H912" s="160" t="s">
        <v>66</v>
      </c>
      <c r="I912" s="34" t="s">
        <v>1227</v>
      </c>
    </row>
    <row r="913" hidden="1">
      <c r="A913" s="26">
        <v>1051.0</v>
      </c>
      <c r="B913" s="26" t="s">
        <v>54</v>
      </c>
      <c r="C913" s="34" t="s">
        <v>697</v>
      </c>
      <c r="D913" s="28"/>
      <c r="E913" s="160" t="s">
        <v>66</v>
      </c>
      <c r="F913" s="160" t="s">
        <v>66</v>
      </c>
      <c r="G913" s="160" t="s">
        <v>66</v>
      </c>
      <c r="H913" s="160" t="s">
        <v>66</v>
      </c>
      <c r="I913" s="34" t="s">
        <v>831</v>
      </c>
    </row>
    <row r="914" hidden="1">
      <c r="A914" s="26">
        <v>1052.0</v>
      </c>
      <c r="B914" s="26" t="s">
        <v>54</v>
      </c>
      <c r="C914" s="34" t="s">
        <v>1265</v>
      </c>
      <c r="D914" s="28"/>
      <c r="E914" s="160" t="s">
        <v>66</v>
      </c>
      <c r="F914" s="160" t="s">
        <v>66</v>
      </c>
      <c r="G914" s="160" t="s">
        <v>66</v>
      </c>
      <c r="H914" s="160" t="s">
        <v>66</v>
      </c>
      <c r="I914" s="34" t="s">
        <v>1837</v>
      </c>
    </row>
    <row r="915" hidden="1">
      <c r="A915" s="26">
        <v>1053.0</v>
      </c>
      <c r="B915" s="26" t="s">
        <v>54</v>
      </c>
      <c r="C915" s="34" t="s">
        <v>751</v>
      </c>
      <c r="D915" s="28"/>
      <c r="E915" s="160" t="s">
        <v>66</v>
      </c>
      <c r="F915" s="160" t="s">
        <v>66</v>
      </c>
      <c r="G915" s="160" t="s">
        <v>66</v>
      </c>
      <c r="H915" s="160" t="s">
        <v>66</v>
      </c>
      <c r="I915" s="34" t="s">
        <v>891</v>
      </c>
    </row>
    <row r="916" hidden="1">
      <c r="A916" s="26">
        <v>1054.0</v>
      </c>
      <c r="B916" s="26" t="s">
        <v>54</v>
      </c>
      <c r="C916" s="34" t="s">
        <v>1267</v>
      </c>
      <c r="D916" s="28"/>
      <c r="E916" s="160" t="s">
        <v>66</v>
      </c>
      <c r="F916" s="160" t="s">
        <v>66</v>
      </c>
      <c r="G916" s="160" t="s">
        <v>66</v>
      </c>
      <c r="H916" s="160" t="s">
        <v>66</v>
      </c>
      <c r="I916" s="34" t="s">
        <v>1843</v>
      </c>
    </row>
    <row r="917" hidden="1">
      <c r="A917" s="26">
        <v>1055.0</v>
      </c>
      <c r="B917" s="26" t="s">
        <v>54</v>
      </c>
      <c r="C917" s="34" t="s">
        <v>1268</v>
      </c>
      <c r="D917" s="28"/>
      <c r="E917" s="160" t="s">
        <v>66</v>
      </c>
      <c r="F917" s="160" t="s">
        <v>66</v>
      </c>
      <c r="G917" s="160" t="s">
        <v>66</v>
      </c>
      <c r="H917" s="160" t="s">
        <v>66</v>
      </c>
      <c r="I917" s="34" t="s">
        <v>1850</v>
      </c>
    </row>
    <row r="918" hidden="1">
      <c r="A918" s="26">
        <v>1056.0</v>
      </c>
      <c r="B918" s="26" t="s">
        <v>54</v>
      </c>
      <c r="C918" s="34" t="s">
        <v>1270</v>
      </c>
      <c r="D918" s="28"/>
      <c r="E918" s="160" t="s">
        <v>66</v>
      </c>
      <c r="F918" s="160" t="s">
        <v>66</v>
      </c>
      <c r="G918" s="160" t="s">
        <v>66</v>
      </c>
      <c r="H918" s="160" t="s">
        <v>66</v>
      </c>
      <c r="I918" s="34" t="s">
        <v>1240</v>
      </c>
    </row>
    <row r="919" hidden="1">
      <c r="A919" s="26">
        <v>1057.0</v>
      </c>
      <c r="B919" s="26" t="s">
        <v>54</v>
      </c>
      <c r="C919" s="34" t="s">
        <v>1272</v>
      </c>
      <c r="D919" s="28"/>
      <c r="E919" s="160" t="s">
        <v>66</v>
      </c>
      <c r="F919" s="160" t="s">
        <v>66</v>
      </c>
      <c r="G919" s="160" t="s">
        <v>66</v>
      </c>
      <c r="H919" s="160" t="s">
        <v>66</v>
      </c>
      <c r="I919" s="34" t="s">
        <v>1859</v>
      </c>
    </row>
    <row r="920" hidden="1">
      <c r="A920" s="26">
        <v>1058.0</v>
      </c>
      <c r="B920" s="26" t="s">
        <v>54</v>
      </c>
      <c r="C920" s="34" t="s">
        <v>1265</v>
      </c>
      <c r="D920" s="28"/>
      <c r="E920" s="160" t="s">
        <v>66</v>
      </c>
      <c r="F920" s="160" t="s">
        <v>66</v>
      </c>
      <c r="G920" s="160" t="s">
        <v>66</v>
      </c>
      <c r="H920" s="160" t="s">
        <v>66</v>
      </c>
      <c r="I920" s="34" t="s">
        <v>1837</v>
      </c>
    </row>
    <row r="921" hidden="1">
      <c r="A921" s="26">
        <v>1059.0</v>
      </c>
      <c r="B921" s="26" t="s">
        <v>54</v>
      </c>
      <c r="C921" s="34" t="s">
        <v>1274</v>
      </c>
      <c r="D921" s="28"/>
      <c r="E921" s="160" t="s">
        <v>66</v>
      </c>
      <c r="F921" s="160" t="s">
        <v>66</v>
      </c>
      <c r="G921" s="160" t="s">
        <v>66</v>
      </c>
      <c r="H921" s="160" t="s">
        <v>66</v>
      </c>
      <c r="I921" s="34" t="s">
        <v>1863</v>
      </c>
    </row>
    <row r="922" hidden="1">
      <c r="A922" s="26">
        <v>1060.0</v>
      </c>
      <c r="B922" s="26" t="s">
        <v>54</v>
      </c>
      <c r="C922" s="34" t="s">
        <v>1277</v>
      </c>
      <c r="D922" s="28"/>
      <c r="E922" s="160" t="s">
        <v>66</v>
      </c>
      <c r="F922" s="160" t="s">
        <v>66</v>
      </c>
      <c r="G922" s="160" t="s">
        <v>66</v>
      </c>
      <c r="H922" s="160" t="s">
        <v>66</v>
      </c>
      <c r="I922" s="34" t="s">
        <v>1866</v>
      </c>
    </row>
    <row r="923" hidden="1">
      <c r="A923" s="26">
        <v>1061.0</v>
      </c>
      <c r="B923" s="26" t="s">
        <v>54</v>
      </c>
      <c r="C923" s="34" t="s">
        <v>1145</v>
      </c>
      <c r="D923" s="28"/>
      <c r="E923" s="160" t="s">
        <v>66</v>
      </c>
      <c r="F923" s="160" t="s">
        <v>66</v>
      </c>
      <c r="G923" s="160" t="s">
        <v>66</v>
      </c>
      <c r="H923" s="160" t="s">
        <v>66</v>
      </c>
      <c r="I923" s="34" t="s">
        <v>1488</v>
      </c>
    </row>
    <row r="924" hidden="1">
      <c r="A924" s="26">
        <v>1062.0</v>
      </c>
      <c r="B924" s="26" t="s">
        <v>54</v>
      </c>
      <c r="C924" s="34" t="s">
        <v>1277</v>
      </c>
      <c r="D924" s="28"/>
      <c r="E924" s="160" t="s">
        <v>66</v>
      </c>
      <c r="F924" s="160" t="s">
        <v>66</v>
      </c>
      <c r="G924" s="160" t="s">
        <v>66</v>
      </c>
      <c r="H924" s="160" t="s">
        <v>66</v>
      </c>
      <c r="I924" s="34" t="s">
        <v>1866</v>
      </c>
    </row>
    <row r="925" hidden="1">
      <c r="A925" s="26">
        <v>1063.0</v>
      </c>
      <c r="B925" s="26" t="s">
        <v>54</v>
      </c>
      <c r="C925" s="34" t="s">
        <v>1280</v>
      </c>
      <c r="D925" s="28"/>
      <c r="E925" s="160" t="s">
        <v>66</v>
      </c>
      <c r="F925" s="160" t="s">
        <v>66</v>
      </c>
      <c r="G925" s="160" t="s">
        <v>66</v>
      </c>
      <c r="H925" s="160" t="s">
        <v>66</v>
      </c>
      <c r="I925" s="34" t="s">
        <v>1876</v>
      </c>
    </row>
    <row r="926" hidden="1">
      <c r="A926" s="26">
        <v>1064.0</v>
      </c>
      <c r="B926" s="26" t="s">
        <v>54</v>
      </c>
      <c r="C926" s="34" t="s">
        <v>1281</v>
      </c>
      <c r="D926" s="28"/>
      <c r="E926" s="160" t="s">
        <v>66</v>
      </c>
      <c r="F926" s="160" t="s">
        <v>66</v>
      </c>
      <c r="G926" s="160" t="s">
        <v>66</v>
      </c>
      <c r="H926" s="160" t="s">
        <v>66</v>
      </c>
      <c r="I926" s="34" t="s">
        <v>1882</v>
      </c>
    </row>
    <row r="927" hidden="1">
      <c r="A927" s="26">
        <v>1065.0</v>
      </c>
      <c r="B927" s="26" t="s">
        <v>54</v>
      </c>
      <c r="C927" s="34" t="s">
        <v>331</v>
      </c>
      <c r="D927" s="28"/>
      <c r="E927" s="160" t="s">
        <v>66</v>
      </c>
      <c r="F927" s="160" t="s">
        <v>66</v>
      </c>
      <c r="G927" s="160" t="s">
        <v>66</v>
      </c>
      <c r="H927" s="160" t="s">
        <v>66</v>
      </c>
      <c r="I927" s="34" t="s">
        <v>1223</v>
      </c>
    </row>
    <row r="928" hidden="1">
      <c r="A928" s="26">
        <v>1066.0</v>
      </c>
      <c r="B928" s="26" t="s">
        <v>54</v>
      </c>
      <c r="C928" s="34" t="s">
        <v>1283</v>
      </c>
      <c r="D928" s="28"/>
      <c r="E928" s="160" t="s">
        <v>66</v>
      </c>
      <c r="F928" s="160" t="s">
        <v>66</v>
      </c>
      <c r="G928" s="160" t="s">
        <v>66</v>
      </c>
      <c r="H928" s="160" t="s">
        <v>66</v>
      </c>
      <c r="I928" s="34" t="s">
        <v>675</v>
      </c>
    </row>
    <row r="929" hidden="1">
      <c r="A929" s="26">
        <v>1067.0</v>
      </c>
      <c r="B929" s="26" t="s">
        <v>54</v>
      </c>
      <c r="C929" s="34" t="s">
        <v>1265</v>
      </c>
      <c r="D929" s="28"/>
      <c r="E929" s="160" t="s">
        <v>66</v>
      </c>
      <c r="F929" s="160" t="s">
        <v>66</v>
      </c>
      <c r="G929" s="160" t="s">
        <v>66</v>
      </c>
      <c r="H929" s="160" t="s">
        <v>66</v>
      </c>
      <c r="I929" s="34" t="s">
        <v>1837</v>
      </c>
    </row>
    <row r="930" hidden="1">
      <c r="A930" s="26">
        <v>1068.0</v>
      </c>
      <c r="B930" s="26" t="s">
        <v>54</v>
      </c>
      <c r="C930" s="34" t="s">
        <v>596</v>
      </c>
      <c r="D930" s="28"/>
      <c r="E930" s="160" t="s">
        <v>66</v>
      </c>
      <c r="F930" s="160" t="s">
        <v>66</v>
      </c>
      <c r="G930" s="160" t="s">
        <v>66</v>
      </c>
      <c r="H930" s="160" t="s">
        <v>66</v>
      </c>
      <c r="I930" s="34" t="s">
        <v>660</v>
      </c>
    </row>
    <row r="931" hidden="1">
      <c r="A931" s="26">
        <v>1069.0</v>
      </c>
      <c r="B931" s="26" t="s">
        <v>54</v>
      </c>
      <c r="C931" s="34" t="s">
        <v>1286</v>
      </c>
      <c r="D931" s="28"/>
      <c r="E931" s="160" t="s">
        <v>66</v>
      </c>
      <c r="F931" s="160" t="s">
        <v>66</v>
      </c>
      <c r="G931" s="160" t="s">
        <v>66</v>
      </c>
      <c r="H931" s="160" t="s">
        <v>66</v>
      </c>
      <c r="I931" s="34" t="s">
        <v>1900</v>
      </c>
    </row>
    <row r="932" hidden="1">
      <c r="A932" s="26">
        <v>1070.0</v>
      </c>
      <c r="B932" s="26" t="s">
        <v>54</v>
      </c>
      <c r="C932" s="34" t="s">
        <v>1289</v>
      </c>
      <c r="D932" s="28"/>
      <c r="E932" s="160" t="s">
        <v>66</v>
      </c>
      <c r="F932" s="160" t="s">
        <v>66</v>
      </c>
      <c r="G932" s="160" t="s">
        <v>66</v>
      </c>
      <c r="H932" s="160" t="s">
        <v>66</v>
      </c>
      <c r="I932" s="34" t="s">
        <v>1907</v>
      </c>
    </row>
    <row r="933" hidden="1">
      <c r="A933" s="26">
        <v>1071.0</v>
      </c>
      <c r="B933" s="26" t="s">
        <v>54</v>
      </c>
      <c r="C933" s="34" t="s">
        <v>1290</v>
      </c>
      <c r="D933" s="28"/>
      <c r="E933" s="160" t="s">
        <v>66</v>
      </c>
      <c r="F933" s="160" t="s">
        <v>66</v>
      </c>
      <c r="G933" s="160" t="s">
        <v>66</v>
      </c>
      <c r="H933" s="160" t="s">
        <v>66</v>
      </c>
      <c r="I933" s="34" t="s">
        <v>2506</v>
      </c>
    </row>
    <row r="934" hidden="1">
      <c r="A934" s="26">
        <v>1072.0</v>
      </c>
      <c r="B934" s="26" t="s">
        <v>54</v>
      </c>
      <c r="C934" s="34" t="s">
        <v>1292</v>
      </c>
      <c r="D934" s="28"/>
      <c r="E934" s="160" t="s">
        <v>66</v>
      </c>
      <c r="F934" s="160" t="s">
        <v>66</v>
      </c>
      <c r="G934" s="160" t="s">
        <v>66</v>
      </c>
      <c r="H934" s="160" t="s">
        <v>66</v>
      </c>
      <c r="I934" s="34" t="s">
        <v>675</v>
      </c>
    </row>
    <row r="935" hidden="1">
      <c r="A935" s="26">
        <v>1073.0</v>
      </c>
      <c r="B935" s="26" t="s">
        <v>54</v>
      </c>
      <c r="C935" s="34" t="s">
        <v>1295</v>
      </c>
      <c r="D935" s="28"/>
      <c r="E935" s="160" t="s">
        <v>66</v>
      </c>
      <c r="F935" s="160" t="s">
        <v>66</v>
      </c>
      <c r="G935" s="160" t="s">
        <v>66</v>
      </c>
      <c r="H935" s="160" t="s">
        <v>66</v>
      </c>
      <c r="I935" s="34" t="s">
        <v>1916</v>
      </c>
    </row>
    <row r="936" hidden="1">
      <c r="A936" s="26">
        <v>1074.0</v>
      </c>
      <c r="B936" s="26" t="s">
        <v>54</v>
      </c>
      <c r="C936" s="34" t="s">
        <v>1292</v>
      </c>
      <c r="D936" s="28"/>
      <c r="E936" s="160" t="s">
        <v>66</v>
      </c>
      <c r="F936" s="160" t="s">
        <v>66</v>
      </c>
      <c r="G936" s="160" t="s">
        <v>66</v>
      </c>
      <c r="H936" s="160" t="s">
        <v>66</v>
      </c>
      <c r="I936" s="34" t="s">
        <v>675</v>
      </c>
    </row>
    <row r="937" hidden="1">
      <c r="A937" s="26">
        <v>1075.0</v>
      </c>
      <c r="B937" s="26" t="s">
        <v>54</v>
      </c>
      <c r="C937" s="34" t="s">
        <v>1297</v>
      </c>
      <c r="D937" s="28"/>
      <c r="E937" s="160" t="s">
        <v>66</v>
      </c>
      <c r="F937" s="160" t="s">
        <v>66</v>
      </c>
      <c r="G937" s="160" t="s">
        <v>66</v>
      </c>
      <c r="H937" s="160" t="s">
        <v>66</v>
      </c>
      <c r="I937" s="34" t="s">
        <v>1922</v>
      </c>
    </row>
    <row r="938" hidden="1">
      <c r="A938" s="26">
        <v>1076.0</v>
      </c>
      <c r="B938" s="26" t="s">
        <v>54</v>
      </c>
      <c r="C938" s="34" t="s">
        <v>412</v>
      </c>
      <c r="D938" s="28"/>
      <c r="E938" s="160" t="s">
        <v>66</v>
      </c>
      <c r="F938" s="160" t="s">
        <v>66</v>
      </c>
      <c r="G938" s="160" t="s">
        <v>66</v>
      </c>
      <c r="H938" s="160" t="s">
        <v>66</v>
      </c>
      <c r="I938" s="34" t="s">
        <v>1338</v>
      </c>
    </row>
    <row r="939" hidden="1">
      <c r="A939" s="26">
        <v>1077.0</v>
      </c>
      <c r="B939" s="26" t="s">
        <v>54</v>
      </c>
      <c r="C939" s="34" t="s">
        <v>1301</v>
      </c>
      <c r="D939" s="28"/>
      <c r="E939" s="160" t="s">
        <v>66</v>
      </c>
      <c r="F939" s="160" t="s">
        <v>66</v>
      </c>
      <c r="G939" s="160" t="s">
        <v>66</v>
      </c>
      <c r="H939" s="160" t="s">
        <v>66</v>
      </c>
      <c r="I939" s="34" t="s">
        <v>1929</v>
      </c>
    </row>
    <row r="940" hidden="1">
      <c r="A940" s="26">
        <v>1078.0</v>
      </c>
      <c r="B940" s="26" t="s">
        <v>54</v>
      </c>
      <c r="C940" s="34" t="s">
        <v>1302</v>
      </c>
      <c r="D940" s="28"/>
      <c r="E940" s="160" t="s">
        <v>66</v>
      </c>
      <c r="F940" s="160" t="s">
        <v>66</v>
      </c>
      <c r="G940" s="160" t="s">
        <v>66</v>
      </c>
      <c r="H940" s="160" t="s">
        <v>66</v>
      </c>
      <c r="I940" s="34" t="s">
        <v>1932</v>
      </c>
    </row>
    <row r="941" hidden="1">
      <c r="A941" s="26">
        <v>1079.0</v>
      </c>
      <c r="B941" s="26" t="s">
        <v>54</v>
      </c>
      <c r="C941" s="34" t="s">
        <v>687</v>
      </c>
      <c r="D941" s="28"/>
      <c r="E941" s="160" t="s">
        <v>66</v>
      </c>
      <c r="F941" s="160" t="s">
        <v>66</v>
      </c>
      <c r="G941" s="160" t="s">
        <v>66</v>
      </c>
      <c r="H941" s="160" t="s">
        <v>66</v>
      </c>
      <c r="I941" s="34" t="s">
        <v>817</v>
      </c>
    </row>
    <row r="942" hidden="1">
      <c r="A942" s="26">
        <v>1080.0</v>
      </c>
      <c r="B942" s="26" t="s">
        <v>54</v>
      </c>
      <c r="C942" s="34" t="s">
        <v>1306</v>
      </c>
      <c r="D942" s="28"/>
      <c r="E942" s="160" t="s">
        <v>66</v>
      </c>
      <c r="F942" s="160" t="s">
        <v>66</v>
      </c>
      <c r="G942" s="160" t="s">
        <v>66</v>
      </c>
      <c r="H942" s="160" t="s">
        <v>66</v>
      </c>
      <c r="I942" s="34" t="s">
        <v>1938</v>
      </c>
    </row>
    <row r="943" hidden="1">
      <c r="A943" s="26">
        <v>1081.0</v>
      </c>
      <c r="B943" s="26" t="s">
        <v>54</v>
      </c>
      <c r="C943" s="34" t="s">
        <v>1309</v>
      </c>
      <c r="D943" s="28"/>
      <c r="E943" s="160" t="s">
        <v>66</v>
      </c>
      <c r="F943" s="160" t="s">
        <v>66</v>
      </c>
      <c r="G943" s="160" t="s">
        <v>66</v>
      </c>
      <c r="H943" s="160" t="s">
        <v>66</v>
      </c>
      <c r="I943" s="34" t="s">
        <v>1942</v>
      </c>
    </row>
    <row r="944" hidden="1">
      <c r="A944" s="26">
        <v>1082.0</v>
      </c>
      <c r="B944" s="26" t="s">
        <v>54</v>
      </c>
      <c r="C944" s="34" t="s">
        <v>1311</v>
      </c>
      <c r="D944" s="28"/>
      <c r="E944" s="160" t="s">
        <v>66</v>
      </c>
      <c r="F944" s="160" t="s">
        <v>66</v>
      </c>
      <c r="G944" s="160" t="s">
        <v>66</v>
      </c>
      <c r="H944" s="160" t="s">
        <v>66</v>
      </c>
      <c r="I944" s="34" t="s">
        <v>1945</v>
      </c>
    </row>
    <row r="945" hidden="1">
      <c r="A945" s="26">
        <v>1083.0</v>
      </c>
      <c r="B945" s="26" t="s">
        <v>54</v>
      </c>
      <c r="C945" s="34" t="s">
        <v>1316</v>
      </c>
      <c r="D945" s="28"/>
      <c r="E945" s="160" t="s">
        <v>66</v>
      </c>
      <c r="F945" s="160" t="s">
        <v>66</v>
      </c>
      <c r="G945" s="160" t="s">
        <v>66</v>
      </c>
      <c r="H945" s="160" t="s">
        <v>66</v>
      </c>
      <c r="I945" s="34" t="s">
        <v>743</v>
      </c>
    </row>
    <row r="946" hidden="1">
      <c r="A946" s="26">
        <v>1084.0</v>
      </c>
      <c r="B946" s="26" t="s">
        <v>54</v>
      </c>
      <c r="C946" s="34" t="s">
        <v>1320</v>
      </c>
      <c r="D946" s="28"/>
      <c r="E946" s="160" t="s">
        <v>66</v>
      </c>
      <c r="F946" s="160" t="s">
        <v>66</v>
      </c>
      <c r="G946" s="160" t="s">
        <v>66</v>
      </c>
      <c r="H946" s="160" t="s">
        <v>66</v>
      </c>
      <c r="I946" s="34" t="s">
        <v>1953</v>
      </c>
    </row>
    <row r="947" hidden="1">
      <c r="A947" s="26">
        <v>1086.0</v>
      </c>
      <c r="B947" s="26" t="s">
        <v>54</v>
      </c>
      <c r="C947" s="34" t="s">
        <v>1322</v>
      </c>
      <c r="D947" s="28"/>
      <c r="E947" s="160" t="s">
        <v>66</v>
      </c>
      <c r="F947" s="160" t="s">
        <v>66</v>
      </c>
      <c r="G947" s="160" t="s">
        <v>66</v>
      </c>
      <c r="H947" s="160" t="s">
        <v>66</v>
      </c>
      <c r="I947" s="34" t="s">
        <v>1958</v>
      </c>
    </row>
    <row r="948" hidden="1">
      <c r="A948" s="26">
        <v>1087.0</v>
      </c>
      <c r="B948" s="26" t="s">
        <v>54</v>
      </c>
      <c r="C948" s="34" t="s">
        <v>1198</v>
      </c>
      <c r="D948" s="28"/>
      <c r="E948" s="160" t="s">
        <v>66</v>
      </c>
      <c r="F948" s="160" t="s">
        <v>66</v>
      </c>
      <c r="G948" s="160" t="s">
        <v>66</v>
      </c>
      <c r="H948" s="160" t="s">
        <v>66</v>
      </c>
      <c r="I948" s="34" t="s">
        <v>1644</v>
      </c>
    </row>
    <row r="949" hidden="1">
      <c r="A949" s="26">
        <v>1089.0</v>
      </c>
      <c r="B949" s="26" t="s">
        <v>54</v>
      </c>
      <c r="C949" s="34" t="s">
        <v>1325</v>
      </c>
      <c r="D949" s="28"/>
      <c r="E949" s="160" t="s">
        <v>66</v>
      </c>
      <c r="F949" s="160" t="s">
        <v>66</v>
      </c>
      <c r="G949" s="160" t="s">
        <v>66</v>
      </c>
      <c r="H949" s="160" t="s">
        <v>66</v>
      </c>
      <c r="I949" s="34" t="s">
        <v>1961</v>
      </c>
    </row>
    <row r="950" hidden="1">
      <c r="A950" s="26">
        <v>1090.0</v>
      </c>
      <c r="B950" s="26" t="s">
        <v>54</v>
      </c>
      <c r="C950" s="34" t="s">
        <v>1328</v>
      </c>
      <c r="D950" s="28"/>
      <c r="E950" s="160" t="s">
        <v>66</v>
      </c>
      <c r="F950" s="160" t="s">
        <v>66</v>
      </c>
      <c r="G950" s="160" t="s">
        <v>66</v>
      </c>
      <c r="H950" s="160" t="s">
        <v>66</v>
      </c>
      <c r="I950" s="34" t="s">
        <v>1967</v>
      </c>
    </row>
    <row r="951" hidden="1">
      <c r="A951" s="26">
        <v>1091.0</v>
      </c>
      <c r="B951" s="26" t="s">
        <v>54</v>
      </c>
      <c r="C951" s="34" t="s">
        <v>1331</v>
      </c>
      <c r="D951" s="28"/>
      <c r="E951" s="160" t="s">
        <v>66</v>
      </c>
      <c r="F951" s="160" t="s">
        <v>66</v>
      </c>
      <c r="G951" s="160" t="s">
        <v>66</v>
      </c>
      <c r="H951" s="160" t="s">
        <v>66</v>
      </c>
      <c r="I951" s="34" t="s">
        <v>1969</v>
      </c>
    </row>
    <row r="952" hidden="1">
      <c r="A952" s="26">
        <v>1092.0</v>
      </c>
      <c r="B952" s="26" t="s">
        <v>54</v>
      </c>
      <c r="C952" s="34" t="s">
        <v>1332</v>
      </c>
      <c r="D952" s="28"/>
      <c r="E952" s="160" t="s">
        <v>66</v>
      </c>
      <c r="F952" s="160" t="s">
        <v>66</v>
      </c>
      <c r="G952" s="160" t="s">
        <v>66</v>
      </c>
      <c r="H952" s="160" t="s">
        <v>66</v>
      </c>
      <c r="I952" s="34" t="s">
        <v>1973</v>
      </c>
    </row>
    <row r="953" hidden="1">
      <c r="A953" s="26">
        <v>1093.0</v>
      </c>
      <c r="B953" s="26" t="s">
        <v>54</v>
      </c>
      <c r="C953" s="34" t="s">
        <v>1106</v>
      </c>
      <c r="D953" s="28"/>
      <c r="E953" s="160" t="s">
        <v>66</v>
      </c>
      <c r="F953" s="160" t="s">
        <v>66</v>
      </c>
      <c r="G953" s="160" t="s">
        <v>66</v>
      </c>
      <c r="H953" s="160" t="s">
        <v>66</v>
      </c>
      <c r="I953" s="34" t="s">
        <v>1430</v>
      </c>
    </row>
    <row r="954" hidden="1">
      <c r="A954" s="26">
        <v>1094.0</v>
      </c>
      <c r="B954" s="26" t="s">
        <v>54</v>
      </c>
      <c r="C954" s="34" t="s">
        <v>556</v>
      </c>
      <c r="D954" s="28"/>
      <c r="E954" s="160" t="s">
        <v>66</v>
      </c>
      <c r="F954" s="160" t="s">
        <v>66</v>
      </c>
      <c r="G954" s="160" t="s">
        <v>66</v>
      </c>
      <c r="H954" s="160" t="s">
        <v>66</v>
      </c>
      <c r="I954" s="34" t="s">
        <v>1780</v>
      </c>
    </row>
    <row r="955" hidden="1">
      <c r="A955" s="26">
        <v>1095.0</v>
      </c>
      <c r="B955" s="26" t="s">
        <v>54</v>
      </c>
      <c r="C955" s="34" t="s">
        <v>426</v>
      </c>
      <c r="D955" s="28"/>
      <c r="E955" s="160" t="s">
        <v>66</v>
      </c>
      <c r="F955" s="160" t="s">
        <v>66</v>
      </c>
      <c r="G955" s="160" t="s">
        <v>66</v>
      </c>
      <c r="H955" s="160" t="s">
        <v>66</v>
      </c>
      <c r="I955" s="34" t="s">
        <v>1369</v>
      </c>
    </row>
    <row r="956" hidden="1">
      <c r="A956" s="26">
        <v>1096.0</v>
      </c>
      <c r="B956" s="26" t="s">
        <v>54</v>
      </c>
      <c r="C956" s="34" t="s">
        <v>1337</v>
      </c>
      <c r="D956" s="28"/>
      <c r="E956" s="160" t="s">
        <v>66</v>
      </c>
      <c r="F956" s="160" t="s">
        <v>66</v>
      </c>
      <c r="G956" s="160" t="s">
        <v>66</v>
      </c>
      <c r="H956" s="160" t="s">
        <v>66</v>
      </c>
      <c r="I956" s="34" t="s">
        <v>1982</v>
      </c>
    </row>
    <row r="957" hidden="1">
      <c r="A957" s="26">
        <v>1097.0</v>
      </c>
      <c r="B957" s="26" t="s">
        <v>54</v>
      </c>
      <c r="C957" s="34" t="s">
        <v>1340</v>
      </c>
      <c r="D957" s="28"/>
      <c r="E957" s="160" t="s">
        <v>66</v>
      </c>
      <c r="F957" s="160" t="s">
        <v>66</v>
      </c>
      <c r="G957" s="160" t="s">
        <v>66</v>
      </c>
      <c r="H957" s="160" t="s">
        <v>66</v>
      </c>
      <c r="I957" s="34" t="s">
        <v>1987</v>
      </c>
    </row>
    <row r="958" hidden="1">
      <c r="A958" s="26">
        <v>1098.0</v>
      </c>
      <c r="B958" s="26" t="s">
        <v>54</v>
      </c>
      <c r="C958" s="34" t="s">
        <v>1322</v>
      </c>
      <c r="D958" s="28"/>
      <c r="E958" s="160" t="s">
        <v>66</v>
      </c>
      <c r="F958" s="160" t="s">
        <v>66</v>
      </c>
      <c r="G958" s="160" t="s">
        <v>66</v>
      </c>
      <c r="H958" s="160" t="s">
        <v>66</v>
      </c>
      <c r="I958" s="34" t="s">
        <v>1958</v>
      </c>
    </row>
    <row r="959" hidden="1">
      <c r="A959" s="26">
        <v>1099.0</v>
      </c>
      <c r="B959" s="26" t="s">
        <v>54</v>
      </c>
      <c r="C959" s="34" t="s">
        <v>1340</v>
      </c>
      <c r="D959" s="28"/>
      <c r="E959" s="160" t="s">
        <v>66</v>
      </c>
      <c r="F959" s="160" t="s">
        <v>66</v>
      </c>
      <c r="G959" s="160" t="s">
        <v>66</v>
      </c>
      <c r="H959" s="160" t="s">
        <v>66</v>
      </c>
      <c r="I959" s="34" t="s">
        <v>1987</v>
      </c>
    </row>
    <row r="960" hidden="1">
      <c r="A960" s="26">
        <v>1100.0</v>
      </c>
      <c r="B960" s="26" t="s">
        <v>54</v>
      </c>
      <c r="C960" s="34" t="s">
        <v>1345</v>
      </c>
      <c r="D960" s="28"/>
      <c r="E960" s="160" t="s">
        <v>66</v>
      </c>
      <c r="F960" s="160" t="s">
        <v>66</v>
      </c>
      <c r="G960" s="160" t="s">
        <v>66</v>
      </c>
      <c r="H960" s="160" t="s">
        <v>66</v>
      </c>
      <c r="I960" s="34" t="s">
        <v>1992</v>
      </c>
    </row>
    <row r="961" hidden="1">
      <c r="A961" s="26">
        <v>1101.0</v>
      </c>
      <c r="B961" s="26" t="s">
        <v>54</v>
      </c>
      <c r="C961" s="34" t="s">
        <v>1347</v>
      </c>
      <c r="D961" s="28"/>
      <c r="E961" s="160" t="s">
        <v>66</v>
      </c>
      <c r="F961" s="160" t="s">
        <v>66</v>
      </c>
      <c r="G961" s="160" t="s">
        <v>66</v>
      </c>
      <c r="H961" s="160" t="s">
        <v>66</v>
      </c>
      <c r="I961" s="34" t="s">
        <v>1995</v>
      </c>
    </row>
    <row r="962" hidden="1">
      <c r="A962" s="26">
        <v>1102.0</v>
      </c>
      <c r="B962" s="26" t="s">
        <v>54</v>
      </c>
      <c r="C962" s="34" t="s">
        <v>1350</v>
      </c>
      <c r="D962" s="28"/>
      <c r="E962" s="160" t="s">
        <v>66</v>
      </c>
      <c r="F962" s="160" t="s">
        <v>66</v>
      </c>
      <c r="G962" s="160" t="s">
        <v>66</v>
      </c>
      <c r="H962" s="160" t="s">
        <v>66</v>
      </c>
      <c r="I962" s="34" t="s">
        <v>743</v>
      </c>
    </row>
    <row r="963" hidden="1">
      <c r="A963" s="26">
        <v>1103.0</v>
      </c>
      <c r="B963" s="26" t="s">
        <v>54</v>
      </c>
      <c r="C963" s="34" t="s">
        <v>1268</v>
      </c>
      <c r="D963" s="28"/>
      <c r="E963" s="160" t="s">
        <v>66</v>
      </c>
      <c r="F963" s="160" t="s">
        <v>66</v>
      </c>
      <c r="G963" s="160" t="s">
        <v>66</v>
      </c>
      <c r="H963" s="160" t="s">
        <v>66</v>
      </c>
      <c r="I963" s="34" t="s">
        <v>1850</v>
      </c>
    </row>
    <row r="964" hidden="1">
      <c r="A964" s="26">
        <v>1104.0</v>
      </c>
      <c r="B964" s="26" t="s">
        <v>54</v>
      </c>
      <c r="C964" s="34" t="s">
        <v>1352</v>
      </c>
      <c r="D964" s="28"/>
      <c r="E964" s="160" t="s">
        <v>66</v>
      </c>
      <c r="F964" s="160" t="s">
        <v>66</v>
      </c>
      <c r="G964" s="160" t="s">
        <v>66</v>
      </c>
      <c r="H964" s="160" t="s">
        <v>66</v>
      </c>
      <c r="I964" s="34" t="s">
        <v>1999</v>
      </c>
    </row>
    <row r="965" hidden="1">
      <c r="A965" s="26">
        <v>1105.0</v>
      </c>
      <c r="B965" s="26" t="s">
        <v>54</v>
      </c>
      <c r="C965" s="34" t="s">
        <v>1267</v>
      </c>
      <c r="D965" s="28"/>
      <c r="E965" s="160" t="s">
        <v>66</v>
      </c>
      <c r="F965" s="160" t="s">
        <v>66</v>
      </c>
      <c r="G965" s="160" t="s">
        <v>66</v>
      </c>
      <c r="H965" s="160" t="s">
        <v>66</v>
      </c>
      <c r="I965" s="34" t="s">
        <v>1843</v>
      </c>
    </row>
    <row r="966" hidden="1">
      <c r="A966" s="26">
        <v>1106.0</v>
      </c>
      <c r="B966" s="26" t="s">
        <v>54</v>
      </c>
      <c r="C966" s="34" t="s">
        <v>1355</v>
      </c>
      <c r="D966" s="28"/>
      <c r="E966" s="160" t="s">
        <v>66</v>
      </c>
      <c r="F966" s="160" t="s">
        <v>66</v>
      </c>
      <c r="G966" s="160" t="s">
        <v>66</v>
      </c>
      <c r="H966" s="160" t="s">
        <v>66</v>
      </c>
      <c r="I966" s="34" t="s">
        <v>2002</v>
      </c>
    </row>
    <row r="967" hidden="1">
      <c r="A967" s="26">
        <v>1107.0</v>
      </c>
      <c r="B967" s="26" t="s">
        <v>54</v>
      </c>
      <c r="C967" s="34" t="s">
        <v>1359</v>
      </c>
      <c r="D967" s="28"/>
      <c r="E967" s="160" t="s">
        <v>66</v>
      </c>
      <c r="F967" s="160" t="s">
        <v>66</v>
      </c>
      <c r="G967" s="160" t="s">
        <v>66</v>
      </c>
      <c r="H967" s="160" t="s">
        <v>66</v>
      </c>
      <c r="I967" s="34" t="s">
        <v>1817</v>
      </c>
    </row>
    <row r="968" hidden="1">
      <c r="A968" s="26">
        <v>1108.0</v>
      </c>
      <c r="B968" s="26" t="s">
        <v>54</v>
      </c>
      <c r="C968" s="34" t="s">
        <v>628</v>
      </c>
      <c r="D968" s="28"/>
      <c r="E968" s="160" t="s">
        <v>66</v>
      </c>
      <c r="F968" s="160" t="s">
        <v>66</v>
      </c>
      <c r="G968" s="160" t="s">
        <v>66</v>
      </c>
      <c r="H968" s="160" t="s">
        <v>66</v>
      </c>
      <c r="I968" s="34" t="s">
        <v>735</v>
      </c>
    </row>
    <row r="969" hidden="1">
      <c r="A969" s="26">
        <v>1109.0</v>
      </c>
      <c r="B969" s="26" t="s">
        <v>54</v>
      </c>
      <c r="C969" s="34" t="s">
        <v>1311</v>
      </c>
      <c r="D969" s="28"/>
      <c r="E969" s="160" t="s">
        <v>66</v>
      </c>
      <c r="F969" s="160" t="s">
        <v>66</v>
      </c>
      <c r="G969" s="160" t="s">
        <v>66</v>
      </c>
      <c r="H969" s="160" t="s">
        <v>66</v>
      </c>
      <c r="I969" s="34" t="s">
        <v>1945</v>
      </c>
    </row>
    <row r="970" hidden="1">
      <c r="A970" s="26">
        <v>1110.0</v>
      </c>
      <c r="B970" s="26" t="s">
        <v>54</v>
      </c>
      <c r="C970" s="34" t="s">
        <v>1363</v>
      </c>
      <c r="D970" s="28"/>
      <c r="E970" s="160" t="s">
        <v>66</v>
      </c>
      <c r="F970" s="160" t="s">
        <v>66</v>
      </c>
      <c r="G970" s="160" t="s">
        <v>66</v>
      </c>
      <c r="H970" s="160" t="s">
        <v>66</v>
      </c>
      <c r="I970" s="34" t="s">
        <v>2007</v>
      </c>
    </row>
    <row r="971" hidden="1">
      <c r="A971" s="26">
        <v>1111.0</v>
      </c>
      <c r="B971" s="26" t="s">
        <v>54</v>
      </c>
      <c r="C971" s="34" t="s">
        <v>1366</v>
      </c>
      <c r="D971" s="28"/>
      <c r="E971" s="160" t="s">
        <v>66</v>
      </c>
      <c r="F971" s="160" t="s">
        <v>66</v>
      </c>
      <c r="G971" s="160" t="s">
        <v>66</v>
      </c>
      <c r="H971" s="160" t="s">
        <v>66</v>
      </c>
      <c r="I971" s="34" t="s">
        <v>2009</v>
      </c>
    </row>
    <row r="972" hidden="1">
      <c r="A972" s="26">
        <v>1112.0</v>
      </c>
      <c r="B972" s="26" t="s">
        <v>54</v>
      </c>
      <c r="C972" s="34" t="s">
        <v>1368</v>
      </c>
      <c r="D972" s="28"/>
      <c r="E972" s="160" t="s">
        <v>66</v>
      </c>
      <c r="F972" s="160" t="s">
        <v>66</v>
      </c>
      <c r="G972" s="160" t="s">
        <v>66</v>
      </c>
      <c r="H972" s="160" t="s">
        <v>66</v>
      </c>
      <c r="I972" s="34" t="s">
        <v>2012</v>
      </c>
    </row>
    <row r="973" hidden="1">
      <c r="A973" s="26">
        <v>1113.0</v>
      </c>
      <c r="B973" s="26" t="s">
        <v>54</v>
      </c>
      <c r="C973" s="34" t="s">
        <v>1371</v>
      </c>
      <c r="D973" s="28"/>
      <c r="E973" s="160" t="s">
        <v>66</v>
      </c>
      <c r="F973" s="160" t="s">
        <v>66</v>
      </c>
      <c r="G973" s="160" t="s">
        <v>66</v>
      </c>
      <c r="H973" s="160" t="s">
        <v>66</v>
      </c>
      <c r="I973" s="34" t="s">
        <v>2015</v>
      </c>
    </row>
    <row r="974" hidden="1">
      <c r="A974" s="26">
        <v>1114.0</v>
      </c>
      <c r="B974" s="26" t="s">
        <v>54</v>
      </c>
      <c r="C974" s="34" t="s">
        <v>1373</v>
      </c>
      <c r="D974" s="28"/>
      <c r="E974" s="160" t="s">
        <v>66</v>
      </c>
      <c r="F974" s="160" t="s">
        <v>66</v>
      </c>
      <c r="G974" s="160" t="s">
        <v>66</v>
      </c>
      <c r="H974" s="160" t="s">
        <v>66</v>
      </c>
      <c r="I974" s="34" t="s">
        <v>675</v>
      </c>
    </row>
    <row r="975" hidden="1">
      <c r="A975" s="26">
        <v>1115.0</v>
      </c>
      <c r="B975" s="26" t="s">
        <v>54</v>
      </c>
      <c r="C975" s="34" t="s">
        <v>1375</v>
      </c>
      <c r="D975" s="28"/>
      <c r="E975" s="160" t="s">
        <v>66</v>
      </c>
      <c r="F975" s="160" t="s">
        <v>66</v>
      </c>
      <c r="G975" s="160" t="s">
        <v>66</v>
      </c>
      <c r="H975" s="160" t="s">
        <v>66</v>
      </c>
      <c r="I975" s="34" t="s">
        <v>2018</v>
      </c>
    </row>
    <row r="976" hidden="1">
      <c r="A976" s="26">
        <v>1116.0</v>
      </c>
      <c r="B976" s="26" t="s">
        <v>54</v>
      </c>
      <c r="C976" s="34" t="s">
        <v>1270</v>
      </c>
      <c r="D976" s="28"/>
      <c r="E976" s="160" t="s">
        <v>66</v>
      </c>
      <c r="F976" s="160" t="s">
        <v>66</v>
      </c>
      <c r="G976" s="160" t="s">
        <v>66</v>
      </c>
      <c r="H976" s="160" t="s">
        <v>66</v>
      </c>
      <c r="I976" s="34" t="s">
        <v>1240</v>
      </c>
    </row>
    <row r="977" hidden="1">
      <c r="A977" s="26">
        <v>1117.0</v>
      </c>
      <c r="B977" s="26" t="s">
        <v>54</v>
      </c>
      <c r="C977" s="34" t="s">
        <v>1376</v>
      </c>
      <c r="D977" s="28"/>
      <c r="E977" s="160" t="s">
        <v>66</v>
      </c>
      <c r="F977" s="160" t="s">
        <v>66</v>
      </c>
      <c r="G977" s="160" t="s">
        <v>66</v>
      </c>
      <c r="H977" s="160" t="s">
        <v>66</v>
      </c>
      <c r="I977" s="34" t="s">
        <v>2519</v>
      </c>
    </row>
    <row r="978" hidden="1">
      <c r="A978" s="26">
        <v>1118.0</v>
      </c>
      <c r="B978" s="26" t="s">
        <v>54</v>
      </c>
      <c r="C978" s="34" t="s">
        <v>1380</v>
      </c>
      <c r="D978" s="28"/>
      <c r="E978" s="160" t="s">
        <v>66</v>
      </c>
      <c r="F978" s="160" t="s">
        <v>66</v>
      </c>
      <c r="G978" s="160" t="s">
        <v>66</v>
      </c>
      <c r="H978" s="160" t="s">
        <v>66</v>
      </c>
      <c r="I978" s="34" t="s">
        <v>675</v>
      </c>
    </row>
    <row r="979" hidden="1">
      <c r="A979" s="26">
        <v>1119.0</v>
      </c>
      <c r="B979" s="26" t="s">
        <v>54</v>
      </c>
      <c r="C979" s="34" t="s">
        <v>460</v>
      </c>
      <c r="D979" s="28"/>
      <c r="E979" s="160" t="s">
        <v>66</v>
      </c>
      <c r="F979" s="160" t="s">
        <v>66</v>
      </c>
      <c r="G979" s="160" t="s">
        <v>66</v>
      </c>
      <c r="H979" s="160" t="s">
        <v>66</v>
      </c>
      <c r="I979" s="34" t="s">
        <v>1394</v>
      </c>
    </row>
    <row r="980" hidden="1">
      <c r="A980" s="26">
        <v>1120.0</v>
      </c>
      <c r="B980" s="26" t="s">
        <v>54</v>
      </c>
      <c r="C980" s="34" t="s">
        <v>1383</v>
      </c>
      <c r="D980" s="28"/>
      <c r="E980" s="160" t="s">
        <v>66</v>
      </c>
      <c r="F980" s="160" t="s">
        <v>66</v>
      </c>
      <c r="G980" s="160" t="s">
        <v>66</v>
      </c>
      <c r="H980" s="160" t="s">
        <v>66</v>
      </c>
      <c r="I980" s="34" t="s">
        <v>675</v>
      </c>
    </row>
    <row r="981" hidden="1">
      <c r="A981" s="26">
        <v>1121.0</v>
      </c>
      <c r="B981" s="26" t="s">
        <v>54</v>
      </c>
      <c r="C981" s="34" t="s">
        <v>1026</v>
      </c>
      <c r="D981" s="28"/>
      <c r="E981" s="160" t="s">
        <v>66</v>
      </c>
      <c r="F981" s="160" t="s">
        <v>66</v>
      </c>
      <c r="G981" s="160" t="s">
        <v>66</v>
      </c>
      <c r="H981" s="160" t="s">
        <v>66</v>
      </c>
      <c r="I981" s="34" t="s">
        <v>1351</v>
      </c>
    </row>
    <row r="982" hidden="1">
      <c r="A982" s="26">
        <v>1122.0</v>
      </c>
      <c r="B982" s="26" t="s">
        <v>54</v>
      </c>
      <c r="C982" s="34" t="s">
        <v>1385</v>
      </c>
      <c r="D982" s="28"/>
      <c r="E982" s="160" t="s">
        <v>66</v>
      </c>
      <c r="F982" s="160" t="s">
        <v>66</v>
      </c>
      <c r="G982" s="160" t="s">
        <v>66</v>
      </c>
      <c r="H982" s="160" t="s">
        <v>66</v>
      </c>
      <c r="I982" s="34" t="s">
        <v>675</v>
      </c>
    </row>
    <row r="983" hidden="1">
      <c r="A983" s="26">
        <v>1123.0</v>
      </c>
      <c r="B983" s="26" t="s">
        <v>54</v>
      </c>
      <c r="C983" s="34" t="s">
        <v>1388</v>
      </c>
      <c r="D983" s="28"/>
      <c r="E983" s="160" t="s">
        <v>66</v>
      </c>
      <c r="F983" s="160" t="s">
        <v>66</v>
      </c>
      <c r="G983" s="160" t="s">
        <v>66</v>
      </c>
      <c r="H983" s="160" t="s">
        <v>66</v>
      </c>
      <c r="I983" s="34" t="s">
        <v>2028</v>
      </c>
    </row>
    <row r="984" hidden="1">
      <c r="A984" s="26">
        <v>1124.0</v>
      </c>
      <c r="B984" s="26" t="s">
        <v>54</v>
      </c>
      <c r="C984" s="34" t="s">
        <v>1270</v>
      </c>
      <c r="D984" s="28"/>
      <c r="E984" s="160" t="s">
        <v>66</v>
      </c>
      <c r="F984" s="160" t="s">
        <v>66</v>
      </c>
      <c r="G984" s="160" t="s">
        <v>66</v>
      </c>
      <c r="H984" s="160" t="s">
        <v>66</v>
      </c>
      <c r="I984" s="34" t="s">
        <v>1240</v>
      </c>
    </row>
    <row r="985" hidden="1">
      <c r="A985" s="26">
        <v>1125.0</v>
      </c>
      <c r="B985" s="26" t="s">
        <v>54</v>
      </c>
      <c r="C985" s="34" t="s">
        <v>1391</v>
      </c>
      <c r="D985" s="28"/>
      <c r="E985" s="160" t="s">
        <v>66</v>
      </c>
      <c r="F985" s="160" t="s">
        <v>66</v>
      </c>
      <c r="G985" s="160" t="s">
        <v>66</v>
      </c>
      <c r="H985" s="160" t="s">
        <v>66</v>
      </c>
      <c r="I985" s="34" t="s">
        <v>2034</v>
      </c>
    </row>
    <row r="986" hidden="1">
      <c r="A986" s="26">
        <v>1126.0</v>
      </c>
      <c r="B986" s="26" t="s">
        <v>54</v>
      </c>
      <c r="C986" s="34" t="s">
        <v>1393</v>
      </c>
      <c r="D986" s="28"/>
      <c r="E986" s="160" t="s">
        <v>66</v>
      </c>
      <c r="F986" s="160" t="s">
        <v>66</v>
      </c>
      <c r="G986" s="160" t="s">
        <v>66</v>
      </c>
      <c r="H986" s="160" t="s">
        <v>66</v>
      </c>
      <c r="I986" s="34" t="s">
        <v>2041</v>
      </c>
    </row>
    <row r="987" hidden="1">
      <c r="A987" s="26">
        <v>1127.0</v>
      </c>
      <c r="B987" s="26" t="s">
        <v>54</v>
      </c>
      <c r="C987" s="34" t="s">
        <v>1395</v>
      </c>
      <c r="D987" s="28"/>
      <c r="E987" s="160" t="s">
        <v>66</v>
      </c>
      <c r="F987" s="160" t="s">
        <v>66</v>
      </c>
      <c r="G987" s="160" t="s">
        <v>66</v>
      </c>
      <c r="H987" s="160" t="s">
        <v>66</v>
      </c>
      <c r="I987" s="34" t="s">
        <v>675</v>
      </c>
    </row>
    <row r="988" hidden="1">
      <c r="A988" s="26">
        <v>1128.0</v>
      </c>
      <c r="B988" s="26" t="s">
        <v>54</v>
      </c>
      <c r="C988" s="34" t="s">
        <v>1397</v>
      </c>
      <c r="D988" s="28"/>
      <c r="E988" s="160" t="s">
        <v>66</v>
      </c>
      <c r="F988" s="160" t="s">
        <v>66</v>
      </c>
      <c r="G988" s="160" t="s">
        <v>66</v>
      </c>
      <c r="H988" s="160" t="s">
        <v>66</v>
      </c>
      <c r="I988" s="34" t="s">
        <v>675</v>
      </c>
    </row>
    <row r="989" hidden="1">
      <c r="A989" s="26">
        <v>1129.0</v>
      </c>
      <c r="B989" s="26" t="s">
        <v>54</v>
      </c>
      <c r="C989" s="34" t="s">
        <v>1399</v>
      </c>
      <c r="D989" s="28"/>
      <c r="E989" s="160" t="s">
        <v>66</v>
      </c>
      <c r="F989" s="160" t="s">
        <v>66</v>
      </c>
      <c r="G989" s="160" t="s">
        <v>66</v>
      </c>
      <c r="H989" s="160" t="s">
        <v>66</v>
      </c>
      <c r="I989" s="34" t="s">
        <v>2062</v>
      </c>
    </row>
    <row r="990" hidden="1">
      <c r="A990" s="26">
        <v>1130.0</v>
      </c>
      <c r="B990" s="26" t="s">
        <v>54</v>
      </c>
      <c r="C990" s="34" t="s">
        <v>1401</v>
      </c>
      <c r="D990" s="28"/>
      <c r="E990" s="160" t="s">
        <v>66</v>
      </c>
      <c r="F990" s="160" t="s">
        <v>66</v>
      </c>
      <c r="G990" s="160" t="s">
        <v>66</v>
      </c>
      <c r="H990" s="160" t="s">
        <v>66</v>
      </c>
      <c r="I990" s="34" t="s">
        <v>2067</v>
      </c>
    </row>
    <row r="991" hidden="1">
      <c r="A991" s="26">
        <v>1131.0</v>
      </c>
      <c r="B991" s="26" t="s">
        <v>54</v>
      </c>
      <c r="C991" s="34" t="s">
        <v>1404</v>
      </c>
      <c r="D991" s="28"/>
      <c r="E991" s="160" t="s">
        <v>66</v>
      </c>
      <c r="F991" s="160" t="s">
        <v>66</v>
      </c>
      <c r="G991" s="160" t="s">
        <v>66</v>
      </c>
      <c r="H991" s="160" t="s">
        <v>66</v>
      </c>
      <c r="I991" s="34" t="s">
        <v>2072</v>
      </c>
    </row>
    <row r="992" hidden="1">
      <c r="A992" s="26">
        <v>1132.0</v>
      </c>
      <c r="B992" s="26" t="s">
        <v>54</v>
      </c>
      <c r="C992" s="34" t="s">
        <v>1406</v>
      </c>
      <c r="D992" s="28"/>
      <c r="E992" s="160" t="s">
        <v>66</v>
      </c>
      <c r="F992" s="160" t="s">
        <v>66</v>
      </c>
      <c r="G992" s="160" t="s">
        <v>66</v>
      </c>
      <c r="H992" s="160" t="s">
        <v>66</v>
      </c>
      <c r="I992" s="34" t="s">
        <v>675</v>
      </c>
    </row>
    <row r="993" hidden="1">
      <c r="A993" s="26">
        <v>1133.0</v>
      </c>
      <c r="B993" s="26" t="s">
        <v>54</v>
      </c>
      <c r="C993" s="34" t="s">
        <v>1409</v>
      </c>
      <c r="D993" s="28"/>
      <c r="E993" s="160" t="s">
        <v>66</v>
      </c>
      <c r="F993" s="160" t="s">
        <v>66</v>
      </c>
      <c r="G993" s="160" t="s">
        <v>66</v>
      </c>
      <c r="H993" s="160" t="s">
        <v>66</v>
      </c>
      <c r="I993" s="34" t="s">
        <v>2090</v>
      </c>
    </row>
    <row r="994" hidden="1">
      <c r="A994" s="26">
        <v>1134.0</v>
      </c>
      <c r="B994" s="26" t="s">
        <v>54</v>
      </c>
      <c r="C994" s="34" t="s">
        <v>1412</v>
      </c>
      <c r="D994" s="28"/>
      <c r="E994" s="160" t="s">
        <v>66</v>
      </c>
      <c r="F994" s="160" t="s">
        <v>66</v>
      </c>
      <c r="G994" s="160" t="s">
        <v>66</v>
      </c>
      <c r="H994" s="160" t="s">
        <v>66</v>
      </c>
      <c r="I994" s="34" t="s">
        <v>2092</v>
      </c>
    </row>
    <row r="995" hidden="1">
      <c r="A995" s="26">
        <v>1135.0</v>
      </c>
      <c r="B995" s="26" t="s">
        <v>54</v>
      </c>
      <c r="C995" s="34" t="s">
        <v>1414</v>
      </c>
      <c r="D995" s="28"/>
      <c r="E995" s="160" t="s">
        <v>66</v>
      </c>
      <c r="F995" s="160" t="s">
        <v>66</v>
      </c>
      <c r="G995" s="160" t="s">
        <v>66</v>
      </c>
      <c r="H995" s="160" t="s">
        <v>66</v>
      </c>
      <c r="I995" s="34" t="s">
        <v>2093</v>
      </c>
    </row>
    <row r="996" hidden="1">
      <c r="A996" s="26">
        <v>1136.0</v>
      </c>
      <c r="B996" s="26" t="s">
        <v>54</v>
      </c>
      <c r="C996" s="34" t="s">
        <v>941</v>
      </c>
      <c r="D996" s="28"/>
      <c r="E996" s="160" t="s">
        <v>66</v>
      </c>
      <c r="F996" s="160" t="s">
        <v>66</v>
      </c>
      <c r="G996" s="160" t="s">
        <v>66</v>
      </c>
      <c r="H996" s="160" t="s">
        <v>66</v>
      </c>
      <c r="I996" s="34" t="s">
        <v>1260</v>
      </c>
    </row>
    <row r="997" hidden="1">
      <c r="A997" s="26">
        <v>1137.0</v>
      </c>
      <c r="B997" s="26" t="s">
        <v>54</v>
      </c>
      <c r="C997" s="34" t="s">
        <v>1416</v>
      </c>
      <c r="D997" s="28"/>
      <c r="E997" s="160" t="s">
        <v>66</v>
      </c>
      <c r="F997" s="160" t="s">
        <v>66</v>
      </c>
      <c r="G997" s="160" t="s">
        <v>66</v>
      </c>
      <c r="H997" s="160" t="s">
        <v>66</v>
      </c>
      <c r="I997" s="34" t="s">
        <v>2094</v>
      </c>
    </row>
    <row r="998" hidden="1">
      <c r="A998" s="26">
        <v>1138.0</v>
      </c>
      <c r="B998" s="26" t="s">
        <v>54</v>
      </c>
      <c r="C998" s="34" t="s">
        <v>1419</v>
      </c>
      <c r="D998" s="28"/>
      <c r="E998" s="160" t="s">
        <v>66</v>
      </c>
      <c r="F998" s="160" t="s">
        <v>66</v>
      </c>
      <c r="G998" s="160" t="s">
        <v>66</v>
      </c>
      <c r="H998" s="160" t="s">
        <v>66</v>
      </c>
      <c r="I998" s="34" t="s">
        <v>2095</v>
      </c>
    </row>
    <row r="999" hidden="1">
      <c r="A999" s="26">
        <v>1139.0</v>
      </c>
      <c r="B999" s="26" t="s">
        <v>54</v>
      </c>
      <c r="C999" s="34" t="s">
        <v>1422</v>
      </c>
      <c r="D999" s="28"/>
      <c r="E999" s="160" t="s">
        <v>66</v>
      </c>
      <c r="F999" s="160" t="s">
        <v>66</v>
      </c>
      <c r="G999" s="160" t="s">
        <v>66</v>
      </c>
      <c r="H999" s="160" t="s">
        <v>66</v>
      </c>
      <c r="I999" s="34" t="s">
        <v>675</v>
      </c>
    </row>
    <row r="1000" hidden="1">
      <c r="A1000" s="26">
        <v>1140.0</v>
      </c>
      <c r="B1000" s="26" t="s">
        <v>54</v>
      </c>
      <c r="C1000" s="34" t="s">
        <v>890</v>
      </c>
      <c r="D1000" s="28"/>
      <c r="E1000" s="160" t="s">
        <v>66</v>
      </c>
      <c r="F1000" s="160" t="s">
        <v>66</v>
      </c>
      <c r="G1000" s="160" t="s">
        <v>66</v>
      </c>
      <c r="H1000" s="160" t="s">
        <v>66</v>
      </c>
      <c r="I1000" s="34" t="s">
        <v>1181</v>
      </c>
    </row>
    <row r="1001" hidden="1">
      <c r="A1001" s="26">
        <v>1141.0</v>
      </c>
      <c r="B1001" s="26" t="s">
        <v>54</v>
      </c>
      <c r="C1001" s="34" t="s">
        <v>587</v>
      </c>
      <c r="D1001" s="28"/>
      <c r="E1001" s="160" t="s">
        <v>66</v>
      </c>
      <c r="F1001" s="160" t="s">
        <v>66</v>
      </c>
      <c r="G1001" s="160" t="s">
        <v>66</v>
      </c>
      <c r="H1001" s="160" t="s">
        <v>66</v>
      </c>
      <c r="I1001" s="34" t="s">
        <v>925</v>
      </c>
    </row>
    <row r="1002" hidden="1">
      <c r="A1002" s="26">
        <v>1142.0</v>
      </c>
      <c r="B1002" s="26" t="s">
        <v>54</v>
      </c>
      <c r="C1002" s="34" t="s">
        <v>1424</v>
      </c>
      <c r="D1002" s="28"/>
      <c r="E1002" s="160" t="s">
        <v>66</v>
      </c>
      <c r="F1002" s="160" t="s">
        <v>66</v>
      </c>
      <c r="G1002" s="160" t="s">
        <v>66</v>
      </c>
      <c r="H1002" s="160" t="s">
        <v>66</v>
      </c>
      <c r="I1002" s="34" t="s">
        <v>2096</v>
      </c>
    </row>
    <row r="1003" hidden="1">
      <c r="A1003" s="26">
        <v>1143.0</v>
      </c>
      <c r="B1003" s="26" t="s">
        <v>54</v>
      </c>
      <c r="C1003" s="34" t="s">
        <v>1426</v>
      </c>
      <c r="D1003" s="28"/>
      <c r="E1003" s="160" t="s">
        <v>66</v>
      </c>
      <c r="F1003" s="160" t="s">
        <v>66</v>
      </c>
      <c r="G1003" s="160" t="s">
        <v>66</v>
      </c>
      <c r="H1003" s="160" t="s">
        <v>66</v>
      </c>
      <c r="I1003" s="34" t="s">
        <v>2097</v>
      </c>
    </row>
    <row r="1004" hidden="1">
      <c r="A1004" s="26">
        <v>1144.0</v>
      </c>
      <c r="B1004" s="26" t="s">
        <v>54</v>
      </c>
      <c r="C1004" s="34" t="s">
        <v>1427</v>
      </c>
      <c r="D1004" s="28"/>
      <c r="E1004" s="160" t="s">
        <v>66</v>
      </c>
      <c r="F1004" s="160" t="s">
        <v>66</v>
      </c>
      <c r="G1004" s="160" t="s">
        <v>66</v>
      </c>
      <c r="H1004" s="160" t="s">
        <v>66</v>
      </c>
      <c r="I1004" s="34" t="s">
        <v>675</v>
      </c>
    </row>
    <row r="1005" hidden="1">
      <c r="A1005" s="26">
        <v>1145.0</v>
      </c>
      <c r="B1005" s="26" t="s">
        <v>54</v>
      </c>
      <c r="C1005" s="34" t="s">
        <v>1395</v>
      </c>
      <c r="D1005" s="28"/>
      <c r="E1005" s="160" t="s">
        <v>66</v>
      </c>
      <c r="F1005" s="160" t="s">
        <v>66</v>
      </c>
      <c r="G1005" s="160" t="s">
        <v>66</v>
      </c>
      <c r="H1005" s="160" t="s">
        <v>66</v>
      </c>
      <c r="I1005" s="34" t="s">
        <v>675</v>
      </c>
    </row>
    <row r="1006" hidden="1">
      <c r="A1006" s="26">
        <v>1146.0</v>
      </c>
      <c r="B1006" s="26" t="s">
        <v>54</v>
      </c>
      <c r="C1006" s="34" t="s">
        <v>1431</v>
      </c>
      <c r="D1006" s="28"/>
      <c r="E1006" s="160" t="s">
        <v>66</v>
      </c>
      <c r="F1006" s="160" t="s">
        <v>66</v>
      </c>
      <c r="G1006" s="160" t="s">
        <v>66</v>
      </c>
      <c r="H1006" s="160" t="s">
        <v>66</v>
      </c>
      <c r="I1006" s="34" t="s">
        <v>675</v>
      </c>
    </row>
    <row r="1007" hidden="1">
      <c r="A1007" s="26">
        <v>1147.0</v>
      </c>
      <c r="B1007" s="26" t="s">
        <v>54</v>
      </c>
      <c r="C1007" s="34" t="s">
        <v>1433</v>
      </c>
      <c r="D1007" s="28"/>
      <c r="E1007" s="160" t="s">
        <v>66</v>
      </c>
      <c r="F1007" s="160" t="s">
        <v>66</v>
      </c>
      <c r="G1007" s="160" t="s">
        <v>66</v>
      </c>
      <c r="H1007" s="160" t="s">
        <v>66</v>
      </c>
      <c r="I1007" s="34" t="s">
        <v>675</v>
      </c>
    </row>
    <row r="1008" hidden="1">
      <c r="A1008" s="26">
        <v>1148.0</v>
      </c>
      <c r="B1008" s="26" t="s">
        <v>54</v>
      </c>
      <c r="C1008" s="34" t="s">
        <v>1435</v>
      </c>
      <c r="D1008" s="28"/>
      <c r="E1008" s="160" t="s">
        <v>66</v>
      </c>
      <c r="F1008" s="160" t="s">
        <v>66</v>
      </c>
      <c r="G1008" s="160" t="s">
        <v>66</v>
      </c>
      <c r="H1008" s="160" t="s">
        <v>66</v>
      </c>
      <c r="I1008" s="34" t="s">
        <v>675</v>
      </c>
    </row>
    <row r="1009" hidden="1">
      <c r="A1009" s="26">
        <v>1149.0</v>
      </c>
      <c r="B1009" s="26" t="s">
        <v>54</v>
      </c>
      <c r="C1009" s="34" t="s">
        <v>1436</v>
      </c>
      <c r="D1009" s="28"/>
      <c r="E1009" s="160" t="s">
        <v>66</v>
      </c>
      <c r="F1009" s="160" t="s">
        <v>66</v>
      </c>
      <c r="G1009" s="160" t="s">
        <v>66</v>
      </c>
      <c r="H1009" s="160" t="s">
        <v>66</v>
      </c>
      <c r="I1009" s="34" t="s">
        <v>675</v>
      </c>
    </row>
    <row r="1010" hidden="1">
      <c r="A1010" s="26">
        <v>1150.0</v>
      </c>
      <c r="B1010" s="26" t="s">
        <v>54</v>
      </c>
      <c r="C1010" s="34" t="s">
        <v>1440</v>
      </c>
      <c r="D1010" s="28"/>
      <c r="E1010" s="160" t="s">
        <v>66</v>
      </c>
      <c r="F1010" s="160" t="s">
        <v>66</v>
      </c>
      <c r="G1010" s="160" t="s">
        <v>66</v>
      </c>
      <c r="H1010" s="160" t="s">
        <v>66</v>
      </c>
      <c r="I1010" s="34" t="s">
        <v>675</v>
      </c>
    </row>
    <row r="1011" hidden="1">
      <c r="A1011" s="26">
        <v>1151.0</v>
      </c>
      <c r="B1011" s="26" t="s">
        <v>54</v>
      </c>
      <c r="C1011" s="34" t="s">
        <v>1443</v>
      </c>
      <c r="D1011" s="28"/>
      <c r="E1011" s="160" t="s">
        <v>66</v>
      </c>
      <c r="F1011" s="160" t="s">
        <v>66</v>
      </c>
      <c r="G1011" s="160" t="s">
        <v>66</v>
      </c>
      <c r="H1011" s="160" t="s">
        <v>66</v>
      </c>
      <c r="I1011" s="34" t="s">
        <v>2534</v>
      </c>
    </row>
    <row r="1012" hidden="1">
      <c r="A1012" s="26">
        <v>1152.0</v>
      </c>
      <c r="B1012" s="26" t="s">
        <v>54</v>
      </c>
      <c r="C1012" s="34" t="s">
        <v>1445</v>
      </c>
      <c r="D1012" s="28"/>
      <c r="E1012" s="160" t="s">
        <v>66</v>
      </c>
      <c r="F1012" s="160" t="s">
        <v>66</v>
      </c>
      <c r="G1012" s="160" t="s">
        <v>66</v>
      </c>
      <c r="H1012" s="160" t="s">
        <v>66</v>
      </c>
      <c r="I1012" s="34" t="s">
        <v>2536</v>
      </c>
    </row>
    <row r="1013" hidden="1">
      <c r="A1013" s="26">
        <v>1153.0</v>
      </c>
      <c r="B1013" s="26" t="s">
        <v>54</v>
      </c>
      <c r="C1013" s="34" t="s">
        <v>1446</v>
      </c>
      <c r="D1013" s="28"/>
      <c r="E1013" s="160" t="s">
        <v>66</v>
      </c>
      <c r="F1013" s="160" t="s">
        <v>66</v>
      </c>
      <c r="G1013" s="160" t="s">
        <v>66</v>
      </c>
      <c r="H1013" s="160" t="s">
        <v>66</v>
      </c>
      <c r="I1013" s="34" t="s">
        <v>675</v>
      </c>
    </row>
    <row r="1014" hidden="1">
      <c r="A1014" s="26">
        <v>1154.0</v>
      </c>
      <c r="B1014" s="26" t="s">
        <v>54</v>
      </c>
      <c r="C1014" s="34" t="s">
        <v>1274</v>
      </c>
      <c r="D1014" s="28"/>
      <c r="E1014" s="160" t="s">
        <v>66</v>
      </c>
      <c r="F1014" s="160" t="s">
        <v>66</v>
      </c>
      <c r="G1014" s="160" t="s">
        <v>66</v>
      </c>
      <c r="H1014" s="160" t="s">
        <v>66</v>
      </c>
      <c r="I1014" s="34" t="s">
        <v>1863</v>
      </c>
    </row>
    <row r="1015" hidden="1">
      <c r="A1015" s="26">
        <v>1155.0</v>
      </c>
      <c r="B1015" s="26" t="s">
        <v>54</v>
      </c>
      <c r="C1015" s="34" t="s">
        <v>1449</v>
      </c>
      <c r="D1015" s="28"/>
      <c r="E1015" s="160" t="s">
        <v>66</v>
      </c>
      <c r="F1015" s="160" t="s">
        <v>66</v>
      </c>
      <c r="G1015" s="160" t="s">
        <v>66</v>
      </c>
      <c r="H1015" s="160" t="s">
        <v>66</v>
      </c>
      <c r="I1015" s="34" t="s">
        <v>675</v>
      </c>
    </row>
    <row r="1016" hidden="1">
      <c r="A1016" s="26">
        <v>1156.0</v>
      </c>
      <c r="B1016" s="26" t="s">
        <v>54</v>
      </c>
      <c r="C1016" s="34" t="s">
        <v>1450</v>
      </c>
      <c r="D1016" s="28"/>
      <c r="E1016" s="160" t="s">
        <v>66</v>
      </c>
      <c r="F1016" s="160" t="s">
        <v>66</v>
      </c>
      <c r="G1016" s="160" t="s">
        <v>66</v>
      </c>
      <c r="H1016" s="160" t="s">
        <v>66</v>
      </c>
      <c r="I1016" s="34" t="s">
        <v>675</v>
      </c>
    </row>
    <row r="1017" hidden="1">
      <c r="A1017" s="26">
        <v>1157.0</v>
      </c>
      <c r="B1017" s="26" t="s">
        <v>54</v>
      </c>
      <c r="C1017" s="34" t="s">
        <v>1452</v>
      </c>
      <c r="D1017" s="28"/>
      <c r="E1017" s="160" t="s">
        <v>66</v>
      </c>
      <c r="F1017" s="160" t="s">
        <v>66</v>
      </c>
      <c r="G1017" s="160" t="s">
        <v>66</v>
      </c>
      <c r="H1017" s="160" t="s">
        <v>66</v>
      </c>
      <c r="I1017" s="34" t="s">
        <v>675</v>
      </c>
    </row>
    <row r="1018" hidden="1">
      <c r="A1018" s="26">
        <v>1158.0</v>
      </c>
      <c r="B1018" s="26" t="s">
        <v>54</v>
      </c>
      <c r="C1018" s="34" t="s">
        <v>1453</v>
      </c>
      <c r="D1018" s="28"/>
      <c r="E1018" s="160" t="s">
        <v>66</v>
      </c>
      <c r="F1018" s="160" t="s">
        <v>66</v>
      </c>
      <c r="G1018" s="160" t="s">
        <v>66</v>
      </c>
      <c r="H1018" s="160" t="s">
        <v>66</v>
      </c>
      <c r="I1018" s="34" t="s">
        <v>675</v>
      </c>
    </row>
    <row r="1019" hidden="1">
      <c r="A1019" s="26">
        <v>1159.0</v>
      </c>
      <c r="B1019" s="26" t="s">
        <v>54</v>
      </c>
      <c r="C1019" s="34" t="s">
        <v>787</v>
      </c>
      <c r="D1019" s="28"/>
      <c r="E1019" s="160" t="s">
        <v>66</v>
      </c>
      <c r="F1019" s="160" t="s">
        <v>66</v>
      </c>
      <c r="G1019" s="160" t="s">
        <v>66</v>
      </c>
      <c r="H1019" s="160" t="s">
        <v>66</v>
      </c>
      <c r="I1019" s="34" t="s">
        <v>939</v>
      </c>
    </row>
    <row r="1020" hidden="1">
      <c r="A1020" s="26">
        <v>1160.0</v>
      </c>
      <c r="B1020" s="26" t="s">
        <v>54</v>
      </c>
      <c r="C1020" s="34" t="s">
        <v>1458</v>
      </c>
      <c r="D1020" s="28"/>
      <c r="E1020" s="160" t="s">
        <v>66</v>
      </c>
      <c r="F1020" s="160" t="s">
        <v>66</v>
      </c>
      <c r="G1020" s="160" t="s">
        <v>66</v>
      </c>
      <c r="H1020" s="160" t="s">
        <v>66</v>
      </c>
      <c r="I1020" s="34" t="s">
        <v>675</v>
      </c>
    </row>
    <row r="1021" hidden="1">
      <c r="A1021" s="26">
        <v>1161.0</v>
      </c>
      <c r="B1021" s="26" t="s">
        <v>54</v>
      </c>
      <c r="C1021" s="34" t="s">
        <v>1461</v>
      </c>
      <c r="D1021" s="28"/>
      <c r="E1021" s="160" t="s">
        <v>66</v>
      </c>
      <c r="F1021" s="160" t="s">
        <v>66</v>
      </c>
      <c r="G1021" s="160" t="s">
        <v>66</v>
      </c>
      <c r="H1021" s="160" t="s">
        <v>66</v>
      </c>
      <c r="I1021" s="34" t="s">
        <v>675</v>
      </c>
    </row>
    <row r="1022" hidden="1">
      <c r="A1022" s="26">
        <v>1162.0</v>
      </c>
      <c r="B1022" s="26" t="s">
        <v>54</v>
      </c>
      <c r="C1022" s="34" t="s">
        <v>1462</v>
      </c>
      <c r="D1022" s="28"/>
      <c r="E1022" s="160" t="s">
        <v>66</v>
      </c>
      <c r="F1022" s="160" t="s">
        <v>66</v>
      </c>
      <c r="G1022" s="160" t="s">
        <v>66</v>
      </c>
      <c r="H1022" s="160" t="s">
        <v>66</v>
      </c>
      <c r="I1022" s="34" t="s">
        <v>2546</v>
      </c>
    </row>
    <row r="1023" hidden="1">
      <c r="A1023" s="26">
        <v>1163.0</v>
      </c>
      <c r="B1023" s="26" t="s">
        <v>54</v>
      </c>
      <c r="C1023" s="34" t="s">
        <v>1464</v>
      </c>
      <c r="D1023" s="28"/>
      <c r="E1023" s="160" t="s">
        <v>66</v>
      </c>
      <c r="F1023" s="160" t="s">
        <v>66</v>
      </c>
      <c r="G1023" s="160" t="s">
        <v>66</v>
      </c>
      <c r="H1023" s="160" t="s">
        <v>66</v>
      </c>
      <c r="I1023" s="34" t="s">
        <v>675</v>
      </c>
    </row>
    <row r="1024" hidden="1">
      <c r="A1024" s="26">
        <v>1164.0</v>
      </c>
      <c r="B1024" s="26" t="s">
        <v>54</v>
      </c>
      <c r="C1024" s="34" t="s">
        <v>1466</v>
      </c>
      <c r="D1024" s="28"/>
      <c r="E1024" s="160" t="s">
        <v>66</v>
      </c>
      <c r="F1024" s="160" t="s">
        <v>66</v>
      </c>
      <c r="G1024" s="160" t="s">
        <v>66</v>
      </c>
      <c r="H1024" s="160" t="s">
        <v>66</v>
      </c>
      <c r="I1024" s="34" t="s">
        <v>2099</v>
      </c>
    </row>
    <row r="1025" hidden="1">
      <c r="A1025" s="26">
        <v>1165.0</v>
      </c>
      <c r="B1025" s="26" t="s">
        <v>54</v>
      </c>
      <c r="C1025" s="34" t="s">
        <v>860</v>
      </c>
      <c r="D1025" s="28"/>
      <c r="E1025" s="160" t="s">
        <v>66</v>
      </c>
      <c r="F1025" s="160" t="s">
        <v>66</v>
      </c>
      <c r="G1025" s="160" t="s">
        <v>66</v>
      </c>
      <c r="H1025" s="160" t="s">
        <v>66</v>
      </c>
      <c r="I1025" s="34" t="s">
        <v>1122</v>
      </c>
    </row>
    <row r="1026" hidden="1">
      <c r="A1026" s="26">
        <v>1166.0</v>
      </c>
      <c r="B1026" s="26" t="s">
        <v>54</v>
      </c>
      <c r="C1026" s="34" t="s">
        <v>1470</v>
      </c>
      <c r="D1026" s="28"/>
      <c r="E1026" s="160" t="s">
        <v>66</v>
      </c>
      <c r="F1026" s="160" t="s">
        <v>66</v>
      </c>
      <c r="G1026" s="160" t="s">
        <v>66</v>
      </c>
      <c r="H1026" s="160" t="s">
        <v>66</v>
      </c>
      <c r="I1026" s="34" t="s">
        <v>675</v>
      </c>
    </row>
    <row r="1027" hidden="1">
      <c r="A1027" s="26">
        <v>1167.0</v>
      </c>
      <c r="B1027" s="26" t="s">
        <v>54</v>
      </c>
      <c r="C1027" s="34" t="s">
        <v>1472</v>
      </c>
      <c r="D1027" s="28"/>
      <c r="E1027" s="160" t="s">
        <v>66</v>
      </c>
      <c r="F1027" s="160" t="s">
        <v>66</v>
      </c>
      <c r="G1027" s="160" t="s">
        <v>66</v>
      </c>
      <c r="H1027" s="160" t="s">
        <v>66</v>
      </c>
      <c r="I1027" s="34" t="s">
        <v>2100</v>
      </c>
    </row>
    <row r="1028" hidden="1">
      <c r="A1028" s="26">
        <v>1168.0</v>
      </c>
      <c r="B1028" s="26" t="s">
        <v>54</v>
      </c>
      <c r="C1028" s="34" t="s">
        <v>1475</v>
      </c>
      <c r="D1028" s="28"/>
      <c r="E1028" s="160" t="s">
        <v>66</v>
      </c>
      <c r="F1028" s="160" t="s">
        <v>66</v>
      </c>
      <c r="G1028" s="160" t="s">
        <v>66</v>
      </c>
      <c r="H1028" s="160" t="s">
        <v>66</v>
      </c>
      <c r="I1028" s="34" t="s">
        <v>1455</v>
      </c>
    </row>
    <row r="1029" hidden="1">
      <c r="A1029" s="26">
        <v>1169.0</v>
      </c>
      <c r="B1029" s="26" t="s">
        <v>54</v>
      </c>
      <c r="C1029" s="34" t="s">
        <v>1477</v>
      </c>
      <c r="D1029" s="28"/>
      <c r="E1029" s="160" t="s">
        <v>66</v>
      </c>
      <c r="F1029" s="160" t="s">
        <v>66</v>
      </c>
      <c r="G1029" s="160" t="s">
        <v>66</v>
      </c>
      <c r="H1029" s="160" t="s">
        <v>66</v>
      </c>
      <c r="I1029" s="34" t="s">
        <v>2101</v>
      </c>
    </row>
    <row r="1030" hidden="1">
      <c r="A1030" s="26">
        <v>1170.0</v>
      </c>
      <c r="B1030" s="26" t="s">
        <v>54</v>
      </c>
      <c r="C1030" s="34" t="s">
        <v>1478</v>
      </c>
      <c r="D1030" s="28"/>
      <c r="E1030" s="160" t="s">
        <v>66</v>
      </c>
      <c r="F1030" s="160" t="s">
        <v>66</v>
      </c>
      <c r="G1030" s="160" t="s">
        <v>66</v>
      </c>
      <c r="H1030" s="160" t="s">
        <v>66</v>
      </c>
      <c r="I1030" s="34" t="s">
        <v>2102</v>
      </c>
    </row>
    <row r="1031" hidden="1">
      <c r="A1031" s="26">
        <v>1171.0</v>
      </c>
      <c r="B1031" s="26" t="s">
        <v>54</v>
      </c>
      <c r="C1031" s="34" t="s">
        <v>1481</v>
      </c>
      <c r="D1031" s="28"/>
      <c r="E1031" s="160" t="s">
        <v>66</v>
      </c>
      <c r="F1031" s="160" t="s">
        <v>66</v>
      </c>
      <c r="G1031" s="160" t="s">
        <v>66</v>
      </c>
      <c r="H1031" s="160" t="s">
        <v>66</v>
      </c>
      <c r="I1031" s="34" t="s">
        <v>2103</v>
      </c>
    </row>
    <row r="1032" hidden="1">
      <c r="A1032" s="26">
        <v>1172.0</v>
      </c>
      <c r="B1032" s="26" t="s">
        <v>54</v>
      </c>
      <c r="C1032" s="34" t="s">
        <v>1482</v>
      </c>
      <c r="D1032" s="28"/>
      <c r="E1032" s="160" t="s">
        <v>66</v>
      </c>
      <c r="F1032" s="160" t="s">
        <v>66</v>
      </c>
      <c r="G1032" s="160" t="s">
        <v>66</v>
      </c>
      <c r="H1032" s="160" t="s">
        <v>66</v>
      </c>
      <c r="I1032" s="34" t="s">
        <v>675</v>
      </c>
    </row>
    <row r="1033" hidden="1">
      <c r="A1033" s="26">
        <v>1173.0</v>
      </c>
      <c r="B1033" s="26" t="s">
        <v>54</v>
      </c>
      <c r="C1033" s="34" t="s">
        <v>1485</v>
      </c>
      <c r="D1033" s="28"/>
      <c r="E1033" s="160" t="s">
        <v>66</v>
      </c>
      <c r="F1033" s="160" t="s">
        <v>66</v>
      </c>
      <c r="G1033" s="160" t="s">
        <v>66</v>
      </c>
      <c r="H1033" s="160" t="s">
        <v>66</v>
      </c>
      <c r="I1033" s="34" t="s">
        <v>2104</v>
      </c>
    </row>
    <row r="1034" hidden="1">
      <c r="A1034" s="26">
        <v>1174.0</v>
      </c>
      <c r="B1034" s="26" t="s">
        <v>54</v>
      </c>
      <c r="C1034" s="34" t="s">
        <v>1487</v>
      </c>
      <c r="D1034" s="28"/>
      <c r="E1034" s="160" t="s">
        <v>66</v>
      </c>
      <c r="F1034" s="160" t="s">
        <v>66</v>
      </c>
      <c r="G1034" s="160" t="s">
        <v>66</v>
      </c>
      <c r="H1034" s="160" t="s">
        <v>66</v>
      </c>
      <c r="I1034" s="34" t="s">
        <v>2105</v>
      </c>
    </row>
    <row r="1035" hidden="1">
      <c r="A1035" s="26">
        <v>1175.0</v>
      </c>
      <c r="B1035" s="26" t="s">
        <v>54</v>
      </c>
      <c r="C1035" s="34" t="s">
        <v>1490</v>
      </c>
      <c r="D1035" s="28"/>
      <c r="E1035" s="160" t="s">
        <v>66</v>
      </c>
      <c r="F1035" s="160" t="s">
        <v>66</v>
      </c>
      <c r="G1035" s="160" t="s">
        <v>66</v>
      </c>
      <c r="H1035" s="160" t="s">
        <v>66</v>
      </c>
      <c r="I1035" s="34" t="s">
        <v>675</v>
      </c>
    </row>
    <row r="1036" hidden="1">
      <c r="A1036" s="26">
        <v>1176.0</v>
      </c>
      <c r="B1036" s="26" t="s">
        <v>54</v>
      </c>
      <c r="C1036" s="34" t="s">
        <v>1492</v>
      </c>
      <c r="D1036" s="28"/>
      <c r="E1036" s="160" t="s">
        <v>66</v>
      </c>
      <c r="F1036" s="160" t="s">
        <v>66</v>
      </c>
      <c r="G1036" s="160" t="s">
        <v>66</v>
      </c>
      <c r="H1036" s="160" t="s">
        <v>66</v>
      </c>
      <c r="I1036" s="34" t="s">
        <v>2106</v>
      </c>
    </row>
    <row r="1037" hidden="1">
      <c r="A1037" s="26">
        <v>1177.0</v>
      </c>
      <c r="B1037" s="26" t="s">
        <v>54</v>
      </c>
      <c r="C1037" s="26" t="s">
        <v>1494</v>
      </c>
      <c r="D1037" s="28"/>
      <c r="E1037" s="160" t="s">
        <v>66</v>
      </c>
      <c r="F1037" s="160" t="s">
        <v>66</v>
      </c>
      <c r="G1037" s="160" t="s">
        <v>66</v>
      </c>
      <c r="H1037" s="160" t="s">
        <v>66</v>
      </c>
      <c r="I1037" s="26" t="s">
        <v>2557</v>
      </c>
    </row>
    <row r="1038" hidden="1">
      <c r="A1038" s="26">
        <v>1178.0</v>
      </c>
      <c r="B1038" s="26" t="s">
        <v>54</v>
      </c>
      <c r="C1038" s="26" t="s">
        <v>1495</v>
      </c>
      <c r="D1038" s="28"/>
      <c r="E1038" s="160" t="s">
        <v>66</v>
      </c>
      <c r="F1038" s="160" t="s">
        <v>66</v>
      </c>
      <c r="G1038" s="160" t="s">
        <v>66</v>
      </c>
      <c r="H1038" s="160" t="s">
        <v>66</v>
      </c>
      <c r="I1038" s="26"/>
    </row>
    <row r="1039" hidden="1">
      <c r="A1039" s="26">
        <v>1179.0</v>
      </c>
      <c r="B1039" s="26" t="s">
        <v>54</v>
      </c>
      <c r="C1039" s="26" t="s">
        <v>1496</v>
      </c>
      <c r="D1039" s="28"/>
      <c r="E1039" s="160" t="s">
        <v>66</v>
      </c>
      <c r="F1039" s="160" t="s">
        <v>66</v>
      </c>
      <c r="G1039" s="160" t="s">
        <v>66</v>
      </c>
      <c r="H1039" s="160" t="s">
        <v>66</v>
      </c>
      <c r="I1039" s="26"/>
    </row>
    <row r="1040" hidden="1">
      <c r="A1040" s="26">
        <v>1180.0</v>
      </c>
      <c r="B1040" s="26" t="s">
        <v>54</v>
      </c>
      <c r="C1040" s="26" t="s">
        <v>1497</v>
      </c>
      <c r="D1040" s="28"/>
      <c r="E1040" s="160" t="s">
        <v>66</v>
      </c>
      <c r="F1040" s="160" t="s">
        <v>66</v>
      </c>
      <c r="G1040" s="160" t="s">
        <v>66</v>
      </c>
      <c r="H1040" s="160" t="s">
        <v>66</v>
      </c>
      <c r="I1040" s="26"/>
    </row>
    <row r="1041" hidden="1">
      <c r="A1041" s="26">
        <v>1181.0</v>
      </c>
      <c r="B1041" s="26" t="s">
        <v>54</v>
      </c>
      <c r="C1041" s="26" t="s">
        <v>1498</v>
      </c>
      <c r="D1041" s="28"/>
      <c r="E1041" s="160" t="s">
        <v>66</v>
      </c>
      <c r="F1041" s="160" t="s">
        <v>66</v>
      </c>
      <c r="G1041" s="160" t="s">
        <v>66</v>
      </c>
      <c r="H1041" s="160" t="s">
        <v>66</v>
      </c>
      <c r="I1041" s="26"/>
    </row>
    <row r="1042" hidden="1">
      <c r="A1042" s="26">
        <v>1182.0</v>
      </c>
      <c r="B1042" s="26" t="s">
        <v>54</v>
      </c>
      <c r="C1042" s="26" t="s">
        <v>1499</v>
      </c>
      <c r="D1042" s="28"/>
      <c r="E1042" s="160" t="s">
        <v>66</v>
      </c>
      <c r="F1042" s="160" t="s">
        <v>66</v>
      </c>
      <c r="G1042" s="160" t="s">
        <v>66</v>
      </c>
      <c r="H1042" s="160" t="s">
        <v>66</v>
      </c>
      <c r="I1042" s="26" t="s">
        <v>2110</v>
      </c>
    </row>
    <row r="1043" hidden="1">
      <c r="A1043" s="26">
        <v>1183.0</v>
      </c>
      <c r="B1043" s="26" t="s">
        <v>54</v>
      </c>
      <c r="C1043" s="26" t="s">
        <v>1500</v>
      </c>
      <c r="D1043" s="28"/>
      <c r="E1043" s="160" t="s">
        <v>66</v>
      </c>
      <c r="F1043" s="160" t="s">
        <v>66</v>
      </c>
      <c r="G1043" s="160" t="s">
        <v>66</v>
      </c>
      <c r="H1043" s="160" t="s">
        <v>66</v>
      </c>
      <c r="I1043" s="26"/>
    </row>
    <row r="1044" hidden="1">
      <c r="A1044" s="26">
        <v>1184.0</v>
      </c>
      <c r="B1044" s="26" t="s">
        <v>54</v>
      </c>
      <c r="C1044" s="26" t="s">
        <v>1503</v>
      </c>
      <c r="D1044" s="28"/>
      <c r="E1044" s="160" t="s">
        <v>66</v>
      </c>
      <c r="F1044" s="160" t="s">
        <v>66</v>
      </c>
      <c r="G1044" s="160" t="s">
        <v>66</v>
      </c>
      <c r="H1044" s="160" t="s">
        <v>66</v>
      </c>
      <c r="I1044" s="26" t="s">
        <v>2112</v>
      </c>
    </row>
    <row r="1045" hidden="1">
      <c r="A1045" s="26">
        <v>1185.0</v>
      </c>
      <c r="B1045" s="26" t="s">
        <v>54</v>
      </c>
      <c r="C1045" s="26" t="s">
        <v>1498</v>
      </c>
      <c r="D1045" s="28"/>
      <c r="E1045" s="160" t="s">
        <v>66</v>
      </c>
      <c r="F1045" s="160" t="s">
        <v>66</v>
      </c>
      <c r="G1045" s="160" t="s">
        <v>66</v>
      </c>
      <c r="H1045" s="160" t="s">
        <v>66</v>
      </c>
      <c r="I1045" s="26" t="s">
        <v>2109</v>
      </c>
    </row>
    <row r="1046" hidden="1">
      <c r="A1046" s="26">
        <v>1186.0</v>
      </c>
      <c r="B1046" s="26" t="s">
        <v>54</v>
      </c>
      <c r="C1046" s="26" t="s">
        <v>1504</v>
      </c>
      <c r="D1046" s="28"/>
      <c r="E1046" s="160" t="s">
        <v>66</v>
      </c>
      <c r="F1046" s="160" t="s">
        <v>66</v>
      </c>
      <c r="G1046" s="160" t="s">
        <v>66</v>
      </c>
      <c r="H1046" s="160" t="s">
        <v>66</v>
      </c>
      <c r="I1046" s="26" t="s">
        <v>2114</v>
      </c>
    </row>
    <row r="1047" hidden="1">
      <c r="A1047" s="26">
        <v>1187.0</v>
      </c>
      <c r="B1047" s="26" t="s">
        <v>54</v>
      </c>
      <c r="C1047" s="26" t="s">
        <v>1505</v>
      </c>
      <c r="D1047" s="28"/>
      <c r="E1047" s="160" t="s">
        <v>66</v>
      </c>
      <c r="F1047" s="160" t="s">
        <v>66</v>
      </c>
      <c r="G1047" s="160" t="s">
        <v>66</v>
      </c>
      <c r="H1047" s="160" t="s">
        <v>66</v>
      </c>
      <c r="I1047" s="287" t="s">
        <v>2116</v>
      </c>
    </row>
    <row r="1048" hidden="1">
      <c r="A1048" s="26">
        <v>1187.0</v>
      </c>
      <c r="B1048" s="26" t="s">
        <v>54</v>
      </c>
      <c r="C1048" s="26" t="s">
        <v>1505</v>
      </c>
      <c r="D1048" s="28"/>
      <c r="E1048" s="160" t="s">
        <v>66</v>
      </c>
      <c r="F1048" s="160" t="s">
        <v>66</v>
      </c>
      <c r="G1048" s="160" t="s">
        <v>66</v>
      </c>
      <c r="H1048" s="160" t="s">
        <v>66</v>
      </c>
      <c r="I1048" s="26" t="s">
        <v>2116</v>
      </c>
    </row>
    <row r="1049" hidden="1">
      <c r="A1049" s="26">
        <v>1188.0</v>
      </c>
      <c r="B1049" s="26" t="s">
        <v>54</v>
      </c>
      <c r="C1049" s="26" t="s">
        <v>1507</v>
      </c>
      <c r="D1049" s="28"/>
      <c r="E1049" s="160" t="s">
        <v>66</v>
      </c>
      <c r="F1049" s="160" t="s">
        <v>66</v>
      </c>
      <c r="G1049" s="160" t="s">
        <v>66</v>
      </c>
      <c r="H1049" s="160" t="s">
        <v>66</v>
      </c>
      <c r="I1049" s="287"/>
    </row>
    <row r="1050" hidden="1">
      <c r="A1050" s="26">
        <v>1189.0</v>
      </c>
      <c r="B1050" s="26" t="s">
        <v>54</v>
      </c>
      <c r="C1050" s="26" t="s">
        <v>1509</v>
      </c>
      <c r="D1050" s="28"/>
      <c r="E1050" s="160" t="s">
        <v>66</v>
      </c>
      <c r="F1050" s="160" t="s">
        <v>66</v>
      </c>
      <c r="G1050" s="160" t="s">
        <v>66</v>
      </c>
      <c r="H1050" s="160" t="s">
        <v>66</v>
      </c>
      <c r="I1050" s="26" t="s">
        <v>2560</v>
      </c>
    </row>
    <row r="1051" hidden="1">
      <c r="A1051" s="26">
        <v>1190.0</v>
      </c>
      <c r="B1051" s="26" t="s">
        <v>54</v>
      </c>
      <c r="C1051" s="26" t="s">
        <v>1510</v>
      </c>
      <c r="D1051" s="28"/>
      <c r="E1051" s="160" t="s">
        <v>66</v>
      </c>
      <c r="F1051" s="160" t="s">
        <v>66</v>
      </c>
      <c r="G1051" s="160" t="s">
        <v>66</v>
      </c>
      <c r="H1051" s="160" t="s">
        <v>66</v>
      </c>
      <c r="I1051" s="26" t="s">
        <v>2118</v>
      </c>
    </row>
    <row r="1052" hidden="1">
      <c r="A1052" s="26">
        <v>1191.0</v>
      </c>
      <c r="B1052" s="26" t="s">
        <v>54</v>
      </c>
      <c r="C1052" s="26" t="s">
        <v>1512</v>
      </c>
      <c r="D1052" s="28"/>
      <c r="E1052" s="160" t="s">
        <v>66</v>
      </c>
      <c r="F1052" s="160" t="s">
        <v>66</v>
      </c>
      <c r="G1052" s="160" t="s">
        <v>66</v>
      </c>
      <c r="H1052" s="160" t="s">
        <v>66</v>
      </c>
      <c r="I1052" s="26" t="s">
        <v>620</v>
      </c>
    </row>
    <row r="1053" hidden="1">
      <c r="A1053" s="26">
        <v>1192.0</v>
      </c>
      <c r="B1053" s="26" t="s">
        <v>54</v>
      </c>
      <c r="C1053" s="26" t="s">
        <v>1514</v>
      </c>
      <c r="D1053" s="28"/>
      <c r="E1053" s="160" t="s">
        <v>66</v>
      </c>
      <c r="F1053" s="160" t="s">
        <v>66</v>
      </c>
      <c r="G1053" s="160" t="s">
        <v>66</v>
      </c>
      <c r="H1053" s="160" t="s">
        <v>66</v>
      </c>
      <c r="I1053" s="26"/>
    </row>
    <row r="1054" hidden="1">
      <c r="A1054" s="26">
        <v>1193.0</v>
      </c>
      <c r="B1054" s="26" t="s">
        <v>54</v>
      </c>
      <c r="C1054" s="26" t="s">
        <v>1515</v>
      </c>
      <c r="D1054" s="28"/>
      <c r="E1054" s="160" t="s">
        <v>66</v>
      </c>
      <c r="F1054" s="160" t="s">
        <v>66</v>
      </c>
      <c r="G1054" s="160" t="s">
        <v>66</v>
      </c>
      <c r="H1054" s="160" t="s">
        <v>66</v>
      </c>
      <c r="I1054" s="26" t="s">
        <v>2119</v>
      </c>
    </row>
    <row r="1055" hidden="1">
      <c r="A1055" s="26">
        <v>1194.0</v>
      </c>
      <c r="B1055" s="26" t="s">
        <v>54</v>
      </c>
      <c r="C1055" s="26" t="s">
        <v>1516</v>
      </c>
      <c r="D1055" s="28"/>
      <c r="E1055" s="160" t="s">
        <v>66</v>
      </c>
      <c r="F1055" s="160" t="s">
        <v>66</v>
      </c>
      <c r="G1055" s="160" t="s">
        <v>66</v>
      </c>
      <c r="H1055" s="160" t="s">
        <v>66</v>
      </c>
      <c r="I1055" s="26" t="s">
        <v>2120</v>
      </c>
    </row>
    <row r="1056" hidden="1">
      <c r="A1056" s="26">
        <v>1195.0</v>
      </c>
      <c r="B1056" s="26" t="s">
        <v>54</v>
      </c>
      <c r="C1056" s="26" t="s">
        <v>239</v>
      </c>
      <c r="D1056" s="28"/>
      <c r="E1056" s="160" t="s">
        <v>66</v>
      </c>
      <c r="F1056" s="160" t="s">
        <v>66</v>
      </c>
      <c r="G1056" s="160" t="s">
        <v>66</v>
      </c>
      <c r="H1056" s="160" t="s">
        <v>66</v>
      </c>
      <c r="I1056" s="26" t="s">
        <v>2121</v>
      </c>
    </row>
    <row r="1057" hidden="1">
      <c r="A1057" s="26">
        <v>1196.0</v>
      </c>
      <c r="B1057" s="26" t="s">
        <v>54</v>
      </c>
      <c r="C1057" s="26" t="s">
        <v>1518</v>
      </c>
      <c r="D1057" s="28"/>
      <c r="E1057" s="160" t="s">
        <v>66</v>
      </c>
      <c r="F1057" s="160" t="s">
        <v>66</v>
      </c>
      <c r="G1057" s="160" t="s">
        <v>66</v>
      </c>
      <c r="H1057" s="160" t="s">
        <v>66</v>
      </c>
      <c r="I1057" s="26" t="s">
        <v>2562</v>
      </c>
    </row>
    <row r="1058" hidden="1">
      <c r="A1058" s="26">
        <v>1197.0</v>
      </c>
      <c r="B1058" s="26" t="s">
        <v>54</v>
      </c>
      <c r="C1058" s="26" t="s">
        <v>1520</v>
      </c>
      <c r="D1058" s="28"/>
      <c r="E1058" s="160" t="s">
        <v>66</v>
      </c>
      <c r="F1058" s="160" t="s">
        <v>66</v>
      </c>
      <c r="G1058" s="160" t="s">
        <v>66</v>
      </c>
      <c r="H1058" s="160" t="s">
        <v>66</v>
      </c>
      <c r="I1058" s="26" t="s">
        <v>2123</v>
      </c>
    </row>
    <row r="1059" hidden="1">
      <c r="A1059" s="26">
        <v>1198.0</v>
      </c>
      <c r="B1059" s="26" t="s">
        <v>54</v>
      </c>
      <c r="C1059" s="26" t="s">
        <v>1521</v>
      </c>
      <c r="D1059" s="28"/>
      <c r="E1059" s="160" t="s">
        <v>66</v>
      </c>
      <c r="F1059" s="160" t="s">
        <v>66</v>
      </c>
      <c r="G1059" s="160" t="s">
        <v>66</v>
      </c>
      <c r="H1059" s="160" t="s">
        <v>66</v>
      </c>
      <c r="I1059" s="26" t="s">
        <v>2124</v>
      </c>
    </row>
    <row r="1060" hidden="1">
      <c r="A1060" s="26">
        <v>1199.0</v>
      </c>
      <c r="B1060" s="26" t="s">
        <v>54</v>
      </c>
      <c r="C1060" s="26" t="s">
        <v>1522</v>
      </c>
      <c r="D1060" s="28"/>
      <c r="E1060" s="160" t="s">
        <v>66</v>
      </c>
      <c r="F1060" s="160" t="s">
        <v>66</v>
      </c>
      <c r="G1060" s="160" t="s">
        <v>66</v>
      </c>
      <c r="H1060" s="160" t="s">
        <v>66</v>
      </c>
      <c r="I1060" s="26" t="s">
        <v>2130</v>
      </c>
    </row>
    <row r="1061" hidden="1">
      <c r="A1061" s="26">
        <v>1200.0</v>
      </c>
      <c r="B1061" s="26" t="s">
        <v>54</v>
      </c>
      <c r="C1061" s="26" t="s">
        <v>1523</v>
      </c>
      <c r="D1061" s="28"/>
      <c r="E1061" s="160" t="s">
        <v>66</v>
      </c>
      <c r="F1061" s="160" t="s">
        <v>66</v>
      </c>
      <c r="G1061" s="160" t="s">
        <v>66</v>
      </c>
      <c r="H1061" s="160" t="s">
        <v>66</v>
      </c>
      <c r="I1061" s="26" t="s">
        <v>2564</v>
      </c>
    </row>
    <row r="1062" hidden="1">
      <c r="A1062" s="26">
        <v>1201.0</v>
      </c>
      <c r="B1062" s="26" t="s">
        <v>54</v>
      </c>
      <c r="C1062" s="26" t="s">
        <v>1524</v>
      </c>
      <c r="D1062" s="28"/>
      <c r="E1062" s="160" t="s">
        <v>66</v>
      </c>
      <c r="F1062" s="160" t="s">
        <v>66</v>
      </c>
      <c r="G1062" s="160" t="s">
        <v>66</v>
      </c>
      <c r="H1062" s="160" t="s">
        <v>66</v>
      </c>
      <c r="I1062" s="26" t="s">
        <v>2133</v>
      </c>
    </row>
    <row r="1063" hidden="1">
      <c r="A1063" s="26">
        <v>1202.0</v>
      </c>
      <c r="B1063" s="26" t="s">
        <v>54</v>
      </c>
      <c r="C1063" s="26" t="s">
        <v>1525</v>
      </c>
      <c r="D1063" s="28"/>
      <c r="E1063" s="160" t="s">
        <v>66</v>
      </c>
      <c r="F1063" s="160" t="s">
        <v>66</v>
      </c>
      <c r="G1063" s="160" t="s">
        <v>66</v>
      </c>
      <c r="H1063" s="160" t="s">
        <v>66</v>
      </c>
      <c r="I1063" s="26"/>
    </row>
    <row r="1064" hidden="1">
      <c r="A1064" s="26">
        <v>1203.0</v>
      </c>
      <c r="B1064" s="26" t="s">
        <v>54</v>
      </c>
      <c r="C1064" s="26" t="s">
        <v>1526</v>
      </c>
      <c r="D1064" s="28"/>
      <c r="E1064" s="160" t="s">
        <v>66</v>
      </c>
      <c r="F1064" s="160" t="s">
        <v>66</v>
      </c>
      <c r="G1064" s="160" t="s">
        <v>66</v>
      </c>
      <c r="H1064" s="160" t="s">
        <v>66</v>
      </c>
      <c r="I1064" s="26" t="s">
        <v>2127</v>
      </c>
    </row>
    <row r="1065" hidden="1">
      <c r="A1065" s="26">
        <v>1204.0</v>
      </c>
      <c r="B1065" s="26" t="s">
        <v>54</v>
      </c>
      <c r="C1065" s="26" t="s">
        <v>1527</v>
      </c>
      <c r="D1065" s="28"/>
      <c r="E1065" s="160" t="s">
        <v>66</v>
      </c>
      <c r="F1065" s="160" t="s">
        <v>66</v>
      </c>
      <c r="G1065" s="160" t="s">
        <v>66</v>
      </c>
      <c r="H1065" s="160" t="s">
        <v>66</v>
      </c>
      <c r="I1065" s="26"/>
    </row>
    <row r="1066" hidden="1">
      <c r="A1066" s="26">
        <v>1205.0</v>
      </c>
      <c r="B1066" s="26" t="s">
        <v>54</v>
      </c>
      <c r="C1066" s="26" t="s">
        <v>1529</v>
      </c>
      <c r="D1066" s="28"/>
      <c r="E1066" s="160" t="s">
        <v>66</v>
      </c>
      <c r="F1066" s="160" t="s">
        <v>66</v>
      </c>
      <c r="G1066" s="160" t="s">
        <v>66</v>
      </c>
      <c r="H1066" s="160" t="s">
        <v>66</v>
      </c>
      <c r="I1066" s="26" t="s">
        <v>2134</v>
      </c>
    </row>
    <row r="1067" hidden="1">
      <c r="A1067" s="26">
        <v>1206.0</v>
      </c>
      <c r="B1067" s="26" t="s">
        <v>54</v>
      </c>
      <c r="C1067" s="26" t="s">
        <v>1530</v>
      </c>
      <c r="D1067" s="28"/>
      <c r="E1067" s="160" t="s">
        <v>66</v>
      </c>
      <c r="F1067" s="160" t="s">
        <v>66</v>
      </c>
      <c r="G1067" s="160" t="s">
        <v>66</v>
      </c>
      <c r="H1067" s="160" t="s">
        <v>66</v>
      </c>
      <c r="I1067" s="26"/>
    </row>
    <row r="1068" hidden="1">
      <c r="A1068" s="26">
        <v>1207.0</v>
      </c>
      <c r="B1068" s="26" t="s">
        <v>54</v>
      </c>
      <c r="C1068" s="26" t="s">
        <v>1531</v>
      </c>
      <c r="D1068" s="28"/>
      <c r="E1068" s="160" t="s">
        <v>66</v>
      </c>
      <c r="F1068" s="160" t="s">
        <v>66</v>
      </c>
      <c r="G1068" s="160" t="s">
        <v>66</v>
      </c>
      <c r="H1068" s="160" t="s">
        <v>66</v>
      </c>
      <c r="I1068" s="26" t="s">
        <v>2136</v>
      </c>
    </row>
    <row r="1069" hidden="1">
      <c r="A1069" s="26">
        <v>1208.0</v>
      </c>
      <c r="B1069" s="26" t="s">
        <v>54</v>
      </c>
      <c r="C1069" s="26" t="s">
        <v>1533</v>
      </c>
      <c r="D1069" s="28"/>
      <c r="E1069" s="160" t="s">
        <v>66</v>
      </c>
      <c r="F1069" s="160" t="s">
        <v>66</v>
      </c>
      <c r="G1069" s="160" t="s">
        <v>66</v>
      </c>
      <c r="H1069" s="160" t="s">
        <v>66</v>
      </c>
      <c r="I1069" s="26" t="s">
        <v>2137</v>
      </c>
    </row>
    <row r="1070" hidden="1">
      <c r="A1070" s="26">
        <v>1209.0</v>
      </c>
      <c r="B1070" s="26" t="s">
        <v>54</v>
      </c>
      <c r="C1070" s="26" t="s">
        <v>1534</v>
      </c>
      <c r="D1070" s="28"/>
      <c r="E1070" s="160" t="s">
        <v>66</v>
      </c>
      <c r="F1070" s="160" t="s">
        <v>66</v>
      </c>
      <c r="G1070" s="160" t="s">
        <v>66</v>
      </c>
      <c r="H1070" s="160" t="s">
        <v>66</v>
      </c>
      <c r="I1070" s="26" t="s">
        <v>2138</v>
      </c>
    </row>
    <row r="1071" hidden="1">
      <c r="A1071" s="26">
        <v>1210.0</v>
      </c>
      <c r="B1071" s="26" t="s">
        <v>54</v>
      </c>
      <c r="C1071" s="26" t="s">
        <v>1535</v>
      </c>
      <c r="D1071" s="28"/>
      <c r="E1071" s="160" t="s">
        <v>66</v>
      </c>
      <c r="F1071" s="160" t="s">
        <v>66</v>
      </c>
      <c r="G1071" s="160" t="s">
        <v>66</v>
      </c>
      <c r="H1071" s="160" t="s">
        <v>66</v>
      </c>
      <c r="I1071" s="26" t="s">
        <v>2139</v>
      </c>
    </row>
    <row r="1072" hidden="1">
      <c r="A1072" s="26">
        <v>1211.0</v>
      </c>
      <c r="B1072" s="26" t="s">
        <v>54</v>
      </c>
      <c r="C1072" s="26" t="s">
        <v>1536</v>
      </c>
      <c r="D1072" s="28"/>
      <c r="E1072" s="160" t="s">
        <v>66</v>
      </c>
      <c r="F1072" s="160" t="s">
        <v>66</v>
      </c>
      <c r="G1072" s="160" t="s">
        <v>66</v>
      </c>
      <c r="H1072" s="160" t="s">
        <v>66</v>
      </c>
      <c r="I1072" s="26" t="s">
        <v>2140</v>
      </c>
    </row>
    <row r="1073" hidden="1">
      <c r="A1073" s="26">
        <v>1212.0</v>
      </c>
      <c r="B1073" s="26" t="s">
        <v>54</v>
      </c>
      <c r="C1073" s="26" t="s">
        <v>1537</v>
      </c>
      <c r="D1073" s="28"/>
      <c r="E1073" s="160" t="s">
        <v>66</v>
      </c>
      <c r="F1073" s="160" t="s">
        <v>66</v>
      </c>
      <c r="G1073" s="160" t="s">
        <v>66</v>
      </c>
      <c r="H1073" s="160" t="s">
        <v>66</v>
      </c>
      <c r="I1073" s="26" t="s">
        <v>2141</v>
      </c>
    </row>
    <row r="1074" hidden="1">
      <c r="A1074" s="26">
        <v>1213.0</v>
      </c>
      <c r="B1074" s="26" t="s">
        <v>54</v>
      </c>
      <c r="C1074" s="26" t="s">
        <v>1539</v>
      </c>
      <c r="D1074" s="28"/>
      <c r="E1074" s="160" t="s">
        <v>66</v>
      </c>
      <c r="F1074" s="160" t="s">
        <v>66</v>
      </c>
      <c r="G1074" s="160" t="s">
        <v>66</v>
      </c>
      <c r="H1074" s="160" t="s">
        <v>66</v>
      </c>
      <c r="I1074" s="26" t="s">
        <v>2568</v>
      </c>
    </row>
    <row r="1075" hidden="1">
      <c r="A1075" s="26">
        <v>1214.0</v>
      </c>
      <c r="B1075" s="26" t="s">
        <v>54</v>
      </c>
      <c r="C1075" s="26" t="s">
        <v>1540</v>
      </c>
      <c r="D1075" s="28"/>
      <c r="E1075" s="160" t="s">
        <v>66</v>
      </c>
      <c r="F1075" s="160" t="s">
        <v>66</v>
      </c>
      <c r="G1075" s="160" t="s">
        <v>66</v>
      </c>
      <c r="H1075" s="160" t="s">
        <v>66</v>
      </c>
      <c r="I1075" s="26" t="s">
        <v>2142</v>
      </c>
    </row>
    <row r="1076" hidden="1">
      <c r="A1076" s="26">
        <v>1215.0</v>
      </c>
      <c r="B1076" s="26" t="s">
        <v>54</v>
      </c>
      <c r="C1076" s="26" t="s">
        <v>1332</v>
      </c>
      <c r="D1076" s="28"/>
      <c r="E1076" s="160" t="s">
        <v>66</v>
      </c>
      <c r="F1076" s="160" t="s">
        <v>66</v>
      </c>
      <c r="G1076" s="160" t="s">
        <v>66</v>
      </c>
      <c r="H1076" s="160" t="s">
        <v>66</v>
      </c>
      <c r="I1076" s="26" t="s">
        <v>1973</v>
      </c>
    </row>
    <row r="1077" hidden="1">
      <c r="A1077" s="26">
        <v>1216.0</v>
      </c>
      <c r="B1077" s="26" t="s">
        <v>54</v>
      </c>
      <c r="C1077" s="26" t="s">
        <v>1542</v>
      </c>
      <c r="D1077" s="28"/>
      <c r="E1077" s="160" t="s">
        <v>66</v>
      </c>
      <c r="F1077" s="160" t="s">
        <v>66</v>
      </c>
      <c r="G1077" s="160" t="s">
        <v>66</v>
      </c>
      <c r="H1077" s="160" t="s">
        <v>66</v>
      </c>
      <c r="I1077" s="26" t="s">
        <v>2144</v>
      </c>
    </row>
    <row r="1078" hidden="1">
      <c r="A1078" s="26">
        <v>1217.0</v>
      </c>
      <c r="B1078" s="26" t="s">
        <v>54</v>
      </c>
      <c r="C1078" s="26" t="s">
        <v>1543</v>
      </c>
      <c r="D1078" s="28"/>
      <c r="E1078" s="160" t="s">
        <v>66</v>
      </c>
      <c r="F1078" s="160" t="s">
        <v>66</v>
      </c>
      <c r="G1078" s="160" t="s">
        <v>66</v>
      </c>
      <c r="H1078" s="160" t="s">
        <v>66</v>
      </c>
      <c r="I1078" s="26" t="s">
        <v>2145</v>
      </c>
    </row>
    <row r="1079" hidden="1">
      <c r="A1079" s="26">
        <v>1218.0</v>
      </c>
      <c r="B1079" s="26" t="s">
        <v>54</v>
      </c>
      <c r="C1079" s="26" t="s">
        <v>1544</v>
      </c>
      <c r="D1079" s="28"/>
      <c r="E1079" s="160" t="s">
        <v>66</v>
      </c>
      <c r="F1079" s="160" t="s">
        <v>66</v>
      </c>
      <c r="G1079" s="160" t="s">
        <v>66</v>
      </c>
      <c r="H1079" s="160" t="s">
        <v>66</v>
      </c>
      <c r="I1079" s="26" t="s">
        <v>2146</v>
      </c>
    </row>
    <row r="1080" hidden="1">
      <c r="A1080" s="26">
        <v>1219.0</v>
      </c>
      <c r="B1080" s="26" t="s">
        <v>54</v>
      </c>
      <c r="C1080" s="26" t="s">
        <v>1545</v>
      </c>
      <c r="D1080" s="28"/>
      <c r="E1080" s="160" t="s">
        <v>66</v>
      </c>
      <c r="F1080" s="160" t="s">
        <v>66</v>
      </c>
      <c r="G1080" s="160" t="s">
        <v>66</v>
      </c>
      <c r="H1080" s="160" t="s">
        <v>66</v>
      </c>
      <c r="I1080" s="26" t="s">
        <v>2163</v>
      </c>
    </row>
    <row r="1081" hidden="1">
      <c r="A1081" s="26">
        <v>1220.0</v>
      </c>
      <c r="B1081" s="26" t="s">
        <v>54</v>
      </c>
      <c r="C1081" s="26" t="s">
        <v>1546</v>
      </c>
      <c r="D1081" s="28"/>
      <c r="E1081" s="160" t="s">
        <v>66</v>
      </c>
      <c r="F1081" s="160" t="s">
        <v>66</v>
      </c>
      <c r="G1081" s="160" t="s">
        <v>66</v>
      </c>
      <c r="H1081" s="160" t="s">
        <v>66</v>
      </c>
      <c r="I1081" s="26" t="s">
        <v>2147</v>
      </c>
    </row>
    <row r="1082" hidden="1">
      <c r="A1082" s="26">
        <v>1221.0</v>
      </c>
      <c r="B1082" s="26" t="s">
        <v>54</v>
      </c>
      <c r="C1082" s="26" t="s">
        <v>1549</v>
      </c>
      <c r="D1082" s="28"/>
      <c r="E1082" s="160" t="s">
        <v>66</v>
      </c>
      <c r="F1082" s="160" t="s">
        <v>66</v>
      </c>
      <c r="G1082" s="160" t="s">
        <v>66</v>
      </c>
      <c r="H1082" s="160" t="s">
        <v>66</v>
      </c>
      <c r="I1082" s="26" t="s">
        <v>2149</v>
      </c>
    </row>
    <row r="1083" hidden="1">
      <c r="A1083" s="26">
        <v>1222.0</v>
      </c>
      <c r="B1083" s="26" t="s">
        <v>54</v>
      </c>
      <c r="C1083" s="26" t="s">
        <v>1550</v>
      </c>
      <c r="D1083" s="28"/>
      <c r="E1083" s="160" t="s">
        <v>66</v>
      </c>
      <c r="F1083" s="160" t="s">
        <v>66</v>
      </c>
      <c r="G1083" s="160" t="s">
        <v>66</v>
      </c>
      <c r="H1083" s="160" t="s">
        <v>66</v>
      </c>
      <c r="I1083" s="26" t="s">
        <v>2150</v>
      </c>
    </row>
    <row r="1084" hidden="1">
      <c r="A1084" s="26">
        <v>1224.0</v>
      </c>
      <c r="B1084" s="26" t="s">
        <v>54</v>
      </c>
      <c r="C1084" s="26" t="s">
        <v>1551</v>
      </c>
      <c r="D1084" s="28"/>
      <c r="E1084" s="160" t="s">
        <v>66</v>
      </c>
      <c r="F1084" s="160" t="s">
        <v>66</v>
      </c>
      <c r="G1084" s="160" t="s">
        <v>66</v>
      </c>
      <c r="H1084" s="160" t="s">
        <v>66</v>
      </c>
      <c r="I1084" s="26" t="s">
        <v>2152</v>
      </c>
    </row>
    <row r="1085" hidden="1">
      <c r="A1085" s="26">
        <v>1225.0</v>
      </c>
      <c r="B1085" s="26" t="s">
        <v>54</v>
      </c>
      <c r="C1085" s="26" t="s">
        <v>1552</v>
      </c>
      <c r="D1085" s="28"/>
      <c r="E1085" s="160" t="s">
        <v>66</v>
      </c>
      <c r="F1085" s="160" t="s">
        <v>66</v>
      </c>
      <c r="G1085" s="160" t="s">
        <v>66</v>
      </c>
      <c r="H1085" s="160" t="s">
        <v>66</v>
      </c>
      <c r="I1085" s="26" t="s">
        <v>2154</v>
      </c>
    </row>
    <row r="1086" hidden="1">
      <c r="A1086" s="26">
        <v>1226.0</v>
      </c>
      <c r="B1086" s="26" t="s">
        <v>54</v>
      </c>
      <c r="C1086" s="26" t="s">
        <v>1554</v>
      </c>
      <c r="D1086" s="28"/>
      <c r="E1086" s="160" t="s">
        <v>66</v>
      </c>
      <c r="F1086" s="160" t="s">
        <v>66</v>
      </c>
      <c r="G1086" s="160" t="s">
        <v>66</v>
      </c>
      <c r="H1086" s="160" t="s">
        <v>66</v>
      </c>
      <c r="I1086" s="26" t="s">
        <v>2155</v>
      </c>
    </row>
    <row r="1087" hidden="1">
      <c r="A1087" s="26">
        <v>1227.0</v>
      </c>
      <c r="B1087" s="26" t="s">
        <v>54</v>
      </c>
      <c r="C1087" s="26" t="s">
        <v>1555</v>
      </c>
      <c r="D1087" s="28"/>
      <c r="E1087" s="160" t="s">
        <v>66</v>
      </c>
      <c r="F1087" s="160" t="s">
        <v>66</v>
      </c>
      <c r="G1087" s="160" t="s">
        <v>66</v>
      </c>
      <c r="H1087" s="160" t="s">
        <v>66</v>
      </c>
      <c r="I1087" s="26" t="s">
        <v>2156</v>
      </c>
    </row>
    <row r="1088" hidden="1">
      <c r="A1088" s="26">
        <v>1228.0</v>
      </c>
      <c r="B1088" s="26" t="s">
        <v>54</v>
      </c>
      <c r="C1088" s="26" t="s">
        <v>1557</v>
      </c>
      <c r="D1088" s="28"/>
      <c r="E1088" s="160" t="s">
        <v>66</v>
      </c>
      <c r="F1088" s="160" t="s">
        <v>66</v>
      </c>
      <c r="G1088" s="160" t="s">
        <v>66</v>
      </c>
      <c r="H1088" s="160" t="s">
        <v>66</v>
      </c>
      <c r="I1088" s="26" t="s">
        <v>2157</v>
      </c>
    </row>
    <row r="1089" hidden="1">
      <c r="A1089" s="26">
        <v>1229.0</v>
      </c>
      <c r="B1089" s="26" t="s">
        <v>54</v>
      </c>
      <c r="C1089" s="26" t="s">
        <v>1558</v>
      </c>
      <c r="D1089" s="28"/>
      <c r="E1089" s="160" t="s">
        <v>66</v>
      </c>
      <c r="F1089" s="160" t="s">
        <v>66</v>
      </c>
      <c r="G1089" s="160" t="s">
        <v>66</v>
      </c>
      <c r="H1089" s="160" t="s">
        <v>66</v>
      </c>
      <c r="I1089" s="26" t="s">
        <v>2158</v>
      </c>
    </row>
    <row r="1090" hidden="1">
      <c r="A1090" s="26">
        <v>1230.0</v>
      </c>
      <c r="B1090" s="26" t="s">
        <v>54</v>
      </c>
      <c r="C1090" s="26" t="s">
        <v>1559</v>
      </c>
      <c r="D1090" s="28"/>
      <c r="E1090" s="160" t="s">
        <v>66</v>
      </c>
      <c r="F1090" s="160" t="s">
        <v>66</v>
      </c>
      <c r="G1090" s="160" t="s">
        <v>66</v>
      </c>
      <c r="H1090" s="160" t="s">
        <v>66</v>
      </c>
      <c r="I1090" s="26" t="s">
        <v>2159</v>
      </c>
    </row>
    <row r="1091" hidden="1">
      <c r="A1091" s="26">
        <v>1231.0</v>
      </c>
      <c r="B1091" s="26" t="s">
        <v>54</v>
      </c>
      <c r="C1091" s="26" t="s">
        <v>209</v>
      </c>
      <c r="D1091" s="28"/>
      <c r="E1091" s="160" t="s">
        <v>66</v>
      </c>
      <c r="F1091" s="160" t="s">
        <v>66</v>
      </c>
      <c r="G1091" s="160" t="s">
        <v>66</v>
      </c>
      <c r="H1091" s="160" t="s">
        <v>66</v>
      </c>
      <c r="I1091" s="26" t="s">
        <v>2160</v>
      </c>
    </row>
    <row r="1092" hidden="1">
      <c r="A1092" s="26">
        <v>1232.0</v>
      </c>
      <c r="B1092" s="26" t="s">
        <v>54</v>
      </c>
      <c r="C1092" s="26" t="s">
        <v>1562</v>
      </c>
      <c r="D1092" s="28"/>
      <c r="E1092" s="160" t="s">
        <v>66</v>
      </c>
      <c r="F1092" s="160" t="s">
        <v>66</v>
      </c>
      <c r="G1092" s="160" t="s">
        <v>66</v>
      </c>
      <c r="H1092" s="160" t="s">
        <v>66</v>
      </c>
      <c r="I1092" s="26"/>
    </row>
    <row r="1093" hidden="1">
      <c r="A1093" s="26">
        <v>1233.0</v>
      </c>
      <c r="B1093" s="26" t="s">
        <v>54</v>
      </c>
      <c r="C1093" s="26" t="s">
        <v>1563</v>
      </c>
      <c r="D1093" s="28"/>
      <c r="E1093" s="160" t="s">
        <v>66</v>
      </c>
      <c r="F1093" s="160" t="s">
        <v>66</v>
      </c>
      <c r="G1093" s="160" t="s">
        <v>66</v>
      </c>
      <c r="H1093" s="160" t="s">
        <v>66</v>
      </c>
      <c r="I1093" s="26"/>
    </row>
    <row r="1094" hidden="1">
      <c r="A1094" s="26">
        <v>1234.0</v>
      </c>
      <c r="B1094" s="26" t="s">
        <v>54</v>
      </c>
      <c r="C1094" s="26" t="s">
        <v>1564</v>
      </c>
      <c r="D1094" s="28"/>
      <c r="E1094" s="160" t="s">
        <v>66</v>
      </c>
      <c r="F1094" s="160" t="s">
        <v>66</v>
      </c>
      <c r="G1094" s="160" t="s">
        <v>66</v>
      </c>
      <c r="H1094" s="160" t="s">
        <v>66</v>
      </c>
      <c r="I1094" s="26"/>
    </row>
    <row r="1095" hidden="1">
      <c r="A1095" s="26">
        <v>1235.0</v>
      </c>
      <c r="B1095" s="26" t="s">
        <v>54</v>
      </c>
      <c r="C1095" s="26" t="s">
        <v>1565</v>
      </c>
      <c r="D1095" s="28"/>
      <c r="E1095" s="160" t="s">
        <v>66</v>
      </c>
      <c r="F1095" s="160" t="s">
        <v>66</v>
      </c>
      <c r="G1095" s="160" t="s">
        <v>66</v>
      </c>
      <c r="H1095" s="160" t="s">
        <v>66</v>
      </c>
      <c r="I1095" s="26" t="s">
        <v>2161</v>
      </c>
    </row>
    <row r="1096" hidden="1">
      <c r="A1096" s="26">
        <v>1236.0</v>
      </c>
      <c r="B1096" s="26" t="s">
        <v>54</v>
      </c>
      <c r="C1096" s="26" t="s">
        <v>1567</v>
      </c>
      <c r="D1096" s="28"/>
      <c r="E1096" s="160" t="s">
        <v>66</v>
      </c>
      <c r="F1096" s="160" t="s">
        <v>66</v>
      </c>
      <c r="G1096" s="160" t="s">
        <v>66</v>
      </c>
      <c r="H1096" s="160" t="s">
        <v>66</v>
      </c>
      <c r="I1096" s="26" t="s">
        <v>2162</v>
      </c>
    </row>
    <row r="1097" hidden="1">
      <c r="A1097" s="26">
        <v>1237.0</v>
      </c>
      <c r="B1097" s="26" t="s">
        <v>54</v>
      </c>
      <c r="C1097" s="26" t="s">
        <v>1568</v>
      </c>
      <c r="D1097" s="28"/>
      <c r="E1097" s="160" t="s">
        <v>66</v>
      </c>
      <c r="F1097" s="160" t="s">
        <v>66</v>
      </c>
      <c r="G1097" s="160" t="s">
        <v>66</v>
      </c>
      <c r="H1097" s="160" t="s">
        <v>66</v>
      </c>
      <c r="I1097" s="26" t="s">
        <v>2163</v>
      </c>
    </row>
    <row r="1098" hidden="1">
      <c r="A1098" s="26">
        <v>1238.0</v>
      </c>
      <c r="B1098" s="26" t="s">
        <v>54</v>
      </c>
      <c r="C1098" s="26" t="s">
        <v>1570</v>
      </c>
      <c r="D1098" s="28"/>
      <c r="E1098" s="160" t="s">
        <v>66</v>
      </c>
      <c r="F1098" s="160" t="s">
        <v>66</v>
      </c>
      <c r="G1098" s="160" t="s">
        <v>66</v>
      </c>
      <c r="H1098" s="160" t="s">
        <v>66</v>
      </c>
      <c r="I1098" s="26" t="s">
        <v>2164</v>
      </c>
    </row>
    <row r="1099" hidden="1">
      <c r="A1099" s="26">
        <v>1239.0</v>
      </c>
      <c r="B1099" s="26" t="s">
        <v>54</v>
      </c>
      <c r="C1099" s="26" t="s">
        <v>1571</v>
      </c>
      <c r="D1099" s="28"/>
      <c r="E1099" s="160" t="s">
        <v>66</v>
      </c>
      <c r="F1099" s="160" t="s">
        <v>66</v>
      </c>
      <c r="G1099" s="160" t="s">
        <v>66</v>
      </c>
      <c r="H1099" s="160" t="s">
        <v>66</v>
      </c>
      <c r="I1099" s="26" t="s">
        <v>2165</v>
      </c>
    </row>
    <row r="1100" hidden="1">
      <c r="A1100" s="26">
        <v>1240.0</v>
      </c>
      <c r="B1100" s="26" t="s">
        <v>54</v>
      </c>
      <c r="C1100" s="26" t="s">
        <v>1572</v>
      </c>
      <c r="D1100" s="28"/>
      <c r="E1100" s="160" t="s">
        <v>66</v>
      </c>
      <c r="F1100" s="160" t="s">
        <v>66</v>
      </c>
      <c r="G1100" s="160" t="s">
        <v>66</v>
      </c>
      <c r="H1100" s="160" t="s">
        <v>66</v>
      </c>
      <c r="I1100" s="26" t="s">
        <v>2166</v>
      </c>
    </row>
    <row r="1101" hidden="1">
      <c r="A1101" s="26">
        <v>1241.0</v>
      </c>
      <c r="B1101" s="26" t="s">
        <v>54</v>
      </c>
      <c r="C1101" s="26" t="s">
        <v>1573</v>
      </c>
      <c r="D1101" s="28"/>
      <c r="E1101" s="160" t="s">
        <v>66</v>
      </c>
      <c r="F1101" s="160" t="s">
        <v>66</v>
      </c>
      <c r="G1101" s="160" t="s">
        <v>66</v>
      </c>
      <c r="H1101" s="160" t="s">
        <v>66</v>
      </c>
      <c r="I1101" s="26"/>
    </row>
    <row r="1102" hidden="1">
      <c r="A1102" s="26">
        <v>1242.0</v>
      </c>
      <c r="B1102" s="26" t="s">
        <v>54</v>
      </c>
      <c r="C1102" s="26" t="s">
        <v>1574</v>
      </c>
      <c r="D1102" s="28"/>
      <c r="E1102" s="160" t="s">
        <v>66</v>
      </c>
      <c r="F1102" s="160" t="s">
        <v>66</v>
      </c>
      <c r="G1102" s="160" t="s">
        <v>66</v>
      </c>
      <c r="H1102" s="160" t="s">
        <v>66</v>
      </c>
      <c r="I1102" s="26" t="s">
        <v>2167</v>
      </c>
    </row>
    <row r="1103" hidden="1">
      <c r="A1103" s="26">
        <v>1243.0</v>
      </c>
      <c r="B1103" s="26" t="s">
        <v>54</v>
      </c>
      <c r="C1103" s="26" t="s">
        <v>1576</v>
      </c>
      <c r="D1103" s="28"/>
      <c r="E1103" s="160" t="s">
        <v>66</v>
      </c>
      <c r="F1103" s="160" t="s">
        <v>66</v>
      </c>
      <c r="G1103" s="160" t="s">
        <v>66</v>
      </c>
      <c r="H1103" s="160" t="s">
        <v>66</v>
      </c>
      <c r="I1103" s="26" t="s">
        <v>2154</v>
      </c>
    </row>
    <row r="1104" hidden="1">
      <c r="A1104" s="26">
        <v>1245.0</v>
      </c>
      <c r="B1104" s="26" t="s">
        <v>54</v>
      </c>
      <c r="C1104" s="26" t="s">
        <v>1522</v>
      </c>
      <c r="D1104" s="28"/>
      <c r="E1104" s="160" t="s">
        <v>66</v>
      </c>
      <c r="F1104" s="160" t="s">
        <v>66</v>
      </c>
      <c r="G1104" s="160" t="s">
        <v>66</v>
      </c>
      <c r="H1104" s="160" t="s">
        <v>66</v>
      </c>
      <c r="I1104" s="26" t="s">
        <v>2130</v>
      </c>
    </row>
    <row r="1105" hidden="1">
      <c r="A1105" s="26">
        <v>1246.0</v>
      </c>
      <c r="B1105" s="26" t="s">
        <v>54</v>
      </c>
      <c r="C1105" s="26" t="s">
        <v>1578</v>
      </c>
      <c r="D1105" s="28"/>
      <c r="E1105" s="160" t="s">
        <v>66</v>
      </c>
      <c r="F1105" s="160" t="s">
        <v>66</v>
      </c>
      <c r="G1105" s="160" t="s">
        <v>66</v>
      </c>
      <c r="H1105" s="160" t="s">
        <v>66</v>
      </c>
      <c r="I1105" s="26" t="s">
        <v>2577</v>
      </c>
    </row>
    <row r="1106" hidden="1">
      <c r="A1106" s="26">
        <v>1247.0</v>
      </c>
      <c r="B1106" s="26" t="s">
        <v>54</v>
      </c>
      <c r="C1106" s="26" t="s">
        <v>1579</v>
      </c>
      <c r="D1106" s="28"/>
      <c r="E1106" s="160" t="s">
        <v>66</v>
      </c>
      <c r="F1106" s="160" t="s">
        <v>66</v>
      </c>
      <c r="G1106" s="160" t="s">
        <v>66</v>
      </c>
      <c r="H1106" s="160" t="s">
        <v>66</v>
      </c>
      <c r="I1106" s="26"/>
    </row>
    <row r="1107" hidden="1">
      <c r="A1107" s="26">
        <v>1248.0</v>
      </c>
      <c r="B1107" s="26" t="s">
        <v>54</v>
      </c>
      <c r="C1107" s="26" t="s">
        <v>1580</v>
      </c>
      <c r="D1107" s="28"/>
      <c r="E1107" s="160" t="s">
        <v>66</v>
      </c>
      <c r="F1107" s="160" t="s">
        <v>66</v>
      </c>
      <c r="G1107" s="160" t="s">
        <v>66</v>
      </c>
      <c r="H1107" s="160" t="s">
        <v>66</v>
      </c>
      <c r="I1107" s="26" t="s">
        <v>2173</v>
      </c>
    </row>
    <row r="1108" hidden="1">
      <c r="A1108" s="26">
        <v>1249.0</v>
      </c>
      <c r="B1108" s="26" t="s">
        <v>54</v>
      </c>
      <c r="C1108" s="26" t="s">
        <v>1581</v>
      </c>
      <c r="D1108" s="28"/>
      <c r="E1108" s="160" t="s">
        <v>66</v>
      </c>
      <c r="F1108" s="160" t="s">
        <v>66</v>
      </c>
      <c r="G1108" s="160" t="s">
        <v>66</v>
      </c>
      <c r="H1108" s="160" t="s">
        <v>66</v>
      </c>
      <c r="I1108" s="26" t="s">
        <v>620</v>
      </c>
    </row>
    <row r="1109" hidden="1">
      <c r="A1109" s="26">
        <v>1250.0</v>
      </c>
      <c r="B1109" s="26" t="s">
        <v>54</v>
      </c>
      <c r="C1109" s="26" t="s">
        <v>1582</v>
      </c>
      <c r="D1109" s="28"/>
      <c r="E1109" s="160" t="s">
        <v>66</v>
      </c>
      <c r="F1109" s="160" t="s">
        <v>66</v>
      </c>
      <c r="G1109" s="160" t="s">
        <v>66</v>
      </c>
      <c r="H1109" s="160" t="s">
        <v>66</v>
      </c>
      <c r="I1109" s="26" t="s">
        <v>2174</v>
      </c>
    </row>
    <row r="1110" hidden="1">
      <c r="A1110" s="26">
        <v>1251.0</v>
      </c>
      <c r="B1110" s="26" t="s">
        <v>54</v>
      </c>
      <c r="C1110" s="26" t="s">
        <v>1583</v>
      </c>
      <c r="D1110" s="28"/>
      <c r="E1110" s="160" t="s">
        <v>66</v>
      </c>
      <c r="F1110" s="160" t="s">
        <v>66</v>
      </c>
      <c r="G1110" s="160" t="s">
        <v>66</v>
      </c>
      <c r="H1110" s="160" t="s">
        <v>66</v>
      </c>
      <c r="I1110" s="26" t="s">
        <v>620</v>
      </c>
    </row>
    <row r="1111" hidden="1">
      <c r="A1111" s="26">
        <v>1252.0</v>
      </c>
      <c r="B1111" s="26" t="s">
        <v>54</v>
      </c>
      <c r="C1111" s="26" t="s">
        <v>1584</v>
      </c>
      <c r="D1111" s="28"/>
      <c r="E1111" s="160" t="s">
        <v>66</v>
      </c>
      <c r="F1111" s="160" t="s">
        <v>66</v>
      </c>
      <c r="G1111" s="160" t="s">
        <v>66</v>
      </c>
      <c r="H1111" s="160" t="s">
        <v>66</v>
      </c>
      <c r="I1111" s="26" t="s">
        <v>2166</v>
      </c>
    </row>
    <row r="1112" hidden="1">
      <c r="A1112" s="26">
        <v>1253.0</v>
      </c>
      <c r="B1112" s="26" t="s">
        <v>54</v>
      </c>
      <c r="C1112" s="26" t="s">
        <v>1585</v>
      </c>
      <c r="D1112" s="28"/>
      <c r="E1112" s="160" t="s">
        <v>66</v>
      </c>
      <c r="F1112" s="160" t="s">
        <v>66</v>
      </c>
      <c r="G1112" s="160" t="s">
        <v>66</v>
      </c>
      <c r="H1112" s="160" t="s">
        <v>66</v>
      </c>
      <c r="I1112" s="26" t="s">
        <v>2176</v>
      </c>
    </row>
    <row r="1113" hidden="1">
      <c r="A1113" s="26">
        <v>1254.0</v>
      </c>
      <c r="B1113" s="26" t="s">
        <v>54</v>
      </c>
      <c r="C1113" s="26" t="s">
        <v>1586</v>
      </c>
      <c r="D1113" s="28"/>
      <c r="E1113" s="160" t="s">
        <v>66</v>
      </c>
      <c r="F1113" s="160" t="s">
        <v>66</v>
      </c>
      <c r="G1113" s="160" t="s">
        <v>66</v>
      </c>
      <c r="H1113" s="160" t="s">
        <v>66</v>
      </c>
      <c r="I1113" s="26" t="s">
        <v>620</v>
      </c>
    </row>
    <row r="1114" hidden="1">
      <c r="A1114" s="26">
        <v>1255.0</v>
      </c>
      <c r="B1114" s="26" t="s">
        <v>54</v>
      </c>
      <c r="C1114" s="26" t="s">
        <v>1588</v>
      </c>
      <c r="D1114" s="28"/>
      <c r="E1114" s="160" t="s">
        <v>66</v>
      </c>
      <c r="F1114" s="160" t="s">
        <v>66</v>
      </c>
      <c r="G1114" s="160" t="s">
        <v>66</v>
      </c>
      <c r="H1114" s="160" t="s">
        <v>66</v>
      </c>
      <c r="I1114" s="26" t="s">
        <v>2178</v>
      </c>
    </row>
    <row r="1115" hidden="1">
      <c r="A1115" s="26">
        <v>1256.0</v>
      </c>
      <c r="B1115" s="26" t="s">
        <v>54</v>
      </c>
      <c r="C1115" s="26" t="s">
        <v>1590</v>
      </c>
      <c r="D1115" s="28"/>
      <c r="E1115" s="160" t="s">
        <v>66</v>
      </c>
      <c r="F1115" s="160" t="s">
        <v>66</v>
      </c>
      <c r="G1115" s="160" t="s">
        <v>66</v>
      </c>
      <c r="H1115" s="160" t="s">
        <v>66</v>
      </c>
      <c r="I1115" s="26" t="s">
        <v>2179</v>
      </c>
    </row>
    <row r="1116" hidden="1">
      <c r="A1116" s="26">
        <v>1257.0</v>
      </c>
      <c r="B1116" s="26" t="s">
        <v>54</v>
      </c>
      <c r="C1116" s="26" t="s">
        <v>1591</v>
      </c>
      <c r="D1116" s="28"/>
      <c r="E1116" s="160" t="s">
        <v>66</v>
      </c>
      <c r="F1116" s="160" t="s">
        <v>66</v>
      </c>
      <c r="G1116" s="160" t="s">
        <v>66</v>
      </c>
      <c r="H1116" s="160" t="s">
        <v>66</v>
      </c>
      <c r="I1116" s="26" t="s">
        <v>2180</v>
      </c>
    </row>
    <row r="1117" hidden="1">
      <c r="A1117" s="26">
        <v>1258.0</v>
      </c>
      <c r="B1117" s="26" t="s">
        <v>54</v>
      </c>
      <c r="C1117" s="26" t="s">
        <v>98</v>
      </c>
      <c r="D1117" s="28"/>
      <c r="E1117" s="160" t="s">
        <v>66</v>
      </c>
      <c r="F1117" s="160" t="s">
        <v>66</v>
      </c>
      <c r="G1117" s="160" t="s">
        <v>66</v>
      </c>
      <c r="H1117" s="160" t="s">
        <v>66</v>
      </c>
      <c r="I1117" s="26"/>
    </row>
    <row r="1118" hidden="1">
      <c r="A1118" s="26">
        <v>1259.0</v>
      </c>
      <c r="B1118" s="26" t="s">
        <v>54</v>
      </c>
      <c r="C1118" s="26" t="s">
        <v>1593</v>
      </c>
      <c r="D1118" s="28"/>
      <c r="E1118" s="160" t="s">
        <v>66</v>
      </c>
      <c r="F1118" s="160" t="s">
        <v>66</v>
      </c>
      <c r="G1118" s="160" t="s">
        <v>66</v>
      </c>
      <c r="H1118" s="160" t="s">
        <v>66</v>
      </c>
      <c r="I1118" s="26"/>
    </row>
    <row r="1119" hidden="1">
      <c r="A1119" s="26">
        <v>1260.0</v>
      </c>
      <c r="B1119" s="26" t="s">
        <v>54</v>
      </c>
      <c r="C1119" s="26" t="s">
        <v>1594</v>
      </c>
      <c r="D1119" s="28"/>
      <c r="E1119" s="160" t="s">
        <v>66</v>
      </c>
      <c r="F1119" s="160" t="s">
        <v>66</v>
      </c>
      <c r="G1119" s="160" t="s">
        <v>66</v>
      </c>
      <c r="H1119" s="160" t="s">
        <v>66</v>
      </c>
      <c r="I1119" s="26" t="s">
        <v>2181</v>
      </c>
    </row>
    <row r="1120" hidden="1">
      <c r="A1120" s="26">
        <v>1261.0</v>
      </c>
      <c r="B1120" s="26" t="s">
        <v>54</v>
      </c>
      <c r="C1120" s="26" t="s">
        <v>1595</v>
      </c>
      <c r="D1120" s="28"/>
      <c r="E1120" s="160" t="s">
        <v>66</v>
      </c>
      <c r="F1120" s="160" t="s">
        <v>66</v>
      </c>
      <c r="G1120" s="160" t="s">
        <v>66</v>
      </c>
      <c r="H1120" s="160" t="s">
        <v>66</v>
      </c>
      <c r="I1120" s="26" t="s">
        <v>293</v>
      </c>
    </row>
    <row r="1121" hidden="1">
      <c r="A1121" s="26">
        <v>1262.0</v>
      </c>
      <c r="B1121" s="26" t="s">
        <v>54</v>
      </c>
      <c r="C1121" s="26" t="s">
        <v>1596</v>
      </c>
      <c r="D1121" s="28"/>
      <c r="E1121" s="160" t="s">
        <v>66</v>
      </c>
      <c r="F1121" s="160" t="s">
        <v>66</v>
      </c>
      <c r="G1121" s="160" t="s">
        <v>66</v>
      </c>
      <c r="H1121" s="160" t="s">
        <v>66</v>
      </c>
      <c r="I1121" s="26" t="s">
        <v>293</v>
      </c>
    </row>
    <row r="1122" hidden="1">
      <c r="A1122" s="26">
        <v>1263.0</v>
      </c>
      <c r="B1122" s="26" t="s">
        <v>54</v>
      </c>
      <c r="C1122" s="26" t="s">
        <v>1598</v>
      </c>
      <c r="D1122" s="28"/>
      <c r="E1122" s="160" t="s">
        <v>66</v>
      </c>
      <c r="F1122" s="160" t="s">
        <v>66</v>
      </c>
      <c r="G1122" s="160" t="s">
        <v>66</v>
      </c>
      <c r="H1122" s="160" t="s">
        <v>66</v>
      </c>
      <c r="I1122" s="26" t="s">
        <v>2182</v>
      </c>
    </row>
    <row r="1123" hidden="1">
      <c r="A1123" s="26">
        <v>1264.0</v>
      </c>
      <c r="B1123" s="26" t="s">
        <v>54</v>
      </c>
      <c r="C1123" s="26" t="s">
        <v>1599</v>
      </c>
      <c r="D1123" s="28"/>
      <c r="E1123" s="160" t="s">
        <v>66</v>
      </c>
      <c r="F1123" s="160" t="s">
        <v>66</v>
      </c>
      <c r="G1123" s="160" t="s">
        <v>66</v>
      </c>
      <c r="H1123" s="160" t="s">
        <v>66</v>
      </c>
      <c r="I1123" s="26" t="s">
        <v>2184</v>
      </c>
    </row>
    <row r="1124" hidden="1">
      <c r="A1124" s="26">
        <v>1265.0</v>
      </c>
      <c r="B1124" s="26" t="s">
        <v>54</v>
      </c>
      <c r="C1124" s="26" t="s">
        <v>1601</v>
      </c>
      <c r="D1124" s="28"/>
      <c r="E1124" s="160" t="s">
        <v>66</v>
      </c>
      <c r="F1124" s="160" t="s">
        <v>66</v>
      </c>
      <c r="G1124" s="160" t="s">
        <v>66</v>
      </c>
      <c r="H1124" s="160" t="s">
        <v>66</v>
      </c>
      <c r="I1124" s="26" t="s">
        <v>620</v>
      </c>
    </row>
    <row r="1125" hidden="1">
      <c r="A1125" s="26">
        <v>1266.0</v>
      </c>
      <c r="B1125" s="26" t="s">
        <v>54</v>
      </c>
      <c r="C1125" s="26" t="s">
        <v>1602</v>
      </c>
      <c r="D1125" s="28"/>
      <c r="E1125" s="160" t="s">
        <v>66</v>
      </c>
      <c r="F1125" s="160" t="s">
        <v>66</v>
      </c>
      <c r="G1125" s="160" t="s">
        <v>66</v>
      </c>
      <c r="H1125" s="160" t="s">
        <v>66</v>
      </c>
      <c r="I1125" s="26" t="s">
        <v>2185</v>
      </c>
    </row>
    <row r="1126" hidden="1">
      <c r="A1126" s="26">
        <v>1267.0</v>
      </c>
      <c r="B1126" s="26" t="s">
        <v>54</v>
      </c>
      <c r="C1126" s="26" t="s">
        <v>1603</v>
      </c>
      <c r="D1126" s="28"/>
      <c r="E1126" s="160" t="s">
        <v>66</v>
      </c>
      <c r="F1126" s="160" t="s">
        <v>66</v>
      </c>
      <c r="G1126" s="160" t="s">
        <v>66</v>
      </c>
      <c r="H1126" s="160" t="s">
        <v>66</v>
      </c>
      <c r="I1126" s="26" t="s">
        <v>2186</v>
      </c>
    </row>
    <row r="1127" hidden="1">
      <c r="A1127" s="26">
        <v>1268.0</v>
      </c>
      <c r="B1127" s="26" t="s">
        <v>54</v>
      </c>
      <c r="C1127" s="26" t="s">
        <v>1604</v>
      </c>
      <c r="D1127" s="28"/>
      <c r="E1127" s="160" t="s">
        <v>66</v>
      </c>
      <c r="F1127" s="160" t="s">
        <v>66</v>
      </c>
      <c r="G1127" s="160" t="s">
        <v>66</v>
      </c>
      <c r="H1127" s="160" t="s">
        <v>66</v>
      </c>
      <c r="I1127" s="26" t="s">
        <v>2187</v>
      </c>
    </row>
    <row r="1128" hidden="1">
      <c r="A1128" s="26">
        <v>1269.0</v>
      </c>
      <c r="B1128" s="26" t="s">
        <v>54</v>
      </c>
      <c r="C1128" s="26" t="s">
        <v>1606</v>
      </c>
      <c r="D1128" s="28"/>
      <c r="E1128" s="160" t="s">
        <v>66</v>
      </c>
      <c r="F1128" s="160" t="s">
        <v>66</v>
      </c>
      <c r="G1128" s="160" t="s">
        <v>66</v>
      </c>
      <c r="H1128" s="160" t="s">
        <v>66</v>
      </c>
      <c r="I1128" s="26" t="s">
        <v>2188</v>
      </c>
    </row>
    <row r="1129" hidden="1">
      <c r="A1129" s="26">
        <v>1270.0</v>
      </c>
      <c r="B1129" s="26" t="s">
        <v>54</v>
      </c>
      <c r="C1129" s="26" t="s">
        <v>1607</v>
      </c>
      <c r="D1129" s="28"/>
      <c r="E1129" s="160" t="s">
        <v>66</v>
      </c>
      <c r="F1129" s="160" t="s">
        <v>66</v>
      </c>
      <c r="G1129" s="160" t="s">
        <v>66</v>
      </c>
      <c r="H1129" s="160" t="s">
        <v>66</v>
      </c>
      <c r="I1129" s="26" t="s">
        <v>2189</v>
      </c>
    </row>
    <row r="1130" hidden="1">
      <c r="A1130" s="26">
        <v>1271.0</v>
      </c>
      <c r="B1130" s="26" t="s">
        <v>54</v>
      </c>
      <c r="C1130" s="26" t="s">
        <v>1608</v>
      </c>
      <c r="D1130" s="28"/>
      <c r="E1130" s="160" t="s">
        <v>66</v>
      </c>
      <c r="F1130" s="160" t="s">
        <v>66</v>
      </c>
      <c r="G1130" s="160" t="s">
        <v>66</v>
      </c>
      <c r="H1130" s="160" t="s">
        <v>66</v>
      </c>
      <c r="I1130" s="26" t="s">
        <v>2191</v>
      </c>
    </row>
    <row r="1131" hidden="1">
      <c r="A1131" s="26">
        <v>1272.0</v>
      </c>
      <c r="B1131" s="26" t="s">
        <v>54</v>
      </c>
      <c r="C1131" s="26" t="s">
        <v>1609</v>
      </c>
      <c r="D1131" s="28"/>
      <c r="E1131" s="160" t="s">
        <v>66</v>
      </c>
      <c r="F1131" s="160" t="s">
        <v>66</v>
      </c>
      <c r="G1131" s="160" t="s">
        <v>66</v>
      </c>
      <c r="H1131" s="160" t="s">
        <v>66</v>
      </c>
      <c r="I1131" s="26" t="s">
        <v>2192</v>
      </c>
    </row>
    <row r="1132" hidden="1">
      <c r="A1132" s="26">
        <v>1273.0</v>
      </c>
      <c r="B1132" s="26" t="s">
        <v>54</v>
      </c>
      <c r="C1132" s="26" t="s">
        <v>1611</v>
      </c>
      <c r="D1132" s="28"/>
      <c r="E1132" s="160" t="s">
        <v>66</v>
      </c>
      <c r="F1132" s="160" t="s">
        <v>66</v>
      </c>
      <c r="G1132" s="160" t="s">
        <v>66</v>
      </c>
      <c r="H1132" s="160" t="s">
        <v>66</v>
      </c>
      <c r="I1132" s="26" t="s">
        <v>2194</v>
      </c>
    </row>
    <row r="1133" hidden="1">
      <c r="A1133" s="26">
        <v>1274.0</v>
      </c>
      <c r="B1133" s="26" t="s">
        <v>54</v>
      </c>
      <c r="C1133" s="26" t="s">
        <v>1612</v>
      </c>
      <c r="D1133" s="28"/>
      <c r="E1133" s="160" t="s">
        <v>66</v>
      </c>
      <c r="F1133" s="160" t="s">
        <v>66</v>
      </c>
      <c r="G1133" s="160" t="s">
        <v>66</v>
      </c>
      <c r="H1133" s="160" t="s">
        <v>66</v>
      </c>
      <c r="I1133" s="26"/>
    </row>
    <row r="1134" hidden="1">
      <c r="A1134" s="26">
        <v>1275.0</v>
      </c>
      <c r="B1134" s="26" t="s">
        <v>54</v>
      </c>
      <c r="C1134" s="26" t="s">
        <v>1613</v>
      </c>
      <c r="D1134" s="28"/>
      <c r="E1134" s="160" t="s">
        <v>66</v>
      </c>
      <c r="F1134" s="160" t="s">
        <v>66</v>
      </c>
      <c r="G1134" s="160" t="s">
        <v>66</v>
      </c>
      <c r="H1134" s="160" t="s">
        <v>66</v>
      </c>
      <c r="I1134" s="26" t="s">
        <v>2196</v>
      </c>
    </row>
    <row r="1135" hidden="1">
      <c r="A1135" s="26">
        <v>1276.0</v>
      </c>
      <c r="B1135" s="26" t="s">
        <v>54</v>
      </c>
      <c r="C1135" s="26" t="s">
        <v>1614</v>
      </c>
      <c r="D1135" s="28"/>
      <c r="E1135" s="160" t="s">
        <v>66</v>
      </c>
      <c r="F1135" s="160" t="s">
        <v>66</v>
      </c>
      <c r="G1135" s="160" t="s">
        <v>66</v>
      </c>
      <c r="H1135" s="160" t="s">
        <v>66</v>
      </c>
      <c r="I1135" s="26"/>
    </row>
    <row r="1136" hidden="1">
      <c r="A1136" s="26">
        <v>1277.0</v>
      </c>
      <c r="B1136" s="26" t="s">
        <v>54</v>
      </c>
      <c r="C1136" s="26" t="s">
        <v>1616</v>
      </c>
      <c r="D1136" s="28"/>
      <c r="E1136" s="160" t="s">
        <v>66</v>
      </c>
      <c r="F1136" s="160" t="s">
        <v>66</v>
      </c>
      <c r="G1136" s="160" t="s">
        <v>66</v>
      </c>
      <c r="H1136" s="160" t="s">
        <v>66</v>
      </c>
      <c r="I1136" s="26" t="s">
        <v>2188</v>
      </c>
    </row>
    <row r="1137" hidden="1">
      <c r="A1137" s="26">
        <v>1278.0</v>
      </c>
      <c r="B1137" s="26" t="s">
        <v>54</v>
      </c>
      <c r="C1137" s="26" t="s">
        <v>1617</v>
      </c>
      <c r="D1137" s="28"/>
      <c r="E1137" s="160" t="s">
        <v>66</v>
      </c>
      <c r="F1137" s="160" t="s">
        <v>66</v>
      </c>
      <c r="G1137" s="160" t="s">
        <v>66</v>
      </c>
      <c r="H1137" s="160" t="s">
        <v>66</v>
      </c>
      <c r="I1137" s="26" t="s">
        <v>2198</v>
      </c>
    </row>
    <row r="1138" hidden="1">
      <c r="A1138" s="26">
        <v>1279.0</v>
      </c>
      <c r="B1138" s="26" t="s">
        <v>54</v>
      </c>
      <c r="C1138" s="26" t="s">
        <v>1618</v>
      </c>
      <c r="D1138" s="28"/>
      <c r="E1138" s="160" t="s">
        <v>66</v>
      </c>
      <c r="F1138" s="160" t="s">
        <v>66</v>
      </c>
      <c r="G1138" s="160" t="s">
        <v>66</v>
      </c>
      <c r="H1138" s="160" t="s">
        <v>66</v>
      </c>
      <c r="I1138" s="26"/>
    </row>
    <row r="1139" hidden="1">
      <c r="A1139" s="26">
        <v>1280.0</v>
      </c>
      <c r="B1139" s="26" t="s">
        <v>54</v>
      </c>
      <c r="C1139" s="26" t="s">
        <v>1619</v>
      </c>
      <c r="D1139" s="28"/>
      <c r="E1139" s="160" t="s">
        <v>66</v>
      </c>
      <c r="F1139" s="160" t="s">
        <v>66</v>
      </c>
      <c r="G1139" s="160" t="s">
        <v>66</v>
      </c>
      <c r="H1139" s="160" t="s">
        <v>66</v>
      </c>
      <c r="I1139" s="26" t="s">
        <v>2199</v>
      </c>
    </row>
    <row r="1140" hidden="1">
      <c r="A1140" s="26">
        <v>1281.0</v>
      </c>
      <c r="B1140" s="26" t="s">
        <v>54</v>
      </c>
      <c r="C1140" s="26" t="s">
        <v>1621</v>
      </c>
      <c r="D1140" s="28"/>
      <c r="E1140" s="160" t="s">
        <v>66</v>
      </c>
      <c r="F1140" s="160" t="s">
        <v>66</v>
      </c>
      <c r="G1140" s="160" t="s">
        <v>66</v>
      </c>
      <c r="H1140" s="160" t="s">
        <v>66</v>
      </c>
      <c r="I1140" s="26" t="s">
        <v>2200</v>
      </c>
    </row>
    <row r="1141" hidden="1">
      <c r="A1141" s="26">
        <v>1282.0</v>
      </c>
      <c r="B1141" s="26" t="s">
        <v>54</v>
      </c>
      <c r="C1141" s="26" t="s">
        <v>1622</v>
      </c>
      <c r="D1141" s="28"/>
      <c r="E1141" s="160" t="s">
        <v>66</v>
      </c>
      <c r="F1141" s="160" t="s">
        <v>66</v>
      </c>
      <c r="G1141" s="160" t="s">
        <v>66</v>
      </c>
      <c r="H1141" s="160" t="s">
        <v>66</v>
      </c>
      <c r="I1141" s="26" t="s">
        <v>2201</v>
      </c>
    </row>
    <row r="1142" hidden="1">
      <c r="A1142" s="26">
        <v>1283.0</v>
      </c>
      <c r="B1142" s="26" t="s">
        <v>54</v>
      </c>
      <c r="C1142" s="26" t="s">
        <v>1623</v>
      </c>
      <c r="D1142" s="28"/>
      <c r="E1142" s="160" t="s">
        <v>66</v>
      </c>
      <c r="F1142" s="160" t="s">
        <v>66</v>
      </c>
      <c r="G1142" s="160" t="s">
        <v>66</v>
      </c>
      <c r="H1142" s="160" t="s">
        <v>66</v>
      </c>
      <c r="I1142" s="26" t="s">
        <v>2202</v>
      </c>
    </row>
    <row r="1143" hidden="1">
      <c r="A1143" s="26">
        <v>1284.0</v>
      </c>
      <c r="B1143" s="26" t="s">
        <v>54</v>
      </c>
      <c r="C1143" s="26" t="s">
        <v>1624</v>
      </c>
      <c r="D1143" s="28"/>
      <c r="E1143" s="160" t="s">
        <v>66</v>
      </c>
      <c r="F1143" s="160" t="s">
        <v>66</v>
      </c>
      <c r="G1143" s="160" t="s">
        <v>66</v>
      </c>
      <c r="H1143" s="160" t="s">
        <v>66</v>
      </c>
      <c r="I1143" s="26" t="s">
        <v>2203</v>
      </c>
    </row>
    <row r="1144" hidden="1">
      <c r="A1144" s="26">
        <v>1285.0</v>
      </c>
      <c r="B1144" s="26" t="s">
        <v>54</v>
      </c>
      <c r="C1144" s="26" t="s">
        <v>1626</v>
      </c>
      <c r="D1144" s="28"/>
      <c r="E1144" s="160" t="s">
        <v>66</v>
      </c>
      <c r="F1144" s="160" t="s">
        <v>66</v>
      </c>
      <c r="G1144" s="160" t="s">
        <v>66</v>
      </c>
      <c r="H1144" s="160" t="s">
        <v>66</v>
      </c>
      <c r="I1144" s="26"/>
    </row>
    <row r="1145" hidden="1">
      <c r="A1145" s="26">
        <v>1286.0</v>
      </c>
      <c r="B1145" s="26" t="s">
        <v>54</v>
      </c>
      <c r="C1145" s="26" t="s">
        <v>1627</v>
      </c>
      <c r="D1145" s="28"/>
      <c r="E1145" s="160" t="s">
        <v>66</v>
      </c>
      <c r="F1145" s="160" t="s">
        <v>66</v>
      </c>
      <c r="G1145" s="160" t="s">
        <v>66</v>
      </c>
      <c r="H1145" s="160" t="s">
        <v>66</v>
      </c>
      <c r="I1145" s="26" t="s">
        <v>2188</v>
      </c>
    </row>
    <row r="1146" hidden="1">
      <c r="A1146" s="26">
        <v>1287.0</v>
      </c>
      <c r="B1146" s="26" t="s">
        <v>54</v>
      </c>
      <c r="C1146" s="26" t="s">
        <v>1628</v>
      </c>
      <c r="D1146" s="28"/>
      <c r="E1146" s="160" t="s">
        <v>66</v>
      </c>
      <c r="F1146" s="160" t="s">
        <v>66</v>
      </c>
      <c r="G1146" s="160" t="s">
        <v>66</v>
      </c>
      <c r="H1146" s="160" t="s">
        <v>66</v>
      </c>
      <c r="I1146" s="26" t="s">
        <v>2204</v>
      </c>
    </row>
    <row r="1147" hidden="1">
      <c r="A1147" s="26">
        <v>1288.0</v>
      </c>
      <c r="B1147" s="26" t="s">
        <v>54</v>
      </c>
      <c r="C1147" s="26" t="s">
        <v>1629</v>
      </c>
      <c r="D1147" s="28"/>
      <c r="E1147" s="160" t="s">
        <v>66</v>
      </c>
      <c r="F1147" s="160" t="s">
        <v>66</v>
      </c>
      <c r="G1147" s="160" t="s">
        <v>66</v>
      </c>
      <c r="H1147" s="160" t="s">
        <v>66</v>
      </c>
      <c r="I1147" s="26" t="s">
        <v>620</v>
      </c>
    </row>
    <row r="1148" hidden="1">
      <c r="A1148" s="26">
        <v>1289.0</v>
      </c>
      <c r="B1148" s="26" t="s">
        <v>54</v>
      </c>
      <c r="C1148" s="26" t="s">
        <v>1546</v>
      </c>
      <c r="D1148" s="28"/>
      <c r="E1148" s="160" t="s">
        <v>66</v>
      </c>
      <c r="F1148" s="160" t="s">
        <v>66</v>
      </c>
      <c r="G1148" s="160" t="s">
        <v>66</v>
      </c>
      <c r="H1148" s="160" t="s">
        <v>66</v>
      </c>
      <c r="I1148" s="26"/>
    </row>
    <row r="1149" hidden="1">
      <c r="A1149" s="26">
        <v>1290.0</v>
      </c>
      <c r="B1149" s="26" t="s">
        <v>54</v>
      </c>
      <c r="C1149" s="26" t="s">
        <v>1632</v>
      </c>
      <c r="D1149" s="28"/>
      <c r="E1149" s="160" t="s">
        <v>66</v>
      </c>
      <c r="F1149" s="160" t="s">
        <v>66</v>
      </c>
      <c r="G1149" s="160" t="s">
        <v>66</v>
      </c>
      <c r="H1149" s="160" t="s">
        <v>66</v>
      </c>
      <c r="I1149" s="26" t="s">
        <v>1837</v>
      </c>
    </row>
    <row r="1150" hidden="1">
      <c r="A1150" s="26">
        <v>1291.0</v>
      </c>
      <c r="B1150" s="26" t="s">
        <v>54</v>
      </c>
      <c r="C1150" s="26" t="s">
        <v>1633</v>
      </c>
      <c r="D1150" s="28"/>
      <c r="E1150" s="160" t="s">
        <v>66</v>
      </c>
      <c r="F1150" s="160" t="s">
        <v>66</v>
      </c>
      <c r="G1150" s="160" t="s">
        <v>66</v>
      </c>
      <c r="H1150" s="160" t="s">
        <v>66</v>
      </c>
      <c r="I1150" s="26" t="s">
        <v>2205</v>
      </c>
    </row>
    <row r="1151" hidden="1">
      <c r="A1151" s="26">
        <v>1292.0</v>
      </c>
      <c r="B1151" s="26" t="s">
        <v>54</v>
      </c>
      <c r="C1151" s="26" t="s">
        <v>1634</v>
      </c>
      <c r="D1151" s="28"/>
      <c r="E1151" s="160" t="s">
        <v>66</v>
      </c>
      <c r="F1151" s="160" t="s">
        <v>66</v>
      </c>
      <c r="G1151" s="160" t="s">
        <v>66</v>
      </c>
      <c r="H1151" s="160" t="s">
        <v>66</v>
      </c>
      <c r="I1151" s="26"/>
    </row>
    <row r="1152" hidden="1">
      <c r="A1152" s="26">
        <v>1293.0</v>
      </c>
      <c r="B1152" s="26" t="s">
        <v>54</v>
      </c>
      <c r="C1152" s="26" t="s">
        <v>1635</v>
      </c>
      <c r="D1152" s="28"/>
      <c r="E1152" s="160" t="s">
        <v>66</v>
      </c>
      <c r="F1152" s="160" t="s">
        <v>66</v>
      </c>
      <c r="G1152" s="160" t="s">
        <v>66</v>
      </c>
      <c r="H1152" s="160" t="s">
        <v>66</v>
      </c>
      <c r="I1152" s="26" t="s">
        <v>2206</v>
      </c>
    </row>
    <row r="1153" hidden="1">
      <c r="A1153" s="26">
        <v>1294.0</v>
      </c>
      <c r="B1153" s="26" t="s">
        <v>54</v>
      </c>
      <c r="C1153" s="26" t="s">
        <v>1637</v>
      </c>
      <c r="D1153" s="28"/>
      <c r="E1153" s="160" t="s">
        <v>66</v>
      </c>
      <c r="F1153" s="160" t="s">
        <v>66</v>
      </c>
      <c r="G1153" s="160" t="s">
        <v>66</v>
      </c>
      <c r="H1153" s="160" t="s">
        <v>66</v>
      </c>
      <c r="I1153" s="26" t="s">
        <v>2334</v>
      </c>
    </row>
    <row r="1154" hidden="1">
      <c r="A1154" s="26">
        <v>1295.0</v>
      </c>
      <c r="B1154" s="26" t="s">
        <v>54</v>
      </c>
      <c r="C1154" s="26" t="s">
        <v>1639</v>
      </c>
      <c r="D1154" s="28"/>
      <c r="E1154" s="160" t="s">
        <v>66</v>
      </c>
      <c r="F1154" s="160" t="s">
        <v>66</v>
      </c>
      <c r="G1154" s="160" t="s">
        <v>66</v>
      </c>
      <c r="H1154" s="160" t="s">
        <v>66</v>
      </c>
      <c r="I1154" s="26" t="s">
        <v>2209</v>
      </c>
    </row>
    <row r="1155" hidden="1">
      <c r="A1155" s="26">
        <v>1296.0</v>
      </c>
      <c r="B1155" s="26" t="s">
        <v>54</v>
      </c>
      <c r="C1155" s="26" t="s">
        <v>1640</v>
      </c>
      <c r="D1155" s="28"/>
      <c r="E1155" s="160" t="s">
        <v>66</v>
      </c>
      <c r="F1155" s="160" t="s">
        <v>66</v>
      </c>
      <c r="G1155" s="160" t="s">
        <v>66</v>
      </c>
      <c r="H1155" s="160" t="s">
        <v>66</v>
      </c>
      <c r="I1155" s="26"/>
    </row>
    <row r="1156" hidden="1">
      <c r="A1156" s="26">
        <v>1297.0</v>
      </c>
      <c r="B1156" s="26" t="s">
        <v>54</v>
      </c>
      <c r="C1156" s="26" t="s">
        <v>1546</v>
      </c>
      <c r="D1156" s="28"/>
      <c r="E1156" s="160" t="s">
        <v>66</v>
      </c>
      <c r="F1156" s="160" t="s">
        <v>66</v>
      </c>
      <c r="G1156" s="160" t="s">
        <v>66</v>
      </c>
      <c r="H1156" s="160" t="s">
        <v>66</v>
      </c>
      <c r="I1156" s="26"/>
    </row>
    <row r="1157" hidden="1">
      <c r="A1157" s="26">
        <v>1298.0</v>
      </c>
      <c r="B1157" s="26" t="s">
        <v>54</v>
      </c>
      <c r="C1157" s="26" t="s">
        <v>1642</v>
      </c>
      <c r="D1157" s="28"/>
      <c r="E1157" s="160" t="s">
        <v>66</v>
      </c>
      <c r="F1157" s="160" t="s">
        <v>66</v>
      </c>
      <c r="G1157" s="160" t="s">
        <v>66</v>
      </c>
      <c r="H1157" s="160" t="s">
        <v>66</v>
      </c>
      <c r="I1157" s="26" t="s">
        <v>2210</v>
      </c>
    </row>
    <row r="1158" hidden="1">
      <c r="A1158" s="26">
        <v>1299.0</v>
      </c>
      <c r="B1158" s="26" t="s">
        <v>54</v>
      </c>
      <c r="C1158" s="26" t="s">
        <v>1643</v>
      </c>
      <c r="D1158" s="28"/>
      <c r="E1158" s="160" t="s">
        <v>66</v>
      </c>
      <c r="F1158" s="160" t="s">
        <v>66</v>
      </c>
      <c r="G1158" s="160" t="s">
        <v>66</v>
      </c>
      <c r="H1158" s="160" t="s">
        <v>66</v>
      </c>
      <c r="I1158" s="26" t="s">
        <v>2211</v>
      </c>
    </row>
    <row r="1159" hidden="1">
      <c r="A1159" s="26">
        <v>1300.0</v>
      </c>
      <c r="B1159" s="26" t="s">
        <v>54</v>
      </c>
      <c r="C1159" s="26" t="s">
        <v>1646</v>
      </c>
      <c r="D1159" s="28"/>
      <c r="E1159" s="160" t="s">
        <v>66</v>
      </c>
      <c r="F1159" s="160" t="s">
        <v>66</v>
      </c>
      <c r="G1159" s="160" t="s">
        <v>66</v>
      </c>
      <c r="H1159" s="160" t="s">
        <v>66</v>
      </c>
      <c r="I1159" s="26" t="s">
        <v>2214</v>
      </c>
    </row>
    <row r="1160" hidden="1">
      <c r="A1160" s="26">
        <v>1301.0</v>
      </c>
      <c r="B1160" s="26" t="s">
        <v>54</v>
      </c>
      <c r="C1160" s="26" t="s">
        <v>1647</v>
      </c>
      <c r="D1160" s="28"/>
      <c r="E1160" s="160" t="s">
        <v>66</v>
      </c>
      <c r="F1160" s="160" t="s">
        <v>66</v>
      </c>
      <c r="G1160" s="160" t="s">
        <v>66</v>
      </c>
      <c r="H1160" s="160" t="s">
        <v>66</v>
      </c>
      <c r="I1160" s="26" t="s">
        <v>2216</v>
      </c>
    </row>
    <row r="1161" hidden="1">
      <c r="A1161" s="26">
        <v>1302.0</v>
      </c>
      <c r="B1161" s="26" t="s">
        <v>54</v>
      </c>
      <c r="C1161" s="26" t="s">
        <v>1649</v>
      </c>
      <c r="D1161" s="28"/>
      <c r="E1161" s="160" t="s">
        <v>66</v>
      </c>
      <c r="F1161" s="160" t="s">
        <v>66</v>
      </c>
      <c r="G1161" s="160" t="s">
        <v>66</v>
      </c>
      <c r="H1161" s="160" t="s">
        <v>66</v>
      </c>
      <c r="I1161" s="26" t="s">
        <v>2217</v>
      </c>
    </row>
    <row r="1162" hidden="1">
      <c r="A1162" s="26">
        <v>1303.0</v>
      </c>
      <c r="B1162" s="26" t="s">
        <v>54</v>
      </c>
      <c r="C1162" s="26" t="s">
        <v>1650</v>
      </c>
      <c r="D1162" s="28"/>
      <c r="E1162" s="160" t="s">
        <v>66</v>
      </c>
      <c r="F1162" s="160" t="s">
        <v>66</v>
      </c>
      <c r="G1162" s="160" t="s">
        <v>66</v>
      </c>
      <c r="H1162" s="160" t="s">
        <v>66</v>
      </c>
      <c r="I1162" s="26" t="s">
        <v>293</v>
      </c>
    </row>
    <row r="1163" hidden="1">
      <c r="A1163" s="26">
        <v>1304.0</v>
      </c>
      <c r="B1163" s="26" t="s">
        <v>54</v>
      </c>
      <c r="C1163" s="26" t="s">
        <v>1651</v>
      </c>
      <c r="D1163" s="28"/>
      <c r="E1163" s="160" t="s">
        <v>66</v>
      </c>
      <c r="F1163" s="160" t="s">
        <v>66</v>
      </c>
      <c r="G1163" s="160" t="s">
        <v>66</v>
      </c>
      <c r="H1163" s="160" t="s">
        <v>66</v>
      </c>
      <c r="I1163" s="26" t="s">
        <v>2218</v>
      </c>
    </row>
    <row r="1164" hidden="1">
      <c r="A1164" s="26">
        <v>1305.0</v>
      </c>
      <c r="B1164" s="26" t="s">
        <v>54</v>
      </c>
      <c r="C1164" s="26" t="s">
        <v>1653</v>
      </c>
      <c r="D1164" s="28"/>
      <c r="E1164" s="160" t="s">
        <v>66</v>
      </c>
      <c r="F1164" s="160" t="s">
        <v>66</v>
      </c>
      <c r="G1164" s="160" t="s">
        <v>66</v>
      </c>
      <c r="H1164" s="160" t="s">
        <v>66</v>
      </c>
      <c r="I1164" s="26"/>
    </row>
    <row r="1165" hidden="1">
      <c r="A1165" s="26">
        <v>1306.0</v>
      </c>
      <c r="B1165" s="26" t="s">
        <v>54</v>
      </c>
      <c r="C1165" s="26" t="s">
        <v>1655</v>
      </c>
      <c r="D1165" s="28"/>
      <c r="E1165" s="160" t="s">
        <v>66</v>
      </c>
      <c r="F1165" s="160" t="s">
        <v>66</v>
      </c>
      <c r="G1165" s="160" t="s">
        <v>66</v>
      </c>
      <c r="H1165" s="160" t="s">
        <v>66</v>
      </c>
      <c r="I1165" s="26" t="s">
        <v>2220</v>
      </c>
    </row>
    <row r="1166" hidden="1">
      <c r="A1166" s="26">
        <v>1307.0</v>
      </c>
      <c r="B1166" s="26" t="s">
        <v>54</v>
      </c>
      <c r="C1166" s="26" t="s">
        <v>1656</v>
      </c>
      <c r="D1166" s="28"/>
      <c r="E1166" s="160" t="s">
        <v>66</v>
      </c>
      <c r="F1166" s="160" t="s">
        <v>66</v>
      </c>
      <c r="G1166" s="160" t="s">
        <v>66</v>
      </c>
      <c r="H1166" s="160" t="s">
        <v>66</v>
      </c>
      <c r="I1166" s="26" t="s">
        <v>2587</v>
      </c>
    </row>
    <row r="1167" hidden="1">
      <c r="A1167" s="26">
        <v>1308.0</v>
      </c>
      <c r="B1167" s="26" t="s">
        <v>54</v>
      </c>
      <c r="C1167" s="26" t="s">
        <v>1657</v>
      </c>
      <c r="D1167" s="28"/>
      <c r="E1167" s="160" t="s">
        <v>66</v>
      </c>
      <c r="F1167" s="160" t="s">
        <v>66</v>
      </c>
      <c r="G1167" s="160" t="s">
        <v>66</v>
      </c>
      <c r="H1167" s="160" t="s">
        <v>66</v>
      </c>
      <c r="I1167" s="26" t="s">
        <v>2221</v>
      </c>
    </row>
    <row r="1168" hidden="1">
      <c r="A1168" s="26">
        <v>1309.0</v>
      </c>
      <c r="B1168" s="26" t="s">
        <v>54</v>
      </c>
      <c r="C1168" s="26" t="s">
        <v>1659</v>
      </c>
      <c r="D1168" s="28"/>
      <c r="E1168" s="160" t="s">
        <v>66</v>
      </c>
      <c r="F1168" s="160" t="s">
        <v>66</v>
      </c>
      <c r="G1168" s="160" t="s">
        <v>66</v>
      </c>
      <c r="H1168" s="160" t="s">
        <v>66</v>
      </c>
      <c r="I1168" s="26" t="s">
        <v>2222</v>
      </c>
    </row>
    <row r="1169" hidden="1">
      <c r="A1169" s="26">
        <v>1310.0</v>
      </c>
      <c r="B1169" s="26" t="s">
        <v>54</v>
      </c>
      <c r="C1169" s="26" t="s">
        <v>1660</v>
      </c>
      <c r="D1169" s="28"/>
      <c r="E1169" s="160" t="s">
        <v>66</v>
      </c>
      <c r="F1169" s="160" t="s">
        <v>66</v>
      </c>
      <c r="G1169" s="160" t="s">
        <v>66</v>
      </c>
      <c r="H1169" s="160" t="s">
        <v>66</v>
      </c>
      <c r="I1169" s="26" t="s">
        <v>2223</v>
      </c>
    </row>
    <row r="1170" hidden="1">
      <c r="A1170" s="26">
        <v>1311.0</v>
      </c>
      <c r="B1170" s="26" t="s">
        <v>54</v>
      </c>
      <c r="C1170" s="26" t="s">
        <v>1661</v>
      </c>
      <c r="D1170" s="28"/>
      <c r="E1170" s="160" t="s">
        <v>66</v>
      </c>
      <c r="F1170" s="160" t="s">
        <v>66</v>
      </c>
      <c r="G1170" s="160" t="s">
        <v>66</v>
      </c>
      <c r="H1170" s="160" t="s">
        <v>66</v>
      </c>
      <c r="I1170" s="26" t="s">
        <v>620</v>
      </c>
    </row>
    <row r="1171" hidden="1">
      <c r="A1171" s="26">
        <v>1312.0</v>
      </c>
      <c r="B1171" s="26" t="s">
        <v>54</v>
      </c>
      <c r="C1171" s="26" t="s">
        <v>1663</v>
      </c>
      <c r="D1171" s="28"/>
      <c r="E1171" s="160" t="s">
        <v>66</v>
      </c>
      <c r="F1171" s="160" t="s">
        <v>66</v>
      </c>
      <c r="G1171" s="160" t="s">
        <v>66</v>
      </c>
      <c r="H1171" s="160" t="s">
        <v>66</v>
      </c>
      <c r="I1171" s="26" t="s">
        <v>620</v>
      </c>
    </row>
    <row r="1172" hidden="1">
      <c r="A1172" s="26">
        <v>1313.0</v>
      </c>
      <c r="B1172" s="26" t="s">
        <v>54</v>
      </c>
      <c r="C1172" s="26" t="s">
        <v>1664</v>
      </c>
      <c r="D1172" s="28"/>
      <c r="E1172" s="160" t="s">
        <v>66</v>
      </c>
      <c r="F1172" s="160" t="s">
        <v>66</v>
      </c>
      <c r="G1172" s="160" t="s">
        <v>66</v>
      </c>
      <c r="H1172" s="160" t="s">
        <v>66</v>
      </c>
      <c r="I1172" s="26" t="s">
        <v>620</v>
      </c>
    </row>
    <row r="1173" hidden="1">
      <c r="A1173" s="26">
        <v>1314.0</v>
      </c>
      <c r="B1173" s="26" t="s">
        <v>54</v>
      </c>
      <c r="C1173" s="26" t="s">
        <v>1665</v>
      </c>
      <c r="D1173" s="28"/>
      <c r="E1173" s="160" t="s">
        <v>66</v>
      </c>
      <c r="F1173" s="160" t="s">
        <v>66</v>
      </c>
      <c r="G1173" s="160" t="s">
        <v>66</v>
      </c>
      <c r="H1173" s="160" t="s">
        <v>66</v>
      </c>
      <c r="I1173" s="26"/>
    </row>
    <row r="1174" hidden="1">
      <c r="A1174" s="26">
        <v>1315.0</v>
      </c>
      <c r="B1174" s="26" t="s">
        <v>54</v>
      </c>
      <c r="C1174" s="26" t="s">
        <v>1666</v>
      </c>
      <c r="D1174" s="28"/>
      <c r="E1174" s="160" t="s">
        <v>66</v>
      </c>
      <c r="F1174" s="160" t="s">
        <v>66</v>
      </c>
      <c r="G1174" s="160" t="s">
        <v>66</v>
      </c>
      <c r="H1174" s="160" t="s">
        <v>66</v>
      </c>
      <c r="I1174" s="26" t="s">
        <v>2225</v>
      </c>
    </row>
    <row r="1175" hidden="1">
      <c r="A1175" s="26">
        <v>1316.0</v>
      </c>
      <c r="B1175" s="26" t="s">
        <v>54</v>
      </c>
      <c r="C1175" s="26" t="s">
        <v>1668</v>
      </c>
      <c r="D1175" s="28"/>
      <c r="E1175" s="160" t="s">
        <v>66</v>
      </c>
      <c r="F1175" s="160" t="s">
        <v>66</v>
      </c>
      <c r="G1175" s="160" t="s">
        <v>66</v>
      </c>
      <c r="H1175" s="160" t="s">
        <v>66</v>
      </c>
      <c r="I1175" s="26" t="s">
        <v>2226</v>
      </c>
    </row>
    <row r="1176" hidden="1">
      <c r="A1176" s="26">
        <v>1317.0</v>
      </c>
      <c r="B1176" s="26" t="s">
        <v>54</v>
      </c>
      <c r="C1176" s="26" t="s">
        <v>1669</v>
      </c>
      <c r="D1176" s="28"/>
      <c r="E1176" s="160" t="s">
        <v>66</v>
      </c>
      <c r="F1176" s="160" t="s">
        <v>66</v>
      </c>
      <c r="G1176" s="160" t="s">
        <v>66</v>
      </c>
      <c r="H1176" s="160" t="s">
        <v>66</v>
      </c>
      <c r="I1176" s="26" t="s">
        <v>2227</v>
      </c>
    </row>
    <row r="1177" hidden="1">
      <c r="A1177" s="26">
        <v>1318.0</v>
      </c>
      <c r="B1177" s="26" t="s">
        <v>54</v>
      </c>
      <c r="C1177" s="26" t="s">
        <v>1670</v>
      </c>
      <c r="D1177" s="28"/>
      <c r="E1177" s="160" t="s">
        <v>66</v>
      </c>
      <c r="F1177" s="160" t="s">
        <v>66</v>
      </c>
      <c r="G1177" s="160" t="s">
        <v>66</v>
      </c>
      <c r="H1177" s="160" t="s">
        <v>66</v>
      </c>
      <c r="I1177" s="26"/>
    </row>
    <row r="1178" hidden="1">
      <c r="A1178" s="26">
        <v>1319.0</v>
      </c>
      <c r="B1178" s="26" t="s">
        <v>54</v>
      </c>
      <c r="C1178" s="26" t="s">
        <v>1671</v>
      </c>
      <c r="D1178" s="28"/>
      <c r="E1178" s="160" t="s">
        <v>66</v>
      </c>
      <c r="F1178" s="160" t="s">
        <v>66</v>
      </c>
      <c r="G1178" s="160" t="s">
        <v>66</v>
      </c>
      <c r="H1178" s="160" t="s">
        <v>66</v>
      </c>
      <c r="I1178" s="26" t="s">
        <v>620</v>
      </c>
    </row>
    <row r="1179" hidden="1">
      <c r="A1179" s="26">
        <v>1320.0</v>
      </c>
      <c r="B1179" s="26" t="s">
        <v>54</v>
      </c>
      <c r="C1179" s="26" t="s">
        <v>1673</v>
      </c>
      <c r="D1179" s="28"/>
      <c r="E1179" s="160" t="s">
        <v>66</v>
      </c>
      <c r="F1179" s="160" t="s">
        <v>66</v>
      </c>
      <c r="G1179" s="160" t="s">
        <v>66</v>
      </c>
      <c r="H1179" s="160" t="s">
        <v>66</v>
      </c>
      <c r="I1179" s="26" t="s">
        <v>2228</v>
      </c>
    </row>
    <row r="1180" hidden="1">
      <c r="A1180" s="26">
        <v>1321.0</v>
      </c>
      <c r="B1180" s="26" t="s">
        <v>54</v>
      </c>
      <c r="C1180" s="26" t="s">
        <v>174</v>
      </c>
      <c r="D1180" s="28"/>
      <c r="E1180" s="160" t="s">
        <v>66</v>
      </c>
      <c r="F1180" s="160" t="s">
        <v>66</v>
      </c>
      <c r="G1180" s="160" t="s">
        <v>66</v>
      </c>
      <c r="H1180" s="160" t="s">
        <v>66</v>
      </c>
      <c r="I1180" s="26" t="s">
        <v>999</v>
      </c>
    </row>
    <row r="1181" hidden="1">
      <c r="A1181" s="26">
        <v>1322.0</v>
      </c>
      <c r="B1181" s="26" t="s">
        <v>54</v>
      </c>
      <c r="C1181" s="26" t="s">
        <v>1674</v>
      </c>
      <c r="D1181" s="28"/>
      <c r="E1181" s="160" t="s">
        <v>66</v>
      </c>
      <c r="F1181" s="160" t="s">
        <v>66</v>
      </c>
      <c r="G1181" s="160" t="s">
        <v>66</v>
      </c>
      <c r="H1181" s="160" t="s">
        <v>66</v>
      </c>
      <c r="I1181" s="26" t="s">
        <v>2229</v>
      </c>
    </row>
    <row r="1182" hidden="1">
      <c r="A1182" s="26">
        <v>1323.0</v>
      </c>
      <c r="B1182" s="26" t="s">
        <v>54</v>
      </c>
      <c r="C1182" s="26" t="s">
        <v>1675</v>
      </c>
      <c r="D1182" s="28"/>
      <c r="E1182" s="160" t="s">
        <v>66</v>
      </c>
      <c r="F1182" s="160" t="s">
        <v>66</v>
      </c>
      <c r="G1182" s="160" t="s">
        <v>66</v>
      </c>
      <c r="H1182" s="160" t="s">
        <v>66</v>
      </c>
      <c r="I1182" s="26" t="s">
        <v>2230</v>
      </c>
    </row>
    <row r="1183" hidden="1">
      <c r="A1183" s="26">
        <v>1324.0</v>
      </c>
      <c r="B1183" s="26" t="s">
        <v>54</v>
      </c>
      <c r="C1183" s="26" t="s">
        <v>1676</v>
      </c>
      <c r="D1183" s="28"/>
      <c r="E1183" s="160" t="s">
        <v>66</v>
      </c>
      <c r="F1183" s="160" t="s">
        <v>66</v>
      </c>
      <c r="G1183" s="160" t="s">
        <v>66</v>
      </c>
      <c r="H1183" s="160" t="s">
        <v>66</v>
      </c>
      <c r="I1183" s="26" t="s">
        <v>2231</v>
      </c>
    </row>
    <row r="1184" hidden="1">
      <c r="A1184" s="26">
        <v>1325.0</v>
      </c>
      <c r="B1184" s="26" t="s">
        <v>54</v>
      </c>
      <c r="C1184" s="26" t="s">
        <v>1678</v>
      </c>
      <c r="D1184" s="28"/>
      <c r="E1184" s="160" t="s">
        <v>66</v>
      </c>
      <c r="F1184" s="160" t="s">
        <v>66</v>
      </c>
      <c r="G1184" s="160" t="s">
        <v>66</v>
      </c>
      <c r="H1184" s="160" t="s">
        <v>66</v>
      </c>
      <c r="I1184" s="26" t="s">
        <v>2192</v>
      </c>
    </row>
    <row r="1185" hidden="1">
      <c r="A1185" s="26">
        <v>1326.0</v>
      </c>
      <c r="B1185" s="26" t="s">
        <v>54</v>
      </c>
      <c r="C1185" s="26" t="s">
        <v>1522</v>
      </c>
      <c r="D1185" s="28"/>
      <c r="E1185" s="160" t="s">
        <v>66</v>
      </c>
      <c r="F1185" s="160" t="s">
        <v>66</v>
      </c>
      <c r="G1185" s="160" t="s">
        <v>66</v>
      </c>
      <c r="H1185" s="160" t="s">
        <v>66</v>
      </c>
      <c r="I1185" s="26" t="s">
        <v>2130</v>
      </c>
    </row>
    <row r="1186" hidden="1">
      <c r="A1186" s="26">
        <v>1327.0</v>
      </c>
      <c r="B1186" s="26" t="s">
        <v>54</v>
      </c>
      <c r="C1186" s="26" t="s">
        <v>1680</v>
      </c>
      <c r="D1186" s="28"/>
      <c r="E1186" s="160" t="s">
        <v>66</v>
      </c>
      <c r="F1186" s="160" t="s">
        <v>66</v>
      </c>
      <c r="G1186" s="160" t="s">
        <v>66</v>
      </c>
      <c r="H1186" s="160" t="s">
        <v>66</v>
      </c>
      <c r="I1186" s="26"/>
    </row>
    <row r="1187" hidden="1">
      <c r="A1187" s="26">
        <v>1328.0</v>
      </c>
      <c r="B1187" s="26" t="s">
        <v>54</v>
      </c>
      <c r="C1187" s="26" t="s">
        <v>1681</v>
      </c>
      <c r="D1187" s="28"/>
      <c r="E1187" s="160" t="s">
        <v>66</v>
      </c>
      <c r="F1187" s="160" t="s">
        <v>66</v>
      </c>
      <c r="G1187" s="160" t="s">
        <v>66</v>
      </c>
      <c r="H1187" s="160" t="s">
        <v>66</v>
      </c>
      <c r="I1187" s="26" t="s">
        <v>2232</v>
      </c>
    </row>
    <row r="1188" hidden="1">
      <c r="A1188" s="26">
        <v>1329.0</v>
      </c>
      <c r="B1188" s="26" t="s">
        <v>54</v>
      </c>
      <c r="C1188" s="26" t="s">
        <v>1682</v>
      </c>
      <c r="D1188" s="28"/>
      <c r="E1188" s="160" t="s">
        <v>66</v>
      </c>
      <c r="F1188" s="160" t="s">
        <v>66</v>
      </c>
      <c r="G1188" s="160" t="s">
        <v>66</v>
      </c>
      <c r="H1188" s="160" t="s">
        <v>66</v>
      </c>
      <c r="I1188" s="26" t="s">
        <v>2233</v>
      </c>
    </row>
    <row r="1189" hidden="1">
      <c r="A1189" s="26">
        <v>1330.0</v>
      </c>
      <c r="B1189" s="26" t="s">
        <v>54</v>
      </c>
      <c r="C1189" s="26" t="s">
        <v>1684</v>
      </c>
      <c r="D1189" s="28"/>
      <c r="E1189" s="160" t="s">
        <v>66</v>
      </c>
      <c r="F1189" s="160" t="s">
        <v>66</v>
      </c>
      <c r="G1189" s="160" t="s">
        <v>66</v>
      </c>
      <c r="H1189" s="160" t="s">
        <v>66</v>
      </c>
      <c r="I1189" s="26" t="s">
        <v>2234</v>
      </c>
    </row>
    <row r="1190" hidden="1">
      <c r="A1190" s="26">
        <v>1331.0</v>
      </c>
      <c r="B1190" s="26" t="s">
        <v>54</v>
      </c>
      <c r="C1190" s="26" t="s">
        <v>1685</v>
      </c>
      <c r="D1190" s="28"/>
      <c r="E1190" s="160" t="s">
        <v>66</v>
      </c>
      <c r="F1190" s="160" t="s">
        <v>66</v>
      </c>
      <c r="G1190" s="160" t="s">
        <v>66</v>
      </c>
      <c r="H1190" s="160" t="s">
        <v>66</v>
      </c>
      <c r="I1190" s="26" t="s">
        <v>2236</v>
      </c>
    </row>
    <row r="1191" hidden="1">
      <c r="A1191" s="26">
        <v>1332.0</v>
      </c>
      <c r="B1191" s="26" t="s">
        <v>54</v>
      </c>
      <c r="C1191" s="26" t="s">
        <v>1686</v>
      </c>
      <c r="D1191" s="28"/>
      <c r="E1191" s="160" t="s">
        <v>66</v>
      </c>
      <c r="F1191" s="160" t="s">
        <v>66</v>
      </c>
      <c r="G1191" s="160" t="s">
        <v>66</v>
      </c>
      <c r="H1191" s="160" t="s">
        <v>66</v>
      </c>
      <c r="I1191" s="26" t="s">
        <v>2237</v>
      </c>
    </row>
    <row r="1192" hidden="1">
      <c r="A1192" s="26">
        <v>1333.0</v>
      </c>
      <c r="B1192" s="26" t="s">
        <v>54</v>
      </c>
      <c r="C1192" s="26" t="s">
        <v>1688</v>
      </c>
      <c r="D1192" s="28"/>
      <c r="E1192" s="160" t="s">
        <v>66</v>
      </c>
      <c r="F1192" s="160" t="s">
        <v>66</v>
      </c>
      <c r="G1192" s="160" t="s">
        <v>66</v>
      </c>
      <c r="H1192" s="160" t="s">
        <v>66</v>
      </c>
      <c r="I1192" s="26" t="s">
        <v>2238</v>
      </c>
    </row>
    <row r="1193" hidden="1">
      <c r="A1193" s="26">
        <v>1334.0</v>
      </c>
      <c r="B1193" s="26" t="s">
        <v>54</v>
      </c>
      <c r="C1193" s="26" t="s">
        <v>1689</v>
      </c>
      <c r="D1193" s="28"/>
      <c r="E1193" s="160" t="s">
        <v>66</v>
      </c>
      <c r="F1193" s="160" t="s">
        <v>66</v>
      </c>
      <c r="G1193" s="160" t="s">
        <v>66</v>
      </c>
      <c r="H1193" s="160" t="s">
        <v>66</v>
      </c>
      <c r="I1193" s="26" t="s">
        <v>2239</v>
      </c>
    </row>
    <row r="1194" hidden="1">
      <c r="A1194" s="26">
        <v>1335.0</v>
      </c>
      <c r="B1194" s="26" t="s">
        <v>54</v>
      </c>
      <c r="C1194" s="26" t="s">
        <v>1690</v>
      </c>
      <c r="D1194" s="28"/>
      <c r="E1194" s="160" t="s">
        <v>66</v>
      </c>
      <c r="F1194" s="160" t="s">
        <v>66</v>
      </c>
      <c r="G1194" s="160" t="s">
        <v>66</v>
      </c>
      <c r="H1194" s="160" t="s">
        <v>66</v>
      </c>
      <c r="I1194" s="26" t="s">
        <v>2240</v>
      </c>
    </row>
    <row r="1195" hidden="1">
      <c r="A1195" s="26">
        <v>1336.0</v>
      </c>
      <c r="B1195" s="26" t="s">
        <v>54</v>
      </c>
      <c r="C1195" s="26" t="s">
        <v>1691</v>
      </c>
      <c r="D1195" s="28"/>
      <c r="E1195" s="160" t="s">
        <v>66</v>
      </c>
      <c r="F1195" s="160" t="s">
        <v>66</v>
      </c>
      <c r="G1195" s="160" t="s">
        <v>66</v>
      </c>
      <c r="H1195" s="160" t="s">
        <v>66</v>
      </c>
      <c r="I1195" s="26" t="s">
        <v>2241</v>
      </c>
    </row>
    <row r="1196" hidden="1">
      <c r="A1196" s="26">
        <v>1337.0</v>
      </c>
      <c r="B1196" s="26" t="s">
        <v>54</v>
      </c>
      <c r="C1196" s="34" t="s">
        <v>1376</v>
      </c>
      <c r="D1196" s="28"/>
      <c r="E1196" s="160" t="s">
        <v>66</v>
      </c>
      <c r="F1196" s="160" t="s">
        <v>66</v>
      </c>
      <c r="G1196" s="160" t="s">
        <v>66</v>
      </c>
      <c r="H1196" s="160" t="s">
        <v>66</v>
      </c>
      <c r="I1196" s="26"/>
    </row>
    <row r="1197" hidden="1">
      <c r="A1197" s="26">
        <v>1338.0</v>
      </c>
      <c r="B1197" s="26" t="s">
        <v>54</v>
      </c>
      <c r="C1197" s="26" t="s">
        <v>1694</v>
      </c>
      <c r="D1197" s="28"/>
      <c r="E1197" s="160" t="s">
        <v>66</v>
      </c>
      <c r="F1197" s="160" t="s">
        <v>66</v>
      </c>
      <c r="G1197" s="160" t="s">
        <v>66</v>
      </c>
      <c r="H1197" s="160" t="s">
        <v>66</v>
      </c>
      <c r="I1197" s="26"/>
    </row>
    <row r="1198" hidden="1">
      <c r="A1198" s="26">
        <v>1339.0</v>
      </c>
      <c r="B1198" s="26" t="s">
        <v>54</v>
      </c>
      <c r="C1198" s="26" t="s">
        <v>1695</v>
      </c>
      <c r="D1198" s="28"/>
      <c r="E1198" s="160" t="s">
        <v>66</v>
      </c>
      <c r="F1198" s="160" t="s">
        <v>66</v>
      </c>
      <c r="G1198" s="160" t="s">
        <v>66</v>
      </c>
      <c r="H1198" s="160" t="s">
        <v>66</v>
      </c>
      <c r="I1198" s="26" t="s">
        <v>2243</v>
      </c>
    </row>
    <row r="1199" hidden="1">
      <c r="A1199" s="26">
        <v>1340.0</v>
      </c>
      <c r="B1199" s="26" t="s">
        <v>54</v>
      </c>
      <c r="C1199" s="26" t="s">
        <v>1697</v>
      </c>
      <c r="D1199" s="28"/>
      <c r="E1199" s="160" t="s">
        <v>66</v>
      </c>
      <c r="F1199" s="160" t="s">
        <v>66</v>
      </c>
      <c r="G1199" s="160" t="s">
        <v>66</v>
      </c>
      <c r="H1199" s="160" t="s">
        <v>66</v>
      </c>
      <c r="I1199" s="26" t="s">
        <v>620</v>
      </c>
    </row>
    <row r="1200" hidden="1">
      <c r="A1200" s="26">
        <v>1341.0</v>
      </c>
      <c r="B1200" s="26" t="s">
        <v>54</v>
      </c>
      <c r="C1200" s="26" t="s">
        <v>1698</v>
      </c>
      <c r="D1200" s="28"/>
      <c r="E1200" s="160" t="s">
        <v>66</v>
      </c>
      <c r="F1200" s="160" t="s">
        <v>66</v>
      </c>
      <c r="G1200" s="160" t="s">
        <v>66</v>
      </c>
      <c r="H1200" s="160" t="s">
        <v>66</v>
      </c>
      <c r="I1200" s="26" t="s">
        <v>2244</v>
      </c>
    </row>
    <row r="1201" hidden="1">
      <c r="A1201" s="26">
        <v>1342.0</v>
      </c>
      <c r="B1201" s="26" t="s">
        <v>54</v>
      </c>
      <c r="C1201" s="26" t="s">
        <v>1700</v>
      </c>
      <c r="D1201" s="28"/>
      <c r="E1201" s="160" t="s">
        <v>66</v>
      </c>
      <c r="F1201" s="160" t="s">
        <v>66</v>
      </c>
      <c r="G1201" s="160" t="s">
        <v>66</v>
      </c>
      <c r="H1201" s="160" t="s">
        <v>66</v>
      </c>
      <c r="I1201" s="26" t="s">
        <v>2245</v>
      </c>
    </row>
    <row r="1202" hidden="1">
      <c r="A1202" s="26">
        <v>1343.0</v>
      </c>
      <c r="B1202" s="26" t="s">
        <v>54</v>
      </c>
      <c r="C1202" s="26" t="s">
        <v>1701</v>
      </c>
      <c r="D1202" s="28"/>
      <c r="E1202" s="160" t="s">
        <v>66</v>
      </c>
      <c r="F1202" s="160" t="s">
        <v>66</v>
      </c>
      <c r="G1202" s="160" t="s">
        <v>66</v>
      </c>
      <c r="H1202" s="160" t="s">
        <v>66</v>
      </c>
      <c r="I1202" s="26" t="s">
        <v>2246</v>
      </c>
    </row>
    <row r="1203" hidden="1">
      <c r="A1203" s="26">
        <v>1344.0</v>
      </c>
      <c r="B1203" s="26" t="s">
        <v>54</v>
      </c>
      <c r="C1203" s="26" t="s">
        <v>1703</v>
      </c>
      <c r="D1203" s="28"/>
      <c r="E1203" s="160" t="s">
        <v>66</v>
      </c>
      <c r="F1203" s="160" t="s">
        <v>66</v>
      </c>
      <c r="G1203" s="160" t="s">
        <v>66</v>
      </c>
      <c r="H1203" s="160" t="s">
        <v>66</v>
      </c>
      <c r="I1203" s="26" t="s">
        <v>2247</v>
      </c>
    </row>
    <row r="1204" hidden="1">
      <c r="A1204" s="26">
        <v>1345.0</v>
      </c>
      <c r="B1204" s="26" t="s">
        <v>54</v>
      </c>
      <c r="C1204" s="26" t="s">
        <v>1705</v>
      </c>
      <c r="D1204" s="28"/>
      <c r="E1204" s="160" t="s">
        <v>66</v>
      </c>
      <c r="F1204" s="160" t="s">
        <v>66</v>
      </c>
      <c r="G1204" s="160" t="s">
        <v>66</v>
      </c>
      <c r="H1204" s="160" t="s">
        <v>66</v>
      </c>
      <c r="I1204" s="26" t="s">
        <v>2248</v>
      </c>
    </row>
    <row r="1205" hidden="1">
      <c r="A1205" s="26">
        <v>1346.0</v>
      </c>
      <c r="B1205" s="26" t="s">
        <v>54</v>
      </c>
      <c r="C1205" s="26" t="s">
        <v>1706</v>
      </c>
      <c r="D1205" s="28"/>
      <c r="E1205" s="160" t="s">
        <v>66</v>
      </c>
      <c r="F1205" s="160" t="s">
        <v>66</v>
      </c>
      <c r="G1205" s="160" t="s">
        <v>66</v>
      </c>
      <c r="H1205" s="160" t="s">
        <v>66</v>
      </c>
      <c r="I1205" s="26" t="s">
        <v>620</v>
      </c>
    </row>
    <row r="1206" hidden="1">
      <c r="A1206" s="26">
        <v>1347.0</v>
      </c>
      <c r="B1206" s="26" t="s">
        <v>54</v>
      </c>
      <c r="C1206" s="26" t="s">
        <v>1707</v>
      </c>
      <c r="D1206" s="28"/>
      <c r="E1206" s="160" t="s">
        <v>66</v>
      </c>
      <c r="F1206" s="160" t="s">
        <v>66</v>
      </c>
      <c r="G1206" s="160" t="s">
        <v>66</v>
      </c>
      <c r="H1206" s="160" t="s">
        <v>66</v>
      </c>
      <c r="I1206" s="26" t="s">
        <v>2249</v>
      </c>
    </row>
    <row r="1207" hidden="1">
      <c r="A1207" s="26">
        <v>1348.0</v>
      </c>
      <c r="B1207" s="26" t="s">
        <v>54</v>
      </c>
      <c r="C1207" s="26" t="s">
        <v>1708</v>
      </c>
      <c r="D1207" s="28"/>
      <c r="E1207" s="160" t="s">
        <v>66</v>
      </c>
      <c r="F1207" s="160" t="s">
        <v>66</v>
      </c>
      <c r="G1207" s="160" t="s">
        <v>66</v>
      </c>
      <c r="H1207" s="160" t="s">
        <v>66</v>
      </c>
      <c r="I1207" s="26" t="s">
        <v>2250</v>
      </c>
    </row>
    <row r="1208" hidden="1">
      <c r="A1208" s="26">
        <v>1349.0</v>
      </c>
      <c r="B1208" s="26" t="s">
        <v>54</v>
      </c>
      <c r="C1208" s="26" t="s">
        <v>1710</v>
      </c>
      <c r="D1208" s="28"/>
      <c r="E1208" s="160" t="s">
        <v>66</v>
      </c>
      <c r="F1208" s="160" t="s">
        <v>66</v>
      </c>
      <c r="G1208" s="160" t="s">
        <v>66</v>
      </c>
      <c r="H1208" s="160" t="s">
        <v>66</v>
      </c>
      <c r="I1208" s="26" t="s">
        <v>2251</v>
      </c>
    </row>
    <row r="1209" hidden="1">
      <c r="A1209" s="26">
        <v>1350.0</v>
      </c>
      <c r="B1209" s="26" t="s">
        <v>54</v>
      </c>
      <c r="C1209" s="26" t="s">
        <v>1712</v>
      </c>
      <c r="D1209" s="28"/>
      <c r="E1209" s="160" t="s">
        <v>66</v>
      </c>
      <c r="F1209" s="160" t="s">
        <v>66</v>
      </c>
      <c r="G1209" s="160" t="s">
        <v>66</v>
      </c>
      <c r="H1209" s="160" t="s">
        <v>66</v>
      </c>
      <c r="I1209" s="26" t="s">
        <v>2252</v>
      </c>
    </row>
    <row r="1210" hidden="1">
      <c r="A1210" s="26">
        <v>1351.0</v>
      </c>
      <c r="B1210" s="26" t="s">
        <v>54</v>
      </c>
      <c r="C1210" s="26" t="s">
        <v>1713</v>
      </c>
      <c r="D1210" s="28"/>
      <c r="E1210" s="160" t="s">
        <v>66</v>
      </c>
      <c r="F1210" s="160" t="s">
        <v>66</v>
      </c>
      <c r="G1210" s="160" t="s">
        <v>66</v>
      </c>
      <c r="H1210" s="160" t="s">
        <v>66</v>
      </c>
      <c r="I1210" s="26" t="s">
        <v>620</v>
      </c>
    </row>
    <row r="1211" hidden="1">
      <c r="A1211" s="26">
        <v>1352.0</v>
      </c>
      <c r="B1211" s="26" t="s">
        <v>54</v>
      </c>
      <c r="C1211" s="26" t="s">
        <v>1714</v>
      </c>
      <c r="D1211" s="28"/>
      <c r="E1211" s="160" t="s">
        <v>66</v>
      </c>
      <c r="F1211" s="160" t="s">
        <v>66</v>
      </c>
      <c r="G1211" s="160" t="s">
        <v>66</v>
      </c>
      <c r="H1211" s="160" t="s">
        <v>66</v>
      </c>
      <c r="I1211" s="26" t="s">
        <v>2253</v>
      </c>
    </row>
    <row r="1212" hidden="1">
      <c r="A1212" s="26">
        <v>1353.0</v>
      </c>
      <c r="B1212" s="26" t="s">
        <v>54</v>
      </c>
      <c r="C1212" s="26" t="s">
        <v>1715</v>
      </c>
      <c r="D1212" s="28"/>
      <c r="E1212" s="160" t="s">
        <v>66</v>
      </c>
      <c r="F1212" s="160" t="s">
        <v>66</v>
      </c>
      <c r="G1212" s="160" t="s">
        <v>66</v>
      </c>
      <c r="H1212" s="160" t="s">
        <v>66</v>
      </c>
      <c r="I1212" s="26" t="s">
        <v>2254</v>
      </c>
    </row>
    <row r="1213" hidden="1">
      <c r="A1213" s="26">
        <v>1354.0</v>
      </c>
      <c r="B1213" s="26" t="s">
        <v>54</v>
      </c>
      <c r="C1213" s="26" t="s">
        <v>1717</v>
      </c>
      <c r="D1213" s="28"/>
      <c r="E1213" s="160" t="s">
        <v>66</v>
      </c>
      <c r="F1213" s="160" t="s">
        <v>66</v>
      </c>
      <c r="G1213" s="160" t="s">
        <v>66</v>
      </c>
      <c r="H1213" s="160" t="s">
        <v>66</v>
      </c>
      <c r="I1213" s="26" t="s">
        <v>2255</v>
      </c>
    </row>
    <row r="1214" hidden="1">
      <c r="A1214" s="26">
        <v>1355.0</v>
      </c>
      <c r="B1214" s="26" t="s">
        <v>54</v>
      </c>
      <c r="C1214" s="26" t="s">
        <v>1718</v>
      </c>
      <c r="D1214" s="28"/>
      <c r="E1214" s="160" t="s">
        <v>66</v>
      </c>
      <c r="F1214" s="160" t="s">
        <v>66</v>
      </c>
      <c r="G1214" s="160" t="s">
        <v>66</v>
      </c>
      <c r="H1214" s="160" t="s">
        <v>66</v>
      </c>
      <c r="I1214" s="26" t="s">
        <v>2257</v>
      </c>
    </row>
    <row r="1215" hidden="1">
      <c r="A1215" s="26">
        <v>1356.0</v>
      </c>
      <c r="B1215" s="26" t="s">
        <v>54</v>
      </c>
      <c r="C1215" s="26" t="s">
        <v>1719</v>
      </c>
      <c r="D1215" s="28"/>
      <c r="E1215" s="160" t="s">
        <v>66</v>
      </c>
      <c r="F1215" s="160" t="s">
        <v>66</v>
      </c>
      <c r="G1215" s="160" t="s">
        <v>66</v>
      </c>
      <c r="H1215" s="160" t="s">
        <v>66</v>
      </c>
      <c r="I1215" s="26"/>
    </row>
    <row r="1216" hidden="1">
      <c r="A1216" s="26">
        <v>1357.0</v>
      </c>
      <c r="B1216" s="26" t="s">
        <v>54</v>
      </c>
      <c r="C1216" s="26" t="s">
        <v>1721</v>
      </c>
      <c r="D1216" s="28"/>
      <c r="E1216" s="160" t="s">
        <v>66</v>
      </c>
      <c r="F1216" s="160" t="s">
        <v>66</v>
      </c>
      <c r="G1216" s="160" t="s">
        <v>66</v>
      </c>
      <c r="H1216" s="160" t="s">
        <v>66</v>
      </c>
      <c r="I1216" s="26" t="s">
        <v>2258</v>
      </c>
    </row>
    <row r="1217" hidden="1">
      <c r="A1217" s="26">
        <v>1358.0</v>
      </c>
      <c r="B1217" s="26" t="s">
        <v>54</v>
      </c>
      <c r="C1217" s="26" t="s">
        <v>1722</v>
      </c>
      <c r="D1217" s="28"/>
      <c r="E1217" s="160" t="s">
        <v>66</v>
      </c>
      <c r="F1217" s="160" t="s">
        <v>66</v>
      </c>
      <c r="G1217" s="160" t="s">
        <v>66</v>
      </c>
      <c r="H1217" s="160" t="s">
        <v>66</v>
      </c>
      <c r="I1217" s="26" t="s">
        <v>2259</v>
      </c>
    </row>
    <row r="1218" hidden="1">
      <c r="A1218" s="26">
        <v>1359.0</v>
      </c>
      <c r="B1218" s="26" t="s">
        <v>54</v>
      </c>
      <c r="C1218" s="26" t="s">
        <v>1723</v>
      </c>
      <c r="D1218" s="28"/>
      <c r="E1218" s="160" t="s">
        <v>66</v>
      </c>
      <c r="F1218" s="160" t="s">
        <v>66</v>
      </c>
      <c r="G1218" s="160" t="s">
        <v>66</v>
      </c>
      <c r="H1218" s="160" t="s">
        <v>66</v>
      </c>
      <c r="I1218" s="26" t="s">
        <v>2260</v>
      </c>
    </row>
    <row r="1219" hidden="1">
      <c r="A1219" s="26">
        <v>1359.0</v>
      </c>
      <c r="B1219" s="26" t="s">
        <v>54</v>
      </c>
      <c r="C1219" s="26" t="s">
        <v>1723</v>
      </c>
      <c r="D1219" s="28"/>
      <c r="E1219" s="160" t="s">
        <v>66</v>
      </c>
      <c r="F1219" s="160" t="s">
        <v>66</v>
      </c>
      <c r="G1219" s="160" t="s">
        <v>66</v>
      </c>
      <c r="H1219" s="160" t="s">
        <v>66</v>
      </c>
      <c r="I1219" s="26" t="s">
        <v>2260</v>
      </c>
    </row>
    <row r="1220" hidden="1">
      <c r="A1220" s="26">
        <v>1360.0</v>
      </c>
      <c r="B1220" s="26" t="s">
        <v>54</v>
      </c>
      <c r="C1220" s="26" t="s">
        <v>1725</v>
      </c>
      <c r="D1220" s="28"/>
      <c r="E1220" s="160" t="s">
        <v>66</v>
      </c>
      <c r="F1220" s="160" t="s">
        <v>66</v>
      </c>
      <c r="G1220" s="160" t="s">
        <v>66</v>
      </c>
      <c r="H1220" s="160" t="s">
        <v>66</v>
      </c>
      <c r="I1220" s="26" t="s">
        <v>2261</v>
      </c>
    </row>
    <row r="1221" hidden="1">
      <c r="A1221" s="26">
        <v>1362.0</v>
      </c>
      <c r="B1221" s="26" t="s">
        <v>54</v>
      </c>
      <c r="C1221" s="26" t="s">
        <v>1726</v>
      </c>
      <c r="D1221" s="28"/>
      <c r="E1221" s="160" t="s">
        <v>66</v>
      </c>
      <c r="F1221" s="160" t="s">
        <v>66</v>
      </c>
      <c r="G1221" s="160" t="s">
        <v>66</v>
      </c>
      <c r="H1221" s="160" t="s">
        <v>66</v>
      </c>
      <c r="I1221" s="26"/>
    </row>
    <row r="1222" hidden="1">
      <c r="A1222" s="26">
        <v>1363.0</v>
      </c>
      <c r="B1222" s="26" t="s">
        <v>54</v>
      </c>
      <c r="C1222" s="26" t="s">
        <v>1728</v>
      </c>
      <c r="D1222" s="28"/>
      <c r="E1222" s="160" t="s">
        <v>66</v>
      </c>
      <c r="F1222" s="160" t="s">
        <v>66</v>
      </c>
      <c r="G1222" s="160" t="s">
        <v>66</v>
      </c>
      <c r="H1222" s="160" t="s">
        <v>66</v>
      </c>
      <c r="I1222" s="26" t="s">
        <v>2263</v>
      </c>
    </row>
    <row r="1223" hidden="1">
      <c r="A1223" s="26">
        <v>1364.0</v>
      </c>
      <c r="B1223" s="26" t="s">
        <v>54</v>
      </c>
      <c r="C1223" s="26" t="s">
        <v>1729</v>
      </c>
      <c r="D1223" s="28"/>
      <c r="E1223" s="160" t="s">
        <v>66</v>
      </c>
      <c r="F1223" s="160" t="s">
        <v>66</v>
      </c>
      <c r="G1223" s="160" t="s">
        <v>66</v>
      </c>
      <c r="H1223" s="160" t="s">
        <v>66</v>
      </c>
      <c r="I1223" s="26" t="s">
        <v>2264</v>
      </c>
    </row>
    <row r="1224" hidden="1">
      <c r="A1224" s="26">
        <v>1365.0</v>
      </c>
      <c r="B1224" s="26" t="s">
        <v>54</v>
      </c>
      <c r="C1224" s="26" t="s">
        <v>1732</v>
      </c>
      <c r="D1224" s="28"/>
      <c r="E1224" s="160" t="s">
        <v>66</v>
      </c>
      <c r="F1224" s="160" t="s">
        <v>66</v>
      </c>
      <c r="G1224" s="160" t="s">
        <v>66</v>
      </c>
      <c r="H1224" s="160" t="s">
        <v>66</v>
      </c>
      <c r="I1224" s="26" t="s">
        <v>2598</v>
      </c>
    </row>
    <row r="1225" hidden="1">
      <c r="A1225" s="26">
        <v>1366.0</v>
      </c>
      <c r="B1225" s="26" t="s">
        <v>54</v>
      </c>
      <c r="C1225" s="26" t="s">
        <v>1733</v>
      </c>
      <c r="D1225" s="28"/>
      <c r="E1225" s="160" t="s">
        <v>66</v>
      </c>
      <c r="F1225" s="160" t="s">
        <v>66</v>
      </c>
      <c r="G1225" s="160" t="s">
        <v>66</v>
      </c>
      <c r="H1225" s="160" t="s">
        <v>66</v>
      </c>
      <c r="I1225" s="26" t="s">
        <v>2265</v>
      </c>
    </row>
    <row r="1226" hidden="1">
      <c r="A1226" s="26">
        <v>1367.0</v>
      </c>
      <c r="B1226" s="26" t="s">
        <v>54</v>
      </c>
      <c r="C1226" s="26" t="s">
        <v>1734</v>
      </c>
      <c r="D1226" s="28"/>
      <c r="E1226" s="160" t="s">
        <v>66</v>
      </c>
      <c r="F1226" s="160" t="s">
        <v>66</v>
      </c>
      <c r="G1226" s="160" t="s">
        <v>66</v>
      </c>
      <c r="H1226" s="160" t="s">
        <v>66</v>
      </c>
      <c r="I1226" s="26" t="s">
        <v>2266</v>
      </c>
    </row>
    <row r="1227" hidden="1">
      <c r="A1227" s="26">
        <v>1368.0</v>
      </c>
      <c r="B1227" s="26" t="s">
        <v>54</v>
      </c>
      <c r="C1227" s="26" t="s">
        <v>1735</v>
      </c>
      <c r="D1227" s="28"/>
      <c r="E1227" s="160" t="s">
        <v>66</v>
      </c>
      <c r="F1227" s="160" t="s">
        <v>66</v>
      </c>
      <c r="G1227" s="160" t="s">
        <v>66</v>
      </c>
      <c r="H1227" s="160" t="s">
        <v>66</v>
      </c>
      <c r="I1227" s="26" t="s">
        <v>2598</v>
      </c>
    </row>
    <row r="1228" hidden="1">
      <c r="A1228" s="26">
        <v>1369.0</v>
      </c>
      <c r="B1228" s="26" t="s">
        <v>54</v>
      </c>
      <c r="C1228" s="26" t="s">
        <v>1665</v>
      </c>
      <c r="D1228" s="28"/>
      <c r="E1228" s="160" t="s">
        <v>66</v>
      </c>
      <c r="F1228" s="160" t="s">
        <v>66</v>
      </c>
      <c r="G1228" s="160" t="s">
        <v>66</v>
      </c>
      <c r="H1228" s="160" t="s">
        <v>66</v>
      </c>
      <c r="I1228" s="26" t="s">
        <v>2334</v>
      </c>
    </row>
    <row r="1229" hidden="1">
      <c r="A1229" s="26">
        <v>1370.0</v>
      </c>
      <c r="B1229" s="26" t="s">
        <v>54</v>
      </c>
      <c r="C1229" s="26" t="s">
        <v>1736</v>
      </c>
      <c r="D1229" s="28"/>
      <c r="E1229" s="160" t="s">
        <v>66</v>
      </c>
      <c r="F1229" s="160" t="s">
        <v>66</v>
      </c>
      <c r="G1229" s="160" t="s">
        <v>66</v>
      </c>
      <c r="H1229" s="160" t="s">
        <v>66</v>
      </c>
      <c r="I1229" s="26" t="s">
        <v>2270</v>
      </c>
    </row>
    <row r="1230" hidden="1">
      <c r="A1230" s="26">
        <v>1371.0</v>
      </c>
      <c r="B1230" s="26" t="s">
        <v>54</v>
      </c>
      <c r="C1230" s="26" t="s">
        <v>1522</v>
      </c>
      <c r="D1230" s="28"/>
      <c r="E1230" s="160" t="s">
        <v>66</v>
      </c>
      <c r="F1230" s="160" t="s">
        <v>66</v>
      </c>
      <c r="G1230" s="160" t="s">
        <v>66</v>
      </c>
      <c r="H1230" s="160" t="s">
        <v>66</v>
      </c>
      <c r="I1230" s="26" t="s">
        <v>2130</v>
      </c>
    </row>
    <row r="1231" hidden="1">
      <c r="A1231" s="26">
        <v>1372.0</v>
      </c>
      <c r="B1231" s="26" t="s">
        <v>54</v>
      </c>
      <c r="C1231" s="26" t="s">
        <v>1738</v>
      </c>
      <c r="D1231" s="28"/>
      <c r="E1231" s="160" t="s">
        <v>66</v>
      </c>
      <c r="F1231" s="160" t="s">
        <v>66</v>
      </c>
      <c r="G1231" s="160" t="s">
        <v>66</v>
      </c>
      <c r="H1231" s="160" t="s">
        <v>66</v>
      </c>
      <c r="I1231" s="26" t="s">
        <v>2271</v>
      </c>
    </row>
    <row r="1232" hidden="1">
      <c r="A1232" s="26">
        <v>1373.0</v>
      </c>
      <c r="B1232" s="26" t="s">
        <v>54</v>
      </c>
      <c r="C1232" s="26" t="s">
        <v>1739</v>
      </c>
      <c r="D1232" s="28"/>
      <c r="E1232" s="160" t="s">
        <v>66</v>
      </c>
      <c r="F1232" s="160" t="s">
        <v>66</v>
      </c>
      <c r="G1232" s="160" t="s">
        <v>66</v>
      </c>
      <c r="H1232" s="160" t="s">
        <v>66</v>
      </c>
      <c r="I1232" s="26" t="s">
        <v>2272</v>
      </c>
    </row>
    <row r="1233" hidden="1">
      <c r="A1233" s="26">
        <v>1374.0</v>
      </c>
      <c r="B1233" s="26" t="s">
        <v>54</v>
      </c>
      <c r="C1233" s="26" t="s">
        <v>1659</v>
      </c>
      <c r="D1233" s="28"/>
      <c r="E1233" s="160" t="s">
        <v>66</v>
      </c>
      <c r="F1233" s="160" t="s">
        <v>66</v>
      </c>
      <c r="G1233" s="160" t="s">
        <v>66</v>
      </c>
      <c r="H1233" s="160" t="s">
        <v>66</v>
      </c>
      <c r="I1233" s="26"/>
    </row>
    <row r="1234" hidden="1">
      <c r="A1234" s="26">
        <v>1375.0</v>
      </c>
      <c r="B1234" s="26" t="s">
        <v>54</v>
      </c>
      <c r="C1234" s="26" t="s">
        <v>1740</v>
      </c>
      <c r="D1234" s="28"/>
      <c r="E1234" s="160" t="s">
        <v>66</v>
      </c>
      <c r="F1234" s="160" t="s">
        <v>66</v>
      </c>
      <c r="G1234" s="160" t="s">
        <v>66</v>
      </c>
      <c r="H1234" s="160" t="s">
        <v>66</v>
      </c>
      <c r="I1234" s="26" t="s">
        <v>2274</v>
      </c>
    </row>
    <row r="1235" hidden="1">
      <c r="A1235" s="26">
        <v>1376.0</v>
      </c>
      <c r="B1235" s="26" t="s">
        <v>54</v>
      </c>
      <c r="C1235" s="26" t="s">
        <v>1741</v>
      </c>
      <c r="D1235" s="28"/>
      <c r="E1235" s="160" t="s">
        <v>66</v>
      </c>
      <c r="F1235" s="160" t="s">
        <v>66</v>
      </c>
      <c r="G1235" s="160" t="s">
        <v>66</v>
      </c>
      <c r="H1235" s="160" t="s">
        <v>66</v>
      </c>
      <c r="I1235" s="26" t="s">
        <v>2598</v>
      </c>
    </row>
    <row r="1236" hidden="1">
      <c r="A1236" s="26">
        <v>1377.0</v>
      </c>
      <c r="B1236" s="26" t="s">
        <v>54</v>
      </c>
      <c r="C1236" s="26" t="s">
        <v>1743</v>
      </c>
      <c r="D1236" s="28"/>
      <c r="E1236" s="160" t="s">
        <v>66</v>
      </c>
      <c r="F1236" s="160" t="s">
        <v>66</v>
      </c>
      <c r="G1236" s="160" t="s">
        <v>66</v>
      </c>
      <c r="H1236" s="160" t="s">
        <v>66</v>
      </c>
      <c r="I1236" s="26" t="s">
        <v>2275</v>
      </c>
    </row>
    <row r="1237" hidden="1">
      <c r="A1237" s="26">
        <v>1378.0</v>
      </c>
      <c r="B1237" s="26" t="s">
        <v>54</v>
      </c>
      <c r="C1237" s="26" t="s">
        <v>1744</v>
      </c>
      <c r="D1237" s="28"/>
      <c r="E1237" s="160" t="s">
        <v>66</v>
      </c>
      <c r="F1237" s="160" t="s">
        <v>66</v>
      </c>
      <c r="G1237" s="160" t="s">
        <v>66</v>
      </c>
      <c r="H1237" s="160" t="s">
        <v>66</v>
      </c>
      <c r="I1237" s="26"/>
    </row>
    <row r="1238" hidden="1">
      <c r="A1238" s="26">
        <v>1379.0</v>
      </c>
      <c r="B1238" s="26" t="s">
        <v>54</v>
      </c>
      <c r="C1238" s="26" t="s">
        <v>1745</v>
      </c>
      <c r="D1238" s="28"/>
      <c r="E1238" s="160" t="s">
        <v>66</v>
      </c>
      <c r="F1238" s="160" t="s">
        <v>66</v>
      </c>
      <c r="G1238" s="160" t="s">
        <v>66</v>
      </c>
      <c r="H1238" s="160" t="s">
        <v>66</v>
      </c>
      <c r="I1238" s="26" t="s">
        <v>2276</v>
      </c>
    </row>
    <row r="1239" hidden="1">
      <c r="A1239" s="26">
        <v>1380.0</v>
      </c>
      <c r="B1239" s="26" t="s">
        <v>54</v>
      </c>
      <c r="C1239" s="26" t="s">
        <v>265</v>
      </c>
      <c r="D1239" s="28"/>
      <c r="E1239" s="160" t="s">
        <v>66</v>
      </c>
      <c r="F1239" s="160" t="s">
        <v>66</v>
      </c>
      <c r="G1239" s="160" t="s">
        <v>66</v>
      </c>
      <c r="H1239" s="160" t="s">
        <v>66</v>
      </c>
      <c r="I1239" s="26" t="s">
        <v>2277</v>
      </c>
    </row>
    <row r="1240" hidden="1">
      <c r="A1240" s="26">
        <v>1381.0</v>
      </c>
      <c r="B1240" s="26" t="s">
        <v>54</v>
      </c>
      <c r="C1240" s="26" t="s">
        <v>1746</v>
      </c>
      <c r="D1240" s="28"/>
      <c r="E1240" s="160" t="s">
        <v>66</v>
      </c>
      <c r="F1240" s="160" t="s">
        <v>66</v>
      </c>
      <c r="G1240" s="160" t="s">
        <v>66</v>
      </c>
      <c r="H1240" s="160" t="s">
        <v>66</v>
      </c>
      <c r="I1240" s="26" t="s">
        <v>620</v>
      </c>
    </row>
    <row r="1241" hidden="1">
      <c r="A1241" s="26">
        <v>1382.0</v>
      </c>
      <c r="B1241" s="26" t="s">
        <v>54</v>
      </c>
      <c r="C1241" s="26" t="s">
        <v>1747</v>
      </c>
      <c r="D1241" s="28"/>
      <c r="E1241" s="160" t="s">
        <v>66</v>
      </c>
      <c r="F1241" s="160" t="s">
        <v>66</v>
      </c>
      <c r="G1241" s="160" t="s">
        <v>66</v>
      </c>
      <c r="H1241" s="160" t="s">
        <v>66</v>
      </c>
      <c r="I1241" s="26" t="s">
        <v>2279</v>
      </c>
    </row>
    <row r="1242" hidden="1">
      <c r="A1242" s="26">
        <v>1383.0</v>
      </c>
      <c r="B1242" s="26" t="s">
        <v>54</v>
      </c>
      <c r="C1242" s="26" t="s">
        <v>1748</v>
      </c>
      <c r="D1242" s="28"/>
      <c r="E1242" s="160" t="s">
        <v>66</v>
      </c>
      <c r="F1242" s="160" t="s">
        <v>66</v>
      </c>
      <c r="G1242" s="160" t="s">
        <v>66</v>
      </c>
      <c r="H1242" s="160" t="s">
        <v>66</v>
      </c>
      <c r="I1242" s="26" t="s">
        <v>2280</v>
      </c>
    </row>
    <row r="1243" hidden="1">
      <c r="A1243" s="26">
        <v>1384.0</v>
      </c>
      <c r="B1243" s="26" t="s">
        <v>54</v>
      </c>
      <c r="C1243" s="26" t="s">
        <v>1749</v>
      </c>
      <c r="D1243" s="28"/>
      <c r="E1243" s="160" t="s">
        <v>66</v>
      </c>
      <c r="F1243" s="160" t="s">
        <v>66</v>
      </c>
      <c r="G1243" s="160" t="s">
        <v>66</v>
      </c>
      <c r="H1243" s="160" t="s">
        <v>66</v>
      </c>
      <c r="I1243" s="26" t="s">
        <v>2281</v>
      </c>
    </row>
    <row r="1244" hidden="1">
      <c r="A1244" s="26">
        <v>1385.0</v>
      </c>
      <c r="B1244" s="26" t="s">
        <v>54</v>
      </c>
      <c r="C1244" s="26" t="s">
        <v>1750</v>
      </c>
      <c r="D1244" s="28"/>
      <c r="E1244" s="160" t="s">
        <v>66</v>
      </c>
      <c r="F1244" s="160" t="s">
        <v>66</v>
      </c>
      <c r="G1244" s="160" t="s">
        <v>66</v>
      </c>
      <c r="H1244" s="160" t="s">
        <v>66</v>
      </c>
      <c r="I1244" s="26" t="s">
        <v>2282</v>
      </c>
    </row>
    <row r="1245" hidden="1">
      <c r="A1245" s="26">
        <v>1386.0</v>
      </c>
      <c r="B1245" s="26" t="s">
        <v>54</v>
      </c>
      <c r="C1245" s="26" t="s">
        <v>1752</v>
      </c>
      <c r="D1245" s="28"/>
      <c r="E1245" s="160" t="s">
        <v>66</v>
      </c>
      <c r="F1245" s="160" t="s">
        <v>66</v>
      </c>
      <c r="G1245" s="160" t="s">
        <v>66</v>
      </c>
      <c r="H1245" s="160" t="s">
        <v>66</v>
      </c>
      <c r="I1245" s="26" t="s">
        <v>2283</v>
      </c>
    </row>
    <row r="1246" hidden="1">
      <c r="A1246" s="26">
        <v>1387.0</v>
      </c>
      <c r="B1246" s="26" t="s">
        <v>54</v>
      </c>
      <c r="C1246" s="26" t="s">
        <v>1753</v>
      </c>
      <c r="D1246" s="28"/>
      <c r="E1246" s="160" t="s">
        <v>66</v>
      </c>
      <c r="F1246" s="160" t="s">
        <v>66</v>
      </c>
      <c r="G1246" s="160" t="s">
        <v>66</v>
      </c>
      <c r="H1246" s="160" t="s">
        <v>66</v>
      </c>
      <c r="I1246" s="26" t="s">
        <v>2284</v>
      </c>
    </row>
    <row r="1247" hidden="1">
      <c r="A1247" s="26">
        <v>1388.0</v>
      </c>
      <c r="B1247" s="26" t="s">
        <v>54</v>
      </c>
      <c r="C1247" s="26" t="s">
        <v>1754</v>
      </c>
      <c r="D1247" s="28"/>
      <c r="E1247" s="160" t="s">
        <v>66</v>
      </c>
      <c r="F1247" s="160" t="s">
        <v>66</v>
      </c>
      <c r="G1247" s="160" t="s">
        <v>66</v>
      </c>
      <c r="H1247" s="160" t="s">
        <v>66</v>
      </c>
      <c r="I1247" s="26" t="s">
        <v>876</v>
      </c>
    </row>
    <row r="1248" hidden="1">
      <c r="A1248" s="26">
        <v>1389.0</v>
      </c>
      <c r="B1248" s="26" t="s">
        <v>54</v>
      </c>
      <c r="C1248" s="26" t="s">
        <v>1756</v>
      </c>
      <c r="D1248" s="28"/>
      <c r="E1248" s="160" t="s">
        <v>66</v>
      </c>
      <c r="F1248" s="160" t="s">
        <v>66</v>
      </c>
      <c r="G1248" s="160" t="s">
        <v>66</v>
      </c>
      <c r="H1248" s="160" t="s">
        <v>66</v>
      </c>
      <c r="I1248" s="26" t="s">
        <v>2285</v>
      </c>
    </row>
    <row r="1249" hidden="1">
      <c r="A1249" s="26">
        <v>1390.0</v>
      </c>
      <c r="B1249" s="26" t="s">
        <v>54</v>
      </c>
      <c r="C1249" s="26" t="s">
        <v>1757</v>
      </c>
      <c r="D1249" s="28"/>
      <c r="E1249" s="160" t="s">
        <v>66</v>
      </c>
      <c r="F1249" s="160" t="s">
        <v>66</v>
      </c>
      <c r="G1249" s="160" t="s">
        <v>66</v>
      </c>
      <c r="H1249" s="160" t="s">
        <v>66</v>
      </c>
      <c r="I1249" s="26" t="s">
        <v>2286</v>
      </c>
    </row>
    <row r="1250" hidden="1">
      <c r="A1250" s="26">
        <v>1391.0</v>
      </c>
      <c r="B1250" s="26" t="s">
        <v>54</v>
      </c>
      <c r="C1250" s="26" t="s">
        <v>1758</v>
      </c>
      <c r="D1250" s="28"/>
      <c r="E1250" s="160" t="s">
        <v>66</v>
      </c>
      <c r="F1250" s="160" t="s">
        <v>66</v>
      </c>
      <c r="G1250" s="160" t="s">
        <v>66</v>
      </c>
      <c r="H1250" s="160" t="s">
        <v>66</v>
      </c>
      <c r="I1250" s="26" t="s">
        <v>2287</v>
      </c>
    </row>
    <row r="1251" hidden="1">
      <c r="A1251" s="26">
        <v>1392.0</v>
      </c>
      <c r="B1251" s="26" t="s">
        <v>54</v>
      </c>
      <c r="C1251" s="26" t="s">
        <v>1759</v>
      </c>
      <c r="D1251" s="28"/>
      <c r="E1251" s="160" t="s">
        <v>66</v>
      </c>
      <c r="F1251" s="160" t="s">
        <v>66</v>
      </c>
      <c r="G1251" s="160" t="s">
        <v>66</v>
      </c>
      <c r="H1251" s="160" t="s">
        <v>66</v>
      </c>
      <c r="I1251" s="26" t="s">
        <v>2288</v>
      </c>
    </row>
    <row r="1252" hidden="1">
      <c r="A1252" s="26">
        <v>1393.0</v>
      </c>
      <c r="B1252" s="26" t="s">
        <v>54</v>
      </c>
      <c r="C1252" s="26" t="s">
        <v>1762</v>
      </c>
      <c r="D1252" s="28"/>
      <c r="E1252" s="160" t="s">
        <v>66</v>
      </c>
      <c r="F1252" s="160" t="s">
        <v>66</v>
      </c>
      <c r="G1252" s="160" t="s">
        <v>66</v>
      </c>
      <c r="H1252" s="160" t="s">
        <v>66</v>
      </c>
      <c r="I1252" s="26" t="s">
        <v>2289</v>
      </c>
    </row>
    <row r="1253" hidden="1">
      <c r="A1253" s="26">
        <v>1394.0</v>
      </c>
      <c r="B1253" s="26" t="s">
        <v>54</v>
      </c>
      <c r="C1253" s="26" t="s">
        <v>1763</v>
      </c>
      <c r="D1253" s="28"/>
      <c r="E1253" s="160" t="s">
        <v>66</v>
      </c>
      <c r="F1253" s="160" t="s">
        <v>66</v>
      </c>
      <c r="G1253" s="160" t="s">
        <v>66</v>
      </c>
      <c r="H1253" s="160" t="s">
        <v>66</v>
      </c>
      <c r="I1253" s="26" t="s">
        <v>2290</v>
      </c>
    </row>
    <row r="1254" hidden="1">
      <c r="A1254" s="26">
        <v>1395.0</v>
      </c>
      <c r="B1254" s="26" t="s">
        <v>54</v>
      </c>
      <c r="C1254" s="26" t="s">
        <v>1764</v>
      </c>
      <c r="D1254" s="28"/>
      <c r="E1254" s="160" t="s">
        <v>66</v>
      </c>
      <c r="F1254" s="160" t="s">
        <v>66</v>
      </c>
      <c r="G1254" s="160" t="s">
        <v>66</v>
      </c>
      <c r="H1254" s="160" t="s">
        <v>66</v>
      </c>
      <c r="I1254" s="26" t="s">
        <v>2291</v>
      </c>
    </row>
    <row r="1255" hidden="1">
      <c r="A1255" s="26">
        <v>1396.0</v>
      </c>
      <c r="B1255" s="26" t="s">
        <v>54</v>
      </c>
      <c r="C1255" s="26" t="s">
        <v>1765</v>
      </c>
      <c r="D1255" s="28"/>
      <c r="E1255" s="160" t="s">
        <v>66</v>
      </c>
      <c r="F1255" s="160" t="s">
        <v>66</v>
      </c>
      <c r="G1255" s="160" t="s">
        <v>66</v>
      </c>
      <c r="H1255" s="160" t="s">
        <v>66</v>
      </c>
      <c r="I1255" s="26" t="s">
        <v>2292</v>
      </c>
    </row>
    <row r="1256" hidden="1">
      <c r="A1256" s="26">
        <v>1397.0</v>
      </c>
      <c r="B1256" s="26" t="s">
        <v>54</v>
      </c>
      <c r="C1256" s="26" t="s">
        <v>1619</v>
      </c>
      <c r="D1256" s="28"/>
      <c r="E1256" s="160" t="s">
        <v>66</v>
      </c>
      <c r="F1256" s="160" t="s">
        <v>66</v>
      </c>
      <c r="G1256" s="160" t="s">
        <v>66</v>
      </c>
      <c r="H1256" s="160" t="s">
        <v>66</v>
      </c>
      <c r="I1256" s="26" t="s">
        <v>2293</v>
      </c>
    </row>
    <row r="1257" hidden="1">
      <c r="A1257" s="26">
        <v>1398.0</v>
      </c>
      <c r="B1257" s="26" t="s">
        <v>54</v>
      </c>
      <c r="C1257" s="26" t="s">
        <v>1767</v>
      </c>
      <c r="D1257" s="28"/>
      <c r="E1257" s="160" t="s">
        <v>66</v>
      </c>
      <c r="F1257" s="160" t="s">
        <v>66</v>
      </c>
      <c r="G1257" s="160" t="s">
        <v>66</v>
      </c>
      <c r="H1257" s="160" t="s">
        <v>66</v>
      </c>
      <c r="I1257" s="26" t="s">
        <v>2294</v>
      </c>
    </row>
    <row r="1258" hidden="1">
      <c r="A1258" s="26">
        <v>1399.0</v>
      </c>
      <c r="B1258" s="26" t="s">
        <v>54</v>
      </c>
      <c r="C1258" s="26" t="s">
        <v>1768</v>
      </c>
      <c r="D1258" s="28"/>
      <c r="E1258" s="160" t="s">
        <v>66</v>
      </c>
      <c r="F1258" s="160" t="s">
        <v>66</v>
      </c>
      <c r="G1258" s="160" t="s">
        <v>66</v>
      </c>
      <c r="H1258" s="160" t="s">
        <v>66</v>
      </c>
      <c r="I1258" s="26" t="s">
        <v>2295</v>
      </c>
    </row>
    <row r="1259" hidden="1">
      <c r="A1259" s="26">
        <v>1400.0</v>
      </c>
      <c r="B1259" s="26" t="s">
        <v>54</v>
      </c>
      <c r="C1259" s="26" t="s">
        <v>1769</v>
      </c>
      <c r="D1259" s="28"/>
      <c r="E1259" s="160" t="s">
        <v>66</v>
      </c>
      <c r="F1259" s="160" t="s">
        <v>66</v>
      </c>
      <c r="G1259" s="160" t="s">
        <v>66</v>
      </c>
      <c r="H1259" s="160" t="s">
        <v>66</v>
      </c>
      <c r="I1259" s="26" t="s">
        <v>2296</v>
      </c>
    </row>
    <row r="1260" hidden="1">
      <c r="A1260" s="26">
        <v>1401.0</v>
      </c>
      <c r="B1260" s="26" t="s">
        <v>54</v>
      </c>
      <c r="C1260" s="26" t="s">
        <v>1770</v>
      </c>
      <c r="D1260" s="28"/>
      <c r="E1260" s="160" t="s">
        <v>66</v>
      </c>
      <c r="F1260" s="160" t="s">
        <v>66</v>
      </c>
      <c r="G1260" s="160" t="s">
        <v>66</v>
      </c>
      <c r="H1260" s="160" t="s">
        <v>66</v>
      </c>
      <c r="I1260" s="26"/>
    </row>
    <row r="1261" hidden="1">
      <c r="A1261" s="26">
        <v>1402.0</v>
      </c>
      <c r="B1261" s="26" t="s">
        <v>54</v>
      </c>
      <c r="C1261" s="26" t="s">
        <v>1771</v>
      </c>
      <c r="D1261" s="28"/>
      <c r="E1261" s="160" t="s">
        <v>66</v>
      </c>
      <c r="F1261" s="160" t="s">
        <v>66</v>
      </c>
      <c r="G1261" s="160" t="s">
        <v>66</v>
      </c>
      <c r="H1261" s="160" t="s">
        <v>66</v>
      </c>
      <c r="I1261" s="26" t="s">
        <v>2297</v>
      </c>
    </row>
    <row r="1262" hidden="1">
      <c r="A1262" s="26">
        <v>1403.0</v>
      </c>
      <c r="B1262" s="26" t="s">
        <v>54</v>
      </c>
      <c r="C1262" s="26" t="s">
        <v>1772</v>
      </c>
      <c r="D1262" s="28"/>
      <c r="E1262" s="160" t="s">
        <v>66</v>
      </c>
      <c r="F1262" s="160" t="s">
        <v>66</v>
      </c>
      <c r="G1262" s="160" t="s">
        <v>66</v>
      </c>
      <c r="H1262" s="160" t="s">
        <v>66</v>
      </c>
      <c r="I1262" s="26" t="s">
        <v>2298</v>
      </c>
    </row>
    <row r="1263" hidden="1">
      <c r="A1263" s="26">
        <v>1404.0</v>
      </c>
      <c r="B1263" s="26" t="s">
        <v>54</v>
      </c>
      <c r="C1263" s="26" t="s">
        <v>273</v>
      </c>
      <c r="D1263" s="28"/>
      <c r="E1263" s="160" t="s">
        <v>66</v>
      </c>
      <c r="F1263" s="160" t="s">
        <v>66</v>
      </c>
      <c r="G1263" s="160" t="s">
        <v>66</v>
      </c>
      <c r="H1263" s="160" t="s">
        <v>66</v>
      </c>
      <c r="I1263" s="26"/>
    </row>
    <row r="1264" hidden="1">
      <c r="A1264" s="26">
        <v>1405.0</v>
      </c>
      <c r="B1264" s="26" t="s">
        <v>54</v>
      </c>
      <c r="C1264" s="26" t="s">
        <v>1540</v>
      </c>
      <c r="D1264" s="28"/>
      <c r="E1264" s="160" t="s">
        <v>66</v>
      </c>
      <c r="F1264" s="160" t="s">
        <v>66</v>
      </c>
      <c r="G1264" s="160" t="s">
        <v>66</v>
      </c>
      <c r="H1264" s="160" t="s">
        <v>66</v>
      </c>
      <c r="I1264" s="26" t="s">
        <v>2299</v>
      </c>
    </row>
    <row r="1265" hidden="1">
      <c r="A1265" s="26">
        <v>1406.0</v>
      </c>
      <c r="B1265" s="26" t="s">
        <v>54</v>
      </c>
      <c r="C1265" s="26" t="s">
        <v>1773</v>
      </c>
      <c r="D1265" s="28"/>
      <c r="E1265" s="160" t="s">
        <v>66</v>
      </c>
      <c r="F1265" s="160" t="s">
        <v>66</v>
      </c>
      <c r="G1265" s="160" t="s">
        <v>66</v>
      </c>
      <c r="H1265" s="160" t="s">
        <v>66</v>
      </c>
      <c r="I1265" s="26" t="s">
        <v>2300</v>
      </c>
    </row>
    <row r="1266" hidden="1">
      <c r="A1266" s="26">
        <v>1407.0</v>
      </c>
      <c r="B1266" s="26" t="s">
        <v>54</v>
      </c>
      <c r="C1266" s="26" t="s">
        <v>1619</v>
      </c>
      <c r="D1266" s="28"/>
      <c r="E1266" s="160" t="s">
        <v>66</v>
      </c>
      <c r="F1266" s="160" t="s">
        <v>66</v>
      </c>
      <c r="G1266" s="160" t="s">
        <v>66</v>
      </c>
      <c r="H1266" s="160" t="s">
        <v>66</v>
      </c>
      <c r="I1266" s="26" t="s">
        <v>2293</v>
      </c>
    </row>
    <row r="1267" hidden="1">
      <c r="A1267" s="26">
        <v>1408.0</v>
      </c>
      <c r="B1267" s="26" t="s">
        <v>54</v>
      </c>
      <c r="C1267" s="26" t="s">
        <v>1774</v>
      </c>
      <c r="D1267" s="28"/>
      <c r="E1267" s="160" t="s">
        <v>66</v>
      </c>
      <c r="F1267" s="160" t="s">
        <v>66</v>
      </c>
      <c r="G1267" s="160" t="s">
        <v>66</v>
      </c>
      <c r="H1267" s="160" t="s">
        <v>66</v>
      </c>
      <c r="I1267" s="26"/>
    </row>
    <row r="1268" hidden="1">
      <c r="A1268" s="26">
        <v>1409.0</v>
      </c>
      <c r="B1268" s="26" t="s">
        <v>54</v>
      </c>
      <c r="C1268" s="26" t="s">
        <v>1775</v>
      </c>
      <c r="D1268" s="28"/>
      <c r="E1268" s="160" t="s">
        <v>66</v>
      </c>
      <c r="F1268" s="160" t="s">
        <v>66</v>
      </c>
      <c r="G1268" s="160" t="s">
        <v>66</v>
      </c>
      <c r="H1268" s="160" t="s">
        <v>66</v>
      </c>
      <c r="I1268" s="26" t="s">
        <v>2300</v>
      </c>
    </row>
    <row r="1269" hidden="1">
      <c r="A1269" s="26">
        <v>1410.0</v>
      </c>
      <c r="B1269" s="26" t="s">
        <v>54</v>
      </c>
      <c r="C1269" s="26" t="s">
        <v>1776</v>
      </c>
      <c r="D1269" s="28"/>
      <c r="E1269" s="160" t="s">
        <v>66</v>
      </c>
      <c r="F1269" s="160" t="s">
        <v>66</v>
      </c>
      <c r="G1269" s="160" t="s">
        <v>66</v>
      </c>
      <c r="H1269" s="160" t="s">
        <v>66</v>
      </c>
      <c r="I1269" s="26" t="s">
        <v>2301</v>
      </c>
    </row>
    <row r="1270" hidden="1">
      <c r="A1270" s="26">
        <v>1411.0</v>
      </c>
      <c r="B1270" s="26" t="s">
        <v>54</v>
      </c>
      <c r="C1270" s="26" t="s">
        <v>1777</v>
      </c>
      <c r="D1270" s="28"/>
      <c r="E1270" s="160" t="s">
        <v>66</v>
      </c>
      <c r="F1270" s="160" t="s">
        <v>66</v>
      </c>
      <c r="G1270" s="160" t="s">
        <v>66</v>
      </c>
      <c r="H1270" s="160" t="s">
        <v>66</v>
      </c>
      <c r="I1270" s="26" t="s">
        <v>2302</v>
      </c>
    </row>
    <row r="1271" hidden="1">
      <c r="A1271" s="26">
        <v>1412.0</v>
      </c>
      <c r="B1271" s="26" t="s">
        <v>54</v>
      </c>
      <c r="C1271" s="26" t="s">
        <v>1778</v>
      </c>
      <c r="D1271" s="28"/>
      <c r="E1271" s="160" t="s">
        <v>66</v>
      </c>
      <c r="F1271" s="160" t="s">
        <v>66</v>
      </c>
      <c r="G1271" s="160" t="s">
        <v>66</v>
      </c>
      <c r="H1271" s="160" t="s">
        <v>66</v>
      </c>
      <c r="I1271" s="26" t="s">
        <v>2303</v>
      </c>
    </row>
    <row r="1272" hidden="1">
      <c r="A1272" s="26">
        <v>1413.0</v>
      </c>
      <c r="B1272" s="26" t="s">
        <v>54</v>
      </c>
      <c r="C1272" s="26" t="s">
        <v>1779</v>
      </c>
      <c r="D1272" s="28"/>
      <c r="E1272" s="160" t="s">
        <v>66</v>
      </c>
      <c r="F1272" s="160" t="s">
        <v>66</v>
      </c>
      <c r="G1272" s="160" t="s">
        <v>66</v>
      </c>
      <c r="H1272" s="160" t="s">
        <v>66</v>
      </c>
      <c r="I1272" s="26" t="s">
        <v>2304</v>
      </c>
    </row>
    <row r="1273" hidden="1">
      <c r="A1273" s="26">
        <v>1414.0</v>
      </c>
      <c r="B1273" s="26" t="s">
        <v>54</v>
      </c>
      <c r="C1273" s="26" t="s">
        <v>1781</v>
      </c>
      <c r="D1273" s="28"/>
      <c r="E1273" s="160" t="s">
        <v>66</v>
      </c>
      <c r="F1273" s="160" t="s">
        <v>66</v>
      </c>
      <c r="G1273" s="160" t="s">
        <v>66</v>
      </c>
      <c r="H1273" s="160" t="s">
        <v>66</v>
      </c>
      <c r="I1273" s="26" t="s">
        <v>2305</v>
      </c>
    </row>
    <row r="1274" hidden="1">
      <c r="A1274" s="26">
        <v>1415.0</v>
      </c>
      <c r="B1274" s="26" t="s">
        <v>54</v>
      </c>
      <c r="C1274" s="26" t="s">
        <v>1632</v>
      </c>
      <c r="D1274" s="28"/>
      <c r="E1274" s="160" t="s">
        <v>66</v>
      </c>
      <c r="F1274" s="160" t="s">
        <v>66</v>
      </c>
      <c r="G1274" s="160" t="s">
        <v>66</v>
      </c>
      <c r="H1274" s="160" t="s">
        <v>66</v>
      </c>
      <c r="I1274" s="26" t="s">
        <v>2306</v>
      </c>
    </row>
    <row r="1275" hidden="1">
      <c r="A1275" s="26">
        <v>1416.0</v>
      </c>
      <c r="B1275" s="26" t="s">
        <v>54</v>
      </c>
      <c r="C1275" s="26" t="s">
        <v>1782</v>
      </c>
      <c r="D1275" s="28"/>
      <c r="E1275" s="160" t="s">
        <v>66</v>
      </c>
      <c r="F1275" s="160" t="s">
        <v>66</v>
      </c>
      <c r="G1275" s="160" t="s">
        <v>66</v>
      </c>
      <c r="H1275" s="160" t="s">
        <v>66</v>
      </c>
      <c r="I1275" s="26" t="s">
        <v>2307</v>
      </c>
    </row>
    <row r="1276" hidden="1">
      <c r="A1276" s="26">
        <v>1417.0</v>
      </c>
      <c r="B1276" s="26" t="s">
        <v>54</v>
      </c>
      <c r="C1276" s="26" t="s">
        <v>174</v>
      </c>
      <c r="D1276" s="28"/>
      <c r="E1276" s="160" t="s">
        <v>66</v>
      </c>
      <c r="F1276" s="160" t="s">
        <v>66</v>
      </c>
      <c r="G1276" s="160" t="s">
        <v>66</v>
      </c>
      <c r="H1276" s="160" t="s">
        <v>66</v>
      </c>
      <c r="I1276" s="26" t="s">
        <v>999</v>
      </c>
    </row>
    <row r="1277" hidden="1">
      <c r="A1277" s="26">
        <v>1418.0</v>
      </c>
      <c r="B1277" s="26" t="s">
        <v>54</v>
      </c>
      <c r="C1277" s="26" t="s">
        <v>1783</v>
      </c>
      <c r="D1277" s="28"/>
      <c r="E1277" s="160" t="s">
        <v>66</v>
      </c>
      <c r="F1277" s="160" t="s">
        <v>66</v>
      </c>
      <c r="G1277" s="160" t="s">
        <v>66</v>
      </c>
      <c r="H1277" s="160" t="s">
        <v>66</v>
      </c>
      <c r="I1277" s="26" t="s">
        <v>2308</v>
      </c>
    </row>
    <row r="1278" hidden="1">
      <c r="A1278" s="26">
        <v>1419.0</v>
      </c>
      <c r="B1278" s="26" t="s">
        <v>54</v>
      </c>
      <c r="C1278" s="26" t="s">
        <v>1785</v>
      </c>
      <c r="D1278" s="28"/>
      <c r="E1278" s="160" t="s">
        <v>66</v>
      </c>
      <c r="F1278" s="160" t="s">
        <v>66</v>
      </c>
      <c r="G1278" s="160" t="s">
        <v>66</v>
      </c>
      <c r="H1278" s="160" t="s">
        <v>66</v>
      </c>
      <c r="I1278" s="26" t="s">
        <v>2309</v>
      </c>
    </row>
    <row r="1279" hidden="1">
      <c r="A1279" s="26">
        <v>1420.0</v>
      </c>
      <c r="B1279" s="26" t="s">
        <v>54</v>
      </c>
      <c r="C1279" s="26" t="s">
        <v>1786</v>
      </c>
      <c r="D1279" s="28"/>
      <c r="E1279" s="160" t="s">
        <v>66</v>
      </c>
      <c r="F1279" s="160" t="s">
        <v>66</v>
      </c>
      <c r="G1279" s="160" t="s">
        <v>66</v>
      </c>
      <c r="H1279" s="160" t="s">
        <v>66</v>
      </c>
      <c r="I1279" s="26" t="s">
        <v>461</v>
      </c>
    </row>
    <row r="1280" hidden="1">
      <c r="A1280" s="26">
        <v>1421.0</v>
      </c>
      <c r="B1280" s="26" t="s">
        <v>54</v>
      </c>
      <c r="C1280" s="26" t="s">
        <v>1787</v>
      </c>
      <c r="D1280" s="28"/>
      <c r="E1280" s="160" t="s">
        <v>66</v>
      </c>
      <c r="F1280" s="160" t="s">
        <v>66</v>
      </c>
      <c r="G1280" s="160" t="s">
        <v>66</v>
      </c>
      <c r="H1280" s="160" t="s">
        <v>66</v>
      </c>
      <c r="I1280" s="26" t="s">
        <v>2311</v>
      </c>
    </row>
    <row r="1281" hidden="1">
      <c r="A1281" s="26">
        <v>1422.0</v>
      </c>
      <c r="B1281" s="26" t="s">
        <v>54</v>
      </c>
      <c r="C1281" s="26" t="s">
        <v>1788</v>
      </c>
      <c r="D1281" s="28"/>
      <c r="E1281" s="160" t="s">
        <v>66</v>
      </c>
      <c r="F1281" s="160" t="s">
        <v>66</v>
      </c>
      <c r="G1281" s="160" t="s">
        <v>66</v>
      </c>
      <c r="H1281" s="160" t="s">
        <v>66</v>
      </c>
      <c r="I1281" s="26" t="s">
        <v>2300</v>
      </c>
    </row>
    <row r="1282" hidden="1">
      <c r="A1282" s="26">
        <v>1423.0</v>
      </c>
      <c r="B1282" s="26" t="s">
        <v>54</v>
      </c>
      <c r="C1282" s="26" t="s">
        <v>1787</v>
      </c>
      <c r="D1282" s="28"/>
      <c r="E1282" s="160" t="s">
        <v>66</v>
      </c>
      <c r="F1282" s="160" t="s">
        <v>66</v>
      </c>
      <c r="G1282" s="160" t="s">
        <v>66</v>
      </c>
      <c r="H1282" s="160" t="s">
        <v>66</v>
      </c>
      <c r="I1282" s="26" t="s">
        <v>2311</v>
      </c>
    </row>
    <row r="1283" hidden="1">
      <c r="A1283" s="26">
        <v>1424.0</v>
      </c>
      <c r="B1283" s="26" t="s">
        <v>54</v>
      </c>
      <c r="C1283" s="26" t="s">
        <v>1790</v>
      </c>
      <c r="D1283" s="28"/>
      <c r="E1283" s="160" t="s">
        <v>66</v>
      </c>
      <c r="F1283" s="160" t="s">
        <v>66</v>
      </c>
      <c r="G1283" s="160" t="s">
        <v>66</v>
      </c>
      <c r="H1283" s="160" t="s">
        <v>66</v>
      </c>
      <c r="I1283" s="26" t="s">
        <v>2312</v>
      </c>
    </row>
    <row r="1284" hidden="1">
      <c r="A1284" s="26">
        <v>1425.0</v>
      </c>
      <c r="B1284" s="26" t="s">
        <v>54</v>
      </c>
      <c r="C1284" s="26" t="s">
        <v>1792</v>
      </c>
      <c r="D1284" s="28"/>
      <c r="E1284" s="160" t="s">
        <v>66</v>
      </c>
      <c r="F1284" s="160" t="s">
        <v>66</v>
      </c>
      <c r="G1284" s="160" t="s">
        <v>66</v>
      </c>
      <c r="H1284" s="160" t="s">
        <v>66</v>
      </c>
      <c r="I1284" s="26" t="s">
        <v>2314</v>
      </c>
    </row>
    <row r="1285" hidden="1">
      <c r="A1285" s="26">
        <v>1426.0</v>
      </c>
      <c r="B1285" s="26" t="s">
        <v>54</v>
      </c>
      <c r="C1285" s="26" t="s">
        <v>1793</v>
      </c>
      <c r="D1285" s="28"/>
      <c r="E1285" s="160" t="s">
        <v>66</v>
      </c>
      <c r="F1285" s="160" t="s">
        <v>66</v>
      </c>
      <c r="G1285" s="160" t="s">
        <v>66</v>
      </c>
      <c r="H1285" s="160" t="s">
        <v>66</v>
      </c>
      <c r="I1285" s="26" t="s">
        <v>2294</v>
      </c>
    </row>
    <row r="1286" hidden="1">
      <c r="A1286" s="26">
        <v>1427.0</v>
      </c>
      <c r="B1286" s="26" t="s">
        <v>54</v>
      </c>
      <c r="C1286" s="26" t="s">
        <v>1794</v>
      </c>
      <c r="D1286" s="28"/>
      <c r="E1286" s="160" t="s">
        <v>66</v>
      </c>
      <c r="F1286" s="160" t="s">
        <v>66</v>
      </c>
      <c r="G1286" s="160" t="s">
        <v>66</v>
      </c>
      <c r="H1286" s="160" t="s">
        <v>66</v>
      </c>
      <c r="I1286" s="26" t="s">
        <v>475</v>
      </c>
    </row>
    <row r="1287" hidden="1">
      <c r="A1287" s="26">
        <v>1428.0</v>
      </c>
      <c r="B1287" s="26" t="s">
        <v>54</v>
      </c>
      <c r="C1287" s="26" t="s">
        <v>1796</v>
      </c>
      <c r="D1287" s="28"/>
      <c r="E1287" s="160" t="s">
        <v>66</v>
      </c>
      <c r="F1287" s="160" t="s">
        <v>66</v>
      </c>
      <c r="G1287" s="160" t="s">
        <v>66</v>
      </c>
      <c r="H1287" s="160" t="s">
        <v>66</v>
      </c>
      <c r="I1287" s="26" t="s">
        <v>2316</v>
      </c>
    </row>
    <row r="1288" hidden="1">
      <c r="A1288" s="26">
        <v>1429.0</v>
      </c>
      <c r="B1288" s="26" t="s">
        <v>54</v>
      </c>
      <c r="C1288" s="26" t="s">
        <v>1797</v>
      </c>
      <c r="D1288" s="28"/>
      <c r="E1288" s="160" t="s">
        <v>66</v>
      </c>
      <c r="F1288" s="160" t="s">
        <v>66</v>
      </c>
      <c r="G1288" s="160" t="s">
        <v>66</v>
      </c>
      <c r="H1288" s="160" t="s">
        <v>66</v>
      </c>
      <c r="I1288" s="26" t="s">
        <v>2317</v>
      </c>
    </row>
    <row r="1289" hidden="1">
      <c r="A1289" s="26">
        <v>1430.0</v>
      </c>
      <c r="B1289" s="26" t="s">
        <v>54</v>
      </c>
      <c r="C1289" s="26" t="s">
        <v>1798</v>
      </c>
      <c r="D1289" s="28"/>
      <c r="E1289" s="160" t="s">
        <v>66</v>
      </c>
      <c r="F1289" s="160" t="s">
        <v>66</v>
      </c>
      <c r="G1289" s="160" t="s">
        <v>66</v>
      </c>
      <c r="H1289" s="160" t="s">
        <v>66</v>
      </c>
      <c r="I1289" s="26" t="s">
        <v>2294</v>
      </c>
    </row>
    <row r="1290" hidden="1">
      <c r="A1290" s="26">
        <v>1431.0</v>
      </c>
      <c r="B1290" s="26" t="s">
        <v>54</v>
      </c>
      <c r="C1290" s="26" t="s">
        <v>1799</v>
      </c>
      <c r="D1290" s="28"/>
      <c r="E1290" s="160" t="s">
        <v>66</v>
      </c>
      <c r="F1290" s="160" t="s">
        <v>66</v>
      </c>
      <c r="G1290" s="160" t="s">
        <v>66</v>
      </c>
      <c r="H1290" s="160" t="s">
        <v>66</v>
      </c>
      <c r="I1290" s="26" t="s">
        <v>2293</v>
      </c>
    </row>
    <row r="1291" hidden="1">
      <c r="A1291" s="26">
        <v>1432.0</v>
      </c>
      <c r="B1291" s="26" t="s">
        <v>54</v>
      </c>
      <c r="C1291" s="26" t="s">
        <v>1800</v>
      </c>
      <c r="D1291" s="28"/>
      <c r="E1291" s="160" t="s">
        <v>66</v>
      </c>
      <c r="F1291" s="160" t="s">
        <v>66</v>
      </c>
      <c r="G1291" s="160" t="s">
        <v>66</v>
      </c>
      <c r="H1291" s="160" t="s">
        <v>66</v>
      </c>
      <c r="I1291" s="26" t="s">
        <v>2318</v>
      </c>
    </row>
    <row r="1292" hidden="1">
      <c r="A1292" s="26">
        <v>1433.0</v>
      </c>
      <c r="B1292" s="26" t="s">
        <v>54</v>
      </c>
      <c r="C1292" s="26" t="s">
        <v>1801</v>
      </c>
      <c r="D1292" s="28"/>
      <c r="E1292" s="160" t="s">
        <v>66</v>
      </c>
      <c r="F1292" s="160" t="s">
        <v>66</v>
      </c>
      <c r="G1292" s="160" t="s">
        <v>66</v>
      </c>
      <c r="H1292" s="160" t="s">
        <v>66</v>
      </c>
      <c r="I1292" s="26" t="s">
        <v>2320</v>
      </c>
    </row>
    <row r="1293" hidden="1">
      <c r="A1293" s="26">
        <v>1434.0</v>
      </c>
      <c r="B1293" s="26" t="s">
        <v>54</v>
      </c>
      <c r="C1293" s="26" t="s">
        <v>65</v>
      </c>
      <c r="D1293" s="28"/>
      <c r="E1293" s="160" t="s">
        <v>66</v>
      </c>
      <c r="F1293" s="160" t="s">
        <v>66</v>
      </c>
      <c r="G1293" s="160" t="s">
        <v>66</v>
      </c>
      <c r="H1293" s="160" t="s">
        <v>66</v>
      </c>
      <c r="I1293" s="26" t="s">
        <v>2321</v>
      </c>
    </row>
    <row r="1294" hidden="1">
      <c r="A1294" s="26">
        <v>1435.0</v>
      </c>
      <c r="B1294" s="26" t="s">
        <v>54</v>
      </c>
      <c r="C1294" s="26" t="s">
        <v>1803</v>
      </c>
      <c r="D1294" s="28"/>
      <c r="E1294" s="290" t="s">
        <v>66</v>
      </c>
      <c r="F1294" s="290" t="s">
        <v>66</v>
      </c>
      <c r="G1294" s="290" t="s">
        <v>66</v>
      </c>
      <c r="H1294" s="290" t="s">
        <v>66</v>
      </c>
      <c r="I1294" s="26"/>
    </row>
    <row r="1295" hidden="1">
      <c r="A1295" s="26">
        <v>1435.0</v>
      </c>
      <c r="B1295" s="26" t="s">
        <v>54</v>
      </c>
      <c r="C1295" s="26" t="s">
        <v>1803</v>
      </c>
      <c r="D1295" s="28"/>
      <c r="E1295" s="160" t="s">
        <v>66</v>
      </c>
      <c r="F1295" s="160" t="s">
        <v>66</v>
      </c>
      <c r="G1295" s="160" t="s">
        <v>66</v>
      </c>
      <c r="H1295" s="160" t="s">
        <v>66</v>
      </c>
      <c r="I1295" s="26" t="s">
        <v>2322</v>
      </c>
    </row>
    <row r="1296" hidden="1">
      <c r="A1296" s="26">
        <v>1436.0</v>
      </c>
      <c r="B1296" s="26" t="s">
        <v>54</v>
      </c>
      <c r="C1296" s="26" t="s">
        <v>1804</v>
      </c>
      <c r="D1296" s="28"/>
      <c r="E1296" s="290" t="s">
        <v>66</v>
      </c>
      <c r="F1296" s="290" t="s">
        <v>66</v>
      </c>
      <c r="G1296" s="290" t="s">
        <v>66</v>
      </c>
      <c r="H1296" s="290" t="s">
        <v>66</v>
      </c>
      <c r="I1296" s="26"/>
    </row>
    <row r="1297" hidden="1">
      <c r="A1297" s="26">
        <v>1436.0</v>
      </c>
      <c r="B1297" s="26" t="s">
        <v>54</v>
      </c>
      <c r="C1297" s="26" t="s">
        <v>1804</v>
      </c>
      <c r="D1297" s="28"/>
      <c r="E1297" s="160" t="s">
        <v>66</v>
      </c>
      <c r="F1297" s="160" t="s">
        <v>66</v>
      </c>
      <c r="G1297" s="160" t="s">
        <v>66</v>
      </c>
      <c r="H1297" s="160" t="s">
        <v>66</v>
      </c>
      <c r="I1297" s="26" t="s">
        <v>2323</v>
      </c>
    </row>
    <row r="1298" hidden="1">
      <c r="A1298" s="26">
        <v>1437.0</v>
      </c>
      <c r="B1298" s="26" t="s">
        <v>54</v>
      </c>
      <c r="C1298" s="26" t="s">
        <v>1805</v>
      </c>
      <c r="D1298" s="28"/>
      <c r="E1298" s="290" t="s">
        <v>66</v>
      </c>
      <c r="F1298" s="290" t="s">
        <v>66</v>
      </c>
      <c r="G1298" s="290" t="s">
        <v>66</v>
      </c>
      <c r="H1298" s="290" t="s">
        <v>66</v>
      </c>
      <c r="I1298" s="26"/>
    </row>
    <row r="1299" hidden="1">
      <c r="A1299" s="26">
        <v>1437.0</v>
      </c>
      <c r="B1299" s="26" t="s">
        <v>54</v>
      </c>
      <c r="C1299" s="26" t="s">
        <v>1805</v>
      </c>
      <c r="D1299" s="28"/>
      <c r="E1299" s="160" t="s">
        <v>66</v>
      </c>
      <c r="F1299" s="160" t="s">
        <v>66</v>
      </c>
      <c r="G1299" s="160" t="s">
        <v>66</v>
      </c>
      <c r="H1299" s="160" t="s">
        <v>66</v>
      </c>
      <c r="I1299" s="26" t="s">
        <v>2324</v>
      </c>
    </row>
    <row r="1300" hidden="1">
      <c r="A1300" s="26">
        <v>1438.0</v>
      </c>
      <c r="B1300" s="26" t="s">
        <v>54</v>
      </c>
      <c r="C1300" s="26" t="s">
        <v>1807</v>
      </c>
      <c r="D1300" s="28"/>
      <c r="E1300" s="160" t="s">
        <v>66</v>
      </c>
      <c r="F1300" s="160" t="s">
        <v>66</v>
      </c>
      <c r="G1300" s="160" t="s">
        <v>66</v>
      </c>
      <c r="H1300" s="160" t="s">
        <v>66</v>
      </c>
      <c r="I1300" s="26" t="s">
        <v>2325</v>
      </c>
    </row>
    <row r="1301" hidden="1">
      <c r="A1301" s="26">
        <v>1438.0</v>
      </c>
      <c r="B1301" s="26" t="s">
        <v>54</v>
      </c>
      <c r="C1301" s="26" t="s">
        <v>1807</v>
      </c>
      <c r="D1301" s="28"/>
      <c r="E1301" s="290" t="s">
        <v>66</v>
      </c>
      <c r="F1301" s="290" t="s">
        <v>66</v>
      </c>
      <c r="G1301" s="290" t="s">
        <v>66</v>
      </c>
      <c r="H1301" s="290" t="s">
        <v>66</v>
      </c>
      <c r="I1301" s="26"/>
    </row>
    <row r="1302" hidden="1">
      <c r="A1302" s="26">
        <v>1439.0</v>
      </c>
      <c r="B1302" s="26" t="s">
        <v>54</v>
      </c>
      <c r="C1302" s="26" t="s">
        <v>185</v>
      </c>
      <c r="D1302" s="28"/>
      <c r="E1302" s="160" t="s">
        <v>66</v>
      </c>
      <c r="F1302" s="160" t="s">
        <v>66</v>
      </c>
      <c r="G1302" s="160" t="s">
        <v>66</v>
      </c>
      <c r="H1302" s="160" t="s">
        <v>66</v>
      </c>
      <c r="I1302" s="26" t="s">
        <v>2326</v>
      </c>
    </row>
    <row r="1303" hidden="1">
      <c r="A1303" s="26">
        <v>1440.0</v>
      </c>
      <c r="B1303" s="26" t="s">
        <v>54</v>
      </c>
      <c r="C1303" s="26" t="s">
        <v>1808</v>
      </c>
      <c r="D1303" s="28"/>
      <c r="E1303" s="160" t="s">
        <v>66</v>
      </c>
      <c r="F1303" s="160" t="s">
        <v>66</v>
      </c>
      <c r="G1303" s="160" t="s">
        <v>66</v>
      </c>
      <c r="H1303" s="160" t="s">
        <v>66</v>
      </c>
      <c r="I1303" s="26" t="s">
        <v>2328</v>
      </c>
    </row>
    <row r="1304" hidden="1">
      <c r="A1304" s="26">
        <v>1441.0</v>
      </c>
      <c r="B1304" s="26" t="s">
        <v>54</v>
      </c>
      <c r="C1304" s="26" t="s">
        <v>1810</v>
      </c>
      <c r="D1304" s="28"/>
      <c r="E1304" s="160" t="s">
        <v>66</v>
      </c>
      <c r="F1304" s="160" t="s">
        <v>66</v>
      </c>
      <c r="G1304" s="160" t="s">
        <v>66</v>
      </c>
      <c r="H1304" s="160" t="s">
        <v>66</v>
      </c>
      <c r="I1304" s="26" t="s">
        <v>2329</v>
      </c>
    </row>
    <row r="1305" hidden="1">
      <c r="A1305" s="26">
        <v>1442.0</v>
      </c>
      <c r="B1305" s="26" t="s">
        <v>54</v>
      </c>
      <c r="C1305" s="26" t="s">
        <v>1770</v>
      </c>
      <c r="D1305" s="28"/>
      <c r="E1305" s="160" t="s">
        <v>66</v>
      </c>
      <c r="F1305" s="160" t="s">
        <v>66</v>
      </c>
      <c r="G1305" s="160" t="s">
        <v>66</v>
      </c>
      <c r="H1305" s="160" t="s">
        <v>66</v>
      </c>
      <c r="I1305" s="26" t="s">
        <v>2330</v>
      </c>
    </row>
    <row r="1306" hidden="1">
      <c r="A1306" s="26">
        <v>1443.0</v>
      </c>
      <c r="B1306" s="26" t="s">
        <v>54</v>
      </c>
      <c r="C1306" s="26" t="s">
        <v>1813</v>
      </c>
      <c r="D1306" s="28"/>
      <c r="E1306" s="160" t="s">
        <v>66</v>
      </c>
      <c r="F1306" s="160" t="s">
        <v>66</v>
      </c>
      <c r="G1306" s="160" t="s">
        <v>66</v>
      </c>
      <c r="H1306" s="160" t="s">
        <v>66</v>
      </c>
      <c r="I1306" s="26" t="s">
        <v>2331</v>
      </c>
    </row>
    <row r="1307" hidden="1">
      <c r="A1307" s="26">
        <v>1444.0</v>
      </c>
      <c r="B1307" s="26" t="s">
        <v>54</v>
      </c>
      <c r="C1307" s="26" t="s">
        <v>1814</v>
      </c>
      <c r="D1307" s="28"/>
      <c r="E1307" s="160" t="s">
        <v>66</v>
      </c>
      <c r="F1307" s="160" t="s">
        <v>66</v>
      </c>
      <c r="G1307" s="160" t="s">
        <v>66</v>
      </c>
      <c r="H1307" s="160" t="s">
        <v>66</v>
      </c>
      <c r="I1307" s="26" t="s">
        <v>2332</v>
      </c>
    </row>
    <row r="1308" hidden="1">
      <c r="A1308" s="26">
        <v>1445.0</v>
      </c>
      <c r="B1308" s="26" t="s">
        <v>54</v>
      </c>
      <c r="C1308" s="26" t="s">
        <v>1815</v>
      </c>
      <c r="D1308" s="28"/>
      <c r="E1308" s="160" t="s">
        <v>66</v>
      </c>
      <c r="F1308" s="160" t="s">
        <v>66</v>
      </c>
      <c r="G1308" s="160" t="s">
        <v>66</v>
      </c>
      <c r="H1308" s="160" t="s">
        <v>66</v>
      </c>
      <c r="I1308" s="26" t="s">
        <v>2333</v>
      </c>
    </row>
    <row r="1309" hidden="1">
      <c r="A1309" s="26">
        <v>1446.0</v>
      </c>
      <c r="B1309" s="26" t="s">
        <v>54</v>
      </c>
      <c r="C1309" s="26" t="s">
        <v>1770</v>
      </c>
      <c r="D1309" s="28"/>
      <c r="E1309" s="160" t="s">
        <v>66</v>
      </c>
      <c r="F1309" s="160" t="s">
        <v>66</v>
      </c>
      <c r="G1309" s="160" t="s">
        <v>66</v>
      </c>
      <c r="H1309" s="160" t="s">
        <v>66</v>
      </c>
      <c r="I1309" s="26" t="s">
        <v>2334</v>
      </c>
    </row>
    <row r="1310" hidden="1">
      <c r="A1310" s="26">
        <v>1447.0</v>
      </c>
      <c r="B1310" s="26" t="s">
        <v>54</v>
      </c>
      <c r="C1310" s="26" t="s">
        <v>1816</v>
      </c>
      <c r="D1310" s="28"/>
      <c r="E1310" s="160" t="s">
        <v>66</v>
      </c>
      <c r="F1310" s="160" t="s">
        <v>66</v>
      </c>
      <c r="G1310" s="160" t="s">
        <v>66</v>
      </c>
      <c r="H1310" s="160" t="s">
        <v>66</v>
      </c>
      <c r="I1310" s="26" t="s">
        <v>2335</v>
      </c>
    </row>
    <row r="1311" hidden="1">
      <c r="A1311" s="26">
        <v>1448.0</v>
      </c>
      <c r="B1311" s="26" t="s">
        <v>54</v>
      </c>
      <c r="C1311" s="26" t="s">
        <v>1818</v>
      </c>
      <c r="D1311" s="28"/>
      <c r="E1311" s="160" t="s">
        <v>66</v>
      </c>
      <c r="F1311" s="160" t="s">
        <v>66</v>
      </c>
      <c r="G1311" s="160" t="s">
        <v>66</v>
      </c>
      <c r="H1311" s="160" t="s">
        <v>66</v>
      </c>
      <c r="I1311" s="26" t="s">
        <v>2336</v>
      </c>
    </row>
    <row r="1312" hidden="1">
      <c r="A1312" s="26">
        <v>1449.0</v>
      </c>
      <c r="B1312" s="26" t="s">
        <v>54</v>
      </c>
      <c r="C1312" s="26" t="s">
        <v>1819</v>
      </c>
      <c r="D1312" s="28"/>
      <c r="E1312" s="160" t="s">
        <v>66</v>
      </c>
      <c r="F1312" s="160" t="s">
        <v>66</v>
      </c>
      <c r="G1312" s="160" t="s">
        <v>66</v>
      </c>
      <c r="H1312" s="160" t="s">
        <v>66</v>
      </c>
      <c r="I1312" s="26" t="s">
        <v>2337</v>
      </c>
    </row>
    <row r="1313" hidden="1">
      <c r="A1313" s="26">
        <v>1450.0</v>
      </c>
      <c r="B1313" s="26" t="s">
        <v>54</v>
      </c>
      <c r="C1313" s="26" t="s">
        <v>1820</v>
      </c>
      <c r="D1313" s="28"/>
      <c r="E1313" s="160" t="s">
        <v>66</v>
      </c>
      <c r="F1313" s="160" t="s">
        <v>66</v>
      </c>
      <c r="G1313" s="160" t="s">
        <v>66</v>
      </c>
      <c r="H1313" s="160" t="s">
        <v>66</v>
      </c>
      <c r="I1313" s="26" t="s">
        <v>2338</v>
      </c>
    </row>
    <row r="1314" hidden="1">
      <c r="A1314" s="26">
        <v>1451.0</v>
      </c>
      <c r="B1314" s="26" t="s">
        <v>54</v>
      </c>
      <c r="C1314" s="26" t="s">
        <v>1821</v>
      </c>
      <c r="D1314" s="28"/>
      <c r="E1314" s="160" t="s">
        <v>66</v>
      </c>
      <c r="F1314" s="160" t="s">
        <v>66</v>
      </c>
      <c r="G1314" s="160" t="s">
        <v>66</v>
      </c>
      <c r="H1314" s="160" t="s">
        <v>66</v>
      </c>
      <c r="I1314" s="26" t="s">
        <v>2339</v>
      </c>
    </row>
    <row r="1315" hidden="1">
      <c r="A1315" s="26">
        <v>1452.0</v>
      </c>
      <c r="B1315" s="26" t="s">
        <v>54</v>
      </c>
      <c r="C1315" s="26" t="s">
        <v>1823</v>
      </c>
      <c r="D1315" s="28"/>
      <c r="E1315" s="160" t="s">
        <v>66</v>
      </c>
      <c r="F1315" s="160" t="s">
        <v>66</v>
      </c>
      <c r="G1315" s="160" t="s">
        <v>66</v>
      </c>
      <c r="H1315" s="160" t="s">
        <v>66</v>
      </c>
      <c r="I1315" s="26" t="s">
        <v>2340</v>
      </c>
    </row>
    <row r="1316" hidden="1">
      <c r="A1316" s="26">
        <v>1453.0</v>
      </c>
      <c r="B1316" s="26" t="s">
        <v>54</v>
      </c>
      <c r="C1316" s="26" t="s">
        <v>1825</v>
      </c>
      <c r="D1316" s="28"/>
      <c r="E1316" s="160" t="s">
        <v>66</v>
      </c>
      <c r="F1316" s="160" t="s">
        <v>66</v>
      </c>
      <c r="G1316" s="160" t="s">
        <v>66</v>
      </c>
      <c r="H1316" s="160" t="s">
        <v>66</v>
      </c>
      <c r="I1316" s="26" t="s">
        <v>2341</v>
      </c>
    </row>
    <row r="1317" hidden="1">
      <c r="A1317" s="26">
        <v>1454.0</v>
      </c>
      <c r="B1317" s="26" t="s">
        <v>54</v>
      </c>
      <c r="C1317" s="26" t="s">
        <v>1826</v>
      </c>
      <c r="D1317" s="28"/>
      <c r="E1317" s="160" t="s">
        <v>66</v>
      </c>
      <c r="F1317" s="160" t="s">
        <v>66</v>
      </c>
      <c r="G1317" s="160" t="s">
        <v>66</v>
      </c>
      <c r="H1317" s="160" t="s">
        <v>66</v>
      </c>
      <c r="I1317" s="26" t="s">
        <v>2343</v>
      </c>
    </row>
    <row r="1318" hidden="1">
      <c r="A1318" s="26">
        <v>1455.0</v>
      </c>
      <c r="B1318" s="26" t="s">
        <v>54</v>
      </c>
      <c r="C1318" s="26" t="s">
        <v>1827</v>
      </c>
      <c r="D1318" s="28"/>
      <c r="E1318" s="160" t="s">
        <v>66</v>
      </c>
      <c r="F1318" s="160" t="s">
        <v>66</v>
      </c>
      <c r="G1318" s="160" t="s">
        <v>66</v>
      </c>
      <c r="H1318" s="160" t="s">
        <v>66</v>
      </c>
      <c r="I1318" s="26" t="s">
        <v>2344</v>
      </c>
    </row>
    <row r="1319" hidden="1">
      <c r="A1319" s="26">
        <v>1456.0</v>
      </c>
      <c r="B1319" s="26" t="s">
        <v>54</v>
      </c>
      <c r="C1319" s="26" t="s">
        <v>1828</v>
      </c>
      <c r="D1319" s="28"/>
      <c r="E1319" s="160" t="s">
        <v>66</v>
      </c>
      <c r="F1319" s="160" t="s">
        <v>66</v>
      </c>
      <c r="G1319" s="160" t="s">
        <v>66</v>
      </c>
      <c r="H1319" s="160" t="s">
        <v>66</v>
      </c>
      <c r="I1319" s="26"/>
    </row>
    <row r="1320" hidden="1">
      <c r="A1320" s="26">
        <v>1457.0</v>
      </c>
      <c r="B1320" s="26" t="s">
        <v>54</v>
      </c>
      <c r="C1320" s="26" t="s">
        <v>1830</v>
      </c>
      <c r="D1320" s="28"/>
      <c r="E1320" s="160" t="s">
        <v>66</v>
      </c>
      <c r="F1320" s="160" t="s">
        <v>66</v>
      </c>
      <c r="G1320" s="160" t="s">
        <v>66</v>
      </c>
      <c r="H1320" s="160" t="s">
        <v>66</v>
      </c>
      <c r="I1320" s="26" t="s">
        <v>2345</v>
      </c>
    </row>
    <row r="1321" hidden="1">
      <c r="A1321" s="26">
        <v>1458.0</v>
      </c>
      <c r="B1321" s="26" t="s">
        <v>54</v>
      </c>
      <c r="C1321" s="26" t="s">
        <v>1831</v>
      </c>
      <c r="D1321" s="28"/>
      <c r="E1321" s="160" t="s">
        <v>66</v>
      </c>
      <c r="F1321" s="160" t="s">
        <v>66</v>
      </c>
      <c r="G1321" s="160" t="s">
        <v>66</v>
      </c>
      <c r="H1321" s="160" t="s">
        <v>66</v>
      </c>
      <c r="I1321" s="26" t="s">
        <v>2346</v>
      </c>
    </row>
    <row r="1322" hidden="1">
      <c r="A1322" s="26">
        <v>1459.0</v>
      </c>
      <c r="B1322" s="26" t="s">
        <v>54</v>
      </c>
      <c r="C1322" s="26" t="s">
        <v>1832</v>
      </c>
      <c r="D1322" s="28"/>
      <c r="E1322" s="160" t="s">
        <v>66</v>
      </c>
      <c r="F1322" s="160" t="s">
        <v>66</v>
      </c>
      <c r="G1322" s="160" t="s">
        <v>66</v>
      </c>
      <c r="H1322" s="160" t="s">
        <v>66</v>
      </c>
      <c r="I1322" s="26" t="s">
        <v>2347</v>
      </c>
    </row>
    <row r="1323" hidden="1">
      <c r="A1323" s="26">
        <v>1460.0</v>
      </c>
      <c r="B1323" s="26" t="s">
        <v>54</v>
      </c>
      <c r="C1323" s="26" t="s">
        <v>1833</v>
      </c>
      <c r="D1323" s="28"/>
      <c r="E1323" s="160" t="s">
        <v>66</v>
      </c>
      <c r="F1323" s="160" t="s">
        <v>66</v>
      </c>
      <c r="G1323" s="160" t="s">
        <v>66</v>
      </c>
      <c r="H1323" s="160" t="s">
        <v>66</v>
      </c>
      <c r="I1323" s="26" t="s">
        <v>2348</v>
      </c>
    </row>
    <row r="1324" hidden="1">
      <c r="A1324" s="26">
        <v>1461.0</v>
      </c>
      <c r="B1324" s="26" t="s">
        <v>54</v>
      </c>
      <c r="C1324" s="26" t="s">
        <v>1835</v>
      </c>
      <c r="D1324" s="28"/>
      <c r="E1324" s="160" t="s">
        <v>66</v>
      </c>
      <c r="F1324" s="160" t="s">
        <v>66</v>
      </c>
      <c r="G1324" s="160" t="s">
        <v>66</v>
      </c>
      <c r="H1324" s="160" t="s">
        <v>66</v>
      </c>
      <c r="I1324" s="26" t="s">
        <v>2349</v>
      </c>
    </row>
    <row r="1325" hidden="1">
      <c r="A1325" s="26">
        <v>1462.0</v>
      </c>
      <c r="B1325" s="26" t="s">
        <v>54</v>
      </c>
      <c r="C1325" s="26" t="s">
        <v>1836</v>
      </c>
      <c r="D1325" s="28"/>
      <c r="E1325" s="160" t="s">
        <v>66</v>
      </c>
      <c r="F1325" s="160" t="s">
        <v>66</v>
      </c>
      <c r="G1325" s="160" t="s">
        <v>66</v>
      </c>
      <c r="H1325" s="160" t="s">
        <v>66</v>
      </c>
      <c r="I1325" s="26" t="s">
        <v>2350</v>
      </c>
    </row>
    <row r="1326" hidden="1">
      <c r="A1326" s="26">
        <v>1463.0</v>
      </c>
      <c r="B1326" s="26" t="s">
        <v>54</v>
      </c>
      <c r="C1326" s="26" t="s">
        <v>1838</v>
      </c>
      <c r="D1326" s="28"/>
      <c r="E1326" s="160" t="s">
        <v>66</v>
      </c>
      <c r="F1326" s="160" t="s">
        <v>66</v>
      </c>
      <c r="G1326" s="160" t="s">
        <v>66</v>
      </c>
      <c r="H1326" s="160" t="s">
        <v>66</v>
      </c>
      <c r="I1326" s="26" t="s">
        <v>2351</v>
      </c>
    </row>
    <row r="1327" hidden="1">
      <c r="A1327" s="26">
        <v>1464.0</v>
      </c>
      <c r="B1327" s="26" t="s">
        <v>54</v>
      </c>
      <c r="C1327" s="26" t="s">
        <v>1839</v>
      </c>
      <c r="D1327" s="28"/>
      <c r="E1327" s="160" t="s">
        <v>66</v>
      </c>
      <c r="F1327" s="160" t="s">
        <v>66</v>
      </c>
      <c r="G1327" s="160" t="s">
        <v>66</v>
      </c>
      <c r="H1327" s="160" t="s">
        <v>66</v>
      </c>
      <c r="I1327" s="26" t="s">
        <v>2352</v>
      </c>
    </row>
    <row r="1328" hidden="1">
      <c r="A1328" s="26">
        <v>1465.0</v>
      </c>
      <c r="B1328" s="26" t="s">
        <v>54</v>
      </c>
      <c r="C1328" s="26" t="s">
        <v>1840</v>
      </c>
      <c r="D1328" s="28"/>
      <c r="E1328" s="160" t="s">
        <v>66</v>
      </c>
      <c r="F1328" s="160" t="s">
        <v>66</v>
      </c>
      <c r="G1328" s="160" t="s">
        <v>66</v>
      </c>
      <c r="H1328" s="160" t="s">
        <v>66</v>
      </c>
      <c r="I1328" s="26" t="s">
        <v>2318</v>
      </c>
    </row>
    <row r="1329" hidden="1">
      <c r="A1329" s="26">
        <v>1466.0</v>
      </c>
      <c r="B1329" s="26" t="s">
        <v>54</v>
      </c>
      <c r="C1329" s="26" t="s">
        <v>1841</v>
      </c>
      <c r="D1329" s="28"/>
      <c r="E1329" s="160" t="s">
        <v>66</v>
      </c>
      <c r="F1329" s="160" t="s">
        <v>66</v>
      </c>
      <c r="G1329" s="160" t="s">
        <v>66</v>
      </c>
      <c r="H1329" s="160" t="s">
        <v>66</v>
      </c>
      <c r="I1329" s="26" t="s">
        <v>2353</v>
      </c>
    </row>
    <row r="1330" hidden="1">
      <c r="A1330" s="26">
        <v>1467.0</v>
      </c>
      <c r="B1330" s="26" t="s">
        <v>54</v>
      </c>
      <c r="C1330" s="26" t="s">
        <v>1842</v>
      </c>
      <c r="D1330" s="28"/>
      <c r="E1330" s="160" t="s">
        <v>66</v>
      </c>
      <c r="F1330" s="160" t="s">
        <v>66</v>
      </c>
      <c r="G1330" s="160" t="s">
        <v>66</v>
      </c>
      <c r="H1330" s="160" t="s">
        <v>66</v>
      </c>
      <c r="I1330" s="26" t="s">
        <v>2354</v>
      </c>
    </row>
    <row r="1331" hidden="1">
      <c r="A1331" s="26">
        <v>1468.0</v>
      </c>
      <c r="B1331" s="26" t="s">
        <v>54</v>
      </c>
      <c r="C1331" s="26" t="s">
        <v>1844</v>
      </c>
      <c r="D1331" s="28"/>
      <c r="E1331" s="160" t="s">
        <v>66</v>
      </c>
      <c r="F1331" s="160" t="s">
        <v>66</v>
      </c>
      <c r="G1331" s="160" t="s">
        <v>66</v>
      </c>
      <c r="H1331" s="160" t="s">
        <v>66</v>
      </c>
      <c r="I1331" s="26" t="s">
        <v>2355</v>
      </c>
    </row>
    <row r="1332" hidden="1">
      <c r="A1332" s="26">
        <v>1469.0</v>
      </c>
      <c r="B1332" s="26" t="s">
        <v>54</v>
      </c>
      <c r="C1332" s="26" t="s">
        <v>1845</v>
      </c>
      <c r="D1332" s="28"/>
      <c r="E1332" s="160" t="s">
        <v>66</v>
      </c>
      <c r="F1332" s="160" t="s">
        <v>66</v>
      </c>
      <c r="G1332" s="160" t="s">
        <v>66</v>
      </c>
      <c r="H1332" s="160" t="s">
        <v>66</v>
      </c>
      <c r="I1332" s="26" t="s">
        <v>2356</v>
      </c>
    </row>
    <row r="1333" hidden="1">
      <c r="A1333" s="26">
        <v>1470.0</v>
      </c>
      <c r="B1333" s="26" t="s">
        <v>54</v>
      </c>
      <c r="C1333" s="26" t="s">
        <v>1846</v>
      </c>
      <c r="D1333" s="28"/>
      <c r="E1333" s="160" t="s">
        <v>66</v>
      </c>
      <c r="F1333" s="160" t="s">
        <v>66</v>
      </c>
      <c r="G1333" s="160" t="s">
        <v>66</v>
      </c>
      <c r="H1333" s="160" t="s">
        <v>66</v>
      </c>
      <c r="I1333" s="26" t="s">
        <v>2357</v>
      </c>
    </row>
    <row r="1334" hidden="1">
      <c r="A1334" s="26">
        <v>1471.0</v>
      </c>
      <c r="B1334" s="26" t="s">
        <v>54</v>
      </c>
      <c r="C1334" s="26" t="s">
        <v>1847</v>
      </c>
      <c r="D1334" s="28"/>
      <c r="E1334" s="160" t="s">
        <v>66</v>
      </c>
      <c r="F1334" s="160" t="s">
        <v>66</v>
      </c>
      <c r="G1334" s="160" t="s">
        <v>66</v>
      </c>
      <c r="H1334" s="160" t="s">
        <v>66</v>
      </c>
      <c r="I1334" s="26" t="s">
        <v>2358</v>
      </c>
    </row>
    <row r="1335" hidden="1">
      <c r="A1335" s="26">
        <v>1472.0</v>
      </c>
      <c r="B1335" s="26" t="s">
        <v>54</v>
      </c>
      <c r="C1335" s="26" t="s">
        <v>1848</v>
      </c>
      <c r="D1335" s="28"/>
      <c r="E1335" s="160" t="s">
        <v>66</v>
      </c>
      <c r="F1335" s="160" t="s">
        <v>66</v>
      </c>
      <c r="G1335" s="160" t="s">
        <v>66</v>
      </c>
      <c r="H1335" s="160" t="s">
        <v>66</v>
      </c>
      <c r="I1335" s="26" t="s">
        <v>2359</v>
      </c>
    </row>
    <row r="1336" hidden="1">
      <c r="A1336" s="26">
        <v>1473.0</v>
      </c>
      <c r="B1336" s="26" t="s">
        <v>54</v>
      </c>
      <c r="C1336" s="26" t="s">
        <v>1849</v>
      </c>
      <c r="D1336" s="28"/>
      <c r="E1336" s="160" t="s">
        <v>66</v>
      </c>
      <c r="F1336" s="160" t="s">
        <v>66</v>
      </c>
      <c r="G1336" s="160" t="s">
        <v>66</v>
      </c>
      <c r="H1336" s="160" t="s">
        <v>66</v>
      </c>
      <c r="I1336" s="26" t="s">
        <v>2360</v>
      </c>
    </row>
    <row r="1337" hidden="1">
      <c r="A1337" s="26">
        <v>1474.0</v>
      </c>
      <c r="B1337" s="26" t="s">
        <v>54</v>
      </c>
      <c r="C1337" s="26" t="s">
        <v>1851</v>
      </c>
      <c r="D1337" s="28"/>
      <c r="E1337" s="160" t="s">
        <v>66</v>
      </c>
      <c r="F1337" s="160" t="s">
        <v>66</v>
      </c>
      <c r="G1337" s="160" t="s">
        <v>66</v>
      </c>
      <c r="H1337" s="160" t="s">
        <v>66</v>
      </c>
      <c r="I1337" s="26" t="s">
        <v>2276</v>
      </c>
    </row>
    <row r="1338" hidden="1">
      <c r="A1338" s="26">
        <v>1475.0</v>
      </c>
      <c r="B1338" s="26" t="s">
        <v>54</v>
      </c>
      <c r="C1338" s="26" t="s">
        <v>1852</v>
      </c>
      <c r="D1338" s="28"/>
      <c r="E1338" s="160" t="s">
        <v>66</v>
      </c>
      <c r="F1338" s="160" t="s">
        <v>66</v>
      </c>
      <c r="G1338" s="160" t="s">
        <v>66</v>
      </c>
      <c r="H1338" s="160" t="s">
        <v>66</v>
      </c>
      <c r="I1338" s="26" t="s">
        <v>2361</v>
      </c>
    </row>
    <row r="1339" hidden="1">
      <c r="A1339" s="26">
        <v>1476.0</v>
      </c>
      <c r="B1339" s="26" t="s">
        <v>54</v>
      </c>
      <c r="C1339" s="26" t="s">
        <v>75</v>
      </c>
      <c r="D1339" s="28"/>
      <c r="E1339" s="160" t="s">
        <v>66</v>
      </c>
      <c r="F1339" s="160" t="s">
        <v>66</v>
      </c>
      <c r="G1339" s="160" t="s">
        <v>66</v>
      </c>
      <c r="H1339" s="160" t="s">
        <v>66</v>
      </c>
      <c r="I1339" s="26"/>
    </row>
    <row r="1340" hidden="1">
      <c r="A1340" s="26">
        <v>1477.0</v>
      </c>
      <c r="B1340" s="26" t="s">
        <v>54</v>
      </c>
      <c r="C1340" s="26" t="s">
        <v>1854</v>
      </c>
      <c r="D1340" s="28"/>
      <c r="E1340" s="160" t="s">
        <v>66</v>
      </c>
      <c r="F1340" s="160" t="s">
        <v>66</v>
      </c>
      <c r="G1340" s="160" t="s">
        <v>66</v>
      </c>
      <c r="H1340" s="160" t="s">
        <v>66</v>
      </c>
      <c r="I1340" s="26" t="s">
        <v>2362</v>
      </c>
    </row>
    <row r="1341" hidden="1">
      <c r="A1341" s="26">
        <v>1478.0</v>
      </c>
      <c r="B1341" s="26" t="s">
        <v>54</v>
      </c>
      <c r="C1341" s="26" t="s">
        <v>1735</v>
      </c>
      <c r="D1341" s="28"/>
      <c r="E1341" s="160" t="s">
        <v>66</v>
      </c>
      <c r="F1341" s="160" t="s">
        <v>66</v>
      </c>
      <c r="G1341" s="160" t="s">
        <v>66</v>
      </c>
      <c r="H1341" s="160" t="s">
        <v>66</v>
      </c>
      <c r="I1341" s="26" t="s">
        <v>2127</v>
      </c>
    </row>
    <row r="1342" hidden="1">
      <c r="A1342" s="26">
        <v>1479.0</v>
      </c>
      <c r="B1342" s="26" t="s">
        <v>54</v>
      </c>
      <c r="C1342" s="26" t="s">
        <v>1856</v>
      </c>
      <c r="D1342" s="28"/>
      <c r="E1342" s="160" t="s">
        <v>66</v>
      </c>
      <c r="F1342" s="160" t="s">
        <v>66</v>
      </c>
      <c r="G1342" s="160" t="s">
        <v>66</v>
      </c>
      <c r="H1342" s="160" t="s">
        <v>66</v>
      </c>
      <c r="I1342" s="26" t="s">
        <v>2364</v>
      </c>
    </row>
    <row r="1343" hidden="1">
      <c r="A1343" s="26">
        <v>1480.0</v>
      </c>
      <c r="B1343" s="26" t="s">
        <v>54</v>
      </c>
      <c r="C1343" s="26" t="s">
        <v>1857</v>
      </c>
      <c r="D1343" s="28"/>
      <c r="E1343" s="160" t="s">
        <v>66</v>
      </c>
      <c r="F1343" s="160" t="s">
        <v>66</v>
      </c>
      <c r="G1343" s="160" t="s">
        <v>66</v>
      </c>
      <c r="H1343" s="160" t="s">
        <v>66</v>
      </c>
      <c r="I1343" s="26" t="s">
        <v>2365</v>
      </c>
    </row>
    <row r="1344" hidden="1">
      <c r="A1344" s="26">
        <v>1481.0</v>
      </c>
      <c r="B1344" s="26" t="s">
        <v>54</v>
      </c>
      <c r="C1344" s="26" t="s">
        <v>1858</v>
      </c>
      <c r="D1344" s="28"/>
      <c r="E1344" s="160" t="s">
        <v>66</v>
      </c>
      <c r="F1344" s="160" t="s">
        <v>66</v>
      </c>
      <c r="G1344" s="160" t="s">
        <v>66</v>
      </c>
      <c r="H1344" s="160" t="s">
        <v>66</v>
      </c>
      <c r="I1344" s="26" t="s">
        <v>2366</v>
      </c>
    </row>
    <row r="1345" hidden="1">
      <c r="A1345" s="26">
        <v>1482.0</v>
      </c>
      <c r="B1345" s="26" t="s">
        <v>54</v>
      </c>
      <c r="C1345" s="26" t="s">
        <v>1860</v>
      </c>
      <c r="D1345" s="28"/>
      <c r="E1345" s="160" t="s">
        <v>66</v>
      </c>
      <c r="F1345" s="160" t="s">
        <v>66</v>
      </c>
      <c r="G1345" s="160" t="s">
        <v>66</v>
      </c>
      <c r="H1345" s="160" t="s">
        <v>66</v>
      </c>
      <c r="I1345" s="26" t="s">
        <v>2367</v>
      </c>
    </row>
    <row r="1346" hidden="1">
      <c r="A1346" s="26">
        <v>1483.0</v>
      </c>
      <c r="B1346" s="26" t="s">
        <v>54</v>
      </c>
      <c r="C1346" s="26" t="s">
        <v>1861</v>
      </c>
      <c r="D1346" s="28"/>
      <c r="E1346" s="160" t="s">
        <v>66</v>
      </c>
      <c r="F1346" s="160" t="s">
        <v>66</v>
      </c>
      <c r="G1346" s="160" t="s">
        <v>66</v>
      </c>
      <c r="H1346" s="160" t="s">
        <v>66</v>
      </c>
      <c r="I1346" s="26" t="s">
        <v>2368</v>
      </c>
    </row>
    <row r="1347" hidden="1">
      <c r="A1347" s="26">
        <v>1484.0</v>
      </c>
      <c r="B1347" s="26" t="s">
        <v>54</v>
      </c>
      <c r="C1347" s="26" t="s">
        <v>99</v>
      </c>
      <c r="D1347" s="28"/>
      <c r="E1347" s="160" t="s">
        <v>66</v>
      </c>
      <c r="F1347" s="160" t="s">
        <v>66</v>
      </c>
      <c r="G1347" s="160" t="s">
        <v>66</v>
      </c>
      <c r="H1347" s="160" t="s">
        <v>66</v>
      </c>
      <c r="I1347" s="26" t="s">
        <v>2369</v>
      </c>
    </row>
    <row r="1348" hidden="1">
      <c r="A1348" s="26">
        <v>1485.0</v>
      </c>
      <c r="B1348" s="26" t="s">
        <v>54</v>
      </c>
      <c r="C1348" s="26" t="s">
        <v>1865</v>
      </c>
      <c r="D1348" s="28"/>
      <c r="E1348" s="160" t="s">
        <v>66</v>
      </c>
      <c r="F1348" s="160" t="s">
        <v>66</v>
      </c>
      <c r="G1348" s="160" t="s">
        <v>66</v>
      </c>
      <c r="H1348" s="160" t="s">
        <v>66</v>
      </c>
      <c r="I1348" s="26" t="s">
        <v>2370</v>
      </c>
    </row>
    <row r="1349" hidden="1">
      <c r="A1349" s="26">
        <v>1486.0</v>
      </c>
      <c r="B1349" s="26" t="s">
        <v>54</v>
      </c>
      <c r="C1349" s="26" t="s">
        <v>1867</v>
      </c>
      <c r="D1349" s="28"/>
      <c r="E1349" s="160" t="s">
        <v>66</v>
      </c>
      <c r="F1349" s="160" t="s">
        <v>66</v>
      </c>
      <c r="G1349" s="160" t="s">
        <v>66</v>
      </c>
      <c r="H1349" s="160" t="s">
        <v>66</v>
      </c>
      <c r="I1349" s="26" t="s">
        <v>2371</v>
      </c>
    </row>
    <row r="1350" hidden="1">
      <c r="A1350" s="26">
        <v>1487.0</v>
      </c>
      <c r="B1350" s="26" t="s">
        <v>54</v>
      </c>
      <c r="C1350" s="26" t="s">
        <v>1868</v>
      </c>
      <c r="D1350" s="28"/>
      <c r="E1350" s="160" t="s">
        <v>66</v>
      </c>
      <c r="F1350" s="160" t="s">
        <v>66</v>
      </c>
      <c r="G1350" s="160" t="s">
        <v>66</v>
      </c>
      <c r="H1350" s="160" t="s">
        <v>66</v>
      </c>
      <c r="I1350" s="26" t="s">
        <v>2373</v>
      </c>
    </row>
    <row r="1351">
      <c r="A1351" s="26">
        <v>1488.0</v>
      </c>
      <c r="B1351" s="26" t="s">
        <v>54</v>
      </c>
      <c r="C1351" s="26" t="s">
        <v>1869</v>
      </c>
      <c r="D1351" s="28"/>
      <c r="E1351" s="160" t="s">
        <v>66</v>
      </c>
      <c r="F1351" s="160" t="s">
        <v>66</v>
      </c>
      <c r="G1351" s="160" t="s">
        <v>66</v>
      </c>
      <c r="H1351" s="160" t="s">
        <v>66</v>
      </c>
      <c r="I1351" s="26" t="s">
        <v>2374</v>
      </c>
    </row>
    <row r="1352" hidden="1">
      <c r="A1352" s="26">
        <v>1489.0</v>
      </c>
      <c r="B1352" s="26" t="s">
        <v>54</v>
      </c>
      <c r="C1352" s="26" t="s">
        <v>1870</v>
      </c>
      <c r="D1352" s="28"/>
      <c r="E1352" s="160" t="s">
        <v>66</v>
      </c>
      <c r="F1352" s="160" t="s">
        <v>66</v>
      </c>
      <c r="G1352" s="160" t="s">
        <v>66</v>
      </c>
      <c r="H1352" s="160" t="s">
        <v>66</v>
      </c>
      <c r="I1352" s="26" t="s">
        <v>2375</v>
      </c>
    </row>
    <row r="1353" hidden="1">
      <c r="A1353" s="26">
        <v>1490.0</v>
      </c>
      <c r="B1353" s="26" t="s">
        <v>54</v>
      </c>
      <c r="C1353" s="26" t="s">
        <v>1871</v>
      </c>
      <c r="D1353" s="28"/>
      <c r="E1353" s="160" t="s">
        <v>66</v>
      </c>
      <c r="F1353" s="160" t="s">
        <v>66</v>
      </c>
      <c r="G1353" s="160" t="s">
        <v>66</v>
      </c>
      <c r="H1353" s="160" t="s">
        <v>66</v>
      </c>
      <c r="I1353" s="26" t="s">
        <v>2378</v>
      </c>
    </row>
    <row r="1354" hidden="1">
      <c r="A1354" s="26">
        <v>1492.0</v>
      </c>
      <c r="B1354" s="26" t="s">
        <v>54</v>
      </c>
      <c r="C1354" s="26" t="s">
        <v>1872</v>
      </c>
      <c r="D1354" s="28"/>
      <c r="E1354" s="160" t="s">
        <v>66</v>
      </c>
      <c r="F1354" s="160" t="s">
        <v>66</v>
      </c>
      <c r="G1354" s="160" t="s">
        <v>66</v>
      </c>
      <c r="H1354" s="160" t="s">
        <v>66</v>
      </c>
      <c r="I1354" s="26"/>
    </row>
    <row r="1355" hidden="1">
      <c r="A1355" s="26">
        <v>1493.0</v>
      </c>
      <c r="B1355" s="26" t="s">
        <v>54</v>
      </c>
      <c r="C1355" s="26" t="s">
        <v>1874</v>
      </c>
      <c r="D1355" s="28"/>
      <c r="E1355" s="160" t="s">
        <v>66</v>
      </c>
      <c r="F1355" s="160" t="s">
        <v>66</v>
      </c>
      <c r="G1355" s="160" t="s">
        <v>66</v>
      </c>
      <c r="H1355" s="160" t="s">
        <v>66</v>
      </c>
      <c r="I1355" s="26" t="s">
        <v>2379</v>
      </c>
    </row>
    <row r="1356">
      <c r="A1356" s="26">
        <v>1494.0</v>
      </c>
      <c r="B1356" s="26" t="s">
        <v>54</v>
      </c>
      <c r="C1356" s="26" t="s">
        <v>1875</v>
      </c>
      <c r="D1356" s="28"/>
      <c r="E1356" s="160" t="s">
        <v>66</v>
      </c>
      <c r="F1356" s="160" t="s">
        <v>66</v>
      </c>
      <c r="G1356" s="160" t="s">
        <v>66</v>
      </c>
      <c r="H1356" s="160" t="s">
        <v>66</v>
      </c>
      <c r="I1356" s="26" t="s">
        <v>2380</v>
      </c>
    </row>
    <row r="1357" hidden="1">
      <c r="A1357" s="26">
        <v>1495.0</v>
      </c>
      <c r="B1357" s="26" t="s">
        <v>54</v>
      </c>
      <c r="C1357" s="26" t="s">
        <v>1877</v>
      </c>
      <c r="D1357" s="28"/>
      <c r="E1357" s="160" t="s">
        <v>66</v>
      </c>
      <c r="F1357" s="160" t="s">
        <v>66</v>
      </c>
      <c r="G1357" s="160" t="s">
        <v>66</v>
      </c>
      <c r="H1357" s="160" t="s">
        <v>66</v>
      </c>
      <c r="I1357" s="26" t="s">
        <v>2381</v>
      </c>
    </row>
    <row r="1358" hidden="1">
      <c r="A1358" s="26">
        <v>1496.0</v>
      </c>
      <c r="B1358" s="26" t="s">
        <v>54</v>
      </c>
      <c r="C1358" s="26" t="s">
        <v>1655</v>
      </c>
      <c r="D1358" s="28"/>
      <c r="E1358" s="160" t="s">
        <v>66</v>
      </c>
      <c r="F1358" s="160" t="s">
        <v>66</v>
      </c>
      <c r="G1358" s="160" t="s">
        <v>66</v>
      </c>
      <c r="H1358" s="160" t="s">
        <v>66</v>
      </c>
      <c r="I1358" s="26"/>
    </row>
    <row r="1359" hidden="1">
      <c r="A1359" s="26">
        <v>1497.0</v>
      </c>
      <c r="B1359" s="26" t="s">
        <v>54</v>
      </c>
      <c r="C1359" s="26" t="s">
        <v>1879</v>
      </c>
      <c r="D1359" s="28"/>
      <c r="E1359" s="160" t="s">
        <v>66</v>
      </c>
      <c r="F1359" s="160" t="s">
        <v>66</v>
      </c>
      <c r="G1359" s="160" t="s">
        <v>66</v>
      </c>
      <c r="H1359" s="160" t="s">
        <v>66</v>
      </c>
      <c r="I1359" s="26" t="s">
        <v>2382</v>
      </c>
    </row>
    <row r="1360" hidden="1">
      <c r="A1360" s="26">
        <v>1498.0</v>
      </c>
      <c r="B1360" s="26" t="s">
        <v>54</v>
      </c>
      <c r="C1360" s="26" t="s">
        <v>1880</v>
      </c>
      <c r="D1360" s="28"/>
      <c r="E1360" s="160" t="s">
        <v>66</v>
      </c>
      <c r="F1360" s="160" t="s">
        <v>66</v>
      </c>
      <c r="G1360" s="160" t="s">
        <v>66</v>
      </c>
      <c r="H1360" s="160" t="s">
        <v>66</v>
      </c>
      <c r="I1360" s="26" t="s">
        <v>2383</v>
      </c>
    </row>
    <row r="1361" hidden="1">
      <c r="A1361" s="26">
        <v>1499.0</v>
      </c>
      <c r="B1361" s="26" t="s">
        <v>54</v>
      </c>
      <c r="C1361" s="26" t="s">
        <v>1883</v>
      </c>
      <c r="D1361" s="28"/>
      <c r="E1361" s="160" t="s">
        <v>66</v>
      </c>
      <c r="F1361" s="160" t="s">
        <v>66</v>
      </c>
      <c r="G1361" s="160" t="s">
        <v>66</v>
      </c>
      <c r="H1361" s="160" t="s">
        <v>66</v>
      </c>
      <c r="I1361" s="26"/>
    </row>
    <row r="1362" hidden="1">
      <c r="A1362" s="26">
        <v>1500.0</v>
      </c>
      <c r="B1362" s="26" t="s">
        <v>54</v>
      </c>
      <c r="C1362" s="26" t="s">
        <v>1884</v>
      </c>
      <c r="D1362" s="28"/>
      <c r="E1362" s="160" t="s">
        <v>66</v>
      </c>
      <c r="F1362" s="160" t="s">
        <v>66</v>
      </c>
      <c r="G1362" s="160" t="s">
        <v>66</v>
      </c>
      <c r="H1362" s="160" t="s">
        <v>66</v>
      </c>
      <c r="I1362" s="26"/>
    </row>
    <row r="1363" hidden="1">
      <c r="A1363" s="26">
        <v>1501.0</v>
      </c>
      <c r="B1363" s="26" t="s">
        <v>54</v>
      </c>
      <c r="C1363" s="26" t="s">
        <v>206</v>
      </c>
      <c r="D1363" s="28"/>
      <c r="E1363" s="160" t="s">
        <v>66</v>
      </c>
      <c r="F1363" s="160" t="s">
        <v>66</v>
      </c>
      <c r="G1363" s="160" t="s">
        <v>66</v>
      </c>
      <c r="H1363" s="160" t="s">
        <v>66</v>
      </c>
      <c r="I1363" s="26"/>
    </row>
    <row r="1364" hidden="1">
      <c r="A1364" s="26">
        <v>1503.0</v>
      </c>
      <c r="B1364" s="26" t="s">
        <v>54</v>
      </c>
      <c r="C1364" s="26" t="s">
        <v>1635</v>
      </c>
      <c r="D1364" s="28"/>
      <c r="E1364" s="160" t="s">
        <v>66</v>
      </c>
      <c r="F1364" s="160" t="s">
        <v>66</v>
      </c>
      <c r="G1364" s="160" t="s">
        <v>66</v>
      </c>
      <c r="H1364" s="160" t="s">
        <v>66</v>
      </c>
      <c r="I1364" s="26" t="s">
        <v>2384</v>
      </c>
    </row>
    <row r="1365" hidden="1">
      <c r="A1365" s="26">
        <v>1504.0</v>
      </c>
      <c r="B1365" s="26" t="s">
        <v>54</v>
      </c>
      <c r="C1365" s="26" t="s">
        <v>1886</v>
      </c>
      <c r="D1365" s="28"/>
      <c r="E1365" s="160" t="s">
        <v>66</v>
      </c>
      <c r="F1365" s="160" t="s">
        <v>66</v>
      </c>
      <c r="G1365" s="160" t="s">
        <v>66</v>
      </c>
      <c r="H1365" s="160" t="s">
        <v>66</v>
      </c>
      <c r="I1365" s="26" t="s">
        <v>2385</v>
      </c>
    </row>
    <row r="1366" hidden="1">
      <c r="A1366" s="26">
        <v>1506.0</v>
      </c>
      <c r="B1366" s="26" t="s">
        <v>54</v>
      </c>
      <c r="C1366" s="26" t="s">
        <v>1888</v>
      </c>
      <c r="D1366" s="28"/>
      <c r="E1366" s="160" t="s">
        <v>66</v>
      </c>
      <c r="F1366" s="160" t="s">
        <v>66</v>
      </c>
      <c r="G1366" s="160" t="s">
        <v>66</v>
      </c>
      <c r="H1366" s="160" t="s">
        <v>66</v>
      </c>
      <c r="I1366" s="26" t="s">
        <v>2386</v>
      </c>
    </row>
    <row r="1367" hidden="1">
      <c r="A1367" s="26">
        <v>1659.0</v>
      </c>
      <c r="B1367" s="26" t="s">
        <v>54</v>
      </c>
      <c r="C1367" s="26" t="s">
        <v>1889</v>
      </c>
      <c r="D1367" s="28">
        <v>46226.0</v>
      </c>
      <c r="E1367" s="26" t="s">
        <v>66</v>
      </c>
      <c r="F1367" s="26" t="s">
        <v>66</v>
      </c>
      <c r="G1367" s="26" t="s">
        <v>66</v>
      </c>
      <c r="H1367" s="26" t="s">
        <v>66</v>
      </c>
      <c r="I1367" s="26" t="s">
        <v>2621</v>
      </c>
    </row>
    <row r="1368" hidden="1">
      <c r="A1368" s="26">
        <v>1507.0</v>
      </c>
      <c r="B1368" s="26" t="s">
        <v>54</v>
      </c>
      <c r="C1368" s="26" t="s">
        <v>1890</v>
      </c>
      <c r="D1368" s="28"/>
      <c r="E1368" s="160" t="s">
        <v>66</v>
      </c>
      <c r="F1368" s="160" t="s">
        <v>66</v>
      </c>
      <c r="G1368" s="160" t="s">
        <v>66</v>
      </c>
      <c r="H1368" s="160" t="s">
        <v>66</v>
      </c>
      <c r="I1368" s="26" t="s">
        <v>2387</v>
      </c>
    </row>
    <row r="1369" hidden="1">
      <c r="A1369" s="26">
        <v>1508.0</v>
      </c>
      <c r="B1369" s="26" t="s">
        <v>54</v>
      </c>
      <c r="C1369" s="26" t="s">
        <v>1891</v>
      </c>
      <c r="D1369" s="28"/>
      <c r="E1369" s="160" t="s">
        <v>66</v>
      </c>
      <c r="F1369" s="160" t="s">
        <v>66</v>
      </c>
      <c r="G1369" s="160" t="s">
        <v>66</v>
      </c>
      <c r="H1369" s="160" t="s">
        <v>66</v>
      </c>
      <c r="I1369" s="26" t="s">
        <v>2388</v>
      </c>
    </row>
    <row r="1370" hidden="1">
      <c r="A1370" s="26">
        <v>1509.0</v>
      </c>
      <c r="B1370" s="26" t="s">
        <v>54</v>
      </c>
      <c r="C1370" s="26" t="s">
        <v>1893</v>
      </c>
      <c r="D1370" s="28"/>
      <c r="E1370" s="160" t="s">
        <v>66</v>
      </c>
      <c r="F1370" s="160" t="s">
        <v>66</v>
      </c>
      <c r="G1370" s="160" t="s">
        <v>66</v>
      </c>
      <c r="H1370" s="160" t="s">
        <v>66</v>
      </c>
      <c r="I1370" s="26"/>
    </row>
    <row r="1371" hidden="1">
      <c r="A1371" s="26">
        <v>1510.0</v>
      </c>
      <c r="B1371" s="26" t="s">
        <v>54</v>
      </c>
      <c r="C1371" s="26" t="s">
        <v>1894</v>
      </c>
      <c r="D1371" s="28"/>
      <c r="E1371" s="160" t="s">
        <v>66</v>
      </c>
      <c r="F1371" s="160" t="s">
        <v>66</v>
      </c>
      <c r="G1371" s="160" t="s">
        <v>66</v>
      </c>
      <c r="H1371" s="160" t="s">
        <v>66</v>
      </c>
      <c r="I1371" s="26" t="s">
        <v>2389</v>
      </c>
    </row>
    <row r="1372" hidden="1">
      <c r="A1372" s="26">
        <v>1511.0</v>
      </c>
      <c r="B1372" s="26" t="s">
        <v>54</v>
      </c>
      <c r="C1372" s="26" t="s">
        <v>1895</v>
      </c>
      <c r="D1372" s="28"/>
      <c r="E1372" s="160" t="s">
        <v>66</v>
      </c>
      <c r="F1372" s="160" t="s">
        <v>66</v>
      </c>
      <c r="G1372" s="160" t="s">
        <v>66</v>
      </c>
      <c r="H1372" s="160" t="s">
        <v>66</v>
      </c>
      <c r="I1372" s="26" t="s">
        <v>2390</v>
      </c>
    </row>
    <row r="1373" hidden="1">
      <c r="A1373" s="26">
        <v>1512.0</v>
      </c>
      <c r="B1373" s="26" t="s">
        <v>54</v>
      </c>
      <c r="C1373" s="26" t="s">
        <v>1896</v>
      </c>
      <c r="D1373" s="28"/>
      <c r="E1373" s="160" t="s">
        <v>66</v>
      </c>
      <c r="F1373" s="160" t="s">
        <v>66</v>
      </c>
      <c r="G1373" s="160" t="s">
        <v>66</v>
      </c>
      <c r="H1373" s="160" t="s">
        <v>66</v>
      </c>
      <c r="I1373" s="26"/>
    </row>
    <row r="1374" hidden="1">
      <c r="A1374" s="26">
        <v>1513.0</v>
      </c>
      <c r="B1374" s="26" t="s">
        <v>54</v>
      </c>
      <c r="C1374" s="26" t="s">
        <v>1897</v>
      </c>
      <c r="D1374" s="28"/>
      <c r="E1374" s="160" t="s">
        <v>66</v>
      </c>
      <c r="F1374" s="160" t="s">
        <v>66</v>
      </c>
      <c r="G1374" s="160" t="s">
        <v>66</v>
      </c>
      <c r="H1374" s="160" t="s">
        <v>66</v>
      </c>
      <c r="I1374" s="26" t="s">
        <v>2391</v>
      </c>
    </row>
    <row r="1375" hidden="1">
      <c r="A1375" s="26">
        <v>1514.0</v>
      </c>
      <c r="B1375" s="26" t="s">
        <v>54</v>
      </c>
      <c r="C1375" s="26" t="s">
        <v>1898</v>
      </c>
      <c r="D1375" s="28"/>
      <c r="E1375" s="160" t="s">
        <v>66</v>
      </c>
      <c r="F1375" s="160" t="s">
        <v>66</v>
      </c>
      <c r="G1375" s="160" t="s">
        <v>66</v>
      </c>
      <c r="H1375" s="160" t="s">
        <v>66</v>
      </c>
      <c r="I1375" s="26"/>
    </row>
    <row r="1376" hidden="1">
      <c r="A1376" s="26">
        <v>1515.0</v>
      </c>
      <c r="B1376" s="26" t="s">
        <v>54</v>
      </c>
      <c r="C1376" s="26" t="s">
        <v>1899</v>
      </c>
      <c r="D1376" s="28"/>
      <c r="E1376" s="160" t="s">
        <v>66</v>
      </c>
      <c r="F1376" s="160" t="s">
        <v>66</v>
      </c>
      <c r="G1376" s="160" t="s">
        <v>66</v>
      </c>
      <c r="H1376" s="160" t="s">
        <v>66</v>
      </c>
      <c r="I1376" s="26"/>
    </row>
    <row r="1377" hidden="1">
      <c r="A1377" s="26">
        <v>1516.0</v>
      </c>
      <c r="B1377" s="26" t="s">
        <v>54</v>
      </c>
      <c r="C1377" s="26" t="s">
        <v>1901</v>
      </c>
      <c r="D1377" s="28"/>
      <c r="E1377" s="160" t="s">
        <v>66</v>
      </c>
      <c r="F1377" s="160" t="s">
        <v>66</v>
      </c>
      <c r="G1377" s="160" t="s">
        <v>66</v>
      </c>
      <c r="H1377" s="160" t="s">
        <v>66</v>
      </c>
      <c r="I1377" s="26" t="s">
        <v>2392</v>
      </c>
    </row>
    <row r="1378" hidden="1">
      <c r="A1378" s="26">
        <v>1517.0</v>
      </c>
      <c r="B1378" s="26" t="s">
        <v>54</v>
      </c>
      <c r="C1378" s="26" t="s">
        <v>1902</v>
      </c>
      <c r="D1378" s="28"/>
      <c r="E1378" s="160" t="s">
        <v>66</v>
      </c>
      <c r="F1378" s="160" t="s">
        <v>66</v>
      </c>
      <c r="G1378" s="160" t="s">
        <v>66</v>
      </c>
      <c r="H1378" s="160" t="s">
        <v>66</v>
      </c>
      <c r="I1378" s="26" t="s">
        <v>2394</v>
      </c>
    </row>
    <row r="1379" hidden="1">
      <c r="A1379" s="26">
        <v>1518.0</v>
      </c>
      <c r="B1379" s="26" t="s">
        <v>54</v>
      </c>
      <c r="C1379" s="26" t="s">
        <v>1903</v>
      </c>
      <c r="D1379" s="28"/>
      <c r="E1379" s="160" t="s">
        <v>66</v>
      </c>
      <c r="F1379" s="160" t="s">
        <v>66</v>
      </c>
      <c r="G1379" s="160" t="s">
        <v>66</v>
      </c>
      <c r="H1379" s="160" t="s">
        <v>66</v>
      </c>
      <c r="I1379" s="26" t="s">
        <v>2394</v>
      </c>
    </row>
    <row r="1380" hidden="1">
      <c r="A1380" s="26">
        <v>1519.0</v>
      </c>
      <c r="B1380" s="26" t="s">
        <v>54</v>
      </c>
      <c r="C1380" s="26" t="s">
        <v>1904</v>
      </c>
      <c r="D1380" s="28"/>
      <c r="E1380" s="160" t="s">
        <v>66</v>
      </c>
      <c r="F1380" s="160" t="s">
        <v>66</v>
      </c>
      <c r="G1380" s="160" t="s">
        <v>66</v>
      </c>
      <c r="H1380" s="160" t="s">
        <v>66</v>
      </c>
      <c r="I1380" s="26" t="s">
        <v>2398</v>
      </c>
    </row>
    <row r="1381" hidden="1">
      <c r="A1381" s="26">
        <v>1520.0</v>
      </c>
      <c r="B1381" s="26" t="s">
        <v>54</v>
      </c>
      <c r="C1381" s="26" t="s">
        <v>1906</v>
      </c>
      <c r="D1381" s="28"/>
      <c r="E1381" s="160" t="s">
        <v>66</v>
      </c>
      <c r="F1381" s="160" t="s">
        <v>66</v>
      </c>
      <c r="G1381" s="160" t="s">
        <v>66</v>
      </c>
      <c r="H1381" s="160" t="s">
        <v>66</v>
      </c>
      <c r="I1381" s="26" t="s">
        <v>2399</v>
      </c>
    </row>
    <row r="1382" hidden="1">
      <c r="A1382" s="26">
        <v>1522.0</v>
      </c>
      <c r="B1382" s="26" t="s">
        <v>54</v>
      </c>
      <c r="C1382" s="26" t="s">
        <v>1908</v>
      </c>
      <c r="D1382" s="28"/>
      <c r="E1382" s="160" t="s">
        <v>66</v>
      </c>
      <c r="F1382" s="160" t="s">
        <v>66</v>
      </c>
      <c r="G1382" s="160" t="s">
        <v>66</v>
      </c>
      <c r="H1382" s="160" t="s">
        <v>66</v>
      </c>
      <c r="I1382" s="26" t="s">
        <v>2400</v>
      </c>
    </row>
    <row r="1383" hidden="1">
      <c r="A1383" s="26">
        <v>1524.0</v>
      </c>
      <c r="B1383" s="26" t="s">
        <v>54</v>
      </c>
      <c r="C1383" s="26" t="s">
        <v>1909</v>
      </c>
      <c r="D1383" s="28"/>
      <c r="E1383" s="160" t="s">
        <v>66</v>
      </c>
      <c r="F1383" s="160" t="s">
        <v>66</v>
      </c>
      <c r="G1383" s="160" t="s">
        <v>66</v>
      </c>
      <c r="H1383" s="160" t="s">
        <v>66</v>
      </c>
      <c r="I1383" s="26" t="s">
        <v>2402</v>
      </c>
    </row>
    <row r="1384" hidden="1">
      <c r="A1384" s="26">
        <v>1525.0</v>
      </c>
      <c r="B1384" s="26" t="s">
        <v>54</v>
      </c>
      <c r="C1384" s="26" t="s">
        <v>1910</v>
      </c>
      <c r="D1384" s="28"/>
      <c r="E1384" s="160" t="s">
        <v>66</v>
      </c>
      <c r="F1384" s="160" t="s">
        <v>66</v>
      </c>
      <c r="G1384" s="160" t="s">
        <v>66</v>
      </c>
      <c r="H1384" s="160" t="s">
        <v>66</v>
      </c>
      <c r="I1384" s="26" t="s">
        <v>2403</v>
      </c>
    </row>
    <row r="1385" hidden="1">
      <c r="A1385" s="26">
        <v>1526.0</v>
      </c>
      <c r="B1385" s="26" t="s">
        <v>54</v>
      </c>
      <c r="C1385" s="26" t="s">
        <v>1911</v>
      </c>
      <c r="D1385" s="28"/>
      <c r="E1385" s="160" t="s">
        <v>66</v>
      </c>
      <c r="F1385" s="160" t="s">
        <v>66</v>
      </c>
      <c r="G1385" s="160" t="s">
        <v>66</v>
      </c>
      <c r="H1385" s="160" t="s">
        <v>66</v>
      </c>
      <c r="I1385" s="26" t="s">
        <v>2405</v>
      </c>
    </row>
    <row r="1386" hidden="1">
      <c r="A1386" s="26">
        <v>1527.0</v>
      </c>
      <c r="B1386" s="26" t="s">
        <v>54</v>
      </c>
      <c r="C1386" s="26" t="s">
        <v>1912</v>
      </c>
      <c r="D1386" s="28"/>
      <c r="E1386" s="160" t="s">
        <v>66</v>
      </c>
      <c r="F1386" s="160" t="s">
        <v>66</v>
      </c>
      <c r="G1386" s="160" t="s">
        <v>66</v>
      </c>
      <c r="H1386" s="160" t="s">
        <v>66</v>
      </c>
      <c r="I1386" s="26"/>
    </row>
    <row r="1387" hidden="1">
      <c r="A1387" s="26">
        <v>1528.0</v>
      </c>
      <c r="B1387" s="26" t="s">
        <v>54</v>
      </c>
      <c r="C1387" s="26" t="s">
        <v>1857</v>
      </c>
      <c r="D1387" s="28"/>
      <c r="E1387" s="160" t="s">
        <v>66</v>
      </c>
      <c r="F1387" s="160" t="s">
        <v>66</v>
      </c>
      <c r="G1387" s="160" t="s">
        <v>66</v>
      </c>
      <c r="H1387" s="160" t="s">
        <v>66</v>
      </c>
      <c r="I1387" s="26" t="s">
        <v>2406</v>
      </c>
    </row>
    <row r="1388" hidden="1">
      <c r="A1388" s="26">
        <v>1529.0</v>
      </c>
      <c r="B1388" s="26" t="s">
        <v>54</v>
      </c>
      <c r="C1388" s="26" t="s">
        <v>1913</v>
      </c>
      <c r="D1388" s="28"/>
      <c r="E1388" s="160" t="s">
        <v>66</v>
      </c>
      <c r="F1388" s="160" t="s">
        <v>66</v>
      </c>
      <c r="G1388" s="160" t="s">
        <v>66</v>
      </c>
      <c r="H1388" s="160" t="s">
        <v>66</v>
      </c>
      <c r="I1388" s="26" t="s">
        <v>2407</v>
      </c>
    </row>
    <row r="1389" hidden="1">
      <c r="A1389" s="26">
        <v>1530.0</v>
      </c>
      <c r="B1389" s="26" t="s">
        <v>54</v>
      </c>
      <c r="C1389" s="26" t="s">
        <v>1914</v>
      </c>
      <c r="D1389" s="28"/>
      <c r="E1389" s="160" t="s">
        <v>66</v>
      </c>
      <c r="F1389" s="160" t="s">
        <v>66</v>
      </c>
      <c r="G1389" s="160" t="s">
        <v>66</v>
      </c>
      <c r="H1389" s="160" t="s">
        <v>66</v>
      </c>
      <c r="I1389" s="26" t="s">
        <v>2408</v>
      </c>
    </row>
    <row r="1390" hidden="1">
      <c r="A1390" s="26">
        <v>1531.0</v>
      </c>
      <c r="B1390" s="26" t="s">
        <v>54</v>
      </c>
      <c r="C1390" s="26" t="s">
        <v>1915</v>
      </c>
      <c r="D1390" s="28"/>
      <c r="E1390" s="160" t="s">
        <v>66</v>
      </c>
      <c r="F1390" s="160" t="s">
        <v>66</v>
      </c>
      <c r="G1390" s="160" t="s">
        <v>66</v>
      </c>
      <c r="H1390" s="160" t="s">
        <v>66</v>
      </c>
      <c r="I1390" s="26" t="s">
        <v>2409</v>
      </c>
    </row>
    <row r="1391" hidden="1">
      <c r="A1391" s="26">
        <v>1532.0</v>
      </c>
      <c r="B1391" s="26" t="s">
        <v>54</v>
      </c>
      <c r="C1391" s="26" t="s">
        <v>1917</v>
      </c>
      <c r="D1391" s="28"/>
      <c r="E1391" s="160" t="s">
        <v>66</v>
      </c>
      <c r="F1391" s="160" t="s">
        <v>66</v>
      </c>
      <c r="G1391" s="160" t="s">
        <v>66</v>
      </c>
      <c r="H1391" s="160" t="s">
        <v>66</v>
      </c>
      <c r="I1391" s="26" t="s">
        <v>2410</v>
      </c>
    </row>
    <row r="1392" hidden="1">
      <c r="A1392" s="26">
        <v>1533.0</v>
      </c>
      <c r="B1392" s="26" t="s">
        <v>54</v>
      </c>
      <c r="C1392" s="26" t="s">
        <v>1918</v>
      </c>
      <c r="D1392" s="28"/>
      <c r="E1392" s="160" t="s">
        <v>66</v>
      </c>
      <c r="F1392" s="160" t="s">
        <v>66</v>
      </c>
      <c r="G1392" s="160" t="s">
        <v>66</v>
      </c>
      <c r="H1392" s="160" t="s">
        <v>66</v>
      </c>
      <c r="I1392" s="26"/>
    </row>
    <row r="1393" hidden="1">
      <c r="A1393" s="26">
        <v>1534.0</v>
      </c>
      <c r="B1393" s="26" t="s">
        <v>54</v>
      </c>
      <c r="C1393" s="26" t="s">
        <v>1919</v>
      </c>
      <c r="D1393" s="28"/>
      <c r="E1393" s="160" t="s">
        <v>66</v>
      </c>
      <c r="F1393" s="160" t="s">
        <v>66</v>
      </c>
      <c r="G1393" s="160" t="s">
        <v>66</v>
      </c>
      <c r="H1393" s="160" t="s">
        <v>66</v>
      </c>
      <c r="I1393" s="26" t="s">
        <v>2412</v>
      </c>
    </row>
    <row r="1394" hidden="1">
      <c r="A1394" s="26">
        <v>1535.0</v>
      </c>
      <c r="B1394" s="26" t="s">
        <v>54</v>
      </c>
      <c r="C1394" s="26" t="s">
        <v>1920</v>
      </c>
      <c r="D1394" s="28"/>
      <c r="E1394" s="160" t="s">
        <v>66</v>
      </c>
      <c r="F1394" s="160" t="s">
        <v>66</v>
      </c>
      <c r="G1394" s="160" t="s">
        <v>66</v>
      </c>
      <c r="H1394" s="160" t="s">
        <v>66</v>
      </c>
      <c r="I1394" s="26" t="s">
        <v>1548</v>
      </c>
    </row>
    <row r="1395" hidden="1">
      <c r="A1395" s="26">
        <v>1536.0</v>
      </c>
      <c r="B1395" s="26" t="s">
        <v>54</v>
      </c>
      <c r="C1395" s="26" t="s">
        <v>1921</v>
      </c>
      <c r="D1395" s="28"/>
      <c r="E1395" s="160" t="s">
        <v>66</v>
      </c>
      <c r="F1395" s="160" t="s">
        <v>66</v>
      </c>
      <c r="G1395" s="160" t="s">
        <v>66</v>
      </c>
      <c r="H1395" s="160" t="s">
        <v>66</v>
      </c>
      <c r="I1395" s="26" t="s">
        <v>2414</v>
      </c>
    </row>
    <row r="1396" hidden="1">
      <c r="A1396" s="26">
        <v>1537.0</v>
      </c>
      <c r="B1396" s="26" t="s">
        <v>54</v>
      </c>
      <c r="C1396" s="26" t="s">
        <v>1923</v>
      </c>
      <c r="D1396" s="28"/>
      <c r="E1396" s="160" t="s">
        <v>66</v>
      </c>
      <c r="F1396" s="160" t="s">
        <v>66</v>
      </c>
      <c r="G1396" s="160" t="s">
        <v>66</v>
      </c>
      <c r="H1396" s="160" t="s">
        <v>66</v>
      </c>
      <c r="I1396" s="26" t="s">
        <v>2415</v>
      </c>
    </row>
    <row r="1397" hidden="1">
      <c r="A1397" s="26">
        <v>1538.0</v>
      </c>
      <c r="B1397" s="26" t="s">
        <v>54</v>
      </c>
      <c r="C1397" s="26" t="s">
        <v>1924</v>
      </c>
      <c r="D1397" s="28"/>
      <c r="E1397" s="160" t="s">
        <v>66</v>
      </c>
      <c r="F1397" s="160" t="s">
        <v>66</v>
      </c>
      <c r="G1397" s="160" t="s">
        <v>66</v>
      </c>
      <c r="H1397" s="160" t="s">
        <v>66</v>
      </c>
      <c r="I1397" s="26" t="s">
        <v>2416</v>
      </c>
    </row>
    <row r="1398" hidden="1">
      <c r="A1398" s="26">
        <v>1539.0</v>
      </c>
      <c r="B1398" s="26" t="s">
        <v>54</v>
      </c>
      <c r="C1398" s="26" t="s">
        <v>1925</v>
      </c>
      <c r="D1398" s="28"/>
      <c r="E1398" s="160" t="s">
        <v>66</v>
      </c>
      <c r="F1398" s="160" t="s">
        <v>66</v>
      </c>
      <c r="G1398" s="160" t="s">
        <v>66</v>
      </c>
      <c r="H1398" s="160" t="s">
        <v>66</v>
      </c>
      <c r="I1398" s="26" t="s">
        <v>2417</v>
      </c>
    </row>
    <row r="1399" hidden="1">
      <c r="A1399" s="26">
        <v>1540.0</v>
      </c>
      <c r="B1399" s="26" t="s">
        <v>54</v>
      </c>
      <c r="C1399" s="26" t="s">
        <v>1926</v>
      </c>
      <c r="D1399" s="28"/>
      <c r="E1399" s="160" t="s">
        <v>66</v>
      </c>
      <c r="F1399" s="160" t="s">
        <v>66</v>
      </c>
      <c r="G1399" s="160" t="s">
        <v>66</v>
      </c>
      <c r="H1399" s="160" t="s">
        <v>66</v>
      </c>
      <c r="I1399" s="26" t="s">
        <v>2418</v>
      </c>
    </row>
    <row r="1400" hidden="1">
      <c r="A1400" s="26">
        <v>1541.0</v>
      </c>
      <c r="B1400" s="26" t="s">
        <v>54</v>
      </c>
      <c r="C1400" s="26" t="s">
        <v>1927</v>
      </c>
      <c r="D1400" s="28"/>
      <c r="E1400" s="160" t="s">
        <v>66</v>
      </c>
      <c r="F1400" s="160" t="s">
        <v>66</v>
      </c>
      <c r="G1400" s="160" t="s">
        <v>66</v>
      </c>
      <c r="H1400" s="160" t="s">
        <v>66</v>
      </c>
      <c r="I1400" s="26" t="s">
        <v>2419</v>
      </c>
    </row>
    <row r="1401" hidden="1">
      <c r="A1401" s="26">
        <v>1542.0</v>
      </c>
      <c r="B1401" s="26" t="s">
        <v>54</v>
      </c>
      <c r="C1401" s="26" t="s">
        <v>1928</v>
      </c>
      <c r="D1401" s="28"/>
      <c r="E1401" s="160" t="s">
        <v>66</v>
      </c>
      <c r="F1401" s="160" t="s">
        <v>66</v>
      </c>
      <c r="G1401" s="160" t="s">
        <v>66</v>
      </c>
      <c r="H1401" s="160" t="s">
        <v>66</v>
      </c>
      <c r="I1401" s="26"/>
    </row>
    <row r="1402" hidden="1">
      <c r="A1402" s="26">
        <v>1543.0</v>
      </c>
      <c r="B1402" s="26" t="s">
        <v>54</v>
      </c>
      <c r="C1402" s="26" t="s">
        <v>1930</v>
      </c>
      <c r="D1402" s="28"/>
      <c r="E1402" s="160" t="s">
        <v>66</v>
      </c>
      <c r="F1402" s="160" t="s">
        <v>66</v>
      </c>
      <c r="G1402" s="160" t="s">
        <v>66</v>
      </c>
      <c r="H1402" s="160" t="s">
        <v>66</v>
      </c>
      <c r="I1402" s="26"/>
    </row>
    <row r="1403" hidden="1">
      <c r="A1403" s="26">
        <v>1544.0</v>
      </c>
      <c r="B1403" s="26" t="s">
        <v>54</v>
      </c>
      <c r="C1403" s="26" t="s">
        <v>122</v>
      </c>
      <c r="D1403" s="28"/>
      <c r="E1403" s="160" t="s">
        <v>66</v>
      </c>
      <c r="F1403" s="160" t="s">
        <v>66</v>
      </c>
      <c r="G1403" s="160" t="s">
        <v>66</v>
      </c>
      <c r="H1403" s="160" t="s">
        <v>66</v>
      </c>
      <c r="I1403" s="26"/>
    </row>
    <row r="1404" hidden="1">
      <c r="A1404" s="26">
        <v>1545.0</v>
      </c>
      <c r="B1404" s="26" t="s">
        <v>54</v>
      </c>
      <c r="C1404" s="26" t="s">
        <v>1753</v>
      </c>
      <c r="D1404" s="28"/>
      <c r="E1404" s="160" t="s">
        <v>66</v>
      </c>
      <c r="F1404" s="160" t="s">
        <v>66</v>
      </c>
      <c r="G1404" s="160" t="s">
        <v>66</v>
      </c>
      <c r="H1404" s="160" t="s">
        <v>66</v>
      </c>
      <c r="I1404" s="26" t="s">
        <v>2284</v>
      </c>
    </row>
    <row r="1405" hidden="1">
      <c r="A1405" s="26">
        <v>1547.0</v>
      </c>
      <c r="B1405" s="26" t="s">
        <v>54</v>
      </c>
      <c r="C1405" s="26" t="s">
        <v>1931</v>
      </c>
      <c r="D1405" s="28"/>
      <c r="E1405" s="160" t="s">
        <v>66</v>
      </c>
      <c r="F1405" s="160" t="s">
        <v>66</v>
      </c>
      <c r="G1405" s="160" t="s">
        <v>66</v>
      </c>
      <c r="H1405" s="160" t="s">
        <v>66</v>
      </c>
      <c r="I1405" s="26" t="s">
        <v>2422</v>
      </c>
    </row>
    <row r="1406" hidden="1">
      <c r="A1406" s="26">
        <v>1549.0</v>
      </c>
      <c r="B1406" s="26" t="s">
        <v>54</v>
      </c>
      <c r="C1406" s="26" t="s">
        <v>1933</v>
      </c>
      <c r="D1406" s="28"/>
      <c r="E1406" s="160" t="s">
        <v>66</v>
      </c>
      <c r="F1406" s="160" t="s">
        <v>66</v>
      </c>
      <c r="G1406" s="160" t="s">
        <v>66</v>
      </c>
      <c r="H1406" s="160" t="s">
        <v>66</v>
      </c>
      <c r="I1406" s="26" t="s">
        <v>2423</v>
      </c>
    </row>
    <row r="1407" hidden="1">
      <c r="A1407" s="26">
        <v>1550.0</v>
      </c>
      <c r="B1407" s="26" t="s">
        <v>54</v>
      </c>
      <c r="C1407" s="26" t="s">
        <v>1934</v>
      </c>
      <c r="D1407" s="28"/>
      <c r="E1407" s="160" t="s">
        <v>66</v>
      </c>
      <c r="F1407" s="160" t="s">
        <v>66</v>
      </c>
      <c r="G1407" s="160" t="s">
        <v>66</v>
      </c>
      <c r="H1407" s="160" t="s">
        <v>66</v>
      </c>
      <c r="I1407" s="26" t="s">
        <v>2424</v>
      </c>
    </row>
    <row r="1408" hidden="1">
      <c r="A1408" s="26">
        <v>1551.0</v>
      </c>
      <c r="B1408" s="26" t="s">
        <v>54</v>
      </c>
      <c r="C1408" s="26" t="s">
        <v>1935</v>
      </c>
      <c r="D1408" s="28"/>
      <c r="E1408" s="160" t="s">
        <v>66</v>
      </c>
      <c r="F1408" s="160" t="s">
        <v>66</v>
      </c>
      <c r="G1408" s="160" t="s">
        <v>66</v>
      </c>
      <c r="H1408" s="160" t="s">
        <v>66</v>
      </c>
      <c r="I1408" s="26" t="s">
        <v>2425</v>
      </c>
    </row>
    <row r="1409" hidden="1">
      <c r="A1409" s="26">
        <v>1552.0</v>
      </c>
      <c r="B1409" s="26" t="s">
        <v>54</v>
      </c>
      <c r="C1409" s="26" t="s">
        <v>1936</v>
      </c>
      <c r="D1409" s="28"/>
      <c r="E1409" s="160" t="s">
        <v>66</v>
      </c>
      <c r="F1409" s="160" t="s">
        <v>66</v>
      </c>
      <c r="G1409" s="160" t="s">
        <v>66</v>
      </c>
      <c r="H1409" s="160" t="s">
        <v>66</v>
      </c>
      <c r="I1409" s="26" t="s">
        <v>2426</v>
      </c>
    </row>
    <row r="1410" hidden="1">
      <c r="A1410" s="26">
        <v>1552.0</v>
      </c>
      <c r="B1410" s="26" t="s">
        <v>54</v>
      </c>
      <c r="C1410" s="26" t="s">
        <v>1936</v>
      </c>
      <c r="D1410" s="28"/>
      <c r="E1410" s="160" t="s">
        <v>66</v>
      </c>
      <c r="F1410" s="160" t="s">
        <v>66</v>
      </c>
      <c r="G1410" s="160" t="s">
        <v>66</v>
      </c>
      <c r="H1410" s="160" t="s">
        <v>66</v>
      </c>
      <c r="I1410" s="26"/>
    </row>
    <row r="1411" hidden="1">
      <c r="A1411" s="26">
        <v>1553.0</v>
      </c>
      <c r="B1411" s="26" t="s">
        <v>54</v>
      </c>
      <c r="C1411" s="26" t="s">
        <v>1937</v>
      </c>
      <c r="D1411" s="28"/>
      <c r="E1411" s="160" t="s">
        <v>66</v>
      </c>
      <c r="F1411" s="160" t="s">
        <v>66</v>
      </c>
      <c r="G1411" s="160" t="s">
        <v>66</v>
      </c>
      <c r="H1411" s="160" t="s">
        <v>66</v>
      </c>
      <c r="I1411" s="26"/>
    </row>
    <row r="1412" hidden="1">
      <c r="A1412" s="26">
        <v>1553.0</v>
      </c>
      <c r="B1412" s="26" t="s">
        <v>54</v>
      </c>
      <c r="C1412" s="26" t="s">
        <v>1937</v>
      </c>
      <c r="D1412" s="28"/>
      <c r="E1412" s="160" t="s">
        <v>66</v>
      </c>
      <c r="F1412" s="160" t="s">
        <v>66</v>
      </c>
      <c r="G1412" s="160" t="s">
        <v>66</v>
      </c>
      <c r="H1412" s="160" t="s">
        <v>66</v>
      </c>
      <c r="I1412" s="26" t="s">
        <v>2427</v>
      </c>
    </row>
    <row r="1413" hidden="1">
      <c r="A1413" s="26">
        <v>1554.0</v>
      </c>
      <c r="B1413" s="26" t="s">
        <v>54</v>
      </c>
      <c r="C1413" s="26" t="s">
        <v>1939</v>
      </c>
      <c r="D1413" s="28"/>
      <c r="E1413" s="160" t="s">
        <v>66</v>
      </c>
      <c r="F1413" s="160" t="s">
        <v>66</v>
      </c>
      <c r="G1413" s="160" t="s">
        <v>66</v>
      </c>
      <c r="H1413" s="160" t="s">
        <v>66</v>
      </c>
      <c r="I1413" s="26"/>
    </row>
    <row r="1414" hidden="1">
      <c r="A1414" s="26">
        <v>1554.0</v>
      </c>
      <c r="B1414" s="26" t="s">
        <v>54</v>
      </c>
      <c r="C1414" s="26" t="s">
        <v>1939</v>
      </c>
      <c r="D1414" s="28"/>
      <c r="E1414" s="160" t="s">
        <v>66</v>
      </c>
      <c r="F1414" s="160" t="s">
        <v>66</v>
      </c>
      <c r="G1414" s="160" t="s">
        <v>66</v>
      </c>
      <c r="H1414" s="160" t="s">
        <v>66</v>
      </c>
      <c r="I1414" s="26" t="s">
        <v>2428</v>
      </c>
    </row>
    <row r="1415" hidden="1">
      <c r="A1415" s="26">
        <v>1555.0</v>
      </c>
      <c r="B1415" s="26" t="s">
        <v>54</v>
      </c>
      <c r="C1415" s="26" t="s">
        <v>1940</v>
      </c>
      <c r="D1415" s="28"/>
      <c r="E1415" s="160" t="s">
        <v>66</v>
      </c>
      <c r="F1415" s="160" t="s">
        <v>66</v>
      </c>
      <c r="G1415" s="160" t="s">
        <v>66</v>
      </c>
      <c r="H1415" s="160" t="s">
        <v>66</v>
      </c>
      <c r="I1415" s="26"/>
    </row>
    <row r="1416" hidden="1">
      <c r="A1416" s="26">
        <v>1555.0</v>
      </c>
      <c r="B1416" s="26" t="s">
        <v>54</v>
      </c>
      <c r="C1416" s="26" t="s">
        <v>1940</v>
      </c>
      <c r="D1416" s="28"/>
      <c r="E1416" s="160" t="s">
        <v>66</v>
      </c>
      <c r="F1416" s="160" t="s">
        <v>66</v>
      </c>
      <c r="G1416" s="160" t="s">
        <v>66</v>
      </c>
      <c r="H1416" s="160" t="s">
        <v>66</v>
      </c>
      <c r="I1416" s="26" t="s">
        <v>2429</v>
      </c>
    </row>
    <row r="1417" hidden="1">
      <c r="A1417" s="26">
        <v>1556.0</v>
      </c>
      <c r="B1417" s="26" t="s">
        <v>54</v>
      </c>
      <c r="C1417" s="26" t="s">
        <v>1941</v>
      </c>
      <c r="D1417" s="28"/>
      <c r="E1417" s="160" t="s">
        <v>66</v>
      </c>
      <c r="F1417" s="160" t="s">
        <v>66</v>
      </c>
      <c r="G1417" s="160" t="s">
        <v>66</v>
      </c>
      <c r="H1417" s="160" t="s">
        <v>66</v>
      </c>
      <c r="I1417" s="26"/>
    </row>
    <row r="1418" hidden="1">
      <c r="A1418" s="26">
        <v>1556.0</v>
      </c>
      <c r="B1418" s="26" t="s">
        <v>54</v>
      </c>
      <c r="C1418" s="26" t="s">
        <v>1941</v>
      </c>
      <c r="D1418" s="28"/>
      <c r="E1418" s="160" t="s">
        <v>66</v>
      </c>
      <c r="F1418" s="160" t="s">
        <v>66</v>
      </c>
      <c r="G1418" s="160" t="s">
        <v>66</v>
      </c>
      <c r="H1418" s="160" t="s">
        <v>66</v>
      </c>
      <c r="I1418" s="26" t="s">
        <v>2430</v>
      </c>
    </row>
    <row r="1419" hidden="1">
      <c r="A1419" s="26">
        <v>1557.0</v>
      </c>
      <c r="B1419" s="26" t="s">
        <v>54</v>
      </c>
      <c r="C1419" s="26" t="s">
        <v>1943</v>
      </c>
      <c r="D1419" s="28"/>
      <c r="E1419" s="160" t="s">
        <v>66</v>
      </c>
      <c r="F1419" s="160" t="s">
        <v>66</v>
      </c>
      <c r="G1419" s="160" t="s">
        <v>66</v>
      </c>
      <c r="H1419" s="160" t="s">
        <v>66</v>
      </c>
      <c r="I1419" s="26"/>
    </row>
    <row r="1420" hidden="1">
      <c r="A1420" s="26">
        <v>1557.0</v>
      </c>
      <c r="B1420" s="26" t="s">
        <v>54</v>
      </c>
      <c r="C1420" s="26" t="s">
        <v>1943</v>
      </c>
      <c r="D1420" s="28"/>
      <c r="E1420" s="160" t="s">
        <v>66</v>
      </c>
      <c r="F1420" s="160" t="s">
        <v>66</v>
      </c>
      <c r="G1420" s="160" t="s">
        <v>66</v>
      </c>
      <c r="H1420" s="160" t="s">
        <v>66</v>
      </c>
      <c r="I1420" s="26" t="s">
        <v>2431</v>
      </c>
    </row>
    <row r="1421" hidden="1">
      <c r="A1421" s="26">
        <v>1558.0</v>
      </c>
      <c r="B1421" s="26" t="s">
        <v>54</v>
      </c>
      <c r="C1421" s="26" t="s">
        <v>1944</v>
      </c>
      <c r="D1421" s="28"/>
      <c r="E1421" s="160" t="s">
        <v>66</v>
      </c>
      <c r="F1421" s="160" t="s">
        <v>66</v>
      </c>
      <c r="G1421" s="160" t="s">
        <v>66</v>
      </c>
      <c r="H1421" s="160" t="s">
        <v>66</v>
      </c>
      <c r="I1421" s="26"/>
    </row>
    <row r="1422" hidden="1">
      <c r="A1422" s="26">
        <v>1558.0</v>
      </c>
      <c r="B1422" s="26" t="s">
        <v>54</v>
      </c>
      <c r="C1422" s="26" t="s">
        <v>1944</v>
      </c>
      <c r="D1422" s="28"/>
      <c r="E1422" s="160" t="s">
        <v>66</v>
      </c>
      <c r="F1422" s="160" t="s">
        <v>66</v>
      </c>
      <c r="G1422" s="160" t="s">
        <v>66</v>
      </c>
      <c r="H1422" s="160" t="s">
        <v>66</v>
      </c>
      <c r="I1422" s="26" t="s">
        <v>2298</v>
      </c>
    </row>
    <row r="1423" hidden="1">
      <c r="A1423" s="26">
        <v>1560.0</v>
      </c>
      <c r="B1423" s="26" t="s">
        <v>54</v>
      </c>
      <c r="C1423" s="26" t="s">
        <v>1946</v>
      </c>
      <c r="D1423" s="28"/>
      <c r="E1423" s="160" t="s">
        <v>66</v>
      </c>
      <c r="F1423" s="160" t="s">
        <v>66</v>
      </c>
      <c r="G1423" s="160" t="s">
        <v>66</v>
      </c>
      <c r="H1423" s="160" t="s">
        <v>66</v>
      </c>
      <c r="I1423" s="26" t="s">
        <v>2423</v>
      </c>
    </row>
    <row r="1424" hidden="1">
      <c r="A1424" s="26">
        <v>1561.0</v>
      </c>
      <c r="B1424" s="26" t="s">
        <v>54</v>
      </c>
      <c r="C1424" s="26" t="s">
        <v>1947</v>
      </c>
      <c r="D1424" s="28"/>
      <c r="E1424" s="160" t="s">
        <v>66</v>
      </c>
      <c r="F1424" s="160" t="s">
        <v>66</v>
      </c>
      <c r="G1424" s="160" t="s">
        <v>66</v>
      </c>
      <c r="H1424" s="160" t="s">
        <v>66</v>
      </c>
      <c r="I1424" s="26"/>
    </row>
    <row r="1425" hidden="1">
      <c r="A1425" s="26">
        <v>1562.0</v>
      </c>
      <c r="B1425" s="26" t="s">
        <v>54</v>
      </c>
      <c r="C1425" s="26" t="s">
        <v>1948</v>
      </c>
      <c r="D1425" s="28"/>
      <c r="E1425" s="160" t="s">
        <v>66</v>
      </c>
      <c r="F1425" s="160" t="s">
        <v>66</v>
      </c>
      <c r="G1425" s="160" t="s">
        <v>66</v>
      </c>
      <c r="H1425" s="160" t="s">
        <v>66</v>
      </c>
      <c r="I1425" s="26" t="s">
        <v>2432</v>
      </c>
    </row>
    <row r="1426" hidden="1">
      <c r="A1426" s="26">
        <v>1563.0</v>
      </c>
      <c r="B1426" s="26" t="s">
        <v>54</v>
      </c>
      <c r="C1426" s="26" t="s">
        <v>1949</v>
      </c>
      <c r="D1426" s="28"/>
      <c r="E1426" s="160" t="s">
        <v>66</v>
      </c>
      <c r="F1426" s="160" t="s">
        <v>66</v>
      </c>
      <c r="G1426" s="160" t="s">
        <v>66</v>
      </c>
      <c r="H1426" s="160" t="s">
        <v>66</v>
      </c>
      <c r="I1426" s="26" t="s">
        <v>2433</v>
      </c>
    </row>
    <row r="1427" hidden="1">
      <c r="A1427" s="26">
        <v>1564.0</v>
      </c>
      <c r="B1427" s="26" t="s">
        <v>54</v>
      </c>
      <c r="C1427" s="26" t="s">
        <v>1950</v>
      </c>
      <c r="D1427" s="28"/>
      <c r="E1427" s="160" t="s">
        <v>66</v>
      </c>
      <c r="F1427" s="160" t="s">
        <v>66</v>
      </c>
      <c r="G1427" s="160" t="s">
        <v>66</v>
      </c>
      <c r="H1427" s="160" t="s">
        <v>66</v>
      </c>
      <c r="I1427" s="26" t="s">
        <v>2434</v>
      </c>
    </row>
    <row r="1428" hidden="1">
      <c r="A1428" s="26">
        <v>1565.0</v>
      </c>
      <c r="B1428" s="26" t="s">
        <v>54</v>
      </c>
      <c r="C1428" s="26" t="s">
        <v>1951</v>
      </c>
      <c r="D1428" s="28"/>
      <c r="E1428" s="160" t="s">
        <v>66</v>
      </c>
      <c r="F1428" s="160" t="s">
        <v>66</v>
      </c>
      <c r="G1428" s="160" t="s">
        <v>66</v>
      </c>
      <c r="H1428" s="160" t="s">
        <v>66</v>
      </c>
      <c r="I1428" s="26" t="s">
        <v>2435</v>
      </c>
    </row>
    <row r="1429" hidden="1">
      <c r="A1429" s="26">
        <v>1566.0</v>
      </c>
      <c r="B1429" s="26" t="s">
        <v>54</v>
      </c>
      <c r="C1429" s="26" t="s">
        <v>1952</v>
      </c>
      <c r="D1429" s="28"/>
      <c r="E1429" s="160" t="s">
        <v>66</v>
      </c>
      <c r="F1429" s="160" t="s">
        <v>66</v>
      </c>
      <c r="G1429" s="160" t="s">
        <v>66</v>
      </c>
      <c r="H1429" s="160" t="s">
        <v>66</v>
      </c>
      <c r="I1429" s="26" t="s">
        <v>2436</v>
      </c>
    </row>
    <row r="1430" hidden="1">
      <c r="A1430" s="26">
        <v>1567.0</v>
      </c>
      <c r="B1430" s="26" t="s">
        <v>54</v>
      </c>
      <c r="C1430" s="26" t="s">
        <v>1954</v>
      </c>
      <c r="D1430" s="28"/>
      <c r="E1430" s="160" t="s">
        <v>66</v>
      </c>
      <c r="F1430" s="160" t="s">
        <v>66</v>
      </c>
      <c r="G1430" s="160" t="s">
        <v>66</v>
      </c>
      <c r="H1430" s="160" t="s">
        <v>66</v>
      </c>
      <c r="I1430" s="26" t="s">
        <v>2437</v>
      </c>
    </row>
    <row r="1431" hidden="1">
      <c r="A1431" s="26">
        <v>1568.0</v>
      </c>
      <c r="B1431" s="26" t="s">
        <v>54</v>
      </c>
      <c r="C1431" s="26" t="s">
        <v>1955</v>
      </c>
      <c r="D1431" s="28"/>
      <c r="E1431" s="160" t="s">
        <v>66</v>
      </c>
      <c r="F1431" s="160" t="s">
        <v>66</v>
      </c>
      <c r="G1431" s="160" t="s">
        <v>66</v>
      </c>
      <c r="H1431" s="160" t="s">
        <v>66</v>
      </c>
      <c r="I1431" s="26" t="s">
        <v>2438</v>
      </c>
    </row>
    <row r="1432" hidden="1">
      <c r="A1432" s="26">
        <v>1569.0</v>
      </c>
      <c r="B1432" s="26" t="s">
        <v>54</v>
      </c>
      <c r="C1432" s="26" t="s">
        <v>1956</v>
      </c>
      <c r="D1432" s="28"/>
      <c r="E1432" s="160" t="s">
        <v>66</v>
      </c>
      <c r="F1432" s="160" t="s">
        <v>66</v>
      </c>
      <c r="G1432" s="160" t="s">
        <v>66</v>
      </c>
      <c r="H1432" s="160" t="s">
        <v>66</v>
      </c>
      <c r="I1432" s="26" t="s">
        <v>2439</v>
      </c>
    </row>
    <row r="1433" hidden="1">
      <c r="A1433" s="26">
        <v>1570.0</v>
      </c>
      <c r="B1433" s="26" t="s">
        <v>54</v>
      </c>
      <c r="C1433" s="26" t="s">
        <v>1957</v>
      </c>
      <c r="D1433" s="28"/>
      <c r="E1433" s="160" t="s">
        <v>66</v>
      </c>
      <c r="F1433" s="160" t="s">
        <v>66</v>
      </c>
      <c r="G1433" s="160" t="s">
        <v>66</v>
      </c>
      <c r="H1433" s="160" t="s">
        <v>66</v>
      </c>
      <c r="I1433" s="26" t="s">
        <v>2440</v>
      </c>
    </row>
    <row r="1434" hidden="1">
      <c r="A1434" s="26">
        <v>1571.0</v>
      </c>
      <c r="B1434" s="26" t="s">
        <v>54</v>
      </c>
      <c r="C1434" s="26" t="s">
        <v>1959</v>
      </c>
      <c r="D1434" s="28"/>
      <c r="E1434" s="160" t="s">
        <v>66</v>
      </c>
      <c r="F1434" s="160" t="s">
        <v>66</v>
      </c>
      <c r="G1434" s="160" t="s">
        <v>66</v>
      </c>
      <c r="H1434" s="160" t="s">
        <v>66</v>
      </c>
      <c r="I1434" s="26" t="s">
        <v>2441</v>
      </c>
    </row>
    <row r="1435" hidden="1">
      <c r="A1435" s="26">
        <v>1574.0</v>
      </c>
      <c r="B1435" s="26" t="s">
        <v>54</v>
      </c>
      <c r="C1435" s="26" t="s">
        <v>233</v>
      </c>
      <c r="D1435" s="28"/>
      <c r="E1435" s="160" t="s">
        <v>66</v>
      </c>
      <c r="F1435" s="160" t="s">
        <v>66</v>
      </c>
      <c r="G1435" s="160" t="s">
        <v>66</v>
      </c>
      <c r="H1435" s="160" t="s">
        <v>66</v>
      </c>
      <c r="I1435" s="26" t="s">
        <v>2442</v>
      </c>
    </row>
    <row r="1436" hidden="1">
      <c r="A1436" s="26">
        <v>1575.0</v>
      </c>
      <c r="B1436" s="26" t="s">
        <v>54</v>
      </c>
      <c r="C1436" s="26" t="s">
        <v>1960</v>
      </c>
      <c r="D1436" s="28"/>
      <c r="E1436" s="160" t="s">
        <v>66</v>
      </c>
      <c r="F1436" s="160" t="s">
        <v>66</v>
      </c>
      <c r="G1436" s="160" t="s">
        <v>66</v>
      </c>
      <c r="H1436" s="160" t="s">
        <v>66</v>
      </c>
      <c r="I1436" s="26" t="s">
        <v>2443</v>
      </c>
    </row>
    <row r="1437" hidden="1">
      <c r="A1437" s="26">
        <v>1577.0</v>
      </c>
      <c r="B1437" s="26" t="s">
        <v>54</v>
      </c>
      <c r="C1437" s="26" t="s">
        <v>1533</v>
      </c>
      <c r="D1437" s="28"/>
      <c r="E1437" s="160" t="s">
        <v>66</v>
      </c>
      <c r="F1437" s="160" t="s">
        <v>66</v>
      </c>
      <c r="G1437" s="160" t="s">
        <v>66</v>
      </c>
      <c r="H1437" s="160" t="s">
        <v>66</v>
      </c>
      <c r="I1437" s="26"/>
    </row>
    <row r="1438" hidden="1">
      <c r="A1438" s="26">
        <v>1578.0</v>
      </c>
      <c r="B1438" s="26" t="s">
        <v>54</v>
      </c>
      <c r="C1438" s="26" t="s">
        <v>202</v>
      </c>
      <c r="D1438" s="28"/>
      <c r="E1438" s="160" t="s">
        <v>66</v>
      </c>
      <c r="F1438" s="160" t="s">
        <v>66</v>
      </c>
      <c r="G1438" s="160" t="s">
        <v>66</v>
      </c>
      <c r="H1438" s="160" t="s">
        <v>66</v>
      </c>
      <c r="I1438" s="26" t="s">
        <v>2444</v>
      </c>
    </row>
    <row r="1439" hidden="1">
      <c r="A1439" s="26">
        <v>1579.0</v>
      </c>
      <c r="B1439" s="26" t="s">
        <v>54</v>
      </c>
      <c r="C1439" s="26" t="s">
        <v>1857</v>
      </c>
      <c r="D1439" s="28"/>
      <c r="E1439" s="160" t="s">
        <v>66</v>
      </c>
      <c r="F1439" s="160" t="s">
        <v>66</v>
      </c>
      <c r="G1439" s="160" t="s">
        <v>66</v>
      </c>
      <c r="H1439" s="160" t="s">
        <v>66</v>
      </c>
      <c r="I1439" s="26" t="s">
        <v>2365</v>
      </c>
    </row>
    <row r="1440" hidden="1">
      <c r="A1440" s="26">
        <v>1580.0</v>
      </c>
      <c r="B1440" s="26" t="s">
        <v>54</v>
      </c>
      <c r="C1440" s="26" t="s">
        <v>1962</v>
      </c>
      <c r="D1440" s="28"/>
      <c r="E1440" s="160" t="s">
        <v>66</v>
      </c>
      <c r="F1440" s="160" t="s">
        <v>66</v>
      </c>
      <c r="G1440" s="160" t="s">
        <v>66</v>
      </c>
      <c r="H1440" s="160" t="s">
        <v>66</v>
      </c>
      <c r="I1440" s="26" t="s">
        <v>620</v>
      </c>
    </row>
    <row r="1441" hidden="1">
      <c r="A1441" s="26">
        <v>1581.0</v>
      </c>
      <c r="B1441" s="26" t="s">
        <v>54</v>
      </c>
      <c r="C1441" s="26" t="s">
        <v>1963</v>
      </c>
      <c r="D1441" s="28"/>
      <c r="E1441" s="160" t="s">
        <v>66</v>
      </c>
      <c r="F1441" s="160" t="s">
        <v>66</v>
      </c>
      <c r="G1441" s="160" t="s">
        <v>66</v>
      </c>
      <c r="H1441" s="160" t="s">
        <v>66</v>
      </c>
      <c r="I1441" s="26" t="s">
        <v>2445</v>
      </c>
    </row>
    <row r="1442" hidden="1">
      <c r="A1442" s="26">
        <v>1582.0</v>
      </c>
      <c r="B1442" s="26" t="s">
        <v>54</v>
      </c>
      <c r="C1442" s="26" t="s">
        <v>1910</v>
      </c>
      <c r="D1442" s="28"/>
      <c r="E1442" s="160" t="s">
        <v>66</v>
      </c>
      <c r="F1442" s="160" t="s">
        <v>66</v>
      </c>
      <c r="G1442" s="160" t="s">
        <v>66</v>
      </c>
      <c r="H1442" s="160" t="s">
        <v>66</v>
      </c>
      <c r="I1442" s="26" t="s">
        <v>2403</v>
      </c>
    </row>
    <row r="1443" hidden="1">
      <c r="A1443" s="26">
        <v>1584.0</v>
      </c>
      <c r="B1443" s="26" t="s">
        <v>54</v>
      </c>
      <c r="C1443" s="26" t="s">
        <v>1964</v>
      </c>
      <c r="D1443" s="28"/>
      <c r="E1443" s="160" t="s">
        <v>66</v>
      </c>
      <c r="F1443" s="160" t="s">
        <v>66</v>
      </c>
      <c r="G1443" s="160" t="s">
        <v>66</v>
      </c>
      <c r="H1443" s="160" t="s">
        <v>66</v>
      </c>
      <c r="I1443" s="26" t="s">
        <v>2446</v>
      </c>
    </row>
    <row r="1444" hidden="1">
      <c r="A1444" s="26">
        <v>1585.0</v>
      </c>
      <c r="B1444" s="26" t="s">
        <v>54</v>
      </c>
      <c r="C1444" s="26" t="s">
        <v>1965</v>
      </c>
      <c r="D1444" s="28"/>
      <c r="E1444" s="160" t="s">
        <v>66</v>
      </c>
      <c r="F1444" s="160" t="s">
        <v>66</v>
      </c>
      <c r="G1444" s="160" t="s">
        <v>66</v>
      </c>
      <c r="H1444" s="160" t="s">
        <v>66</v>
      </c>
      <c r="I1444" s="26" t="s">
        <v>293</v>
      </c>
    </row>
    <row r="1445" hidden="1">
      <c r="A1445" s="26">
        <v>1586.0</v>
      </c>
      <c r="B1445" s="26" t="s">
        <v>54</v>
      </c>
      <c r="C1445" s="26" t="s">
        <v>1966</v>
      </c>
      <c r="D1445" s="28"/>
      <c r="E1445" s="160" t="s">
        <v>66</v>
      </c>
      <c r="F1445" s="160" t="s">
        <v>66</v>
      </c>
      <c r="G1445" s="160" t="s">
        <v>66</v>
      </c>
      <c r="H1445" s="160" t="s">
        <v>66</v>
      </c>
      <c r="I1445" s="26" t="s">
        <v>2447</v>
      </c>
    </row>
    <row r="1446" hidden="1">
      <c r="A1446" s="26">
        <v>1587.0</v>
      </c>
      <c r="B1446" s="26" t="s">
        <v>54</v>
      </c>
      <c r="C1446" s="26" t="s">
        <v>1968</v>
      </c>
      <c r="D1446" s="28"/>
      <c r="E1446" s="160" t="s">
        <v>66</v>
      </c>
      <c r="F1446" s="160" t="s">
        <v>66</v>
      </c>
      <c r="G1446" s="160" t="s">
        <v>66</v>
      </c>
      <c r="H1446" s="160" t="s">
        <v>66</v>
      </c>
      <c r="I1446" s="26" t="s">
        <v>2448</v>
      </c>
    </row>
    <row r="1447" hidden="1">
      <c r="A1447" s="26">
        <v>1588.0</v>
      </c>
      <c r="B1447" s="26" t="s">
        <v>54</v>
      </c>
      <c r="C1447" s="26" t="s">
        <v>1970</v>
      </c>
      <c r="D1447" s="28"/>
      <c r="E1447" s="160" t="s">
        <v>66</v>
      </c>
      <c r="F1447" s="160" t="s">
        <v>66</v>
      </c>
      <c r="G1447" s="160" t="s">
        <v>66</v>
      </c>
      <c r="H1447" s="160" t="s">
        <v>66</v>
      </c>
      <c r="I1447" s="26" t="s">
        <v>2449</v>
      </c>
    </row>
    <row r="1448" hidden="1">
      <c r="A1448" s="26">
        <v>1589.0</v>
      </c>
      <c r="B1448" s="26" t="s">
        <v>54</v>
      </c>
      <c r="C1448" s="26" t="s">
        <v>1971</v>
      </c>
      <c r="D1448" s="28"/>
      <c r="E1448" s="160" t="s">
        <v>66</v>
      </c>
      <c r="F1448" s="160" t="s">
        <v>66</v>
      </c>
      <c r="G1448" s="160" t="s">
        <v>66</v>
      </c>
      <c r="H1448" s="160" t="s">
        <v>66</v>
      </c>
      <c r="I1448" s="26" t="s">
        <v>2332</v>
      </c>
    </row>
    <row r="1449" hidden="1">
      <c r="A1449" s="26">
        <v>1590.0</v>
      </c>
      <c r="B1449" s="26" t="s">
        <v>54</v>
      </c>
      <c r="C1449" s="26" t="s">
        <v>1972</v>
      </c>
      <c r="D1449" s="28"/>
      <c r="E1449" s="160" t="s">
        <v>66</v>
      </c>
      <c r="F1449" s="160" t="s">
        <v>66</v>
      </c>
      <c r="G1449" s="160" t="s">
        <v>66</v>
      </c>
      <c r="H1449" s="160" t="s">
        <v>66</v>
      </c>
      <c r="I1449" s="26" t="s">
        <v>2450</v>
      </c>
    </row>
    <row r="1450" hidden="1">
      <c r="A1450" s="26">
        <v>1592.0</v>
      </c>
      <c r="B1450" s="26" t="s">
        <v>54</v>
      </c>
      <c r="C1450" s="26" t="s">
        <v>1974</v>
      </c>
      <c r="D1450" s="28"/>
      <c r="E1450" s="160" t="s">
        <v>66</v>
      </c>
      <c r="F1450" s="160" t="s">
        <v>66</v>
      </c>
      <c r="G1450" s="160" t="s">
        <v>66</v>
      </c>
      <c r="H1450" s="160" t="s">
        <v>66</v>
      </c>
      <c r="I1450" s="26" t="s">
        <v>620</v>
      </c>
    </row>
    <row r="1451" hidden="1">
      <c r="A1451" s="26">
        <v>1594.0</v>
      </c>
      <c r="B1451" s="26" t="s">
        <v>54</v>
      </c>
      <c r="C1451" s="26" t="s">
        <v>1975</v>
      </c>
      <c r="D1451" s="28"/>
      <c r="E1451" s="160" t="s">
        <v>66</v>
      </c>
      <c r="F1451" s="160" t="s">
        <v>66</v>
      </c>
      <c r="G1451" s="160" t="s">
        <v>66</v>
      </c>
      <c r="H1451" s="160" t="s">
        <v>66</v>
      </c>
      <c r="I1451" s="26" t="s">
        <v>2452</v>
      </c>
    </row>
    <row r="1452">
      <c r="A1452" s="26">
        <v>1595.0</v>
      </c>
      <c r="B1452" s="26" t="s">
        <v>54</v>
      </c>
      <c r="C1452" s="26" t="s">
        <v>279</v>
      </c>
      <c r="D1452" s="28"/>
      <c r="E1452" s="160" t="s">
        <v>66</v>
      </c>
      <c r="F1452" s="160" t="s">
        <v>66</v>
      </c>
      <c r="G1452" s="160" t="s">
        <v>66</v>
      </c>
      <c r="H1452" s="160" t="s">
        <v>66</v>
      </c>
      <c r="I1452" s="26" t="s">
        <v>2453</v>
      </c>
    </row>
    <row r="1453">
      <c r="A1453" s="26">
        <v>1596.0</v>
      </c>
      <c r="B1453" s="26" t="s">
        <v>54</v>
      </c>
      <c r="C1453" s="26" t="s">
        <v>1976</v>
      </c>
      <c r="D1453" s="28"/>
      <c r="E1453" s="160" t="s">
        <v>66</v>
      </c>
      <c r="F1453" s="160" t="s">
        <v>66</v>
      </c>
      <c r="G1453" s="160" t="s">
        <v>66</v>
      </c>
      <c r="H1453" s="160" t="s">
        <v>66</v>
      </c>
      <c r="I1453" s="26" t="s">
        <v>2454</v>
      </c>
    </row>
    <row r="1454">
      <c r="A1454" s="26">
        <v>1597.0</v>
      </c>
      <c r="B1454" s="26" t="s">
        <v>54</v>
      </c>
      <c r="C1454" s="26" t="s">
        <v>1977</v>
      </c>
      <c r="D1454" s="28"/>
      <c r="E1454" s="160" t="s">
        <v>66</v>
      </c>
      <c r="F1454" s="160" t="s">
        <v>66</v>
      </c>
      <c r="G1454" s="160" t="s">
        <v>66</v>
      </c>
      <c r="H1454" s="160" t="s">
        <v>66</v>
      </c>
      <c r="I1454" s="26" t="s">
        <v>2423</v>
      </c>
    </row>
    <row r="1455">
      <c r="A1455" s="26">
        <v>1599.0</v>
      </c>
      <c r="B1455" s="26" t="s">
        <v>54</v>
      </c>
      <c r="C1455" s="26" t="s">
        <v>1978</v>
      </c>
      <c r="D1455" s="28"/>
      <c r="E1455" s="160" t="s">
        <v>66</v>
      </c>
      <c r="F1455" s="160" t="s">
        <v>66</v>
      </c>
      <c r="G1455" s="160" t="s">
        <v>66</v>
      </c>
      <c r="H1455" s="160" t="s">
        <v>66</v>
      </c>
      <c r="I1455" s="26" t="s">
        <v>2456</v>
      </c>
    </row>
    <row r="1456">
      <c r="A1456" s="26">
        <v>1600.0</v>
      </c>
      <c r="B1456" s="26" t="s">
        <v>54</v>
      </c>
      <c r="C1456" s="26" t="s">
        <v>1979</v>
      </c>
      <c r="D1456" s="28"/>
      <c r="E1456" s="160" t="s">
        <v>66</v>
      </c>
      <c r="F1456" s="160" t="s">
        <v>66</v>
      </c>
      <c r="G1456" s="160" t="s">
        <v>66</v>
      </c>
      <c r="H1456" s="160" t="s">
        <v>66</v>
      </c>
      <c r="I1456" s="26" t="s">
        <v>2457</v>
      </c>
    </row>
    <row r="1457">
      <c r="A1457" s="26">
        <v>1601.0</v>
      </c>
      <c r="B1457" s="26" t="s">
        <v>54</v>
      </c>
      <c r="C1457" s="26" t="s">
        <v>1980</v>
      </c>
      <c r="D1457" s="28"/>
      <c r="E1457" s="160" t="s">
        <v>66</v>
      </c>
      <c r="F1457" s="160" t="s">
        <v>66</v>
      </c>
      <c r="G1457" s="160" t="s">
        <v>66</v>
      </c>
      <c r="H1457" s="160" t="s">
        <v>66</v>
      </c>
      <c r="I1457" s="26" t="s">
        <v>2459</v>
      </c>
    </row>
    <row r="1458">
      <c r="A1458" s="26">
        <v>1602.0</v>
      </c>
      <c r="B1458" s="26" t="s">
        <v>54</v>
      </c>
      <c r="C1458" s="26" t="s">
        <v>1981</v>
      </c>
      <c r="D1458" s="28"/>
      <c r="E1458" s="160" t="s">
        <v>2451</v>
      </c>
      <c r="F1458" s="160" t="s">
        <v>66</v>
      </c>
      <c r="G1458" s="160" t="s">
        <v>66</v>
      </c>
      <c r="H1458" s="160" t="s">
        <v>66</v>
      </c>
      <c r="I1458" s="26" t="s">
        <v>2460</v>
      </c>
    </row>
    <row r="1459">
      <c r="A1459" s="26">
        <v>1603.0</v>
      </c>
      <c r="B1459" s="26" t="s">
        <v>54</v>
      </c>
      <c r="C1459" s="26" t="s">
        <v>1983</v>
      </c>
      <c r="D1459" s="28"/>
      <c r="E1459" s="160" t="s">
        <v>66</v>
      </c>
      <c r="F1459" s="160" t="s">
        <v>66</v>
      </c>
      <c r="G1459" s="160" t="s">
        <v>66</v>
      </c>
      <c r="H1459" s="160" t="s">
        <v>66</v>
      </c>
      <c r="I1459" s="26" t="s">
        <v>2461</v>
      </c>
    </row>
    <row r="1460">
      <c r="A1460" s="26">
        <v>1609.0</v>
      </c>
      <c r="B1460" s="26" t="s">
        <v>54</v>
      </c>
      <c r="C1460" s="26" t="s">
        <v>1984</v>
      </c>
      <c r="D1460" s="28"/>
      <c r="E1460" s="160" t="s">
        <v>2451</v>
      </c>
      <c r="F1460" s="160" t="s">
        <v>66</v>
      </c>
      <c r="G1460" s="160" t="s">
        <v>66</v>
      </c>
      <c r="H1460" s="160" t="s">
        <v>2451</v>
      </c>
      <c r="I1460" s="26" t="s">
        <v>603</v>
      </c>
    </row>
    <row r="1461">
      <c r="A1461" s="26">
        <v>1611.0</v>
      </c>
      <c r="B1461" s="26" t="s">
        <v>54</v>
      </c>
      <c r="C1461" s="26" t="s">
        <v>1985</v>
      </c>
      <c r="D1461" s="28"/>
      <c r="E1461" s="160" t="s">
        <v>2451</v>
      </c>
      <c r="F1461" s="160" t="s">
        <v>66</v>
      </c>
      <c r="G1461" s="160" t="s">
        <v>66</v>
      </c>
      <c r="H1461" s="160" t="s">
        <v>66</v>
      </c>
      <c r="I1461" s="26"/>
    </row>
    <row r="1462">
      <c r="A1462" s="26">
        <v>1612.0</v>
      </c>
      <c r="B1462" s="26" t="s">
        <v>54</v>
      </c>
      <c r="C1462" s="26" t="s">
        <v>1986</v>
      </c>
      <c r="D1462" s="28"/>
      <c r="E1462" s="160" t="s">
        <v>66</v>
      </c>
      <c r="F1462" s="160" t="s">
        <v>66</v>
      </c>
      <c r="G1462" s="160" t="s">
        <v>66</v>
      </c>
      <c r="H1462" s="160" t="s">
        <v>66</v>
      </c>
      <c r="I1462" s="26"/>
    </row>
    <row r="1463">
      <c r="A1463" s="26">
        <v>1625.0</v>
      </c>
      <c r="B1463" s="26" t="s">
        <v>54</v>
      </c>
      <c r="C1463" s="26" t="s">
        <v>1988</v>
      </c>
      <c r="D1463" s="28"/>
      <c r="E1463" s="160" t="s">
        <v>66</v>
      </c>
      <c r="F1463" s="160" t="s">
        <v>66</v>
      </c>
      <c r="G1463" s="160" t="s">
        <v>66</v>
      </c>
      <c r="H1463" s="160" t="s">
        <v>66</v>
      </c>
      <c r="I1463" s="26" t="s">
        <v>2466</v>
      </c>
    </row>
    <row r="1464" hidden="1">
      <c r="A1464" s="26">
        <v>1636.0</v>
      </c>
      <c r="B1464" s="26" t="s">
        <v>54</v>
      </c>
      <c r="C1464" s="26" t="s">
        <v>1989</v>
      </c>
      <c r="D1464" s="28"/>
      <c r="E1464" s="160" t="s">
        <v>2451</v>
      </c>
      <c r="F1464" s="160" t="s">
        <v>66</v>
      </c>
      <c r="G1464" s="160" t="s">
        <v>66</v>
      </c>
      <c r="H1464" s="160" t="s">
        <v>66</v>
      </c>
      <c r="I1464" s="26" t="s">
        <v>2473</v>
      </c>
    </row>
    <row r="1465">
      <c r="A1465" s="26">
        <v>1632.0</v>
      </c>
      <c r="B1465" s="26" t="s">
        <v>54</v>
      </c>
      <c r="C1465" s="26" t="s">
        <v>275</v>
      </c>
      <c r="D1465" s="28" t="s">
        <v>272</v>
      </c>
      <c r="E1465" s="26" t="s">
        <v>66</v>
      </c>
      <c r="F1465" s="26" t="s">
        <v>66</v>
      </c>
      <c r="G1465" s="26" t="s">
        <v>66</v>
      </c>
      <c r="H1465" s="26" t="s">
        <v>66</v>
      </c>
      <c r="I1465" s="26" t="s">
        <v>485</v>
      </c>
    </row>
    <row r="1466">
      <c r="A1466" s="26">
        <v>1640.0</v>
      </c>
      <c r="B1466" s="26" t="s">
        <v>54</v>
      </c>
      <c r="C1466" s="26" t="s">
        <v>1990</v>
      </c>
      <c r="D1466" s="28"/>
      <c r="E1466" s="160" t="s">
        <v>58</v>
      </c>
      <c r="F1466" s="160" t="s">
        <v>66</v>
      </c>
      <c r="G1466" s="160" t="s">
        <v>66</v>
      </c>
      <c r="H1466" s="160" t="s">
        <v>66</v>
      </c>
      <c r="I1466" s="26" t="s">
        <v>568</v>
      </c>
    </row>
    <row r="1467" hidden="1">
      <c r="A1467" s="26" t="s">
        <v>1991</v>
      </c>
      <c r="B1467" s="26" t="s">
        <v>54</v>
      </c>
      <c r="C1467" s="34" t="s">
        <v>324</v>
      </c>
      <c r="D1467" s="28"/>
      <c r="E1467" s="160" t="s">
        <v>66</v>
      </c>
      <c r="F1467" s="160" t="s">
        <v>66</v>
      </c>
      <c r="G1467" s="160" t="s">
        <v>66</v>
      </c>
      <c r="H1467" s="160" t="s">
        <v>66</v>
      </c>
      <c r="I1467" s="26" t="s">
        <v>675</v>
      </c>
    </row>
    <row r="1468">
      <c r="A1468" s="26">
        <v>1630.0</v>
      </c>
      <c r="B1468" s="26" t="s">
        <v>54</v>
      </c>
      <c r="C1468" s="26" t="s">
        <v>1993</v>
      </c>
      <c r="D1468" s="28" t="s">
        <v>272</v>
      </c>
      <c r="E1468" s="26" t="s">
        <v>66</v>
      </c>
      <c r="F1468" s="26" t="s">
        <v>66</v>
      </c>
      <c r="G1468" s="26" t="s">
        <v>66</v>
      </c>
      <c r="H1468" s="26" t="s">
        <v>66</v>
      </c>
      <c r="I1468" s="26" t="s">
        <v>2469</v>
      </c>
    </row>
    <row r="1469">
      <c r="A1469" s="26" t="s">
        <v>1994</v>
      </c>
      <c r="B1469" s="26" t="s">
        <v>54</v>
      </c>
      <c r="C1469" s="34" t="s">
        <v>352</v>
      </c>
      <c r="D1469" s="28"/>
      <c r="E1469" s="160" t="s">
        <v>66</v>
      </c>
      <c r="F1469" s="160" t="s">
        <v>66</v>
      </c>
      <c r="G1469" s="160" t="s">
        <v>66</v>
      </c>
      <c r="H1469" s="160" t="s">
        <v>66</v>
      </c>
      <c r="I1469" s="26"/>
    </row>
    <row r="1470">
      <c r="A1470" s="26" t="s">
        <v>1996</v>
      </c>
      <c r="B1470" s="26" t="s">
        <v>54</v>
      </c>
      <c r="C1470" s="34" t="s">
        <v>326</v>
      </c>
      <c r="D1470" s="28"/>
      <c r="E1470" s="160" t="s">
        <v>66</v>
      </c>
      <c r="F1470" s="160" t="s">
        <v>66</v>
      </c>
      <c r="G1470" s="160" t="s">
        <v>66</v>
      </c>
      <c r="H1470" s="160" t="s">
        <v>66</v>
      </c>
      <c r="I1470" s="34" t="s">
        <v>675</v>
      </c>
    </row>
    <row r="1471">
      <c r="A1471" s="26" t="s">
        <v>1997</v>
      </c>
      <c r="B1471" s="26" t="s">
        <v>54</v>
      </c>
      <c r="C1471" s="34" t="s">
        <v>346</v>
      </c>
      <c r="D1471" s="28"/>
      <c r="E1471" s="160" t="s">
        <v>66</v>
      </c>
      <c r="F1471" s="160" t="s">
        <v>66</v>
      </c>
      <c r="G1471" s="160" t="s">
        <v>66</v>
      </c>
      <c r="H1471" s="160" t="s">
        <v>66</v>
      </c>
      <c r="I1471" s="34" t="s">
        <v>675</v>
      </c>
    </row>
    <row r="1472">
      <c r="A1472" s="26" t="s">
        <v>1998</v>
      </c>
      <c r="B1472" s="26" t="s">
        <v>54</v>
      </c>
      <c r="C1472" s="34" t="s">
        <v>460</v>
      </c>
      <c r="D1472" s="28"/>
      <c r="E1472" s="160" t="s">
        <v>66</v>
      </c>
      <c r="F1472" s="160" t="s">
        <v>66</v>
      </c>
      <c r="G1472" s="160" t="s">
        <v>66</v>
      </c>
      <c r="H1472" s="160" t="s">
        <v>66</v>
      </c>
      <c r="I1472" s="34" t="s">
        <v>1394</v>
      </c>
    </row>
    <row r="1473">
      <c r="A1473" s="26" t="s">
        <v>2000</v>
      </c>
      <c r="B1473" s="26" t="s">
        <v>54</v>
      </c>
      <c r="C1473" s="34" t="s">
        <v>343</v>
      </c>
      <c r="D1473" s="28"/>
      <c r="E1473" s="160" t="s">
        <v>66</v>
      </c>
      <c r="F1473" s="160" t="s">
        <v>66</v>
      </c>
      <c r="G1473" s="160" t="s">
        <v>66</v>
      </c>
      <c r="H1473" s="160" t="s">
        <v>66</v>
      </c>
      <c r="I1473" s="34" t="s">
        <v>1240</v>
      </c>
    </row>
    <row r="1474">
      <c r="A1474" s="26" t="s">
        <v>2001</v>
      </c>
      <c r="B1474" s="26" t="s">
        <v>54</v>
      </c>
      <c r="C1474" s="34" t="s">
        <v>348</v>
      </c>
      <c r="D1474" s="28"/>
      <c r="E1474" s="160" t="s">
        <v>66</v>
      </c>
      <c r="F1474" s="160" t="s">
        <v>66</v>
      </c>
      <c r="G1474" s="160" t="s">
        <v>66</v>
      </c>
      <c r="H1474" s="160" t="s">
        <v>66</v>
      </c>
      <c r="I1474" s="26" t="s">
        <v>293</v>
      </c>
    </row>
    <row r="1475">
      <c r="A1475" s="26" t="s">
        <v>2003</v>
      </c>
      <c r="B1475" s="26" t="s">
        <v>54</v>
      </c>
      <c r="C1475" s="34" t="s">
        <v>350</v>
      </c>
      <c r="D1475" s="28"/>
      <c r="E1475" s="160" t="s">
        <v>66</v>
      </c>
      <c r="F1475" s="160" t="s">
        <v>66</v>
      </c>
      <c r="G1475" s="160" t="s">
        <v>66</v>
      </c>
      <c r="H1475" s="160" t="s">
        <v>66</v>
      </c>
      <c r="I1475" s="34" t="s">
        <v>2647</v>
      </c>
    </row>
    <row r="1476">
      <c r="A1476" s="26" t="s">
        <v>2004</v>
      </c>
      <c r="B1476" s="26" t="s">
        <v>54</v>
      </c>
      <c r="C1476" s="34" t="s">
        <v>371</v>
      </c>
      <c r="D1476" s="28"/>
      <c r="E1476" s="160" t="s">
        <v>66</v>
      </c>
      <c r="F1476" s="160" t="s">
        <v>66</v>
      </c>
      <c r="G1476" s="160" t="s">
        <v>66</v>
      </c>
      <c r="H1476" s="160" t="s">
        <v>66</v>
      </c>
      <c r="I1476" s="34" t="s">
        <v>675</v>
      </c>
    </row>
    <row r="1477">
      <c r="A1477" s="26" t="s">
        <v>2005</v>
      </c>
      <c r="B1477" s="26" t="s">
        <v>54</v>
      </c>
      <c r="C1477" s="34" t="s">
        <v>375</v>
      </c>
      <c r="D1477" s="28"/>
      <c r="E1477" s="160" t="s">
        <v>66</v>
      </c>
      <c r="F1477" s="160" t="s">
        <v>66</v>
      </c>
      <c r="G1477" s="160" t="s">
        <v>66</v>
      </c>
      <c r="H1477" s="160" t="s">
        <v>66</v>
      </c>
      <c r="I1477" s="34" t="s">
        <v>675</v>
      </c>
    </row>
    <row r="1478">
      <c r="A1478" s="26" t="s">
        <v>2006</v>
      </c>
      <c r="B1478" s="26" t="s">
        <v>54</v>
      </c>
      <c r="C1478" s="34" t="s">
        <v>396</v>
      </c>
      <c r="D1478" s="28"/>
      <c r="E1478" s="160" t="s">
        <v>66</v>
      </c>
      <c r="F1478" s="160" t="s">
        <v>66</v>
      </c>
      <c r="G1478" s="160" t="s">
        <v>66</v>
      </c>
      <c r="H1478" s="160" t="s">
        <v>66</v>
      </c>
      <c r="I1478" s="34" t="s">
        <v>675</v>
      </c>
    </row>
    <row r="1479">
      <c r="A1479" s="26" t="s">
        <v>2008</v>
      </c>
      <c r="B1479" s="26" t="s">
        <v>54</v>
      </c>
      <c r="C1479" s="34" t="s">
        <v>403</v>
      </c>
      <c r="D1479" s="28"/>
      <c r="E1479" s="160" t="s">
        <v>66</v>
      </c>
      <c r="F1479" s="160" t="s">
        <v>66</v>
      </c>
      <c r="G1479" s="160" t="s">
        <v>66</v>
      </c>
      <c r="H1479" s="160" t="s">
        <v>66</v>
      </c>
      <c r="I1479" s="34" t="s">
        <v>675</v>
      </c>
    </row>
    <row r="1480">
      <c r="A1480" s="26" t="s">
        <v>2010</v>
      </c>
      <c r="B1480" s="26" t="s">
        <v>54</v>
      </c>
      <c r="C1480" s="34" t="s">
        <v>446</v>
      </c>
      <c r="D1480" s="28"/>
      <c r="E1480" s="160" t="s">
        <v>66</v>
      </c>
      <c r="F1480" s="160" t="s">
        <v>66</v>
      </c>
      <c r="G1480" s="160" t="s">
        <v>66</v>
      </c>
      <c r="H1480" s="160" t="s">
        <v>66</v>
      </c>
      <c r="I1480" s="26" t="s">
        <v>2650</v>
      </c>
    </row>
    <row r="1481" hidden="1">
      <c r="A1481" s="26" t="s">
        <v>2011</v>
      </c>
      <c r="B1481" s="26" t="s">
        <v>54</v>
      </c>
      <c r="C1481" s="34" t="s">
        <v>456</v>
      </c>
      <c r="D1481" s="28"/>
      <c r="E1481" s="160" t="s">
        <v>66</v>
      </c>
      <c r="F1481" s="160" t="s">
        <v>66</v>
      </c>
      <c r="G1481" s="160" t="s">
        <v>66</v>
      </c>
      <c r="H1481" s="160" t="s">
        <v>66</v>
      </c>
      <c r="I1481" s="26"/>
    </row>
    <row r="1482">
      <c r="A1482" s="26" t="s">
        <v>2013</v>
      </c>
      <c r="B1482" s="26" t="s">
        <v>54</v>
      </c>
      <c r="C1482" s="34" t="s">
        <v>2014</v>
      </c>
      <c r="D1482" s="28"/>
      <c r="E1482" s="160" t="s">
        <v>66</v>
      </c>
      <c r="F1482" s="160" t="s">
        <v>66</v>
      </c>
      <c r="G1482" s="160" t="s">
        <v>66</v>
      </c>
      <c r="H1482" s="160" t="s">
        <v>66</v>
      </c>
      <c r="I1482" s="34" t="s">
        <v>675</v>
      </c>
    </row>
    <row r="1483">
      <c r="A1483" s="26" t="s">
        <v>2016</v>
      </c>
      <c r="B1483" s="26" t="s">
        <v>54</v>
      </c>
      <c r="C1483" s="34" t="s">
        <v>501</v>
      </c>
      <c r="D1483" s="28"/>
      <c r="E1483" s="160" t="s">
        <v>66</v>
      </c>
      <c r="F1483" s="160" t="s">
        <v>66</v>
      </c>
      <c r="G1483" s="160" t="s">
        <v>66</v>
      </c>
      <c r="H1483" s="160" t="s">
        <v>66</v>
      </c>
      <c r="I1483" s="26"/>
    </row>
    <row r="1484">
      <c r="A1484" s="26" t="s">
        <v>2017</v>
      </c>
      <c r="B1484" s="26" t="s">
        <v>54</v>
      </c>
      <c r="C1484" s="26" t="s">
        <v>519</v>
      </c>
      <c r="D1484" s="28"/>
      <c r="E1484" s="160" t="s">
        <v>66</v>
      </c>
      <c r="F1484" s="160" t="s">
        <v>66</v>
      </c>
      <c r="G1484" s="160" t="s">
        <v>66</v>
      </c>
      <c r="H1484" s="160" t="s">
        <v>66</v>
      </c>
      <c r="I1484" s="26"/>
    </row>
    <row r="1485">
      <c r="A1485" s="26" t="s">
        <v>2019</v>
      </c>
      <c r="B1485" s="26" t="s">
        <v>54</v>
      </c>
      <c r="C1485" s="34" t="s">
        <v>522</v>
      </c>
      <c r="D1485" s="28"/>
      <c r="E1485" s="160" t="s">
        <v>66</v>
      </c>
      <c r="F1485" s="160" t="s">
        <v>66</v>
      </c>
      <c r="G1485" s="160" t="s">
        <v>66</v>
      </c>
      <c r="H1485" s="160" t="s">
        <v>66</v>
      </c>
      <c r="I1485" s="26"/>
    </row>
    <row r="1486">
      <c r="A1486" s="26" t="s">
        <v>2020</v>
      </c>
      <c r="B1486" s="26" t="s">
        <v>54</v>
      </c>
      <c r="C1486" s="34" t="s">
        <v>530</v>
      </c>
      <c r="D1486" s="28"/>
      <c r="E1486" s="160" t="s">
        <v>66</v>
      </c>
      <c r="F1486" s="160" t="s">
        <v>66</v>
      </c>
      <c r="G1486" s="160" t="s">
        <v>66</v>
      </c>
      <c r="H1486" s="160" t="s">
        <v>66</v>
      </c>
      <c r="I1486" s="26" t="s">
        <v>2653</v>
      </c>
    </row>
    <row r="1487">
      <c r="A1487" s="26" t="s">
        <v>2021</v>
      </c>
      <c r="B1487" s="26" t="s">
        <v>54</v>
      </c>
      <c r="C1487" s="34" t="s">
        <v>549</v>
      </c>
      <c r="D1487" s="28"/>
      <c r="E1487" s="160" t="s">
        <v>66</v>
      </c>
      <c r="F1487" s="160" t="s">
        <v>66</v>
      </c>
      <c r="G1487" s="160" t="s">
        <v>66</v>
      </c>
      <c r="H1487" s="160" t="s">
        <v>66</v>
      </c>
      <c r="I1487" s="26"/>
    </row>
    <row r="1488">
      <c r="A1488" s="26" t="s">
        <v>2022</v>
      </c>
      <c r="B1488" s="26" t="s">
        <v>54</v>
      </c>
      <c r="C1488" s="34" t="s">
        <v>545</v>
      </c>
      <c r="D1488" s="28"/>
      <c r="E1488" s="160" t="s">
        <v>66</v>
      </c>
      <c r="F1488" s="160" t="s">
        <v>66</v>
      </c>
      <c r="G1488" s="160" t="s">
        <v>66</v>
      </c>
      <c r="H1488" s="160" t="s">
        <v>66</v>
      </c>
      <c r="I1488" s="26"/>
    </row>
    <row r="1489">
      <c r="A1489" s="26" t="s">
        <v>2023</v>
      </c>
      <c r="B1489" s="26" t="s">
        <v>54</v>
      </c>
      <c r="C1489" s="34" t="s">
        <v>572</v>
      </c>
      <c r="D1489" s="28"/>
      <c r="E1489" s="160" t="s">
        <v>66</v>
      </c>
      <c r="F1489" s="160" t="s">
        <v>66</v>
      </c>
      <c r="G1489" s="160" t="s">
        <v>66</v>
      </c>
      <c r="H1489" s="160" t="s">
        <v>66</v>
      </c>
      <c r="I1489" s="26"/>
    </row>
    <row r="1490">
      <c r="A1490" s="26" t="s">
        <v>2024</v>
      </c>
      <c r="B1490" s="26" t="s">
        <v>54</v>
      </c>
      <c r="C1490" s="34" t="s">
        <v>580</v>
      </c>
      <c r="D1490" s="28"/>
      <c r="E1490" s="160" t="s">
        <v>66</v>
      </c>
      <c r="F1490" s="160" t="s">
        <v>66</v>
      </c>
      <c r="G1490" s="160" t="s">
        <v>66</v>
      </c>
      <c r="H1490" s="160" t="s">
        <v>66</v>
      </c>
      <c r="I1490" s="26"/>
    </row>
    <row r="1491">
      <c r="A1491" s="26" t="s">
        <v>2025</v>
      </c>
      <c r="B1491" s="26" t="s">
        <v>54</v>
      </c>
      <c r="C1491" s="34" t="s">
        <v>586</v>
      </c>
      <c r="D1491" s="28"/>
      <c r="E1491" s="160" t="s">
        <v>66</v>
      </c>
      <c r="F1491" s="160" t="s">
        <v>66</v>
      </c>
      <c r="G1491" s="160" t="s">
        <v>66</v>
      </c>
      <c r="H1491" s="160" t="s">
        <v>66</v>
      </c>
      <c r="I1491" s="26"/>
    </row>
    <row r="1492" hidden="1">
      <c r="A1492" s="26" t="s">
        <v>2026</v>
      </c>
      <c r="B1492" s="26" t="s">
        <v>54</v>
      </c>
      <c r="C1492" s="34" t="s">
        <v>593</v>
      </c>
      <c r="D1492" s="28"/>
      <c r="E1492" s="160" t="s">
        <v>66</v>
      </c>
      <c r="F1492" s="160" t="s">
        <v>66</v>
      </c>
      <c r="G1492" s="160" t="s">
        <v>66</v>
      </c>
      <c r="H1492" s="160" t="s">
        <v>66</v>
      </c>
      <c r="I1492" s="34" t="s">
        <v>2658</v>
      </c>
    </row>
    <row r="1493">
      <c r="A1493" s="26" t="s">
        <v>2027</v>
      </c>
      <c r="B1493" s="26" t="s">
        <v>54</v>
      </c>
      <c r="C1493" s="34" t="s">
        <v>632</v>
      </c>
      <c r="D1493" s="28"/>
      <c r="E1493" s="160" t="s">
        <v>66</v>
      </c>
      <c r="F1493" s="160" t="s">
        <v>66</v>
      </c>
      <c r="G1493" s="160" t="s">
        <v>66</v>
      </c>
      <c r="H1493" s="160" t="s">
        <v>66</v>
      </c>
      <c r="I1493" s="26"/>
    </row>
    <row r="1494">
      <c r="A1494" s="26" t="s">
        <v>2029</v>
      </c>
      <c r="B1494" s="26" t="s">
        <v>54</v>
      </c>
      <c r="C1494" s="26" t="s">
        <v>2030</v>
      </c>
      <c r="D1494" s="28"/>
      <c r="E1494" s="160" t="s">
        <v>66</v>
      </c>
      <c r="F1494" s="160" t="s">
        <v>66</v>
      </c>
      <c r="G1494" s="160" t="s">
        <v>66</v>
      </c>
      <c r="H1494" s="160" t="s">
        <v>66</v>
      </c>
      <c r="I1494" s="26" t="s">
        <v>2660</v>
      </c>
    </row>
    <row r="1495">
      <c r="A1495" s="26" t="s">
        <v>2031</v>
      </c>
      <c r="B1495" s="26" t="s">
        <v>54</v>
      </c>
      <c r="C1495" s="34" t="s">
        <v>1316</v>
      </c>
      <c r="D1495" s="28"/>
      <c r="E1495" s="160" t="s">
        <v>66</v>
      </c>
      <c r="F1495" s="160" t="s">
        <v>66</v>
      </c>
      <c r="G1495" s="160" t="s">
        <v>66</v>
      </c>
      <c r="H1495" s="160" t="s">
        <v>66</v>
      </c>
      <c r="I1495" s="34" t="s">
        <v>2169</v>
      </c>
    </row>
    <row r="1496" hidden="1">
      <c r="A1496" s="26" t="s">
        <v>2032</v>
      </c>
      <c r="B1496" s="26" t="s">
        <v>54</v>
      </c>
      <c r="C1496" s="34" t="s">
        <v>2033</v>
      </c>
      <c r="D1496" s="28"/>
      <c r="E1496" s="160" t="s">
        <v>66</v>
      </c>
      <c r="F1496" s="160" t="s">
        <v>66</v>
      </c>
      <c r="G1496" s="160" t="s">
        <v>66</v>
      </c>
      <c r="H1496" s="160" t="s">
        <v>66</v>
      </c>
      <c r="I1496" s="26"/>
    </row>
    <row r="1497">
      <c r="A1497" s="26" t="s">
        <v>2035</v>
      </c>
      <c r="B1497" s="26" t="s">
        <v>54</v>
      </c>
      <c r="C1497" s="34" t="s">
        <v>1340</v>
      </c>
      <c r="D1497" s="28"/>
      <c r="E1497" s="160" t="s">
        <v>66</v>
      </c>
      <c r="F1497" s="160" t="s">
        <v>66</v>
      </c>
      <c r="G1497" s="160" t="s">
        <v>66</v>
      </c>
      <c r="H1497" s="160" t="s">
        <v>66</v>
      </c>
      <c r="I1497" s="34" t="s">
        <v>1987</v>
      </c>
    </row>
    <row r="1498">
      <c r="A1498" s="26" t="s">
        <v>2036</v>
      </c>
      <c r="B1498" s="26" t="s">
        <v>54</v>
      </c>
      <c r="C1498" s="26" t="s">
        <v>2037</v>
      </c>
      <c r="D1498" s="28"/>
      <c r="E1498" s="160" t="s">
        <v>66</v>
      </c>
      <c r="F1498" s="160" t="s">
        <v>66</v>
      </c>
      <c r="G1498" s="160" t="s">
        <v>66</v>
      </c>
      <c r="H1498" s="160" t="s">
        <v>66</v>
      </c>
      <c r="I1498" s="26" t="s">
        <v>2095</v>
      </c>
    </row>
    <row r="1499">
      <c r="A1499" s="26" t="s">
        <v>2038</v>
      </c>
      <c r="B1499" s="26" t="s">
        <v>54</v>
      </c>
      <c r="C1499" s="26" t="s">
        <v>2039</v>
      </c>
      <c r="D1499" s="28"/>
      <c r="E1499" s="160" t="s">
        <v>66</v>
      </c>
      <c r="F1499" s="160" t="s">
        <v>66</v>
      </c>
      <c r="G1499" s="160" t="s">
        <v>66</v>
      </c>
      <c r="H1499" s="160" t="s">
        <v>66</v>
      </c>
      <c r="I1499" s="26"/>
    </row>
    <row r="1500">
      <c r="A1500" s="26" t="s">
        <v>2040</v>
      </c>
      <c r="B1500" s="26" t="s">
        <v>54</v>
      </c>
      <c r="C1500" s="34" t="s">
        <v>1450</v>
      </c>
      <c r="D1500" s="28"/>
      <c r="E1500" s="160" t="s">
        <v>66</v>
      </c>
      <c r="F1500" s="160" t="s">
        <v>66</v>
      </c>
      <c r="G1500" s="160" t="s">
        <v>66</v>
      </c>
      <c r="H1500" s="160" t="s">
        <v>66</v>
      </c>
      <c r="I1500" s="26" t="s">
        <v>2175</v>
      </c>
    </row>
    <row r="1501">
      <c r="A1501" s="26" t="s">
        <v>2042</v>
      </c>
      <c r="B1501" s="26" t="s">
        <v>54</v>
      </c>
      <c r="C1501" s="26" t="s">
        <v>2043</v>
      </c>
      <c r="D1501" s="28"/>
      <c r="E1501" s="160" t="s">
        <v>66</v>
      </c>
      <c r="F1501" s="160" t="s">
        <v>66</v>
      </c>
      <c r="G1501" s="160" t="s">
        <v>66</v>
      </c>
      <c r="H1501" s="160" t="s">
        <v>66</v>
      </c>
      <c r="I1501" s="26" t="s">
        <v>2116</v>
      </c>
    </row>
    <row r="1502">
      <c r="A1502" s="26" t="s">
        <v>2044</v>
      </c>
      <c r="B1502" s="26" t="s">
        <v>54</v>
      </c>
      <c r="C1502" s="26" t="s">
        <v>2045</v>
      </c>
      <c r="D1502" s="28"/>
      <c r="E1502" s="160" t="s">
        <v>66</v>
      </c>
      <c r="F1502" s="160" t="s">
        <v>66</v>
      </c>
      <c r="G1502" s="160" t="s">
        <v>66</v>
      </c>
      <c r="H1502" s="160" t="s">
        <v>66</v>
      </c>
      <c r="I1502" s="26" t="s">
        <v>2151</v>
      </c>
    </row>
    <row r="1503">
      <c r="A1503" s="26" t="s">
        <v>2046</v>
      </c>
      <c r="B1503" s="26" t="s">
        <v>54</v>
      </c>
      <c r="C1503" s="26" t="s">
        <v>1564</v>
      </c>
      <c r="D1503" s="28"/>
      <c r="E1503" s="160" t="s">
        <v>66</v>
      </c>
      <c r="F1503" s="160" t="s">
        <v>66</v>
      </c>
      <c r="G1503" s="160" t="s">
        <v>66</v>
      </c>
      <c r="H1503" s="160" t="s">
        <v>66</v>
      </c>
      <c r="I1503" s="26"/>
    </row>
    <row r="1504">
      <c r="A1504" s="26" t="s">
        <v>2047</v>
      </c>
      <c r="B1504" s="26" t="s">
        <v>54</v>
      </c>
      <c r="C1504" s="26" t="s">
        <v>2048</v>
      </c>
      <c r="D1504" s="28"/>
      <c r="E1504" s="160" t="s">
        <v>66</v>
      </c>
      <c r="F1504" s="160" t="s">
        <v>66</v>
      </c>
      <c r="G1504" s="160" t="s">
        <v>66</v>
      </c>
      <c r="H1504" s="160" t="s">
        <v>66</v>
      </c>
      <c r="I1504" s="26"/>
    </row>
    <row r="1505">
      <c r="A1505" s="26" t="s">
        <v>2049</v>
      </c>
      <c r="B1505" s="26" t="s">
        <v>54</v>
      </c>
      <c r="C1505" s="26" t="s">
        <v>2050</v>
      </c>
      <c r="D1505" s="28"/>
      <c r="E1505" s="160" t="s">
        <v>66</v>
      </c>
      <c r="F1505" s="160" t="s">
        <v>66</v>
      </c>
      <c r="G1505" s="160" t="s">
        <v>66</v>
      </c>
      <c r="H1505" s="160" t="s">
        <v>66</v>
      </c>
      <c r="I1505" s="26"/>
    </row>
    <row r="1506">
      <c r="A1506" s="26" t="s">
        <v>2051</v>
      </c>
      <c r="B1506" s="26" t="s">
        <v>54</v>
      </c>
      <c r="C1506" s="26" t="s">
        <v>2052</v>
      </c>
      <c r="D1506" s="28"/>
      <c r="E1506" s="160" t="s">
        <v>66</v>
      </c>
      <c r="F1506" s="160" t="s">
        <v>66</v>
      </c>
      <c r="G1506" s="160" t="s">
        <v>66</v>
      </c>
      <c r="H1506" s="160" t="s">
        <v>66</v>
      </c>
      <c r="I1506" s="26"/>
    </row>
    <row r="1507">
      <c r="A1507" s="26" t="s">
        <v>2053</v>
      </c>
      <c r="B1507" s="26" t="s">
        <v>54</v>
      </c>
      <c r="C1507" s="26" t="s">
        <v>2054</v>
      </c>
      <c r="D1507" s="28"/>
      <c r="E1507" s="160" t="s">
        <v>66</v>
      </c>
      <c r="F1507" s="160" t="s">
        <v>66</v>
      </c>
      <c r="G1507" s="160" t="s">
        <v>66</v>
      </c>
      <c r="H1507" s="160" t="s">
        <v>66</v>
      </c>
      <c r="I1507" s="26"/>
    </row>
    <row r="1508">
      <c r="A1508" s="26" t="s">
        <v>2055</v>
      </c>
      <c r="B1508" s="26" t="s">
        <v>54</v>
      </c>
      <c r="C1508" s="26" t="s">
        <v>2056</v>
      </c>
      <c r="D1508" s="28"/>
      <c r="E1508" s="160" t="s">
        <v>66</v>
      </c>
      <c r="F1508" s="160" t="s">
        <v>66</v>
      </c>
      <c r="G1508" s="160" t="s">
        <v>66</v>
      </c>
      <c r="H1508" s="160" t="s">
        <v>66</v>
      </c>
      <c r="I1508" s="26"/>
    </row>
    <row r="1509">
      <c r="A1509" s="26" t="s">
        <v>2057</v>
      </c>
      <c r="B1509" s="26" t="s">
        <v>54</v>
      </c>
      <c r="C1509" s="26" t="s">
        <v>1659</v>
      </c>
      <c r="D1509" s="28"/>
      <c r="E1509" s="160" t="s">
        <v>66</v>
      </c>
      <c r="F1509" s="160" t="s">
        <v>66</v>
      </c>
      <c r="G1509" s="160" t="s">
        <v>66</v>
      </c>
      <c r="H1509" s="160" t="s">
        <v>66</v>
      </c>
      <c r="I1509" s="26" t="s">
        <v>2372</v>
      </c>
    </row>
    <row r="1510">
      <c r="A1510" s="26" t="s">
        <v>2058</v>
      </c>
      <c r="B1510" s="26" t="s">
        <v>54</v>
      </c>
      <c r="C1510" s="26" t="s">
        <v>1770</v>
      </c>
      <c r="D1510" s="28"/>
      <c r="E1510" s="160" t="s">
        <v>66</v>
      </c>
      <c r="F1510" s="160" t="s">
        <v>66</v>
      </c>
      <c r="G1510" s="160" t="s">
        <v>66</v>
      </c>
      <c r="H1510" s="160" t="s">
        <v>66</v>
      </c>
      <c r="I1510" s="26" t="s">
        <v>2397</v>
      </c>
    </row>
    <row r="1511">
      <c r="A1511" s="26" t="s">
        <v>2059</v>
      </c>
      <c r="B1511" s="26" t="s">
        <v>54</v>
      </c>
      <c r="C1511" s="26" t="s">
        <v>2060</v>
      </c>
      <c r="D1511" s="28"/>
      <c r="E1511" s="160" t="s">
        <v>66</v>
      </c>
      <c r="F1511" s="160" t="s">
        <v>66</v>
      </c>
      <c r="G1511" s="160" t="s">
        <v>66</v>
      </c>
      <c r="H1511" s="160" t="s">
        <v>66</v>
      </c>
      <c r="I1511" s="26" t="s">
        <v>2294</v>
      </c>
    </row>
    <row r="1512">
      <c r="A1512" s="26" t="s">
        <v>2061</v>
      </c>
      <c r="B1512" s="26" t="s">
        <v>54</v>
      </c>
      <c r="C1512" s="26" t="s">
        <v>1830</v>
      </c>
      <c r="D1512" s="28"/>
      <c r="E1512" s="160" t="s">
        <v>66</v>
      </c>
      <c r="F1512" s="160" t="s">
        <v>66</v>
      </c>
      <c r="G1512" s="160" t="s">
        <v>66</v>
      </c>
      <c r="H1512" s="160" t="s">
        <v>66</v>
      </c>
      <c r="I1512" s="26"/>
    </row>
    <row r="1513">
      <c r="A1513" s="26" t="s">
        <v>2063</v>
      </c>
      <c r="B1513" s="26" t="s">
        <v>54</v>
      </c>
      <c r="C1513" s="26" t="s">
        <v>2064</v>
      </c>
      <c r="D1513" s="28"/>
      <c r="E1513" s="26" t="s">
        <v>372</v>
      </c>
      <c r="F1513" s="26" t="s">
        <v>372</v>
      </c>
      <c r="G1513" s="26" t="s">
        <v>66</v>
      </c>
      <c r="H1513" s="26" t="s">
        <v>372</v>
      </c>
      <c r="I1513" s="26" t="s">
        <v>2427</v>
      </c>
    </row>
    <row r="1514">
      <c r="A1514" s="199" t="s">
        <v>2065</v>
      </c>
      <c r="B1514" s="199" t="s">
        <v>54</v>
      </c>
      <c r="C1514" s="200" t="s">
        <v>41</v>
      </c>
      <c r="D1514" s="201"/>
      <c r="E1514" s="292" t="s">
        <v>66</v>
      </c>
      <c r="F1514" s="292" t="s">
        <v>66</v>
      </c>
      <c r="G1514" s="292" t="s">
        <v>66</v>
      </c>
      <c r="H1514" s="292" t="s">
        <v>66</v>
      </c>
      <c r="I1514" s="200" t="s">
        <v>1107</v>
      </c>
    </row>
    <row r="1515">
      <c r="A1515" s="199" t="s">
        <v>2066</v>
      </c>
      <c r="B1515" s="199" t="s">
        <v>54</v>
      </c>
      <c r="C1515" s="200" t="s">
        <v>96</v>
      </c>
      <c r="D1515" s="201"/>
      <c r="E1515" s="292" t="s">
        <v>66</v>
      </c>
      <c r="F1515" s="292" t="s">
        <v>66</v>
      </c>
      <c r="G1515" s="292" t="s">
        <v>66</v>
      </c>
      <c r="H1515" s="292" t="s">
        <v>66</v>
      </c>
      <c r="I1515" s="200" t="s">
        <v>1121</v>
      </c>
    </row>
    <row r="1516">
      <c r="A1516" s="199" t="s">
        <v>2068</v>
      </c>
      <c r="B1516" s="199" t="s">
        <v>54</v>
      </c>
      <c r="C1516" s="200" t="s">
        <v>782</v>
      </c>
      <c r="D1516" s="201"/>
      <c r="E1516" s="292" t="s">
        <v>66</v>
      </c>
      <c r="F1516" s="292" t="s">
        <v>66</v>
      </c>
      <c r="G1516" s="292" t="s">
        <v>66</v>
      </c>
      <c r="H1516" s="292" t="s">
        <v>66</v>
      </c>
      <c r="I1516" s="200" t="s">
        <v>1370</v>
      </c>
    </row>
    <row r="1517">
      <c r="A1517" s="199" t="s">
        <v>2069</v>
      </c>
      <c r="B1517" s="199" t="s">
        <v>54</v>
      </c>
      <c r="C1517" s="199" t="s">
        <v>2070</v>
      </c>
      <c r="D1517" s="201"/>
      <c r="E1517" s="292" t="s">
        <v>66</v>
      </c>
      <c r="F1517" s="292" t="s">
        <v>66</v>
      </c>
      <c r="G1517" s="292" t="s">
        <v>66</v>
      </c>
      <c r="H1517" s="292" t="s">
        <v>66</v>
      </c>
      <c r="I1517" s="199"/>
    </row>
    <row r="1518">
      <c r="A1518" s="199" t="s">
        <v>2071</v>
      </c>
      <c r="B1518" s="199" t="s">
        <v>54</v>
      </c>
      <c r="C1518" s="200" t="s">
        <v>851</v>
      </c>
      <c r="D1518" s="201"/>
      <c r="E1518" s="292" t="s">
        <v>66</v>
      </c>
      <c r="F1518" s="292" t="s">
        <v>66</v>
      </c>
      <c r="G1518" s="292" t="s">
        <v>66</v>
      </c>
      <c r="H1518" s="292" t="s">
        <v>66</v>
      </c>
      <c r="I1518" s="199" t="s">
        <v>1113</v>
      </c>
    </row>
    <row r="1519">
      <c r="A1519" s="199" t="s">
        <v>2073</v>
      </c>
      <c r="B1519" s="199" t="s">
        <v>54</v>
      </c>
      <c r="C1519" s="199" t="s">
        <v>2074</v>
      </c>
      <c r="D1519" s="201"/>
      <c r="E1519" s="292" t="s">
        <v>66</v>
      </c>
      <c r="F1519" s="292" t="s">
        <v>66</v>
      </c>
      <c r="G1519" s="292" t="s">
        <v>66</v>
      </c>
      <c r="H1519" s="292" t="s">
        <v>66</v>
      </c>
      <c r="I1519" s="199"/>
    </row>
    <row r="1520">
      <c r="A1520" s="199" t="s">
        <v>2075</v>
      </c>
      <c r="B1520" s="199" t="s">
        <v>54</v>
      </c>
      <c r="C1520" s="199" t="s">
        <v>2076</v>
      </c>
      <c r="D1520" s="201"/>
      <c r="E1520" s="292" t="s">
        <v>66</v>
      </c>
      <c r="F1520" s="292" t="s">
        <v>66</v>
      </c>
      <c r="G1520" s="292" t="s">
        <v>66</v>
      </c>
      <c r="H1520" s="292" t="s">
        <v>66</v>
      </c>
      <c r="I1520" s="199" t="s">
        <v>2666</v>
      </c>
    </row>
    <row r="1521">
      <c r="A1521" s="199" t="s">
        <v>2077</v>
      </c>
      <c r="B1521" s="199" t="s">
        <v>54</v>
      </c>
      <c r="C1521" s="200" t="s">
        <v>697</v>
      </c>
      <c r="D1521" s="201"/>
      <c r="E1521" s="292" t="s">
        <v>66</v>
      </c>
      <c r="F1521" s="292" t="s">
        <v>66</v>
      </c>
      <c r="G1521" s="292" t="s">
        <v>66</v>
      </c>
      <c r="H1521" s="292" t="s">
        <v>66</v>
      </c>
      <c r="I1521" s="200" t="s">
        <v>831</v>
      </c>
    </row>
    <row r="1522">
      <c r="A1522" s="199" t="s">
        <v>2078</v>
      </c>
      <c r="B1522" s="199" t="s">
        <v>54</v>
      </c>
      <c r="C1522" s="200" t="s">
        <v>2079</v>
      </c>
      <c r="D1522" s="201"/>
      <c r="E1522" s="292" t="s">
        <v>66</v>
      </c>
      <c r="F1522" s="292" t="s">
        <v>66</v>
      </c>
      <c r="G1522" s="292" t="s">
        <v>66</v>
      </c>
      <c r="H1522" s="292" t="s">
        <v>66</v>
      </c>
      <c r="I1522" s="199" t="s">
        <v>2668</v>
      </c>
    </row>
    <row r="1523">
      <c r="A1523" s="199" t="s">
        <v>2080</v>
      </c>
      <c r="B1523" s="199" t="s">
        <v>54</v>
      </c>
      <c r="C1523" s="199" t="s">
        <v>2081</v>
      </c>
      <c r="D1523" s="201"/>
      <c r="E1523" s="292" t="s">
        <v>66</v>
      </c>
      <c r="F1523" s="292" t="s">
        <v>66</v>
      </c>
      <c r="G1523" s="292" t="s">
        <v>66</v>
      </c>
      <c r="H1523" s="292" t="s">
        <v>66</v>
      </c>
      <c r="I1523" s="199" t="s">
        <v>2669</v>
      </c>
    </row>
    <row r="1524">
      <c r="A1524" s="199" t="s">
        <v>2082</v>
      </c>
      <c r="B1524" s="199" t="s">
        <v>54</v>
      </c>
      <c r="C1524" s="199" t="s">
        <v>2083</v>
      </c>
      <c r="D1524" s="201"/>
      <c r="E1524" s="292" t="s">
        <v>66</v>
      </c>
      <c r="F1524" s="292" t="s">
        <v>66</v>
      </c>
      <c r="G1524" s="292" t="s">
        <v>66</v>
      </c>
      <c r="H1524" s="292" t="s">
        <v>66</v>
      </c>
      <c r="I1524" s="199" t="s">
        <v>2127</v>
      </c>
    </row>
    <row r="1525">
      <c r="A1525" s="199" t="s">
        <v>2084</v>
      </c>
      <c r="B1525" s="199" t="s">
        <v>54</v>
      </c>
      <c r="C1525" s="199" t="s">
        <v>2085</v>
      </c>
      <c r="D1525" s="201"/>
      <c r="E1525" s="292" t="s">
        <v>66</v>
      </c>
      <c r="F1525" s="292" t="s">
        <v>66</v>
      </c>
      <c r="G1525" s="292" t="s">
        <v>66</v>
      </c>
      <c r="H1525" s="292" t="s">
        <v>66</v>
      </c>
      <c r="I1525" s="199"/>
    </row>
    <row r="1526">
      <c r="A1526" s="199" t="s">
        <v>2086</v>
      </c>
      <c r="B1526" s="199" t="s">
        <v>54</v>
      </c>
      <c r="C1526" s="199" t="s">
        <v>2087</v>
      </c>
      <c r="D1526" s="201"/>
      <c r="E1526" s="292" t="s">
        <v>66</v>
      </c>
      <c r="F1526" s="292" t="s">
        <v>66</v>
      </c>
      <c r="G1526" s="292" t="s">
        <v>66</v>
      </c>
      <c r="H1526" s="292" t="s">
        <v>66</v>
      </c>
      <c r="I1526" s="199"/>
    </row>
    <row r="1527">
      <c r="A1527" s="199" t="s">
        <v>2088</v>
      </c>
      <c r="B1527" s="199" t="s">
        <v>54</v>
      </c>
      <c r="C1527" s="199" t="s">
        <v>2089</v>
      </c>
      <c r="D1527" s="201"/>
      <c r="E1527" s="292" t="s">
        <v>66</v>
      </c>
      <c r="F1527" s="292" t="s">
        <v>66</v>
      </c>
      <c r="G1527" s="292" t="s">
        <v>66</v>
      </c>
      <c r="H1527" s="292" t="s">
        <v>66</v>
      </c>
      <c r="I1527" s="199" t="s">
        <v>2671</v>
      </c>
    </row>
    <row r="1528">
      <c r="A1528" s="199" t="s">
        <v>2091</v>
      </c>
      <c r="B1528" s="199" t="s">
        <v>54</v>
      </c>
      <c r="C1528" s="199" t="s">
        <v>2081</v>
      </c>
      <c r="D1528" s="201"/>
      <c r="E1528" s="292" t="s">
        <v>66</v>
      </c>
      <c r="F1528" s="292" t="s">
        <v>66</v>
      </c>
      <c r="G1528" s="292" t="s">
        <v>66</v>
      </c>
      <c r="H1528" s="292" t="s">
        <v>66</v>
      </c>
      <c r="I1528" s="199"/>
    </row>
    <row r="1529">
      <c r="A1529" s="199"/>
      <c r="B1529" s="199"/>
      <c r="C1529" s="199"/>
      <c r="D1529" s="199"/>
      <c r="E1529" s="199"/>
      <c r="F1529" s="199"/>
      <c r="G1529" s="199"/>
      <c r="H1529" s="199"/>
      <c r="I1529" s="199"/>
    </row>
    <row r="1530">
      <c r="A1530" s="199"/>
      <c r="B1530" s="199"/>
      <c r="C1530" s="199"/>
      <c r="D1530" s="199"/>
      <c r="E1530" s="199"/>
      <c r="F1530" s="199"/>
      <c r="G1530" s="199"/>
      <c r="H1530" s="199"/>
      <c r="I1530" s="199"/>
    </row>
    <row r="1531">
      <c r="A1531" s="199"/>
      <c r="B1531" s="199"/>
      <c r="C1531" s="199"/>
      <c r="D1531" s="199"/>
      <c r="E1531" s="199"/>
      <c r="F1531" s="199"/>
      <c r="G1531" s="199"/>
      <c r="H1531" s="199"/>
      <c r="I1531" s="199"/>
    </row>
    <row r="1532">
      <c r="A1532" s="199"/>
      <c r="B1532" s="199"/>
      <c r="C1532" s="199"/>
      <c r="D1532" s="199"/>
      <c r="E1532" s="199"/>
      <c r="F1532" s="199"/>
      <c r="G1532" s="199"/>
      <c r="H1532" s="199"/>
      <c r="I1532" s="199"/>
    </row>
    <row r="1533">
      <c r="A1533" s="199"/>
      <c r="B1533" s="199"/>
      <c r="C1533" s="199"/>
      <c r="D1533" s="199"/>
      <c r="E1533" s="199"/>
      <c r="F1533" s="199"/>
      <c r="G1533" s="199"/>
      <c r="H1533" s="199"/>
      <c r="I1533" s="199"/>
    </row>
    <row r="1534">
      <c r="A1534" s="199"/>
      <c r="B1534" s="199"/>
      <c r="C1534" s="199"/>
      <c r="D1534" s="199"/>
      <c r="E1534" s="199"/>
      <c r="F1534" s="199"/>
      <c r="G1534" s="199"/>
      <c r="H1534" s="199"/>
      <c r="I1534" s="199"/>
    </row>
    <row r="1535">
      <c r="A1535" s="199"/>
      <c r="B1535" s="199"/>
      <c r="C1535" s="199"/>
      <c r="D1535" s="199"/>
      <c r="E1535" s="199"/>
      <c r="F1535" s="199"/>
      <c r="G1535" s="199"/>
      <c r="H1535" s="199"/>
      <c r="I1535" s="199"/>
    </row>
    <row r="1536">
      <c r="A1536" s="199"/>
      <c r="B1536" s="199"/>
      <c r="C1536" s="199"/>
      <c r="D1536" s="199"/>
      <c r="E1536" s="199"/>
      <c r="F1536" s="199"/>
      <c r="G1536" s="199"/>
      <c r="H1536" s="199"/>
      <c r="I1536" s="199"/>
    </row>
    <row r="1537">
      <c r="A1537" s="199"/>
      <c r="B1537" s="199"/>
      <c r="C1537" s="199"/>
      <c r="D1537" s="199"/>
      <c r="E1537" s="199"/>
      <c r="F1537" s="199"/>
      <c r="G1537" s="199"/>
      <c r="H1537" s="199"/>
      <c r="I1537" s="199"/>
    </row>
    <row r="1538">
      <c r="A1538" s="199"/>
      <c r="B1538" s="199"/>
      <c r="C1538" s="199"/>
      <c r="D1538" s="199"/>
      <c r="E1538" s="199"/>
      <c r="F1538" s="199"/>
      <c r="G1538" s="199"/>
      <c r="H1538" s="199"/>
      <c r="I1538" s="199"/>
    </row>
    <row r="1539">
      <c r="A1539" s="199"/>
      <c r="B1539" s="199"/>
      <c r="C1539" s="199"/>
      <c r="D1539" s="199"/>
      <c r="E1539" s="199"/>
      <c r="F1539" s="199"/>
      <c r="G1539" s="199"/>
      <c r="H1539" s="199"/>
      <c r="I1539" s="199"/>
    </row>
    <row r="1540">
      <c r="A1540" s="199"/>
      <c r="B1540" s="199"/>
      <c r="C1540" s="199"/>
      <c r="D1540" s="199"/>
      <c r="E1540" s="199"/>
      <c r="F1540" s="199"/>
      <c r="G1540" s="199"/>
      <c r="H1540" s="199"/>
      <c r="I1540" s="199"/>
    </row>
    <row r="1541">
      <c r="A1541" s="199"/>
      <c r="B1541" s="199"/>
      <c r="C1541" s="199"/>
      <c r="D1541" s="199"/>
      <c r="E1541" s="199"/>
      <c r="F1541" s="199"/>
      <c r="G1541" s="199"/>
      <c r="H1541" s="199"/>
      <c r="I1541" s="199"/>
    </row>
    <row r="1542">
      <c r="A1542" s="199"/>
      <c r="B1542" s="199"/>
      <c r="C1542" s="199"/>
      <c r="D1542" s="199"/>
      <c r="E1542" s="199"/>
      <c r="F1542" s="199"/>
      <c r="G1542" s="199"/>
      <c r="H1542" s="199"/>
      <c r="I1542" s="199"/>
    </row>
    <row r="1543">
      <c r="A1543" s="199"/>
      <c r="B1543" s="199"/>
      <c r="C1543" s="199"/>
      <c r="D1543" s="199"/>
      <c r="E1543" s="199"/>
      <c r="F1543" s="199"/>
      <c r="G1543" s="199"/>
      <c r="H1543" s="199"/>
      <c r="I1543" s="199"/>
    </row>
    <row r="1544">
      <c r="A1544" s="199"/>
      <c r="B1544" s="199"/>
      <c r="C1544" s="199"/>
      <c r="D1544" s="199"/>
      <c r="E1544" s="199"/>
      <c r="F1544" s="199"/>
      <c r="G1544" s="199"/>
      <c r="H1544" s="199"/>
      <c r="I1544" s="199"/>
    </row>
    <row r="1545">
      <c r="A1545" s="199"/>
      <c r="B1545" s="199"/>
      <c r="C1545" s="199"/>
      <c r="D1545" s="199"/>
      <c r="E1545" s="199"/>
      <c r="F1545" s="199"/>
      <c r="G1545" s="199"/>
      <c r="H1545" s="199"/>
      <c r="I1545" s="199"/>
    </row>
    <row r="1546">
      <c r="A1546" s="199"/>
      <c r="B1546" s="199"/>
      <c r="C1546" s="199"/>
      <c r="D1546" s="199"/>
      <c r="E1546" s="199"/>
      <c r="F1546" s="199"/>
      <c r="G1546" s="199"/>
      <c r="H1546" s="199"/>
      <c r="I1546" s="199"/>
    </row>
    <row r="1547">
      <c r="A1547" s="199"/>
      <c r="B1547" s="199"/>
      <c r="C1547" s="199"/>
      <c r="D1547" s="199"/>
      <c r="E1547" s="199"/>
      <c r="F1547" s="199"/>
      <c r="G1547" s="199"/>
      <c r="H1547" s="199"/>
      <c r="I1547" s="199"/>
    </row>
    <row r="1548">
      <c r="A1548" s="199"/>
      <c r="B1548" s="199"/>
      <c r="C1548" s="199"/>
      <c r="D1548" s="199"/>
      <c r="E1548" s="199"/>
      <c r="F1548" s="199"/>
      <c r="G1548" s="199"/>
      <c r="H1548" s="199"/>
      <c r="I1548" s="199"/>
    </row>
    <row r="1549">
      <c r="A1549" s="199"/>
      <c r="B1549" s="199"/>
      <c r="C1549" s="199"/>
      <c r="D1549" s="199"/>
      <c r="E1549" s="199"/>
      <c r="F1549" s="199"/>
      <c r="G1549" s="199"/>
      <c r="H1549" s="199"/>
      <c r="I1549" s="199"/>
    </row>
    <row r="1550">
      <c r="A1550" s="199"/>
      <c r="B1550" s="199"/>
      <c r="C1550" s="199"/>
      <c r="D1550" s="199"/>
      <c r="E1550" s="199"/>
      <c r="F1550" s="199"/>
      <c r="G1550" s="199"/>
      <c r="H1550" s="199"/>
      <c r="I1550" s="199"/>
    </row>
    <row r="1551">
      <c r="A1551" s="199"/>
      <c r="B1551" s="199"/>
      <c r="C1551" s="199"/>
      <c r="D1551" s="199"/>
      <c r="E1551" s="199"/>
      <c r="F1551" s="199"/>
      <c r="G1551" s="199"/>
      <c r="H1551" s="199"/>
      <c r="I1551" s="199"/>
    </row>
    <row r="1552">
      <c r="A1552" s="199"/>
      <c r="B1552" s="199"/>
      <c r="C1552" s="199"/>
      <c r="D1552" s="199"/>
      <c r="E1552" s="199"/>
      <c r="F1552" s="199"/>
      <c r="G1552" s="199"/>
      <c r="H1552" s="199"/>
      <c r="I1552" s="199"/>
    </row>
    <row r="1553">
      <c r="A1553" s="199"/>
      <c r="B1553" s="199"/>
      <c r="C1553" s="199"/>
      <c r="D1553" s="199"/>
      <c r="E1553" s="199"/>
      <c r="F1553" s="199"/>
      <c r="G1553" s="199"/>
      <c r="H1553" s="199"/>
      <c r="I1553" s="199"/>
    </row>
    <row r="1554">
      <c r="A1554" s="199"/>
      <c r="B1554" s="199"/>
      <c r="C1554" s="199"/>
      <c r="D1554" s="199"/>
      <c r="E1554" s="199"/>
      <c r="F1554" s="199"/>
      <c r="G1554" s="199"/>
      <c r="H1554" s="199"/>
      <c r="I1554" s="199"/>
    </row>
    <row r="1555">
      <c r="A1555" s="199"/>
      <c r="B1555" s="199"/>
      <c r="C1555" s="199"/>
      <c r="D1555" s="199"/>
      <c r="E1555" s="199"/>
      <c r="F1555" s="199"/>
      <c r="G1555" s="199"/>
      <c r="H1555" s="199"/>
      <c r="I1555" s="199"/>
    </row>
    <row r="1556">
      <c r="A1556" s="199"/>
      <c r="B1556" s="199"/>
      <c r="C1556" s="199"/>
      <c r="D1556" s="199"/>
      <c r="E1556" s="199"/>
      <c r="F1556" s="199"/>
      <c r="G1556" s="199"/>
      <c r="H1556" s="199"/>
      <c r="I1556" s="199"/>
    </row>
    <row r="1557">
      <c r="A1557" s="199"/>
      <c r="B1557" s="199"/>
      <c r="C1557" s="199"/>
      <c r="D1557" s="199"/>
      <c r="E1557" s="199"/>
      <c r="F1557" s="199"/>
      <c r="G1557" s="199"/>
      <c r="H1557" s="199"/>
      <c r="I1557" s="199"/>
    </row>
    <row r="1558">
      <c r="A1558" s="199"/>
      <c r="B1558" s="199"/>
      <c r="C1558" s="199"/>
      <c r="D1558" s="199"/>
      <c r="E1558" s="199"/>
      <c r="F1558" s="199"/>
      <c r="G1558" s="199"/>
      <c r="H1558" s="199"/>
      <c r="I1558" s="199"/>
    </row>
    <row r="1559">
      <c r="A1559" s="199"/>
      <c r="B1559" s="199"/>
      <c r="C1559" s="199"/>
      <c r="D1559" s="199"/>
      <c r="E1559" s="199"/>
      <c r="F1559" s="199"/>
      <c r="G1559" s="199"/>
      <c r="H1559" s="199"/>
      <c r="I1559" s="199"/>
    </row>
    <row r="1560">
      <c r="A1560" s="199"/>
      <c r="B1560" s="199"/>
      <c r="C1560" s="199"/>
      <c r="D1560" s="199"/>
      <c r="E1560" s="199"/>
      <c r="F1560" s="199"/>
      <c r="G1560" s="199"/>
      <c r="H1560" s="199"/>
      <c r="I1560" s="199"/>
    </row>
    <row r="1561">
      <c r="A1561" s="199"/>
      <c r="B1561" s="199"/>
      <c r="C1561" s="199"/>
      <c r="D1561" s="199"/>
      <c r="E1561" s="199"/>
      <c r="F1561" s="199"/>
      <c r="G1561" s="199"/>
      <c r="H1561" s="199"/>
      <c r="I1561" s="199"/>
    </row>
    <row r="1562">
      <c r="A1562" s="199"/>
      <c r="B1562" s="199"/>
      <c r="C1562" s="199"/>
      <c r="D1562" s="199"/>
      <c r="E1562" s="199"/>
      <c r="F1562" s="199"/>
      <c r="G1562" s="199"/>
      <c r="H1562" s="199"/>
      <c r="I1562" s="199"/>
    </row>
    <row r="1563">
      <c r="A1563" s="199"/>
      <c r="B1563" s="199"/>
      <c r="C1563" s="199"/>
      <c r="D1563" s="199"/>
      <c r="E1563" s="199"/>
      <c r="F1563" s="199"/>
      <c r="G1563" s="199"/>
      <c r="H1563" s="199"/>
      <c r="I1563" s="199"/>
    </row>
    <row r="1564">
      <c r="A1564" s="199"/>
      <c r="B1564" s="199"/>
      <c r="C1564" s="199"/>
      <c r="D1564" s="199"/>
      <c r="E1564" s="199"/>
      <c r="F1564" s="199"/>
      <c r="G1564" s="199"/>
      <c r="H1564" s="199"/>
      <c r="I1564" s="199"/>
    </row>
    <row r="1565">
      <c r="A1565" s="199"/>
      <c r="B1565" s="199"/>
      <c r="C1565" s="199"/>
      <c r="D1565" s="199"/>
      <c r="E1565" s="199"/>
      <c r="F1565" s="199"/>
      <c r="G1565" s="199"/>
      <c r="H1565" s="199"/>
      <c r="I1565" s="199"/>
    </row>
    <row r="1566">
      <c r="A1566" s="199"/>
      <c r="B1566" s="199"/>
      <c r="C1566" s="199"/>
      <c r="D1566" s="199"/>
      <c r="E1566" s="199"/>
      <c r="F1566" s="199"/>
      <c r="G1566" s="199"/>
      <c r="H1566" s="199"/>
      <c r="I1566" s="199"/>
    </row>
    <row r="1567">
      <c r="A1567" s="199"/>
      <c r="B1567" s="199"/>
      <c r="C1567" s="199"/>
      <c r="D1567" s="199"/>
      <c r="E1567" s="199"/>
      <c r="F1567" s="199"/>
      <c r="G1567" s="199"/>
      <c r="H1567" s="199"/>
      <c r="I1567" s="199"/>
    </row>
    <row r="1568">
      <c r="A1568" s="199"/>
      <c r="B1568" s="199"/>
      <c r="C1568" s="199"/>
      <c r="D1568" s="199"/>
      <c r="E1568" s="199"/>
      <c r="F1568" s="199"/>
      <c r="G1568" s="199"/>
      <c r="H1568" s="199"/>
      <c r="I1568" s="199"/>
    </row>
    <row r="1569">
      <c r="A1569" s="199"/>
      <c r="B1569" s="199"/>
      <c r="C1569" s="199"/>
      <c r="D1569" s="199"/>
      <c r="E1569" s="199"/>
      <c r="F1569" s="199"/>
      <c r="G1569" s="199"/>
      <c r="H1569" s="199"/>
      <c r="I1569" s="199"/>
    </row>
    <row r="1570">
      <c r="A1570" s="199"/>
      <c r="B1570" s="199"/>
      <c r="C1570" s="199"/>
      <c r="D1570" s="199"/>
      <c r="E1570" s="199"/>
      <c r="F1570" s="199"/>
      <c r="G1570" s="199"/>
      <c r="H1570" s="199"/>
      <c r="I1570" s="199"/>
    </row>
    <row r="1571">
      <c r="A1571" s="199"/>
      <c r="B1571" s="199"/>
      <c r="C1571" s="199"/>
      <c r="D1571" s="199"/>
      <c r="E1571" s="199"/>
      <c r="F1571" s="199"/>
      <c r="G1571" s="199"/>
      <c r="H1571" s="199"/>
      <c r="I1571" s="199"/>
    </row>
    <row r="1572">
      <c r="A1572" s="199"/>
      <c r="B1572" s="199"/>
      <c r="C1572" s="199"/>
      <c r="D1572" s="199"/>
      <c r="E1572" s="199"/>
      <c r="F1572" s="199"/>
      <c r="G1572" s="199"/>
      <c r="H1572" s="199"/>
      <c r="I1572" s="199"/>
    </row>
    <row r="1573">
      <c r="A1573" s="199"/>
      <c r="B1573" s="199"/>
      <c r="C1573" s="199"/>
      <c r="D1573" s="199"/>
      <c r="E1573" s="199"/>
      <c r="F1573" s="199"/>
      <c r="G1573" s="199"/>
      <c r="H1573" s="199"/>
      <c r="I1573" s="199"/>
    </row>
    <row r="1574">
      <c r="A1574" s="199"/>
      <c r="B1574" s="199"/>
      <c r="C1574" s="199"/>
      <c r="D1574" s="199"/>
      <c r="E1574" s="199"/>
      <c r="F1574" s="199"/>
      <c r="G1574" s="199"/>
      <c r="H1574" s="199"/>
      <c r="I1574" s="199"/>
    </row>
    <row r="1575">
      <c r="A1575" s="199"/>
      <c r="B1575" s="199"/>
      <c r="C1575" s="199"/>
      <c r="D1575" s="199"/>
      <c r="E1575" s="199"/>
      <c r="F1575" s="199"/>
      <c r="G1575" s="199"/>
      <c r="H1575" s="199"/>
      <c r="I1575" s="199"/>
    </row>
    <row r="1576">
      <c r="A1576" s="199"/>
      <c r="B1576" s="199"/>
      <c r="C1576" s="199"/>
      <c r="D1576" s="199"/>
      <c r="E1576" s="199"/>
      <c r="F1576" s="199"/>
      <c r="G1576" s="199"/>
      <c r="H1576" s="199"/>
      <c r="I1576" s="199"/>
    </row>
    <row r="1577">
      <c r="A1577" s="199"/>
      <c r="B1577" s="199"/>
      <c r="C1577" s="199"/>
      <c r="D1577" s="199"/>
      <c r="E1577" s="199"/>
      <c r="F1577" s="199"/>
      <c r="G1577" s="199"/>
      <c r="H1577" s="199"/>
      <c r="I1577" s="199"/>
    </row>
    <row r="1578">
      <c r="A1578" s="199"/>
      <c r="B1578" s="199"/>
      <c r="C1578" s="199"/>
      <c r="D1578" s="199"/>
      <c r="E1578" s="199"/>
      <c r="F1578" s="199"/>
      <c r="G1578" s="199"/>
      <c r="H1578" s="199"/>
      <c r="I1578" s="199"/>
    </row>
    <row r="1579">
      <c r="A1579" s="199"/>
      <c r="B1579" s="199"/>
      <c r="C1579" s="199"/>
      <c r="D1579" s="199"/>
      <c r="E1579" s="199"/>
      <c r="F1579" s="199"/>
      <c r="G1579" s="199"/>
      <c r="H1579" s="199"/>
      <c r="I1579" s="199"/>
    </row>
    <row r="1580">
      <c r="A1580" s="199"/>
      <c r="B1580" s="199"/>
      <c r="C1580" s="199"/>
      <c r="D1580" s="199"/>
      <c r="E1580" s="199"/>
      <c r="F1580" s="199"/>
      <c r="G1580" s="199"/>
      <c r="H1580" s="199"/>
      <c r="I1580" s="199"/>
    </row>
    <row r="1581">
      <c r="A1581" s="199"/>
      <c r="B1581" s="199"/>
      <c r="C1581" s="199"/>
      <c r="D1581" s="199"/>
      <c r="E1581" s="199"/>
      <c r="F1581" s="199"/>
      <c r="G1581" s="199"/>
      <c r="H1581" s="199"/>
      <c r="I1581" s="199"/>
    </row>
    <row r="1582">
      <c r="A1582" s="199"/>
      <c r="B1582" s="199"/>
      <c r="C1582" s="199"/>
      <c r="D1582" s="199"/>
      <c r="E1582" s="199"/>
      <c r="F1582" s="199"/>
      <c r="G1582" s="199"/>
      <c r="H1582" s="199"/>
      <c r="I1582" s="199"/>
    </row>
    <row r="1583">
      <c r="A1583" s="199"/>
      <c r="B1583" s="199"/>
      <c r="C1583" s="199"/>
      <c r="D1583" s="199"/>
      <c r="E1583" s="199"/>
      <c r="F1583" s="199"/>
      <c r="G1583" s="199"/>
      <c r="H1583" s="199"/>
      <c r="I1583" s="199"/>
    </row>
    <row r="1584">
      <c r="A1584" s="199"/>
      <c r="B1584" s="199"/>
      <c r="C1584" s="199"/>
      <c r="D1584" s="199"/>
      <c r="E1584" s="199"/>
      <c r="F1584" s="199"/>
      <c r="G1584" s="199"/>
      <c r="H1584" s="199"/>
      <c r="I1584" s="199"/>
    </row>
    <row r="1585">
      <c r="A1585" s="199"/>
      <c r="B1585" s="199"/>
      <c r="C1585" s="199"/>
      <c r="D1585" s="199"/>
      <c r="E1585" s="199"/>
      <c r="F1585" s="199"/>
      <c r="G1585" s="199"/>
      <c r="H1585" s="199"/>
      <c r="I1585" s="199"/>
    </row>
    <row r="1586">
      <c r="A1586" s="199"/>
      <c r="B1586" s="199"/>
      <c r="C1586" s="199"/>
      <c r="D1586" s="199"/>
      <c r="E1586" s="199"/>
      <c r="F1586" s="199"/>
      <c r="G1586" s="199"/>
      <c r="H1586" s="199"/>
      <c r="I1586" s="199"/>
    </row>
    <row r="1587">
      <c r="A1587" s="199"/>
      <c r="B1587" s="199"/>
      <c r="C1587" s="199"/>
      <c r="D1587" s="199"/>
      <c r="E1587" s="199"/>
      <c r="F1587" s="199"/>
      <c r="G1587" s="199"/>
      <c r="H1587" s="199"/>
      <c r="I1587" s="199"/>
    </row>
    <row r="1588">
      <c r="A1588" s="199"/>
      <c r="B1588" s="199"/>
      <c r="C1588" s="199"/>
      <c r="D1588" s="199"/>
      <c r="E1588" s="199"/>
      <c r="F1588" s="199"/>
      <c r="G1588" s="199"/>
      <c r="H1588" s="199"/>
      <c r="I1588" s="199"/>
    </row>
    <row r="1589">
      <c r="A1589" s="199"/>
      <c r="B1589" s="199"/>
      <c r="C1589" s="199"/>
      <c r="D1589" s="199"/>
      <c r="E1589" s="199"/>
      <c r="F1589" s="199"/>
      <c r="G1589" s="199"/>
      <c r="H1589" s="199"/>
      <c r="I1589" s="199"/>
    </row>
    <row r="1590">
      <c r="A1590" s="199"/>
      <c r="B1590" s="199"/>
      <c r="C1590" s="199"/>
      <c r="D1590" s="199"/>
      <c r="E1590" s="199"/>
      <c r="F1590" s="199"/>
      <c r="G1590" s="199"/>
      <c r="H1590" s="199"/>
      <c r="I1590" s="199"/>
    </row>
    <row r="1591">
      <c r="A1591" s="199"/>
      <c r="B1591" s="199"/>
      <c r="C1591" s="199"/>
      <c r="D1591" s="199"/>
      <c r="E1591" s="199"/>
      <c r="F1591" s="199"/>
      <c r="G1591" s="199"/>
      <c r="H1591" s="199"/>
      <c r="I1591" s="199"/>
    </row>
    <row r="1592">
      <c r="A1592" s="199"/>
      <c r="B1592" s="199"/>
      <c r="C1592" s="199"/>
      <c r="D1592" s="199"/>
      <c r="E1592" s="199"/>
      <c r="F1592" s="199"/>
      <c r="G1592" s="199"/>
      <c r="H1592" s="199"/>
      <c r="I1592" s="199"/>
    </row>
    <row r="1593">
      <c r="A1593" s="199"/>
      <c r="B1593" s="199"/>
      <c r="C1593" s="199"/>
      <c r="D1593" s="199"/>
      <c r="E1593" s="199"/>
      <c r="F1593" s="199"/>
      <c r="G1593" s="199"/>
      <c r="H1593" s="199"/>
      <c r="I1593" s="199"/>
    </row>
    <row r="1594">
      <c r="A1594" s="199"/>
      <c r="B1594" s="199"/>
      <c r="C1594" s="199"/>
      <c r="D1594" s="199"/>
      <c r="E1594" s="199"/>
      <c r="F1594" s="199"/>
      <c r="G1594" s="199"/>
      <c r="H1594" s="199"/>
      <c r="I1594" s="199"/>
    </row>
    <row r="1595">
      <c r="A1595" s="199"/>
      <c r="B1595" s="199"/>
      <c r="C1595" s="199"/>
      <c r="D1595" s="199"/>
      <c r="E1595" s="199"/>
      <c r="F1595" s="199"/>
      <c r="G1595" s="199"/>
      <c r="H1595" s="199"/>
      <c r="I1595" s="199"/>
    </row>
    <row r="1596">
      <c r="A1596" s="199"/>
      <c r="B1596" s="199"/>
      <c r="C1596" s="199"/>
      <c r="D1596" s="199"/>
      <c r="E1596" s="199"/>
      <c r="F1596" s="199"/>
      <c r="G1596" s="199"/>
      <c r="H1596" s="199"/>
      <c r="I1596" s="199"/>
    </row>
    <row r="1597">
      <c r="A1597" s="199"/>
      <c r="B1597" s="199"/>
      <c r="C1597" s="199"/>
      <c r="D1597" s="199"/>
      <c r="E1597" s="199"/>
      <c r="F1597" s="199"/>
      <c r="G1597" s="199"/>
      <c r="H1597" s="199"/>
      <c r="I1597" s="199"/>
    </row>
    <row r="1598">
      <c r="A1598" s="199"/>
      <c r="B1598" s="199"/>
      <c r="C1598" s="199"/>
      <c r="D1598" s="199"/>
      <c r="E1598" s="199"/>
      <c r="F1598" s="199"/>
      <c r="G1598" s="199"/>
      <c r="H1598" s="199"/>
      <c r="I1598" s="199"/>
    </row>
    <row r="1599">
      <c r="A1599" s="199"/>
      <c r="B1599" s="199"/>
      <c r="C1599" s="199"/>
      <c r="D1599" s="199"/>
      <c r="E1599" s="199"/>
      <c r="F1599" s="199"/>
      <c r="G1599" s="199"/>
      <c r="H1599" s="199"/>
      <c r="I1599" s="199"/>
    </row>
    <row r="1600">
      <c r="A1600" s="199"/>
      <c r="B1600" s="199"/>
      <c r="C1600" s="199"/>
      <c r="D1600" s="199"/>
      <c r="E1600" s="199"/>
      <c r="F1600" s="199"/>
      <c r="G1600" s="199"/>
      <c r="H1600" s="199"/>
      <c r="I1600" s="199"/>
    </row>
    <row r="1601">
      <c r="A1601" s="199"/>
      <c r="B1601" s="199"/>
      <c r="C1601" s="199"/>
      <c r="D1601" s="199"/>
      <c r="E1601" s="199"/>
      <c r="F1601" s="199"/>
      <c r="G1601" s="199"/>
      <c r="H1601" s="199"/>
      <c r="I1601" s="199"/>
    </row>
    <row r="1602">
      <c r="A1602" s="199"/>
      <c r="B1602" s="199"/>
      <c r="C1602" s="199"/>
      <c r="D1602" s="199"/>
      <c r="E1602" s="199"/>
      <c r="F1602" s="199"/>
      <c r="G1602" s="199"/>
      <c r="H1602" s="199"/>
      <c r="I1602" s="199"/>
    </row>
    <row r="1603">
      <c r="A1603" s="199"/>
      <c r="B1603" s="199"/>
      <c r="C1603" s="199"/>
      <c r="D1603" s="199"/>
      <c r="E1603" s="199"/>
      <c r="F1603" s="199"/>
      <c r="G1603" s="199"/>
      <c r="H1603" s="199"/>
      <c r="I1603" s="199"/>
    </row>
    <row r="1604">
      <c r="A1604" s="199"/>
      <c r="B1604" s="199"/>
      <c r="C1604" s="199"/>
      <c r="D1604" s="199"/>
      <c r="E1604" s="199"/>
      <c r="F1604" s="199"/>
      <c r="G1604" s="199"/>
      <c r="H1604" s="199"/>
      <c r="I1604" s="199"/>
    </row>
    <row r="1605">
      <c r="A1605" s="199"/>
      <c r="B1605" s="199"/>
      <c r="C1605" s="199"/>
      <c r="D1605" s="199"/>
      <c r="E1605" s="199"/>
      <c r="F1605" s="199"/>
      <c r="G1605" s="199"/>
      <c r="H1605" s="199"/>
      <c r="I1605" s="199"/>
    </row>
    <row r="1606">
      <c r="A1606" s="199"/>
      <c r="B1606" s="199"/>
      <c r="C1606" s="199"/>
      <c r="D1606" s="199"/>
      <c r="E1606" s="199"/>
      <c r="F1606" s="199"/>
      <c r="G1606" s="199"/>
      <c r="H1606" s="199"/>
      <c r="I1606" s="199"/>
    </row>
    <row r="1607">
      <c r="A1607" s="199"/>
      <c r="B1607" s="199"/>
      <c r="C1607" s="199"/>
      <c r="D1607" s="199"/>
      <c r="E1607" s="199"/>
      <c r="F1607" s="199"/>
      <c r="G1607" s="199"/>
      <c r="H1607" s="199"/>
      <c r="I1607" s="199"/>
    </row>
    <row r="1608">
      <c r="A1608" s="199"/>
      <c r="B1608" s="199"/>
      <c r="C1608" s="199"/>
      <c r="D1608" s="199"/>
      <c r="E1608" s="199"/>
      <c r="F1608" s="199"/>
      <c r="G1608" s="199"/>
      <c r="H1608" s="199"/>
      <c r="I1608" s="199"/>
    </row>
    <row r="1609">
      <c r="A1609" s="199"/>
      <c r="B1609" s="199"/>
      <c r="C1609" s="199"/>
      <c r="D1609" s="199"/>
      <c r="E1609" s="199"/>
      <c r="F1609" s="199"/>
      <c r="G1609" s="199"/>
      <c r="H1609" s="199"/>
      <c r="I1609" s="199"/>
    </row>
    <row r="1610">
      <c r="A1610" s="199"/>
      <c r="B1610" s="199"/>
      <c r="C1610" s="199"/>
      <c r="D1610" s="199"/>
      <c r="E1610" s="199"/>
      <c r="F1610" s="199"/>
      <c r="G1610" s="199"/>
      <c r="H1610" s="199"/>
      <c r="I1610" s="199"/>
    </row>
    <row r="1611">
      <c r="A1611" s="199"/>
      <c r="B1611" s="199"/>
      <c r="C1611" s="199"/>
      <c r="D1611" s="199"/>
      <c r="E1611" s="199"/>
      <c r="F1611" s="199"/>
      <c r="G1611" s="199"/>
      <c r="H1611" s="199"/>
      <c r="I1611" s="199"/>
    </row>
    <row r="1612">
      <c r="A1612" s="199"/>
      <c r="B1612" s="199"/>
      <c r="C1612" s="199"/>
      <c r="D1612" s="199"/>
      <c r="E1612" s="199"/>
      <c r="F1612" s="199"/>
      <c r="G1612" s="199"/>
      <c r="H1612" s="199"/>
      <c r="I1612" s="199"/>
    </row>
    <row r="1613">
      <c r="A1613" s="199"/>
      <c r="B1613" s="199"/>
      <c r="C1613" s="199"/>
      <c r="D1613" s="199"/>
      <c r="E1613" s="199"/>
      <c r="F1613" s="199"/>
      <c r="G1613" s="199"/>
      <c r="H1613" s="199"/>
      <c r="I1613" s="199"/>
    </row>
    <row r="1614">
      <c r="A1614" s="199"/>
      <c r="B1614" s="199"/>
      <c r="C1614" s="199"/>
      <c r="D1614" s="199"/>
      <c r="E1614" s="199"/>
      <c r="F1614" s="199"/>
      <c r="G1614" s="199"/>
      <c r="H1614" s="199"/>
      <c r="I1614" s="199"/>
    </row>
    <row r="1615">
      <c r="A1615" s="199"/>
      <c r="B1615" s="199"/>
      <c r="C1615" s="199"/>
      <c r="D1615" s="199"/>
      <c r="E1615" s="199"/>
      <c r="F1615" s="199"/>
      <c r="G1615" s="199"/>
      <c r="H1615" s="199"/>
      <c r="I1615" s="199"/>
    </row>
    <row r="1616">
      <c r="A1616" s="199"/>
      <c r="B1616" s="199"/>
      <c r="C1616" s="199"/>
      <c r="D1616" s="199"/>
      <c r="E1616" s="199"/>
      <c r="F1616" s="199"/>
      <c r="G1616" s="199"/>
      <c r="H1616" s="199"/>
      <c r="I1616" s="199"/>
    </row>
    <row r="1617">
      <c r="A1617" s="199"/>
      <c r="B1617" s="199"/>
      <c r="C1617" s="199"/>
      <c r="D1617" s="199"/>
      <c r="E1617" s="199"/>
      <c r="F1617" s="199"/>
      <c r="G1617" s="199"/>
      <c r="H1617" s="199"/>
      <c r="I1617" s="199"/>
    </row>
    <row r="1618">
      <c r="A1618" s="199"/>
      <c r="B1618" s="199"/>
      <c r="C1618" s="199"/>
      <c r="D1618" s="199"/>
      <c r="E1618" s="199"/>
      <c r="F1618" s="199"/>
      <c r="G1618" s="199"/>
      <c r="H1618" s="199"/>
      <c r="I1618" s="199"/>
    </row>
    <row r="1619">
      <c r="A1619" s="199"/>
      <c r="B1619" s="199"/>
      <c r="C1619" s="199"/>
      <c r="D1619" s="199"/>
      <c r="E1619" s="199"/>
      <c r="F1619" s="199"/>
      <c r="G1619" s="199"/>
      <c r="H1619" s="199"/>
      <c r="I1619" s="199"/>
    </row>
    <row r="1620">
      <c r="A1620" s="199"/>
      <c r="B1620" s="199"/>
      <c r="C1620" s="199"/>
      <c r="D1620" s="199"/>
      <c r="E1620" s="199"/>
      <c r="F1620" s="199"/>
      <c r="G1620" s="199"/>
      <c r="H1620" s="199"/>
      <c r="I1620" s="199"/>
    </row>
    <row r="1621">
      <c r="A1621" s="199"/>
      <c r="B1621" s="199"/>
      <c r="C1621" s="199"/>
      <c r="D1621" s="199"/>
      <c r="E1621" s="199"/>
      <c r="F1621" s="199"/>
      <c r="G1621" s="199"/>
      <c r="H1621" s="199"/>
      <c r="I1621" s="199"/>
    </row>
    <row r="1622">
      <c r="A1622" s="199"/>
      <c r="B1622" s="199"/>
      <c r="C1622" s="199"/>
      <c r="D1622" s="199"/>
      <c r="E1622" s="199"/>
      <c r="F1622" s="199"/>
      <c r="G1622" s="199"/>
      <c r="H1622" s="199"/>
      <c r="I1622" s="199"/>
    </row>
    <row r="1623">
      <c r="A1623" s="199"/>
      <c r="B1623" s="199"/>
      <c r="C1623" s="199"/>
      <c r="D1623" s="199"/>
      <c r="E1623" s="199"/>
      <c r="F1623" s="199"/>
      <c r="G1623" s="199"/>
      <c r="H1623" s="199"/>
      <c r="I1623" s="199"/>
    </row>
    <row r="1624">
      <c r="A1624" s="199"/>
      <c r="B1624" s="199"/>
      <c r="C1624" s="199"/>
      <c r="D1624" s="199"/>
      <c r="E1624" s="199"/>
      <c r="F1624" s="199"/>
      <c r="G1624" s="199"/>
      <c r="H1624" s="199"/>
      <c r="I1624" s="199"/>
    </row>
    <row r="1625">
      <c r="A1625" s="199"/>
      <c r="B1625" s="199"/>
      <c r="C1625" s="199"/>
      <c r="D1625" s="199"/>
      <c r="E1625" s="199"/>
      <c r="F1625" s="199"/>
      <c r="G1625" s="199"/>
      <c r="H1625" s="199"/>
      <c r="I1625" s="199"/>
    </row>
    <row r="1626">
      <c r="A1626" s="199"/>
      <c r="B1626" s="199"/>
      <c r="C1626" s="199"/>
      <c r="D1626" s="199"/>
      <c r="E1626" s="199"/>
      <c r="F1626" s="199"/>
      <c r="G1626" s="199"/>
      <c r="H1626" s="199"/>
      <c r="I1626" s="199"/>
    </row>
    <row r="1627">
      <c r="A1627" s="199"/>
      <c r="B1627" s="199"/>
      <c r="C1627" s="199"/>
      <c r="D1627" s="199"/>
      <c r="E1627" s="199"/>
      <c r="F1627" s="199"/>
      <c r="G1627" s="199"/>
      <c r="H1627" s="199"/>
      <c r="I1627" s="199"/>
    </row>
    <row r="1628">
      <c r="A1628" s="199"/>
      <c r="B1628" s="199"/>
      <c r="C1628" s="199"/>
      <c r="D1628" s="199"/>
      <c r="E1628" s="199"/>
      <c r="F1628" s="199"/>
      <c r="G1628" s="199"/>
      <c r="H1628" s="199"/>
      <c r="I1628" s="199"/>
    </row>
    <row r="1629">
      <c r="A1629" s="199"/>
      <c r="B1629" s="199"/>
      <c r="C1629" s="199"/>
      <c r="D1629" s="199"/>
      <c r="E1629" s="199"/>
      <c r="F1629" s="199"/>
      <c r="G1629" s="199"/>
      <c r="H1629" s="199"/>
      <c r="I1629" s="199"/>
    </row>
    <row r="1630">
      <c r="A1630" s="199"/>
      <c r="B1630" s="199"/>
      <c r="C1630" s="199"/>
      <c r="D1630" s="199"/>
      <c r="E1630" s="199"/>
      <c r="F1630" s="199"/>
      <c r="G1630" s="199"/>
      <c r="H1630" s="199"/>
      <c r="I1630" s="199"/>
    </row>
    <row r="1631">
      <c r="A1631" s="199"/>
      <c r="B1631" s="199"/>
      <c r="C1631" s="199"/>
      <c r="D1631" s="199"/>
      <c r="E1631" s="199"/>
      <c r="F1631" s="199"/>
      <c r="G1631" s="199"/>
      <c r="H1631" s="199"/>
      <c r="I1631" s="199"/>
    </row>
    <row r="1632">
      <c r="A1632" s="199"/>
      <c r="B1632" s="199"/>
      <c r="C1632" s="199"/>
      <c r="D1632" s="199"/>
      <c r="E1632" s="199"/>
      <c r="F1632" s="199"/>
      <c r="G1632" s="199"/>
      <c r="H1632" s="199"/>
      <c r="I1632" s="199"/>
    </row>
    <row r="1633">
      <c r="A1633" s="199"/>
      <c r="B1633" s="199"/>
      <c r="C1633" s="199"/>
      <c r="D1633" s="199"/>
      <c r="E1633" s="199"/>
      <c r="F1633" s="199"/>
      <c r="G1633" s="199"/>
      <c r="H1633" s="199"/>
      <c r="I1633" s="199"/>
    </row>
    <row r="1634">
      <c r="A1634" s="199"/>
      <c r="B1634" s="199"/>
      <c r="C1634" s="199"/>
      <c r="D1634" s="199"/>
      <c r="E1634" s="199"/>
      <c r="F1634" s="199"/>
      <c r="G1634" s="199"/>
      <c r="H1634" s="199"/>
      <c r="I1634" s="199"/>
    </row>
    <row r="1635">
      <c r="A1635" s="199"/>
      <c r="B1635" s="199"/>
      <c r="C1635" s="199"/>
      <c r="D1635" s="199"/>
      <c r="E1635" s="199"/>
      <c r="F1635" s="199"/>
      <c r="G1635" s="199"/>
      <c r="H1635" s="199"/>
      <c r="I1635" s="199"/>
    </row>
    <row r="1636">
      <c r="A1636" s="199"/>
      <c r="B1636" s="199"/>
      <c r="C1636" s="199"/>
      <c r="D1636" s="199"/>
      <c r="E1636" s="199"/>
      <c r="F1636" s="199"/>
      <c r="G1636" s="199"/>
      <c r="H1636" s="199"/>
      <c r="I1636" s="199"/>
    </row>
    <row r="1637">
      <c r="A1637" s="199"/>
      <c r="B1637" s="199"/>
      <c r="C1637" s="199"/>
      <c r="D1637" s="199"/>
      <c r="E1637" s="199"/>
      <c r="F1637" s="199"/>
      <c r="G1637" s="199"/>
      <c r="H1637" s="199"/>
      <c r="I1637" s="199"/>
    </row>
    <row r="1638">
      <c r="A1638" s="199"/>
      <c r="B1638" s="199"/>
      <c r="C1638" s="199"/>
      <c r="D1638" s="199"/>
      <c r="E1638" s="199"/>
      <c r="F1638" s="199"/>
      <c r="G1638" s="199"/>
      <c r="H1638" s="199"/>
      <c r="I1638" s="199"/>
    </row>
    <row r="1639">
      <c r="A1639" s="199"/>
      <c r="B1639" s="199"/>
      <c r="C1639" s="199"/>
      <c r="D1639" s="199"/>
      <c r="E1639" s="199"/>
      <c r="F1639" s="199"/>
      <c r="G1639" s="199"/>
      <c r="H1639" s="199"/>
      <c r="I1639" s="199"/>
    </row>
    <row r="1640">
      <c r="A1640" s="199"/>
      <c r="B1640" s="199"/>
      <c r="C1640" s="199"/>
      <c r="D1640" s="199"/>
      <c r="E1640" s="199"/>
      <c r="F1640" s="199"/>
      <c r="G1640" s="199"/>
      <c r="H1640" s="199"/>
      <c r="I1640" s="199"/>
    </row>
    <row r="1641">
      <c r="A1641" s="199"/>
      <c r="B1641" s="199"/>
      <c r="C1641" s="199"/>
      <c r="D1641" s="199"/>
      <c r="E1641" s="199"/>
      <c r="F1641" s="199"/>
      <c r="G1641" s="199"/>
      <c r="H1641" s="199"/>
      <c r="I1641" s="199"/>
    </row>
    <row r="1642">
      <c r="A1642" s="199"/>
      <c r="B1642" s="199"/>
      <c r="C1642" s="199"/>
      <c r="D1642" s="199"/>
      <c r="E1642" s="199"/>
      <c r="F1642" s="199"/>
      <c r="G1642" s="199"/>
      <c r="H1642" s="199"/>
      <c r="I1642" s="199"/>
    </row>
    <row r="1643">
      <c r="A1643" s="199"/>
      <c r="B1643" s="199"/>
      <c r="C1643" s="199"/>
      <c r="D1643" s="199"/>
      <c r="E1643" s="199"/>
      <c r="F1643" s="199"/>
      <c r="G1643" s="199"/>
      <c r="H1643" s="199"/>
      <c r="I1643" s="199"/>
    </row>
    <row r="1644">
      <c r="A1644" s="199"/>
      <c r="B1644" s="199"/>
      <c r="C1644" s="199"/>
      <c r="D1644" s="199"/>
      <c r="E1644" s="199"/>
      <c r="F1644" s="199"/>
      <c r="G1644" s="199"/>
      <c r="H1644" s="199"/>
      <c r="I1644" s="199"/>
    </row>
    <row r="1645">
      <c r="A1645" s="199"/>
      <c r="B1645" s="199"/>
      <c r="C1645" s="199"/>
      <c r="D1645" s="199"/>
      <c r="E1645" s="199"/>
      <c r="F1645" s="199"/>
      <c r="G1645" s="199"/>
      <c r="H1645" s="199"/>
      <c r="I1645" s="199"/>
    </row>
    <row r="1646">
      <c r="A1646" s="199"/>
      <c r="B1646" s="199"/>
      <c r="C1646" s="199"/>
      <c r="D1646" s="199"/>
      <c r="E1646" s="199"/>
      <c r="F1646" s="199"/>
      <c r="G1646" s="199"/>
      <c r="H1646" s="199"/>
      <c r="I1646" s="199"/>
    </row>
    <row r="1647">
      <c r="A1647" s="199"/>
      <c r="B1647" s="199"/>
      <c r="C1647" s="199"/>
      <c r="D1647" s="199"/>
      <c r="E1647" s="199"/>
      <c r="F1647" s="199"/>
      <c r="G1647" s="199"/>
      <c r="H1647" s="199"/>
      <c r="I1647" s="199"/>
    </row>
    <row r="1648">
      <c r="A1648" s="199"/>
      <c r="B1648" s="199"/>
      <c r="C1648" s="199"/>
      <c r="D1648" s="199"/>
      <c r="E1648" s="199"/>
      <c r="F1648" s="199"/>
      <c r="G1648" s="199"/>
      <c r="H1648" s="199"/>
      <c r="I1648" s="199"/>
    </row>
    <row r="1649">
      <c r="A1649" s="199"/>
      <c r="B1649" s="199"/>
      <c r="C1649" s="199"/>
      <c r="D1649" s="199"/>
      <c r="E1649" s="199"/>
      <c r="F1649" s="199"/>
      <c r="G1649" s="199"/>
      <c r="H1649" s="199"/>
      <c r="I1649" s="199"/>
    </row>
    <row r="1650">
      <c r="A1650" s="199"/>
      <c r="B1650" s="199"/>
      <c r="C1650" s="199"/>
      <c r="D1650" s="199"/>
      <c r="E1650" s="199"/>
      <c r="F1650" s="199"/>
      <c r="G1650" s="199"/>
      <c r="H1650" s="199"/>
      <c r="I1650" s="199"/>
    </row>
    <row r="1651">
      <c r="A1651" s="199"/>
      <c r="B1651" s="199"/>
      <c r="C1651" s="199"/>
      <c r="D1651" s="199"/>
      <c r="E1651" s="199"/>
      <c r="F1651" s="199"/>
      <c r="G1651" s="199"/>
      <c r="H1651" s="199"/>
      <c r="I1651" s="199"/>
    </row>
    <row r="1652">
      <c r="A1652" s="199"/>
      <c r="B1652" s="199"/>
      <c r="C1652" s="199"/>
      <c r="D1652" s="199"/>
      <c r="E1652" s="199"/>
      <c r="F1652" s="199"/>
      <c r="G1652" s="199"/>
      <c r="H1652" s="199"/>
      <c r="I1652" s="199"/>
    </row>
    <row r="1653">
      <c r="A1653" s="199"/>
      <c r="B1653" s="199"/>
      <c r="C1653" s="199"/>
      <c r="D1653" s="199"/>
      <c r="E1653" s="199"/>
      <c r="F1653" s="199"/>
      <c r="G1653" s="199"/>
      <c r="H1653" s="199"/>
      <c r="I1653" s="199"/>
    </row>
    <row r="1654">
      <c r="A1654" s="199"/>
      <c r="B1654" s="199"/>
      <c r="C1654" s="199"/>
      <c r="D1654" s="199"/>
      <c r="E1654" s="199"/>
      <c r="F1654" s="199"/>
      <c r="G1654" s="199"/>
      <c r="H1654" s="199"/>
      <c r="I1654" s="199"/>
    </row>
    <row r="1655">
      <c r="A1655" s="199"/>
      <c r="B1655" s="199"/>
      <c r="C1655" s="199"/>
      <c r="D1655" s="199"/>
      <c r="E1655" s="199"/>
      <c r="F1655" s="199"/>
      <c r="G1655" s="199"/>
      <c r="H1655" s="199"/>
      <c r="I1655" s="199"/>
    </row>
    <row r="1656">
      <c r="A1656" s="199"/>
      <c r="B1656" s="199"/>
      <c r="C1656" s="199"/>
      <c r="D1656" s="199"/>
      <c r="E1656" s="199"/>
      <c r="F1656" s="199"/>
      <c r="G1656" s="199"/>
      <c r="H1656" s="199"/>
      <c r="I1656" s="199"/>
    </row>
    <row r="1657">
      <c r="A1657" s="199"/>
      <c r="B1657" s="199"/>
      <c r="C1657" s="199"/>
      <c r="D1657" s="199"/>
      <c r="E1657" s="199"/>
      <c r="F1657" s="199"/>
      <c r="G1657" s="199"/>
      <c r="H1657" s="199"/>
      <c r="I1657" s="199"/>
    </row>
    <row r="1658">
      <c r="A1658" s="199"/>
      <c r="B1658" s="199"/>
      <c r="C1658" s="199"/>
      <c r="D1658" s="199"/>
      <c r="E1658" s="199"/>
      <c r="F1658" s="199"/>
      <c r="G1658" s="199"/>
      <c r="H1658" s="199"/>
      <c r="I1658" s="199"/>
    </row>
    <row r="1659">
      <c r="A1659" s="199"/>
      <c r="B1659" s="199"/>
      <c r="C1659" s="199"/>
      <c r="D1659" s="199"/>
      <c r="E1659" s="199"/>
      <c r="F1659" s="199"/>
      <c r="G1659" s="199"/>
      <c r="H1659" s="199"/>
      <c r="I1659" s="199"/>
    </row>
    <row r="1660">
      <c r="A1660" s="199"/>
      <c r="B1660" s="199"/>
      <c r="C1660" s="199"/>
      <c r="D1660" s="199"/>
      <c r="E1660" s="199"/>
      <c r="F1660" s="199"/>
      <c r="G1660" s="199"/>
      <c r="H1660" s="199"/>
      <c r="I1660" s="199"/>
    </row>
    <row r="1661">
      <c r="A1661" s="199"/>
      <c r="B1661" s="199"/>
      <c r="C1661" s="199"/>
      <c r="D1661" s="199"/>
      <c r="E1661" s="199"/>
      <c r="F1661" s="199"/>
      <c r="G1661" s="199"/>
      <c r="H1661" s="199"/>
      <c r="I1661" s="199"/>
    </row>
    <row r="1662">
      <c r="A1662" s="199"/>
      <c r="B1662" s="199"/>
      <c r="C1662" s="199"/>
      <c r="D1662" s="199"/>
      <c r="E1662" s="199"/>
      <c r="F1662" s="199"/>
      <c r="G1662" s="199"/>
      <c r="H1662" s="199"/>
      <c r="I1662" s="199"/>
    </row>
    <row r="1663">
      <c r="A1663" s="199"/>
      <c r="B1663" s="199"/>
      <c r="C1663" s="199"/>
      <c r="D1663" s="199"/>
      <c r="E1663" s="199"/>
      <c r="F1663" s="199"/>
      <c r="G1663" s="199"/>
      <c r="H1663" s="199"/>
      <c r="I1663" s="199"/>
    </row>
    <row r="1664">
      <c r="A1664" s="199"/>
      <c r="B1664" s="199"/>
      <c r="C1664" s="199"/>
      <c r="D1664" s="199"/>
      <c r="E1664" s="199"/>
      <c r="F1664" s="199"/>
      <c r="G1664" s="199"/>
      <c r="H1664" s="199"/>
      <c r="I1664" s="199"/>
    </row>
    <row r="1665">
      <c r="A1665" s="199"/>
      <c r="B1665" s="199"/>
      <c r="C1665" s="199"/>
      <c r="D1665" s="199"/>
      <c r="E1665" s="199"/>
      <c r="F1665" s="199"/>
      <c r="G1665" s="199"/>
      <c r="H1665" s="199"/>
      <c r="I1665" s="199"/>
    </row>
    <row r="1666">
      <c r="A1666" s="199"/>
      <c r="B1666" s="199"/>
      <c r="C1666" s="199"/>
      <c r="D1666" s="199"/>
      <c r="E1666" s="199"/>
      <c r="F1666" s="199"/>
      <c r="G1666" s="199"/>
      <c r="H1666" s="199"/>
      <c r="I1666" s="199"/>
    </row>
    <row r="1667">
      <c r="A1667" s="199"/>
      <c r="B1667" s="199"/>
      <c r="C1667" s="199"/>
      <c r="D1667" s="199"/>
      <c r="E1667" s="199"/>
      <c r="F1667" s="199"/>
      <c r="G1667" s="199"/>
      <c r="H1667" s="199"/>
      <c r="I1667" s="199"/>
    </row>
    <row r="1668">
      <c r="A1668" s="199"/>
      <c r="B1668" s="199"/>
      <c r="C1668" s="199"/>
      <c r="D1668" s="199"/>
      <c r="E1668" s="199"/>
      <c r="F1668" s="199"/>
      <c r="G1668" s="199"/>
      <c r="H1668" s="199"/>
      <c r="I1668" s="199"/>
    </row>
    <row r="1669">
      <c r="A1669" s="199"/>
      <c r="B1669" s="199"/>
      <c r="C1669" s="199"/>
      <c r="D1669" s="199"/>
      <c r="E1669" s="199"/>
      <c r="F1669" s="199"/>
      <c r="G1669" s="199"/>
      <c r="H1669" s="199"/>
      <c r="I1669" s="199"/>
    </row>
    <row r="1670">
      <c r="A1670" s="199"/>
      <c r="B1670" s="199"/>
      <c r="C1670" s="199"/>
      <c r="D1670" s="199"/>
      <c r="E1670" s="199"/>
      <c r="F1670" s="199"/>
      <c r="G1670" s="199"/>
      <c r="H1670" s="199"/>
      <c r="I1670" s="199"/>
    </row>
    <row r="1671">
      <c r="A1671" s="199"/>
      <c r="B1671" s="199"/>
      <c r="C1671" s="199"/>
      <c r="D1671" s="199"/>
      <c r="E1671" s="199"/>
      <c r="F1671" s="199"/>
      <c r="G1671" s="199"/>
      <c r="H1671" s="199"/>
      <c r="I1671" s="199"/>
    </row>
    <row r="1672">
      <c r="A1672" s="199"/>
      <c r="B1672" s="199"/>
      <c r="C1672" s="199"/>
      <c r="D1672" s="199"/>
      <c r="E1672" s="199"/>
      <c r="F1672" s="199"/>
      <c r="G1672" s="199"/>
      <c r="H1672" s="199"/>
      <c r="I1672" s="199"/>
    </row>
    <row r="1673">
      <c r="A1673" s="199"/>
      <c r="B1673" s="199"/>
      <c r="C1673" s="199"/>
      <c r="D1673" s="199"/>
      <c r="E1673" s="199"/>
      <c r="F1673" s="199"/>
      <c r="G1673" s="199"/>
      <c r="H1673" s="199"/>
      <c r="I1673" s="199"/>
    </row>
    <row r="1674">
      <c r="A1674" s="199"/>
      <c r="B1674" s="199"/>
      <c r="C1674" s="199"/>
      <c r="D1674" s="199"/>
      <c r="E1674" s="199"/>
      <c r="F1674" s="199"/>
      <c r="G1674" s="199"/>
      <c r="H1674" s="199"/>
      <c r="I1674" s="199"/>
    </row>
    <row r="1675">
      <c r="A1675" s="199"/>
      <c r="B1675" s="199"/>
      <c r="C1675" s="199"/>
      <c r="D1675" s="199"/>
      <c r="E1675" s="199"/>
      <c r="F1675" s="199"/>
      <c r="G1675" s="199"/>
      <c r="H1675" s="199"/>
      <c r="I1675" s="199"/>
    </row>
    <row r="1676">
      <c r="A1676" s="199"/>
      <c r="B1676" s="199"/>
      <c r="C1676" s="199"/>
      <c r="D1676" s="199"/>
      <c r="E1676" s="199"/>
      <c r="F1676" s="199"/>
      <c r="G1676" s="199"/>
      <c r="H1676" s="199"/>
      <c r="I1676" s="199"/>
    </row>
    <row r="1677">
      <c r="A1677" s="199"/>
      <c r="B1677" s="199"/>
      <c r="C1677" s="199"/>
      <c r="D1677" s="199"/>
      <c r="E1677" s="199"/>
      <c r="F1677" s="199"/>
      <c r="G1677" s="199"/>
      <c r="H1677" s="199"/>
      <c r="I1677" s="199"/>
    </row>
    <row r="1678">
      <c r="A1678" s="199"/>
      <c r="B1678" s="199"/>
      <c r="C1678" s="199"/>
      <c r="D1678" s="199"/>
      <c r="E1678" s="199"/>
      <c r="F1678" s="199"/>
      <c r="G1678" s="199"/>
      <c r="H1678" s="199"/>
      <c r="I1678" s="199"/>
    </row>
    <row r="1679">
      <c r="A1679" s="199"/>
      <c r="B1679" s="199"/>
      <c r="C1679" s="199"/>
      <c r="D1679" s="199"/>
      <c r="E1679" s="199"/>
      <c r="F1679" s="199"/>
      <c r="G1679" s="199"/>
      <c r="H1679" s="199"/>
      <c r="I1679" s="199"/>
    </row>
    <row r="1680">
      <c r="A1680" s="199"/>
      <c r="B1680" s="199"/>
      <c r="C1680" s="199"/>
      <c r="D1680" s="199"/>
      <c r="E1680" s="199"/>
      <c r="F1680" s="199"/>
      <c r="G1680" s="199"/>
      <c r="H1680" s="199"/>
      <c r="I1680" s="199"/>
    </row>
    <row r="1681">
      <c r="A1681" s="199"/>
      <c r="B1681" s="199"/>
      <c r="C1681" s="199"/>
      <c r="D1681" s="199"/>
      <c r="E1681" s="199"/>
      <c r="F1681" s="199"/>
      <c r="G1681" s="199"/>
      <c r="H1681" s="199"/>
      <c r="I1681" s="199"/>
    </row>
    <row r="1682">
      <c r="A1682" s="199"/>
      <c r="B1682" s="199"/>
      <c r="C1682" s="199"/>
      <c r="D1682" s="199"/>
      <c r="E1682" s="199"/>
      <c r="F1682" s="199"/>
      <c r="G1682" s="199"/>
      <c r="H1682" s="199"/>
      <c r="I1682" s="199"/>
    </row>
    <row r="1683">
      <c r="A1683" s="199"/>
      <c r="B1683" s="199"/>
      <c r="C1683" s="199"/>
      <c r="D1683" s="199"/>
      <c r="E1683" s="199"/>
      <c r="F1683" s="199"/>
      <c r="G1683" s="199"/>
      <c r="H1683" s="199"/>
      <c r="I1683" s="199"/>
    </row>
    <row r="1684">
      <c r="A1684" s="199"/>
      <c r="B1684" s="199"/>
      <c r="C1684" s="199"/>
      <c r="D1684" s="199"/>
      <c r="E1684" s="199"/>
      <c r="F1684" s="199"/>
      <c r="G1684" s="199"/>
      <c r="H1684" s="199"/>
      <c r="I1684" s="199"/>
    </row>
    <row r="1685">
      <c r="A1685" s="199"/>
      <c r="B1685" s="199"/>
      <c r="C1685" s="199"/>
      <c r="D1685" s="199"/>
      <c r="E1685" s="199"/>
      <c r="F1685" s="199"/>
      <c r="G1685" s="199"/>
      <c r="H1685" s="199"/>
      <c r="I1685" s="199"/>
    </row>
    <row r="1686">
      <c r="A1686" s="199"/>
      <c r="B1686" s="199"/>
      <c r="C1686" s="199"/>
      <c r="D1686" s="199"/>
      <c r="E1686" s="199"/>
      <c r="F1686" s="199"/>
      <c r="G1686" s="199"/>
      <c r="H1686" s="199"/>
      <c r="I1686" s="199"/>
    </row>
    <row r="1687">
      <c r="A1687" s="199"/>
      <c r="B1687" s="199"/>
      <c r="C1687" s="199"/>
      <c r="D1687" s="199"/>
      <c r="E1687" s="199"/>
      <c r="F1687" s="199"/>
      <c r="G1687" s="199"/>
      <c r="H1687" s="199"/>
      <c r="I1687" s="199"/>
    </row>
    <row r="1688">
      <c r="A1688" s="199"/>
      <c r="B1688" s="199"/>
      <c r="C1688" s="199"/>
      <c r="D1688" s="199"/>
      <c r="E1688" s="199"/>
      <c r="F1688" s="199"/>
      <c r="G1688" s="199"/>
      <c r="H1688" s="199"/>
      <c r="I1688" s="199"/>
    </row>
    <row r="1689">
      <c r="A1689" s="199"/>
      <c r="B1689" s="199"/>
      <c r="C1689" s="199"/>
      <c r="D1689" s="199"/>
      <c r="E1689" s="199"/>
      <c r="F1689" s="199"/>
      <c r="G1689" s="199"/>
      <c r="H1689" s="199"/>
      <c r="I1689" s="199"/>
    </row>
    <row r="1690">
      <c r="A1690" s="199"/>
      <c r="B1690" s="199"/>
      <c r="C1690" s="199"/>
      <c r="D1690" s="199"/>
      <c r="E1690" s="199"/>
      <c r="F1690" s="199"/>
      <c r="G1690" s="199"/>
      <c r="H1690" s="199"/>
      <c r="I1690" s="199"/>
    </row>
    <row r="1691">
      <c r="A1691" s="199"/>
      <c r="B1691" s="199"/>
      <c r="C1691" s="199"/>
      <c r="D1691" s="199"/>
      <c r="E1691" s="199"/>
      <c r="F1691" s="199"/>
      <c r="G1691" s="199"/>
      <c r="H1691" s="199"/>
      <c r="I1691" s="199"/>
    </row>
    <row r="1692">
      <c r="A1692" s="199"/>
      <c r="B1692" s="199"/>
      <c r="C1692" s="199"/>
      <c r="D1692" s="199"/>
      <c r="E1692" s="199"/>
      <c r="F1692" s="199"/>
      <c r="G1692" s="199"/>
      <c r="H1692" s="199"/>
      <c r="I1692" s="199"/>
    </row>
    <row r="1693">
      <c r="A1693" s="199"/>
      <c r="B1693" s="199"/>
      <c r="C1693" s="199"/>
      <c r="D1693" s="199"/>
      <c r="E1693" s="199"/>
      <c r="F1693" s="199"/>
      <c r="G1693" s="199"/>
      <c r="H1693" s="199"/>
      <c r="I1693" s="199"/>
    </row>
    <row r="1694">
      <c r="A1694" s="199"/>
      <c r="B1694" s="199"/>
      <c r="C1694" s="199"/>
      <c r="D1694" s="199"/>
      <c r="E1694" s="199"/>
      <c r="F1694" s="199"/>
      <c r="G1694" s="199"/>
      <c r="H1694" s="199"/>
      <c r="I1694" s="199"/>
    </row>
    <row r="1695">
      <c r="A1695" s="199"/>
      <c r="B1695" s="199"/>
      <c r="C1695" s="199"/>
      <c r="D1695" s="199"/>
      <c r="E1695" s="199"/>
      <c r="F1695" s="199"/>
      <c r="G1695" s="199"/>
      <c r="H1695" s="199"/>
      <c r="I1695" s="199"/>
    </row>
    <row r="1696">
      <c r="A1696" s="199"/>
      <c r="B1696" s="199"/>
      <c r="C1696" s="199"/>
      <c r="D1696" s="199"/>
      <c r="E1696" s="199"/>
      <c r="F1696" s="199"/>
      <c r="G1696" s="199"/>
      <c r="H1696" s="199"/>
      <c r="I1696" s="199"/>
    </row>
    <row r="1697">
      <c r="A1697" s="199"/>
      <c r="B1697" s="199"/>
      <c r="C1697" s="199"/>
      <c r="D1697" s="199"/>
      <c r="E1697" s="199"/>
      <c r="F1697" s="199"/>
      <c r="G1697" s="199"/>
      <c r="H1697" s="199"/>
      <c r="I1697" s="199"/>
    </row>
    <row r="1698">
      <c r="A1698" s="199"/>
      <c r="B1698" s="199"/>
      <c r="C1698" s="199"/>
      <c r="D1698" s="199"/>
      <c r="E1698" s="199"/>
      <c r="F1698" s="199"/>
      <c r="G1698" s="199"/>
      <c r="H1698" s="199"/>
      <c r="I1698" s="199"/>
    </row>
    <row r="1699">
      <c r="A1699" s="199"/>
      <c r="B1699" s="199"/>
      <c r="C1699" s="199"/>
      <c r="D1699" s="199"/>
      <c r="E1699" s="199"/>
      <c r="F1699" s="199"/>
      <c r="G1699" s="199"/>
      <c r="H1699" s="199"/>
      <c r="I1699" s="199"/>
    </row>
    <row r="1700">
      <c r="A1700" s="199"/>
      <c r="B1700" s="199"/>
      <c r="C1700" s="199"/>
      <c r="D1700" s="199"/>
      <c r="E1700" s="199"/>
      <c r="F1700" s="199"/>
      <c r="G1700" s="199"/>
      <c r="H1700" s="199"/>
      <c r="I1700" s="199"/>
    </row>
    <row r="1701">
      <c r="A1701" s="199"/>
      <c r="B1701" s="199"/>
      <c r="C1701" s="199"/>
      <c r="D1701" s="199"/>
      <c r="E1701" s="199"/>
      <c r="F1701" s="199"/>
      <c r="G1701" s="199"/>
      <c r="H1701" s="199"/>
      <c r="I1701" s="199"/>
    </row>
    <row r="1702">
      <c r="A1702" s="199"/>
      <c r="B1702" s="199"/>
      <c r="C1702" s="199"/>
      <c r="D1702" s="199"/>
      <c r="E1702" s="199"/>
      <c r="F1702" s="199"/>
      <c r="G1702" s="199"/>
      <c r="H1702" s="199"/>
      <c r="I1702" s="199"/>
    </row>
    <row r="1703">
      <c r="A1703" s="199"/>
      <c r="B1703" s="199"/>
      <c r="C1703" s="199"/>
      <c r="D1703" s="199"/>
      <c r="E1703" s="199"/>
      <c r="F1703" s="199"/>
      <c r="G1703" s="199"/>
      <c r="H1703" s="199"/>
      <c r="I1703" s="199"/>
    </row>
    <row r="1704">
      <c r="A1704" s="199"/>
      <c r="B1704" s="199"/>
      <c r="C1704" s="199"/>
      <c r="D1704" s="199"/>
      <c r="E1704" s="199"/>
      <c r="F1704" s="199"/>
      <c r="G1704" s="199"/>
      <c r="H1704" s="199"/>
      <c r="I1704" s="199"/>
    </row>
    <row r="1705">
      <c r="A1705" s="199"/>
      <c r="B1705" s="199"/>
      <c r="C1705" s="199"/>
      <c r="D1705" s="199"/>
      <c r="E1705" s="199"/>
      <c r="F1705" s="199"/>
      <c r="G1705" s="199"/>
      <c r="H1705" s="199"/>
      <c r="I1705" s="199"/>
    </row>
    <row r="1706">
      <c r="A1706" s="199"/>
      <c r="B1706" s="199"/>
      <c r="C1706" s="199"/>
      <c r="D1706" s="199"/>
      <c r="E1706" s="199"/>
      <c r="F1706" s="199"/>
      <c r="G1706" s="199"/>
      <c r="H1706" s="199"/>
      <c r="I1706" s="199"/>
    </row>
    <row r="1707">
      <c r="A1707" s="199"/>
      <c r="B1707" s="199"/>
      <c r="C1707" s="199"/>
      <c r="D1707" s="199"/>
      <c r="E1707" s="199"/>
      <c r="F1707" s="199"/>
      <c r="G1707" s="199"/>
      <c r="H1707" s="199"/>
      <c r="I1707" s="199"/>
    </row>
    <row r="1708">
      <c r="A1708" s="199"/>
      <c r="B1708" s="199"/>
      <c r="C1708" s="199"/>
      <c r="D1708" s="199"/>
      <c r="E1708" s="199"/>
      <c r="F1708" s="199"/>
      <c r="G1708" s="199"/>
      <c r="H1708" s="199"/>
      <c r="I1708" s="199"/>
    </row>
    <row r="1709">
      <c r="A1709" s="199"/>
      <c r="B1709" s="199"/>
      <c r="C1709" s="199"/>
      <c r="D1709" s="199"/>
      <c r="E1709" s="199"/>
      <c r="F1709" s="199"/>
      <c r="G1709" s="199"/>
      <c r="H1709" s="199"/>
      <c r="I1709" s="199"/>
    </row>
    <row r="1710">
      <c r="A1710" s="199"/>
      <c r="B1710" s="199"/>
      <c r="C1710" s="199"/>
      <c r="D1710" s="199"/>
      <c r="E1710" s="199"/>
      <c r="F1710" s="199"/>
      <c r="G1710" s="199"/>
      <c r="H1710" s="199"/>
      <c r="I1710" s="199"/>
    </row>
    <row r="1711">
      <c r="A1711" s="199"/>
      <c r="B1711" s="199"/>
      <c r="C1711" s="199"/>
      <c r="D1711" s="199"/>
      <c r="E1711" s="199"/>
      <c r="F1711" s="199"/>
      <c r="G1711" s="199"/>
      <c r="H1711" s="199"/>
      <c r="I1711" s="199"/>
    </row>
    <row r="1712">
      <c r="A1712" s="199"/>
      <c r="B1712" s="199"/>
      <c r="C1712" s="199"/>
      <c r="D1712" s="199"/>
      <c r="E1712" s="199"/>
      <c r="F1712" s="199"/>
      <c r="G1712" s="199"/>
      <c r="H1712" s="199"/>
      <c r="I1712" s="199"/>
    </row>
    <row r="1713">
      <c r="A1713" s="199"/>
      <c r="B1713" s="199"/>
      <c r="C1713" s="199"/>
      <c r="D1713" s="199"/>
      <c r="E1713" s="199"/>
      <c r="F1713" s="199"/>
      <c r="G1713" s="199"/>
      <c r="H1713" s="199"/>
      <c r="I1713" s="199"/>
    </row>
    <row r="1714">
      <c r="A1714" s="199"/>
      <c r="B1714" s="199"/>
      <c r="C1714" s="199"/>
      <c r="D1714" s="199"/>
      <c r="E1714" s="199"/>
      <c r="F1714" s="199"/>
      <c r="G1714" s="199"/>
      <c r="H1714" s="199"/>
      <c r="I1714" s="199"/>
    </row>
    <row r="1715">
      <c r="A1715" s="199"/>
      <c r="B1715" s="199"/>
      <c r="C1715" s="199"/>
      <c r="D1715" s="199"/>
      <c r="E1715" s="199"/>
      <c r="F1715" s="199"/>
      <c r="G1715" s="199"/>
      <c r="H1715" s="199"/>
      <c r="I1715" s="199"/>
    </row>
    <row r="1716">
      <c r="A1716" s="199"/>
      <c r="B1716" s="199"/>
      <c r="C1716" s="199"/>
      <c r="D1716" s="199"/>
      <c r="E1716" s="199"/>
      <c r="F1716" s="199"/>
      <c r="G1716" s="199"/>
      <c r="H1716" s="199"/>
      <c r="I1716" s="199"/>
    </row>
    <row r="1717">
      <c r="A1717" s="199"/>
      <c r="B1717" s="199"/>
      <c r="C1717" s="199"/>
      <c r="D1717" s="199"/>
      <c r="E1717" s="199"/>
      <c r="F1717" s="199"/>
      <c r="G1717" s="199"/>
      <c r="H1717" s="199"/>
      <c r="I1717" s="199"/>
    </row>
    <row r="1718">
      <c r="A1718" s="199"/>
      <c r="B1718" s="199"/>
      <c r="C1718" s="199"/>
      <c r="D1718" s="199"/>
      <c r="E1718" s="199"/>
      <c r="F1718" s="199"/>
      <c r="G1718" s="199"/>
      <c r="H1718" s="199"/>
      <c r="I1718" s="199"/>
    </row>
    <row r="1719">
      <c r="A1719" s="199"/>
      <c r="B1719" s="199"/>
      <c r="C1719" s="199"/>
      <c r="D1719" s="199"/>
      <c r="E1719" s="199"/>
      <c r="F1719" s="199"/>
      <c r="G1719" s="199"/>
      <c r="H1719" s="199"/>
      <c r="I1719" s="199"/>
    </row>
    <row r="1720">
      <c r="A1720" s="199"/>
      <c r="B1720" s="199"/>
      <c r="C1720" s="199"/>
      <c r="D1720" s="199"/>
      <c r="E1720" s="199"/>
      <c r="F1720" s="199"/>
      <c r="G1720" s="199"/>
      <c r="H1720" s="199"/>
      <c r="I1720" s="199"/>
    </row>
    <row r="1721">
      <c r="A1721" s="199"/>
      <c r="B1721" s="199"/>
      <c r="C1721" s="199"/>
      <c r="D1721" s="199"/>
      <c r="E1721" s="199"/>
      <c r="F1721" s="199"/>
      <c r="G1721" s="199"/>
      <c r="H1721" s="199"/>
      <c r="I1721" s="199"/>
    </row>
    <row r="1722">
      <c r="A1722" s="199"/>
      <c r="B1722" s="199"/>
      <c r="C1722" s="199"/>
      <c r="D1722" s="199"/>
      <c r="E1722" s="199"/>
      <c r="F1722" s="199"/>
      <c r="G1722" s="199"/>
      <c r="H1722" s="199"/>
      <c r="I1722" s="199"/>
    </row>
    <row r="1723">
      <c r="A1723" s="199"/>
      <c r="B1723" s="199"/>
      <c r="C1723" s="199"/>
      <c r="D1723" s="199"/>
      <c r="E1723" s="199"/>
      <c r="F1723" s="199"/>
      <c r="G1723" s="199"/>
      <c r="H1723" s="199"/>
      <c r="I1723" s="199"/>
    </row>
    <row r="1724">
      <c r="A1724" s="199"/>
      <c r="B1724" s="199"/>
      <c r="C1724" s="199"/>
      <c r="D1724" s="199"/>
      <c r="E1724" s="199"/>
      <c r="F1724" s="199"/>
      <c r="G1724" s="199"/>
      <c r="H1724" s="199"/>
      <c r="I1724" s="199"/>
    </row>
    <row r="1725">
      <c r="A1725" s="199"/>
      <c r="B1725" s="199"/>
      <c r="C1725" s="199"/>
      <c r="D1725" s="199"/>
      <c r="E1725" s="199"/>
      <c r="F1725" s="199"/>
      <c r="G1725" s="199"/>
      <c r="H1725" s="199"/>
      <c r="I1725" s="199"/>
    </row>
    <row r="1726">
      <c r="A1726" s="199"/>
      <c r="B1726" s="199"/>
      <c r="C1726" s="199"/>
      <c r="D1726" s="199"/>
      <c r="E1726" s="199"/>
      <c r="F1726" s="199"/>
      <c r="G1726" s="199"/>
      <c r="H1726" s="199"/>
      <c r="I1726" s="199"/>
    </row>
    <row r="1727">
      <c r="A1727" s="199"/>
      <c r="B1727" s="199"/>
      <c r="C1727" s="199"/>
      <c r="D1727" s="199"/>
      <c r="E1727" s="199"/>
      <c r="F1727" s="199"/>
      <c r="G1727" s="199"/>
      <c r="H1727" s="199"/>
      <c r="I1727" s="199"/>
    </row>
    <row r="1728">
      <c r="A1728" s="199"/>
      <c r="B1728" s="199"/>
      <c r="C1728" s="199"/>
      <c r="D1728" s="199"/>
      <c r="E1728" s="199"/>
      <c r="F1728" s="199"/>
      <c r="G1728" s="199"/>
      <c r="H1728" s="199"/>
      <c r="I1728" s="199"/>
    </row>
    <row r="1729">
      <c r="A1729" s="199"/>
      <c r="B1729" s="199"/>
      <c r="C1729" s="199"/>
      <c r="D1729" s="199"/>
      <c r="E1729" s="199"/>
      <c r="F1729" s="199"/>
      <c r="G1729" s="199"/>
      <c r="H1729" s="199"/>
      <c r="I1729" s="199"/>
    </row>
    <row r="1730">
      <c r="A1730" s="199"/>
      <c r="B1730" s="199"/>
      <c r="C1730" s="199"/>
      <c r="D1730" s="199"/>
      <c r="E1730" s="199"/>
      <c r="F1730" s="199"/>
      <c r="G1730" s="199"/>
      <c r="H1730" s="199"/>
      <c r="I1730" s="199"/>
    </row>
    <row r="1731">
      <c r="A1731" s="199"/>
      <c r="B1731" s="199"/>
      <c r="C1731" s="199"/>
      <c r="D1731" s="199"/>
      <c r="E1731" s="199"/>
      <c r="F1731" s="199"/>
      <c r="G1731" s="199"/>
      <c r="H1731" s="199"/>
      <c r="I1731" s="199"/>
    </row>
    <row r="1732">
      <c r="A1732" s="199"/>
      <c r="B1732" s="199"/>
      <c r="C1732" s="199"/>
      <c r="D1732" s="199"/>
      <c r="E1732" s="199"/>
      <c r="F1732" s="199"/>
      <c r="G1732" s="199"/>
      <c r="H1732" s="199"/>
      <c r="I1732" s="199"/>
    </row>
    <row r="1733">
      <c r="A1733" s="199"/>
      <c r="B1733" s="199"/>
      <c r="C1733" s="199"/>
      <c r="D1733" s="199"/>
      <c r="E1733" s="199"/>
      <c r="F1733" s="199"/>
      <c r="G1733" s="199"/>
      <c r="H1733" s="199"/>
      <c r="I1733" s="199"/>
    </row>
    <row r="1734">
      <c r="A1734" s="199"/>
      <c r="B1734" s="199"/>
      <c r="C1734" s="199"/>
      <c r="D1734" s="199"/>
      <c r="E1734" s="199"/>
      <c r="F1734" s="199"/>
      <c r="G1734" s="199"/>
      <c r="H1734" s="199"/>
      <c r="I1734" s="199"/>
    </row>
    <row r="1735">
      <c r="A1735" s="199"/>
      <c r="B1735" s="199"/>
      <c r="C1735" s="199"/>
      <c r="D1735" s="199"/>
      <c r="E1735" s="199"/>
      <c r="F1735" s="199"/>
      <c r="G1735" s="199"/>
      <c r="H1735" s="199"/>
      <c r="I1735" s="199"/>
    </row>
    <row r="1736">
      <c r="A1736" s="199"/>
      <c r="B1736" s="199"/>
      <c r="C1736" s="199"/>
      <c r="D1736" s="199"/>
      <c r="E1736" s="199"/>
      <c r="F1736" s="199"/>
      <c r="G1736" s="199"/>
      <c r="H1736" s="199"/>
      <c r="I1736" s="199"/>
    </row>
    <row r="1737">
      <c r="A1737" s="199"/>
      <c r="B1737" s="199"/>
      <c r="C1737" s="199"/>
      <c r="D1737" s="199"/>
      <c r="E1737" s="199"/>
      <c r="F1737" s="199"/>
      <c r="G1737" s="199"/>
      <c r="H1737" s="199"/>
      <c r="I1737" s="199"/>
    </row>
    <row r="1738">
      <c r="A1738" s="199"/>
      <c r="B1738" s="199"/>
      <c r="C1738" s="199"/>
      <c r="D1738" s="199"/>
      <c r="E1738" s="199"/>
      <c r="F1738" s="199"/>
      <c r="G1738" s="199"/>
      <c r="H1738" s="199"/>
      <c r="I1738" s="199"/>
    </row>
    <row r="1739">
      <c r="A1739" s="199"/>
      <c r="B1739" s="199"/>
      <c r="C1739" s="199"/>
      <c r="D1739" s="199"/>
      <c r="E1739" s="199"/>
      <c r="F1739" s="199"/>
      <c r="G1739" s="199"/>
      <c r="H1739" s="199"/>
      <c r="I1739" s="199"/>
    </row>
    <row r="1740">
      <c r="A1740" s="199"/>
      <c r="B1740" s="199"/>
      <c r="C1740" s="199"/>
      <c r="D1740" s="199"/>
      <c r="E1740" s="199"/>
      <c r="F1740" s="199"/>
      <c r="G1740" s="199"/>
      <c r="H1740" s="199"/>
      <c r="I1740" s="199"/>
    </row>
    <row r="1741">
      <c r="A1741" s="199"/>
      <c r="B1741" s="199"/>
      <c r="C1741" s="199"/>
      <c r="D1741" s="199"/>
      <c r="E1741" s="199"/>
      <c r="F1741" s="199"/>
      <c r="G1741" s="199"/>
      <c r="H1741" s="199"/>
      <c r="I1741" s="199"/>
    </row>
    <row r="1742">
      <c r="A1742" s="199"/>
      <c r="B1742" s="199"/>
      <c r="C1742" s="199"/>
      <c r="D1742" s="199"/>
      <c r="E1742" s="199"/>
      <c r="F1742" s="199"/>
      <c r="G1742" s="199"/>
      <c r="H1742" s="199"/>
      <c r="I1742" s="199"/>
    </row>
    <row r="1743">
      <c r="A1743" s="199"/>
      <c r="B1743" s="199"/>
      <c r="C1743" s="199"/>
      <c r="D1743" s="199"/>
      <c r="E1743" s="199"/>
      <c r="F1743" s="199"/>
      <c r="G1743" s="199"/>
      <c r="H1743" s="199"/>
      <c r="I1743" s="199"/>
    </row>
    <row r="1744">
      <c r="A1744" s="199"/>
      <c r="B1744" s="199"/>
      <c r="C1744" s="199"/>
      <c r="D1744" s="199"/>
      <c r="E1744" s="199"/>
      <c r="F1744" s="199"/>
      <c r="G1744" s="199"/>
      <c r="H1744" s="199"/>
      <c r="I1744" s="199"/>
    </row>
    <row r="1745">
      <c r="A1745" s="199"/>
      <c r="B1745" s="199"/>
      <c r="C1745" s="199"/>
      <c r="D1745" s="199"/>
      <c r="E1745" s="199"/>
      <c r="F1745" s="199"/>
      <c r="G1745" s="199"/>
      <c r="H1745" s="199"/>
      <c r="I1745" s="199"/>
    </row>
    <row r="1746">
      <c r="A1746" s="199"/>
      <c r="B1746" s="199"/>
      <c r="C1746" s="199"/>
      <c r="D1746" s="199"/>
      <c r="E1746" s="199"/>
      <c r="F1746" s="199"/>
      <c r="G1746" s="199"/>
      <c r="H1746" s="199"/>
      <c r="I1746" s="199"/>
    </row>
    <row r="1747">
      <c r="A1747" s="199"/>
      <c r="B1747" s="199"/>
      <c r="C1747" s="199"/>
      <c r="D1747" s="199"/>
      <c r="E1747" s="199"/>
      <c r="F1747" s="199"/>
      <c r="G1747" s="199"/>
      <c r="H1747" s="199"/>
      <c r="I1747" s="199"/>
    </row>
    <row r="1748">
      <c r="A1748" s="199"/>
      <c r="B1748" s="199"/>
      <c r="C1748" s="199"/>
      <c r="D1748" s="199"/>
      <c r="E1748" s="199"/>
      <c r="F1748" s="199"/>
      <c r="G1748" s="199"/>
      <c r="H1748" s="199"/>
      <c r="I1748" s="199"/>
    </row>
    <row r="1749">
      <c r="A1749" s="199"/>
      <c r="B1749" s="199"/>
      <c r="C1749" s="199"/>
      <c r="D1749" s="199"/>
      <c r="E1749" s="199"/>
      <c r="F1749" s="199"/>
      <c r="G1749" s="199"/>
      <c r="H1749" s="199"/>
      <c r="I1749" s="199"/>
    </row>
    <row r="1750">
      <c r="A1750" s="199"/>
      <c r="B1750" s="199"/>
      <c r="C1750" s="199"/>
      <c r="D1750" s="199"/>
      <c r="E1750" s="199"/>
      <c r="F1750" s="199"/>
      <c r="G1750" s="199"/>
      <c r="H1750" s="199"/>
      <c r="I1750" s="199"/>
    </row>
    <row r="1751">
      <c r="A1751" s="199"/>
      <c r="B1751" s="199"/>
      <c r="C1751" s="199"/>
      <c r="D1751" s="199"/>
      <c r="E1751" s="199"/>
      <c r="F1751" s="199"/>
      <c r="G1751" s="199"/>
      <c r="H1751" s="199"/>
      <c r="I1751" s="199"/>
    </row>
    <row r="1752">
      <c r="A1752" s="199"/>
      <c r="B1752" s="199"/>
      <c r="C1752" s="199"/>
      <c r="D1752" s="199"/>
      <c r="E1752" s="199"/>
      <c r="F1752" s="199"/>
      <c r="G1752" s="199"/>
      <c r="H1752" s="199"/>
      <c r="I1752" s="199"/>
    </row>
    <row r="1753">
      <c r="A1753" s="199"/>
      <c r="B1753" s="199"/>
      <c r="C1753" s="199"/>
      <c r="D1753" s="199"/>
      <c r="E1753" s="199"/>
      <c r="F1753" s="199"/>
      <c r="G1753" s="199"/>
      <c r="H1753" s="199"/>
      <c r="I1753" s="199"/>
    </row>
    <row r="1754">
      <c r="A1754" s="199"/>
      <c r="B1754" s="199"/>
      <c r="C1754" s="199"/>
      <c r="D1754" s="199"/>
      <c r="E1754" s="199"/>
      <c r="F1754" s="199"/>
      <c r="G1754" s="199"/>
      <c r="H1754" s="199"/>
      <c r="I1754" s="199"/>
    </row>
    <row r="1755">
      <c r="A1755" s="199"/>
      <c r="B1755" s="199"/>
      <c r="C1755" s="199"/>
      <c r="D1755" s="199"/>
      <c r="E1755" s="199"/>
      <c r="F1755" s="199"/>
      <c r="G1755" s="199"/>
      <c r="H1755" s="199"/>
      <c r="I1755" s="199"/>
    </row>
    <row r="1756">
      <c r="A1756" s="199"/>
      <c r="B1756" s="199"/>
      <c r="C1756" s="199"/>
      <c r="D1756" s="199"/>
      <c r="E1756" s="199"/>
      <c r="F1756" s="199"/>
      <c r="G1756" s="199"/>
      <c r="H1756" s="199"/>
      <c r="I1756" s="199"/>
    </row>
    <row r="1757">
      <c r="A1757" s="199"/>
      <c r="B1757" s="199"/>
      <c r="C1757" s="199"/>
      <c r="D1757" s="199"/>
      <c r="E1757" s="199"/>
      <c r="F1757" s="199"/>
      <c r="G1757" s="199"/>
      <c r="H1757" s="199"/>
      <c r="I1757" s="199"/>
    </row>
    <row r="1758">
      <c r="A1758" s="199"/>
      <c r="B1758" s="199"/>
      <c r="C1758" s="199"/>
      <c r="D1758" s="199"/>
      <c r="E1758" s="199"/>
      <c r="F1758" s="199"/>
      <c r="G1758" s="199"/>
      <c r="H1758" s="199"/>
      <c r="I1758" s="199"/>
    </row>
    <row r="1759">
      <c r="A1759" s="199"/>
      <c r="B1759" s="199"/>
      <c r="C1759" s="199"/>
      <c r="D1759" s="199"/>
      <c r="E1759" s="199"/>
      <c r="F1759" s="199"/>
      <c r="G1759" s="199"/>
      <c r="H1759" s="199"/>
      <c r="I1759" s="199"/>
    </row>
    <row r="1760">
      <c r="A1760" s="199"/>
      <c r="B1760" s="199"/>
      <c r="C1760" s="199"/>
      <c r="D1760" s="199"/>
      <c r="E1760" s="199"/>
      <c r="F1760" s="199"/>
      <c r="G1760" s="199"/>
      <c r="H1760" s="199"/>
      <c r="I1760" s="199"/>
    </row>
    <row r="1761">
      <c r="A1761" s="199"/>
      <c r="B1761" s="199"/>
      <c r="C1761" s="199"/>
      <c r="D1761" s="199"/>
      <c r="E1761" s="199"/>
      <c r="F1761" s="199"/>
      <c r="G1761" s="199"/>
      <c r="H1761" s="199"/>
      <c r="I1761" s="199"/>
    </row>
    <row r="1762">
      <c r="A1762" s="199"/>
      <c r="B1762" s="199"/>
      <c r="C1762" s="199"/>
      <c r="D1762" s="199"/>
      <c r="E1762" s="199"/>
      <c r="F1762" s="199"/>
      <c r="G1762" s="199"/>
      <c r="H1762" s="199"/>
      <c r="I1762" s="199"/>
    </row>
    <row r="1763">
      <c r="A1763" s="199"/>
      <c r="B1763" s="199"/>
      <c r="C1763" s="199"/>
      <c r="D1763" s="199"/>
      <c r="E1763" s="199"/>
      <c r="F1763" s="199"/>
      <c r="G1763" s="199"/>
      <c r="H1763" s="199"/>
      <c r="I1763" s="199"/>
    </row>
    <row r="1764">
      <c r="A1764" s="199"/>
      <c r="B1764" s="199"/>
      <c r="C1764" s="199"/>
      <c r="D1764" s="199"/>
      <c r="E1764" s="199"/>
      <c r="F1764" s="199"/>
      <c r="G1764" s="199"/>
      <c r="H1764" s="199"/>
      <c r="I1764" s="199"/>
    </row>
    <row r="1765">
      <c r="A1765" s="199"/>
      <c r="B1765" s="199"/>
      <c r="C1765" s="199"/>
      <c r="D1765" s="199"/>
      <c r="E1765" s="199"/>
      <c r="F1765" s="199"/>
      <c r="G1765" s="199"/>
      <c r="H1765" s="199"/>
      <c r="I1765" s="199"/>
    </row>
    <row r="1766">
      <c r="A1766" s="199"/>
      <c r="B1766" s="199"/>
      <c r="C1766" s="199"/>
      <c r="D1766" s="199"/>
      <c r="E1766" s="199"/>
      <c r="F1766" s="199"/>
      <c r="G1766" s="199"/>
      <c r="H1766" s="199"/>
      <c r="I1766" s="199"/>
    </row>
    <row r="1767">
      <c r="A1767" s="199"/>
      <c r="B1767" s="199"/>
      <c r="C1767" s="199"/>
      <c r="D1767" s="199"/>
      <c r="E1767" s="199"/>
      <c r="F1767" s="199"/>
      <c r="G1767" s="199"/>
      <c r="H1767" s="199"/>
      <c r="I1767" s="199"/>
    </row>
    <row r="1768">
      <c r="A1768" s="199"/>
      <c r="B1768" s="199"/>
      <c r="C1768" s="199"/>
      <c r="D1768" s="199"/>
      <c r="E1768" s="199"/>
      <c r="F1768" s="199"/>
      <c r="G1768" s="199"/>
      <c r="H1768" s="199"/>
      <c r="I1768" s="199"/>
    </row>
    <row r="1769">
      <c r="A1769" s="199"/>
      <c r="B1769" s="199"/>
      <c r="C1769" s="199"/>
      <c r="D1769" s="199"/>
      <c r="E1769" s="199"/>
      <c r="F1769" s="199"/>
      <c r="G1769" s="199"/>
      <c r="H1769" s="199"/>
      <c r="I1769" s="199"/>
    </row>
    <row r="1770">
      <c r="A1770" s="199"/>
      <c r="B1770" s="199"/>
      <c r="C1770" s="199"/>
      <c r="D1770" s="199"/>
      <c r="E1770" s="199"/>
      <c r="F1770" s="199"/>
      <c r="G1770" s="199"/>
      <c r="H1770" s="199"/>
      <c r="I1770" s="199"/>
    </row>
    <row r="1771">
      <c r="A1771" s="199"/>
      <c r="B1771" s="199"/>
      <c r="C1771" s="199"/>
      <c r="D1771" s="199"/>
      <c r="E1771" s="199"/>
      <c r="F1771" s="199"/>
      <c r="G1771" s="199"/>
      <c r="H1771" s="199"/>
      <c r="I1771" s="199"/>
    </row>
    <row r="1772">
      <c r="A1772" s="199"/>
      <c r="B1772" s="199"/>
      <c r="C1772" s="199"/>
      <c r="D1772" s="199"/>
      <c r="E1772" s="199"/>
      <c r="F1772" s="199"/>
      <c r="G1772" s="199"/>
      <c r="H1772" s="199"/>
      <c r="I1772" s="199"/>
    </row>
    <row r="1773">
      <c r="A1773" s="199"/>
      <c r="B1773" s="199"/>
      <c r="C1773" s="199"/>
      <c r="D1773" s="199"/>
      <c r="E1773" s="199"/>
      <c r="F1773" s="199"/>
      <c r="G1773" s="199"/>
      <c r="H1773" s="199"/>
      <c r="I1773" s="199"/>
    </row>
    <row r="1774">
      <c r="A1774" s="199"/>
      <c r="B1774" s="199"/>
      <c r="C1774" s="199"/>
      <c r="D1774" s="199"/>
      <c r="E1774" s="199"/>
      <c r="F1774" s="199"/>
      <c r="G1774" s="199"/>
      <c r="H1774" s="199"/>
      <c r="I1774" s="199"/>
    </row>
    <row r="1775">
      <c r="A1775" s="199"/>
      <c r="B1775" s="199"/>
      <c r="C1775" s="199"/>
      <c r="D1775" s="199"/>
      <c r="E1775" s="199"/>
      <c r="F1775" s="199"/>
      <c r="G1775" s="199"/>
      <c r="H1775" s="199"/>
      <c r="I1775" s="199"/>
    </row>
    <row r="1776">
      <c r="A1776" s="199"/>
      <c r="B1776" s="199"/>
      <c r="C1776" s="199"/>
      <c r="D1776" s="199"/>
      <c r="E1776" s="199"/>
      <c r="F1776" s="199"/>
      <c r="G1776" s="199"/>
      <c r="H1776" s="199"/>
      <c r="I1776" s="199"/>
    </row>
    <row r="1777">
      <c r="A1777" s="199"/>
      <c r="B1777" s="199"/>
      <c r="C1777" s="199"/>
      <c r="D1777" s="199"/>
      <c r="E1777" s="199"/>
      <c r="F1777" s="199"/>
      <c r="G1777" s="199"/>
      <c r="H1777" s="199"/>
      <c r="I1777" s="199"/>
    </row>
    <row r="1778">
      <c r="A1778" s="199"/>
      <c r="B1778" s="199"/>
      <c r="C1778" s="199"/>
      <c r="D1778" s="199"/>
      <c r="E1778" s="199"/>
      <c r="F1778" s="199"/>
      <c r="G1778" s="199"/>
      <c r="H1778" s="199"/>
      <c r="I1778" s="199"/>
    </row>
    <row r="1779">
      <c r="A1779" s="199"/>
      <c r="B1779" s="199"/>
      <c r="C1779" s="199"/>
      <c r="D1779" s="199"/>
      <c r="E1779" s="199"/>
      <c r="F1779" s="199"/>
      <c r="G1779" s="199"/>
      <c r="H1779" s="199"/>
      <c r="I1779" s="199"/>
    </row>
    <row r="1780">
      <c r="A1780" s="199"/>
      <c r="B1780" s="199"/>
      <c r="C1780" s="199"/>
      <c r="D1780" s="199"/>
      <c r="E1780" s="199"/>
      <c r="F1780" s="199"/>
      <c r="G1780" s="199"/>
      <c r="H1780" s="199"/>
      <c r="I1780" s="199"/>
    </row>
    <row r="1781">
      <c r="A1781" s="199"/>
      <c r="B1781" s="199"/>
      <c r="C1781" s="199"/>
      <c r="D1781" s="199"/>
      <c r="E1781" s="199"/>
      <c r="F1781" s="199"/>
      <c r="G1781" s="199"/>
      <c r="H1781" s="199"/>
      <c r="I1781" s="199"/>
    </row>
    <row r="1782">
      <c r="A1782" s="199"/>
      <c r="B1782" s="199"/>
      <c r="C1782" s="199"/>
      <c r="D1782" s="199"/>
      <c r="E1782" s="199"/>
      <c r="F1782" s="199"/>
      <c r="G1782" s="199"/>
      <c r="H1782" s="199"/>
      <c r="I1782" s="199"/>
    </row>
    <row r="1783">
      <c r="A1783" s="199"/>
      <c r="B1783" s="199"/>
      <c r="C1783" s="199"/>
      <c r="D1783" s="199"/>
      <c r="E1783" s="199"/>
      <c r="F1783" s="199"/>
      <c r="G1783" s="199"/>
      <c r="H1783" s="199"/>
      <c r="I1783" s="199"/>
    </row>
    <row r="1784">
      <c r="A1784" s="199"/>
      <c r="B1784" s="199"/>
      <c r="C1784" s="199"/>
      <c r="D1784" s="199"/>
      <c r="E1784" s="199"/>
      <c r="F1784" s="199"/>
      <c r="G1784" s="199"/>
      <c r="H1784" s="199"/>
      <c r="I1784" s="199"/>
    </row>
    <row r="1785">
      <c r="A1785" s="199"/>
      <c r="B1785" s="199"/>
      <c r="C1785" s="199"/>
      <c r="D1785" s="199"/>
      <c r="E1785" s="199"/>
      <c r="F1785" s="199"/>
      <c r="G1785" s="199"/>
      <c r="H1785" s="199"/>
      <c r="I1785" s="199"/>
    </row>
    <row r="1786">
      <c r="A1786" s="199"/>
      <c r="B1786" s="199"/>
      <c r="C1786" s="199"/>
      <c r="D1786" s="199"/>
      <c r="E1786" s="199"/>
      <c r="F1786" s="199"/>
      <c r="G1786" s="199"/>
      <c r="H1786" s="199"/>
      <c r="I1786" s="199"/>
    </row>
    <row r="1787">
      <c r="A1787" s="199"/>
      <c r="B1787" s="199"/>
      <c r="C1787" s="199"/>
      <c r="D1787" s="199"/>
      <c r="E1787" s="199"/>
      <c r="F1787" s="199"/>
      <c r="G1787" s="199"/>
      <c r="H1787" s="199"/>
      <c r="I1787" s="199"/>
    </row>
    <row r="1788">
      <c r="A1788" s="199"/>
      <c r="B1788" s="199"/>
      <c r="C1788" s="199"/>
      <c r="D1788" s="199"/>
      <c r="E1788" s="199"/>
      <c r="F1788" s="199"/>
      <c r="G1788" s="199"/>
      <c r="H1788" s="199"/>
      <c r="I1788" s="199"/>
    </row>
    <row r="1789">
      <c r="A1789" s="199"/>
      <c r="B1789" s="199"/>
      <c r="C1789" s="199"/>
      <c r="D1789" s="199"/>
      <c r="E1789" s="199"/>
      <c r="F1789" s="199"/>
      <c r="G1789" s="199"/>
      <c r="H1789" s="199"/>
      <c r="I1789" s="199"/>
    </row>
    <row r="1790">
      <c r="A1790" s="199"/>
      <c r="B1790" s="199"/>
      <c r="C1790" s="199"/>
      <c r="D1790" s="199"/>
      <c r="E1790" s="199"/>
      <c r="F1790" s="199"/>
      <c r="G1790" s="199"/>
      <c r="H1790" s="199"/>
      <c r="I1790" s="199"/>
    </row>
    <row r="1791">
      <c r="A1791" s="199"/>
      <c r="B1791" s="199"/>
      <c r="C1791" s="199"/>
      <c r="D1791" s="199"/>
      <c r="E1791" s="199"/>
      <c r="F1791" s="199"/>
      <c r="G1791" s="199"/>
      <c r="H1791" s="199"/>
      <c r="I1791" s="199"/>
    </row>
    <row r="1792">
      <c r="A1792" s="199"/>
      <c r="B1792" s="199"/>
      <c r="C1792" s="199"/>
      <c r="D1792" s="199"/>
      <c r="E1792" s="199"/>
      <c r="F1792" s="199"/>
      <c r="G1792" s="199"/>
      <c r="H1792" s="199"/>
      <c r="I1792" s="199"/>
    </row>
    <row r="1793">
      <c r="A1793" s="199"/>
      <c r="B1793" s="199"/>
      <c r="C1793" s="199"/>
      <c r="D1793" s="199"/>
      <c r="E1793" s="199"/>
      <c r="F1793" s="199"/>
      <c r="G1793" s="199"/>
      <c r="H1793" s="199"/>
      <c r="I1793" s="199"/>
    </row>
    <row r="1794">
      <c r="A1794" s="199"/>
      <c r="B1794" s="199"/>
      <c r="C1794" s="199"/>
      <c r="D1794" s="199"/>
      <c r="E1794" s="199"/>
      <c r="F1794" s="199"/>
      <c r="G1794" s="199"/>
      <c r="H1794" s="199"/>
      <c r="I1794" s="199"/>
    </row>
    <row r="1795">
      <c r="A1795" s="199"/>
      <c r="B1795" s="199"/>
      <c r="C1795" s="199"/>
      <c r="D1795" s="199"/>
      <c r="E1795" s="199"/>
      <c r="F1795" s="199"/>
      <c r="G1795" s="199"/>
      <c r="H1795" s="199"/>
      <c r="I1795" s="199"/>
    </row>
    <row r="1796">
      <c r="A1796" s="199"/>
      <c r="B1796" s="199"/>
      <c r="C1796" s="199"/>
      <c r="D1796" s="199"/>
      <c r="E1796" s="199"/>
      <c r="F1796" s="199"/>
      <c r="G1796" s="199"/>
      <c r="H1796" s="199"/>
      <c r="I1796" s="199"/>
    </row>
    <row r="1797">
      <c r="A1797" s="199"/>
      <c r="B1797" s="199"/>
      <c r="C1797" s="199"/>
      <c r="D1797" s="199"/>
      <c r="E1797" s="199"/>
      <c r="F1797" s="199"/>
      <c r="G1797" s="199"/>
      <c r="H1797" s="199"/>
      <c r="I1797" s="199"/>
    </row>
    <row r="1798">
      <c r="A1798" s="199"/>
      <c r="B1798" s="199"/>
      <c r="C1798" s="199"/>
      <c r="D1798" s="199"/>
      <c r="E1798" s="199"/>
      <c r="F1798" s="199"/>
      <c r="G1798" s="199"/>
      <c r="H1798" s="199"/>
      <c r="I1798" s="199"/>
    </row>
    <row r="1799">
      <c r="A1799" s="199"/>
      <c r="B1799" s="199"/>
      <c r="C1799" s="199"/>
      <c r="D1799" s="199"/>
      <c r="E1799" s="199"/>
      <c r="F1799" s="199"/>
      <c r="G1799" s="199"/>
      <c r="H1799" s="199"/>
      <c r="I1799" s="199"/>
    </row>
    <row r="1800">
      <c r="A1800" s="199"/>
      <c r="B1800" s="199"/>
      <c r="C1800" s="199"/>
      <c r="D1800" s="199"/>
      <c r="E1800" s="199"/>
      <c r="F1800" s="199"/>
      <c r="G1800" s="199"/>
      <c r="H1800" s="199"/>
      <c r="I1800" s="199"/>
    </row>
    <row r="1801">
      <c r="A1801" s="199"/>
      <c r="B1801" s="199"/>
      <c r="C1801" s="199"/>
      <c r="D1801" s="199"/>
      <c r="E1801" s="199"/>
      <c r="F1801" s="199"/>
      <c r="G1801" s="199"/>
      <c r="H1801" s="199"/>
      <c r="I1801" s="199"/>
    </row>
    <row r="1802">
      <c r="A1802" s="199"/>
      <c r="B1802" s="199"/>
      <c r="C1802" s="199"/>
      <c r="D1802" s="199"/>
      <c r="E1802" s="199"/>
      <c r="F1802" s="199"/>
      <c r="G1802" s="199"/>
      <c r="H1802" s="199"/>
      <c r="I1802" s="199"/>
    </row>
    <row r="1803">
      <c r="A1803" s="199"/>
      <c r="B1803" s="199"/>
      <c r="C1803" s="199"/>
      <c r="D1803" s="199"/>
      <c r="E1803" s="199"/>
      <c r="F1803" s="199"/>
      <c r="G1803" s="199"/>
      <c r="H1803" s="199"/>
      <c r="I1803" s="199"/>
    </row>
    <row r="1804">
      <c r="A1804" s="199"/>
      <c r="B1804" s="199"/>
      <c r="C1804" s="199"/>
      <c r="D1804" s="199"/>
      <c r="E1804" s="199"/>
      <c r="F1804" s="199"/>
      <c r="G1804" s="199"/>
      <c r="H1804" s="199"/>
      <c r="I1804" s="199"/>
    </row>
    <row r="1805">
      <c r="A1805" s="199"/>
      <c r="B1805" s="199"/>
      <c r="C1805" s="199"/>
      <c r="D1805" s="199"/>
      <c r="E1805" s="199"/>
      <c r="F1805" s="199"/>
      <c r="G1805" s="199"/>
      <c r="H1805" s="199"/>
      <c r="I1805" s="199"/>
    </row>
    <row r="1806">
      <c r="A1806" s="199"/>
      <c r="B1806" s="199"/>
      <c r="C1806" s="199"/>
      <c r="D1806" s="199"/>
      <c r="E1806" s="199"/>
      <c r="F1806" s="199"/>
      <c r="G1806" s="199"/>
      <c r="H1806" s="199"/>
      <c r="I1806" s="199"/>
    </row>
    <row r="1807">
      <c r="A1807" s="199"/>
      <c r="B1807" s="199"/>
      <c r="C1807" s="199"/>
      <c r="D1807" s="199"/>
      <c r="E1807" s="199"/>
      <c r="F1807" s="199"/>
      <c r="G1807" s="199"/>
      <c r="H1807" s="199"/>
      <c r="I1807" s="199"/>
    </row>
    <row r="1808">
      <c r="A1808" s="199"/>
      <c r="B1808" s="199"/>
      <c r="C1808" s="199"/>
      <c r="D1808" s="199"/>
      <c r="E1808" s="199"/>
      <c r="F1808" s="199"/>
      <c r="G1808" s="199"/>
      <c r="H1808" s="199"/>
      <c r="I1808" s="199"/>
    </row>
    <row r="1809">
      <c r="A1809" s="199"/>
      <c r="B1809" s="199"/>
      <c r="C1809" s="199"/>
      <c r="D1809" s="199"/>
      <c r="E1809" s="199"/>
      <c r="F1809" s="199"/>
      <c r="G1809" s="199"/>
      <c r="H1809" s="199"/>
      <c r="I1809" s="199"/>
    </row>
    <row r="1810">
      <c r="A1810" s="199"/>
      <c r="B1810" s="199"/>
      <c r="C1810" s="199"/>
      <c r="D1810" s="199"/>
      <c r="E1810" s="199"/>
      <c r="F1810" s="199"/>
      <c r="G1810" s="199"/>
      <c r="H1810" s="199"/>
      <c r="I1810" s="199"/>
    </row>
    <row r="1811">
      <c r="A1811" s="199"/>
      <c r="B1811" s="199"/>
      <c r="C1811" s="199"/>
      <c r="D1811" s="199"/>
      <c r="E1811" s="199"/>
      <c r="F1811" s="199"/>
      <c r="G1811" s="199"/>
      <c r="H1811" s="199"/>
      <c r="I1811" s="199"/>
    </row>
    <row r="1812">
      <c r="A1812" s="199"/>
      <c r="B1812" s="199"/>
      <c r="C1812" s="199"/>
      <c r="D1812" s="199"/>
      <c r="E1812" s="199"/>
      <c r="F1812" s="199"/>
      <c r="G1812" s="199"/>
      <c r="H1812" s="199"/>
      <c r="I1812" s="199"/>
    </row>
    <row r="1813">
      <c r="A1813" s="199"/>
      <c r="B1813" s="199"/>
      <c r="C1813" s="199"/>
      <c r="D1813" s="199"/>
      <c r="E1813" s="199"/>
      <c r="F1813" s="199"/>
      <c r="G1813" s="199"/>
      <c r="H1813" s="199"/>
      <c r="I1813" s="199"/>
    </row>
    <row r="1814">
      <c r="A1814" s="199"/>
      <c r="B1814" s="199"/>
      <c r="C1814" s="199"/>
      <c r="D1814" s="199"/>
      <c r="E1814" s="199"/>
      <c r="F1814" s="199"/>
      <c r="G1814" s="199"/>
      <c r="H1814" s="199"/>
      <c r="I1814" s="199"/>
    </row>
    <row r="1815">
      <c r="A1815" s="199"/>
      <c r="B1815" s="199"/>
      <c r="C1815" s="199"/>
      <c r="D1815" s="199"/>
      <c r="E1815" s="199"/>
      <c r="F1815" s="199"/>
      <c r="G1815" s="199"/>
      <c r="H1815" s="199"/>
      <c r="I1815" s="199"/>
    </row>
    <row r="1816">
      <c r="A1816" s="199"/>
      <c r="B1816" s="199"/>
      <c r="C1816" s="199"/>
      <c r="D1816" s="199"/>
      <c r="E1816" s="199"/>
      <c r="F1816" s="199"/>
      <c r="G1816" s="199"/>
      <c r="H1816" s="199"/>
      <c r="I1816" s="199"/>
    </row>
    <row r="1817">
      <c r="A1817" s="199"/>
      <c r="B1817" s="199"/>
      <c r="C1817" s="199"/>
      <c r="D1817" s="199"/>
      <c r="E1817" s="199"/>
      <c r="F1817" s="199"/>
      <c r="G1817" s="199"/>
      <c r="H1817" s="199"/>
      <c r="I1817" s="199"/>
    </row>
    <row r="1818">
      <c r="A1818" s="199"/>
      <c r="B1818" s="199"/>
      <c r="C1818" s="199"/>
      <c r="D1818" s="199"/>
      <c r="E1818" s="199"/>
      <c r="F1818" s="199"/>
      <c r="G1818" s="199"/>
      <c r="H1818" s="199"/>
      <c r="I1818" s="199"/>
    </row>
    <row r="1819">
      <c r="A1819" s="199"/>
      <c r="B1819" s="199"/>
      <c r="C1819" s="199"/>
      <c r="D1819" s="199"/>
      <c r="E1819" s="199"/>
      <c r="F1819" s="199"/>
      <c r="G1819" s="199"/>
      <c r="H1819" s="199"/>
      <c r="I1819" s="199"/>
    </row>
    <row r="1820">
      <c r="A1820" s="199"/>
      <c r="B1820" s="199"/>
      <c r="C1820" s="199"/>
      <c r="D1820" s="199"/>
      <c r="E1820" s="199"/>
      <c r="F1820" s="199"/>
      <c r="G1820" s="199"/>
      <c r="H1820" s="199"/>
      <c r="I1820" s="199"/>
    </row>
    <row r="1821">
      <c r="A1821" s="199"/>
      <c r="B1821" s="199"/>
      <c r="C1821" s="199"/>
      <c r="D1821" s="199"/>
      <c r="E1821" s="199"/>
      <c r="F1821" s="199"/>
      <c r="G1821" s="199"/>
      <c r="H1821" s="199"/>
      <c r="I1821" s="199"/>
    </row>
    <row r="1822">
      <c r="A1822" s="199"/>
      <c r="B1822" s="199"/>
      <c r="C1822" s="199"/>
      <c r="D1822" s="199"/>
      <c r="E1822" s="199"/>
      <c r="F1822" s="199"/>
      <c r="G1822" s="199"/>
      <c r="H1822" s="199"/>
      <c r="I1822" s="199"/>
    </row>
    <row r="1823">
      <c r="A1823" s="199"/>
      <c r="B1823" s="199"/>
      <c r="C1823" s="199"/>
      <c r="D1823" s="199"/>
      <c r="E1823" s="199"/>
      <c r="F1823" s="199"/>
      <c r="G1823" s="199"/>
      <c r="H1823" s="199"/>
      <c r="I1823" s="199"/>
    </row>
    <row r="1824">
      <c r="A1824" s="199"/>
      <c r="B1824" s="199"/>
      <c r="C1824" s="199"/>
      <c r="D1824" s="199"/>
      <c r="E1824" s="199"/>
      <c r="F1824" s="199"/>
      <c r="G1824" s="199"/>
      <c r="H1824" s="199"/>
      <c r="I1824" s="199"/>
    </row>
    <row r="1825">
      <c r="A1825" s="199"/>
      <c r="B1825" s="199"/>
      <c r="C1825" s="199"/>
      <c r="D1825" s="199"/>
      <c r="E1825" s="199"/>
      <c r="F1825" s="199"/>
      <c r="G1825" s="199"/>
      <c r="H1825" s="199"/>
      <c r="I1825" s="199"/>
    </row>
    <row r="1826">
      <c r="A1826" s="199"/>
      <c r="B1826" s="199"/>
      <c r="C1826" s="199"/>
      <c r="D1826" s="199"/>
      <c r="E1826" s="199"/>
      <c r="F1826" s="199"/>
      <c r="G1826" s="199"/>
      <c r="H1826" s="199"/>
      <c r="I1826" s="199"/>
    </row>
    <row r="1827">
      <c r="A1827" s="199"/>
      <c r="B1827" s="199"/>
      <c r="C1827" s="199"/>
      <c r="D1827" s="199"/>
      <c r="E1827" s="199"/>
      <c r="F1827" s="199"/>
      <c r="G1827" s="199"/>
      <c r="H1827" s="199"/>
      <c r="I1827" s="199"/>
    </row>
    <row r="1828">
      <c r="A1828" s="199"/>
      <c r="B1828" s="199"/>
      <c r="C1828" s="199"/>
      <c r="D1828" s="199"/>
      <c r="E1828" s="199"/>
      <c r="F1828" s="199"/>
      <c r="G1828" s="199"/>
      <c r="H1828" s="199"/>
      <c r="I1828" s="199"/>
    </row>
    <row r="1829">
      <c r="A1829" s="199"/>
      <c r="B1829" s="199"/>
      <c r="C1829" s="199"/>
      <c r="D1829" s="199"/>
      <c r="E1829" s="199"/>
      <c r="F1829" s="199"/>
      <c r="G1829" s="199"/>
      <c r="H1829" s="199"/>
      <c r="I1829" s="199"/>
    </row>
    <row r="1830">
      <c r="A1830" s="199"/>
      <c r="B1830" s="199"/>
      <c r="C1830" s="199"/>
      <c r="D1830" s="199"/>
      <c r="E1830" s="199"/>
      <c r="F1830" s="199"/>
      <c r="G1830" s="199"/>
      <c r="H1830" s="199"/>
      <c r="I1830" s="199"/>
    </row>
    <row r="1831">
      <c r="A1831" s="199"/>
      <c r="B1831" s="199"/>
      <c r="C1831" s="199"/>
      <c r="D1831" s="199"/>
      <c r="E1831" s="199"/>
      <c r="F1831" s="199"/>
      <c r="G1831" s="199"/>
      <c r="H1831" s="199"/>
      <c r="I1831" s="199"/>
    </row>
    <row r="1832">
      <c r="A1832" s="199"/>
      <c r="B1832" s="199"/>
      <c r="C1832" s="199"/>
      <c r="D1832" s="199"/>
      <c r="E1832" s="199"/>
      <c r="F1832" s="199"/>
      <c r="G1832" s="199"/>
      <c r="H1832" s="199"/>
      <c r="I1832" s="199"/>
    </row>
    <row r="1833">
      <c r="A1833" s="199"/>
      <c r="B1833" s="199"/>
      <c r="C1833" s="199"/>
      <c r="D1833" s="199"/>
      <c r="E1833" s="199"/>
      <c r="F1833" s="199"/>
      <c r="G1833" s="199"/>
      <c r="H1833" s="199"/>
      <c r="I1833" s="199"/>
    </row>
    <row r="1834">
      <c r="A1834" s="199"/>
      <c r="B1834" s="199"/>
      <c r="C1834" s="199"/>
      <c r="D1834" s="199"/>
      <c r="E1834" s="199"/>
      <c r="F1834" s="199"/>
      <c r="G1834" s="199"/>
      <c r="H1834" s="199"/>
      <c r="I1834" s="199"/>
    </row>
    <row r="1835">
      <c r="A1835" s="199"/>
      <c r="B1835" s="199"/>
      <c r="C1835" s="199"/>
      <c r="D1835" s="199"/>
      <c r="E1835" s="199"/>
      <c r="F1835" s="199"/>
      <c r="G1835" s="199"/>
      <c r="H1835" s="199"/>
      <c r="I1835" s="199"/>
    </row>
    <row r="1836">
      <c r="A1836" s="199"/>
      <c r="B1836" s="199"/>
      <c r="C1836" s="199"/>
      <c r="D1836" s="199"/>
      <c r="E1836" s="199"/>
      <c r="F1836" s="199"/>
      <c r="G1836" s="199"/>
      <c r="H1836" s="199"/>
      <c r="I1836" s="199"/>
    </row>
    <row r="1837">
      <c r="A1837" s="199"/>
      <c r="B1837" s="199"/>
      <c r="C1837" s="199"/>
      <c r="D1837" s="199"/>
      <c r="E1837" s="199"/>
      <c r="F1837" s="199"/>
      <c r="G1837" s="199"/>
      <c r="H1837" s="199"/>
      <c r="I1837" s="199"/>
    </row>
    <row r="1838">
      <c r="A1838" s="199"/>
      <c r="B1838" s="199"/>
      <c r="C1838" s="199"/>
      <c r="D1838" s="199"/>
      <c r="E1838" s="199"/>
      <c r="F1838" s="199"/>
      <c r="G1838" s="199"/>
      <c r="H1838" s="199"/>
      <c r="I1838" s="199"/>
    </row>
    <row r="1839">
      <c r="A1839" s="199"/>
      <c r="B1839" s="199"/>
      <c r="C1839" s="199"/>
      <c r="D1839" s="199"/>
      <c r="E1839" s="199"/>
      <c r="F1839" s="199"/>
      <c r="G1839" s="199"/>
      <c r="H1839" s="199"/>
      <c r="I1839" s="199"/>
    </row>
    <row r="1840">
      <c r="A1840" s="199"/>
      <c r="B1840" s="199"/>
      <c r="C1840" s="199"/>
      <c r="D1840" s="199"/>
      <c r="E1840" s="199"/>
      <c r="F1840" s="199"/>
      <c r="G1840" s="199"/>
      <c r="H1840" s="199"/>
      <c r="I1840" s="199"/>
    </row>
    <row r="1841">
      <c r="A1841" s="199"/>
      <c r="B1841" s="199"/>
      <c r="C1841" s="199"/>
      <c r="D1841" s="199"/>
      <c r="E1841" s="199"/>
      <c r="F1841" s="199"/>
      <c r="G1841" s="199"/>
      <c r="H1841" s="199"/>
      <c r="I1841" s="199"/>
    </row>
    <row r="1842">
      <c r="A1842" s="199"/>
      <c r="B1842" s="199"/>
      <c r="C1842" s="199"/>
      <c r="D1842" s="199"/>
      <c r="E1842" s="199"/>
      <c r="F1842" s="199"/>
      <c r="G1842" s="199"/>
      <c r="H1842" s="199"/>
      <c r="I1842" s="199"/>
    </row>
    <row r="1843">
      <c r="A1843" s="199"/>
      <c r="B1843" s="199"/>
      <c r="C1843" s="199"/>
      <c r="D1843" s="199"/>
      <c r="E1843" s="199"/>
      <c r="F1843" s="199"/>
      <c r="G1843" s="199"/>
      <c r="H1843" s="199"/>
      <c r="I1843" s="199"/>
    </row>
    <row r="1844">
      <c r="A1844" s="199"/>
      <c r="B1844" s="199"/>
      <c r="C1844" s="199"/>
      <c r="D1844" s="199"/>
      <c r="E1844" s="199"/>
      <c r="F1844" s="199"/>
      <c r="G1844" s="199"/>
      <c r="H1844" s="199"/>
      <c r="I1844" s="199"/>
    </row>
    <row r="1845">
      <c r="A1845" s="199"/>
      <c r="B1845" s="199"/>
      <c r="C1845" s="199"/>
      <c r="D1845" s="199"/>
      <c r="E1845" s="199"/>
      <c r="F1845" s="199"/>
      <c r="G1845" s="199"/>
      <c r="H1845" s="199"/>
      <c r="I1845" s="199"/>
    </row>
    <row r="1846">
      <c r="A1846" s="199"/>
      <c r="B1846" s="199"/>
      <c r="C1846" s="199"/>
      <c r="D1846" s="199"/>
      <c r="E1846" s="199"/>
      <c r="F1846" s="199"/>
      <c r="G1846" s="199"/>
      <c r="H1846" s="199"/>
      <c r="I1846" s="199"/>
    </row>
    <row r="1847">
      <c r="A1847" s="199"/>
      <c r="B1847" s="199"/>
      <c r="C1847" s="199"/>
      <c r="D1847" s="199"/>
      <c r="E1847" s="199"/>
      <c r="F1847" s="199"/>
      <c r="G1847" s="199"/>
      <c r="H1847" s="199"/>
      <c r="I1847" s="199"/>
    </row>
    <row r="1848">
      <c r="A1848" s="199"/>
      <c r="B1848" s="199"/>
      <c r="C1848" s="199"/>
      <c r="D1848" s="199"/>
      <c r="E1848" s="199"/>
      <c r="F1848" s="199"/>
      <c r="G1848" s="199"/>
      <c r="H1848" s="199"/>
      <c r="I1848" s="199"/>
    </row>
    <row r="1849">
      <c r="A1849" s="199"/>
      <c r="B1849" s="199"/>
      <c r="C1849" s="199"/>
      <c r="D1849" s="199"/>
      <c r="E1849" s="199"/>
      <c r="F1849" s="199"/>
      <c r="G1849" s="199"/>
      <c r="H1849" s="199"/>
      <c r="I1849" s="199"/>
    </row>
    <row r="1850">
      <c r="A1850" s="199"/>
      <c r="B1850" s="199"/>
      <c r="C1850" s="199"/>
      <c r="D1850" s="199"/>
      <c r="E1850" s="199"/>
      <c r="F1850" s="199"/>
      <c r="G1850" s="199"/>
      <c r="H1850" s="199"/>
      <c r="I1850" s="199"/>
    </row>
    <row r="1851">
      <c r="A1851" s="199"/>
      <c r="B1851" s="199"/>
      <c r="C1851" s="199"/>
      <c r="D1851" s="199"/>
      <c r="E1851" s="199"/>
      <c r="F1851" s="199"/>
      <c r="G1851" s="199"/>
      <c r="H1851" s="199"/>
      <c r="I1851" s="199"/>
    </row>
    <row r="1852">
      <c r="A1852" s="199"/>
      <c r="B1852" s="199"/>
      <c r="C1852" s="199"/>
      <c r="D1852" s="199"/>
      <c r="E1852" s="199"/>
      <c r="F1852" s="199"/>
      <c r="G1852" s="199"/>
      <c r="H1852" s="199"/>
      <c r="I1852" s="199"/>
    </row>
    <row r="1853">
      <c r="A1853" s="199"/>
      <c r="B1853" s="199"/>
      <c r="C1853" s="199"/>
      <c r="D1853" s="199"/>
      <c r="E1853" s="199"/>
      <c r="F1853" s="199"/>
      <c r="G1853" s="199"/>
      <c r="H1853" s="199"/>
      <c r="I1853" s="199"/>
    </row>
    <row r="1854">
      <c r="A1854" s="199"/>
      <c r="B1854" s="199"/>
      <c r="C1854" s="199"/>
      <c r="D1854" s="199"/>
      <c r="E1854" s="199"/>
      <c r="F1854" s="199"/>
      <c r="G1854" s="199"/>
      <c r="H1854" s="199"/>
      <c r="I1854" s="199"/>
    </row>
    <row r="1855">
      <c r="A1855" s="199"/>
      <c r="B1855" s="199"/>
      <c r="C1855" s="199"/>
      <c r="D1855" s="199"/>
      <c r="E1855" s="199"/>
      <c r="F1855" s="199"/>
      <c r="G1855" s="199"/>
      <c r="H1855" s="199"/>
      <c r="I1855" s="199"/>
    </row>
    <row r="1856">
      <c r="A1856" s="199"/>
      <c r="B1856" s="199"/>
      <c r="C1856" s="199"/>
      <c r="D1856" s="199"/>
      <c r="E1856" s="199"/>
      <c r="F1856" s="199"/>
      <c r="G1856" s="199"/>
      <c r="H1856" s="199"/>
      <c r="I1856" s="199"/>
    </row>
    <row r="1857">
      <c r="A1857" s="199"/>
      <c r="B1857" s="199"/>
      <c r="C1857" s="199"/>
      <c r="D1857" s="199"/>
      <c r="E1857" s="199"/>
      <c r="F1857" s="199"/>
      <c r="G1857" s="199"/>
      <c r="H1857" s="199"/>
      <c r="I1857" s="199"/>
    </row>
    <row r="1858">
      <c r="A1858" s="199"/>
      <c r="B1858" s="199"/>
      <c r="C1858" s="199"/>
      <c r="D1858" s="199"/>
      <c r="E1858" s="199"/>
      <c r="F1858" s="199"/>
      <c r="G1858" s="199"/>
      <c r="H1858" s="199"/>
      <c r="I1858" s="199"/>
    </row>
    <row r="1859">
      <c r="A1859" s="199"/>
      <c r="B1859" s="199"/>
      <c r="C1859" s="199"/>
      <c r="D1859" s="199"/>
      <c r="E1859" s="199"/>
      <c r="F1859" s="199"/>
      <c r="G1859" s="199"/>
      <c r="H1859" s="199"/>
      <c r="I1859" s="199"/>
    </row>
    <row r="1860">
      <c r="A1860" s="199"/>
      <c r="B1860" s="199"/>
      <c r="C1860" s="199"/>
      <c r="D1860" s="199"/>
      <c r="E1860" s="199"/>
      <c r="F1860" s="199"/>
      <c r="G1860" s="199"/>
      <c r="H1860" s="199"/>
      <c r="I1860" s="199"/>
    </row>
    <row r="1861">
      <c r="A1861" s="199"/>
      <c r="B1861" s="199"/>
      <c r="C1861" s="199"/>
      <c r="D1861" s="199"/>
      <c r="E1861" s="199"/>
      <c r="F1861" s="199"/>
      <c r="G1861" s="199"/>
      <c r="H1861" s="199"/>
      <c r="I1861" s="199"/>
    </row>
    <row r="1862">
      <c r="A1862" s="199"/>
      <c r="B1862" s="199"/>
      <c r="C1862" s="199"/>
      <c r="D1862" s="199"/>
      <c r="E1862" s="199"/>
      <c r="F1862" s="199"/>
      <c r="G1862" s="199"/>
      <c r="H1862" s="199"/>
      <c r="I1862" s="199"/>
    </row>
    <row r="1863">
      <c r="A1863" s="199"/>
      <c r="B1863" s="199"/>
      <c r="C1863" s="199"/>
      <c r="D1863" s="199"/>
      <c r="E1863" s="199"/>
      <c r="F1863" s="199"/>
      <c r="G1863" s="199"/>
      <c r="H1863" s="199"/>
      <c r="I1863" s="199"/>
    </row>
    <row r="1864">
      <c r="A1864" s="199"/>
      <c r="B1864" s="199"/>
      <c r="C1864" s="199"/>
      <c r="D1864" s="199"/>
      <c r="E1864" s="199"/>
      <c r="F1864" s="199"/>
      <c r="G1864" s="199"/>
      <c r="H1864" s="199"/>
      <c r="I1864" s="199"/>
    </row>
    <row r="1865">
      <c r="A1865" s="199"/>
      <c r="B1865" s="199"/>
      <c r="C1865" s="199"/>
      <c r="D1865" s="199"/>
      <c r="E1865" s="199"/>
      <c r="F1865" s="199"/>
      <c r="G1865" s="199"/>
      <c r="H1865" s="199"/>
      <c r="I1865" s="199"/>
    </row>
    <row r="1866">
      <c r="A1866" s="199"/>
      <c r="B1866" s="199"/>
      <c r="C1866" s="199"/>
      <c r="D1866" s="199"/>
      <c r="E1866" s="199"/>
      <c r="F1866" s="199"/>
      <c r="G1866" s="199"/>
      <c r="H1866" s="199"/>
      <c r="I1866" s="199"/>
    </row>
    <row r="1867">
      <c r="A1867" s="199"/>
      <c r="B1867" s="199"/>
      <c r="C1867" s="199"/>
      <c r="D1867" s="199"/>
      <c r="E1867" s="199"/>
      <c r="F1867" s="199"/>
      <c r="G1867" s="199"/>
      <c r="H1867" s="199"/>
      <c r="I1867" s="199"/>
    </row>
    <row r="1868">
      <c r="A1868" s="199"/>
      <c r="B1868" s="199"/>
      <c r="C1868" s="199"/>
      <c r="D1868" s="199"/>
      <c r="E1868" s="199"/>
      <c r="F1868" s="199"/>
      <c r="G1868" s="199"/>
      <c r="H1868" s="199"/>
      <c r="I1868" s="199"/>
    </row>
    <row r="1869">
      <c r="A1869" s="199"/>
      <c r="B1869" s="199"/>
      <c r="C1869" s="199"/>
      <c r="D1869" s="199"/>
      <c r="E1869" s="199"/>
      <c r="F1869" s="199"/>
      <c r="G1869" s="199"/>
      <c r="H1869" s="199"/>
      <c r="I1869" s="199"/>
    </row>
    <row r="1870">
      <c r="A1870" s="199"/>
      <c r="B1870" s="199"/>
      <c r="C1870" s="199"/>
      <c r="D1870" s="199"/>
      <c r="E1870" s="199"/>
      <c r="F1870" s="199"/>
      <c r="G1870" s="199"/>
      <c r="H1870" s="199"/>
      <c r="I1870" s="199"/>
    </row>
    <row r="1871">
      <c r="A1871" s="199"/>
      <c r="B1871" s="199"/>
      <c r="C1871" s="199"/>
      <c r="D1871" s="199"/>
      <c r="E1871" s="199"/>
      <c r="F1871" s="199"/>
      <c r="G1871" s="199"/>
      <c r="H1871" s="199"/>
      <c r="I1871" s="199"/>
    </row>
    <row r="1872">
      <c r="A1872" s="199"/>
      <c r="B1872" s="199"/>
      <c r="C1872" s="199"/>
      <c r="D1872" s="199"/>
      <c r="E1872" s="199"/>
      <c r="F1872" s="199"/>
      <c r="G1872" s="199"/>
      <c r="H1872" s="199"/>
      <c r="I1872" s="199"/>
    </row>
    <row r="1873">
      <c r="A1873" s="199"/>
      <c r="B1873" s="199"/>
      <c r="C1873" s="199"/>
      <c r="D1873" s="199"/>
      <c r="E1873" s="199"/>
      <c r="F1873" s="199"/>
      <c r="G1873" s="199"/>
      <c r="H1873" s="199"/>
      <c r="I1873" s="199"/>
    </row>
    <row r="1874">
      <c r="A1874" s="199"/>
      <c r="B1874" s="199"/>
      <c r="C1874" s="199"/>
      <c r="D1874" s="199"/>
      <c r="E1874" s="199"/>
      <c r="F1874" s="199"/>
      <c r="G1874" s="199"/>
      <c r="H1874" s="199"/>
      <c r="I1874" s="199"/>
    </row>
    <row r="1875">
      <c r="A1875" s="199"/>
      <c r="B1875" s="199"/>
      <c r="C1875" s="199"/>
      <c r="D1875" s="199"/>
      <c r="E1875" s="199"/>
      <c r="F1875" s="199"/>
      <c r="G1875" s="199"/>
      <c r="H1875" s="199"/>
      <c r="I1875" s="199"/>
    </row>
    <row r="1876">
      <c r="A1876" s="199"/>
      <c r="B1876" s="199"/>
      <c r="C1876" s="199"/>
      <c r="D1876" s="199"/>
      <c r="E1876" s="199"/>
      <c r="F1876" s="199"/>
      <c r="G1876" s="199"/>
      <c r="H1876" s="199"/>
      <c r="I1876" s="199"/>
    </row>
    <row r="1877">
      <c r="A1877" s="199"/>
      <c r="B1877" s="199"/>
      <c r="C1877" s="199"/>
      <c r="D1877" s="199"/>
      <c r="E1877" s="199"/>
      <c r="F1877" s="199"/>
      <c r="G1877" s="199"/>
      <c r="H1877" s="199"/>
      <c r="I1877" s="199"/>
    </row>
    <row r="1878">
      <c r="A1878" s="199"/>
      <c r="B1878" s="199"/>
      <c r="C1878" s="199"/>
      <c r="D1878" s="199"/>
      <c r="E1878" s="199"/>
      <c r="F1878" s="199"/>
      <c r="G1878" s="199"/>
      <c r="H1878" s="199"/>
      <c r="I1878" s="199"/>
    </row>
    <row r="1879">
      <c r="A1879" s="199"/>
      <c r="B1879" s="199"/>
      <c r="C1879" s="199"/>
      <c r="D1879" s="199"/>
      <c r="E1879" s="199"/>
      <c r="F1879" s="199"/>
      <c r="G1879" s="199"/>
      <c r="H1879" s="199"/>
      <c r="I1879" s="199"/>
    </row>
    <row r="1880">
      <c r="A1880" s="199"/>
      <c r="B1880" s="199"/>
      <c r="C1880" s="199"/>
      <c r="D1880" s="199"/>
      <c r="E1880" s="199"/>
      <c r="F1880" s="199"/>
      <c r="G1880" s="199"/>
      <c r="H1880" s="199"/>
      <c r="I1880" s="199"/>
    </row>
    <row r="1881">
      <c r="A1881" s="199"/>
      <c r="B1881" s="199"/>
      <c r="C1881" s="199"/>
      <c r="D1881" s="199"/>
      <c r="E1881" s="199"/>
      <c r="F1881" s="199"/>
      <c r="G1881" s="199"/>
      <c r="H1881" s="199"/>
      <c r="I1881" s="199"/>
    </row>
    <row r="1882">
      <c r="A1882" s="199"/>
      <c r="B1882" s="199"/>
      <c r="C1882" s="199"/>
      <c r="D1882" s="199"/>
      <c r="E1882" s="199"/>
      <c r="F1882" s="199"/>
      <c r="G1882" s="199"/>
      <c r="H1882" s="199"/>
      <c r="I1882" s="199"/>
    </row>
    <row r="1883">
      <c r="A1883" s="199"/>
      <c r="B1883" s="199"/>
      <c r="C1883" s="199"/>
      <c r="D1883" s="199"/>
      <c r="E1883" s="199"/>
      <c r="F1883" s="199"/>
      <c r="G1883" s="199"/>
      <c r="H1883" s="199"/>
      <c r="I1883" s="199"/>
    </row>
    <row r="1884">
      <c r="A1884" s="199"/>
      <c r="B1884" s="199"/>
      <c r="C1884" s="199"/>
      <c r="D1884" s="199"/>
      <c r="E1884" s="199"/>
      <c r="F1884" s="199"/>
      <c r="G1884" s="199"/>
      <c r="H1884" s="199"/>
      <c r="I1884" s="199"/>
    </row>
    <row r="1885">
      <c r="A1885" s="199"/>
      <c r="B1885" s="199"/>
      <c r="C1885" s="199"/>
      <c r="D1885" s="199"/>
      <c r="E1885" s="199"/>
      <c r="F1885" s="199"/>
      <c r="G1885" s="199"/>
      <c r="H1885" s="199"/>
      <c r="I1885" s="199"/>
    </row>
    <row r="1886">
      <c r="A1886" s="199"/>
      <c r="B1886" s="199"/>
      <c r="C1886" s="199"/>
      <c r="D1886" s="199"/>
      <c r="E1886" s="199"/>
      <c r="F1886" s="199"/>
      <c r="G1886" s="199"/>
      <c r="H1886" s="199"/>
      <c r="I1886" s="199"/>
    </row>
    <row r="1887">
      <c r="A1887" s="199"/>
      <c r="B1887" s="199"/>
      <c r="C1887" s="199"/>
      <c r="D1887" s="199"/>
      <c r="E1887" s="199"/>
      <c r="F1887" s="199"/>
      <c r="G1887" s="199"/>
      <c r="H1887" s="199"/>
      <c r="I1887" s="199"/>
    </row>
    <row r="1888">
      <c r="A1888" s="199"/>
      <c r="B1888" s="199"/>
      <c r="C1888" s="199"/>
      <c r="D1888" s="199"/>
      <c r="E1888" s="199"/>
      <c r="F1888" s="199"/>
      <c r="G1888" s="199"/>
      <c r="H1888" s="199"/>
      <c r="I1888" s="199"/>
    </row>
    <row r="1889">
      <c r="A1889" s="199"/>
      <c r="B1889" s="199"/>
      <c r="C1889" s="199"/>
      <c r="D1889" s="199"/>
      <c r="E1889" s="199"/>
      <c r="F1889" s="199"/>
      <c r="G1889" s="199"/>
      <c r="H1889" s="199"/>
      <c r="I1889" s="199"/>
    </row>
    <row r="1890">
      <c r="A1890" s="199"/>
      <c r="B1890" s="199"/>
      <c r="C1890" s="199"/>
      <c r="D1890" s="199"/>
      <c r="E1890" s="199"/>
      <c r="F1890" s="199"/>
      <c r="G1890" s="199"/>
      <c r="H1890" s="199"/>
      <c r="I1890" s="199"/>
    </row>
    <row r="1891">
      <c r="A1891" s="199"/>
      <c r="B1891" s="199"/>
      <c r="C1891" s="199"/>
      <c r="D1891" s="199"/>
      <c r="E1891" s="199"/>
      <c r="F1891" s="199"/>
      <c r="G1891" s="199"/>
      <c r="H1891" s="199"/>
      <c r="I1891" s="199"/>
    </row>
    <row r="1892">
      <c r="A1892" s="199"/>
      <c r="B1892" s="199"/>
      <c r="C1892" s="199"/>
      <c r="D1892" s="199"/>
      <c r="E1892" s="199"/>
      <c r="F1892" s="199"/>
      <c r="G1892" s="199"/>
      <c r="H1892" s="199"/>
      <c r="I1892" s="199"/>
    </row>
    <row r="1893">
      <c r="A1893" s="199"/>
      <c r="B1893" s="199"/>
      <c r="C1893" s="199"/>
      <c r="D1893" s="199"/>
      <c r="E1893" s="199"/>
      <c r="F1893" s="199"/>
      <c r="G1893" s="199"/>
      <c r="H1893" s="199"/>
      <c r="I1893" s="199"/>
    </row>
    <row r="1894">
      <c r="A1894" s="199"/>
      <c r="B1894" s="199"/>
      <c r="C1894" s="199"/>
      <c r="D1894" s="199"/>
      <c r="E1894" s="199"/>
      <c r="F1894" s="199"/>
      <c r="G1894" s="199"/>
      <c r="H1894" s="199"/>
      <c r="I1894" s="199"/>
    </row>
    <row r="1895">
      <c r="A1895" s="199"/>
      <c r="B1895" s="199"/>
      <c r="C1895" s="199"/>
      <c r="D1895" s="199"/>
      <c r="E1895" s="199"/>
      <c r="F1895" s="199"/>
      <c r="G1895" s="199"/>
      <c r="H1895" s="199"/>
      <c r="I1895" s="199"/>
    </row>
    <row r="1896">
      <c r="A1896" s="199"/>
      <c r="B1896" s="199"/>
      <c r="C1896" s="199"/>
      <c r="D1896" s="199"/>
      <c r="E1896" s="199"/>
      <c r="F1896" s="199"/>
      <c r="G1896" s="199"/>
      <c r="H1896" s="199"/>
      <c r="I1896" s="199"/>
    </row>
    <row r="1897">
      <c r="A1897" s="199"/>
      <c r="B1897" s="199"/>
      <c r="C1897" s="199"/>
      <c r="D1897" s="199"/>
      <c r="E1897" s="199"/>
      <c r="F1897" s="199"/>
      <c r="G1897" s="199"/>
      <c r="H1897" s="199"/>
      <c r="I1897" s="199"/>
    </row>
    <row r="1898">
      <c r="A1898" s="199"/>
      <c r="B1898" s="199"/>
      <c r="C1898" s="199"/>
      <c r="D1898" s="199"/>
      <c r="E1898" s="199"/>
      <c r="F1898" s="199"/>
      <c r="G1898" s="199"/>
      <c r="H1898" s="199"/>
      <c r="I1898" s="199"/>
    </row>
    <row r="1899">
      <c r="A1899" s="199"/>
      <c r="B1899" s="199"/>
      <c r="C1899" s="199"/>
      <c r="D1899" s="199"/>
      <c r="E1899" s="199"/>
      <c r="F1899" s="199"/>
      <c r="G1899" s="199"/>
      <c r="H1899" s="199"/>
      <c r="I1899" s="199"/>
    </row>
    <row r="1900">
      <c r="A1900" s="199"/>
      <c r="B1900" s="199"/>
      <c r="C1900" s="199"/>
      <c r="D1900" s="199"/>
      <c r="E1900" s="199"/>
      <c r="F1900" s="199"/>
      <c r="G1900" s="199"/>
      <c r="H1900" s="199"/>
      <c r="I1900" s="199"/>
    </row>
    <row r="1901">
      <c r="A1901" s="199"/>
      <c r="B1901" s="199"/>
      <c r="C1901" s="199"/>
      <c r="D1901" s="199"/>
      <c r="E1901" s="199"/>
      <c r="F1901" s="199"/>
      <c r="G1901" s="199"/>
      <c r="H1901" s="199"/>
      <c r="I1901" s="199"/>
    </row>
    <row r="1902">
      <c r="A1902" s="199"/>
      <c r="B1902" s="199"/>
      <c r="C1902" s="199"/>
      <c r="D1902" s="199"/>
      <c r="E1902" s="199"/>
      <c r="F1902" s="199"/>
      <c r="G1902" s="199"/>
      <c r="H1902" s="199"/>
      <c r="I1902" s="199"/>
    </row>
    <row r="1903">
      <c r="A1903" s="199"/>
      <c r="B1903" s="199"/>
      <c r="C1903" s="199"/>
      <c r="D1903" s="199"/>
      <c r="E1903" s="199"/>
      <c r="F1903" s="199"/>
      <c r="G1903" s="199"/>
      <c r="H1903" s="199"/>
      <c r="I1903" s="199"/>
    </row>
    <row r="1904">
      <c r="A1904" s="199"/>
      <c r="B1904" s="199"/>
      <c r="C1904" s="199"/>
      <c r="D1904" s="199"/>
      <c r="E1904" s="199"/>
      <c r="F1904" s="199"/>
      <c r="G1904" s="199"/>
      <c r="H1904" s="199"/>
      <c r="I1904" s="199"/>
    </row>
    <row r="1905">
      <c r="A1905" s="199"/>
      <c r="B1905" s="199"/>
      <c r="C1905" s="199"/>
      <c r="D1905" s="199"/>
      <c r="E1905" s="199"/>
      <c r="F1905" s="199"/>
      <c r="G1905" s="199"/>
      <c r="H1905" s="199"/>
      <c r="I1905" s="199"/>
    </row>
    <row r="1906">
      <c r="A1906" s="199"/>
      <c r="B1906" s="199"/>
      <c r="C1906" s="199"/>
      <c r="D1906" s="199"/>
      <c r="E1906" s="199"/>
      <c r="F1906" s="199"/>
      <c r="G1906" s="199"/>
      <c r="H1906" s="199"/>
      <c r="I1906" s="199"/>
    </row>
    <row r="1907">
      <c r="A1907" s="199"/>
      <c r="B1907" s="199"/>
      <c r="C1907" s="199"/>
      <c r="D1907" s="199"/>
      <c r="E1907" s="199"/>
      <c r="F1907" s="199"/>
      <c r="G1907" s="199"/>
      <c r="H1907" s="199"/>
      <c r="I1907" s="199"/>
    </row>
    <row r="1908">
      <c r="A1908" s="199"/>
      <c r="B1908" s="199"/>
      <c r="C1908" s="199"/>
      <c r="D1908" s="199"/>
      <c r="E1908" s="199"/>
      <c r="F1908" s="199"/>
      <c r="G1908" s="199"/>
      <c r="H1908" s="199"/>
      <c r="I1908" s="199"/>
    </row>
    <row r="1909">
      <c r="A1909" s="199"/>
      <c r="B1909" s="199"/>
      <c r="C1909" s="199"/>
      <c r="D1909" s="199"/>
      <c r="E1909" s="199"/>
      <c r="F1909" s="199"/>
      <c r="G1909" s="199"/>
      <c r="H1909" s="199"/>
      <c r="I1909" s="199"/>
    </row>
    <row r="1910">
      <c r="A1910" s="199"/>
      <c r="B1910" s="199"/>
      <c r="C1910" s="199"/>
      <c r="D1910" s="199"/>
      <c r="E1910" s="199"/>
      <c r="F1910" s="199"/>
      <c r="G1910" s="199"/>
      <c r="H1910" s="199"/>
      <c r="I1910" s="199"/>
    </row>
    <row r="1911">
      <c r="A1911" s="199"/>
      <c r="B1911" s="199"/>
      <c r="C1911" s="199"/>
      <c r="D1911" s="199"/>
      <c r="E1911" s="199"/>
      <c r="F1911" s="199"/>
      <c r="G1911" s="199"/>
      <c r="H1911" s="199"/>
      <c r="I1911" s="199"/>
    </row>
    <row r="1912">
      <c r="A1912" s="199"/>
      <c r="B1912" s="199"/>
      <c r="C1912" s="199"/>
      <c r="D1912" s="199"/>
      <c r="E1912" s="199"/>
      <c r="F1912" s="199"/>
      <c r="G1912" s="199"/>
      <c r="H1912" s="199"/>
      <c r="I1912" s="199"/>
    </row>
    <row r="1913">
      <c r="A1913" s="199"/>
      <c r="B1913" s="199"/>
      <c r="C1913" s="199"/>
      <c r="D1913" s="199"/>
      <c r="E1913" s="199"/>
      <c r="F1913" s="199"/>
      <c r="G1913" s="199"/>
      <c r="H1913" s="199"/>
      <c r="I1913" s="199"/>
    </row>
    <row r="1914">
      <c r="A1914" s="199"/>
      <c r="B1914" s="199"/>
      <c r="C1914" s="199"/>
      <c r="D1914" s="199"/>
      <c r="E1914" s="199"/>
      <c r="F1914" s="199"/>
      <c r="G1914" s="199"/>
      <c r="H1914" s="199"/>
      <c r="I1914" s="199"/>
    </row>
    <row r="1915">
      <c r="A1915" s="199"/>
      <c r="B1915" s="199"/>
      <c r="C1915" s="199"/>
      <c r="D1915" s="199"/>
      <c r="E1915" s="199"/>
      <c r="F1915" s="199"/>
      <c r="G1915" s="199"/>
      <c r="H1915" s="199"/>
      <c r="I1915" s="199"/>
    </row>
    <row r="1916">
      <c r="A1916" s="199"/>
      <c r="B1916" s="199"/>
      <c r="C1916" s="199"/>
      <c r="D1916" s="199"/>
      <c r="E1916" s="199"/>
      <c r="F1916" s="199"/>
      <c r="G1916" s="199"/>
      <c r="H1916" s="199"/>
      <c r="I1916" s="199"/>
    </row>
    <row r="1917">
      <c r="A1917" s="199"/>
      <c r="B1917" s="199"/>
      <c r="C1917" s="199"/>
      <c r="D1917" s="199"/>
      <c r="E1917" s="199"/>
      <c r="F1917" s="199"/>
      <c r="G1917" s="199"/>
      <c r="H1917" s="199"/>
      <c r="I1917" s="199"/>
    </row>
    <row r="1918">
      <c r="A1918" s="199"/>
      <c r="B1918" s="199"/>
      <c r="C1918" s="199"/>
      <c r="D1918" s="199"/>
      <c r="E1918" s="199"/>
      <c r="F1918" s="199"/>
      <c r="G1918" s="199"/>
      <c r="H1918" s="199"/>
      <c r="I1918" s="199"/>
    </row>
    <row r="1919">
      <c r="A1919" s="199"/>
      <c r="B1919" s="199"/>
      <c r="C1919" s="199"/>
      <c r="D1919" s="199"/>
      <c r="E1919" s="199"/>
      <c r="F1919" s="199"/>
      <c r="G1919" s="199"/>
      <c r="H1919" s="199"/>
      <c r="I1919" s="199"/>
    </row>
    <row r="1920">
      <c r="A1920" s="199"/>
      <c r="B1920" s="199"/>
      <c r="C1920" s="199"/>
      <c r="D1920" s="199"/>
      <c r="E1920" s="199"/>
      <c r="F1920" s="199"/>
      <c r="G1920" s="199"/>
      <c r="H1920" s="199"/>
      <c r="I1920" s="199"/>
    </row>
    <row r="1921">
      <c r="A1921" s="199"/>
      <c r="B1921" s="199"/>
      <c r="C1921" s="199"/>
      <c r="D1921" s="199"/>
      <c r="E1921" s="199"/>
      <c r="F1921" s="199"/>
      <c r="G1921" s="199"/>
      <c r="H1921" s="199"/>
      <c r="I1921" s="199"/>
    </row>
    <row r="1922">
      <c r="A1922" s="199"/>
      <c r="B1922" s="199"/>
      <c r="C1922" s="199"/>
      <c r="D1922" s="199"/>
      <c r="E1922" s="199"/>
      <c r="F1922" s="199"/>
      <c r="G1922" s="199"/>
      <c r="H1922" s="199"/>
      <c r="I1922" s="199"/>
    </row>
    <row r="1923">
      <c r="A1923" s="199"/>
      <c r="B1923" s="199"/>
      <c r="C1923" s="199"/>
      <c r="D1923" s="199"/>
      <c r="E1923" s="199"/>
      <c r="F1923" s="199"/>
      <c r="G1923" s="199"/>
      <c r="H1923" s="199"/>
      <c r="I1923" s="199"/>
    </row>
    <row r="1924">
      <c r="A1924" s="199"/>
      <c r="B1924" s="199"/>
      <c r="C1924" s="199"/>
      <c r="D1924" s="199"/>
      <c r="E1924" s="199"/>
      <c r="F1924" s="199"/>
      <c r="G1924" s="199"/>
      <c r="H1924" s="199"/>
      <c r="I1924" s="199"/>
    </row>
    <row r="1925">
      <c r="A1925" s="199"/>
      <c r="B1925" s="199"/>
      <c r="C1925" s="199"/>
      <c r="D1925" s="199"/>
      <c r="E1925" s="199"/>
      <c r="F1925" s="199"/>
      <c r="G1925" s="199"/>
      <c r="H1925" s="199"/>
      <c r="I1925" s="199"/>
    </row>
    <row r="1926">
      <c r="A1926" s="199"/>
      <c r="B1926" s="199"/>
      <c r="C1926" s="199"/>
      <c r="D1926" s="199"/>
      <c r="E1926" s="199"/>
      <c r="F1926" s="199"/>
      <c r="G1926" s="199"/>
      <c r="H1926" s="199"/>
      <c r="I1926" s="199"/>
    </row>
    <row r="1927">
      <c r="A1927" s="199"/>
      <c r="B1927" s="199"/>
      <c r="C1927" s="199"/>
      <c r="D1927" s="199"/>
      <c r="E1927" s="199"/>
      <c r="F1927" s="199"/>
      <c r="G1927" s="199"/>
      <c r="H1927" s="199"/>
      <c r="I1927" s="199"/>
    </row>
    <row r="1928">
      <c r="A1928" s="199"/>
      <c r="B1928" s="199"/>
      <c r="C1928" s="199"/>
      <c r="D1928" s="199"/>
      <c r="E1928" s="199"/>
      <c r="F1928" s="199"/>
      <c r="G1928" s="199"/>
      <c r="H1928" s="199"/>
      <c r="I1928" s="199"/>
    </row>
    <row r="1929">
      <c r="A1929" s="199"/>
      <c r="B1929" s="199"/>
      <c r="C1929" s="199"/>
      <c r="D1929" s="199"/>
      <c r="E1929" s="199"/>
      <c r="F1929" s="199"/>
      <c r="G1929" s="199"/>
      <c r="H1929" s="199"/>
      <c r="I1929" s="199"/>
    </row>
    <row r="1930">
      <c r="A1930" s="199"/>
      <c r="B1930" s="199"/>
      <c r="C1930" s="199"/>
      <c r="D1930" s="199"/>
      <c r="E1930" s="199"/>
      <c r="F1930" s="199"/>
      <c r="G1930" s="199"/>
      <c r="H1930" s="199"/>
      <c r="I1930" s="199"/>
    </row>
    <row r="1931">
      <c r="A1931" s="199"/>
      <c r="B1931" s="199"/>
      <c r="C1931" s="199"/>
      <c r="D1931" s="199"/>
      <c r="E1931" s="199"/>
      <c r="F1931" s="199"/>
      <c r="G1931" s="199"/>
      <c r="H1931" s="199"/>
      <c r="I1931" s="199"/>
    </row>
    <row r="1932">
      <c r="A1932" s="199"/>
      <c r="B1932" s="199"/>
      <c r="C1932" s="199"/>
      <c r="D1932" s="199"/>
      <c r="E1932" s="199"/>
      <c r="F1932" s="199"/>
      <c r="G1932" s="199"/>
      <c r="H1932" s="199"/>
      <c r="I1932" s="199"/>
    </row>
    <row r="1933">
      <c r="A1933" s="199"/>
      <c r="B1933" s="199"/>
      <c r="C1933" s="199"/>
      <c r="D1933" s="199"/>
      <c r="E1933" s="199"/>
      <c r="F1933" s="199"/>
      <c r="G1933" s="199"/>
      <c r="H1933" s="199"/>
      <c r="I1933" s="199"/>
    </row>
    <row r="1934">
      <c r="A1934" s="199"/>
      <c r="B1934" s="199"/>
      <c r="C1934" s="199"/>
      <c r="D1934" s="199"/>
      <c r="E1934" s="199"/>
      <c r="F1934" s="199"/>
      <c r="G1934" s="199"/>
      <c r="H1934" s="199"/>
      <c r="I1934" s="199"/>
    </row>
    <row r="1935">
      <c r="A1935" s="199"/>
      <c r="B1935" s="199"/>
      <c r="C1935" s="199"/>
      <c r="D1935" s="199"/>
      <c r="E1935" s="199"/>
      <c r="F1935" s="199"/>
      <c r="G1935" s="199"/>
      <c r="H1935" s="199"/>
      <c r="I1935" s="199"/>
    </row>
    <row r="1936">
      <c r="A1936" s="199"/>
      <c r="B1936" s="199"/>
      <c r="C1936" s="199"/>
      <c r="D1936" s="199"/>
      <c r="E1936" s="199"/>
      <c r="F1936" s="199"/>
      <c r="G1936" s="199"/>
      <c r="H1936" s="199"/>
      <c r="I1936" s="199"/>
    </row>
    <row r="1937">
      <c r="A1937" s="199"/>
      <c r="B1937" s="199"/>
      <c r="C1937" s="199"/>
      <c r="D1937" s="199"/>
      <c r="E1937" s="199"/>
      <c r="F1937" s="199"/>
      <c r="G1937" s="199"/>
      <c r="H1937" s="199"/>
      <c r="I1937" s="199"/>
    </row>
    <row r="1938">
      <c r="A1938" s="199"/>
      <c r="B1938" s="199"/>
      <c r="C1938" s="199"/>
      <c r="D1938" s="199"/>
      <c r="E1938" s="199"/>
      <c r="F1938" s="199"/>
      <c r="G1938" s="199"/>
      <c r="H1938" s="199"/>
      <c r="I1938" s="199"/>
    </row>
    <row r="1939">
      <c r="A1939" s="199"/>
      <c r="B1939" s="199"/>
      <c r="C1939" s="199"/>
      <c r="D1939" s="199"/>
      <c r="E1939" s="199"/>
      <c r="F1939" s="199"/>
      <c r="G1939" s="199"/>
      <c r="H1939" s="199"/>
      <c r="I1939" s="199"/>
    </row>
    <row r="1940">
      <c r="A1940" s="199"/>
      <c r="B1940" s="199"/>
      <c r="C1940" s="199"/>
      <c r="D1940" s="199"/>
      <c r="E1940" s="199"/>
      <c r="F1940" s="199"/>
      <c r="G1940" s="199"/>
      <c r="H1940" s="199"/>
      <c r="I1940" s="199"/>
    </row>
    <row r="1941">
      <c r="A1941" s="199"/>
      <c r="B1941" s="199"/>
      <c r="C1941" s="199"/>
      <c r="D1941" s="199"/>
      <c r="E1941" s="199"/>
      <c r="F1941" s="199"/>
      <c r="G1941" s="199"/>
      <c r="H1941" s="199"/>
      <c r="I1941" s="199"/>
    </row>
    <row r="1942">
      <c r="A1942" s="199"/>
      <c r="B1942" s="199"/>
      <c r="C1942" s="199"/>
      <c r="D1942" s="199"/>
      <c r="E1942" s="199"/>
      <c r="F1942" s="199"/>
      <c r="G1942" s="199"/>
      <c r="H1942" s="199"/>
      <c r="I1942" s="199"/>
    </row>
    <row r="1943">
      <c r="A1943" s="199"/>
      <c r="B1943" s="199"/>
      <c r="C1943" s="199"/>
      <c r="D1943" s="199"/>
      <c r="E1943" s="199"/>
      <c r="F1943" s="199"/>
      <c r="G1943" s="199"/>
      <c r="H1943" s="199"/>
      <c r="I1943" s="199"/>
    </row>
    <row r="1944">
      <c r="A1944" s="199"/>
      <c r="B1944" s="199"/>
      <c r="C1944" s="199"/>
      <c r="D1944" s="199"/>
      <c r="E1944" s="199"/>
      <c r="F1944" s="199"/>
      <c r="G1944" s="199"/>
      <c r="H1944" s="199"/>
      <c r="I1944" s="199"/>
    </row>
    <row r="1945">
      <c r="A1945" s="199"/>
      <c r="B1945" s="199"/>
      <c r="C1945" s="199"/>
      <c r="D1945" s="199"/>
      <c r="E1945" s="199"/>
      <c r="F1945" s="199"/>
      <c r="G1945" s="199"/>
      <c r="H1945" s="199"/>
      <c r="I1945" s="199"/>
    </row>
    <row r="1946">
      <c r="A1946" s="199"/>
      <c r="B1946" s="199"/>
      <c r="C1946" s="199"/>
      <c r="D1946" s="199"/>
      <c r="E1946" s="199"/>
      <c r="F1946" s="199"/>
      <c r="G1946" s="199"/>
      <c r="H1946" s="199"/>
      <c r="I1946" s="199"/>
    </row>
    <row r="1947">
      <c r="A1947" s="199"/>
      <c r="B1947" s="199"/>
      <c r="C1947" s="199"/>
      <c r="D1947" s="199"/>
      <c r="E1947" s="199"/>
      <c r="F1947" s="199"/>
      <c r="G1947" s="199"/>
      <c r="H1947" s="199"/>
      <c r="I1947" s="199"/>
    </row>
    <row r="1948">
      <c r="A1948" s="199"/>
      <c r="B1948" s="199"/>
      <c r="C1948" s="199"/>
      <c r="D1948" s="199"/>
      <c r="E1948" s="199"/>
      <c r="F1948" s="199"/>
      <c r="G1948" s="199"/>
      <c r="H1948" s="199"/>
      <c r="I1948" s="199"/>
    </row>
    <row r="1949">
      <c r="A1949" s="199"/>
      <c r="B1949" s="199"/>
      <c r="C1949" s="199"/>
      <c r="D1949" s="199"/>
      <c r="E1949" s="199"/>
      <c r="F1949" s="199"/>
      <c r="G1949" s="199"/>
      <c r="H1949" s="199"/>
      <c r="I1949" s="199"/>
    </row>
    <row r="1950">
      <c r="A1950" s="199"/>
      <c r="B1950" s="199"/>
      <c r="C1950" s="199"/>
      <c r="D1950" s="199"/>
      <c r="E1950" s="199"/>
      <c r="F1950" s="199"/>
      <c r="G1950" s="199"/>
      <c r="H1950" s="199"/>
      <c r="I1950" s="199"/>
    </row>
    <row r="1951">
      <c r="A1951" s="199"/>
      <c r="B1951" s="199"/>
      <c r="C1951" s="199"/>
      <c r="D1951" s="199"/>
      <c r="E1951" s="199"/>
      <c r="F1951" s="199"/>
      <c r="G1951" s="199"/>
      <c r="H1951" s="199"/>
      <c r="I1951" s="199"/>
    </row>
    <row r="1952">
      <c r="A1952" s="199"/>
      <c r="B1952" s="199"/>
      <c r="C1952" s="199"/>
      <c r="D1952" s="199"/>
      <c r="E1952" s="199"/>
      <c r="F1952" s="199"/>
      <c r="G1952" s="199"/>
      <c r="H1952" s="199"/>
      <c r="I1952" s="199"/>
    </row>
    <row r="1953">
      <c r="A1953" s="199"/>
      <c r="B1953" s="199"/>
      <c r="C1953" s="199"/>
      <c r="D1953" s="199"/>
      <c r="E1953" s="199"/>
      <c r="F1953" s="199"/>
      <c r="G1953" s="199"/>
      <c r="H1953" s="199"/>
      <c r="I1953" s="199"/>
    </row>
    <row r="1954">
      <c r="A1954" s="199"/>
      <c r="B1954" s="199"/>
      <c r="C1954" s="199"/>
      <c r="D1954" s="199"/>
      <c r="E1954" s="199"/>
      <c r="F1954" s="199"/>
      <c r="G1954" s="199"/>
      <c r="H1954" s="199"/>
      <c r="I1954" s="199"/>
    </row>
    <row r="1955">
      <c r="A1955" s="199"/>
      <c r="B1955" s="199"/>
      <c r="C1955" s="199"/>
      <c r="D1955" s="199"/>
      <c r="E1955" s="199"/>
      <c r="F1955" s="199"/>
      <c r="G1955" s="199"/>
      <c r="H1955" s="199"/>
      <c r="I1955" s="199"/>
    </row>
    <row r="1956">
      <c r="A1956" s="199"/>
      <c r="B1956" s="199"/>
      <c r="C1956" s="199"/>
      <c r="D1956" s="199"/>
      <c r="E1956" s="199"/>
      <c r="F1956" s="199"/>
      <c r="G1956" s="199"/>
      <c r="H1956" s="199"/>
      <c r="I1956" s="199"/>
    </row>
    <row r="1957">
      <c r="A1957" s="199"/>
      <c r="B1957" s="199"/>
      <c r="C1957" s="199"/>
      <c r="D1957" s="199"/>
      <c r="E1957" s="199"/>
      <c r="F1957" s="199"/>
      <c r="G1957" s="199"/>
      <c r="H1957" s="199"/>
      <c r="I1957" s="199"/>
    </row>
    <row r="1958">
      <c r="A1958" s="199"/>
      <c r="B1958" s="199"/>
      <c r="C1958" s="199"/>
      <c r="D1958" s="199"/>
      <c r="E1958" s="199"/>
      <c r="F1958" s="199"/>
      <c r="G1958" s="199"/>
      <c r="H1958" s="199"/>
      <c r="I1958" s="199"/>
    </row>
    <row r="1959">
      <c r="A1959" s="199"/>
      <c r="B1959" s="199"/>
      <c r="C1959" s="199"/>
      <c r="D1959" s="199"/>
      <c r="E1959" s="199"/>
      <c r="F1959" s="199"/>
      <c r="G1959" s="199"/>
      <c r="H1959" s="199"/>
      <c r="I1959" s="199"/>
    </row>
    <row r="1960">
      <c r="A1960" s="199"/>
      <c r="B1960" s="199"/>
      <c r="C1960" s="199"/>
      <c r="D1960" s="199"/>
      <c r="E1960" s="199"/>
      <c r="F1960" s="199"/>
      <c r="G1960" s="199"/>
      <c r="H1960" s="199"/>
      <c r="I1960" s="199"/>
    </row>
    <row r="1961">
      <c r="A1961" s="199"/>
      <c r="B1961" s="199"/>
      <c r="C1961" s="199"/>
      <c r="D1961" s="199"/>
      <c r="E1961" s="199"/>
      <c r="F1961" s="199"/>
      <c r="G1961" s="199"/>
      <c r="H1961" s="199"/>
      <c r="I1961" s="199"/>
    </row>
    <row r="1962">
      <c r="A1962" s="199"/>
      <c r="B1962" s="199"/>
      <c r="C1962" s="199"/>
      <c r="D1962" s="199"/>
      <c r="E1962" s="199"/>
      <c r="F1962" s="199"/>
      <c r="G1962" s="199"/>
      <c r="H1962" s="199"/>
      <c r="I1962" s="199"/>
    </row>
    <row r="1963">
      <c r="A1963" s="199"/>
      <c r="B1963" s="199"/>
      <c r="C1963" s="199"/>
      <c r="D1963" s="199"/>
      <c r="E1963" s="199"/>
      <c r="F1963" s="199"/>
      <c r="G1963" s="199"/>
      <c r="H1963" s="199"/>
      <c r="I1963" s="199"/>
    </row>
    <row r="1964">
      <c r="A1964" s="199"/>
      <c r="B1964" s="199"/>
      <c r="C1964" s="199"/>
      <c r="D1964" s="199"/>
      <c r="E1964" s="199"/>
      <c r="F1964" s="199"/>
      <c r="G1964" s="199"/>
      <c r="H1964" s="199"/>
      <c r="I1964" s="199"/>
    </row>
    <row r="1965">
      <c r="A1965" s="199"/>
      <c r="B1965" s="199"/>
      <c r="C1965" s="199"/>
      <c r="D1965" s="199"/>
      <c r="E1965" s="199"/>
      <c r="F1965" s="199"/>
      <c r="G1965" s="199"/>
      <c r="H1965" s="199"/>
      <c r="I1965" s="199"/>
    </row>
    <row r="1966">
      <c r="A1966" s="199"/>
      <c r="B1966" s="199"/>
      <c r="C1966" s="199"/>
      <c r="D1966" s="199"/>
      <c r="E1966" s="199"/>
      <c r="F1966" s="199"/>
      <c r="G1966" s="199"/>
      <c r="H1966" s="199"/>
      <c r="I1966" s="199"/>
    </row>
    <row r="1967">
      <c r="A1967" s="199"/>
      <c r="B1967" s="199"/>
      <c r="C1967" s="199"/>
      <c r="D1967" s="199"/>
      <c r="E1967" s="199"/>
      <c r="F1967" s="199"/>
      <c r="G1967" s="199"/>
      <c r="H1967" s="199"/>
      <c r="I1967" s="199"/>
    </row>
    <row r="1968">
      <c r="A1968" s="199"/>
      <c r="B1968" s="199"/>
      <c r="C1968" s="199"/>
      <c r="D1968" s="199"/>
      <c r="E1968" s="199"/>
      <c r="F1968" s="199"/>
      <c r="G1968" s="199"/>
      <c r="H1968" s="199"/>
      <c r="I1968" s="199"/>
    </row>
    <row r="1969">
      <c r="A1969" s="199"/>
      <c r="B1969" s="199"/>
      <c r="C1969" s="199"/>
      <c r="D1969" s="199"/>
      <c r="E1969" s="199"/>
      <c r="F1969" s="199"/>
      <c r="G1969" s="199"/>
      <c r="H1969" s="199"/>
      <c r="I1969" s="199"/>
    </row>
    <row r="1970">
      <c r="A1970" s="199"/>
      <c r="B1970" s="199"/>
      <c r="C1970" s="199"/>
      <c r="D1970" s="199"/>
      <c r="E1970" s="199"/>
      <c r="F1970" s="199"/>
      <c r="G1970" s="199"/>
      <c r="H1970" s="199"/>
      <c r="I1970" s="199"/>
    </row>
    <row r="1971">
      <c r="A1971" s="199"/>
      <c r="B1971" s="199"/>
      <c r="C1971" s="199"/>
      <c r="D1971" s="199"/>
      <c r="E1971" s="199"/>
      <c r="F1971" s="199"/>
      <c r="G1971" s="199"/>
      <c r="H1971" s="199"/>
      <c r="I1971" s="199"/>
    </row>
    <row r="1972">
      <c r="A1972" s="199"/>
      <c r="B1972" s="199"/>
      <c r="C1972" s="199"/>
      <c r="D1972" s="199"/>
      <c r="E1972" s="199"/>
      <c r="F1972" s="199"/>
      <c r="G1972" s="199"/>
      <c r="H1972" s="199"/>
      <c r="I1972" s="199"/>
    </row>
    <row r="1973">
      <c r="A1973" s="199"/>
      <c r="B1973" s="199"/>
      <c r="C1973" s="199"/>
      <c r="D1973" s="199"/>
      <c r="E1973" s="199"/>
      <c r="F1973" s="199"/>
      <c r="G1973" s="199"/>
      <c r="H1973" s="199"/>
      <c r="I1973" s="199"/>
    </row>
    <row r="1974">
      <c r="A1974" s="199"/>
      <c r="B1974" s="199"/>
      <c r="C1974" s="199"/>
      <c r="D1974" s="199"/>
      <c r="E1974" s="199"/>
      <c r="F1974" s="199"/>
      <c r="G1974" s="199"/>
      <c r="H1974" s="199"/>
      <c r="I1974" s="199"/>
    </row>
    <row r="1975">
      <c r="A1975" s="199"/>
      <c r="B1975" s="199"/>
      <c r="C1975" s="199"/>
      <c r="D1975" s="199"/>
      <c r="E1975" s="199"/>
      <c r="F1975" s="199"/>
      <c r="G1975" s="199"/>
      <c r="H1975" s="199"/>
      <c r="I1975" s="199"/>
    </row>
    <row r="1976">
      <c r="A1976" s="199"/>
      <c r="B1976" s="199"/>
      <c r="C1976" s="199"/>
      <c r="D1976" s="199"/>
      <c r="E1976" s="199"/>
      <c r="F1976" s="199"/>
      <c r="G1976" s="199"/>
      <c r="H1976" s="199"/>
      <c r="I1976" s="199"/>
    </row>
    <row r="1977">
      <c r="A1977" s="199"/>
      <c r="B1977" s="199"/>
      <c r="C1977" s="199"/>
      <c r="D1977" s="199"/>
      <c r="E1977" s="199"/>
      <c r="F1977" s="199"/>
      <c r="G1977" s="199"/>
      <c r="H1977" s="199"/>
      <c r="I1977" s="199"/>
    </row>
    <row r="1978">
      <c r="A1978" s="199"/>
      <c r="B1978" s="199"/>
      <c r="C1978" s="199"/>
      <c r="D1978" s="199"/>
      <c r="E1978" s="199"/>
      <c r="F1978" s="199"/>
      <c r="G1978" s="199"/>
      <c r="H1978" s="199"/>
      <c r="I1978" s="199"/>
    </row>
    <row r="1979">
      <c r="A1979" s="199"/>
      <c r="B1979" s="199"/>
      <c r="C1979" s="199"/>
      <c r="D1979" s="199"/>
      <c r="E1979" s="199"/>
      <c r="F1979" s="199"/>
      <c r="G1979" s="199"/>
      <c r="H1979" s="199"/>
      <c r="I1979" s="199"/>
    </row>
    <row r="1980">
      <c r="A1980" s="199"/>
      <c r="B1980" s="199"/>
      <c r="C1980" s="199"/>
      <c r="D1980" s="199"/>
      <c r="E1980" s="199"/>
      <c r="F1980" s="199"/>
      <c r="G1980" s="199"/>
      <c r="H1980" s="199"/>
      <c r="I1980" s="199"/>
    </row>
    <row r="1981">
      <c r="A1981" s="199"/>
      <c r="B1981" s="199"/>
      <c r="C1981" s="199"/>
      <c r="D1981" s="199"/>
      <c r="E1981" s="199"/>
      <c r="F1981" s="199"/>
      <c r="G1981" s="199"/>
      <c r="H1981" s="199"/>
      <c r="I1981" s="199"/>
    </row>
    <row r="1982">
      <c r="A1982" s="199"/>
      <c r="B1982" s="199"/>
      <c r="C1982" s="199"/>
      <c r="D1982" s="199"/>
      <c r="E1982" s="199"/>
      <c r="F1982" s="199"/>
      <c r="G1982" s="199"/>
      <c r="H1982" s="199"/>
      <c r="I1982" s="199"/>
    </row>
  </sheetData>
  <autoFilter ref="$A$1:$I$1513">
    <filterColumn colId="1">
      <filters>
        <filter val="NEW"/>
        <filter val="READY FOR DELIVERY"/>
      </filters>
    </filterColumn>
    <sortState ref="A1:I1513">
      <sortCondition ref="D1:D1513"/>
    </sortState>
  </autoFilter>
  <conditionalFormatting sqref="E1495:H1495">
    <cfRule type="expression" dxfId="14" priority="1">
      <formula>E1495="NEED"</formula>
    </cfRule>
  </conditionalFormatting>
  <conditionalFormatting sqref="E1495 G1495:H1495 F1495">
    <cfRule type="expression" dxfId="8" priority="2" stopIfTrue="1">
      <formula>E1495="SHIPPED"</formula>
    </cfRule>
  </conditionalFormatting>
  <conditionalFormatting sqref="E1495:H1495">
    <cfRule type="expression" dxfId="12" priority="3">
      <formula>E1495="RECEIVED"</formula>
    </cfRule>
  </conditionalFormatting>
  <conditionalFormatting sqref="E1495:H1495">
    <cfRule type="expression" dxfId="13" priority="4">
      <formula>E1495="ORDERED"</formula>
    </cfRule>
  </conditionalFormatting>
  <conditionalFormatting sqref="E1495 G1495:H1495 F1495">
    <cfRule type="expression" dxfId="10" priority="5" stopIfTrue="1">
      <formula>#REF!="NOT ORDERED"</formula>
    </cfRule>
  </conditionalFormatting>
  <conditionalFormatting sqref="E1495:H1495">
    <cfRule type="expression" dxfId="15" priority="6">
      <formula>E1495="NOT REQUIRED"</formula>
    </cfRule>
  </conditionalFormatting>
  <conditionalFormatting sqref="E1494:H1494">
    <cfRule type="expression" dxfId="14" priority="7">
      <formula>E1494="NEED"</formula>
    </cfRule>
  </conditionalFormatting>
  <conditionalFormatting sqref="E1494 G1494:H1494 F1494">
    <cfRule type="expression" dxfId="8" priority="8" stopIfTrue="1">
      <formula>E1494="SHIPPED"</formula>
    </cfRule>
  </conditionalFormatting>
  <conditionalFormatting sqref="E1494:H1494">
    <cfRule type="expression" dxfId="12" priority="9">
      <formula>E1494="RECEIVED"</formula>
    </cfRule>
  </conditionalFormatting>
  <conditionalFormatting sqref="E1494:H1494">
    <cfRule type="expression" dxfId="13" priority="10">
      <formula>E1494="ORDERED"</formula>
    </cfRule>
  </conditionalFormatting>
  <conditionalFormatting sqref="E1494 G1494:H1494 F1494">
    <cfRule type="expression" dxfId="10" priority="11" stopIfTrue="1">
      <formula>#REF!="NOT ORDERED"</formula>
    </cfRule>
  </conditionalFormatting>
  <conditionalFormatting sqref="E1494:H1494">
    <cfRule type="expression" dxfId="15" priority="12">
      <formula>E1494="NOT REQUIRED"</formula>
    </cfRule>
  </conditionalFormatting>
  <conditionalFormatting sqref="E1493:H1493">
    <cfRule type="expression" dxfId="14" priority="13">
      <formula>E1493="NEED"</formula>
    </cfRule>
  </conditionalFormatting>
  <conditionalFormatting sqref="E1493 G1493:H1493 F1493">
    <cfRule type="expression" dxfId="8" priority="14" stopIfTrue="1">
      <formula>E1493="SHIPPED"</formula>
    </cfRule>
  </conditionalFormatting>
  <conditionalFormatting sqref="E1493:H1493">
    <cfRule type="expression" dxfId="12" priority="15">
      <formula>E1493="RECEIVED"</formula>
    </cfRule>
  </conditionalFormatting>
  <conditionalFormatting sqref="E1493:H1493">
    <cfRule type="expression" dxfId="13" priority="16">
      <formula>E1493="ORDERED"</formula>
    </cfRule>
  </conditionalFormatting>
  <conditionalFormatting sqref="E1493 G1493:H1493 F1493">
    <cfRule type="expression" dxfId="10" priority="17" stopIfTrue="1">
      <formula>#REF!="NOT ORDERED"</formula>
    </cfRule>
  </conditionalFormatting>
  <conditionalFormatting sqref="E1493:H1493">
    <cfRule type="expression" dxfId="15" priority="18">
      <formula>E1493="NOT REQUIRED"</formula>
    </cfRule>
  </conditionalFormatting>
  <conditionalFormatting sqref="E1485:H1491">
    <cfRule type="expression" dxfId="14" priority="19">
      <formula>E1485="NEED"</formula>
    </cfRule>
  </conditionalFormatting>
  <conditionalFormatting sqref="E1485:E1491 G1485:H1491 F1485:F1491">
    <cfRule type="expression" dxfId="8" priority="20" stopIfTrue="1">
      <formula>E1485="SHIPPED"</formula>
    </cfRule>
  </conditionalFormatting>
  <conditionalFormatting sqref="E1485:H1491">
    <cfRule type="expression" dxfId="12" priority="21">
      <formula>E1485="RECEIVED"</formula>
    </cfRule>
  </conditionalFormatting>
  <conditionalFormatting sqref="E1485:H1491">
    <cfRule type="expression" dxfId="13" priority="22">
      <formula>E1485="ORDERED"</formula>
    </cfRule>
  </conditionalFormatting>
  <conditionalFormatting sqref="E1485:E1491 G1485:H1491 F1485:F1491">
    <cfRule type="expression" dxfId="10" priority="23" stopIfTrue="1">
      <formula>#REF!="NOT ORDERED"</formula>
    </cfRule>
  </conditionalFormatting>
  <conditionalFormatting sqref="E1485:H1491">
    <cfRule type="expression" dxfId="15" priority="24">
      <formula>E1485="NOT REQUIRED"</formula>
    </cfRule>
  </conditionalFormatting>
  <conditionalFormatting sqref="E1482:H1484">
    <cfRule type="expression" dxfId="14" priority="25">
      <formula>E1482="NEED"</formula>
    </cfRule>
  </conditionalFormatting>
  <conditionalFormatting sqref="E1482:E1484 G1482:H1484 F1482:F1484">
    <cfRule type="expression" dxfId="8" priority="26" stopIfTrue="1">
      <formula>E1482="SHIPPED"</formula>
    </cfRule>
  </conditionalFormatting>
  <conditionalFormatting sqref="E1482:H1484">
    <cfRule type="expression" dxfId="12" priority="27">
      <formula>E1482="RECEIVED"</formula>
    </cfRule>
  </conditionalFormatting>
  <conditionalFormatting sqref="E1482:H1484">
    <cfRule type="expression" dxfId="13" priority="28">
      <formula>E1482="ORDERED"</formula>
    </cfRule>
  </conditionalFormatting>
  <conditionalFormatting sqref="E1482:E1484 G1482:H1484 F1482:F1484">
    <cfRule type="expression" dxfId="10" priority="29" stopIfTrue="1">
      <formula>#REF!="NOT ORDERED"</formula>
    </cfRule>
  </conditionalFormatting>
  <conditionalFormatting sqref="E1482:H1484">
    <cfRule type="expression" dxfId="15" priority="30">
      <formula>E1482="NOT REQUIRED"</formula>
    </cfRule>
  </conditionalFormatting>
  <conditionalFormatting sqref="E1473:H1480">
    <cfRule type="expression" dxfId="14" priority="31">
      <formula>E1473="NEED"</formula>
    </cfRule>
  </conditionalFormatting>
  <conditionalFormatting sqref="E1473:E1480 G1473:H1480 F1473:F1480">
    <cfRule type="expression" dxfId="8" priority="32" stopIfTrue="1">
      <formula>E1473="SHIPPED"</formula>
    </cfRule>
  </conditionalFormatting>
  <conditionalFormatting sqref="E1473:H1480">
    <cfRule type="expression" dxfId="12" priority="33">
      <formula>E1473="RECEIVED"</formula>
    </cfRule>
  </conditionalFormatting>
  <conditionalFormatting sqref="E1473:H1480">
    <cfRule type="expression" dxfId="13" priority="34">
      <formula>E1473="ORDERED"</formula>
    </cfRule>
  </conditionalFormatting>
  <conditionalFormatting sqref="E1473:E1480 G1473:H1480 F1473:F1480">
    <cfRule type="expression" dxfId="10" priority="35" stopIfTrue="1">
      <formula>#REF!="NOT ORDERED"</formula>
    </cfRule>
  </conditionalFormatting>
  <conditionalFormatting sqref="E1473:H1480">
    <cfRule type="expression" dxfId="15" priority="36">
      <formula>E1473="NOT REQUIRED"</formula>
    </cfRule>
  </conditionalFormatting>
  <conditionalFormatting sqref="E1472:H1472">
    <cfRule type="expression" dxfId="14" priority="37">
      <formula>E1472="NEED"</formula>
    </cfRule>
  </conditionalFormatting>
  <conditionalFormatting sqref="E1472 G1472:H1472 F1472">
    <cfRule type="expression" dxfId="8" priority="38" stopIfTrue="1">
      <formula>E1472="SHIPPED"</formula>
    </cfRule>
  </conditionalFormatting>
  <conditionalFormatting sqref="E1472:H1472">
    <cfRule type="expression" dxfId="12" priority="39">
      <formula>E1472="RECEIVED"</formula>
    </cfRule>
  </conditionalFormatting>
  <conditionalFormatting sqref="E1472:H1472">
    <cfRule type="expression" dxfId="13" priority="40">
      <formula>E1472="ORDERED"</formula>
    </cfRule>
  </conditionalFormatting>
  <conditionalFormatting sqref="E1472 G1472:H1472 F1472">
    <cfRule type="expression" dxfId="10" priority="41" stopIfTrue="1">
      <formula>#REF!="NOT ORDERED"</formula>
    </cfRule>
  </conditionalFormatting>
  <conditionalFormatting sqref="E1472:H1472">
    <cfRule type="expression" dxfId="15" priority="42">
      <formula>E1472="NOT REQUIRED"</formula>
    </cfRule>
  </conditionalFormatting>
  <conditionalFormatting sqref="E1469:H1471">
    <cfRule type="expression" dxfId="14" priority="43">
      <formula>E1469="NEED"</formula>
    </cfRule>
  </conditionalFormatting>
  <conditionalFormatting sqref="E1469:E1471 G1469:H1471 F1469:F1471">
    <cfRule type="expression" dxfId="8" priority="44" stopIfTrue="1">
      <formula>E1469="SHIPPED"</formula>
    </cfRule>
  </conditionalFormatting>
  <conditionalFormatting sqref="E1469:H1471">
    <cfRule type="expression" dxfId="12" priority="45">
      <formula>E1469="RECEIVED"</formula>
    </cfRule>
  </conditionalFormatting>
  <conditionalFormatting sqref="E1469:H1471">
    <cfRule type="expression" dxfId="13" priority="46">
      <formula>E1469="ORDERED"</formula>
    </cfRule>
  </conditionalFormatting>
  <conditionalFormatting sqref="E1469:E1471 G1469:H1471 F1469:F1471">
    <cfRule type="expression" dxfId="10" priority="47" stopIfTrue="1">
      <formula>#REF!="NOT ORDERED"</formula>
    </cfRule>
  </conditionalFormatting>
  <conditionalFormatting sqref="E1469:H1471">
    <cfRule type="expression" dxfId="15" priority="48">
      <formula>E1469="NOT REQUIRED"</formula>
    </cfRule>
  </conditionalFormatting>
  <conditionalFormatting sqref="E1468:H1468">
    <cfRule type="expression" dxfId="14" priority="49">
      <formula>E1468="NEED"</formula>
    </cfRule>
  </conditionalFormatting>
  <conditionalFormatting sqref="E1468 G1468:H1468 F1468">
    <cfRule type="expression" dxfId="8" priority="50" stopIfTrue="1">
      <formula>E1468="SHIPPED"</formula>
    </cfRule>
  </conditionalFormatting>
  <conditionalFormatting sqref="E1468:H1468">
    <cfRule type="expression" dxfId="12" priority="51">
      <formula>E1468="RECEIVED"</formula>
    </cfRule>
  </conditionalFormatting>
  <conditionalFormatting sqref="E1468:H1468">
    <cfRule type="expression" dxfId="13" priority="52">
      <formula>E1468="ORDERED"</formula>
    </cfRule>
  </conditionalFormatting>
  <conditionalFormatting sqref="E1468 G1468:H1468 F1468">
    <cfRule type="expression" dxfId="10" priority="53" stopIfTrue="1">
      <formula>#REF!="NOT ORDERED"</formula>
    </cfRule>
  </conditionalFormatting>
  <conditionalFormatting sqref="E1468:H1468">
    <cfRule type="expression" dxfId="15" priority="54">
      <formula>E1468="NOT REQUIRED"</formula>
    </cfRule>
  </conditionalFormatting>
  <conditionalFormatting sqref="E1466:H1466">
    <cfRule type="expression" dxfId="14" priority="55">
      <formula>E1466="NEED"</formula>
    </cfRule>
  </conditionalFormatting>
  <conditionalFormatting sqref="E1466 G1466:H1466 F1466">
    <cfRule type="expression" dxfId="8" priority="56" stopIfTrue="1">
      <formula>E1466="SHIPPED"</formula>
    </cfRule>
  </conditionalFormatting>
  <conditionalFormatting sqref="E1466:H1466">
    <cfRule type="expression" dxfId="12" priority="57">
      <formula>E1466="RECEIVED"</formula>
    </cfRule>
  </conditionalFormatting>
  <conditionalFormatting sqref="E1466:H1466">
    <cfRule type="expression" dxfId="13" priority="58">
      <formula>E1466="ORDERED"</formula>
    </cfRule>
  </conditionalFormatting>
  <conditionalFormatting sqref="E1466 G1466:H1466 F1466">
    <cfRule type="expression" dxfId="10" priority="59" stopIfTrue="1">
      <formula>#REF!="NOT ORDERED"</formula>
    </cfRule>
  </conditionalFormatting>
  <conditionalFormatting sqref="E1466:H1466">
    <cfRule type="expression" dxfId="15" priority="60">
      <formula>E1466="NOT REQUIRED"</formula>
    </cfRule>
  </conditionalFormatting>
  <conditionalFormatting sqref="E1465:H1465">
    <cfRule type="expression" dxfId="14" priority="61">
      <formula>E1465="NEED"</formula>
    </cfRule>
  </conditionalFormatting>
  <conditionalFormatting sqref="E1465 G1465:H1465 F1465">
    <cfRule type="expression" dxfId="8" priority="62" stopIfTrue="1">
      <formula>E1465="SHIPPED"</formula>
    </cfRule>
  </conditionalFormatting>
  <conditionalFormatting sqref="E1465:H1465">
    <cfRule type="expression" dxfId="12" priority="63">
      <formula>E1465="RECEIVED"</formula>
    </cfRule>
  </conditionalFormatting>
  <conditionalFormatting sqref="E1465:H1465">
    <cfRule type="expression" dxfId="13" priority="64">
      <formula>E1465="ORDERED"</formula>
    </cfRule>
  </conditionalFormatting>
  <conditionalFormatting sqref="E1465 G1465:H1465 F1465">
    <cfRule type="expression" dxfId="10" priority="65" stopIfTrue="1">
      <formula>#REF!="NOT ORDERED"</formula>
    </cfRule>
  </conditionalFormatting>
  <conditionalFormatting sqref="E1465:H1465">
    <cfRule type="expression" dxfId="15" priority="66">
      <formula>E1465="NOT REQUIRED"</formula>
    </cfRule>
  </conditionalFormatting>
  <conditionalFormatting sqref="E1461:H1463">
    <cfRule type="expression" dxfId="14" priority="67">
      <formula>E1461="NEED"</formula>
    </cfRule>
  </conditionalFormatting>
  <conditionalFormatting sqref="E1461:E1463 G1461:H1463 F1461:F1463">
    <cfRule type="expression" dxfId="8" priority="68" stopIfTrue="1">
      <formula>E1461="SHIPPED"</formula>
    </cfRule>
  </conditionalFormatting>
  <conditionalFormatting sqref="E1461:H1463">
    <cfRule type="expression" dxfId="12" priority="69">
      <formula>E1461="RECEIVED"</formula>
    </cfRule>
  </conditionalFormatting>
  <conditionalFormatting sqref="E1461:H1463">
    <cfRule type="expression" dxfId="13" priority="70">
      <formula>E1461="ORDERED"</formula>
    </cfRule>
  </conditionalFormatting>
  <conditionalFormatting sqref="E1461:E1463 G1461:H1463 F1461:F1463">
    <cfRule type="expression" dxfId="10" priority="71" stopIfTrue="1">
      <formula>#REF!="NOT ORDERED"</formula>
    </cfRule>
  </conditionalFormatting>
  <conditionalFormatting sqref="E1461:H1463">
    <cfRule type="expression" dxfId="15" priority="72">
      <formula>E1461="NOT REQUIRED"</formula>
    </cfRule>
  </conditionalFormatting>
  <conditionalFormatting sqref="E1459:H1460">
    <cfRule type="expression" dxfId="14" priority="73">
      <formula>E1459="NEED"</formula>
    </cfRule>
  </conditionalFormatting>
  <conditionalFormatting sqref="E1459:E1460 G1459:H1460 F1459:F1460">
    <cfRule type="expression" dxfId="8" priority="74" stopIfTrue="1">
      <formula>E1459="SHIPPED"</formula>
    </cfRule>
  </conditionalFormatting>
  <conditionalFormatting sqref="E1459:H1460">
    <cfRule type="expression" dxfId="12" priority="75">
      <formula>E1459="RECEIVED"</formula>
    </cfRule>
  </conditionalFormatting>
  <conditionalFormatting sqref="E1459:H1460">
    <cfRule type="expression" dxfId="13" priority="76">
      <formula>E1459="ORDERED"</formula>
    </cfRule>
  </conditionalFormatting>
  <conditionalFormatting sqref="E1459:E1460 G1459:H1460 F1459:F1460">
    <cfRule type="expression" dxfId="10" priority="77" stopIfTrue="1">
      <formula>#REF!="NOT ORDERED"</formula>
    </cfRule>
  </conditionalFormatting>
  <conditionalFormatting sqref="E1459:H1460">
    <cfRule type="expression" dxfId="15" priority="78">
      <formula>E1459="NOT REQUIRED"</formula>
    </cfRule>
  </conditionalFormatting>
  <conditionalFormatting sqref="E2:H1513">
    <cfRule type="expression" dxfId="14" priority="79">
      <formula>E2="NEED"</formula>
    </cfRule>
  </conditionalFormatting>
  <conditionalFormatting sqref="E2:H1513">
    <cfRule type="expression" dxfId="8" priority="80">
      <formula>E2="SHIPPED"</formula>
    </cfRule>
  </conditionalFormatting>
  <conditionalFormatting sqref="E2:H1513">
    <cfRule type="expression" dxfId="12" priority="81">
      <formula>E2="RECEIVED"</formula>
    </cfRule>
  </conditionalFormatting>
  <conditionalFormatting sqref="E2:H1513">
    <cfRule type="expression" dxfId="13" priority="82">
      <formula>E2="ORDERED"</formula>
    </cfRule>
  </conditionalFormatting>
  <conditionalFormatting sqref="E2:H1513">
    <cfRule type="expression" dxfId="15" priority="83">
      <formula>E2="NOT REQUIRED"</formula>
    </cfRule>
  </conditionalFormatting>
  <conditionalFormatting sqref="E1452:H1454">
    <cfRule type="expression" dxfId="14" priority="84">
      <formula>E1452="NEED"</formula>
    </cfRule>
  </conditionalFormatting>
  <conditionalFormatting sqref="E1452:E1454 G1452:H1454 F1452:F1454">
    <cfRule type="expression" dxfId="8" priority="85" stopIfTrue="1">
      <formula>E1452="SHIPPED"</formula>
    </cfRule>
  </conditionalFormatting>
  <conditionalFormatting sqref="E1452:H1454">
    <cfRule type="expression" dxfId="12" priority="86">
      <formula>E1452="RECEIVED"</formula>
    </cfRule>
  </conditionalFormatting>
  <conditionalFormatting sqref="E1452:H1454">
    <cfRule type="expression" dxfId="13" priority="87">
      <formula>E1452="ORDERED"</formula>
    </cfRule>
  </conditionalFormatting>
  <conditionalFormatting sqref="E1452:E1454 G1452:H1454 F1452:F1454">
    <cfRule type="expression" dxfId="10" priority="88" stopIfTrue="1">
      <formula>#REF!="NOT ORDERED"</formula>
    </cfRule>
  </conditionalFormatting>
  <conditionalFormatting sqref="E1452:H1454">
    <cfRule type="expression" dxfId="15" priority="89">
      <formula>E1452="NOT REQUIRED"</formula>
    </cfRule>
  </conditionalFormatting>
  <conditionalFormatting sqref="E1356:H1356">
    <cfRule type="expression" dxfId="14" priority="90">
      <formula>E1356="NEED"</formula>
    </cfRule>
  </conditionalFormatting>
  <conditionalFormatting sqref="E1356 G1356:H1356 F1356">
    <cfRule type="expression" dxfId="8" priority="91" stopIfTrue="1">
      <formula>E1356="SHIPPED"</formula>
    </cfRule>
  </conditionalFormatting>
  <conditionalFormatting sqref="E1356:H1356">
    <cfRule type="expression" dxfId="12" priority="92">
      <formula>E1356="RECEIVED"</formula>
    </cfRule>
  </conditionalFormatting>
  <conditionalFormatting sqref="E1356:H1356">
    <cfRule type="expression" dxfId="13" priority="93">
      <formula>E1356="ORDERED"</formula>
    </cfRule>
  </conditionalFormatting>
  <conditionalFormatting sqref="E1356 G1356:H1356 F1356">
    <cfRule type="expression" dxfId="10" priority="94" stopIfTrue="1">
      <formula>#REF!="NOT ORDERED"</formula>
    </cfRule>
  </conditionalFormatting>
  <conditionalFormatting sqref="E1356:H1356">
    <cfRule type="expression" dxfId="15" priority="95">
      <formula>E1356="NOT REQUIRED"</formula>
    </cfRule>
  </conditionalFormatting>
  <conditionalFormatting sqref="E1351:H1351">
    <cfRule type="expression" dxfId="14" priority="96">
      <formula>E1351="NEED"</formula>
    </cfRule>
  </conditionalFormatting>
  <conditionalFormatting sqref="E1351 F1351 G1351:H1351">
    <cfRule type="expression" dxfId="8" priority="97" stopIfTrue="1">
      <formula>E1351="SHIPPED"</formula>
    </cfRule>
  </conditionalFormatting>
  <conditionalFormatting sqref="E1351:H1351">
    <cfRule type="expression" dxfId="12" priority="98">
      <formula>E1351="RECEIVED"</formula>
    </cfRule>
  </conditionalFormatting>
  <conditionalFormatting sqref="E1351:H1351">
    <cfRule type="expression" dxfId="13" priority="99">
      <formula>E1351="ORDERED"</formula>
    </cfRule>
  </conditionalFormatting>
  <conditionalFormatting sqref="E1351 F1351 G1351:H1351">
    <cfRule type="expression" dxfId="10" priority="100" stopIfTrue="1">
      <formula>#REF!="NOT ORDERED"</formula>
    </cfRule>
  </conditionalFormatting>
  <conditionalFormatting sqref="E1351:H1351">
    <cfRule type="expression" dxfId="15" priority="101">
      <formula>E1351="NOT REQUIRED"</formula>
    </cfRule>
  </conditionalFormatting>
  <hyperlinks>
    <hyperlink r:id="rId1" ref="C12"/>
    <hyperlink r:id="rId2" ref="C137"/>
    <hyperlink r:id="rId3" ref="I137"/>
    <hyperlink r:id="rId4" ref="C138"/>
    <hyperlink r:id="rId5" ref="I138"/>
    <hyperlink r:id="rId6" ref="C139"/>
    <hyperlink r:id="rId7" ref="I139"/>
    <hyperlink r:id="rId8" ref="C140"/>
    <hyperlink r:id="rId9" ref="I140"/>
    <hyperlink r:id="rId10" ref="C141"/>
    <hyperlink r:id="rId11" ref="I141"/>
    <hyperlink r:id="rId12" ref="C142"/>
    <hyperlink r:id="rId13" ref="I142"/>
    <hyperlink r:id="rId14" ref="C143"/>
    <hyperlink r:id="rId15" ref="I143"/>
    <hyperlink r:id="rId16" ref="C144"/>
    <hyperlink r:id="rId17" ref="I144"/>
    <hyperlink r:id="rId18" ref="C145"/>
    <hyperlink r:id="rId19" ref="I145"/>
    <hyperlink r:id="rId20" ref="C146"/>
    <hyperlink r:id="rId21" ref="C147"/>
    <hyperlink r:id="rId22" ref="I147"/>
    <hyperlink r:id="rId23" ref="C148"/>
    <hyperlink r:id="rId24" ref="I148"/>
    <hyperlink r:id="rId25" ref="C149"/>
    <hyperlink r:id="rId26" ref="I149"/>
    <hyperlink r:id="rId27" ref="C150"/>
    <hyperlink r:id="rId28" ref="I150"/>
    <hyperlink r:id="rId29" ref="C151"/>
    <hyperlink r:id="rId30" ref="I151"/>
    <hyperlink r:id="rId31" ref="C152"/>
    <hyperlink r:id="rId32" ref="C153"/>
    <hyperlink r:id="rId33" ref="I153"/>
    <hyperlink r:id="rId34" ref="C154"/>
    <hyperlink r:id="rId35" ref="I154"/>
    <hyperlink r:id="rId36" ref="C155"/>
    <hyperlink r:id="rId37" ref="I155"/>
    <hyperlink r:id="rId38" ref="C156"/>
    <hyperlink r:id="rId39" ref="I156"/>
    <hyperlink r:id="rId40" ref="C157"/>
    <hyperlink r:id="rId41" ref="I157"/>
    <hyperlink r:id="rId42" ref="C158"/>
    <hyperlink r:id="rId43" ref="I158"/>
    <hyperlink r:id="rId44" ref="C159"/>
    <hyperlink r:id="rId45" ref="I159"/>
    <hyperlink r:id="rId46" ref="C160"/>
    <hyperlink r:id="rId47" ref="I160"/>
    <hyperlink r:id="rId48" ref="C161"/>
    <hyperlink r:id="rId49" ref="I161"/>
    <hyperlink r:id="rId50" ref="C162"/>
    <hyperlink r:id="rId51" ref="I162"/>
    <hyperlink r:id="rId52" ref="C163"/>
    <hyperlink r:id="rId53" ref="C164"/>
    <hyperlink r:id="rId54" ref="I164"/>
    <hyperlink r:id="rId55" ref="C165"/>
    <hyperlink r:id="rId56" ref="I165"/>
    <hyperlink r:id="rId57" ref="C166"/>
    <hyperlink r:id="rId58" ref="I166"/>
    <hyperlink r:id="rId59" ref="C167"/>
    <hyperlink r:id="rId60" ref="I167"/>
    <hyperlink r:id="rId61" ref="C168"/>
    <hyperlink r:id="rId62" ref="I168"/>
    <hyperlink r:id="rId63" ref="C169"/>
    <hyperlink r:id="rId64" ref="I169"/>
    <hyperlink r:id="rId65" ref="C170"/>
    <hyperlink r:id="rId66" ref="I170"/>
    <hyperlink r:id="rId67" ref="C171"/>
    <hyperlink r:id="rId68" ref="I171"/>
    <hyperlink r:id="rId69" ref="C172"/>
    <hyperlink r:id="rId70" ref="I172"/>
    <hyperlink r:id="rId71" ref="C173"/>
    <hyperlink r:id="rId72" ref="I173"/>
    <hyperlink r:id="rId73" ref="C174"/>
    <hyperlink r:id="rId74" ref="I174"/>
    <hyperlink r:id="rId75" ref="C175"/>
    <hyperlink r:id="rId76" ref="I175"/>
    <hyperlink r:id="rId77" ref="C176"/>
    <hyperlink r:id="rId78" ref="I176"/>
    <hyperlink r:id="rId79" ref="C177"/>
    <hyperlink r:id="rId80" ref="I177"/>
    <hyperlink r:id="rId81" ref="C178"/>
    <hyperlink r:id="rId82" ref="I178"/>
    <hyperlink r:id="rId83" ref="C179"/>
    <hyperlink r:id="rId84" ref="I179"/>
    <hyperlink r:id="rId85" ref="C180"/>
    <hyperlink r:id="rId86" ref="I180"/>
    <hyperlink r:id="rId87" ref="C181"/>
    <hyperlink r:id="rId88" ref="I181"/>
    <hyperlink r:id="rId89" ref="C182"/>
    <hyperlink r:id="rId90" ref="I182"/>
    <hyperlink r:id="rId91" ref="C183"/>
    <hyperlink r:id="rId92" ref="I183"/>
    <hyperlink r:id="rId93" ref="C184"/>
    <hyperlink r:id="rId94" ref="I184"/>
    <hyperlink r:id="rId95" ref="C185"/>
    <hyperlink r:id="rId96" ref="I185"/>
    <hyperlink r:id="rId97" ref="C186"/>
    <hyperlink r:id="rId98" ref="I186"/>
    <hyperlink r:id="rId99" ref="C187"/>
    <hyperlink r:id="rId100" ref="I187"/>
    <hyperlink r:id="rId101" ref="C188"/>
    <hyperlink r:id="rId102" ref="I188"/>
    <hyperlink r:id="rId103" ref="C189"/>
    <hyperlink r:id="rId104" ref="I189"/>
    <hyperlink r:id="rId105" ref="C190"/>
    <hyperlink r:id="rId106" ref="I190"/>
    <hyperlink r:id="rId107" ref="C191"/>
    <hyperlink r:id="rId108" ref="I191"/>
    <hyperlink r:id="rId109" ref="C192"/>
    <hyperlink r:id="rId110" ref="I192"/>
    <hyperlink r:id="rId111" ref="C193"/>
    <hyperlink r:id="rId112" ref="I193"/>
    <hyperlink r:id="rId113" ref="C194"/>
    <hyperlink r:id="rId114" ref="I194"/>
    <hyperlink r:id="rId115" ref="C195"/>
    <hyperlink r:id="rId116" ref="I195"/>
    <hyperlink r:id="rId117" ref="C196"/>
    <hyperlink r:id="rId118" ref="I196"/>
    <hyperlink r:id="rId119" ref="C197"/>
    <hyperlink r:id="rId120" ref="I197"/>
    <hyperlink r:id="rId121" ref="C198"/>
    <hyperlink r:id="rId122" ref="I198"/>
    <hyperlink r:id="rId123" ref="C199"/>
    <hyperlink r:id="rId124" ref="I199"/>
    <hyperlink r:id="rId125" ref="C200"/>
    <hyperlink r:id="rId126" ref="I200"/>
    <hyperlink r:id="rId127" ref="C201"/>
    <hyperlink r:id="rId128" ref="I201"/>
    <hyperlink r:id="rId129" ref="C202"/>
    <hyperlink r:id="rId130" ref="I202"/>
    <hyperlink r:id="rId131" ref="C203"/>
    <hyperlink r:id="rId132" ref="I203"/>
    <hyperlink r:id="rId133" ref="C204"/>
    <hyperlink r:id="rId134" ref="I204"/>
    <hyperlink r:id="rId135" ref="C205"/>
    <hyperlink r:id="rId136" ref="I205"/>
    <hyperlink r:id="rId137" ref="C206"/>
    <hyperlink r:id="rId138" ref="I206"/>
    <hyperlink r:id="rId139" ref="C207"/>
    <hyperlink r:id="rId140" ref="I207"/>
    <hyperlink r:id="rId141" ref="C208"/>
    <hyperlink r:id="rId142" ref="I208"/>
    <hyperlink r:id="rId143" ref="C209"/>
    <hyperlink r:id="rId144" ref="I209"/>
    <hyperlink r:id="rId145" ref="C210"/>
    <hyperlink r:id="rId146" ref="I210"/>
    <hyperlink r:id="rId147" ref="C211"/>
    <hyperlink r:id="rId148" ref="I211"/>
    <hyperlink r:id="rId149" ref="C212"/>
    <hyperlink r:id="rId150" ref="I212"/>
    <hyperlink r:id="rId151" ref="C213"/>
    <hyperlink r:id="rId152" ref="C214"/>
    <hyperlink r:id="rId153" ref="C215"/>
    <hyperlink r:id="rId154" ref="I215"/>
    <hyperlink r:id="rId155" ref="C216"/>
    <hyperlink r:id="rId156" ref="I216"/>
    <hyperlink r:id="rId157" ref="C217"/>
    <hyperlink r:id="rId158" ref="I217"/>
    <hyperlink r:id="rId159" ref="C218"/>
    <hyperlink r:id="rId160" ref="I218"/>
    <hyperlink r:id="rId161" ref="C219"/>
    <hyperlink r:id="rId162" ref="I219"/>
    <hyperlink r:id="rId163" ref="C220"/>
    <hyperlink r:id="rId164" ref="C221"/>
    <hyperlink r:id="rId165" ref="I221"/>
    <hyperlink r:id="rId166" ref="C222"/>
    <hyperlink r:id="rId167" ref="I222"/>
    <hyperlink r:id="rId168" ref="C223"/>
    <hyperlink r:id="rId169" ref="I223"/>
    <hyperlink r:id="rId170" ref="C224"/>
    <hyperlink r:id="rId171" ref="I224"/>
    <hyperlink r:id="rId172" ref="C225"/>
    <hyperlink r:id="rId173" ref="I225"/>
    <hyperlink r:id="rId174" ref="C226"/>
    <hyperlink r:id="rId175" ref="I226"/>
    <hyperlink r:id="rId176" ref="C227"/>
    <hyperlink r:id="rId177" ref="I227"/>
    <hyperlink r:id="rId178" ref="C228"/>
    <hyperlink r:id="rId179" ref="I228"/>
    <hyperlink r:id="rId180" ref="C229"/>
    <hyperlink r:id="rId181" ref="I229"/>
    <hyperlink r:id="rId182" ref="C230"/>
    <hyperlink r:id="rId183" ref="I230"/>
    <hyperlink r:id="rId184" ref="C231"/>
    <hyperlink r:id="rId185" ref="I231"/>
    <hyperlink r:id="rId186" ref="C232"/>
    <hyperlink r:id="rId187" ref="I232"/>
    <hyperlink r:id="rId188" ref="C233"/>
    <hyperlink r:id="rId189" ref="I233"/>
    <hyperlink r:id="rId190" ref="C234"/>
    <hyperlink r:id="rId191" ref="I234"/>
    <hyperlink r:id="rId192" ref="C235"/>
    <hyperlink r:id="rId193" ref="C236"/>
    <hyperlink r:id="rId194" ref="C237"/>
    <hyperlink r:id="rId195" ref="I237"/>
    <hyperlink r:id="rId196" ref="C238"/>
    <hyperlink r:id="rId197" ref="I238"/>
    <hyperlink r:id="rId198" ref="C239"/>
    <hyperlink r:id="rId199" ref="I239"/>
    <hyperlink r:id="rId200" ref="C240"/>
    <hyperlink r:id="rId201" ref="C241"/>
    <hyperlink r:id="rId202" ref="I241"/>
    <hyperlink r:id="rId203" ref="C242"/>
    <hyperlink r:id="rId204" ref="I242"/>
    <hyperlink r:id="rId205" ref="C243"/>
    <hyperlink r:id="rId206" ref="I243"/>
    <hyperlink r:id="rId207" ref="C244"/>
    <hyperlink r:id="rId208" ref="I244"/>
    <hyperlink r:id="rId209" ref="C245"/>
    <hyperlink r:id="rId210" ref="I245"/>
    <hyperlink r:id="rId211" ref="C246"/>
    <hyperlink r:id="rId212" ref="I246"/>
    <hyperlink r:id="rId213" ref="C247"/>
    <hyperlink r:id="rId214" ref="I247"/>
    <hyperlink r:id="rId215" ref="C248"/>
    <hyperlink r:id="rId216" ref="I248"/>
    <hyperlink r:id="rId217" ref="C249"/>
    <hyperlink r:id="rId218" ref="C250"/>
    <hyperlink r:id="rId219" ref="I250"/>
    <hyperlink r:id="rId220" ref="C251"/>
    <hyperlink r:id="rId221" ref="I251"/>
    <hyperlink r:id="rId222" ref="C252"/>
    <hyperlink r:id="rId223" ref="I252"/>
    <hyperlink r:id="rId224" ref="C253"/>
    <hyperlink r:id="rId225" ref="I253"/>
    <hyperlink r:id="rId226" ref="C254"/>
    <hyperlink r:id="rId227" ref="I254"/>
    <hyperlink r:id="rId228" ref="C255"/>
    <hyperlink r:id="rId229" ref="I255"/>
    <hyperlink r:id="rId230" ref="C256"/>
    <hyperlink r:id="rId231" ref="I256"/>
    <hyperlink r:id="rId232" ref="C257"/>
    <hyperlink r:id="rId233" ref="I257"/>
    <hyperlink r:id="rId234" ref="C258"/>
    <hyperlink r:id="rId235" ref="I258"/>
    <hyperlink r:id="rId236" ref="C259"/>
    <hyperlink r:id="rId237" ref="I259"/>
    <hyperlink r:id="rId238" ref="C260"/>
    <hyperlink r:id="rId239" ref="C261"/>
    <hyperlink r:id="rId240" ref="C262"/>
    <hyperlink r:id="rId241" ref="I262"/>
    <hyperlink r:id="rId242" ref="C263"/>
    <hyperlink r:id="rId243" ref="I263"/>
    <hyperlink r:id="rId244" ref="C264"/>
    <hyperlink r:id="rId245" ref="I264"/>
    <hyperlink r:id="rId246" ref="C265"/>
    <hyperlink r:id="rId247" ref="I265"/>
    <hyperlink r:id="rId248" ref="C266"/>
    <hyperlink r:id="rId249" ref="I266"/>
    <hyperlink r:id="rId250" ref="C267"/>
    <hyperlink r:id="rId251" ref="I267"/>
    <hyperlink r:id="rId252" ref="C268"/>
    <hyperlink r:id="rId253" ref="I268"/>
    <hyperlink r:id="rId254" ref="C269"/>
    <hyperlink r:id="rId255" ref="I269"/>
    <hyperlink r:id="rId256" ref="C270"/>
    <hyperlink r:id="rId257" ref="I270"/>
    <hyperlink r:id="rId258" ref="C271"/>
    <hyperlink r:id="rId259" ref="I271"/>
    <hyperlink r:id="rId260" ref="C272"/>
    <hyperlink r:id="rId261" ref="I272"/>
    <hyperlink r:id="rId262" ref="C273"/>
    <hyperlink r:id="rId263" ref="I273"/>
    <hyperlink r:id="rId264" ref="C274"/>
    <hyperlink r:id="rId265" ref="I274"/>
    <hyperlink r:id="rId266" ref="C275"/>
    <hyperlink r:id="rId267" ref="I275"/>
    <hyperlink r:id="rId268" ref="C276"/>
    <hyperlink r:id="rId269" ref="I276"/>
    <hyperlink r:id="rId270" ref="C277"/>
    <hyperlink r:id="rId271" ref="I277"/>
    <hyperlink r:id="rId272" ref="C278"/>
    <hyperlink r:id="rId273" ref="I278"/>
    <hyperlink r:id="rId274" ref="C279"/>
    <hyperlink r:id="rId275" ref="I279"/>
    <hyperlink r:id="rId276" ref="C280"/>
    <hyperlink r:id="rId277" ref="I280"/>
    <hyperlink r:id="rId278" ref="C281"/>
    <hyperlink r:id="rId279" ref="I281"/>
    <hyperlink r:id="rId280" ref="C282"/>
    <hyperlink r:id="rId281" ref="I282"/>
    <hyperlink r:id="rId282" ref="C283"/>
    <hyperlink r:id="rId283" ref="I283"/>
    <hyperlink r:id="rId284" ref="C284"/>
    <hyperlink r:id="rId285" ref="I284"/>
    <hyperlink r:id="rId286" ref="C285"/>
    <hyperlink r:id="rId287" ref="I285"/>
    <hyperlink r:id="rId288" ref="C286"/>
    <hyperlink r:id="rId289" ref="I286"/>
    <hyperlink r:id="rId290" ref="C287"/>
    <hyperlink r:id="rId291" ref="I287"/>
    <hyperlink r:id="rId292" ref="C288"/>
    <hyperlink r:id="rId293" ref="I288"/>
    <hyperlink r:id="rId294" ref="C289"/>
    <hyperlink r:id="rId295" ref="I289"/>
    <hyperlink r:id="rId296" ref="C290"/>
    <hyperlink r:id="rId297" ref="I290"/>
    <hyperlink r:id="rId298" ref="C291"/>
    <hyperlink r:id="rId299" ref="I291"/>
    <hyperlink r:id="rId300" ref="C292"/>
    <hyperlink r:id="rId301" ref="I292"/>
    <hyperlink r:id="rId302" ref="C293"/>
    <hyperlink r:id="rId303" ref="I293"/>
    <hyperlink r:id="rId304" ref="C294"/>
    <hyperlink r:id="rId305" ref="I294"/>
    <hyperlink r:id="rId306" ref="C295"/>
    <hyperlink r:id="rId307" ref="I295"/>
    <hyperlink r:id="rId308" ref="C296"/>
    <hyperlink r:id="rId309" ref="I296"/>
    <hyperlink r:id="rId310" ref="C297"/>
    <hyperlink r:id="rId311" ref="I297"/>
    <hyperlink r:id="rId312" ref="C298"/>
    <hyperlink r:id="rId313" ref="I298"/>
    <hyperlink r:id="rId314" ref="C299"/>
    <hyperlink r:id="rId315" ref="I299"/>
    <hyperlink r:id="rId316" ref="C300"/>
    <hyperlink r:id="rId317" ref="I300"/>
    <hyperlink r:id="rId318" ref="C301"/>
    <hyperlink r:id="rId319" ref="I301"/>
    <hyperlink r:id="rId320" ref="C302"/>
    <hyperlink r:id="rId321" ref="I302"/>
    <hyperlink r:id="rId322" ref="C303"/>
    <hyperlink r:id="rId323" ref="I303"/>
    <hyperlink r:id="rId324" ref="C304"/>
    <hyperlink r:id="rId325" ref="I304"/>
    <hyperlink r:id="rId326" ref="C305"/>
    <hyperlink r:id="rId327" ref="I305"/>
    <hyperlink r:id="rId328" ref="C306"/>
    <hyperlink r:id="rId329" ref="C307"/>
    <hyperlink r:id="rId330" ref="I307"/>
    <hyperlink r:id="rId331" ref="C308"/>
    <hyperlink r:id="rId332" ref="C309"/>
    <hyperlink r:id="rId333" ref="I309"/>
    <hyperlink r:id="rId334" ref="C310"/>
    <hyperlink r:id="rId335" ref="I310"/>
    <hyperlink r:id="rId336" ref="C311"/>
    <hyperlink r:id="rId337" ref="I311"/>
    <hyperlink r:id="rId338" ref="C312"/>
    <hyperlink r:id="rId339" ref="I312"/>
    <hyperlink r:id="rId340" ref="C313"/>
    <hyperlink r:id="rId341" ref="I313"/>
    <hyperlink r:id="rId342" ref="C314"/>
    <hyperlink r:id="rId343" ref="I314"/>
    <hyperlink r:id="rId344" ref="C315"/>
    <hyperlink r:id="rId345" ref="I315"/>
    <hyperlink r:id="rId346" ref="C316"/>
    <hyperlink r:id="rId347" ref="I316"/>
    <hyperlink r:id="rId348" ref="C317"/>
    <hyperlink r:id="rId349" ref="C318"/>
    <hyperlink r:id="rId350" ref="I318"/>
    <hyperlink r:id="rId351" ref="C319"/>
    <hyperlink r:id="rId352" ref="I319"/>
    <hyperlink r:id="rId353" ref="C320"/>
    <hyperlink r:id="rId354" ref="I320"/>
    <hyperlink r:id="rId355" ref="C321"/>
    <hyperlink r:id="rId356" ref="I321"/>
    <hyperlink r:id="rId357" ref="C322"/>
    <hyperlink r:id="rId358" ref="I322"/>
    <hyperlink r:id="rId359" ref="C323"/>
    <hyperlink r:id="rId360" ref="I323"/>
    <hyperlink r:id="rId361" ref="C324"/>
    <hyperlink r:id="rId362" ref="I324"/>
    <hyperlink r:id="rId363" ref="C325"/>
    <hyperlink r:id="rId364" ref="C326"/>
    <hyperlink r:id="rId365" ref="I326"/>
    <hyperlink r:id="rId366" ref="C327"/>
    <hyperlink r:id="rId367" ref="C328"/>
    <hyperlink r:id="rId368" ref="I328"/>
    <hyperlink r:id="rId369" ref="C329"/>
    <hyperlink r:id="rId370" ref="I329"/>
    <hyperlink r:id="rId371" ref="C330"/>
    <hyperlink r:id="rId372" ref="I330"/>
    <hyperlink r:id="rId373" ref="C331"/>
    <hyperlink r:id="rId374" ref="I331"/>
    <hyperlink r:id="rId375" ref="C332"/>
    <hyperlink r:id="rId376" ref="I332"/>
    <hyperlink r:id="rId377" ref="C333"/>
    <hyperlink r:id="rId378" ref="I333"/>
    <hyperlink r:id="rId379" ref="C334"/>
    <hyperlink r:id="rId380" ref="I334"/>
    <hyperlink r:id="rId381" ref="C335"/>
    <hyperlink r:id="rId382" ref="I335"/>
    <hyperlink r:id="rId383" ref="C336"/>
    <hyperlink r:id="rId384" ref="I336"/>
    <hyperlink r:id="rId385" ref="C337"/>
    <hyperlink r:id="rId386" ref="I337"/>
    <hyperlink r:id="rId387" ref="C338"/>
    <hyperlink r:id="rId388" ref="I338"/>
    <hyperlink r:id="rId389" ref="C339"/>
    <hyperlink r:id="rId390" ref="C340"/>
    <hyperlink r:id="rId391" ref="I340"/>
    <hyperlink r:id="rId392" ref="C341"/>
    <hyperlink r:id="rId393" ref="I341"/>
    <hyperlink r:id="rId394" ref="C342"/>
    <hyperlink r:id="rId395" ref="I342"/>
    <hyperlink r:id="rId396" ref="C343"/>
    <hyperlink r:id="rId397" ref="I343"/>
    <hyperlink r:id="rId398" ref="C344"/>
    <hyperlink r:id="rId399" ref="I344"/>
    <hyperlink r:id="rId400" ref="C345"/>
    <hyperlink r:id="rId401" ref="I345"/>
    <hyperlink r:id="rId402" ref="C346"/>
    <hyperlink r:id="rId403" ref="I346"/>
    <hyperlink r:id="rId404" ref="C347"/>
    <hyperlink r:id="rId405" ref="I347"/>
    <hyperlink r:id="rId406" ref="C348"/>
    <hyperlink r:id="rId407" ref="I348"/>
    <hyperlink r:id="rId408" ref="C349"/>
    <hyperlink r:id="rId409" ref="I349"/>
    <hyperlink r:id="rId410" ref="C350"/>
    <hyperlink r:id="rId411" ref="I350"/>
    <hyperlink r:id="rId412" ref="C351"/>
    <hyperlink r:id="rId413" ref="I351"/>
    <hyperlink r:id="rId414" ref="C352"/>
    <hyperlink r:id="rId415" ref="I352"/>
    <hyperlink r:id="rId416" ref="C353"/>
    <hyperlink r:id="rId417" ref="I353"/>
    <hyperlink r:id="rId418" ref="C354"/>
    <hyperlink r:id="rId419" ref="I354"/>
    <hyperlink r:id="rId420" ref="C355"/>
    <hyperlink r:id="rId421" ref="I355"/>
    <hyperlink r:id="rId422" ref="C356"/>
    <hyperlink r:id="rId423" ref="I356"/>
    <hyperlink r:id="rId424" ref="C357"/>
    <hyperlink r:id="rId425" ref="I357"/>
    <hyperlink r:id="rId426" ref="C358"/>
    <hyperlink r:id="rId427" ref="I358"/>
    <hyperlink r:id="rId428" ref="C359"/>
    <hyperlink r:id="rId429" ref="I359"/>
    <hyperlink r:id="rId430" ref="C360"/>
    <hyperlink r:id="rId431" ref="I360"/>
    <hyperlink r:id="rId432" ref="C361"/>
    <hyperlink r:id="rId433" ref="I361"/>
    <hyperlink r:id="rId434" ref="C362"/>
    <hyperlink r:id="rId435" ref="I362"/>
    <hyperlink r:id="rId436" ref="C363"/>
    <hyperlink r:id="rId437" ref="I363"/>
    <hyperlink r:id="rId438" ref="C364"/>
    <hyperlink r:id="rId439" ref="I364"/>
    <hyperlink r:id="rId440" ref="C365"/>
    <hyperlink r:id="rId441" ref="I365"/>
    <hyperlink r:id="rId442" ref="C366"/>
    <hyperlink r:id="rId443" ref="I366"/>
    <hyperlink r:id="rId444" ref="C367"/>
    <hyperlink r:id="rId445" ref="I367"/>
    <hyperlink r:id="rId446" ref="C368"/>
    <hyperlink r:id="rId447" ref="I368"/>
    <hyperlink r:id="rId448" ref="C369"/>
    <hyperlink r:id="rId449" ref="I369"/>
    <hyperlink r:id="rId450" ref="C370"/>
    <hyperlink r:id="rId451" ref="C371"/>
    <hyperlink r:id="rId452" ref="I371"/>
    <hyperlink r:id="rId453" ref="C372"/>
    <hyperlink r:id="rId454" ref="I372"/>
    <hyperlink r:id="rId455" ref="C373"/>
    <hyperlink r:id="rId456" ref="I373"/>
    <hyperlink r:id="rId457" ref="C374"/>
    <hyperlink r:id="rId458" ref="I374"/>
    <hyperlink r:id="rId459" ref="C375"/>
    <hyperlink r:id="rId460" ref="I375"/>
    <hyperlink r:id="rId461" ref="C376"/>
    <hyperlink r:id="rId462" ref="I376"/>
    <hyperlink r:id="rId463" ref="C377"/>
    <hyperlink r:id="rId464" ref="I377"/>
    <hyperlink r:id="rId465" ref="C378"/>
    <hyperlink r:id="rId466" ref="I378"/>
    <hyperlink r:id="rId467" ref="C379"/>
    <hyperlink r:id="rId468" ref="I379"/>
    <hyperlink r:id="rId469" ref="C380"/>
    <hyperlink r:id="rId470" ref="I380"/>
    <hyperlink r:id="rId471" ref="C381"/>
    <hyperlink r:id="rId472" ref="I381"/>
    <hyperlink r:id="rId473" ref="C382"/>
    <hyperlink r:id="rId474" ref="I382"/>
    <hyperlink r:id="rId475" ref="C383"/>
    <hyperlink r:id="rId476" ref="I383"/>
    <hyperlink r:id="rId477" ref="C384"/>
    <hyperlink r:id="rId478" ref="I384"/>
    <hyperlink r:id="rId479" ref="C385"/>
    <hyperlink r:id="rId480" ref="I385"/>
    <hyperlink r:id="rId481" ref="C386"/>
    <hyperlink r:id="rId482" ref="I386"/>
    <hyperlink r:id="rId483" ref="C387"/>
    <hyperlink r:id="rId484" ref="C388"/>
    <hyperlink r:id="rId485" ref="C389"/>
    <hyperlink r:id="rId486" ref="I389"/>
    <hyperlink r:id="rId487" ref="C390"/>
    <hyperlink r:id="rId488" ref="I390"/>
    <hyperlink r:id="rId489" ref="C391"/>
    <hyperlink r:id="rId490" ref="I391"/>
    <hyperlink r:id="rId491" ref="C392"/>
    <hyperlink r:id="rId492" ref="I392"/>
    <hyperlink r:id="rId493" ref="C393"/>
    <hyperlink r:id="rId494" ref="I393"/>
    <hyperlink r:id="rId495" ref="C394"/>
    <hyperlink r:id="rId496" ref="I394"/>
    <hyperlink r:id="rId497" ref="C395"/>
    <hyperlink r:id="rId498" ref="I395"/>
    <hyperlink r:id="rId499" ref="C396"/>
    <hyperlink r:id="rId500" ref="I396"/>
    <hyperlink r:id="rId501" ref="C397"/>
    <hyperlink r:id="rId502" ref="I397"/>
    <hyperlink r:id="rId503" ref="C398"/>
    <hyperlink r:id="rId504" ref="I398"/>
    <hyperlink r:id="rId505" ref="C399"/>
    <hyperlink r:id="rId506" ref="C400"/>
    <hyperlink r:id="rId507" ref="I400"/>
    <hyperlink r:id="rId508" ref="C401"/>
    <hyperlink r:id="rId509" ref="I401"/>
    <hyperlink r:id="rId510" ref="C402"/>
    <hyperlink r:id="rId511" ref="I402"/>
    <hyperlink r:id="rId512" ref="C403"/>
    <hyperlink r:id="rId513" ref="I403"/>
    <hyperlink r:id="rId514" ref="C404"/>
    <hyperlink r:id="rId515" ref="I404"/>
    <hyperlink r:id="rId516" ref="C405"/>
    <hyperlink r:id="rId517" ref="I405"/>
    <hyperlink r:id="rId518" ref="C406"/>
    <hyperlink r:id="rId519" ref="I406"/>
    <hyperlink r:id="rId520" ref="C407"/>
    <hyperlink r:id="rId521" ref="I407"/>
    <hyperlink r:id="rId522" ref="C408"/>
    <hyperlink r:id="rId523" ref="I408"/>
    <hyperlink r:id="rId524" ref="C409"/>
    <hyperlink r:id="rId525" ref="I409"/>
    <hyperlink r:id="rId526" ref="C410"/>
    <hyperlink r:id="rId527" ref="I410"/>
    <hyperlink r:id="rId528" ref="C411"/>
    <hyperlink r:id="rId529" ref="I411"/>
    <hyperlink r:id="rId530" ref="C412"/>
    <hyperlink r:id="rId531" ref="I412"/>
    <hyperlink r:id="rId532" ref="C413"/>
    <hyperlink r:id="rId533" ref="I413"/>
    <hyperlink r:id="rId534" ref="C414"/>
    <hyperlink r:id="rId535" ref="I414"/>
    <hyperlink r:id="rId536" ref="C415"/>
    <hyperlink r:id="rId537" ref="I415"/>
    <hyperlink r:id="rId538" ref="C416"/>
    <hyperlink r:id="rId539" ref="I416"/>
    <hyperlink r:id="rId540" ref="C417"/>
    <hyperlink r:id="rId541" ref="I417"/>
    <hyperlink r:id="rId542" ref="C418"/>
    <hyperlink r:id="rId543" ref="I418"/>
    <hyperlink r:id="rId544" ref="C419"/>
    <hyperlink r:id="rId545" ref="I419"/>
    <hyperlink r:id="rId546" ref="C420"/>
    <hyperlink r:id="rId547" ref="C421"/>
    <hyperlink r:id="rId548" ref="I421"/>
    <hyperlink r:id="rId549" ref="C422"/>
    <hyperlink r:id="rId550" ref="I422"/>
    <hyperlink r:id="rId551" ref="C423"/>
    <hyperlink r:id="rId552" ref="I423"/>
    <hyperlink r:id="rId553" ref="C424"/>
    <hyperlink r:id="rId554" ref="I424"/>
    <hyperlink r:id="rId555" ref="C425"/>
    <hyperlink r:id="rId556" ref="C426"/>
    <hyperlink r:id="rId557" ref="C427"/>
    <hyperlink r:id="rId558" ref="C428"/>
    <hyperlink r:id="rId559" ref="C429"/>
    <hyperlink r:id="rId560" ref="C430"/>
    <hyperlink r:id="rId561" ref="C431"/>
    <hyperlink r:id="rId562" ref="C432"/>
    <hyperlink r:id="rId563" ref="C433"/>
    <hyperlink r:id="rId564" ref="C434"/>
    <hyperlink r:id="rId565" ref="C435"/>
    <hyperlink r:id="rId566" ref="C436"/>
    <hyperlink r:id="rId567" ref="C437"/>
    <hyperlink r:id="rId568" ref="C438"/>
    <hyperlink r:id="rId569" ref="C439"/>
    <hyperlink r:id="rId570" ref="C440"/>
    <hyperlink r:id="rId571" ref="C441"/>
    <hyperlink r:id="rId572" ref="C442"/>
    <hyperlink r:id="rId573" ref="C443"/>
    <hyperlink r:id="rId574" ref="C444"/>
    <hyperlink r:id="rId575" ref="C445"/>
    <hyperlink r:id="rId576" ref="C446"/>
    <hyperlink r:id="rId577" ref="C447"/>
    <hyperlink r:id="rId578" ref="C448"/>
    <hyperlink r:id="rId579" ref="C449"/>
    <hyperlink r:id="rId580" ref="C450"/>
    <hyperlink r:id="rId581" ref="C451"/>
    <hyperlink r:id="rId582" ref="C452"/>
    <hyperlink r:id="rId583" ref="C453"/>
    <hyperlink r:id="rId584" ref="C454"/>
    <hyperlink r:id="rId585" ref="C455"/>
    <hyperlink r:id="rId586" ref="C456"/>
    <hyperlink r:id="rId587" ref="C457"/>
    <hyperlink r:id="rId588" ref="C458"/>
    <hyperlink r:id="rId589" ref="C459"/>
    <hyperlink r:id="rId590" ref="C460"/>
    <hyperlink r:id="rId591" ref="C461"/>
    <hyperlink r:id="rId592" ref="C462"/>
    <hyperlink r:id="rId593" ref="C463"/>
    <hyperlink r:id="rId594" ref="C464"/>
    <hyperlink r:id="rId595" ref="C465"/>
    <hyperlink r:id="rId596" ref="C466"/>
    <hyperlink r:id="rId597" ref="C467"/>
    <hyperlink r:id="rId598" ref="C468"/>
    <hyperlink r:id="rId599" ref="C469"/>
    <hyperlink r:id="rId600" ref="C470"/>
    <hyperlink r:id="rId601" ref="C471"/>
    <hyperlink r:id="rId602" ref="C472"/>
    <hyperlink r:id="rId603" ref="C473"/>
    <hyperlink r:id="rId604" ref="C474"/>
    <hyperlink r:id="rId605" ref="C475"/>
    <hyperlink r:id="rId606" ref="C476"/>
    <hyperlink r:id="rId607" ref="C477"/>
    <hyperlink r:id="rId608" ref="C478"/>
    <hyperlink r:id="rId609" ref="C479"/>
    <hyperlink r:id="rId610" ref="C480"/>
    <hyperlink r:id="rId611" ref="C481"/>
    <hyperlink r:id="rId612" ref="C482"/>
    <hyperlink r:id="rId613" ref="C483"/>
    <hyperlink r:id="rId614" ref="C484"/>
    <hyperlink r:id="rId615" ref="C485"/>
    <hyperlink r:id="rId616" ref="C486"/>
    <hyperlink r:id="rId617" ref="C487"/>
    <hyperlink r:id="rId618" ref="C488"/>
    <hyperlink r:id="rId619" ref="C489"/>
    <hyperlink r:id="rId620" ref="C490"/>
    <hyperlink r:id="rId621" ref="C491"/>
    <hyperlink r:id="rId622" ref="C492"/>
    <hyperlink r:id="rId623" ref="C493"/>
    <hyperlink r:id="rId624" ref="C494"/>
    <hyperlink r:id="rId625" ref="C495"/>
    <hyperlink r:id="rId626" ref="C496"/>
    <hyperlink r:id="rId627" ref="C497"/>
    <hyperlink r:id="rId628" ref="C498"/>
    <hyperlink r:id="rId629" ref="C499"/>
    <hyperlink r:id="rId630" ref="C500"/>
    <hyperlink r:id="rId631" ref="C501"/>
    <hyperlink r:id="rId632" ref="C502"/>
    <hyperlink r:id="rId633" ref="C503"/>
    <hyperlink r:id="rId634" ref="C504"/>
    <hyperlink r:id="rId635" ref="C505"/>
    <hyperlink r:id="rId636" ref="C506"/>
    <hyperlink r:id="rId637" ref="C507"/>
    <hyperlink r:id="rId638" ref="C508"/>
    <hyperlink r:id="rId639" ref="C509"/>
    <hyperlink r:id="rId640" ref="C510"/>
    <hyperlink r:id="rId641" ref="C511"/>
    <hyperlink r:id="rId642" ref="C512"/>
    <hyperlink r:id="rId643" ref="C513"/>
    <hyperlink r:id="rId644" ref="C514"/>
    <hyperlink r:id="rId645" ref="C515"/>
    <hyperlink r:id="rId646" ref="C516"/>
    <hyperlink r:id="rId647" ref="C517"/>
    <hyperlink r:id="rId648" ref="C518"/>
    <hyperlink r:id="rId649" ref="C519"/>
    <hyperlink r:id="rId650" ref="C520"/>
    <hyperlink r:id="rId651" ref="C521"/>
    <hyperlink r:id="rId652" ref="C522"/>
    <hyperlink r:id="rId653" ref="C523"/>
    <hyperlink r:id="rId654" ref="C524"/>
    <hyperlink r:id="rId655" ref="C525"/>
    <hyperlink r:id="rId656" ref="C526"/>
    <hyperlink r:id="rId657" ref="C527"/>
    <hyperlink r:id="rId658" ref="C528"/>
    <hyperlink r:id="rId659" ref="C529"/>
    <hyperlink r:id="rId660" ref="C530"/>
    <hyperlink r:id="rId661" ref="C531"/>
    <hyperlink r:id="rId662" ref="C532"/>
    <hyperlink r:id="rId663" ref="C533"/>
    <hyperlink r:id="rId664" ref="C534"/>
    <hyperlink r:id="rId665" ref="C535"/>
    <hyperlink r:id="rId666" ref="C536"/>
    <hyperlink r:id="rId667" ref="C537"/>
    <hyperlink r:id="rId668" ref="C538"/>
    <hyperlink r:id="rId669" ref="C539"/>
    <hyperlink r:id="rId670" ref="C540"/>
    <hyperlink r:id="rId671" ref="C541"/>
    <hyperlink r:id="rId672" ref="C542"/>
    <hyperlink r:id="rId673" ref="C543"/>
    <hyperlink r:id="rId674" ref="C544"/>
    <hyperlink r:id="rId675" ref="C545"/>
    <hyperlink r:id="rId676" ref="C546"/>
    <hyperlink r:id="rId677" ref="C547"/>
    <hyperlink r:id="rId678" ref="C548"/>
    <hyperlink r:id="rId679" ref="C549"/>
    <hyperlink r:id="rId680" ref="C550"/>
    <hyperlink r:id="rId681" ref="C551"/>
    <hyperlink r:id="rId682" ref="C552"/>
    <hyperlink r:id="rId683" ref="C553"/>
    <hyperlink r:id="rId684" ref="C554"/>
    <hyperlink r:id="rId685" ref="C555"/>
    <hyperlink r:id="rId686" ref="C556"/>
    <hyperlink r:id="rId687" ref="C557"/>
    <hyperlink r:id="rId688" ref="C558"/>
    <hyperlink r:id="rId689" ref="C559"/>
    <hyperlink r:id="rId690" ref="C560"/>
    <hyperlink r:id="rId691" ref="C561"/>
    <hyperlink r:id="rId692" ref="C562"/>
    <hyperlink r:id="rId693" ref="C563"/>
    <hyperlink r:id="rId694" ref="C564"/>
    <hyperlink r:id="rId695" ref="C565"/>
    <hyperlink r:id="rId696" ref="C566"/>
    <hyperlink r:id="rId697" ref="C567"/>
    <hyperlink r:id="rId698" ref="C568"/>
    <hyperlink r:id="rId699" ref="C569"/>
    <hyperlink r:id="rId700" ref="C570"/>
    <hyperlink r:id="rId701" ref="C571"/>
    <hyperlink r:id="rId702" ref="C572"/>
    <hyperlink r:id="rId703" ref="C573"/>
    <hyperlink r:id="rId704" ref="C574"/>
    <hyperlink r:id="rId705" ref="C575"/>
    <hyperlink r:id="rId706" ref="C576"/>
    <hyperlink r:id="rId707" ref="C577"/>
    <hyperlink r:id="rId708" ref="C578"/>
    <hyperlink r:id="rId709" ref="C579"/>
    <hyperlink r:id="rId710" ref="C580"/>
    <hyperlink r:id="rId711" ref="C581"/>
    <hyperlink r:id="rId712" ref="C582"/>
    <hyperlink r:id="rId713" ref="C583"/>
    <hyperlink r:id="rId714" ref="C584"/>
    <hyperlink r:id="rId715" ref="C585"/>
    <hyperlink r:id="rId716" ref="C586"/>
    <hyperlink r:id="rId717" ref="C587"/>
    <hyperlink r:id="rId718" ref="C588"/>
    <hyperlink r:id="rId719" ref="C589"/>
    <hyperlink r:id="rId720" ref="C590"/>
    <hyperlink r:id="rId721" ref="C591"/>
    <hyperlink r:id="rId722" ref="C592"/>
    <hyperlink r:id="rId723" ref="C593"/>
    <hyperlink r:id="rId724" ref="C594"/>
    <hyperlink r:id="rId725" ref="C595"/>
    <hyperlink r:id="rId726" ref="C596"/>
    <hyperlink r:id="rId727" ref="C597"/>
    <hyperlink r:id="rId728" ref="C598"/>
    <hyperlink r:id="rId729" ref="C599"/>
    <hyperlink r:id="rId730" ref="C600"/>
    <hyperlink r:id="rId731" ref="C601"/>
    <hyperlink r:id="rId732" ref="C602"/>
    <hyperlink r:id="rId733" ref="C603"/>
    <hyperlink r:id="rId734" ref="C604"/>
    <hyperlink r:id="rId735" ref="C605"/>
    <hyperlink r:id="rId736" ref="C606"/>
    <hyperlink r:id="rId737" ref="C607"/>
    <hyperlink r:id="rId738" ref="C608"/>
    <hyperlink r:id="rId739" ref="C609"/>
    <hyperlink r:id="rId740" ref="C610"/>
    <hyperlink r:id="rId741" ref="C611"/>
    <hyperlink r:id="rId742" ref="C612"/>
    <hyperlink r:id="rId743" ref="C613"/>
    <hyperlink r:id="rId744" ref="C614"/>
    <hyperlink r:id="rId745" ref="C615"/>
    <hyperlink r:id="rId746" ref="C616"/>
    <hyperlink r:id="rId747" ref="C617"/>
    <hyperlink r:id="rId748" ref="C618"/>
    <hyperlink r:id="rId749" ref="C619"/>
    <hyperlink r:id="rId750" ref="C620"/>
    <hyperlink r:id="rId751" ref="C621"/>
    <hyperlink r:id="rId752" ref="C622"/>
    <hyperlink r:id="rId753" ref="C623"/>
    <hyperlink r:id="rId754" ref="C624"/>
    <hyperlink r:id="rId755" ref="C625"/>
    <hyperlink r:id="rId756" ref="C626"/>
    <hyperlink r:id="rId757" ref="C627"/>
    <hyperlink r:id="rId758" ref="C628"/>
    <hyperlink r:id="rId759" ref="C629"/>
    <hyperlink r:id="rId760" ref="C631"/>
    <hyperlink r:id="rId761" ref="C632"/>
    <hyperlink r:id="rId762" ref="C633"/>
    <hyperlink r:id="rId763" ref="C634"/>
    <hyperlink r:id="rId764" ref="C635"/>
    <hyperlink r:id="rId765" ref="C636"/>
    <hyperlink r:id="rId766" ref="C637"/>
    <hyperlink r:id="rId767" ref="C638"/>
    <hyperlink r:id="rId768" ref="C639"/>
    <hyperlink r:id="rId769" ref="C640"/>
    <hyperlink r:id="rId770" ref="C641"/>
    <hyperlink r:id="rId771" ref="C642"/>
    <hyperlink r:id="rId772" ref="C643"/>
    <hyperlink r:id="rId773" ref="C644"/>
    <hyperlink r:id="rId774" ref="C645"/>
    <hyperlink r:id="rId775" ref="C646"/>
    <hyperlink r:id="rId776" ref="C647"/>
    <hyperlink r:id="rId777" ref="C648"/>
    <hyperlink r:id="rId778" ref="C649"/>
    <hyperlink r:id="rId779" ref="C650"/>
    <hyperlink r:id="rId780" ref="C651"/>
    <hyperlink r:id="rId781" ref="C652"/>
    <hyperlink r:id="rId782" ref="C653"/>
    <hyperlink r:id="rId783" ref="C654"/>
    <hyperlink r:id="rId784" ref="C655"/>
    <hyperlink r:id="rId785" ref="C656"/>
    <hyperlink r:id="rId786" ref="C657"/>
    <hyperlink r:id="rId787" ref="C658"/>
    <hyperlink r:id="rId788" ref="C659"/>
    <hyperlink r:id="rId789" ref="C660"/>
    <hyperlink r:id="rId790" ref="C661"/>
    <hyperlink r:id="rId791" ref="C662"/>
    <hyperlink r:id="rId792" ref="C663"/>
    <hyperlink r:id="rId793" ref="C664"/>
    <hyperlink r:id="rId794" ref="I664"/>
    <hyperlink r:id="rId795" ref="C665"/>
    <hyperlink r:id="rId796" ref="I665"/>
    <hyperlink r:id="rId797" ref="C666"/>
    <hyperlink r:id="rId798" ref="I666"/>
    <hyperlink r:id="rId799" ref="C667"/>
    <hyperlink r:id="rId800" ref="I667"/>
    <hyperlink r:id="rId801" ref="C668"/>
    <hyperlink r:id="rId802" ref="I668"/>
    <hyperlink r:id="rId803" ref="C669"/>
    <hyperlink r:id="rId804" ref="I669"/>
    <hyperlink r:id="rId805" ref="C670"/>
    <hyperlink r:id="rId806" ref="I670"/>
    <hyperlink r:id="rId807" ref="C671"/>
    <hyperlink r:id="rId808" ref="I671"/>
    <hyperlink r:id="rId809" ref="C672"/>
    <hyperlink r:id="rId810" ref="I672"/>
    <hyperlink r:id="rId811" ref="C673"/>
    <hyperlink r:id="rId812" ref="I673"/>
    <hyperlink r:id="rId813" ref="C674"/>
    <hyperlink r:id="rId814" ref="I674"/>
    <hyperlink r:id="rId815" ref="C675"/>
    <hyperlink r:id="rId816" ref="I675"/>
    <hyperlink r:id="rId817" ref="C676"/>
    <hyperlink r:id="rId818" ref="I676"/>
    <hyperlink r:id="rId819" ref="C677"/>
    <hyperlink r:id="rId820" ref="I677"/>
    <hyperlink r:id="rId821" ref="C678"/>
    <hyperlink r:id="rId822" ref="I678"/>
    <hyperlink r:id="rId823" ref="C679"/>
    <hyperlink r:id="rId824" ref="I679"/>
    <hyperlink r:id="rId825" ref="C680"/>
    <hyperlink r:id="rId826" ref="I680"/>
    <hyperlink r:id="rId827" ref="C681"/>
    <hyperlink r:id="rId828" ref="I681"/>
    <hyperlink r:id="rId829" ref="C682"/>
    <hyperlink r:id="rId830" ref="I682"/>
    <hyperlink r:id="rId831" ref="C683"/>
    <hyperlink r:id="rId832" ref="I683"/>
    <hyperlink r:id="rId833" ref="C684"/>
    <hyperlink r:id="rId834" ref="I684"/>
    <hyperlink r:id="rId835" ref="C685"/>
    <hyperlink r:id="rId836" ref="I685"/>
    <hyperlink r:id="rId837" ref="C686"/>
    <hyperlink r:id="rId838" ref="I686"/>
    <hyperlink r:id="rId839" ref="C687"/>
    <hyperlink r:id="rId840" ref="I687"/>
    <hyperlink r:id="rId841" ref="C688"/>
    <hyperlink r:id="rId842" ref="I688"/>
    <hyperlink r:id="rId843" ref="C689"/>
    <hyperlink r:id="rId844" ref="C690"/>
    <hyperlink r:id="rId845" ref="I690"/>
    <hyperlink r:id="rId846" ref="C691"/>
    <hyperlink r:id="rId847" ref="I691"/>
    <hyperlink r:id="rId848" ref="C692"/>
    <hyperlink r:id="rId849" ref="I692"/>
    <hyperlink r:id="rId850" ref="C693"/>
    <hyperlink r:id="rId851" ref="C694"/>
    <hyperlink r:id="rId852" ref="C695"/>
    <hyperlink r:id="rId853" ref="C696"/>
    <hyperlink r:id="rId854" ref="C697"/>
    <hyperlink r:id="rId855" ref="I697"/>
    <hyperlink r:id="rId856" ref="C698"/>
    <hyperlink r:id="rId857" ref="I698"/>
    <hyperlink r:id="rId858" ref="C699"/>
    <hyperlink r:id="rId859" ref="I699"/>
    <hyperlink r:id="rId860" ref="C700"/>
    <hyperlink r:id="rId861" ref="I700"/>
    <hyperlink r:id="rId862" ref="C701"/>
    <hyperlink r:id="rId863" ref="I701"/>
    <hyperlink r:id="rId864" ref="C702"/>
    <hyperlink r:id="rId865" ref="I702"/>
    <hyperlink r:id="rId866" ref="C703"/>
    <hyperlink r:id="rId867" ref="I703"/>
    <hyperlink r:id="rId868" ref="C704"/>
    <hyperlink r:id="rId869" ref="I704"/>
    <hyperlink r:id="rId870" ref="C705"/>
    <hyperlink r:id="rId871" ref="I705"/>
    <hyperlink r:id="rId872" ref="C706"/>
    <hyperlink r:id="rId873" ref="I706"/>
    <hyperlink r:id="rId874" ref="C707"/>
    <hyperlink r:id="rId875" ref="I707"/>
    <hyperlink r:id="rId876" ref="C708"/>
    <hyperlink r:id="rId877" ref="I708"/>
    <hyperlink r:id="rId878" ref="C709"/>
    <hyperlink r:id="rId879" ref="I709"/>
    <hyperlink r:id="rId880" ref="C710"/>
    <hyperlink r:id="rId881" ref="I710"/>
    <hyperlink r:id="rId882" ref="C711"/>
    <hyperlink r:id="rId883" ref="I711"/>
    <hyperlink r:id="rId884" ref="C712"/>
    <hyperlink r:id="rId885" ref="I712"/>
    <hyperlink r:id="rId886" ref="C713"/>
    <hyperlink r:id="rId887" ref="I713"/>
    <hyperlink r:id="rId888" ref="C714"/>
    <hyperlink r:id="rId889" ref="I714"/>
    <hyperlink r:id="rId890" ref="C715"/>
    <hyperlink r:id="rId891" ref="I715"/>
    <hyperlink r:id="rId892" ref="C716"/>
    <hyperlink r:id="rId893" ref="I716"/>
    <hyperlink r:id="rId894" ref="C717"/>
    <hyperlink r:id="rId895" ref="C718"/>
    <hyperlink r:id="rId896" ref="I718"/>
    <hyperlink r:id="rId897" ref="C719"/>
    <hyperlink r:id="rId898" ref="I719"/>
    <hyperlink r:id="rId899" ref="C720"/>
    <hyperlink r:id="rId900" ref="I720"/>
    <hyperlink r:id="rId901" ref="C721"/>
    <hyperlink r:id="rId902" ref="I721"/>
    <hyperlink r:id="rId903" ref="C722"/>
    <hyperlink r:id="rId904" ref="I722"/>
    <hyperlink r:id="rId905" ref="C723"/>
    <hyperlink r:id="rId906" ref="I723"/>
    <hyperlink r:id="rId907" ref="C724"/>
    <hyperlink r:id="rId908" ref="I724"/>
    <hyperlink r:id="rId909" ref="C725"/>
    <hyperlink r:id="rId910" ref="I725"/>
    <hyperlink r:id="rId911" ref="C726"/>
    <hyperlink r:id="rId912" ref="I726"/>
    <hyperlink r:id="rId913" ref="C727"/>
    <hyperlink r:id="rId914" ref="I727"/>
    <hyperlink r:id="rId915" ref="C728"/>
    <hyperlink r:id="rId916" ref="I728"/>
    <hyperlink r:id="rId917" ref="C729"/>
    <hyperlink r:id="rId918" ref="I729"/>
    <hyperlink r:id="rId919" ref="C730"/>
    <hyperlink r:id="rId920" ref="C731"/>
    <hyperlink r:id="rId921" ref="I731"/>
    <hyperlink r:id="rId922" ref="C732"/>
    <hyperlink r:id="rId923" ref="I732"/>
    <hyperlink r:id="rId924" ref="C733"/>
    <hyperlink r:id="rId925" ref="I733"/>
    <hyperlink r:id="rId926" ref="C734"/>
    <hyperlink r:id="rId927" ref="I734"/>
    <hyperlink r:id="rId928" ref="C735"/>
    <hyperlink r:id="rId929" ref="I735"/>
    <hyperlink r:id="rId930" ref="C736"/>
    <hyperlink r:id="rId931" ref="I736"/>
    <hyperlink r:id="rId932" ref="C737"/>
    <hyperlink r:id="rId933" ref="I737"/>
    <hyperlink r:id="rId934" ref="C738"/>
    <hyperlink r:id="rId935" ref="I738"/>
    <hyperlink r:id="rId936" ref="C739"/>
    <hyperlink r:id="rId937" ref="I739"/>
    <hyperlink r:id="rId938" ref="C740"/>
    <hyperlink r:id="rId939" ref="I740"/>
    <hyperlink r:id="rId940" ref="C741"/>
    <hyperlink r:id="rId941" ref="I741"/>
    <hyperlink r:id="rId942" ref="C742"/>
    <hyperlink r:id="rId943" ref="I742"/>
    <hyperlink r:id="rId944" ref="C743"/>
    <hyperlink r:id="rId945" ref="I743"/>
    <hyperlink r:id="rId946" ref="C744"/>
    <hyperlink r:id="rId947" ref="I744"/>
    <hyperlink r:id="rId948" ref="C745"/>
    <hyperlink r:id="rId949" ref="I745"/>
    <hyperlink r:id="rId950" ref="C746"/>
    <hyperlink r:id="rId951" ref="I746"/>
    <hyperlink r:id="rId952" ref="C747"/>
    <hyperlink r:id="rId953" ref="I747"/>
    <hyperlink r:id="rId954" ref="C748"/>
    <hyperlink r:id="rId955" ref="I748"/>
    <hyperlink r:id="rId956" ref="C749"/>
    <hyperlink r:id="rId957" ref="I749"/>
    <hyperlink r:id="rId958" ref="C750"/>
    <hyperlink r:id="rId959" ref="I750"/>
    <hyperlink r:id="rId960" ref="C751"/>
    <hyperlink r:id="rId961" ref="I751"/>
    <hyperlink r:id="rId962" ref="I752"/>
    <hyperlink r:id="rId963" ref="C753"/>
    <hyperlink r:id="rId964" ref="I753"/>
    <hyperlink r:id="rId965" ref="C754"/>
    <hyperlink r:id="rId966" ref="I754"/>
    <hyperlink r:id="rId967" ref="C755"/>
    <hyperlink r:id="rId968" ref="I755"/>
    <hyperlink r:id="rId969" ref="C756"/>
    <hyperlink r:id="rId970" ref="I756"/>
    <hyperlink r:id="rId971" ref="C757"/>
    <hyperlink r:id="rId972" ref="I757"/>
    <hyperlink r:id="rId973" ref="C758"/>
    <hyperlink r:id="rId974" ref="I758"/>
    <hyperlink r:id="rId975" ref="C759"/>
    <hyperlink r:id="rId976" ref="I759"/>
    <hyperlink r:id="rId977" ref="C760"/>
    <hyperlink r:id="rId978" ref="I760"/>
    <hyperlink r:id="rId979" ref="C761"/>
    <hyperlink r:id="rId980" ref="I761"/>
    <hyperlink r:id="rId981" ref="C762"/>
    <hyperlink r:id="rId982" ref="I762"/>
    <hyperlink r:id="rId983" ref="C763"/>
    <hyperlink r:id="rId984" ref="I763"/>
    <hyperlink r:id="rId985" ref="C764"/>
    <hyperlink r:id="rId986" ref="I764"/>
    <hyperlink r:id="rId987" ref="C765"/>
    <hyperlink r:id="rId988" ref="I765"/>
    <hyperlink r:id="rId989" ref="C766"/>
    <hyperlink r:id="rId990" ref="I766"/>
    <hyperlink r:id="rId991" ref="C767"/>
    <hyperlink r:id="rId992" ref="I767"/>
    <hyperlink r:id="rId993" ref="C768"/>
    <hyperlink r:id="rId994" ref="I768"/>
    <hyperlink r:id="rId995" ref="C769"/>
    <hyperlink r:id="rId996" ref="I769"/>
    <hyperlink r:id="rId997" ref="C770"/>
    <hyperlink r:id="rId998" ref="I770"/>
    <hyperlink r:id="rId999" ref="C771"/>
    <hyperlink r:id="rId1000" ref="I771"/>
    <hyperlink r:id="rId1001" ref="C772"/>
    <hyperlink r:id="rId1002" ref="I772"/>
    <hyperlink r:id="rId1003" ref="C773"/>
    <hyperlink r:id="rId1004" ref="I773"/>
    <hyperlink r:id="rId1005" ref="C774"/>
    <hyperlink r:id="rId1006" ref="I774"/>
    <hyperlink r:id="rId1007" ref="C775"/>
    <hyperlink r:id="rId1008" ref="I775"/>
    <hyperlink r:id="rId1009" ref="C776"/>
    <hyperlink r:id="rId1010" ref="I776"/>
    <hyperlink r:id="rId1011" ref="C777"/>
    <hyperlink r:id="rId1012" ref="I777"/>
    <hyperlink r:id="rId1013" ref="C778"/>
    <hyperlink r:id="rId1014" ref="I778"/>
    <hyperlink r:id="rId1015" ref="C779"/>
    <hyperlink r:id="rId1016" ref="I779"/>
    <hyperlink r:id="rId1017" ref="C780"/>
    <hyperlink r:id="rId1018" ref="I780"/>
    <hyperlink r:id="rId1019" ref="C781"/>
    <hyperlink r:id="rId1020" ref="I781"/>
    <hyperlink r:id="rId1021" ref="C782"/>
    <hyperlink r:id="rId1022" ref="I782"/>
    <hyperlink r:id="rId1023" ref="C783"/>
    <hyperlink r:id="rId1024" ref="I783"/>
    <hyperlink r:id="rId1025" ref="C784"/>
    <hyperlink r:id="rId1026" ref="I784"/>
    <hyperlink r:id="rId1027" ref="C785"/>
    <hyperlink r:id="rId1028" ref="I785"/>
    <hyperlink r:id="rId1029" ref="C786"/>
    <hyperlink r:id="rId1030" ref="I786"/>
    <hyperlink r:id="rId1031" ref="C787"/>
    <hyperlink r:id="rId1032" ref="I787"/>
    <hyperlink r:id="rId1033" ref="C788"/>
    <hyperlink r:id="rId1034" ref="I788"/>
    <hyperlink r:id="rId1035" ref="C789"/>
    <hyperlink r:id="rId1036" ref="I789"/>
    <hyperlink r:id="rId1037" ref="C790"/>
    <hyperlink r:id="rId1038" ref="I790"/>
    <hyperlink r:id="rId1039" ref="C791"/>
    <hyperlink r:id="rId1040" ref="I791"/>
    <hyperlink r:id="rId1041" ref="C792"/>
    <hyperlink r:id="rId1042" ref="I792"/>
    <hyperlink r:id="rId1043" ref="C793"/>
    <hyperlink r:id="rId1044" ref="I793"/>
    <hyperlink r:id="rId1045" ref="C794"/>
    <hyperlink r:id="rId1046" ref="I794"/>
    <hyperlink r:id="rId1047" ref="C795"/>
    <hyperlink r:id="rId1048" ref="I795"/>
    <hyperlink r:id="rId1049" ref="C796"/>
    <hyperlink r:id="rId1050" ref="I796"/>
    <hyperlink r:id="rId1051" ref="C797"/>
    <hyperlink r:id="rId1052" ref="I797"/>
    <hyperlink r:id="rId1053" ref="C798"/>
    <hyperlink r:id="rId1054" ref="I798"/>
    <hyperlink r:id="rId1055" ref="C799"/>
    <hyperlink r:id="rId1056" ref="I799"/>
    <hyperlink r:id="rId1057" ref="C800"/>
    <hyperlink r:id="rId1058" ref="I800"/>
    <hyperlink r:id="rId1059" ref="C801"/>
    <hyperlink r:id="rId1060" ref="I801"/>
    <hyperlink r:id="rId1061" ref="C802"/>
    <hyperlink r:id="rId1062" ref="I802"/>
    <hyperlink r:id="rId1063" ref="C803"/>
    <hyperlink r:id="rId1064" ref="I803"/>
    <hyperlink r:id="rId1065" ref="C804"/>
    <hyperlink r:id="rId1066" ref="I804"/>
    <hyperlink r:id="rId1067" ref="C805"/>
    <hyperlink r:id="rId1068" ref="I805"/>
    <hyperlink r:id="rId1069" ref="C806"/>
    <hyperlink r:id="rId1070" ref="I806"/>
    <hyperlink r:id="rId1071" ref="C807"/>
    <hyperlink r:id="rId1072" ref="I807"/>
    <hyperlink r:id="rId1073" ref="C808"/>
    <hyperlink r:id="rId1074" ref="I808"/>
    <hyperlink r:id="rId1075" ref="C809"/>
    <hyperlink r:id="rId1076" ref="I809"/>
    <hyperlink r:id="rId1077" ref="C810"/>
    <hyperlink r:id="rId1078" ref="I810"/>
    <hyperlink r:id="rId1079" ref="C811"/>
    <hyperlink r:id="rId1080" ref="I811"/>
    <hyperlink r:id="rId1081" ref="C812"/>
    <hyperlink r:id="rId1082" ref="I812"/>
    <hyperlink r:id="rId1083" ref="C813"/>
    <hyperlink r:id="rId1084" ref="I813"/>
    <hyperlink r:id="rId1085" ref="C814"/>
    <hyperlink r:id="rId1086" ref="I814"/>
    <hyperlink r:id="rId1087" ref="C815"/>
    <hyperlink r:id="rId1088" ref="I815"/>
    <hyperlink r:id="rId1089" ref="C816"/>
    <hyperlink r:id="rId1090" ref="I816"/>
    <hyperlink r:id="rId1091" ref="C817"/>
    <hyperlink r:id="rId1092" ref="I817"/>
    <hyperlink r:id="rId1093" ref="C818"/>
    <hyperlink r:id="rId1094" ref="I818"/>
    <hyperlink r:id="rId1095" ref="C819"/>
    <hyperlink r:id="rId1096" ref="I819"/>
    <hyperlink r:id="rId1097" ref="C820"/>
    <hyperlink r:id="rId1098" ref="I820"/>
    <hyperlink r:id="rId1099" ref="C821"/>
    <hyperlink r:id="rId1100" ref="I821"/>
    <hyperlink r:id="rId1101" ref="C822"/>
    <hyperlink r:id="rId1102" ref="I822"/>
    <hyperlink r:id="rId1103" ref="C823"/>
    <hyperlink r:id="rId1104" ref="I823"/>
    <hyperlink r:id="rId1105" ref="C824"/>
    <hyperlink r:id="rId1106" ref="C825"/>
    <hyperlink r:id="rId1107" ref="I825"/>
    <hyperlink r:id="rId1108" ref="C826"/>
    <hyperlink r:id="rId1109" ref="I826"/>
    <hyperlink r:id="rId1110" ref="C827"/>
    <hyperlink r:id="rId1111" ref="I827"/>
    <hyperlink r:id="rId1112" ref="C828"/>
    <hyperlink r:id="rId1113" ref="I828"/>
    <hyperlink r:id="rId1114" ref="C829"/>
    <hyperlink r:id="rId1115" ref="I829"/>
    <hyperlink r:id="rId1116" ref="C830"/>
    <hyperlink r:id="rId1117" ref="I830"/>
    <hyperlink r:id="rId1118" ref="C831"/>
    <hyperlink r:id="rId1119" ref="I831"/>
    <hyperlink r:id="rId1120" ref="C832"/>
    <hyperlink r:id="rId1121" ref="I832"/>
    <hyperlink r:id="rId1122" ref="C833"/>
    <hyperlink r:id="rId1123" ref="I833"/>
    <hyperlink r:id="rId1124" ref="C834"/>
    <hyperlink r:id="rId1125" ref="I834"/>
    <hyperlink r:id="rId1126" ref="C835"/>
    <hyperlink r:id="rId1127" ref="I835"/>
    <hyperlink r:id="rId1128" ref="C836"/>
    <hyperlink r:id="rId1129" ref="I836"/>
    <hyperlink r:id="rId1130" ref="C837"/>
    <hyperlink r:id="rId1131" ref="I837"/>
    <hyperlink r:id="rId1132" ref="C838"/>
    <hyperlink r:id="rId1133" ref="I838"/>
    <hyperlink r:id="rId1134" ref="C839"/>
    <hyperlink r:id="rId1135" ref="I839"/>
    <hyperlink r:id="rId1136" ref="C840"/>
    <hyperlink r:id="rId1137" ref="I840"/>
    <hyperlink r:id="rId1138" ref="C841"/>
    <hyperlink r:id="rId1139" ref="I841"/>
    <hyperlink r:id="rId1140" ref="C842"/>
    <hyperlink r:id="rId1141" ref="I842"/>
    <hyperlink r:id="rId1142" ref="C843"/>
    <hyperlink r:id="rId1143" ref="I843"/>
    <hyperlink r:id="rId1144" ref="C844"/>
    <hyperlink r:id="rId1145" ref="I844"/>
    <hyperlink r:id="rId1146" ref="C845"/>
    <hyperlink r:id="rId1147" ref="I845"/>
    <hyperlink r:id="rId1148" ref="C846"/>
    <hyperlink r:id="rId1149" ref="I846"/>
    <hyperlink r:id="rId1150" ref="C847"/>
    <hyperlink r:id="rId1151" ref="I847"/>
    <hyperlink r:id="rId1152" ref="C848"/>
    <hyperlink r:id="rId1153" ref="I848"/>
    <hyperlink r:id="rId1154" ref="C849"/>
    <hyperlink r:id="rId1155" ref="I849"/>
    <hyperlink r:id="rId1156" ref="C850"/>
    <hyperlink r:id="rId1157" ref="I850"/>
    <hyperlink r:id="rId1158" ref="C851"/>
    <hyperlink r:id="rId1159" ref="I851"/>
    <hyperlink r:id="rId1160" ref="C852"/>
    <hyperlink r:id="rId1161" ref="I852"/>
    <hyperlink r:id="rId1162" ref="C853"/>
    <hyperlink r:id="rId1163" ref="I853"/>
    <hyperlink r:id="rId1164" ref="C854"/>
    <hyperlink r:id="rId1165" ref="I854"/>
    <hyperlink r:id="rId1166" ref="C855"/>
    <hyperlink r:id="rId1167" ref="I855"/>
    <hyperlink r:id="rId1168" ref="C856"/>
    <hyperlink r:id="rId1169" ref="I856"/>
    <hyperlink r:id="rId1170" ref="C857"/>
    <hyperlink r:id="rId1171" ref="I857"/>
    <hyperlink r:id="rId1172" ref="C858"/>
    <hyperlink r:id="rId1173" ref="I858"/>
    <hyperlink r:id="rId1174" ref="C859"/>
    <hyperlink r:id="rId1175" ref="I859"/>
    <hyperlink r:id="rId1176" ref="C860"/>
    <hyperlink r:id="rId1177" ref="I860"/>
    <hyperlink r:id="rId1178" ref="C861"/>
    <hyperlink r:id="rId1179" ref="I861"/>
    <hyperlink r:id="rId1180" ref="C862"/>
    <hyperlink r:id="rId1181" ref="I862"/>
    <hyperlink r:id="rId1182" ref="C863"/>
    <hyperlink r:id="rId1183" ref="I863"/>
    <hyperlink r:id="rId1184" ref="C864"/>
    <hyperlink r:id="rId1185" ref="I864"/>
    <hyperlink r:id="rId1186" ref="C865"/>
    <hyperlink r:id="rId1187" ref="I865"/>
    <hyperlink r:id="rId1188" ref="C866"/>
    <hyperlink r:id="rId1189" ref="I866"/>
    <hyperlink r:id="rId1190" ref="C867"/>
    <hyperlink r:id="rId1191" ref="I867"/>
    <hyperlink r:id="rId1192" ref="C868"/>
    <hyperlink r:id="rId1193" ref="I868"/>
    <hyperlink r:id="rId1194" ref="C869"/>
    <hyperlink r:id="rId1195" ref="I869"/>
    <hyperlink r:id="rId1196" ref="C870"/>
    <hyperlink r:id="rId1197" ref="I870"/>
    <hyperlink r:id="rId1198" ref="C871"/>
    <hyperlink r:id="rId1199" ref="I871"/>
    <hyperlink r:id="rId1200" ref="C872"/>
    <hyperlink r:id="rId1201" ref="I872"/>
    <hyperlink r:id="rId1202" ref="C873"/>
    <hyperlink r:id="rId1203" ref="I873"/>
    <hyperlink r:id="rId1204" ref="C874"/>
    <hyperlink r:id="rId1205" ref="I874"/>
    <hyperlink r:id="rId1206" ref="C875"/>
    <hyperlink r:id="rId1207" ref="I875"/>
    <hyperlink r:id="rId1208" ref="C876"/>
    <hyperlink r:id="rId1209" ref="I876"/>
    <hyperlink r:id="rId1210" ref="C877"/>
    <hyperlink r:id="rId1211" ref="I877"/>
    <hyperlink r:id="rId1212" ref="C878"/>
    <hyperlink r:id="rId1213" ref="I878"/>
    <hyperlink r:id="rId1214" ref="C879"/>
    <hyperlink r:id="rId1215" ref="I879"/>
    <hyperlink r:id="rId1216" ref="C880"/>
    <hyperlink r:id="rId1217" ref="I880"/>
    <hyperlink r:id="rId1218" ref="C881"/>
    <hyperlink r:id="rId1219" ref="I881"/>
    <hyperlink r:id="rId1220" ref="C882"/>
    <hyperlink r:id="rId1221" ref="I882"/>
    <hyperlink r:id="rId1222" ref="C883"/>
    <hyperlink r:id="rId1223" ref="I883"/>
    <hyperlink r:id="rId1224" ref="C884"/>
    <hyperlink r:id="rId1225" ref="I884"/>
    <hyperlink r:id="rId1226" ref="C885"/>
    <hyperlink r:id="rId1227" ref="I885"/>
    <hyperlink r:id="rId1228" ref="C886"/>
    <hyperlink r:id="rId1229" ref="I886"/>
    <hyperlink r:id="rId1230" ref="C887"/>
    <hyperlink r:id="rId1231" ref="I887"/>
    <hyperlink r:id="rId1232" ref="C888"/>
    <hyperlink r:id="rId1233" ref="I888"/>
    <hyperlink r:id="rId1234" ref="C889"/>
    <hyperlink r:id="rId1235" ref="I889"/>
    <hyperlink r:id="rId1236" ref="C890"/>
    <hyperlink r:id="rId1237" ref="I890"/>
    <hyperlink r:id="rId1238" ref="C891"/>
    <hyperlink r:id="rId1239" ref="I891"/>
    <hyperlink r:id="rId1240" ref="C892"/>
    <hyperlink r:id="rId1241" ref="I892"/>
    <hyperlink r:id="rId1242" ref="C893"/>
    <hyperlink r:id="rId1243" ref="I893"/>
    <hyperlink r:id="rId1244" ref="C894"/>
    <hyperlink r:id="rId1245" ref="I894"/>
    <hyperlink r:id="rId1246" ref="C895"/>
    <hyperlink r:id="rId1247" ref="I895"/>
    <hyperlink r:id="rId1248" ref="C896"/>
    <hyperlink r:id="rId1249" ref="I896"/>
    <hyperlink r:id="rId1250" ref="C897"/>
    <hyperlink r:id="rId1251" ref="I897"/>
    <hyperlink r:id="rId1252" ref="C898"/>
    <hyperlink r:id="rId1253" ref="I898"/>
    <hyperlink r:id="rId1254" ref="C899"/>
    <hyperlink r:id="rId1255" ref="I899"/>
    <hyperlink r:id="rId1256" ref="C900"/>
    <hyperlink r:id="rId1257" ref="I900"/>
    <hyperlink r:id="rId1258" ref="C901"/>
    <hyperlink r:id="rId1259" ref="I901"/>
    <hyperlink r:id="rId1260" ref="C902"/>
    <hyperlink r:id="rId1261" ref="I902"/>
    <hyperlink r:id="rId1262" ref="C903"/>
    <hyperlink r:id="rId1263" ref="I903"/>
    <hyperlink r:id="rId1264" ref="C904"/>
    <hyperlink r:id="rId1265" ref="I904"/>
    <hyperlink r:id="rId1266" ref="C905"/>
    <hyperlink r:id="rId1267" ref="I905"/>
    <hyperlink r:id="rId1268" ref="C906"/>
    <hyperlink r:id="rId1269" ref="I906"/>
    <hyperlink r:id="rId1270" ref="C907"/>
    <hyperlink r:id="rId1271" ref="I907"/>
    <hyperlink r:id="rId1272" ref="C908"/>
    <hyperlink r:id="rId1273" ref="I908"/>
    <hyperlink r:id="rId1274" ref="C909"/>
    <hyperlink r:id="rId1275" ref="I909"/>
    <hyperlink r:id="rId1276" ref="C910"/>
    <hyperlink r:id="rId1277" ref="I910"/>
    <hyperlink r:id="rId1278" ref="C911"/>
    <hyperlink r:id="rId1279" ref="I911"/>
    <hyperlink r:id="rId1280" ref="C912"/>
    <hyperlink r:id="rId1281" ref="I912"/>
    <hyperlink r:id="rId1282" ref="C913"/>
    <hyperlink r:id="rId1283" ref="I913"/>
    <hyperlink r:id="rId1284" ref="C914"/>
    <hyperlink r:id="rId1285" ref="I914"/>
    <hyperlink r:id="rId1286" ref="C915"/>
    <hyperlink r:id="rId1287" ref="I915"/>
    <hyperlink r:id="rId1288" ref="C916"/>
    <hyperlink r:id="rId1289" ref="I916"/>
    <hyperlink r:id="rId1290" ref="C917"/>
    <hyperlink r:id="rId1291" ref="I917"/>
    <hyperlink r:id="rId1292" ref="C918"/>
    <hyperlink r:id="rId1293" ref="I918"/>
    <hyperlink r:id="rId1294" ref="C919"/>
    <hyperlink r:id="rId1295" ref="I919"/>
    <hyperlink r:id="rId1296" ref="C920"/>
    <hyperlink r:id="rId1297" ref="I920"/>
    <hyperlink r:id="rId1298" ref="C921"/>
    <hyperlink r:id="rId1299" ref="I921"/>
    <hyperlink r:id="rId1300" ref="C922"/>
    <hyperlink r:id="rId1301" ref="I922"/>
    <hyperlink r:id="rId1302" ref="C923"/>
    <hyperlink r:id="rId1303" ref="I923"/>
    <hyperlink r:id="rId1304" ref="C924"/>
    <hyperlink r:id="rId1305" ref="I924"/>
    <hyperlink r:id="rId1306" ref="C925"/>
    <hyperlink r:id="rId1307" ref="I925"/>
    <hyperlink r:id="rId1308" ref="C926"/>
    <hyperlink r:id="rId1309" ref="I926"/>
    <hyperlink r:id="rId1310" ref="C927"/>
    <hyperlink r:id="rId1311" ref="I927"/>
    <hyperlink r:id="rId1312" ref="C928"/>
    <hyperlink r:id="rId1313" ref="I928"/>
    <hyperlink r:id="rId1314" ref="C929"/>
    <hyperlink r:id="rId1315" ref="I929"/>
    <hyperlink r:id="rId1316" ref="C930"/>
    <hyperlink r:id="rId1317" ref="I930"/>
    <hyperlink r:id="rId1318" ref="C931"/>
    <hyperlink r:id="rId1319" ref="I931"/>
    <hyperlink r:id="rId1320" ref="C932"/>
    <hyperlink r:id="rId1321" ref="I932"/>
    <hyperlink r:id="rId1322" ref="C933"/>
    <hyperlink r:id="rId1323" ref="I933"/>
    <hyperlink r:id="rId1324" ref="C934"/>
    <hyperlink r:id="rId1325" ref="I934"/>
    <hyperlink r:id="rId1326" ref="C935"/>
    <hyperlink r:id="rId1327" ref="I935"/>
    <hyperlink r:id="rId1328" ref="C936"/>
    <hyperlink r:id="rId1329" ref="I936"/>
    <hyperlink r:id="rId1330" ref="C937"/>
    <hyperlink r:id="rId1331" ref="I937"/>
    <hyperlink r:id="rId1332" ref="C938"/>
    <hyperlink r:id="rId1333" ref="I938"/>
    <hyperlink r:id="rId1334" ref="C939"/>
    <hyperlink r:id="rId1335" ref="I939"/>
    <hyperlink r:id="rId1336" ref="C940"/>
    <hyperlink r:id="rId1337" ref="I940"/>
    <hyperlink r:id="rId1338" ref="C941"/>
    <hyperlink r:id="rId1339" ref="I941"/>
    <hyperlink r:id="rId1340" ref="C942"/>
    <hyperlink r:id="rId1341" ref="I942"/>
    <hyperlink r:id="rId1342" ref="C943"/>
    <hyperlink r:id="rId1343" ref="I943"/>
    <hyperlink r:id="rId1344" ref="C944"/>
    <hyperlink r:id="rId1345" ref="I944"/>
    <hyperlink r:id="rId1346" ref="C945"/>
    <hyperlink r:id="rId1347" ref="I945"/>
    <hyperlink r:id="rId1348" ref="C946"/>
    <hyperlink r:id="rId1349" ref="I946"/>
    <hyperlink r:id="rId1350" ref="C947"/>
    <hyperlink r:id="rId1351" ref="I947"/>
    <hyperlink r:id="rId1352" ref="C948"/>
    <hyperlink r:id="rId1353" ref="I948"/>
    <hyperlink r:id="rId1354" ref="C949"/>
    <hyperlink r:id="rId1355" ref="I949"/>
    <hyperlink r:id="rId1356" ref="C950"/>
    <hyperlink r:id="rId1357" ref="I950"/>
    <hyperlink r:id="rId1358" ref="C951"/>
    <hyperlink r:id="rId1359" ref="I951"/>
    <hyperlink r:id="rId1360" ref="C952"/>
    <hyperlink r:id="rId1361" ref="I952"/>
    <hyperlink r:id="rId1362" ref="C953"/>
    <hyperlink r:id="rId1363" ref="I953"/>
    <hyperlink r:id="rId1364" ref="C954"/>
    <hyperlink r:id="rId1365" ref="I954"/>
    <hyperlink r:id="rId1366" ref="C955"/>
    <hyperlink r:id="rId1367" ref="I955"/>
    <hyperlink r:id="rId1368" ref="C956"/>
    <hyperlink r:id="rId1369" ref="I956"/>
    <hyperlink r:id="rId1370" ref="C957"/>
    <hyperlink r:id="rId1371" ref="I957"/>
    <hyperlink r:id="rId1372" ref="C958"/>
    <hyperlink r:id="rId1373" ref="I958"/>
    <hyperlink r:id="rId1374" ref="C959"/>
    <hyperlink r:id="rId1375" ref="I959"/>
    <hyperlink r:id="rId1376" ref="C960"/>
    <hyperlink r:id="rId1377" ref="I960"/>
    <hyperlink r:id="rId1378" ref="C961"/>
    <hyperlink r:id="rId1379" ref="I961"/>
    <hyperlink r:id="rId1380" ref="C962"/>
    <hyperlink r:id="rId1381" ref="I962"/>
    <hyperlink r:id="rId1382" ref="C963"/>
    <hyperlink r:id="rId1383" ref="I963"/>
    <hyperlink r:id="rId1384" ref="C964"/>
    <hyperlink r:id="rId1385" ref="I964"/>
    <hyperlink r:id="rId1386" ref="C965"/>
    <hyperlink r:id="rId1387" ref="I965"/>
    <hyperlink r:id="rId1388" ref="C966"/>
    <hyperlink r:id="rId1389" ref="I966"/>
    <hyperlink r:id="rId1390" ref="C967"/>
    <hyperlink r:id="rId1391" ref="I967"/>
    <hyperlink r:id="rId1392" ref="C968"/>
    <hyperlink r:id="rId1393" ref="I968"/>
    <hyperlink r:id="rId1394" ref="C969"/>
    <hyperlink r:id="rId1395" ref="I969"/>
    <hyperlink r:id="rId1396" ref="C970"/>
    <hyperlink r:id="rId1397" ref="I970"/>
    <hyperlink r:id="rId1398" ref="C971"/>
    <hyperlink r:id="rId1399" ref="I971"/>
    <hyperlink r:id="rId1400" ref="C972"/>
    <hyperlink r:id="rId1401" ref="I972"/>
    <hyperlink r:id="rId1402" ref="C973"/>
    <hyperlink r:id="rId1403" ref="I973"/>
    <hyperlink r:id="rId1404" ref="C974"/>
    <hyperlink r:id="rId1405" ref="I974"/>
    <hyperlink r:id="rId1406" ref="C975"/>
    <hyperlink r:id="rId1407" ref="I975"/>
    <hyperlink r:id="rId1408" ref="C976"/>
    <hyperlink r:id="rId1409" ref="I976"/>
    <hyperlink r:id="rId1410" ref="C977"/>
    <hyperlink r:id="rId1411" ref="I977"/>
    <hyperlink r:id="rId1412" ref="C978"/>
    <hyperlink r:id="rId1413" ref="I978"/>
    <hyperlink r:id="rId1414" ref="C979"/>
    <hyperlink r:id="rId1415" ref="I979"/>
    <hyperlink r:id="rId1416" ref="C980"/>
    <hyperlink r:id="rId1417" ref="I980"/>
    <hyperlink r:id="rId1418" ref="C981"/>
    <hyperlink r:id="rId1419" ref="I981"/>
    <hyperlink r:id="rId1420" ref="C982"/>
    <hyperlink r:id="rId1421" ref="I982"/>
    <hyperlink r:id="rId1422" ref="C983"/>
    <hyperlink r:id="rId1423" ref="I983"/>
    <hyperlink r:id="rId1424" ref="C984"/>
    <hyperlink r:id="rId1425" ref="I984"/>
    <hyperlink r:id="rId1426" ref="C985"/>
    <hyperlink r:id="rId1427" ref="I985"/>
    <hyperlink r:id="rId1428" ref="C986"/>
    <hyperlink r:id="rId1429" ref="I986"/>
    <hyperlink r:id="rId1430" ref="C987"/>
    <hyperlink r:id="rId1431" ref="I987"/>
    <hyperlink r:id="rId1432" ref="C988"/>
    <hyperlink r:id="rId1433" ref="I988"/>
    <hyperlink r:id="rId1434" ref="C989"/>
    <hyperlink r:id="rId1435" ref="I989"/>
    <hyperlink r:id="rId1436" ref="C990"/>
    <hyperlink r:id="rId1437" ref="I990"/>
    <hyperlink r:id="rId1438" ref="C991"/>
    <hyperlink r:id="rId1439" ref="I991"/>
    <hyperlink r:id="rId1440" ref="C992"/>
    <hyperlink r:id="rId1441" ref="I992"/>
    <hyperlink r:id="rId1442" ref="C993"/>
    <hyperlink r:id="rId1443" ref="I993"/>
    <hyperlink r:id="rId1444" ref="C994"/>
    <hyperlink r:id="rId1445" ref="I994"/>
    <hyperlink r:id="rId1446" ref="C995"/>
    <hyperlink r:id="rId1447" ref="I995"/>
    <hyperlink r:id="rId1448" ref="C996"/>
    <hyperlink r:id="rId1449" ref="I996"/>
    <hyperlink r:id="rId1450" ref="C997"/>
    <hyperlink r:id="rId1451" ref="I997"/>
    <hyperlink r:id="rId1452" ref="C998"/>
    <hyperlink r:id="rId1453" ref="I998"/>
    <hyperlink r:id="rId1454" ref="C999"/>
    <hyperlink r:id="rId1455" ref="I999"/>
    <hyperlink r:id="rId1456" ref="C1000"/>
    <hyperlink r:id="rId1457" ref="I1000"/>
    <hyperlink r:id="rId1458" ref="C1001"/>
    <hyperlink r:id="rId1459" ref="I1001"/>
    <hyperlink r:id="rId1460" ref="C1002"/>
    <hyperlink r:id="rId1461" ref="I1002"/>
    <hyperlink r:id="rId1462" ref="C1003"/>
    <hyperlink r:id="rId1463" ref="I1003"/>
    <hyperlink r:id="rId1464" ref="C1004"/>
    <hyperlink r:id="rId1465" ref="I1004"/>
    <hyperlink r:id="rId1466" ref="C1005"/>
    <hyperlink r:id="rId1467" ref="I1005"/>
    <hyperlink r:id="rId1468" ref="C1006"/>
    <hyperlink r:id="rId1469" ref="I1006"/>
    <hyperlink r:id="rId1470" ref="C1007"/>
    <hyperlink r:id="rId1471" ref="I1007"/>
    <hyperlink r:id="rId1472" ref="C1008"/>
    <hyperlink r:id="rId1473" ref="I1008"/>
    <hyperlink r:id="rId1474" ref="C1009"/>
    <hyperlink r:id="rId1475" ref="I1009"/>
    <hyperlink r:id="rId1476" ref="C1010"/>
    <hyperlink r:id="rId1477" ref="I1010"/>
    <hyperlink r:id="rId1478" ref="C1011"/>
    <hyperlink r:id="rId1479" ref="I1011"/>
    <hyperlink r:id="rId1480" ref="C1012"/>
    <hyperlink r:id="rId1481" ref="I1012"/>
    <hyperlink r:id="rId1482" ref="C1013"/>
    <hyperlink r:id="rId1483" ref="I1013"/>
    <hyperlink r:id="rId1484" ref="C1014"/>
    <hyperlink r:id="rId1485" ref="I1014"/>
    <hyperlink r:id="rId1486" ref="C1015"/>
    <hyperlink r:id="rId1487" ref="I1015"/>
    <hyperlink r:id="rId1488" ref="C1016"/>
    <hyperlink r:id="rId1489" ref="I1016"/>
    <hyperlink r:id="rId1490" ref="C1017"/>
    <hyperlink r:id="rId1491" ref="I1017"/>
    <hyperlink r:id="rId1492" ref="C1018"/>
    <hyperlink r:id="rId1493" ref="I1018"/>
    <hyperlink r:id="rId1494" ref="C1019"/>
    <hyperlink r:id="rId1495" ref="I1019"/>
    <hyperlink r:id="rId1496" ref="C1020"/>
    <hyperlink r:id="rId1497" ref="I1020"/>
    <hyperlink r:id="rId1498" ref="C1021"/>
    <hyperlink r:id="rId1499" ref="I1021"/>
    <hyperlink r:id="rId1500" ref="C1022"/>
    <hyperlink r:id="rId1501" ref="I1022"/>
    <hyperlink r:id="rId1502" ref="C1023"/>
    <hyperlink r:id="rId1503" ref="I1023"/>
    <hyperlink r:id="rId1504" ref="C1024"/>
    <hyperlink r:id="rId1505" ref="I1024"/>
    <hyperlink r:id="rId1506" ref="C1025"/>
    <hyperlink r:id="rId1507" ref="I1025"/>
    <hyperlink r:id="rId1508" ref="C1026"/>
    <hyperlink r:id="rId1509" ref="I1026"/>
    <hyperlink r:id="rId1510" ref="C1027"/>
    <hyperlink r:id="rId1511" ref="I1027"/>
    <hyperlink r:id="rId1512" ref="C1028"/>
    <hyperlink r:id="rId1513" ref="I1028"/>
    <hyperlink r:id="rId1514" ref="C1029"/>
    <hyperlink r:id="rId1515" ref="I1029"/>
    <hyperlink r:id="rId1516" ref="C1030"/>
    <hyperlink r:id="rId1517" ref="I1030"/>
    <hyperlink r:id="rId1518" ref="C1031"/>
    <hyperlink r:id="rId1519" ref="I1031"/>
    <hyperlink r:id="rId1520" ref="C1032"/>
    <hyperlink r:id="rId1521" ref="I1032"/>
    <hyperlink r:id="rId1522" ref="C1033"/>
    <hyperlink r:id="rId1523" ref="I1033"/>
    <hyperlink r:id="rId1524" ref="C1034"/>
    <hyperlink r:id="rId1525" ref="I1034"/>
    <hyperlink r:id="rId1526" ref="C1035"/>
    <hyperlink r:id="rId1527" ref="I1035"/>
    <hyperlink r:id="rId1528" ref="C1036"/>
    <hyperlink r:id="rId1529" ref="I1036"/>
    <hyperlink r:id="rId1530" ref="C1196"/>
    <hyperlink r:id="rId1531" ref="C1467"/>
    <hyperlink r:id="rId1532" ref="C1469"/>
    <hyperlink r:id="rId1533" ref="C1470"/>
    <hyperlink r:id="rId1534" ref="I1470"/>
    <hyperlink r:id="rId1535" ref="C1471"/>
    <hyperlink r:id="rId1536" ref="I1471"/>
    <hyperlink r:id="rId1537" ref="C1472"/>
    <hyperlink r:id="rId1538" ref="I1472"/>
    <hyperlink r:id="rId1539" ref="C1473"/>
    <hyperlink r:id="rId1540" ref="I1473"/>
    <hyperlink r:id="rId1541" ref="C1474"/>
    <hyperlink r:id="rId1542" ref="C1475"/>
    <hyperlink r:id="rId1543" ref="I1475"/>
    <hyperlink r:id="rId1544" ref="C1476"/>
    <hyperlink r:id="rId1545" ref="I1476"/>
    <hyperlink r:id="rId1546" ref="C1477"/>
    <hyperlink r:id="rId1547" ref="I1477"/>
    <hyperlink r:id="rId1548" ref="C1478"/>
    <hyperlink r:id="rId1549" ref="I1478"/>
    <hyperlink r:id="rId1550" ref="C1479"/>
    <hyperlink r:id="rId1551" ref="I1479"/>
    <hyperlink r:id="rId1552" ref="C1480"/>
    <hyperlink r:id="rId1553" ref="C1481"/>
    <hyperlink r:id="rId1554" ref="C1482"/>
    <hyperlink r:id="rId1555" ref="I1482"/>
    <hyperlink r:id="rId1556" ref="C1483"/>
    <hyperlink r:id="rId1557" ref="C1485"/>
    <hyperlink r:id="rId1558" ref="C1486"/>
    <hyperlink r:id="rId1559" ref="C1487"/>
    <hyperlink r:id="rId1560" ref="C1488"/>
    <hyperlink r:id="rId1561" ref="C1489"/>
    <hyperlink r:id="rId1562" ref="C1490"/>
    <hyperlink r:id="rId1563" ref="C1491"/>
    <hyperlink r:id="rId1564" ref="C1492"/>
    <hyperlink r:id="rId1565" ref="I1492"/>
    <hyperlink r:id="rId1566" ref="C1493"/>
    <hyperlink r:id="rId1567" ref="C1495"/>
    <hyperlink r:id="rId1568" ref="I1495"/>
    <hyperlink r:id="rId1569" ref="C1496"/>
    <hyperlink r:id="rId1570" ref="C1497"/>
    <hyperlink r:id="rId1571" ref="I1497"/>
    <hyperlink r:id="rId1572" ref="C1500"/>
    <hyperlink r:id="rId1573" ref="C1514"/>
    <hyperlink r:id="rId1574" ref="I1514"/>
    <hyperlink r:id="rId1575" ref="C1515"/>
    <hyperlink r:id="rId1576" ref="I1515"/>
    <hyperlink r:id="rId1577" ref="C1516"/>
    <hyperlink r:id="rId1578" ref="I1516"/>
    <hyperlink r:id="rId1579" ref="C1518"/>
    <hyperlink r:id="rId1580" ref="C1521"/>
    <hyperlink r:id="rId1581" ref="I1521"/>
    <hyperlink r:id="rId1582" ref="C1522"/>
  </hyperlinks>
  <drawing r:id="rId158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44" t="str">
        <f t="array" ref="A1:I1528">{NEW!A1:A1982, NEW!C1:C1982, NEW!B1:B1982, NEW!F1:F1982, NEW!G1:G1982, NEW!H1:H1982, NEW!E1:E1982, NEW!I1:I1982, NEW!AC1:AC1982}</f>
        <v>Order Number</v>
      </c>
      <c r="B1" s="244" t="s">
        <v>38</v>
      </c>
      <c r="C1" s="244" t="s">
        <v>36</v>
      </c>
      <c r="D1" s="245" t="s">
        <v>39</v>
      </c>
      <c r="E1" s="245" t="s">
        <v>7</v>
      </c>
      <c r="F1" s="244" t="s">
        <v>148</v>
      </c>
      <c r="G1" s="246" t="s">
        <v>140</v>
      </c>
      <c r="H1" s="244" t="s">
        <v>152</v>
      </c>
      <c r="I1" s="244" t="s">
        <v>17</v>
      </c>
    </row>
    <row r="2">
      <c r="A2" s="244">
        <v>1572.0</v>
      </c>
      <c r="B2" s="244" t="s">
        <v>55</v>
      </c>
      <c r="C2" s="244" t="s">
        <v>54</v>
      </c>
      <c r="D2" s="245">
        <v>46203.0</v>
      </c>
      <c r="E2" s="245">
        <v>46204.0</v>
      </c>
      <c r="F2" s="247" t="s">
        <v>220</v>
      </c>
      <c r="G2" s="248"/>
      <c r="H2" s="244"/>
      <c r="I2" s="244" t="s">
        <v>251</v>
      </c>
    </row>
    <row r="3">
      <c r="A3" s="244">
        <v>1591.0</v>
      </c>
      <c r="B3" s="244" t="s">
        <v>60</v>
      </c>
      <c r="C3" s="244" t="s">
        <v>54</v>
      </c>
      <c r="D3" s="245">
        <v>46203.0</v>
      </c>
      <c r="E3" s="245">
        <v>46204.0</v>
      </c>
      <c r="F3" s="247" t="s">
        <v>220</v>
      </c>
      <c r="G3" s="247"/>
      <c r="H3" s="244"/>
      <c r="I3" s="244" t="s">
        <v>293</v>
      </c>
    </row>
    <row r="4">
      <c r="A4" s="244">
        <v>1593.0</v>
      </c>
      <c r="B4" s="244" t="s">
        <v>62</v>
      </c>
      <c r="C4" s="244" t="s">
        <v>54</v>
      </c>
      <c r="D4" s="245">
        <v>46203.0</v>
      </c>
      <c r="E4" s="245">
        <v>46205.0</v>
      </c>
      <c r="F4" s="247" t="s">
        <v>220</v>
      </c>
      <c r="G4" s="247"/>
      <c r="H4" s="244"/>
      <c r="I4" s="244" t="s">
        <v>327</v>
      </c>
    </row>
    <row r="5">
      <c r="A5" s="244">
        <v>1598.0</v>
      </c>
      <c r="B5" s="244" t="s">
        <v>63</v>
      </c>
      <c r="C5" s="244" t="s">
        <v>54</v>
      </c>
      <c r="D5" s="245">
        <v>46203.0</v>
      </c>
      <c r="E5" s="245">
        <v>46203.0</v>
      </c>
      <c r="F5" s="244"/>
      <c r="G5" s="248">
        <v>46203.0</v>
      </c>
      <c r="H5" s="244"/>
      <c r="I5" s="244" t="s">
        <v>344</v>
      </c>
    </row>
    <row r="6">
      <c r="A6" s="244">
        <v>1622.0</v>
      </c>
      <c r="B6" s="244" t="s">
        <v>65</v>
      </c>
      <c r="C6" s="244" t="s">
        <v>54</v>
      </c>
      <c r="D6" s="245">
        <v>46203.0</v>
      </c>
      <c r="E6" s="245">
        <v>46205.0</v>
      </c>
      <c r="F6" s="247" t="s">
        <v>220</v>
      </c>
      <c r="G6" s="248"/>
      <c r="H6" s="244"/>
      <c r="I6" s="244" t="s">
        <v>293</v>
      </c>
    </row>
    <row r="7">
      <c r="A7" s="244">
        <v>1639.0</v>
      </c>
      <c r="B7" s="244" t="s">
        <v>69</v>
      </c>
      <c r="C7" s="244" t="s">
        <v>68</v>
      </c>
      <c r="D7" s="245">
        <v>46204.0</v>
      </c>
      <c r="E7" s="245">
        <v>46204.0</v>
      </c>
      <c r="F7" s="244" t="s">
        <v>372</v>
      </c>
      <c r="G7" s="246"/>
      <c r="H7" s="244" t="s">
        <v>373</v>
      </c>
      <c r="I7" s="244" t="s">
        <v>380</v>
      </c>
    </row>
    <row r="8">
      <c r="A8" s="244">
        <v>1677.0</v>
      </c>
      <c r="B8" s="244" t="s">
        <v>71</v>
      </c>
      <c r="C8" s="244" t="s">
        <v>68</v>
      </c>
      <c r="D8" s="245">
        <v>46204.0</v>
      </c>
      <c r="E8" s="245">
        <v>46204.0</v>
      </c>
      <c r="F8" s="244" t="s">
        <v>372</v>
      </c>
      <c r="G8" s="246"/>
      <c r="H8" s="244" t="s">
        <v>373</v>
      </c>
      <c r="I8" s="244" t="s">
        <v>385</v>
      </c>
    </row>
    <row r="9">
      <c r="A9" s="244">
        <v>1688.0</v>
      </c>
      <c r="B9" s="244" t="s">
        <v>73</v>
      </c>
      <c r="C9" s="244" t="s">
        <v>72</v>
      </c>
      <c r="D9" s="245">
        <v>46204.0</v>
      </c>
      <c r="E9" s="245">
        <v>46204.0</v>
      </c>
      <c r="F9" s="244" t="s">
        <v>372</v>
      </c>
      <c r="G9" s="246"/>
      <c r="H9" s="244" t="s">
        <v>373</v>
      </c>
      <c r="I9" s="244" t="s">
        <v>405</v>
      </c>
    </row>
    <row r="10">
      <c r="A10" s="244">
        <v>1715.0</v>
      </c>
      <c r="B10" s="244" t="s">
        <v>74</v>
      </c>
      <c r="C10" s="244" t="s">
        <v>54</v>
      </c>
      <c r="D10" s="245">
        <v>46204.0</v>
      </c>
      <c r="E10" s="245">
        <v>46246.0</v>
      </c>
      <c r="F10" s="244" t="s">
        <v>220</v>
      </c>
      <c r="G10" s="246">
        <v>46246.0</v>
      </c>
      <c r="H10" s="244" t="s">
        <v>220</v>
      </c>
      <c r="I10" s="244" t="s">
        <v>417</v>
      </c>
    </row>
    <row r="11">
      <c r="A11" s="244">
        <v>1627.0</v>
      </c>
      <c r="B11" s="244" t="s">
        <v>75</v>
      </c>
      <c r="C11" s="244" t="s">
        <v>54</v>
      </c>
      <c r="D11" s="245">
        <v>46204.0</v>
      </c>
      <c r="E11" s="245">
        <v>46204.0</v>
      </c>
      <c r="F11" s="244" t="s">
        <v>220</v>
      </c>
      <c r="G11" s="246">
        <v>46233.0</v>
      </c>
      <c r="H11" s="244" t="s">
        <v>220</v>
      </c>
      <c r="I11" s="244" t="s">
        <v>430</v>
      </c>
    </row>
    <row r="12">
      <c r="A12" s="244">
        <v>1708.0</v>
      </c>
      <c r="B12" s="249" t="s">
        <v>76</v>
      </c>
      <c r="C12" s="244" t="s">
        <v>54</v>
      </c>
      <c r="D12" s="245">
        <v>46204.0</v>
      </c>
      <c r="E12" s="245">
        <v>46204.0</v>
      </c>
      <c r="F12" s="244" t="s">
        <v>372</v>
      </c>
      <c r="G12" s="246"/>
      <c r="H12" s="244" t="s">
        <v>373</v>
      </c>
      <c r="I12" s="244" t="s">
        <v>444</v>
      </c>
    </row>
    <row r="13">
      <c r="A13" s="244">
        <v>1491.0</v>
      </c>
      <c r="B13" s="244" t="s">
        <v>81</v>
      </c>
      <c r="C13" s="244" t="s">
        <v>72</v>
      </c>
      <c r="D13" s="245">
        <v>46204.0</v>
      </c>
      <c r="E13" s="245">
        <v>46204.0</v>
      </c>
      <c r="F13" s="244" t="s">
        <v>372</v>
      </c>
      <c r="G13" s="246"/>
      <c r="H13" s="244" t="s">
        <v>373</v>
      </c>
      <c r="I13" s="244" t="s">
        <v>461</v>
      </c>
    </row>
    <row r="14">
      <c r="A14" s="244">
        <v>1662.0</v>
      </c>
      <c r="B14" s="244" t="s">
        <v>85</v>
      </c>
      <c r="C14" s="244" t="s">
        <v>54</v>
      </c>
      <c r="D14" s="245">
        <v>46253.0</v>
      </c>
      <c r="E14" s="245">
        <v>46253.0</v>
      </c>
      <c r="F14" s="244" t="s">
        <v>220</v>
      </c>
      <c r="G14" s="246">
        <v>46233.0</v>
      </c>
      <c r="H14" s="244" t="s">
        <v>220</v>
      </c>
      <c r="I14" s="244" t="s">
        <v>475</v>
      </c>
    </row>
    <row r="15">
      <c r="A15" s="244">
        <v>1663.0</v>
      </c>
      <c r="B15" s="244" t="s">
        <v>88</v>
      </c>
      <c r="C15" s="244" t="s">
        <v>54</v>
      </c>
      <c r="D15" s="245">
        <v>46204.0</v>
      </c>
      <c r="E15" s="245">
        <v>46204.0</v>
      </c>
      <c r="F15" s="244" t="s">
        <v>372</v>
      </c>
      <c r="G15" s="246">
        <v>46212.0</v>
      </c>
      <c r="H15" s="244" t="s">
        <v>220</v>
      </c>
      <c r="I15" s="244" t="s">
        <v>485</v>
      </c>
    </row>
    <row r="16">
      <c r="A16" s="244">
        <v>1687.0</v>
      </c>
      <c r="B16" s="244" t="s">
        <v>90</v>
      </c>
      <c r="C16" s="244" t="s">
        <v>54</v>
      </c>
      <c r="D16" s="245">
        <v>46204.0</v>
      </c>
      <c r="E16" s="245">
        <v>46204.0</v>
      </c>
      <c r="F16" s="244" t="s">
        <v>372</v>
      </c>
      <c r="G16" s="244"/>
      <c r="H16" s="244" t="s">
        <v>373</v>
      </c>
      <c r="I16" s="244" t="s">
        <v>497</v>
      </c>
    </row>
    <row r="17">
      <c r="A17" s="244">
        <v>1702.0</v>
      </c>
      <c r="B17" s="244" t="s">
        <v>92</v>
      </c>
      <c r="C17" s="244" t="s">
        <v>54</v>
      </c>
      <c r="D17" s="245">
        <v>46204.0</v>
      </c>
      <c r="E17" s="245">
        <v>46204.0</v>
      </c>
      <c r="F17" s="244" t="s">
        <v>372</v>
      </c>
      <c r="G17" s="246"/>
      <c r="H17" s="244" t="s">
        <v>373</v>
      </c>
      <c r="I17" s="244" t="s">
        <v>511</v>
      </c>
    </row>
    <row r="18">
      <c r="A18" s="244">
        <v>1703.0</v>
      </c>
      <c r="B18" s="244" t="s">
        <v>93</v>
      </c>
      <c r="C18" s="244" t="s">
        <v>54</v>
      </c>
      <c r="D18" s="245">
        <v>46204.0</v>
      </c>
      <c r="E18" s="245">
        <v>46204.0</v>
      </c>
      <c r="F18" s="244" t="s">
        <v>372</v>
      </c>
      <c r="G18" s="246"/>
      <c r="H18" s="244" t="s">
        <v>373</v>
      </c>
      <c r="I18" s="244" t="s">
        <v>526</v>
      </c>
    </row>
    <row r="19">
      <c r="A19" s="244">
        <v>1696.0</v>
      </c>
      <c r="B19" s="244" t="s">
        <v>95</v>
      </c>
      <c r="C19" s="244" t="s">
        <v>54</v>
      </c>
      <c r="D19" s="245">
        <v>46205.0</v>
      </c>
      <c r="E19" s="245">
        <v>46205.0</v>
      </c>
      <c r="F19" s="244" t="s">
        <v>220</v>
      </c>
      <c r="G19" s="246"/>
      <c r="H19" s="244" t="s">
        <v>373</v>
      </c>
      <c r="I19" s="244" t="s">
        <v>541</v>
      </c>
    </row>
    <row r="20">
      <c r="A20" s="244">
        <v>1704.0</v>
      </c>
      <c r="B20" s="244" t="s">
        <v>97</v>
      </c>
      <c r="C20" s="244" t="s">
        <v>54</v>
      </c>
      <c r="D20" s="245">
        <v>46205.0</v>
      </c>
      <c r="E20" s="245">
        <v>46205.0</v>
      </c>
      <c r="F20" s="244" t="s">
        <v>220</v>
      </c>
      <c r="G20" s="246"/>
      <c r="H20" s="244" t="s">
        <v>373</v>
      </c>
      <c r="I20" s="244" t="s">
        <v>555</v>
      </c>
    </row>
    <row r="21">
      <c r="A21" s="244">
        <v>1638.0</v>
      </c>
      <c r="B21" s="244" t="s">
        <v>98</v>
      </c>
      <c r="C21" s="244" t="s">
        <v>54</v>
      </c>
      <c r="D21" s="245">
        <v>46209.0</v>
      </c>
      <c r="E21" s="245">
        <v>46210.0</v>
      </c>
      <c r="F21" s="247" t="s">
        <v>220</v>
      </c>
      <c r="G21" s="248"/>
      <c r="H21" s="244"/>
      <c r="I21" s="244" t="s">
        <v>568</v>
      </c>
    </row>
    <row r="22">
      <c r="A22" s="244">
        <v>1605.0</v>
      </c>
      <c r="B22" s="244" t="s">
        <v>99</v>
      </c>
      <c r="C22" s="244" t="s">
        <v>54</v>
      </c>
      <c r="D22" s="245">
        <v>46210.0</v>
      </c>
      <c r="E22" s="245">
        <v>46210.0</v>
      </c>
      <c r="F22" s="247" t="s">
        <v>220</v>
      </c>
      <c r="G22" s="246">
        <v>46212.0</v>
      </c>
      <c r="H22" s="247" t="s">
        <v>220</v>
      </c>
      <c r="I22" s="244" t="s">
        <v>588</v>
      </c>
    </row>
    <row r="23">
      <c r="A23" s="244">
        <v>1643.0</v>
      </c>
      <c r="B23" s="244" t="s">
        <v>100</v>
      </c>
      <c r="C23" s="244" t="s">
        <v>54</v>
      </c>
      <c r="D23" s="245">
        <v>46210.0</v>
      </c>
      <c r="E23" s="245">
        <v>46211.0</v>
      </c>
      <c r="F23" s="244" t="s">
        <v>220</v>
      </c>
      <c r="G23" s="246"/>
      <c r="H23" s="244" t="s">
        <v>373</v>
      </c>
      <c r="I23" s="247" t="s">
        <v>603</v>
      </c>
    </row>
    <row r="24">
      <c r="A24" s="244">
        <v>1521.0</v>
      </c>
      <c r="B24" s="244" t="s">
        <v>102</v>
      </c>
      <c r="C24" s="244" t="s">
        <v>54</v>
      </c>
      <c r="D24" s="245">
        <v>46212.0</v>
      </c>
      <c r="E24" s="245">
        <v>46212.0</v>
      </c>
      <c r="F24" s="244" t="s">
        <v>220</v>
      </c>
      <c r="G24" s="246"/>
      <c r="H24" s="244" t="s">
        <v>373</v>
      </c>
      <c r="I24" s="244" t="s">
        <v>620</v>
      </c>
    </row>
    <row r="25">
      <c r="A25" s="244">
        <v>1502.0</v>
      </c>
      <c r="B25" s="244" t="s">
        <v>103</v>
      </c>
      <c r="C25" s="244" t="s">
        <v>54</v>
      </c>
      <c r="D25" s="245">
        <v>46217.0</v>
      </c>
      <c r="E25" s="245">
        <v>46218.0</v>
      </c>
      <c r="F25" s="244" t="s">
        <v>220</v>
      </c>
      <c r="G25" s="246"/>
      <c r="H25" s="244" t="s">
        <v>373</v>
      </c>
      <c r="I25" s="244" t="s">
        <v>293</v>
      </c>
    </row>
    <row r="26">
      <c r="A26" s="244">
        <v>1573.0</v>
      </c>
      <c r="B26" s="244" t="s">
        <v>108</v>
      </c>
      <c r="C26" s="244" t="s">
        <v>54</v>
      </c>
      <c r="D26" s="245">
        <v>46217.0</v>
      </c>
      <c r="E26" s="245">
        <v>46218.0</v>
      </c>
      <c r="F26" s="244" t="s">
        <v>220</v>
      </c>
      <c r="G26" s="246"/>
      <c r="H26" s="244" t="s">
        <v>373</v>
      </c>
      <c r="I26" s="244" t="s">
        <v>293</v>
      </c>
    </row>
    <row r="27">
      <c r="A27" s="244">
        <v>1576.0</v>
      </c>
      <c r="B27" s="244" t="s">
        <v>111</v>
      </c>
      <c r="C27" s="244" t="s">
        <v>54</v>
      </c>
      <c r="D27" s="245">
        <v>46217.0</v>
      </c>
      <c r="E27" s="245">
        <v>46218.0</v>
      </c>
      <c r="F27" s="244" t="s">
        <v>220</v>
      </c>
      <c r="G27" s="246"/>
      <c r="H27" s="244" t="s">
        <v>373</v>
      </c>
      <c r="I27" s="244" t="s">
        <v>680</v>
      </c>
    </row>
    <row r="28">
      <c r="A28" s="244">
        <v>1604.0</v>
      </c>
      <c r="B28" s="244" t="s">
        <v>120</v>
      </c>
      <c r="C28" s="244" t="s">
        <v>54</v>
      </c>
      <c r="D28" s="245">
        <v>46217.0</v>
      </c>
      <c r="E28" s="245">
        <v>46218.0</v>
      </c>
      <c r="F28" s="244" t="s">
        <v>220</v>
      </c>
      <c r="G28" s="246">
        <v>46218.0</v>
      </c>
      <c r="H28" s="244" t="s">
        <v>220</v>
      </c>
      <c r="I28" s="244" t="s">
        <v>704</v>
      </c>
    </row>
    <row r="29">
      <c r="A29" s="244">
        <v>1610.0</v>
      </c>
      <c r="B29" s="244" t="s">
        <v>121</v>
      </c>
      <c r="C29" s="244" t="s">
        <v>54</v>
      </c>
      <c r="D29" s="245">
        <v>46217.0</v>
      </c>
      <c r="E29" s="245">
        <v>46217.0</v>
      </c>
      <c r="F29" s="244" t="s">
        <v>220</v>
      </c>
      <c r="G29" s="246">
        <v>46211.0</v>
      </c>
      <c r="H29" s="244" t="s">
        <v>220</v>
      </c>
      <c r="I29" s="244" t="s">
        <v>727</v>
      </c>
    </row>
    <row r="30">
      <c r="A30" s="244">
        <v>1613.0</v>
      </c>
      <c r="B30" s="244" t="s">
        <v>122</v>
      </c>
      <c r="C30" s="244" t="s">
        <v>54</v>
      </c>
      <c r="D30" s="245">
        <v>46217.0</v>
      </c>
      <c r="E30" s="245">
        <v>46218.0</v>
      </c>
      <c r="F30" s="244" t="s">
        <v>220</v>
      </c>
      <c r="G30" s="246"/>
      <c r="H30" s="244" t="s">
        <v>373</v>
      </c>
      <c r="I30" s="244" t="s">
        <v>293</v>
      </c>
    </row>
    <row r="31">
      <c r="A31" s="244">
        <v>1614.0</v>
      </c>
      <c r="B31" s="244" t="s">
        <v>124</v>
      </c>
      <c r="C31" s="244" t="s">
        <v>54</v>
      </c>
      <c r="D31" s="245">
        <v>46217.0</v>
      </c>
      <c r="E31" s="245">
        <v>46218.0</v>
      </c>
      <c r="F31" s="244" t="s">
        <v>220</v>
      </c>
      <c r="G31" s="246"/>
      <c r="H31" s="244" t="s">
        <v>373</v>
      </c>
      <c r="I31" s="244" t="s">
        <v>293</v>
      </c>
    </row>
    <row r="32">
      <c r="A32" s="244">
        <v>1624.0</v>
      </c>
      <c r="B32" s="244" t="s">
        <v>122</v>
      </c>
      <c r="C32" s="244" t="s">
        <v>54</v>
      </c>
      <c r="D32" s="245">
        <v>46217.0</v>
      </c>
      <c r="E32" s="245">
        <v>46218.0</v>
      </c>
      <c r="F32" s="244" t="s">
        <v>220</v>
      </c>
      <c r="G32" s="246"/>
      <c r="H32" s="244" t="s">
        <v>373</v>
      </c>
      <c r="I32" s="244" t="s">
        <v>795</v>
      </c>
    </row>
    <row r="33">
      <c r="A33" s="244">
        <v>1651.0</v>
      </c>
      <c r="B33" s="244" t="s">
        <v>126</v>
      </c>
      <c r="C33" s="244" t="s">
        <v>54</v>
      </c>
      <c r="D33" s="245">
        <v>46217.0</v>
      </c>
      <c r="E33" s="245">
        <v>46218.0</v>
      </c>
      <c r="F33" s="244" t="s">
        <v>220</v>
      </c>
      <c r="G33" s="246">
        <v>46212.0</v>
      </c>
      <c r="H33" s="244" t="s">
        <v>220</v>
      </c>
      <c r="I33" s="244" t="s">
        <v>816</v>
      </c>
    </row>
    <row r="34">
      <c r="A34" s="244">
        <v>1653.0</v>
      </c>
      <c r="B34" s="244" t="s">
        <v>128</v>
      </c>
      <c r="C34" s="244" t="s">
        <v>54</v>
      </c>
      <c r="D34" s="245">
        <v>46217.0</v>
      </c>
      <c r="E34" s="245">
        <v>46219.0</v>
      </c>
      <c r="F34" s="244" t="s">
        <v>220</v>
      </c>
      <c r="G34" s="246"/>
      <c r="H34" s="244" t="s">
        <v>373</v>
      </c>
      <c r="I34" s="244" t="s">
        <v>835</v>
      </c>
    </row>
    <row r="35">
      <c r="A35" s="244">
        <v>1608.0</v>
      </c>
      <c r="B35" s="244" t="s">
        <v>129</v>
      </c>
      <c r="C35" s="244" t="s">
        <v>54</v>
      </c>
      <c r="D35" s="245">
        <v>46218.0</v>
      </c>
      <c r="E35" s="245">
        <v>46219.0</v>
      </c>
      <c r="F35" s="244" t="s">
        <v>220</v>
      </c>
      <c r="G35" s="246">
        <v>46202.0</v>
      </c>
      <c r="H35" s="244" t="s">
        <v>220</v>
      </c>
      <c r="I35" s="244" t="s">
        <v>855</v>
      </c>
    </row>
    <row r="36">
      <c r="A36" s="244">
        <v>1617.0</v>
      </c>
      <c r="B36" s="244" t="s">
        <v>132</v>
      </c>
      <c r="C36" s="244" t="s">
        <v>54</v>
      </c>
      <c r="D36" s="245">
        <v>46218.0</v>
      </c>
      <c r="E36" s="245">
        <v>46219.0</v>
      </c>
      <c r="F36" s="244" t="s">
        <v>220</v>
      </c>
      <c r="G36" s="246">
        <v>46202.0</v>
      </c>
      <c r="H36" s="244" t="s">
        <v>220</v>
      </c>
      <c r="I36" s="244" t="s">
        <v>876</v>
      </c>
    </row>
    <row r="37">
      <c r="A37" s="244">
        <v>1654.0</v>
      </c>
      <c r="B37" s="244" t="s">
        <v>134</v>
      </c>
      <c r="C37" s="244" t="s">
        <v>54</v>
      </c>
      <c r="D37" s="245">
        <v>46218.0</v>
      </c>
      <c r="E37" s="245">
        <v>46219.0</v>
      </c>
      <c r="F37" s="244" t="s">
        <v>220</v>
      </c>
      <c r="G37" s="246"/>
      <c r="H37" s="244" t="s">
        <v>373</v>
      </c>
      <c r="I37" s="244" t="s">
        <v>893</v>
      </c>
    </row>
    <row r="38">
      <c r="A38" s="244">
        <v>1607.0</v>
      </c>
      <c r="B38" s="244" t="s">
        <v>135</v>
      </c>
      <c r="C38" s="244" t="s">
        <v>54</v>
      </c>
      <c r="D38" s="245">
        <v>46219.0</v>
      </c>
      <c r="E38" s="245">
        <v>46219.0</v>
      </c>
      <c r="F38" s="244" t="s">
        <v>220</v>
      </c>
      <c r="G38" s="246">
        <v>46204.0</v>
      </c>
      <c r="H38" s="244" t="s">
        <v>220</v>
      </c>
      <c r="I38" s="244" t="s">
        <v>915</v>
      </c>
    </row>
    <row r="39">
      <c r="A39" s="244">
        <v>1669.0</v>
      </c>
      <c r="B39" s="244" t="s">
        <v>136</v>
      </c>
      <c r="C39" s="244" t="s">
        <v>54</v>
      </c>
      <c r="D39" s="245">
        <v>46219.0</v>
      </c>
      <c r="E39" s="245">
        <v>46219.0</v>
      </c>
      <c r="F39" s="247" t="s">
        <v>220</v>
      </c>
      <c r="G39" s="247"/>
      <c r="H39" s="247" t="s">
        <v>373</v>
      </c>
      <c r="I39" s="244" t="s">
        <v>206</v>
      </c>
    </row>
    <row r="40">
      <c r="A40" s="244">
        <v>1546.0</v>
      </c>
      <c r="B40" s="244" t="s">
        <v>137</v>
      </c>
      <c r="C40" s="244" t="s">
        <v>54</v>
      </c>
      <c r="D40" s="245">
        <v>46223.0</v>
      </c>
      <c r="E40" s="245">
        <v>46225.0</v>
      </c>
      <c r="F40" s="244" t="s">
        <v>220</v>
      </c>
      <c r="G40" s="246"/>
      <c r="H40" s="244" t="s">
        <v>373</v>
      </c>
      <c r="I40" s="244" t="s">
        <v>954</v>
      </c>
    </row>
    <row r="41">
      <c r="A41" s="244">
        <v>1646.0</v>
      </c>
      <c r="B41" s="244" t="s">
        <v>139</v>
      </c>
      <c r="C41" s="244" t="s">
        <v>54</v>
      </c>
      <c r="D41" s="245">
        <v>46225.0</v>
      </c>
      <c r="E41" s="245">
        <v>46226.0</v>
      </c>
      <c r="F41" s="244" t="s">
        <v>220</v>
      </c>
      <c r="G41" s="246"/>
      <c r="H41" s="244" t="s">
        <v>373</v>
      </c>
      <c r="I41" s="244" t="s">
        <v>961</v>
      </c>
    </row>
    <row r="42">
      <c r="A42" s="244">
        <v>1626.0</v>
      </c>
      <c r="B42" s="244" t="s">
        <v>73</v>
      </c>
      <c r="C42" s="244" t="s">
        <v>54</v>
      </c>
      <c r="D42" s="245">
        <v>46226.0</v>
      </c>
      <c r="E42" s="245">
        <v>46227.0</v>
      </c>
      <c r="F42" s="244" t="s">
        <v>220</v>
      </c>
      <c r="G42" s="246"/>
      <c r="H42" s="244" t="s">
        <v>373</v>
      </c>
      <c r="I42" s="244" t="s">
        <v>963</v>
      </c>
    </row>
    <row r="43">
      <c r="A43" s="244">
        <v>1623.0</v>
      </c>
      <c r="B43" s="244" t="s">
        <v>142</v>
      </c>
      <c r="C43" s="244" t="s">
        <v>54</v>
      </c>
      <c r="D43" s="245">
        <v>46227.0</v>
      </c>
      <c r="E43" s="245">
        <v>46230.0</v>
      </c>
      <c r="F43" s="244" t="s">
        <v>220</v>
      </c>
      <c r="G43" s="246"/>
      <c r="H43" s="244" t="s">
        <v>373</v>
      </c>
      <c r="I43" s="244" t="s">
        <v>965</v>
      </c>
    </row>
    <row r="44">
      <c r="A44" s="244">
        <v>1655.0</v>
      </c>
      <c r="B44" s="244" t="s">
        <v>144</v>
      </c>
      <c r="C44" s="244" t="s">
        <v>54</v>
      </c>
      <c r="D44" s="245">
        <v>46227.0</v>
      </c>
      <c r="E44" s="245">
        <v>46227.0</v>
      </c>
      <c r="F44" s="244" t="s">
        <v>220</v>
      </c>
      <c r="G44" s="246"/>
      <c r="H44" s="244" t="s">
        <v>373</v>
      </c>
      <c r="I44" s="244" t="s">
        <v>966</v>
      </c>
    </row>
    <row r="45">
      <c r="A45" s="244">
        <v>1670.0</v>
      </c>
      <c r="B45" s="244" t="s">
        <v>145</v>
      </c>
      <c r="C45" s="244" t="s">
        <v>54</v>
      </c>
      <c r="D45" s="245">
        <v>46227.0</v>
      </c>
      <c r="E45" s="245">
        <v>46226.0</v>
      </c>
      <c r="F45" s="244" t="s">
        <v>220</v>
      </c>
      <c r="G45" s="247"/>
      <c r="H45" s="247" t="s">
        <v>373</v>
      </c>
      <c r="I45" s="244" t="s">
        <v>967</v>
      </c>
    </row>
    <row r="46">
      <c r="A46" s="244">
        <v>1616.0</v>
      </c>
      <c r="B46" s="244" t="s">
        <v>92</v>
      </c>
      <c r="C46" s="244" t="s">
        <v>54</v>
      </c>
      <c r="D46" s="245">
        <v>46230.0</v>
      </c>
      <c r="E46" s="245">
        <v>46231.0</v>
      </c>
      <c r="F46" s="244" t="s">
        <v>220</v>
      </c>
      <c r="G46" s="246"/>
      <c r="H46" s="244" t="s">
        <v>373</v>
      </c>
      <c r="I46" s="244" t="s">
        <v>969</v>
      </c>
    </row>
    <row r="47">
      <c r="A47" s="244">
        <v>1628.0</v>
      </c>
      <c r="B47" s="244" t="s">
        <v>146</v>
      </c>
      <c r="C47" s="244" t="s">
        <v>54</v>
      </c>
      <c r="D47" s="245">
        <v>46230.0</v>
      </c>
      <c r="E47" s="245">
        <v>46230.0</v>
      </c>
      <c r="F47" s="244" t="s">
        <v>220</v>
      </c>
      <c r="G47" s="246"/>
      <c r="H47" s="244" t="s">
        <v>373</v>
      </c>
      <c r="I47" s="244" t="s">
        <v>971</v>
      </c>
    </row>
    <row r="48">
      <c r="A48" s="244">
        <v>1615.0</v>
      </c>
      <c r="B48" s="244" t="s">
        <v>147</v>
      </c>
      <c r="C48" s="244" t="s">
        <v>54</v>
      </c>
      <c r="D48" s="245">
        <v>46231.0</v>
      </c>
      <c r="E48" s="245">
        <v>46232.0</v>
      </c>
      <c r="F48" s="244" t="s">
        <v>220</v>
      </c>
      <c r="G48" s="246"/>
      <c r="H48" s="244" t="s">
        <v>220</v>
      </c>
      <c r="I48" s="244" t="s">
        <v>972</v>
      </c>
    </row>
    <row r="49">
      <c r="A49" s="244">
        <v>1634.0</v>
      </c>
      <c r="B49" s="244" t="s">
        <v>150</v>
      </c>
      <c r="C49" s="244" t="s">
        <v>54</v>
      </c>
      <c r="D49" s="245">
        <v>46231.0</v>
      </c>
      <c r="E49" s="245">
        <v>46232.0</v>
      </c>
      <c r="F49" s="244" t="s">
        <v>220</v>
      </c>
      <c r="G49" s="246">
        <v>46212.0</v>
      </c>
      <c r="H49" s="244" t="s">
        <v>220</v>
      </c>
      <c r="I49" s="244" t="s">
        <v>974</v>
      </c>
    </row>
    <row r="50">
      <c r="A50" s="244">
        <v>1656.0</v>
      </c>
      <c r="B50" s="244" t="s">
        <v>151</v>
      </c>
      <c r="C50" s="244" t="s">
        <v>54</v>
      </c>
      <c r="D50" s="245">
        <v>46231.0</v>
      </c>
      <c r="E50" s="245">
        <v>46232.0</v>
      </c>
      <c r="F50" s="244" t="s">
        <v>220</v>
      </c>
      <c r="G50" s="246"/>
      <c r="H50" s="244" t="s">
        <v>220</v>
      </c>
      <c r="I50" s="244" t="s">
        <v>976</v>
      </c>
    </row>
    <row r="51">
      <c r="A51" s="244">
        <v>1660.0</v>
      </c>
      <c r="B51" s="244" t="s">
        <v>153</v>
      </c>
      <c r="C51" s="244" t="s">
        <v>54</v>
      </c>
      <c r="D51" s="245">
        <v>46231.0</v>
      </c>
      <c r="E51" s="245">
        <v>46232.0</v>
      </c>
      <c r="F51" s="244" t="s">
        <v>220</v>
      </c>
      <c r="G51" s="246"/>
      <c r="H51" s="244" t="s">
        <v>220</v>
      </c>
      <c r="I51" s="244" t="s">
        <v>977</v>
      </c>
    </row>
    <row r="52">
      <c r="A52" s="244">
        <v>1620.0</v>
      </c>
      <c r="B52" s="244" t="s">
        <v>154</v>
      </c>
      <c r="C52" s="244" t="s">
        <v>54</v>
      </c>
      <c r="D52" s="245">
        <v>46232.0</v>
      </c>
      <c r="E52" s="245">
        <v>46233.0</v>
      </c>
      <c r="F52" s="244" t="s">
        <v>220</v>
      </c>
      <c r="G52" s="246">
        <v>46233.0</v>
      </c>
      <c r="H52" s="244" t="s">
        <v>220</v>
      </c>
      <c r="I52" s="244" t="s">
        <v>978</v>
      </c>
    </row>
    <row r="53">
      <c r="A53" s="244">
        <v>1631.0</v>
      </c>
      <c r="B53" s="244" t="s">
        <v>90</v>
      </c>
      <c r="C53" s="244" t="s">
        <v>54</v>
      </c>
      <c r="D53" s="245">
        <v>46232.0</v>
      </c>
      <c r="E53" s="245">
        <v>46233.0</v>
      </c>
      <c r="F53" s="244" t="s">
        <v>220</v>
      </c>
      <c r="G53" s="246">
        <v>46217.0</v>
      </c>
      <c r="H53" s="244" t="s">
        <v>220</v>
      </c>
      <c r="I53" s="244" t="s">
        <v>497</v>
      </c>
    </row>
    <row r="54">
      <c r="A54" s="244">
        <v>1618.0</v>
      </c>
      <c r="B54" s="244" t="s">
        <v>93</v>
      </c>
      <c r="C54" s="244" t="s">
        <v>54</v>
      </c>
      <c r="D54" s="245">
        <v>46233.0</v>
      </c>
      <c r="E54" s="245">
        <v>46237.0</v>
      </c>
      <c r="F54" s="244" t="s">
        <v>220</v>
      </c>
      <c r="G54" s="246"/>
      <c r="H54" s="244" t="s">
        <v>373</v>
      </c>
      <c r="I54" s="244" t="s">
        <v>979</v>
      </c>
    </row>
    <row r="55">
      <c r="A55" s="244">
        <v>1606.0</v>
      </c>
      <c r="B55" s="244" t="s">
        <v>159</v>
      </c>
      <c r="C55" s="244" t="s">
        <v>54</v>
      </c>
      <c r="D55" s="245">
        <v>46234.0</v>
      </c>
      <c r="E55" s="245">
        <v>46224.0</v>
      </c>
      <c r="F55" s="244" t="s">
        <v>372</v>
      </c>
      <c r="G55" s="246">
        <v>46209.0</v>
      </c>
      <c r="H55" s="244" t="s">
        <v>220</v>
      </c>
      <c r="I55" s="244" t="s">
        <v>981</v>
      </c>
    </row>
    <row r="56">
      <c r="A56" s="244">
        <v>1619.0</v>
      </c>
      <c r="B56" s="244" t="s">
        <v>95</v>
      </c>
      <c r="C56" s="244" t="s">
        <v>54</v>
      </c>
      <c r="D56" s="245">
        <v>46234.0</v>
      </c>
      <c r="E56" s="245">
        <v>46235.0</v>
      </c>
      <c r="F56" s="244" t="s">
        <v>220</v>
      </c>
      <c r="G56" s="246"/>
      <c r="H56" s="244" t="s">
        <v>373</v>
      </c>
      <c r="I56" s="244" t="s">
        <v>982</v>
      </c>
    </row>
    <row r="57">
      <c r="A57" s="244">
        <v>1633.0</v>
      </c>
      <c r="B57" s="244" t="s">
        <v>161</v>
      </c>
      <c r="C57" s="244" t="s">
        <v>54</v>
      </c>
      <c r="D57" s="245">
        <v>46234.0</v>
      </c>
      <c r="E57" s="245">
        <v>46235.0</v>
      </c>
      <c r="F57" s="244" t="s">
        <v>220</v>
      </c>
      <c r="G57" s="246"/>
      <c r="H57" s="244" t="s">
        <v>373</v>
      </c>
      <c r="I57" s="244" t="s">
        <v>983</v>
      </c>
    </row>
    <row r="58">
      <c r="A58" s="244">
        <v>1647.0</v>
      </c>
      <c r="B58" s="244" t="s">
        <v>97</v>
      </c>
      <c r="C58" s="244" t="s">
        <v>54</v>
      </c>
      <c r="D58" s="245">
        <v>46234.0</v>
      </c>
      <c r="E58" s="245">
        <v>46235.0</v>
      </c>
      <c r="F58" s="244" t="s">
        <v>220</v>
      </c>
      <c r="G58" s="246"/>
      <c r="H58" s="244" t="s">
        <v>373</v>
      </c>
      <c r="I58" s="244" t="s">
        <v>985</v>
      </c>
    </row>
    <row r="59">
      <c r="A59" s="244">
        <v>1648.0</v>
      </c>
      <c r="B59" s="244" t="s">
        <v>163</v>
      </c>
      <c r="C59" s="244" t="s">
        <v>54</v>
      </c>
      <c r="D59" s="245">
        <v>46234.0</v>
      </c>
      <c r="E59" s="245">
        <v>46235.0</v>
      </c>
      <c r="F59" s="244" t="s">
        <v>220</v>
      </c>
      <c r="G59" s="246"/>
      <c r="H59" s="244" t="s">
        <v>373</v>
      </c>
      <c r="I59" s="244" t="s">
        <v>986</v>
      </c>
    </row>
    <row r="60">
      <c r="A60" s="244">
        <v>1671.0</v>
      </c>
      <c r="B60" s="244" t="s">
        <v>164</v>
      </c>
      <c r="C60" s="244" t="s">
        <v>54</v>
      </c>
      <c r="D60" s="245">
        <v>46234.0</v>
      </c>
      <c r="E60" s="245">
        <v>46235.0</v>
      </c>
      <c r="F60" s="244" t="s">
        <v>220</v>
      </c>
      <c r="G60" s="247"/>
      <c r="H60" s="247" t="s">
        <v>373</v>
      </c>
      <c r="I60" s="244" t="s">
        <v>954</v>
      </c>
    </row>
    <row r="61">
      <c r="A61" s="244">
        <v>1683.0</v>
      </c>
      <c r="B61" s="244" t="s">
        <v>164</v>
      </c>
      <c r="C61" s="244" t="s">
        <v>54</v>
      </c>
      <c r="D61" s="245">
        <v>46234.0</v>
      </c>
      <c r="E61" s="245">
        <v>46234.0</v>
      </c>
      <c r="F61" s="244" t="s">
        <v>220</v>
      </c>
      <c r="G61" s="246"/>
      <c r="H61" s="244" t="s">
        <v>373</v>
      </c>
      <c r="I61" s="244" t="s">
        <v>954</v>
      </c>
    </row>
    <row r="62">
      <c r="A62" s="244">
        <v>1637.0</v>
      </c>
      <c r="B62" s="244" t="s">
        <v>165</v>
      </c>
      <c r="C62" s="244" t="s">
        <v>54</v>
      </c>
      <c r="D62" s="245">
        <v>46237.0</v>
      </c>
      <c r="E62" s="245">
        <v>46237.0</v>
      </c>
      <c r="F62" s="244" t="s">
        <v>220</v>
      </c>
      <c r="G62" s="246"/>
      <c r="H62" s="244" t="s">
        <v>373</v>
      </c>
      <c r="I62" s="244" t="s">
        <v>990</v>
      </c>
    </row>
    <row r="63">
      <c r="A63" s="244">
        <v>1664.0</v>
      </c>
      <c r="B63" s="244" t="s">
        <v>166</v>
      </c>
      <c r="C63" s="244" t="s">
        <v>54</v>
      </c>
      <c r="D63" s="245">
        <v>46237.0</v>
      </c>
      <c r="E63" s="245">
        <v>46238.0</v>
      </c>
      <c r="F63" s="244" t="s">
        <v>220</v>
      </c>
      <c r="G63" s="246"/>
      <c r="H63" s="244" t="s">
        <v>373</v>
      </c>
      <c r="I63" s="244" t="s">
        <v>991</v>
      </c>
    </row>
    <row r="64">
      <c r="A64" s="244">
        <v>1689.0</v>
      </c>
      <c r="B64" s="244" t="s">
        <v>161</v>
      </c>
      <c r="C64" s="244" t="s">
        <v>54</v>
      </c>
      <c r="D64" s="245">
        <v>46237.0</v>
      </c>
      <c r="E64" s="245">
        <v>46237.0</v>
      </c>
      <c r="F64" s="244" t="s">
        <v>220</v>
      </c>
      <c r="G64" s="246"/>
      <c r="H64" s="244" t="s">
        <v>373</v>
      </c>
      <c r="I64" s="244" t="s">
        <v>983</v>
      </c>
    </row>
    <row r="65">
      <c r="A65" s="244">
        <v>1583.0</v>
      </c>
      <c r="B65" s="244" t="s">
        <v>169</v>
      </c>
      <c r="C65" s="244" t="s">
        <v>54</v>
      </c>
      <c r="D65" s="245">
        <v>46238.0</v>
      </c>
      <c r="E65" s="245">
        <v>46239.0</v>
      </c>
      <c r="F65" s="244" t="s">
        <v>220</v>
      </c>
      <c r="G65" s="246">
        <v>46195.0</v>
      </c>
      <c r="H65" s="244" t="s">
        <v>220</v>
      </c>
      <c r="I65" s="244" t="s">
        <v>993</v>
      </c>
    </row>
    <row r="66">
      <c r="A66" s="244">
        <v>1583.0</v>
      </c>
      <c r="B66" s="244" t="s">
        <v>171</v>
      </c>
      <c r="C66" s="244" t="s">
        <v>54</v>
      </c>
      <c r="D66" s="245">
        <v>46238.0</v>
      </c>
      <c r="E66" s="245">
        <v>46239.0</v>
      </c>
      <c r="F66" s="244" t="s">
        <v>220</v>
      </c>
      <c r="G66" s="246"/>
      <c r="H66" s="244" t="s">
        <v>373</v>
      </c>
      <c r="I66" s="244" t="s">
        <v>993</v>
      </c>
    </row>
    <row r="67">
      <c r="A67" s="244">
        <v>1642.0</v>
      </c>
      <c r="B67" s="244" t="s">
        <v>172</v>
      </c>
      <c r="C67" s="244" t="s">
        <v>54</v>
      </c>
      <c r="D67" s="245">
        <v>46239.0</v>
      </c>
      <c r="E67" s="245">
        <v>46240.0</v>
      </c>
      <c r="F67" s="244" t="s">
        <v>220</v>
      </c>
      <c r="G67" s="246"/>
      <c r="H67" s="244" t="s">
        <v>373</v>
      </c>
      <c r="I67" s="244" t="s">
        <v>995</v>
      </c>
    </row>
    <row r="68">
      <c r="A68" s="244">
        <v>1661.0</v>
      </c>
      <c r="B68" s="244" t="s">
        <v>174</v>
      </c>
      <c r="C68" s="244" t="s">
        <v>54</v>
      </c>
      <c r="D68" s="245">
        <v>46239.0</v>
      </c>
      <c r="E68" s="245">
        <v>46240.0</v>
      </c>
      <c r="F68" s="244" t="s">
        <v>220</v>
      </c>
      <c r="G68" s="246">
        <v>46231.0</v>
      </c>
      <c r="H68" s="244" t="s">
        <v>220</v>
      </c>
      <c r="I68" s="244" t="s">
        <v>999</v>
      </c>
    </row>
    <row r="69">
      <c r="A69" s="244">
        <v>1705.0</v>
      </c>
      <c r="B69" s="244" t="s">
        <v>177</v>
      </c>
      <c r="C69" s="244" t="s">
        <v>54</v>
      </c>
      <c r="D69" s="245">
        <v>46239.0</v>
      </c>
      <c r="E69" s="245">
        <v>46239.0</v>
      </c>
      <c r="F69" s="244" t="s">
        <v>220</v>
      </c>
      <c r="G69" s="246"/>
      <c r="H69" s="244" t="s">
        <v>373</v>
      </c>
      <c r="I69" s="244" t="s">
        <v>1000</v>
      </c>
    </row>
    <row r="70">
      <c r="A70" s="244">
        <v>1698.0</v>
      </c>
      <c r="B70" s="244" t="s">
        <v>179</v>
      </c>
      <c r="C70" s="244" t="s">
        <v>54</v>
      </c>
      <c r="D70" s="245">
        <v>46244.0</v>
      </c>
      <c r="E70" s="245">
        <v>46244.0</v>
      </c>
      <c r="F70" s="244" t="s">
        <v>220</v>
      </c>
      <c r="G70" s="246">
        <v>46244.0</v>
      </c>
      <c r="H70" s="244" t="s">
        <v>220</v>
      </c>
      <c r="I70" s="244" t="s">
        <v>1002</v>
      </c>
    </row>
    <row r="71">
      <c r="A71" s="244">
        <v>1713.0</v>
      </c>
      <c r="B71" s="244" t="s">
        <v>180</v>
      </c>
      <c r="C71" s="244" t="s">
        <v>54</v>
      </c>
      <c r="D71" s="245">
        <v>46244.0</v>
      </c>
      <c r="E71" s="245">
        <v>46244.0</v>
      </c>
      <c r="F71" s="244" t="s">
        <v>220</v>
      </c>
      <c r="G71" s="246">
        <v>46244.0</v>
      </c>
      <c r="H71" s="244" t="s">
        <v>220</v>
      </c>
      <c r="I71" s="244"/>
    </row>
    <row r="72">
      <c r="A72" s="244">
        <v>1657.0</v>
      </c>
      <c r="B72" s="244" t="s">
        <v>185</v>
      </c>
      <c r="C72" s="244" t="s">
        <v>54</v>
      </c>
      <c r="D72" s="245">
        <v>46245.0</v>
      </c>
      <c r="E72" s="245">
        <v>46246.0</v>
      </c>
      <c r="F72" s="244" t="s">
        <v>220</v>
      </c>
      <c r="G72" s="246">
        <v>46246.0</v>
      </c>
      <c r="H72" s="244" t="s">
        <v>220</v>
      </c>
      <c r="I72" s="244" t="s">
        <v>1003</v>
      </c>
    </row>
    <row r="73">
      <c r="A73" s="244">
        <v>1684.0</v>
      </c>
      <c r="B73" s="244" t="s">
        <v>187</v>
      </c>
      <c r="C73" s="244" t="s">
        <v>54</v>
      </c>
      <c r="D73" s="245">
        <v>46245.0</v>
      </c>
      <c r="E73" s="245">
        <v>46245.0</v>
      </c>
      <c r="F73" s="244" t="s">
        <v>220</v>
      </c>
      <c r="G73" s="246">
        <v>46240.0</v>
      </c>
      <c r="H73" s="244" t="s">
        <v>220</v>
      </c>
      <c r="I73" s="244" t="s">
        <v>1005</v>
      </c>
    </row>
    <row r="74">
      <c r="A74" s="244">
        <v>1641.0</v>
      </c>
      <c r="B74" s="244" t="s">
        <v>189</v>
      </c>
      <c r="C74" s="244" t="s">
        <v>54</v>
      </c>
      <c r="D74" s="245">
        <v>46246.0</v>
      </c>
      <c r="E74" s="245">
        <v>46247.0</v>
      </c>
      <c r="F74" s="244" t="s">
        <v>220</v>
      </c>
      <c r="G74" s="246"/>
      <c r="H74" s="244" t="s">
        <v>373</v>
      </c>
      <c r="I74" s="244" t="s">
        <v>1006</v>
      </c>
    </row>
    <row r="75">
      <c r="A75" s="244">
        <v>1650.0</v>
      </c>
      <c r="B75" s="244" t="s">
        <v>190</v>
      </c>
      <c r="C75" s="244" t="s">
        <v>54</v>
      </c>
      <c r="D75" s="245">
        <v>46246.0</v>
      </c>
      <c r="E75" s="245">
        <v>46247.0</v>
      </c>
      <c r="F75" s="244" t="s">
        <v>220</v>
      </c>
      <c r="G75" s="246"/>
      <c r="H75" s="244" t="s">
        <v>373</v>
      </c>
      <c r="I75" s="244" t="s">
        <v>1007</v>
      </c>
    </row>
    <row r="76">
      <c r="A76" s="244">
        <v>1684.0</v>
      </c>
      <c r="B76" s="244" t="s">
        <v>193</v>
      </c>
      <c r="C76" s="244" t="s">
        <v>54</v>
      </c>
      <c r="D76" s="245">
        <v>46248.0</v>
      </c>
      <c r="E76" s="245">
        <v>46248.0</v>
      </c>
      <c r="F76" s="244" t="s">
        <v>220</v>
      </c>
      <c r="G76" s="246">
        <v>46245.0</v>
      </c>
      <c r="H76" s="244" t="s">
        <v>220</v>
      </c>
      <c r="I76" s="244" t="s">
        <v>1005</v>
      </c>
    </row>
    <row r="77">
      <c r="A77" s="244">
        <v>1714.0</v>
      </c>
      <c r="B77" s="244" t="s">
        <v>195</v>
      </c>
      <c r="C77" s="244" t="s">
        <v>54</v>
      </c>
      <c r="D77" s="245">
        <v>46253.0</v>
      </c>
      <c r="E77" s="245">
        <v>46253.0</v>
      </c>
      <c r="F77" s="244" t="s">
        <v>220</v>
      </c>
      <c r="G77" s="246"/>
      <c r="H77" s="244" t="s">
        <v>373</v>
      </c>
      <c r="I77" s="244" t="s">
        <v>206</v>
      </c>
    </row>
    <row r="78">
      <c r="A78" s="244">
        <v>1684.0</v>
      </c>
      <c r="B78" s="244" t="s">
        <v>196</v>
      </c>
      <c r="C78" s="244" t="s">
        <v>72</v>
      </c>
      <c r="D78" s="245">
        <v>46254.0</v>
      </c>
      <c r="E78" s="245">
        <v>46253.0</v>
      </c>
      <c r="F78" s="244" t="s">
        <v>220</v>
      </c>
      <c r="G78" s="246">
        <v>46254.0</v>
      </c>
      <c r="H78" s="244" t="s">
        <v>220</v>
      </c>
      <c r="I78" s="244" t="s">
        <v>1005</v>
      </c>
    </row>
    <row r="79">
      <c r="A79" s="244">
        <v>1635.0</v>
      </c>
      <c r="B79" s="244" t="s">
        <v>198</v>
      </c>
      <c r="C79" s="244" t="s">
        <v>54</v>
      </c>
      <c r="D79" s="245">
        <v>46254.0</v>
      </c>
      <c r="E79" s="245">
        <v>46254.0</v>
      </c>
      <c r="F79" s="244" t="s">
        <v>220</v>
      </c>
      <c r="G79" s="246"/>
      <c r="H79" s="244" t="s">
        <v>373</v>
      </c>
      <c r="I79" s="244" t="s">
        <v>1009</v>
      </c>
    </row>
    <row r="80">
      <c r="A80" s="244">
        <v>1668.0</v>
      </c>
      <c r="B80" s="244" t="s">
        <v>200</v>
      </c>
      <c r="C80" s="244" t="s">
        <v>54</v>
      </c>
      <c r="D80" s="245">
        <v>46254.0</v>
      </c>
      <c r="E80" s="245">
        <v>46254.0</v>
      </c>
      <c r="F80" s="244" t="s">
        <v>220</v>
      </c>
      <c r="G80" s="247"/>
      <c r="H80" s="247" t="s">
        <v>373</v>
      </c>
      <c r="I80" s="244" t="s">
        <v>1010</v>
      </c>
    </row>
    <row r="81">
      <c r="A81" s="244">
        <v>1679.0</v>
      </c>
      <c r="B81" s="244" t="s">
        <v>124</v>
      </c>
      <c r="C81" s="244" t="s">
        <v>68</v>
      </c>
      <c r="D81" s="245">
        <v>46254.0</v>
      </c>
      <c r="E81" s="245">
        <v>46255.0</v>
      </c>
      <c r="F81" s="244" t="s">
        <v>220</v>
      </c>
      <c r="G81" s="247"/>
      <c r="H81" s="244" t="s">
        <v>373</v>
      </c>
      <c r="I81" s="244" t="s">
        <v>1013</v>
      </c>
    </row>
    <row r="82">
      <c r="A82" s="244">
        <v>1690.0</v>
      </c>
      <c r="B82" s="244" t="s">
        <v>201</v>
      </c>
      <c r="C82" s="244" t="s">
        <v>54</v>
      </c>
      <c r="D82" s="245">
        <v>46254.0</v>
      </c>
      <c r="E82" s="245">
        <v>46254.0</v>
      </c>
      <c r="F82" s="244" t="s">
        <v>220</v>
      </c>
      <c r="G82" s="246"/>
      <c r="H82" s="244" t="s">
        <v>373</v>
      </c>
      <c r="I82" s="244" t="s">
        <v>201</v>
      </c>
    </row>
    <row r="83">
      <c r="A83" s="244">
        <v>1693.0</v>
      </c>
      <c r="B83" s="244" t="s">
        <v>202</v>
      </c>
      <c r="C83" s="244" t="s">
        <v>68</v>
      </c>
      <c r="D83" s="245">
        <v>46254.0</v>
      </c>
      <c r="E83" s="245">
        <v>46255.0</v>
      </c>
      <c r="F83" s="244" t="s">
        <v>220</v>
      </c>
      <c r="G83" s="246"/>
      <c r="H83" s="244" t="s">
        <v>373</v>
      </c>
      <c r="I83" s="244" t="s">
        <v>1014</v>
      </c>
    </row>
    <row r="84">
      <c r="A84" s="244" t="s">
        <v>204</v>
      </c>
      <c r="B84" s="244" t="s">
        <v>202</v>
      </c>
      <c r="C84" s="244" t="s">
        <v>68</v>
      </c>
      <c r="D84" s="245">
        <v>46254.0</v>
      </c>
      <c r="E84" s="245">
        <v>46255.0</v>
      </c>
      <c r="F84" s="244" t="s">
        <v>220</v>
      </c>
      <c r="G84" s="246"/>
      <c r="H84" s="244" t="s">
        <v>373</v>
      </c>
      <c r="I84" s="244" t="s">
        <v>1014</v>
      </c>
    </row>
    <row r="85">
      <c r="A85" s="244">
        <v>1726.0</v>
      </c>
      <c r="B85" s="244" t="s">
        <v>190</v>
      </c>
      <c r="C85" s="244" t="s">
        <v>54</v>
      </c>
      <c r="D85" s="245">
        <v>46254.0</v>
      </c>
      <c r="E85" s="245">
        <v>46254.0</v>
      </c>
      <c r="F85" s="244" t="s">
        <v>220</v>
      </c>
      <c r="G85" s="247"/>
      <c r="H85" s="244" t="s">
        <v>373</v>
      </c>
      <c r="I85" s="244"/>
    </row>
    <row r="86">
      <c r="A86" s="244">
        <v>1707.0</v>
      </c>
      <c r="B86" s="244" t="s">
        <v>206</v>
      </c>
      <c r="C86" s="244" t="s">
        <v>72</v>
      </c>
      <c r="D86" s="245">
        <v>46258.0</v>
      </c>
      <c r="E86" s="245">
        <v>46258.0</v>
      </c>
      <c r="F86" s="244" t="s">
        <v>220</v>
      </c>
      <c r="G86" s="246"/>
      <c r="H86" s="244" t="s">
        <v>373</v>
      </c>
      <c r="I86" s="244" t="s">
        <v>206</v>
      </c>
    </row>
    <row r="87">
      <c r="A87" s="244">
        <v>1673.0</v>
      </c>
      <c r="B87" s="244" t="s">
        <v>208</v>
      </c>
      <c r="C87" s="244" t="s">
        <v>72</v>
      </c>
      <c r="D87" s="245">
        <v>46258.0</v>
      </c>
      <c r="E87" s="245">
        <v>46259.0</v>
      </c>
      <c r="F87" s="244" t="s">
        <v>220</v>
      </c>
      <c r="G87" s="244" t="s">
        <v>2393</v>
      </c>
      <c r="H87" s="244" t="s">
        <v>220</v>
      </c>
      <c r="I87" s="244" t="s">
        <v>1018</v>
      </c>
    </row>
    <row r="88">
      <c r="A88" s="244">
        <v>1682.0</v>
      </c>
      <c r="B88" s="244" t="s">
        <v>209</v>
      </c>
      <c r="C88" s="244" t="s">
        <v>68</v>
      </c>
      <c r="D88" s="245">
        <v>46259.0</v>
      </c>
      <c r="E88" s="245">
        <v>46260.0</v>
      </c>
      <c r="F88" s="244" t="s">
        <v>220</v>
      </c>
      <c r="G88" s="246"/>
      <c r="H88" s="244" t="s">
        <v>373</v>
      </c>
      <c r="I88" s="244" t="s">
        <v>1019</v>
      </c>
    </row>
    <row r="89">
      <c r="A89" s="244">
        <v>1685.0</v>
      </c>
      <c r="B89" s="244" t="s">
        <v>211</v>
      </c>
      <c r="C89" s="244" t="s">
        <v>72</v>
      </c>
      <c r="D89" s="245">
        <v>46259.0</v>
      </c>
      <c r="E89" s="245">
        <v>46259.0</v>
      </c>
      <c r="F89" s="244" t="s">
        <v>220</v>
      </c>
      <c r="G89" s="246">
        <v>46252.0</v>
      </c>
      <c r="H89" s="244" t="s">
        <v>220</v>
      </c>
      <c r="I89" s="244" t="s">
        <v>1021</v>
      </c>
    </row>
    <row r="90">
      <c r="A90" s="244">
        <v>1680.0</v>
      </c>
      <c r="B90" s="244" t="s">
        <v>213</v>
      </c>
      <c r="C90" s="244" t="s">
        <v>68</v>
      </c>
      <c r="D90" s="245">
        <v>46261.0</v>
      </c>
      <c r="E90" s="245">
        <v>46261.0</v>
      </c>
      <c r="F90" s="244" t="s">
        <v>220</v>
      </c>
      <c r="G90" s="246">
        <v>46261.0</v>
      </c>
      <c r="H90" s="244" t="s">
        <v>220</v>
      </c>
      <c r="I90" s="244" t="s">
        <v>1023</v>
      </c>
    </row>
    <row r="91">
      <c r="A91" s="244">
        <v>1694.0</v>
      </c>
      <c r="B91" s="244" t="s">
        <v>215</v>
      </c>
      <c r="C91" s="244" t="s">
        <v>72</v>
      </c>
      <c r="D91" s="245">
        <v>46261.0</v>
      </c>
      <c r="E91" s="245">
        <v>46261.0</v>
      </c>
      <c r="F91" s="244" t="s">
        <v>220</v>
      </c>
      <c r="G91" s="246">
        <v>46238.0</v>
      </c>
      <c r="H91" s="244" t="s">
        <v>220</v>
      </c>
      <c r="I91" s="244" t="s">
        <v>1024</v>
      </c>
    </row>
    <row r="92">
      <c r="A92" s="244">
        <v>1644.0</v>
      </c>
      <c r="B92" s="244" t="s">
        <v>217</v>
      </c>
      <c r="C92" s="244" t="s">
        <v>68</v>
      </c>
      <c r="D92" s="245">
        <v>46265.0</v>
      </c>
      <c r="E92" s="245">
        <v>46265.0</v>
      </c>
      <c r="F92" s="244" t="s">
        <v>220</v>
      </c>
      <c r="G92" s="246"/>
      <c r="H92" s="244" t="s">
        <v>373</v>
      </c>
      <c r="I92" s="244" t="s">
        <v>1025</v>
      </c>
    </row>
    <row r="93">
      <c r="A93" s="244">
        <v>1681.0</v>
      </c>
      <c r="B93" s="244" t="s">
        <v>218</v>
      </c>
      <c r="C93" s="244" t="s">
        <v>72</v>
      </c>
      <c r="D93" s="245">
        <v>46265.0</v>
      </c>
      <c r="E93" s="245">
        <v>46265.0</v>
      </c>
      <c r="F93" s="244" t="s">
        <v>220</v>
      </c>
      <c r="G93" s="244" t="s">
        <v>2496</v>
      </c>
      <c r="H93" s="244" t="s">
        <v>220</v>
      </c>
      <c r="I93" s="244" t="s">
        <v>1028</v>
      </c>
    </row>
    <row r="94">
      <c r="A94" s="244">
        <v>1701.0</v>
      </c>
      <c r="B94" s="244" t="s">
        <v>221</v>
      </c>
      <c r="C94" s="244" t="s">
        <v>68</v>
      </c>
      <c r="D94" s="245">
        <v>46265.0</v>
      </c>
      <c r="E94" s="245">
        <v>46265.0</v>
      </c>
      <c r="F94" s="244" t="s">
        <v>220</v>
      </c>
      <c r="G94" s="246"/>
      <c r="H94" s="244" t="s">
        <v>373</v>
      </c>
      <c r="I94" s="244" t="s">
        <v>1029</v>
      </c>
    </row>
    <row r="95">
      <c r="A95" s="244">
        <v>1548.0</v>
      </c>
      <c r="B95" s="244" t="s">
        <v>222</v>
      </c>
      <c r="C95" s="244" t="s">
        <v>68</v>
      </c>
      <c r="D95" s="245">
        <v>46266.0</v>
      </c>
      <c r="E95" s="245">
        <v>46266.0</v>
      </c>
      <c r="F95" s="244" t="s">
        <v>220</v>
      </c>
      <c r="G95" s="246"/>
      <c r="H95" s="244" t="s">
        <v>373</v>
      </c>
      <c r="I95" s="244" t="s">
        <v>1032</v>
      </c>
    </row>
    <row r="96">
      <c r="A96" s="244">
        <v>1685.0</v>
      </c>
      <c r="B96" s="244" t="s">
        <v>224</v>
      </c>
      <c r="C96" s="244" t="s">
        <v>72</v>
      </c>
      <c r="D96" s="245">
        <v>46266.0</v>
      </c>
      <c r="E96" s="245">
        <v>46266.0</v>
      </c>
      <c r="F96" s="244" t="s">
        <v>220</v>
      </c>
      <c r="G96" s="246">
        <v>46259.0</v>
      </c>
      <c r="H96" s="244" t="s">
        <v>220</v>
      </c>
      <c r="I96" s="244" t="s">
        <v>1021</v>
      </c>
    </row>
    <row r="97">
      <c r="A97" s="244">
        <v>1667.0</v>
      </c>
      <c r="B97" s="244" t="s">
        <v>225</v>
      </c>
      <c r="C97" s="244" t="s">
        <v>68</v>
      </c>
      <c r="D97" s="245">
        <v>46267.0</v>
      </c>
      <c r="E97" s="245">
        <v>46267.0</v>
      </c>
      <c r="F97" s="244" t="s">
        <v>220</v>
      </c>
      <c r="G97" s="246"/>
      <c r="H97" s="247" t="s">
        <v>373</v>
      </c>
      <c r="I97" s="244" t="s">
        <v>1033</v>
      </c>
    </row>
    <row r="98">
      <c r="A98" s="244">
        <v>1723.0</v>
      </c>
      <c r="B98" s="244" t="s">
        <v>226</v>
      </c>
      <c r="C98" s="244" t="s">
        <v>72</v>
      </c>
      <c r="D98" s="245">
        <v>46268.0</v>
      </c>
      <c r="E98" s="245">
        <v>46268.0</v>
      </c>
      <c r="F98" s="244" t="s">
        <v>220</v>
      </c>
      <c r="G98" s="247"/>
      <c r="H98" s="244" t="s">
        <v>373</v>
      </c>
      <c r="I98" s="244" t="s">
        <v>1036</v>
      </c>
    </row>
    <row r="99">
      <c r="A99" s="244">
        <v>1716.0</v>
      </c>
      <c r="B99" s="244" t="s">
        <v>154</v>
      </c>
      <c r="C99" s="244" t="s">
        <v>72</v>
      </c>
      <c r="D99" s="245">
        <v>46269.0</v>
      </c>
      <c r="E99" s="245">
        <v>46269.0</v>
      </c>
      <c r="F99" s="244" t="s">
        <v>372</v>
      </c>
      <c r="G99" s="246"/>
      <c r="H99" s="244" t="s">
        <v>372</v>
      </c>
      <c r="I99" s="244" t="s">
        <v>1037</v>
      </c>
    </row>
    <row r="100">
      <c r="A100" s="244">
        <v>1645.0</v>
      </c>
      <c r="B100" s="244" t="s">
        <v>229</v>
      </c>
      <c r="C100" s="244" t="s">
        <v>72</v>
      </c>
      <c r="D100" s="245">
        <v>46269.0</v>
      </c>
      <c r="E100" s="245">
        <v>46269.0</v>
      </c>
      <c r="F100" s="244" t="s">
        <v>372</v>
      </c>
      <c r="G100" s="246"/>
      <c r="H100" s="244" t="s">
        <v>373</v>
      </c>
      <c r="I100" s="244" t="s">
        <v>1039</v>
      </c>
    </row>
    <row r="101">
      <c r="A101" s="244">
        <v>1695.0</v>
      </c>
      <c r="B101" s="244" t="s">
        <v>230</v>
      </c>
      <c r="C101" s="244" t="s">
        <v>72</v>
      </c>
      <c r="D101" s="245">
        <v>46272.0</v>
      </c>
      <c r="E101" s="245">
        <v>46272.0</v>
      </c>
      <c r="F101" s="244" t="s">
        <v>220</v>
      </c>
      <c r="G101" s="246"/>
      <c r="H101" s="244" t="s">
        <v>373</v>
      </c>
      <c r="I101" s="244" t="s">
        <v>1041</v>
      </c>
    </row>
    <row r="102">
      <c r="A102" s="244">
        <v>1700.0</v>
      </c>
      <c r="B102" s="244" t="s">
        <v>231</v>
      </c>
      <c r="C102" s="244" t="s">
        <v>72</v>
      </c>
      <c r="D102" s="245">
        <v>46272.0</v>
      </c>
      <c r="E102" s="245">
        <v>46272.0</v>
      </c>
      <c r="F102" s="244" t="s">
        <v>220</v>
      </c>
      <c r="G102" s="246"/>
      <c r="H102" s="244" t="s">
        <v>373</v>
      </c>
      <c r="I102" s="244" t="s">
        <v>1043</v>
      </c>
    </row>
    <row r="103">
      <c r="A103" s="244">
        <v>1710.0</v>
      </c>
      <c r="B103" s="244" t="s">
        <v>232</v>
      </c>
      <c r="C103" s="244" t="s">
        <v>72</v>
      </c>
      <c r="D103" s="245">
        <v>46272.0</v>
      </c>
      <c r="E103" s="245">
        <v>46272.0</v>
      </c>
      <c r="F103" s="244" t="s">
        <v>220</v>
      </c>
      <c r="G103" s="246">
        <v>46254.0</v>
      </c>
      <c r="H103" s="244" t="s">
        <v>220</v>
      </c>
      <c r="I103" s="244" t="s">
        <v>1044</v>
      </c>
    </row>
    <row r="104">
      <c r="A104" s="244">
        <v>1725.0</v>
      </c>
      <c r="B104" s="244" t="s">
        <v>233</v>
      </c>
      <c r="C104" s="244" t="s">
        <v>72</v>
      </c>
      <c r="D104" s="245">
        <v>46272.0</v>
      </c>
      <c r="E104" s="245">
        <v>46272.0</v>
      </c>
      <c r="F104" s="244" t="s">
        <v>372</v>
      </c>
      <c r="G104" s="247"/>
      <c r="H104" s="244" t="s">
        <v>373</v>
      </c>
      <c r="I104" s="244" t="s">
        <v>1046</v>
      </c>
    </row>
    <row r="105">
      <c r="A105" s="244">
        <v>1692.0</v>
      </c>
      <c r="B105" s="244" t="s">
        <v>234</v>
      </c>
      <c r="C105" s="244" t="s">
        <v>72</v>
      </c>
      <c r="D105" s="245">
        <v>46272.0</v>
      </c>
      <c r="E105" s="245">
        <v>46272.0</v>
      </c>
      <c r="F105" s="244" t="s">
        <v>220</v>
      </c>
      <c r="G105" s="246"/>
      <c r="H105" s="244" t="s">
        <v>373</v>
      </c>
      <c r="I105" s="244" t="s">
        <v>1048</v>
      </c>
    </row>
    <row r="106">
      <c r="A106" s="244">
        <v>1685.0</v>
      </c>
      <c r="B106" s="244" t="s">
        <v>235</v>
      </c>
      <c r="C106" s="244" t="s">
        <v>72</v>
      </c>
      <c r="D106" s="245">
        <v>46273.0</v>
      </c>
      <c r="E106" s="245">
        <v>46273.0</v>
      </c>
      <c r="F106" s="244" t="s">
        <v>220</v>
      </c>
      <c r="G106" s="246">
        <v>46266.0</v>
      </c>
      <c r="H106" s="244" t="s">
        <v>220</v>
      </c>
      <c r="I106" s="244" t="s">
        <v>1021</v>
      </c>
    </row>
    <row r="107">
      <c r="A107" s="244">
        <v>1699.0</v>
      </c>
      <c r="B107" s="244" t="s">
        <v>236</v>
      </c>
      <c r="C107" s="244" t="s">
        <v>72</v>
      </c>
      <c r="D107" s="245">
        <v>46273.0</v>
      </c>
      <c r="E107" s="245">
        <v>46273.0</v>
      </c>
      <c r="F107" s="244" t="s">
        <v>220</v>
      </c>
      <c r="G107" s="246">
        <v>46258.0</v>
      </c>
      <c r="H107" s="244" t="s">
        <v>220</v>
      </c>
      <c r="I107" s="244" t="s">
        <v>1050</v>
      </c>
    </row>
    <row r="108">
      <c r="A108" s="244">
        <v>1722.0</v>
      </c>
      <c r="B108" s="244" t="s">
        <v>238</v>
      </c>
      <c r="C108" s="244" t="s">
        <v>72</v>
      </c>
      <c r="D108" s="245">
        <v>46274.0</v>
      </c>
      <c r="E108" s="245">
        <v>46274.0</v>
      </c>
      <c r="F108" s="244" t="s">
        <v>220</v>
      </c>
      <c r="G108" s="247"/>
      <c r="H108" s="244" t="s">
        <v>373</v>
      </c>
      <c r="I108" s="244" t="s">
        <v>1051</v>
      </c>
    </row>
    <row r="109">
      <c r="A109" s="244">
        <v>1621.0</v>
      </c>
      <c r="B109" s="244" t="s">
        <v>239</v>
      </c>
      <c r="C109" s="244" t="s">
        <v>72</v>
      </c>
      <c r="D109" s="245">
        <v>46275.0</v>
      </c>
      <c r="E109" s="245">
        <v>46275.0</v>
      </c>
      <c r="F109" s="244" t="s">
        <v>372</v>
      </c>
      <c r="G109" s="244"/>
      <c r="H109" s="244" t="s">
        <v>372</v>
      </c>
      <c r="I109" s="244" t="s">
        <v>1052</v>
      </c>
    </row>
    <row r="110">
      <c r="A110" s="244">
        <v>1686.0</v>
      </c>
      <c r="B110" s="244" t="s">
        <v>240</v>
      </c>
      <c r="C110" s="244" t="s">
        <v>72</v>
      </c>
      <c r="D110" s="245">
        <v>46275.0</v>
      </c>
      <c r="E110" s="245">
        <v>46275.0</v>
      </c>
      <c r="F110" s="244" t="s">
        <v>220</v>
      </c>
      <c r="G110" s="246">
        <v>46260.0</v>
      </c>
      <c r="H110" s="244" t="s">
        <v>220</v>
      </c>
      <c r="I110" s="244" t="s">
        <v>1054</v>
      </c>
    </row>
    <row r="111">
      <c r="A111" s="244">
        <v>1724.0</v>
      </c>
      <c r="B111" s="244" t="s">
        <v>242</v>
      </c>
      <c r="C111" s="244" t="s">
        <v>72</v>
      </c>
      <c r="D111" s="245">
        <v>46275.0</v>
      </c>
      <c r="E111" s="245">
        <v>46275.0</v>
      </c>
      <c r="F111" s="244" t="s">
        <v>220</v>
      </c>
      <c r="G111" s="244" t="s">
        <v>2098</v>
      </c>
      <c r="H111" s="244" t="s">
        <v>372</v>
      </c>
      <c r="I111" s="244" t="s">
        <v>1056</v>
      </c>
    </row>
    <row r="112">
      <c r="A112" s="244">
        <v>1559.0</v>
      </c>
      <c r="B112" s="244" t="s">
        <v>244</v>
      </c>
      <c r="C112" s="244" t="s">
        <v>72</v>
      </c>
      <c r="D112" s="245">
        <v>46279.0</v>
      </c>
      <c r="E112" s="245">
        <v>46280.0</v>
      </c>
      <c r="F112" s="244" t="s">
        <v>220</v>
      </c>
      <c r="G112" s="246"/>
      <c r="H112" s="244" t="s">
        <v>373</v>
      </c>
      <c r="I112" s="244" t="s">
        <v>1057</v>
      </c>
    </row>
    <row r="113">
      <c r="A113" s="244">
        <v>1697.0</v>
      </c>
      <c r="B113" s="244" t="s">
        <v>247</v>
      </c>
      <c r="C113" s="244" t="s">
        <v>72</v>
      </c>
      <c r="D113" s="245">
        <v>46280.0</v>
      </c>
      <c r="E113" s="245">
        <v>46280.0</v>
      </c>
      <c r="F113" s="244" t="s">
        <v>372</v>
      </c>
      <c r="G113" s="246"/>
      <c r="H113" s="244" t="s">
        <v>372</v>
      </c>
      <c r="I113" s="244" t="s">
        <v>1059</v>
      </c>
    </row>
    <row r="114">
      <c r="A114" s="244">
        <v>1718.0</v>
      </c>
      <c r="B114" s="244" t="s">
        <v>248</v>
      </c>
      <c r="C114" s="244" t="s">
        <v>72</v>
      </c>
      <c r="D114" s="245">
        <v>46280.0</v>
      </c>
      <c r="E114" s="245">
        <v>46280.0</v>
      </c>
      <c r="F114" s="244" t="s">
        <v>372</v>
      </c>
      <c r="G114" s="246">
        <v>46267.0</v>
      </c>
      <c r="H114" s="244" t="s">
        <v>220</v>
      </c>
      <c r="I114" s="244" t="s">
        <v>1060</v>
      </c>
    </row>
    <row r="115">
      <c r="A115" s="244">
        <v>1709.0</v>
      </c>
      <c r="B115" s="244" t="s">
        <v>250</v>
      </c>
      <c r="C115" s="244" t="s">
        <v>72</v>
      </c>
      <c r="D115" s="245">
        <v>46280.0</v>
      </c>
      <c r="E115" s="245">
        <v>46280.0</v>
      </c>
      <c r="F115" s="244" t="s">
        <v>372</v>
      </c>
      <c r="G115" s="246"/>
      <c r="H115" s="244" t="s">
        <v>373</v>
      </c>
      <c r="I115" s="244" t="s">
        <v>1062</v>
      </c>
    </row>
    <row r="116">
      <c r="A116" s="244">
        <v>1505.0</v>
      </c>
      <c r="B116" s="244" t="s">
        <v>252</v>
      </c>
      <c r="C116" s="244" t="s">
        <v>72</v>
      </c>
      <c r="D116" s="245">
        <v>46281.0</v>
      </c>
      <c r="E116" s="245">
        <v>46281.0</v>
      </c>
      <c r="F116" s="244" t="s">
        <v>220</v>
      </c>
      <c r="G116" s="246"/>
      <c r="H116" s="244" t="s">
        <v>373</v>
      </c>
      <c r="I116" s="244" t="s">
        <v>1064</v>
      </c>
    </row>
    <row r="117">
      <c r="A117" s="244">
        <v>1691.0</v>
      </c>
      <c r="B117" s="244" t="s">
        <v>253</v>
      </c>
      <c r="C117" s="244" t="s">
        <v>72</v>
      </c>
      <c r="D117" s="245">
        <v>46282.0</v>
      </c>
      <c r="E117" s="245">
        <v>46282.0</v>
      </c>
      <c r="F117" s="244" t="s">
        <v>372</v>
      </c>
      <c r="G117" s="246"/>
      <c r="H117" s="244" t="s">
        <v>373</v>
      </c>
      <c r="I117" s="244" t="s">
        <v>1054</v>
      </c>
    </row>
    <row r="118">
      <c r="A118" s="244">
        <v>1706.0</v>
      </c>
      <c r="B118" s="244" t="s">
        <v>254</v>
      </c>
      <c r="C118" s="244" t="s">
        <v>72</v>
      </c>
      <c r="D118" s="245">
        <v>46282.0</v>
      </c>
      <c r="E118" s="245">
        <v>46282.0</v>
      </c>
      <c r="F118" s="244" t="s">
        <v>372</v>
      </c>
      <c r="G118" s="246"/>
      <c r="H118" s="244" t="s">
        <v>373</v>
      </c>
      <c r="I118" s="244" t="s">
        <v>1066</v>
      </c>
    </row>
    <row r="119">
      <c r="A119" s="244">
        <v>1717.0</v>
      </c>
      <c r="B119" s="244" t="s">
        <v>257</v>
      </c>
      <c r="C119" s="244" t="s">
        <v>72</v>
      </c>
      <c r="D119" s="245">
        <v>46282.0</v>
      </c>
      <c r="E119" s="245">
        <v>46282.0</v>
      </c>
      <c r="F119" s="244" t="s">
        <v>372</v>
      </c>
      <c r="G119" s="246"/>
      <c r="H119" s="244" t="s">
        <v>373</v>
      </c>
      <c r="I119" s="244" t="s">
        <v>1068</v>
      </c>
    </row>
    <row r="120">
      <c r="A120" s="244">
        <v>1652.0</v>
      </c>
      <c r="B120" s="244" t="s">
        <v>258</v>
      </c>
      <c r="C120" s="244" t="s">
        <v>72</v>
      </c>
      <c r="D120" s="245">
        <v>46286.0</v>
      </c>
      <c r="E120" s="245">
        <v>46286.0</v>
      </c>
      <c r="F120" s="244" t="s">
        <v>220</v>
      </c>
      <c r="G120" s="246"/>
      <c r="H120" s="244" t="s">
        <v>373</v>
      </c>
      <c r="I120" s="244" t="s">
        <v>1069</v>
      </c>
    </row>
    <row r="121">
      <c r="A121" s="244">
        <v>1361.0</v>
      </c>
      <c r="B121" s="244" t="s">
        <v>259</v>
      </c>
      <c r="C121" s="244" t="s">
        <v>72</v>
      </c>
      <c r="D121" s="245">
        <v>46287.0</v>
      </c>
      <c r="E121" s="245">
        <v>46287.0</v>
      </c>
      <c r="F121" s="244" t="s">
        <v>220</v>
      </c>
      <c r="G121" s="246"/>
      <c r="H121" s="244" t="s">
        <v>373</v>
      </c>
      <c r="I121" s="244" t="s">
        <v>1071</v>
      </c>
    </row>
    <row r="122">
      <c r="A122" s="244">
        <v>1719.0</v>
      </c>
      <c r="B122" s="244" t="s">
        <v>260</v>
      </c>
      <c r="C122" s="244" t="s">
        <v>72</v>
      </c>
      <c r="D122" s="245">
        <v>46289.0</v>
      </c>
      <c r="E122" s="245">
        <v>46289.0</v>
      </c>
      <c r="F122" s="244" t="s">
        <v>372</v>
      </c>
      <c r="G122" s="246"/>
      <c r="H122" s="244" t="s">
        <v>372</v>
      </c>
      <c r="I122" s="244" t="s">
        <v>1074</v>
      </c>
    </row>
    <row r="123">
      <c r="A123" s="244">
        <v>1721.0</v>
      </c>
      <c r="B123" s="244" t="s">
        <v>262</v>
      </c>
      <c r="C123" s="244" t="s">
        <v>72</v>
      </c>
      <c r="D123" s="245">
        <v>46289.0</v>
      </c>
      <c r="E123" s="245">
        <v>46290.0</v>
      </c>
      <c r="F123" s="244" t="s">
        <v>220</v>
      </c>
      <c r="G123" s="247"/>
      <c r="H123" s="244" t="s">
        <v>373</v>
      </c>
      <c r="I123" s="244" t="s">
        <v>1076</v>
      </c>
    </row>
    <row r="124">
      <c r="A124" s="244">
        <v>1665.0</v>
      </c>
      <c r="B124" s="244" t="s">
        <v>263</v>
      </c>
      <c r="C124" s="244" t="s">
        <v>72</v>
      </c>
      <c r="D124" s="245">
        <v>46294.0</v>
      </c>
      <c r="E124" s="245">
        <v>46294.0</v>
      </c>
      <c r="F124" s="244" t="s">
        <v>220</v>
      </c>
      <c r="G124" s="246"/>
      <c r="H124" s="244" t="s">
        <v>373</v>
      </c>
      <c r="I124" s="244" t="s">
        <v>1077</v>
      </c>
    </row>
    <row r="125">
      <c r="A125" s="244">
        <v>1666.0</v>
      </c>
      <c r="B125" s="244" t="s">
        <v>264</v>
      </c>
      <c r="C125" s="244" t="s">
        <v>68</v>
      </c>
      <c r="D125" s="245">
        <v>46295.0</v>
      </c>
      <c r="E125" s="245">
        <v>46295.0</v>
      </c>
      <c r="F125" s="244" t="s">
        <v>220</v>
      </c>
      <c r="G125" s="246">
        <v>46254.0</v>
      </c>
      <c r="H125" s="244" t="s">
        <v>220</v>
      </c>
      <c r="I125" s="244" t="s">
        <v>1079</v>
      </c>
    </row>
    <row r="126">
      <c r="A126" s="244">
        <v>1727.0</v>
      </c>
      <c r="B126" s="244" t="s">
        <v>265</v>
      </c>
      <c r="C126" s="244" t="s">
        <v>72</v>
      </c>
      <c r="D126" s="245">
        <v>46295.0</v>
      </c>
      <c r="E126" s="245">
        <v>46295.0</v>
      </c>
      <c r="F126" s="244" t="s">
        <v>372</v>
      </c>
      <c r="G126" s="247"/>
      <c r="H126" s="244" t="s">
        <v>372</v>
      </c>
      <c r="I126" s="244" t="s">
        <v>1080</v>
      </c>
    </row>
    <row r="127">
      <c r="A127" s="244">
        <v>1711.0</v>
      </c>
      <c r="B127" s="244" t="s">
        <v>267</v>
      </c>
      <c r="C127" s="244" t="s">
        <v>72</v>
      </c>
      <c r="D127" s="245">
        <v>46296.0</v>
      </c>
      <c r="E127" s="245">
        <v>46296.0</v>
      </c>
      <c r="F127" s="244" t="s">
        <v>372</v>
      </c>
      <c r="G127" s="246"/>
      <c r="H127" s="244" t="s">
        <v>373</v>
      </c>
      <c r="I127" s="244" t="s">
        <v>1081</v>
      </c>
    </row>
    <row r="128">
      <c r="A128" s="244">
        <v>1720.0</v>
      </c>
      <c r="B128" s="244" t="s">
        <v>268</v>
      </c>
      <c r="C128" s="244" t="s">
        <v>72</v>
      </c>
      <c r="D128" s="245">
        <v>46300.0</v>
      </c>
      <c r="E128" s="245">
        <v>46300.0</v>
      </c>
      <c r="F128" s="244" t="s">
        <v>372</v>
      </c>
      <c r="G128" s="246"/>
      <c r="H128" s="244" t="s">
        <v>373</v>
      </c>
      <c r="I128" s="244" t="s">
        <v>1083</v>
      </c>
    </row>
    <row r="129">
      <c r="A129" s="244">
        <v>1675.0</v>
      </c>
      <c r="B129" s="244" t="s">
        <v>270</v>
      </c>
      <c r="C129" s="244" t="s">
        <v>72</v>
      </c>
      <c r="D129" s="245">
        <v>46309.0</v>
      </c>
      <c r="E129" s="245">
        <v>46310.0</v>
      </c>
      <c r="F129" s="247" t="s">
        <v>372</v>
      </c>
      <c r="G129" s="247"/>
      <c r="H129" s="247" t="s">
        <v>373</v>
      </c>
      <c r="I129" s="244" t="s">
        <v>1085</v>
      </c>
    </row>
    <row r="130">
      <c r="A130" s="244">
        <v>1712.0</v>
      </c>
      <c r="B130" s="244" t="s">
        <v>271</v>
      </c>
      <c r="C130" s="244" t="s">
        <v>68</v>
      </c>
      <c r="D130" s="244" t="s">
        <v>272</v>
      </c>
      <c r="E130" s="244" t="s">
        <v>272</v>
      </c>
      <c r="F130" s="244" t="s">
        <v>372</v>
      </c>
      <c r="G130" s="246"/>
      <c r="H130" s="244" t="s">
        <v>372</v>
      </c>
      <c r="I130" s="244" t="s">
        <v>1087</v>
      </c>
    </row>
    <row r="131">
      <c r="A131" s="244">
        <v>1629.0</v>
      </c>
      <c r="B131" s="244" t="s">
        <v>273</v>
      </c>
      <c r="C131" s="244" t="s">
        <v>72</v>
      </c>
      <c r="D131" s="245" t="s">
        <v>272</v>
      </c>
      <c r="E131" s="245" t="s">
        <v>272</v>
      </c>
      <c r="F131" s="244" t="s">
        <v>372</v>
      </c>
      <c r="G131" s="246">
        <v>46201.0</v>
      </c>
      <c r="H131" s="244" t="s">
        <v>220</v>
      </c>
      <c r="I131" s="244" t="s">
        <v>1090</v>
      </c>
    </row>
    <row r="132">
      <c r="A132" s="244">
        <v>1632.0</v>
      </c>
      <c r="B132" s="244" t="s">
        <v>275</v>
      </c>
      <c r="C132" s="244" t="s">
        <v>72</v>
      </c>
      <c r="D132" s="244" t="s">
        <v>272</v>
      </c>
      <c r="E132" s="244" t="s">
        <v>272</v>
      </c>
      <c r="F132" s="244" t="s">
        <v>372</v>
      </c>
      <c r="G132" s="246"/>
      <c r="H132" s="244" t="s">
        <v>372</v>
      </c>
      <c r="I132" s="244" t="s">
        <v>1091</v>
      </c>
    </row>
    <row r="133">
      <c r="A133" s="244">
        <v>1658.0</v>
      </c>
      <c r="B133" s="244" t="s">
        <v>276</v>
      </c>
      <c r="C133" s="244" t="s">
        <v>72</v>
      </c>
      <c r="D133" s="245" t="s">
        <v>272</v>
      </c>
      <c r="E133" s="245" t="s">
        <v>272</v>
      </c>
      <c r="F133" s="244" t="s">
        <v>372</v>
      </c>
      <c r="G133" s="246"/>
      <c r="H133" s="244" t="s">
        <v>373</v>
      </c>
      <c r="I133" s="244" t="s">
        <v>1093</v>
      </c>
    </row>
    <row r="134">
      <c r="A134" s="244">
        <v>1676.0</v>
      </c>
      <c r="B134" s="244" t="s">
        <v>277</v>
      </c>
      <c r="C134" s="244" t="s">
        <v>72</v>
      </c>
      <c r="D134" s="244" t="s">
        <v>272</v>
      </c>
      <c r="E134" s="244" t="s">
        <v>272</v>
      </c>
      <c r="F134" s="244" t="s">
        <v>372</v>
      </c>
      <c r="G134" s="247"/>
      <c r="H134" s="247" t="s">
        <v>373</v>
      </c>
      <c r="I134" s="244" t="s">
        <v>1096</v>
      </c>
    </row>
    <row r="135">
      <c r="A135" s="244">
        <v>1728.0</v>
      </c>
      <c r="B135" s="244" t="s">
        <v>278</v>
      </c>
      <c r="C135" s="244" t="s">
        <v>72</v>
      </c>
      <c r="D135" s="245">
        <v>46279.0</v>
      </c>
      <c r="E135" s="245">
        <v>46279.0</v>
      </c>
      <c r="F135" s="244" t="s">
        <v>372</v>
      </c>
      <c r="G135" s="247"/>
      <c r="H135" s="244" t="s">
        <v>373</v>
      </c>
      <c r="I135" s="244" t="s">
        <v>1097</v>
      </c>
    </row>
    <row r="136">
      <c r="A136" s="244">
        <v>1678.0</v>
      </c>
      <c r="B136" s="244" t="s">
        <v>279</v>
      </c>
      <c r="C136" s="244" t="s">
        <v>54</v>
      </c>
      <c r="D136" s="244" t="s">
        <v>280</v>
      </c>
      <c r="E136" s="244" t="s">
        <v>280</v>
      </c>
      <c r="F136" s="244" t="s">
        <v>220</v>
      </c>
      <c r="G136" s="244" t="s">
        <v>2504</v>
      </c>
      <c r="H136" s="244" t="s">
        <v>220</v>
      </c>
      <c r="I136" s="244" t="s">
        <v>1098</v>
      </c>
    </row>
    <row r="137">
      <c r="A137" s="244">
        <v>184.0</v>
      </c>
      <c r="B137" s="249" t="s">
        <v>22</v>
      </c>
      <c r="C137" s="244" t="s">
        <v>54</v>
      </c>
      <c r="D137" s="245"/>
      <c r="E137" s="245">
        <v>44851.0</v>
      </c>
      <c r="F137" s="244"/>
      <c r="G137" s="244"/>
      <c r="H137" s="244"/>
      <c r="I137" s="249" t="s">
        <v>1101</v>
      </c>
    </row>
    <row r="138">
      <c r="A138" s="244">
        <v>186.0</v>
      </c>
      <c r="B138" s="249" t="s">
        <v>33</v>
      </c>
      <c r="C138" s="244" t="s">
        <v>54</v>
      </c>
      <c r="D138" s="245"/>
      <c r="E138" s="245">
        <v>44833.0</v>
      </c>
      <c r="F138" s="244"/>
      <c r="G138" s="244"/>
      <c r="H138" s="244"/>
      <c r="I138" s="249" t="s">
        <v>738</v>
      </c>
    </row>
    <row r="139">
      <c r="A139" s="244">
        <v>199.0</v>
      </c>
      <c r="B139" s="249" t="s">
        <v>41</v>
      </c>
      <c r="C139" s="244" t="s">
        <v>54</v>
      </c>
      <c r="D139" s="245"/>
      <c r="E139" s="245">
        <v>44785.0</v>
      </c>
      <c r="F139" s="244"/>
      <c r="G139" s="244"/>
      <c r="H139" s="244"/>
      <c r="I139" s="249" t="s">
        <v>1107</v>
      </c>
    </row>
    <row r="140">
      <c r="A140" s="244">
        <v>248.0</v>
      </c>
      <c r="B140" s="249" t="s">
        <v>61</v>
      </c>
      <c r="C140" s="244" t="s">
        <v>54</v>
      </c>
      <c r="D140" s="245"/>
      <c r="E140" s="245">
        <v>44854.0</v>
      </c>
      <c r="F140" s="244"/>
      <c r="G140" s="244"/>
      <c r="H140" s="244"/>
      <c r="I140" s="249" t="s">
        <v>1110</v>
      </c>
    </row>
    <row r="141">
      <c r="A141" s="244">
        <v>259.0</v>
      </c>
      <c r="B141" s="249" t="s">
        <v>70</v>
      </c>
      <c r="C141" s="244" t="s">
        <v>54</v>
      </c>
      <c r="D141" s="245"/>
      <c r="E141" s="245">
        <v>44799.0</v>
      </c>
      <c r="F141" s="244"/>
      <c r="G141" s="244"/>
      <c r="H141" s="244"/>
      <c r="I141" s="249" t="s">
        <v>743</v>
      </c>
    </row>
    <row r="142">
      <c r="A142" s="244">
        <v>262.0</v>
      </c>
      <c r="B142" s="249" t="s">
        <v>77</v>
      </c>
      <c r="C142" s="244" t="s">
        <v>54</v>
      </c>
      <c r="D142" s="245"/>
      <c r="E142" s="245">
        <v>44789.0</v>
      </c>
      <c r="F142" s="244"/>
      <c r="G142" s="244"/>
      <c r="H142" s="244"/>
      <c r="I142" s="249" t="s">
        <v>675</v>
      </c>
    </row>
    <row r="143">
      <c r="A143" s="244">
        <v>263.0</v>
      </c>
      <c r="B143" s="249" t="s">
        <v>80</v>
      </c>
      <c r="C143" s="244" t="s">
        <v>54</v>
      </c>
      <c r="D143" s="245"/>
      <c r="E143" s="245"/>
      <c r="F143" s="244"/>
      <c r="G143" s="244"/>
      <c r="H143" s="244"/>
      <c r="I143" s="249" t="s">
        <v>675</v>
      </c>
    </row>
    <row r="144">
      <c r="A144" s="244">
        <v>267.0</v>
      </c>
      <c r="B144" s="249" t="s">
        <v>87</v>
      </c>
      <c r="C144" s="244" t="s">
        <v>54</v>
      </c>
      <c r="D144" s="245"/>
      <c r="E144" s="245">
        <v>44788.0</v>
      </c>
      <c r="F144" s="244"/>
      <c r="G144" s="244"/>
      <c r="H144" s="244"/>
      <c r="I144" s="249" t="s">
        <v>1118</v>
      </c>
    </row>
    <row r="145">
      <c r="A145" s="244">
        <v>269.0</v>
      </c>
      <c r="B145" s="249" t="s">
        <v>96</v>
      </c>
      <c r="C145" s="244" t="s">
        <v>54</v>
      </c>
      <c r="D145" s="245"/>
      <c r="E145" s="245">
        <v>44784.0</v>
      </c>
      <c r="F145" s="244"/>
      <c r="G145" s="244"/>
      <c r="H145" s="244"/>
      <c r="I145" s="249" t="s">
        <v>1121</v>
      </c>
    </row>
    <row r="146">
      <c r="A146" s="244">
        <v>273.0</v>
      </c>
      <c r="B146" s="249" t="s">
        <v>295</v>
      </c>
      <c r="C146" s="244" t="s">
        <v>54</v>
      </c>
      <c r="D146" s="245"/>
      <c r="E146" s="245">
        <v>44777.0</v>
      </c>
      <c r="F146" s="244"/>
      <c r="G146" s="244"/>
      <c r="H146" s="244"/>
      <c r="I146" s="244" t="s">
        <v>1123</v>
      </c>
    </row>
    <row r="147">
      <c r="A147" s="244">
        <v>274.0</v>
      </c>
      <c r="B147" s="249" t="s">
        <v>109</v>
      </c>
      <c r="C147" s="244" t="s">
        <v>54</v>
      </c>
      <c r="D147" s="245"/>
      <c r="E147" s="245">
        <v>44790.0</v>
      </c>
      <c r="F147" s="244"/>
      <c r="G147" s="244"/>
      <c r="H147" s="244"/>
      <c r="I147" s="249" t="s">
        <v>1124</v>
      </c>
    </row>
    <row r="148">
      <c r="A148" s="244">
        <v>276.0</v>
      </c>
      <c r="B148" s="249" t="s">
        <v>123</v>
      </c>
      <c r="C148" s="244" t="s">
        <v>54</v>
      </c>
      <c r="D148" s="245"/>
      <c r="E148" s="245">
        <v>44783.0</v>
      </c>
      <c r="F148" s="244"/>
      <c r="G148" s="244"/>
      <c r="H148" s="244"/>
      <c r="I148" s="249" t="s">
        <v>958</v>
      </c>
    </row>
    <row r="149">
      <c r="A149" s="244">
        <v>279.0</v>
      </c>
      <c r="B149" s="249" t="s">
        <v>131</v>
      </c>
      <c r="C149" s="244" t="s">
        <v>54</v>
      </c>
      <c r="D149" s="245"/>
      <c r="E149" s="245">
        <v>44784.0</v>
      </c>
      <c r="F149" s="244"/>
      <c r="G149" s="244"/>
      <c r="H149" s="244"/>
      <c r="I149" s="249" t="s">
        <v>1128</v>
      </c>
    </row>
    <row r="150">
      <c r="A150" s="244">
        <v>280.0</v>
      </c>
      <c r="B150" s="249" t="s">
        <v>143</v>
      </c>
      <c r="C150" s="244" t="s">
        <v>54</v>
      </c>
      <c r="D150" s="245"/>
      <c r="E150" s="245">
        <v>45022.0</v>
      </c>
      <c r="F150" s="244"/>
      <c r="G150" s="244"/>
      <c r="H150" s="244"/>
      <c r="I150" s="249" t="s">
        <v>675</v>
      </c>
    </row>
    <row r="151">
      <c r="A151" s="244">
        <v>282.0</v>
      </c>
      <c r="B151" s="249" t="s">
        <v>149</v>
      </c>
      <c r="C151" s="244" t="s">
        <v>54</v>
      </c>
      <c r="D151" s="245"/>
      <c r="E151" s="245">
        <v>44792.0</v>
      </c>
      <c r="F151" s="244"/>
      <c r="G151" s="244"/>
      <c r="H151" s="244"/>
      <c r="I151" s="249" t="s">
        <v>779</v>
      </c>
    </row>
    <row r="152">
      <c r="A152" s="244">
        <v>283.0</v>
      </c>
      <c r="B152" s="249" t="s">
        <v>319</v>
      </c>
      <c r="C152" s="244" t="s">
        <v>54</v>
      </c>
      <c r="D152" s="245"/>
      <c r="E152" s="245">
        <v>44776.0</v>
      </c>
      <c r="F152" s="244"/>
      <c r="G152" s="244"/>
      <c r="H152" s="244"/>
      <c r="I152" s="244" t="s">
        <v>1135</v>
      </c>
    </row>
    <row r="153">
      <c r="A153" s="244">
        <v>284.0</v>
      </c>
      <c r="B153" s="249" t="s">
        <v>156</v>
      </c>
      <c r="C153" s="244" t="s">
        <v>54</v>
      </c>
      <c r="D153" s="245"/>
      <c r="E153" s="245">
        <v>44782.0</v>
      </c>
      <c r="F153" s="244"/>
      <c r="G153" s="244"/>
      <c r="H153" s="244"/>
      <c r="I153" s="249" t="s">
        <v>675</v>
      </c>
    </row>
    <row r="154">
      <c r="A154" s="244">
        <v>285.0</v>
      </c>
      <c r="B154" s="249" t="s">
        <v>162</v>
      </c>
      <c r="C154" s="244" t="s">
        <v>54</v>
      </c>
      <c r="D154" s="245"/>
      <c r="E154" s="245">
        <v>44869.0</v>
      </c>
      <c r="F154" s="244"/>
      <c r="G154" s="244"/>
      <c r="H154" s="244"/>
      <c r="I154" s="249" t="s">
        <v>1140</v>
      </c>
    </row>
    <row r="155">
      <c r="A155" s="244">
        <v>287.0</v>
      </c>
      <c r="B155" s="249" t="s">
        <v>167</v>
      </c>
      <c r="C155" s="244" t="s">
        <v>54</v>
      </c>
      <c r="D155" s="245"/>
      <c r="E155" s="245"/>
      <c r="F155" s="244"/>
      <c r="G155" s="244"/>
      <c r="H155" s="244"/>
      <c r="I155" s="249" t="s">
        <v>675</v>
      </c>
    </row>
    <row r="156">
      <c r="A156" s="244">
        <v>288.0</v>
      </c>
      <c r="B156" s="249" t="s">
        <v>176</v>
      </c>
      <c r="C156" s="244" t="s">
        <v>54</v>
      </c>
      <c r="D156" s="245"/>
      <c r="E156" s="245">
        <v>44811.0</v>
      </c>
      <c r="F156" s="244"/>
      <c r="G156" s="244"/>
      <c r="H156" s="244"/>
      <c r="I156" s="249" t="s">
        <v>1144</v>
      </c>
    </row>
    <row r="157">
      <c r="A157" s="244">
        <v>289.0</v>
      </c>
      <c r="B157" s="249" t="s">
        <v>186</v>
      </c>
      <c r="C157" s="244" t="s">
        <v>54</v>
      </c>
      <c r="D157" s="245"/>
      <c r="E157" s="245">
        <v>44802.0</v>
      </c>
      <c r="F157" s="244"/>
      <c r="G157" s="244"/>
      <c r="H157" s="244"/>
      <c r="I157" s="249" t="s">
        <v>675</v>
      </c>
    </row>
    <row r="158">
      <c r="A158" s="244">
        <v>290.0</v>
      </c>
      <c r="B158" s="249" t="s">
        <v>194</v>
      </c>
      <c r="C158" s="244" t="s">
        <v>54</v>
      </c>
      <c r="D158" s="245"/>
      <c r="E158" s="245">
        <v>44873.0</v>
      </c>
      <c r="F158" s="244"/>
      <c r="G158" s="244"/>
      <c r="H158" s="244"/>
      <c r="I158" s="249" t="s">
        <v>675</v>
      </c>
    </row>
    <row r="159">
      <c r="A159" s="244">
        <v>291.0</v>
      </c>
      <c r="B159" s="249" t="s">
        <v>199</v>
      </c>
      <c r="C159" s="244" t="s">
        <v>54</v>
      </c>
      <c r="D159" s="245"/>
      <c r="E159" s="245">
        <v>44791.0</v>
      </c>
      <c r="F159" s="244"/>
      <c r="G159" s="244"/>
      <c r="H159" s="244"/>
      <c r="I159" s="249" t="s">
        <v>675</v>
      </c>
    </row>
    <row r="160">
      <c r="A160" s="244">
        <v>292.0</v>
      </c>
      <c r="B160" s="249" t="s">
        <v>205</v>
      </c>
      <c r="C160" s="244" t="s">
        <v>54</v>
      </c>
      <c r="D160" s="245"/>
      <c r="E160" s="245">
        <v>44842.0</v>
      </c>
      <c r="F160" s="244"/>
      <c r="G160" s="244"/>
      <c r="H160" s="244"/>
      <c r="I160" s="249" t="s">
        <v>675</v>
      </c>
    </row>
    <row r="161">
      <c r="A161" s="244">
        <v>293.0</v>
      </c>
      <c r="B161" s="249" t="s">
        <v>210</v>
      </c>
      <c r="C161" s="244" t="s">
        <v>54</v>
      </c>
      <c r="D161" s="245"/>
      <c r="E161" s="245">
        <v>44814.0</v>
      </c>
      <c r="F161" s="244"/>
      <c r="G161" s="244"/>
      <c r="H161" s="244"/>
      <c r="I161" s="249" t="s">
        <v>1154</v>
      </c>
    </row>
    <row r="162">
      <c r="A162" s="244">
        <v>294.0</v>
      </c>
      <c r="B162" s="249" t="s">
        <v>216</v>
      </c>
      <c r="C162" s="244" t="s">
        <v>54</v>
      </c>
      <c r="D162" s="245"/>
      <c r="E162" s="245">
        <v>44807.0</v>
      </c>
      <c r="F162" s="244"/>
      <c r="G162" s="244"/>
      <c r="H162" s="244"/>
      <c r="I162" s="249" t="s">
        <v>1158</v>
      </c>
    </row>
    <row r="163">
      <c r="A163" s="244">
        <v>295.0</v>
      </c>
      <c r="B163" s="249" t="s">
        <v>337</v>
      </c>
      <c r="C163" s="244" t="s">
        <v>54</v>
      </c>
      <c r="D163" s="245"/>
      <c r="E163" s="245">
        <v>44777.0</v>
      </c>
      <c r="F163" s="244"/>
      <c r="G163" s="244"/>
      <c r="H163" s="244"/>
      <c r="I163" s="244" t="s">
        <v>1161</v>
      </c>
    </row>
    <row r="164">
      <c r="A164" s="244">
        <v>296.0</v>
      </c>
      <c r="B164" s="249" t="s">
        <v>223</v>
      </c>
      <c r="C164" s="244" t="s">
        <v>54</v>
      </c>
      <c r="D164" s="245"/>
      <c r="E164" s="245">
        <v>45093.0</v>
      </c>
      <c r="F164" s="244"/>
      <c r="G164" s="244"/>
      <c r="H164" s="244"/>
      <c r="I164" s="249" t="s">
        <v>1163</v>
      </c>
    </row>
    <row r="165">
      <c r="A165" s="244">
        <v>297.0</v>
      </c>
      <c r="B165" s="249" t="s">
        <v>228</v>
      </c>
      <c r="C165" s="244" t="s">
        <v>54</v>
      </c>
      <c r="D165" s="245"/>
      <c r="E165" s="245">
        <v>44805.0</v>
      </c>
      <c r="F165" s="244"/>
      <c r="G165" s="244"/>
      <c r="H165" s="244"/>
      <c r="I165" s="249" t="s">
        <v>675</v>
      </c>
    </row>
    <row r="166">
      <c r="A166" s="244">
        <v>298.0</v>
      </c>
      <c r="B166" s="249" t="s">
        <v>76</v>
      </c>
      <c r="C166" s="244" t="s">
        <v>54</v>
      </c>
      <c r="D166" s="245"/>
      <c r="E166" s="245">
        <v>44807.0</v>
      </c>
      <c r="F166" s="244"/>
      <c r="G166" s="244"/>
      <c r="H166" s="244"/>
      <c r="I166" s="249" t="s">
        <v>1166</v>
      </c>
    </row>
    <row r="167">
      <c r="A167" s="244">
        <v>299.0</v>
      </c>
      <c r="B167" s="249" t="s">
        <v>237</v>
      </c>
      <c r="C167" s="244" t="s">
        <v>54</v>
      </c>
      <c r="D167" s="245"/>
      <c r="E167" s="245">
        <v>44798.0</v>
      </c>
      <c r="F167" s="244"/>
      <c r="G167" s="244"/>
      <c r="H167" s="244"/>
      <c r="I167" s="249" t="s">
        <v>656</v>
      </c>
    </row>
    <row r="168">
      <c r="A168" s="244">
        <v>300.0</v>
      </c>
      <c r="B168" s="249" t="s">
        <v>243</v>
      </c>
      <c r="C168" s="244" t="s">
        <v>54</v>
      </c>
      <c r="D168" s="245"/>
      <c r="E168" s="245">
        <v>44830.0</v>
      </c>
      <c r="F168" s="244"/>
      <c r="G168" s="244"/>
      <c r="H168" s="244"/>
      <c r="I168" s="249" t="s">
        <v>1170</v>
      </c>
    </row>
    <row r="169">
      <c r="A169" s="244">
        <v>301.0</v>
      </c>
      <c r="B169" s="249" t="s">
        <v>249</v>
      </c>
      <c r="C169" s="244" t="s">
        <v>54</v>
      </c>
      <c r="D169" s="245"/>
      <c r="E169" s="245">
        <v>44846.0</v>
      </c>
      <c r="F169" s="244"/>
      <c r="G169" s="244"/>
      <c r="H169" s="244"/>
      <c r="I169" s="249" t="s">
        <v>1173</v>
      </c>
    </row>
    <row r="170">
      <c r="A170" s="244">
        <v>302.0</v>
      </c>
      <c r="B170" s="249" t="s">
        <v>256</v>
      </c>
      <c r="C170" s="244" t="s">
        <v>54</v>
      </c>
      <c r="D170" s="245"/>
      <c r="E170" s="245">
        <v>44903.0</v>
      </c>
      <c r="F170" s="244"/>
      <c r="G170" s="244"/>
      <c r="H170" s="244"/>
      <c r="I170" s="249" t="s">
        <v>1176</v>
      </c>
    </row>
    <row r="171">
      <c r="A171" s="244">
        <v>303.0</v>
      </c>
      <c r="B171" s="249" t="s">
        <v>261</v>
      </c>
      <c r="C171" s="244" t="s">
        <v>54</v>
      </c>
      <c r="D171" s="245"/>
      <c r="E171" s="245">
        <v>44799.0</v>
      </c>
      <c r="F171" s="244"/>
      <c r="G171" s="244"/>
      <c r="H171" s="244"/>
      <c r="I171" s="249" t="s">
        <v>1178</v>
      </c>
    </row>
    <row r="172">
      <c r="A172" s="244">
        <v>304.0</v>
      </c>
      <c r="B172" s="249" t="s">
        <v>266</v>
      </c>
      <c r="C172" s="244" t="s">
        <v>54</v>
      </c>
      <c r="D172" s="245"/>
      <c r="E172" s="245">
        <v>44810.0</v>
      </c>
      <c r="F172" s="244"/>
      <c r="G172" s="244"/>
      <c r="H172" s="244"/>
      <c r="I172" s="249" t="s">
        <v>675</v>
      </c>
    </row>
    <row r="173">
      <c r="A173" s="244">
        <v>305.0</v>
      </c>
      <c r="B173" s="249" t="s">
        <v>274</v>
      </c>
      <c r="C173" s="244" t="s">
        <v>54</v>
      </c>
      <c r="D173" s="245"/>
      <c r="E173" s="245">
        <v>44847.0</v>
      </c>
      <c r="F173" s="244"/>
      <c r="G173" s="244"/>
      <c r="H173" s="244"/>
      <c r="I173" s="249" t="s">
        <v>743</v>
      </c>
    </row>
    <row r="174">
      <c r="A174" s="244">
        <v>306.0</v>
      </c>
      <c r="B174" s="249" t="s">
        <v>282</v>
      </c>
      <c r="C174" s="244" t="s">
        <v>54</v>
      </c>
      <c r="D174" s="245"/>
      <c r="E174" s="245">
        <v>44817.0</v>
      </c>
      <c r="F174" s="244"/>
      <c r="G174" s="244"/>
      <c r="H174" s="244"/>
      <c r="I174" s="249" t="s">
        <v>743</v>
      </c>
    </row>
    <row r="175">
      <c r="A175" s="244">
        <v>307.0</v>
      </c>
      <c r="B175" s="249" t="s">
        <v>283</v>
      </c>
      <c r="C175" s="244" t="s">
        <v>54</v>
      </c>
      <c r="D175" s="245"/>
      <c r="E175" s="245">
        <v>44812.0</v>
      </c>
      <c r="F175" s="244"/>
      <c r="G175" s="244"/>
      <c r="H175" s="244"/>
      <c r="I175" s="249" t="s">
        <v>675</v>
      </c>
    </row>
    <row r="176">
      <c r="A176" s="244">
        <v>308.0</v>
      </c>
      <c r="B176" s="249" t="s">
        <v>285</v>
      </c>
      <c r="C176" s="244" t="s">
        <v>54</v>
      </c>
      <c r="D176" s="245"/>
      <c r="E176" s="245">
        <v>45057.0</v>
      </c>
      <c r="F176" s="244"/>
      <c r="G176" s="244"/>
      <c r="H176" s="244"/>
      <c r="I176" s="249" t="s">
        <v>675</v>
      </c>
    </row>
    <row r="177">
      <c r="A177" s="244">
        <v>309.0</v>
      </c>
      <c r="B177" s="249" t="s">
        <v>287</v>
      </c>
      <c r="C177" s="244" t="s">
        <v>54</v>
      </c>
      <c r="D177" s="245"/>
      <c r="E177" s="245">
        <v>45077.0</v>
      </c>
      <c r="F177" s="244"/>
      <c r="G177" s="244"/>
      <c r="H177" s="244"/>
      <c r="I177" s="249" t="s">
        <v>743</v>
      </c>
    </row>
    <row r="178">
      <c r="A178" s="244">
        <v>310.0</v>
      </c>
      <c r="B178" s="249" t="s">
        <v>288</v>
      </c>
      <c r="C178" s="244" t="s">
        <v>54</v>
      </c>
      <c r="D178" s="245"/>
      <c r="E178" s="245">
        <v>44876.0</v>
      </c>
      <c r="F178" s="244"/>
      <c r="G178" s="244"/>
      <c r="H178" s="244"/>
      <c r="I178" s="249" t="s">
        <v>743</v>
      </c>
    </row>
    <row r="179">
      <c r="A179" s="244">
        <v>311.0</v>
      </c>
      <c r="B179" s="249" t="s">
        <v>290</v>
      </c>
      <c r="C179" s="244" t="s">
        <v>54</v>
      </c>
      <c r="D179" s="245"/>
      <c r="E179" s="245">
        <v>44791.0</v>
      </c>
      <c r="F179" s="244"/>
      <c r="G179" s="244"/>
      <c r="H179" s="244"/>
      <c r="I179" s="249" t="s">
        <v>1192</v>
      </c>
    </row>
    <row r="180">
      <c r="A180" s="244">
        <v>312.0</v>
      </c>
      <c r="B180" s="249" t="s">
        <v>292</v>
      </c>
      <c r="C180" s="244" t="s">
        <v>54</v>
      </c>
      <c r="D180" s="245"/>
      <c r="E180" s="245">
        <v>44810.0</v>
      </c>
      <c r="F180" s="244"/>
      <c r="G180" s="244"/>
      <c r="H180" s="244"/>
      <c r="I180" s="249" t="s">
        <v>675</v>
      </c>
    </row>
    <row r="181">
      <c r="A181" s="244">
        <v>313.0</v>
      </c>
      <c r="B181" s="249" t="s">
        <v>296</v>
      </c>
      <c r="C181" s="244" t="s">
        <v>54</v>
      </c>
      <c r="D181" s="245"/>
      <c r="E181" s="245">
        <v>44841.0</v>
      </c>
      <c r="F181" s="244"/>
      <c r="G181" s="244"/>
      <c r="H181" s="244"/>
      <c r="I181" s="249" t="s">
        <v>743</v>
      </c>
    </row>
    <row r="182">
      <c r="A182" s="244">
        <v>314.0</v>
      </c>
      <c r="B182" s="249" t="s">
        <v>283</v>
      </c>
      <c r="C182" s="244" t="s">
        <v>54</v>
      </c>
      <c r="D182" s="245"/>
      <c r="E182" s="245">
        <v>44812.0</v>
      </c>
      <c r="F182" s="244"/>
      <c r="G182" s="244"/>
      <c r="H182" s="244"/>
      <c r="I182" s="249" t="s">
        <v>743</v>
      </c>
    </row>
    <row r="183">
      <c r="A183" s="244">
        <v>315.0</v>
      </c>
      <c r="B183" s="249" t="s">
        <v>316</v>
      </c>
      <c r="C183" s="244" t="s">
        <v>54</v>
      </c>
      <c r="D183" s="245"/>
      <c r="E183" s="245">
        <v>44834.0</v>
      </c>
      <c r="F183" s="244"/>
      <c r="G183" s="244"/>
      <c r="H183" s="244"/>
      <c r="I183" s="249" t="s">
        <v>743</v>
      </c>
    </row>
    <row r="184">
      <c r="A184" s="244">
        <v>316.0</v>
      </c>
      <c r="B184" s="249" t="s">
        <v>317</v>
      </c>
      <c r="C184" s="244" t="s">
        <v>54</v>
      </c>
      <c r="D184" s="245"/>
      <c r="E184" s="245"/>
      <c r="F184" s="244"/>
      <c r="G184" s="244"/>
      <c r="H184" s="244"/>
      <c r="I184" s="249" t="s">
        <v>1203</v>
      </c>
    </row>
    <row r="185">
      <c r="A185" s="244">
        <v>317.0</v>
      </c>
      <c r="B185" s="249" t="s">
        <v>318</v>
      </c>
      <c r="C185" s="244" t="s">
        <v>54</v>
      </c>
      <c r="D185" s="245"/>
      <c r="E185" s="245">
        <v>44837.0</v>
      </c>
      <c r="F185" s="244"/>
      <c r="G185" s="244"/>
      <c r="H185" s="244"/>
      <c r="I185" s="249" t="s">
        <v>1206</v>
      </c>
    </row>
    <row r="186">
      <c r="A186" s="244">
        <v>318.0</v>
      </c>
      <c r="B186" s="249" t="s">
        <v>320</v>
      </c>
      <c r="C186" s="244" t="s">
        <v>54</v>
      </c>
      <c r="D186" s="245"/>
      <c r="E186" s="245">
        <v>44846.0</v>
      </c>
      <c r="F186" s="244"/>
      <c r="G186" s="244"/>
      <c r="H186" s="244"/>
      <c r="I186" s="249" t="s">
        <v>1209</v>
      </c>
    </row>
    <row r="187">
      <c r="A187" s="244">
        <v>319.0</v>
      </c>
      <c r="B187" s="249" t="s">
        <v>321</v>
      </c>
      <c r="C187" s="244" t="s">
        <v>54</v>
      </c>
      <c r="D187" s="245"/>
      <c r="E187" s="245">
        <v>44820.0</v>
      </c>
      <c r="F187" s="244"/>
      <c r="G187" s="244"/>
      <c r="H187" s="244"/>
      <c r="I187" s="249" t="s">
        <v>1211</v>
      </c>
    </row>
    <row r="188">
      <c r="A188" s="244">
        <v>320.0</v>
      </c>
      <c r="B188" s="249" t="s">
        <v>322</v>
      </c>
      <c r="C188" s="244" t="s">
        <v>54</v>
      </c>
      <c r="D188" s="245"/>
      <c r="E188" s="245">
        <v>44967.0</v>
      </c>
      <c r="F188" s="244"/>
      <c r="G188" s="244"/>
      <c r="H188" s="244"/>
      <c r="I188" s="249" t="s">
        <v>675</v>
      </c>
    </row>
    <row r="189">
      <c r="A189" s="244">
        <v>321.0</v>
      </c>
      <c r="B189" s="249" t="s">
        <v>328</v>
      </c>
      <c r="C189" s="244" t="s">
        <v>54</v>
      </c>
      <c r="D189" s="245"/>
      <c r="E189" s="245">
        <v>44824.0</v>
      </c>
      <c r="F189" s="244"/>
      <c r="G189" s="244"/>
      <c r="H189" s="244"/>
      <c r="I189" s="249" t="s">
        <v>1215</v>
      </c>
    </row>
    <row r="190">
      <c r="A190" s="244">
        <v>322.0</v>
      </c>
      <c r="B190" s="249" t="s">
        <v>329</v>
      </c>
      <c r="C190" s="244" t="s">
        <v>54</v>
      </c>
      <c r="D190" s="245"/>
      <c r="E190" s="245">
        <v>44868.0</v>
      </c>
      <c r="F190" s="244"/>
      <c r="G190" s="244"/>
      <c r="H190" s="244"/>
      <c r="I190" s="249" t="s">
        <v>1218</v>
      </c>
    </row>
    <row r="191">
      <c r="A191" s="244">
        <v>323.0</v>
      </c>
      <c r="B191" s="249" t="s">
        <v>330</v>
      </c>
      <c r="C191" s="244" t="s">
        <v>54</v>
      </c>
      <c r="D191" s="245"/>
      <c r="E191" s="245">
        <v>44824.0</v>
      </c>
      <c r="F191" s="244"/>
      <c r="G191" s="244"/>
      <c r="H191" s="244"/>
      <c r="I191" s="249" t="s">
        <v>743</v>
      </c>
    </row>
    <row r="192">
      <c r="A192" s="244">
        <v>324.0</v>
      </c>
      <c r="B192" s="249" t="s">
        <v>331</v>
      </c>
      <c r="C192" s="244" t="s">
        <v>54</v>
      </c>
      <c r="D192" s="245"/>
      <c r="E192" s="245">
        <v>44813.0</v>
      </c>
      <c r="F192" s="244"/>
      <c r="G192" s="244"/>
      <c r="H192" s="244"/>
      <c r="I192" s="249" t="s">
        <v>1223</v>
      </c>
    </row>
    <row r="193">
      <c r="A193" s="244">
        <v>325.0</v>
      </c>
      <c r="B193" s="249" t="s">
        <v>332</v>
      </c>
      <c r="C193" s="244" t="s">
        <v>54</v>
      </c>
      <c r="D193" s="245"/>
      <c r="E193" s="245">
        <v>44811.0</v>
      </c>
      <c r="F193" s="244"/>
      <c r="G193" s="244"/>
      <c r="H193" s="244"/>
      <c r="I193" s="249" t="s">
        <v>1225</v>
      </c>
    </row>
    <row r="194">
      <c r="A194" s="244">
        <v>326.0</v>
      </c>
      <c r="B194" s="249" t="s">
        <v>334</v>
      </c>
      <c r="C194" s="244" t="s">
        <v>54</v>
      </c>
      <c r="D194" s="245"/>
      <c r="E194" s="245">
        <v>44882.0</v>
      </c>
      <c r="F194" s="244"/>
      <c r="G194" s="244"/>
      <c r="H194" s="244"/>
      <c r="I194" s="249" t="s">
        <v>1228</v>
      </c>
    </row>
    <row r="195">
      <c r="A195" s="244">
        <v>327.0</v>
      </c>
      <c r="B195" s="249" t="s">
        <v>336</v>
      </c>
      <c r="C195" s="244" t="s">
        <v>54</v>
      </c>
      <c r="D195" s="245"/>
      <c r="E195" s="245">
        <v>44837.0</v>
      </c>
      <c r="F195" s="244"/>
      <c r="G195" s="244"/>
      <c r="H195" s="244"/>
      <c r="I195" s="249" t="s">
        <v>1229</v>
      </c>
    </row>
    <row r="196">
      <c r="A196" s="244">
        <v>328.0</v>
      </c>
      <c r="B196" s="249" t="s">
        <v>338</v>
      </c>
      <c r="C196" s="244" t="s">
        <v>54</v>
      </c>
      <c r="D196" s="245"/>
      <c r="E196" s="245">
        <v>44827.0</v>
      </c>
      <c r="F196" s="244"/>
      <c r="G196" s="244"/>
      <c r="H196" s="244"/>
      <c r="I196" s="249" t="s">
        <v>675</v>
      </c>
    </row>
    <row r="197">
      <c r="A197" s="244">
        <v>329.0</v>
      </c>
      <c r="B197" s="249" t="s">
        <v>339</v>
      </c>
      <c r="C197" s="244" t="s">
        <v>54</v>
      </c>
      <c r="D197" s="245"/>
      <c r="E197" s="245">
        <v>44818.0</v>
      </c>
      <c r="F197" s="244"/>
      <c r="G197" s="244"/>
      <c r="H197" s="244"/>
      <c r="I197" s="249" t="s">
        <v>951</v>
      </c>
    </row>
    <row r="198">
      <c r="A198" s="244">
        <v>330.0</v>
      </c>
      <c r="B198" s="249" t="s">
        <v>340</v>
      </c>
      <c r="C198" s="244" t="s">
        <v>54</v>
      </c>
      <c r="D198" s="245"/>
      <c r="E198" s="245">
        <v>44839.0</v>
      </c>
      <c r="F198" s="244"/>
      <c r="G198" s="244"/>
      <c r="H198" s="244"/>
      <c r="I198" s="249" t="s">
        <v>856</v>
      </c>
    </row>
    <row r="199">
      <c r="A199" s="244">
        <v>331.0</v>
      </c>
      <c r="B199" s="249" t="s">
        <v>341</v>
      </c>
      <c r="C199" s="244" t="s">
        <v>54</v>
      </c>
      <c r="D199" s="245"/>
      <c r="E199" s="245">
        <v>44825.0</v>
      </c>
      <c r="F199" s="244"/>
      <c r="G199" s="244"/>
      <c r="H199" s="244"/>
      <c r="I199" s="249" t="s">
        <v>675</v>
      </c>
    </row>
    <row r="200">
      <c r="A200" s="244">
        <v>332.0</v>
      </c>
      <c r="B200" s="249" t="s">
        <v>353</v>
      </c>
      <c r="C200" s="244" t="s">
        <v>54</v>
      </c>
      <c r="D200" s="245"/>
      <c r="E200" s="245">
        <v>44855.0</v>
      </c>
      <c r="F200" s="244"/>
      <c r="G200" s="244"/>
      <c r="H200" s="244"/>
      <c r="I200" s="249" t="s">
        <v>1139</v>
      </c>
    </row>
    <row r="201">
      <c r="A201" s="244">
        <v>333.0</v>
      </c>
      <c r="B201" s="249" t="s">
        <v>355</v>
      </c>
      <c r="C201" s="244" t="s">
        <v>54</v>
      </c>
      <c r="D201" s="245"/>
      <c r="E201" s="245">
        <v>44840.0</v>
      </c>
      <c r="F201" s="244"/>
      <c r="G201" s="244"/>
      <c r="H201" s="244"/>
      <c r="I201" s="249" t="s">
        <v>799</v>
      </c>
    </row>
    <row r="202">
      <c r="A202" s="244">
        <v>334.0</v>
      </c>
      <c r="B202" s="249" t="s">
        <v>356</v>
      </c>
      <c r="C202" s="244" t="s">
        <v>54</v>
      </c>
      <c r="D202" s="245"/>
      <c r="E202" s="245">
        <v>44831.0</v>
      </c>
      <c r="F202" s="244"/>
      <c r="G202" s="244"/>
      <c r="H202" s="244"/>
      <c r="I202" s="249" t="s">
        <v>1242</v>
      </c>
    </row>
    <row r="203">
      <c r="A203" s="244">
        <v>335.0</v>
      </c>
      <c r="B203" s="249" t="s">
        <v>357</v>
      </c>
      <c r="C203" s="244" t="s">
        <v>54</v>
      </c>
      <c r="D203" s="245"/>
      <c r="E203" s="245">
        <v>44813.0</v>
      </c>
      <c r="F203" s="244"/>
      <c r="G203" s="244"/>
      <c r="H203" s="244"/>
      <c r="I203" s="249" t="s">
        <v>1245</v>
      </c>
    </row>
    <row r="204">
      <c r="A204" s="244">
        <v>336.0</v>
      </c>
      <c r="B204" s="249" t="s">
        <v>156</v>
      </c>
      <c r="C204" s="244" t="s">
        <v>54</v>
      </c>
      <c r="D204" s="245"/>
      <c r="E204" s="245">
        <v>44825.0</v>
      </c>
      <c r="F204" s="244"/>
      <c r="G204" s="244"/>
      <c r="H204" s="244"/>
      <c r="I204" s="249" t="s">
        <v>1246</v>
      </c>
    </row>
    <row r="205">
      <c r="A205" s="244">
        <v>337.0</v>
      </c>
      <c r="B205" s="249" t="s">
        <v>358</v>
      </c>
      <c r="C205" s="244" t="s">
        <v>54</v>
      </c>
      <c r="D205" s="245"/>
      <c r="E205" s="245">
        <v>44819.0</v>
      </c>
      <c r="F205" s="244"/>
      <c r="G205" s="244"/>
      <c r="H205" s="244"/>
      <c r="I205" s="249" t="s">
        <v>742</v>
      </c>
    </row>
    <row r="206">
      <c r="A206" s="244">
        <v>338.0</v>
      </c>
      <c r="B206" s="249" t="s">
        <v>359</v>
      </c>
      <c r="C206" s="244" t="s">
        <v>54</v>
      </c>
      <c r="D206" s="245"/>
      <c r="E206" s="245"/>
      <c r="F206" s="244"/>
      <c r="G206" s="244"/>
      <c r="H206" s="244"/>
      <c r="I206" s="249" t="s">
        <v>675</v>
      </c>
    </row>
    <row r="207">
      <c r="A207" s="244">
        <v>339.0</v>
      </c>
      <c r="B207" s="249" t="s">
        <v>360</v>
      </c>
      <c r="C207" s="244" t="s">
        <v>54</v>
      </c>
      <c r="D207" s="245"/>
      <c r="E207" s="245"/>
      <c r="F207" s="244"/>
      <c r="G207" s="244"/>
      <c r="H207" s="244"/>
      <c r="I207" s="249" t="s">
        <v>1252</v>
      </c>
    </row>
    <row r="208">
      <c r="A208" s="244">
        <v>340.0</v>
      </c>
      <c r="B208" s="249" t="s">
        <v>361</v>
      </c>
      <c r="C208" s="244" t="s">
        <v>54</v>
      </c>
      <c r="D208" s="245"/>
      <c r="E208" s="245">
        <v>44833.0</v>
      </c>
      <c r="F208" s="244"/>
      <c r="G208" s="244"/>
      <c r="H208" s="244"/>
      <c r="I208" s="249" t="s">
        <v>858</v>
      </c>
    </row>
    <row r="209">
      <c r="A209" s="244">
        <v>341.0</v>
      </c>
      <c r="B209" s="249" t="s">
        <v>363</v>
      </c>
      <c r="C209" s="244" t="s">
        <v>54</v>
      </c>
      <c r="D209" s="245"/>
      <c r="E209" s="245">
        <v>44897.0</v>
      </c>
      <c r="F209" s="244"/>
      <c r="G209" s="244"/>
      <c r="H209" s="244"/>
      <c r="I209" s="249" t="s">
        <v>1257</v>
      </c>
    </row>
    <row r="210">
      <c r="A210" s="244">
        <v>342.0</v>
      </c>
      <c r="B210" s="249" t="s">
        <v>364</v>
      </c>
      <c r="C210" s="244" t="s">
        <v>54</v>
      </c>
      <c r="D210" s="245"/>
      <c r="E210" s="245">
        <v>44858.0</v>
      </c>
      <c r="F210" s="244"/>
      <c r="G210" s="244"/>
      <c r="H210" s="244"/>
      <c r="I210" s="249" t="s">
        <v>1174</v>
      </c>
    </row>
    <row r="211">
      <c r="A211" s="244">
        <v>343.0</v>
      </c>
      <c r="B211" s="249" t="s">
        <v>365</v>
      </c>
      <c r="C211" s="244" t="s">
        <v>54</v>
      </c>
      <c r="D211" s="245"/>
      <c r="E211" s="245">
        <v>44867.0</v>
      </c>
      <c r="F211" s="244"/>
      <c r="G211" s="244"/>
      <c r="H211" s="244"/>
      <c r="I211" s="249" t="s">
        <v>1263</v>
      </c>
    </row>
    <row r="212">
      <c r="A212" s="244">
        <v>344.0</v>
      </c>
      <c r="B212" s="249" t="s">
        <v>366</v>
      </c>
      <c r="C212" s="244" t="s">
        <v>54</v>
      </c>
      <c r="D212" s="245"/>
      <c r="E212" s="245">
        <v>44847.0</v>
      </c>
      <c r="F212" s="244"/>
      <c r="G212" s="244"/>
      <c r="H212" s="244"/>
      <c r="I212" s="249" t="s">
        <v>1266</v>
      </c>
    </row>
    <row r="213">
      <c r="A213" s="244">
        <v>346.0</v>
      </c>
      <c r="B213" s="249" t="s">
        <v>367</v>
      </c>
      <c r="C213" s="244" t="s">
        <v>54</v>
      </c>
      <c r="D213" s="245"/>
      <c r="E213" s="245">
        <v>44865.0</v>
      </c>
      <c r="F213" s="244"/>
      <c r="G213" s="244"/>
      <c r="H213" s="244"/>
      <c r="I213" s="244"/>
    </row>
    <row r="214">
      <c r="A214" s="244">
        <v>347.0</v>
      </c>
      <c r="B214" s="249" t="s">
        <v>368</v>
      </c>
      <c r="C214" s="244" t="s">
        <v>54</v>
      </c>
      <c r="D214" s="245"/>
      <c r="E214" s="245">
        <v>44855.0</v>
      </c>
      <c r="F214" s="244"/>
      <c r="G214" s="244"/>
      <c r="H214" s="244"/>
      <c r="I214" s="244"/>
    </row>
    <row r="215">
      <c r="A215" s="244">
        <v>348.0</v>
      </c>
      <c r="B215" s="249" t="s">
        <v>376</v>
      </c>
      <c r="C215" s="244" t="s">
        <v>54</v>
      </c>
      <c r="D215" s="245"/>
      <c r="E215" s="245">
        <v>44858.0</v>
      </c>
      <c r="F215" s="244"/>
      <c r="G215" s="244"/>
      <c r="H215" s="244"/>
      <c r="I215" s="249" t="s">
        <v>675</v>
      </c>
    </row>
    <row r="216">
      <c r="A216" s="244">
        <v>349.0</v>
      </c>
      <c r="B216" s="249" t="s">
        <v>377</v>
      </c>
      <c r="C216" s="244" t="s">
        <v>54</v>
      </c>
      <c r="D216" s="245"/>
      <c r="E216" s="245">
        <v>44845.0</v>
      </c>
      <c r="F216" s="244"/>
      <c r="G216" s="244"/>
      <c r="H216" s="244"/>
      <c r="I216" s="249" t="s">
        <v>1273</v>
      </c>
    </row>
    <row r="217">
      <c r="A217" s="244">
        <v>350.0</v>
      </c>
      <c r="B217" s="249" t="s">
        <v>378</v>
      </c>
      <c r="C217" s="244" t="s">
        <v>54</v>
      </c>
      <c r="D217" s="245"/>
      <c r="E217" s="245">
        <v>44859.0</v>
      </c>
      <c r="F217" s="244"/>
      <c r="G217" s="244"/>
      <c r="H217" s="244"/>
      <c r="I217" s="249" t="s">
        <v>1275</v>
      </c>
    </row>
    <row r="218">
      <c r="A218" s="244">
        <v>351.0</v>
      </c>
      <c r="B218" s="249" t="s">
        <v>379</v>
      </c>
      <c r="C218" s="244" t="s">
        <v>54</v>
      </c>
      <c r="D218" s="245"/>
      <c r="E218" s="245">
        <v>44852.0</v>
      </c>
      <c r="F218" s="244"/>
      <c r="G218" s="244"/>
      <c r="H218" s="244"/>
      <c r="I218" s="249" t="s">
        <v>1278</v>
      </c>
    </row>
    <row r="219">
      <c r="A219" s="244">
        <v>352.0</v>
      </c>
      <c r="B219" s="249" t="s">
        <v>381</v>
      </c>
      <c r="C219" s="244" t="s">
        <v>54</v>
      </c>
      <c r="D219" s="245"/>
      <c r="E219" s="245"/>
      <c r="F219" s="244"/>
      <c r="G219" s="244"/>
      <c r="H219" s="244"/>
      <c r="I219" s="249" t="s">
        <v>1279</v>
      </c>
    </row>
    <row r="220">
      <c r="A220" s="244">
        <v>353.0</v>
      </c>
      <c r="B220" s="249" t="s">
        <v>382</v>
      </c>
      <c r="C220" s="244" t="s">
        <v>54</v>
      </c>
      <c r="D220" s="245"/>
      <c r="E220" s="245">
        <v>44981.0</v>
      </c>
      <c r="F220" s="244"/>
      <c r="G220" s="244"/>
      <c r="H220" s="244"/>
      <c r="I220" s="244"/>
    </row>
    <row r="221">
      <c r="A221" s="244">
        <v>354.0</v>
      </c>
      <c r="B221" s="249" t="s">
        <v>383</v>
      </c>
      <c r="C221" s="244" t="s">
        <v>54</v>
      </c>
      <c r="D221" s="245"/>
      <c r="E221" s="245">
        <v>44861.0</v>
      </c>
      <c r="F221" s="244"/>
      <c r="G221" s="244"/>
      <c r="H221" s="244"/>
      <c r="I221" s="249" t="s">
        <v>1035</v>
      </c>
    </row>
    <row r="222">
      <c r="A222" s="244">
        <v>355.0</v>
      </c>
      <c r="B222" s="249" t="s">
        <v>384</v>
      </c>
      <c r="C222" s="244" t="s">
        <v>54</v>
      </c>
      <c r="D222" s="245"/>
      <c r="E222" s="245"/>
      <c r="F222" s="244"/>
      <c r="G222" s="244"/>
      <c r="H222" s="244"/>
      <c r="I222" s="249" t="s">
        <v>1284</v>
      </c>
    </row>
    <row r="223">
      <c r="A223" s="244">
        <v>356.0</v>
      </c>
      <c r="B223" s="249" t="s">
        <v>386</v>
      </c>
      <c r="C223" s="244" t="s">
        <v>54</v>
      </c>
      <c r="D223" s="245"/>
      <c r="E223" s="245">
        <v>45009.0</v>
      </c>
      <c r="F223" s="244"/>
      <c r="G223" s="244"/>
      <c r="H223" s="244"/>
      <c r="I223" s="249" t="s">
        <v>665</v>
      </c>
    </row>
    <row r="224">
      <c r="A224" s="244">
        <v>357.0</v>
      </c>
      <c r="B224" s="249" t="s">
        <v>387</v>
      </c>
      <c r="C224" s="244" t="s">
        <v>54</v>
      </c>
      <c r="D224" s="245"/>
      <c r="E224" s="245"/>
      <c r="F224" s="244"/>
      <c r="G224" s="244"/>
      <c r="H224" s="244"/>
      <c r="I224" s="249" t="s">
        <v>1288</v>
      </c>
    </row>
    <row r="225">
      <c r="A225" s="244">
        <v>358.0</v>
      </c>
      <c r="B225" s="249" t="s">
        <v>388</v>
      </c>
      <c r="C225" s="244" t="s">
        <v>54</v>
      </c>
      <c r="D225" s="245"/>
      <c r="E225" s="245">
        <v>44915.0</v>
      </c>
      <c r="F225" s="244"/>
      <c r="G225" s="244"/>
      <c r="H225" s="244"/>
      <c r="I225" s="249" t="s">
        <v>1291</v>
      </c>
    </row>
    <row r="226">
      <c r="A226" s="244">
        <v>359.0</v>
      </c>
      <c r="B226" s="249" t="s">
        <v>390</v>
      </c>
      <c r="C226" s="244" t="s">
        <v>54</v>
      </c>
      <c r="D226" s="245"/>
      <c r="E226" s="245">
        <v>44907.0</v>
      </c>
      <c r="F226" s="244"/>
      <c r="G226" s="244"/>
      <c r="H226" s="244"/>
      <c r="I226" s="249" t="s">
        <v>1293</v>
      </c>
    </row>
    <row r="227">
      <c r="A227" s="244">
        <v>360.0</v>
      </c>
      <c r="B227" s="249" t="s">
        <v>391</v>
      </c>
      <c r="C227" s="244" t="s">
        <v>54</v>
      </c>
      <c r="D227" s="245"/>
      <c r="E227" s="245">
        <v>44888.0</v>
      </c>
      <c r="F227" s="244"/>
      <c r="G227" s="244"/>
      <c r="H227" s="244"/>
      <c r="I227" s="249" t="s">
        <v>927</v>
      </c>
    </row>
    <row r="228">
      <c r="A228" s="244">
        <v>361.0</v>
      </c>
      <c r="B228" s="249" t="s">
        <v>392</v>
      </c>
      <c r="C228" s="244" t="s">
        <v>54</v>
      </c>
      <c r="D228" s="245"/>
      <c r="E228" s="245">
        <v>44998.0</v>
      </c>
      <c r="F228" s="244"/>
      <c r="G228" s="244"/>
      <c r="H228" s="244"/>
      <c r="I228" s="249" t="s">
        <v>1298</v>
      </c>
    </row>
    <row r="229">
      <c r="A229" s="244">
        <v>362.0</v>
      </c>
      <c r="B229" s="249" t="s">
        <v>393</v>
      </c>
      <c r="C229" s="244" t="s">
        <v>54</v>
      </c>
      <c r="D229" s="245"/>
      <c r="E229" s="245">
        <v>44881.0</v>
      </c>
      <c r="F229" s="244"/>
      <c r="G229" s="244"/>
      <c r="H229" s="244"/>
      <c r="I229" s="249" t="s">
        <v>1300</v>
      </c>
    </row>
    <row r="230">
      <c r="A230" s="244">
        <v>363.0</v>
      </c>
      <c r="B230" s="249" t="s">
        <v>394</v>
      </c>
      <c r="C230" s="244" t="s">
        <v>54</v>
      </c>
      <c r="D230" s="245"/>
      <c r="E230" s="245">
        <v>44869.0</v>
      </c>
      <c r="F230" s="244"/>
      <c r="G230" s="244"/>
      <c r="H230" s="244"/>
      <c r="I230" s="249" t="s">
        <v>1303</v>
      </c>
    </row>
    <row r="231">
      <c r="A231" s="244">
        <v>364.0</v>
      </c>
      <c r="B231" s="249" t="s">
        <v>397</v>
      </c>
      <c r="C231" s="244" t="s">
        <v>54</v>
      </c>
      <c r="D231" s="245"/>
      <c r="E231" s="245">
        <v>44876.0</v>
      </c>
      <c r="F231" s="244"/>
      <c r="G231" s="244"/>
      <c r="H231" s="244"/>
      <c r="I231" s="249" t="s">
        <v>1307</v>
      </c>
    </row>
    <row r="232">
      <c r="A232" s="244">
        <v>366.0</v>
      </c>
      <c r="B232" s="249" t="s">
        <v>399</v>
      </c>
      <c r="C232" s="244" t="s">
        <v>54</v>
      </c>
      <c r="D232" s="245"/>
      <c r="E232" s="245">
        <v>44887.0</v>
      </c>
      <c r="F232" s="244"/>
      <c r="G232" s="244"/>
      <c r="H232" s="244"/>
      <c r="I232" s="249" t="s">
        <v>921</v>
      </c>
    </row>
    <row r="233">
      <c r="A233" s="244">
        <v>367.0</v>
      </c>
      <c r="B233" s="249" t="s">
        <v>400</v>
      </c>
      <c r="C233" s="244" t="s">
        <v>54</v>
      </c>
      <c r="D233" s="245"/>
      <c r="E233" s="245">
        <v>45035.0</v>
      </c>
      <c r="F233" s="244"/>
      <c r="G233" s="244"/>
      <c r="H233" s="244"/>
      <c r="I233" s="249" t="s">
        <v>1313</v>
      </c>
    </row>
    <row r="234">
      <c r="A234" s="244">
        <v>368.0</v>
      </c>
      <c r="B234" s="249" t="s">
        <v>401</v>
      </c>
      <c r="C234" s="244" t="s">
        <v>54</v>
      </c>
      <c r="D234" s="245"/>
      <c r="E234" s="245">
        <v>44895.0</v>
      </c>
      <c r="F234" s="244"/>
      <c r="G234" s="244"/>
      <c r="H234" s="244"/>
      <c r="I234" s="249" t="s">
        <v>1317</v>
      </c>
    </row>
    <row r="235">
      <c r="A235" s="244">
        <v>369.0</v>
      </c>
      <c r="B235" s="249" t="s">
        <v>404</v>
      </c>
      <c r="C235" s="244" t="s">
        <v>54</v>
      </c>
      <c r="D235" s="245"/>
      <c r="E235" s="245">
        <v>44876.0</v>
      </c>
      <c r="F235" s="244"/>
      <c r="G235" s="244"/>
      <c r="H235" s="244"/>
      <c r="I235" s="244"/>
    </row>
    <row r="236">
      <c r="A236" s="244">
        <v>370.0</v>
      </c>
      <c r="B236" s="249" t="s">
        <v>205</v>
      </c>
      <c r="C236" s="244" t="s">
        <v>54</v>
      </c>
      <c r="D236" s="245"/>
      <c r="E236" s="245"/>
      <c r="F236" s="244"/>
      <c r="G236" s="244"/>
      <c r="H236" s="244"/>
      <c r="I236" s="244"/>
    </row>
    <row r="237">
      <c r="A237" s="244">
        <v>371.0</v>
      </c>
      <c r="B237" s="249" t="s">
        <v>413</v>
      </c>
      <c r="C237" s="244" t="s">
        <v>54</v>
      </c>
      <c r="D237" s="245"/>
      <c r="E237" s="245">
        <v>44883.0</v>
      </c>
      <c r="F237" s="244"/>
      <c r="G237" s="244"/>
      <c r="H237" s="244"/>
      <c r="I237" s="249" t="s">
        <v>1324</v>
      </c>
    </row>
    <row r="238">
      <c r="A238" s="244">
        <v>372.0</v>
      </c>
      <c r="B238" s="249" t="s">
        <v>407</v>
      </c>
      <c r="C238" s="244" t="s">
        <v>54</v>
      </c>
      <c r="D238" s="245"/>
      <c r="E238" s="245">
        <v>44895.0</v>
      </c>
      <c r="F238" s="244"/>
      <c r="G238" s="244"/>
      <c r="H238" s="244"/>
      <c r="I238" s="249" t="s">
        <v>1326</v>
      </c>
    </row>
    <row r="239">
      <c r="A239" s="244">
        <v>373.0</v>
      </c>
      <c r="B239" s="249" t="s">
        <v>408</v>
      </c>
      <c r="C239" s="244" t="s">
        <v>54</v>
      </c>
      <c r="D239" s="245"/>
      <c r="E239" s="245">
        <v>44868.0</v>
      </c>
      <c r="F239" s="244"/>
      <c r="G239" s="244"/>
      <c r="H239" s="244"/>
      <c r="I239" s="249" t="s">
        <v>1329</v>
      </c>
    </row>
    <row r="240">
      <c r="A240" s="244">
        <v>374.0</v>
      </c>
      <c r="B240" s="249" t="s">
        <v>409</v>
      </c>
      <c r="C240" s="244" t="s">
        <v>54</v>
      </c>
      <c r="D240" s="245"/>
      <c r="E240" s="245"/>
      <c r="F240" s="244"/>
      <c r="G240" s="244"/>
      <c r="H240" s="244"/>
      <c r="I240" s="244"/>
    </row>
    <row r="241">
      <c r="A241" s="244">
        <v>375.0</v>
      </c>
      <c r="B241" s="249" t="s">
        <v>410</v>
      </c>
      <c r="C241" s="244" t="s">
        <v>54</v>
      </c>
      <c r="D241" s="245"/>
      <c r="E241" s="245">
        <v>44862.0</v>
      </c>
      <c r="F241" s="244"/>
      <c r="G241" s="244"/>
      <c r="H241" s="244"/>
      <c r="I241" s="249" t="s">
        <v>1334</v>
      </c>
    </row>
    <row r="242">
      <c r="A242" s="244">
        <v>376.0</v>
      </c>
      <c r="B242" s="249" t="s">
        <v>411</v>
      </c>
      <c r="C242" s="244" t="s">
        <v>54</v>
      </c>
      <c r="D242" s="245"/>
      <c r="E242" s="245"/>
      <c r="F242" s="244"/>
      <c r="G242" s="244"/>
      <c r="H242" s="244"/>
      <c r="I242" s="249" t="s">
        <v>1336</v>
      </c>
    </row>
    <row r="243">
      <c r="A243" s="244">
        <v>377.0</v>
      </c>
      <c r="B243" s="249" t="s">
        <v>412</v>
      </c>
      <c r="C243" s="244" t="s">
        <v>54</v>
      </c>
      <c r="D243" s="245"/>
      <c r="E243" s="245">
        <v>44875.0</v>
      </c>
      <c r="F243" s="244"/>
      <c r="G243" s="244"/>
      <c r="H243" s="244"/>
      <c r="I243" s="249" t="s">
        <v>1338</v>
      </c>
    </row>
    <row r="244">
      <c r="A244" s="244">
        <v>378.0</v>
      </c>
      <c r="B244" s="249" t="s">
        <v>390</v>
      </c>
      <c r="C244" s="244" t="s">
        <v>54</v>
      </c>
      <c r="D244" s="245"/>
      <c r="E244" s="245">
        <v>44907.0</v>
      </c>
      <c r="F244" s="244"/>
      <c r="G244" s="244"/>
      <c r="H244" s="244"/>
      <c r="I244" s="249" t="s">
        <v>1293</v>
      </c>
    </row>
    <row r="245">
      <c r="A245" s="244">
        <v>379.0</v>
      </c>
      <c r="B245" s="249" t="s">
        <v>256</v>
      </c>
      <c r="C245" s="244" t="s">
        <v>54</v>
      </c>
      <c r="D245" s="245"/>
      <c r="E245" s="245">
        <v>44902.0</v>
      </c>
      <c r="F245" s="244"/>
      <c r="G245" s="244"/>
      <c r="H245" s="244"/>
      <c r="I245" s="249" t="s">
        <v>1176</v>
      </c>
    </row>
    <row r="246">
      <c r="A246" s="244">
        <v>380.0</v>
      </c>
      <c r="B246" s="249" t="s">
        <v>414</v>
      </c>
      <c r="C246" s="244" t="s">
        <v>54</v>
      </c>
      <c r="D246" s="245"/>
      <c r="E246" s="245">
        <v>44914.0</v>
      </c>
      <c r="F246" s="244"/>
      <c r="G246" s="244"/>
      <c r="H246" s="244"/>
      <c r="I246" s="249" t="s">
        <v>1343</v>
      </c>
    </row>
    <row r="247">
      <c r="A247" s="244">
        <v>381.0</v>
      </c>
      <c r="B247" s="249" t="s">
        <v>415</v>
      </c>
      <c r="C247" s="244" t="s">
        <v>54</v>
      </c>
      <c r="D247" s="245"/>
      <c r="E247" s="245">
        <v>44879.0</v>
      </c>
      <c r="F247" s="244"/>
      <c r="G247" s="244"/>
      <c r="H247" s="244"/>
      <c r="I247" s="249" t="s">
        <v>1075</v>
      </c>
    </row>
    <row r="248">
      <c r="A248" s="244">
        <v>383.0</v>
      </c>
      <c r="B248" s="249" t="s">
        <v>418</v>
      </c>
      <c r="C248" s="244" t="s">
        <v>54</v>
      </c>
      <c r="D248" s="245"/>
      <c r="E248" s="245"/>
      <c r="F248" s="244"/>
      <c r="G248" s="244"/>
      <c r="H248" s="244"/>
      <c r="I248" s="249" t="s">
        <v>1349</v>
      </c>
    </row>
    <row r="249">
      <c r="A249" s="244">
        <v>384.0</v>
      </c>
      <c r="B249" s="249" t="s">
        <v>419</v>
      </c>
      <c r="C249" s="244" t="s">
        <v>54</v>
      </c>
      <c r="D249" s="245"/>
      <c r="E249" s="245">
        <v>44904.0</v>
      </c>
      <c r="F249" s="244"/>
      <c r="G249" s="244"/>
      <c r="H249" s="244"/>
      <c r="I249" s="244"/>
    </row>
    <row r="250">
      <c r="A250" s="244">
        <v>385.0</v>
      </c>
      <c r="B250" s="249" t="s">
        <v>420</v>
      </c>
      <c r="C250" s="244" t="s">
        <v>54</v>
      </c>
      <c r="D250" s="245"/>
      <c r="E250" s="245">
        <v>44904.0</v>
      </c>
      <c r="F250" s="244"/>
      <c r="G250" s="244"/>
      <c r="H250" s="244"/>
      <c r="I250" s="249" t="s">
        <v>1354</v>
      </c>
    </row>
    <row r="251">
      <c r="A251" s="244">
        <v>386.0</v>
      </c>
      <c r="B251" s="249" t="s">
        <v>421</v>
      </c>
      <c r="C251" s="244" t="s">
        <v>54</v>
      </c>
      <c r="D251" s="245"/>
      <c r="E251" s="245">
        <v>44897.0</v>
      </c>
      <c r="F251" s="244"/>
      <c r="G251" s="244"/>
      <c r="H251" s="244"/>
      <c r="I251" s="249" t="s">
        <v>1356</v>
      </c>
    </row>
    <row r="252">
      <c r="A252" s="244">
        <v>387.0</v>
      </c>
      <c r="B252" s="249" t="s">
        <v>422</v>
      </c>
      <c r="C252" s="244" t="s">
        <v>54</v>
      </c>
      <c r="D252" s="245"/>
      <c r="E252" s="245">
        <v>44917.0</v>
      </c>
      <c r="F252" s="244"/>
      <c r="G252" s="244"/>
      <c r="H252" s="244"/>
      <c r="I252" s="249" t="s">
        <v>1360</v>
      </c>
    </row>
    <row r="253">
      <c r="A253" s="244">
        <v>388.0</v>
      </c>
      <c r="B253" s="249" t="s">
        <v>423</v>
      </c>
      <c r="C253" s="244" t="s">
        <v>54</v>
      </c>
      <c r="D253" s="245"/>
      <c r="E253" s="245">
        <v>44922.0</v>
      </c>
      <c r="F253" s="244"/>
      <c r="G253" s="244"/>
      <c r="H253" s="244"/>
      <c r="I253" s="249" t="s">
        <v>1362</v>
      </c>
    </row>
    <row r="254">
      <c r="A254" s="244">
        <v>389.0</v>
      </c>
      <c r="B254" s="249" t="s">
        <v>424</v>
      </c>
      <c r="C254" s="244" t="s">
        <v>54</v>
      </c>
      <c r="D254" s="245"/>
      <c r="E254" s="245">
        <v>44887.0</v>
      </c>
      <c r="F254" s="244"/>
      <c r="G254" s="244"/>
      <c r="H254" s="244"/>
      <c r="I254" s="249" t="s">
        <v>1365</v>
      </c>
    </row>
    <row r="255">
      <c r="A255" s="244">
        <v>390.0</v>
      </c>
      <c r="B255" s="249" t="s">
        <v>425</v>
      </c>
      <c r="C255" s="244" t="s">
        <v>54</v>
      </c>
      <c r="D255" s="245"/>
      <c r="E255" s="245">
        <v>44909.0</v>
      </c>
      <c r="F255" s="244"/>
      <c r="G255" s="244"/>
      <c r="H255" s="244"/>
      <c r="I255" s="249" t="s">
        <v>1367</v>
      </c>
    </row>
    <row r="256">
      <c r="A256" s="244">
        <v>391.0</v>
      </c>
      <c r="B256" s="249" t="s">
        <v>426</v>
      </c>
      <c r="C256" s="244" t="s">
        <v>54</v>
      </c>
      <c r="D256" s="245"/>
      <c r="E256" s="245">
        <v>44910.0</v>
      </c>
      <c r="F256" s="244"/>
      <c r="G256" s="244"/>
      <c r="H256" s="244"/>
      <c r="I256" s="249" t="s">
        <v>1369</v>
      </c>
    </row>
    <row r="257">
      <c r="A257" s="244">
        <v>392.0</v>
      </c>
      <c r="B257" s="249" t="s">
        <v>427</v>
      </c>
      <c r="C257" s="244" t="s">
        <v>54</v>
      </c>
      <c r="D257" s="245"/>
      <c r="E257" s="245">
        <v>44904.0</v>
      </c>
      <c r="F257" s="244"/>
      <c r="G257" s="244"/>
      <c r="H257" s="244"/>
      <c r="I257" s="249" t="s">
        <v>1372</v>
      </c>
    </row>
    <row r="258">
      <c r="A258" s="244">
        <v>393.0</v>
      </c>
      <c r="B258" s="249" t="s">
        <v>428</v>
      </c>
      <c r="C258" s="244" t="s">
        <v>54</v>
      </c>
      <c r="D258" s="245"/>
      <c r="E258" s="245">
        <v>44903.0</v>
      </c>
      <c r="F258" s="244"/>
      <c r="G258" s="244"/>
      <c r="H258" s="244"/>
      <c r="I258" s="249" t="s">
        <v>845</v>
      </c>
    </row>
    <row r="259">
      <c r="A259" s="244">
        <v>394.0</v>
      </c>
      <c r="B259" s="249" t="s">
        <v>412</v>
      </c>
      <c r="C259" s="244" t="s">
        <v>54</v>
      </c>
      <c r="D259" s="245"/>
      <c r="E259" s="245">
        <v>44902.0</v>
      </c>
      <c r="F259" s="244"/>
      <c r="G259" s="244"/>
      <c r="H259" s="244"/>
      <c r="I259" s="249" t="s">
        <v>1338</v>
      </c>
    </row>
    <row r="260">
      <c r="A260" s="244">
        <v>395.0</v>
      </c>
      <c r="B260" s="249" t="s">
        <v>429</v>
      </c>
      <c r="C260" s="244" t="s">
        <v>54</v>
      </c>
      <c r="D260" s="245"/>
      <c r="E260" s="245">
        <v>44925.0</v>
      </c>
      <c r="F260" s="244"/>
      <c r="G260" s="244"/>
      <c r="H260" s="244"/>
      <c r="I260" s="244"/>
    </row>
    <row r="261">
      <c r="A261" s="244">
        <v>396.0</v>
      </c>
      <c r="B261" s="249" t="s">
        <v>431</v>
      </c>
      <c r="C261" s="244" t="s">
        <v>54</v>
      </c>
      <c r="D261" s="245"/>
      <c r="E261" s="245">
        <v>44987.0</v>
      </c>
      <c r="F261" s="244"/>
      <c r="G261" s="244"/>
      <c r="H261" s="244"/>
      <c r="I261" s="244"/>
    </row>
    <row r="262">
      <c r="A262" s="244">
        <v>397.0</v>
      </c>
      <c r="B262" s="249" t="s">
        <v>432</v>
      </c>
      <c r="C262" s="244" t="s">
        <v>54</v>
      </c>
      <c r="D262" s="245"/>
      <c r="E262" s="245">
        <v>44931.0</v>
      </c>
      <c r="F262" s="244"/>
      <c r="G262" s="244"/>
      <c r="H262" s="244"/>
      <c r="I262" s="249" t="s">
        <v>1384</v>
      </c>
    </row>
    <row r="263">
      <c r="A263" s="244">
        <v>398.0</v>
      </c>
      <c r="B263" s="249" t="s">
        <v>433</v>
      </c>
      <c r="C263" s="244" t="s">
        <v>54</v>
      </c>
      <c r="D263" s="245"/>
      <c r="E263" s="245">
        <v>44904.0</v>
      </c>
      <c r="F263" s="244"/>
      <c r="G263" s="244"/>
      <c r="H263" s="244"/>
      <c r="I263" s="249" t="s">
        <v>675</v>
      </c>
    </row>
    <row r="264">
      <c r="A264" s="244">
        <v>399.0</v>
      </c>
      <c r="B264" s="249" t="s">
        <v>434</v>
      </c>
      <c r="C264" s="244" t="s">
        <v>54</v>
      </c>
      <c r="D264" s="245"/>
      <c r="E264" s="245">
        <v>44938.0</v>
      </c>
      <c r="F264" s="244"/>
      <c r="G264" s="244"/>
      <c r="H264" s="244"/>
      <c r="I264" s="249" t="s">
        <v>1387</v>
      </c>
    </row>
    <row r="265">
      <c r="A265" s="244">
        <v>400.0</v>
      </c>
      <c r="B265" s="249" t="s">
        <v>435</v>
      </c>
      <c r="C265" s="244" t="s">
        <v>54</v>
      </c>
      <c r="D265" s="245"/>
      <c r="E265" s="245">
        <v>44936.0</v>
      </c>
      <c r="F265" s="244"/>
      <c r="G265" s="244"/>
      <c r="H265" s="244"/>
      <c r="I265" s="249" t="s">
        <v>1390</v>
      </c>
    </row>
    <row r="266">
      <c r="A266" s="244">
        <v>401.0</v>
      </c>
      <c r="B266" s="249" t="s">
        <v>436</v>
      </c>
      <c r="C266" s="244" t="s">
        <v>54</v>
      </c>
      <c r="D266" s="245"/>
      <c r="E266" s="245">
        <v>44932.0</v>
      </c>
      <c r="F266" s="244"/>
      <c r="G266" s="244"/>
      <c r="H266" s="244"/>
      <c r="I266" s="249" t="s">
        <v>715</v>
      </c>
    </row>
    <row r="267">
      <c r="A267" s="244">
        <v>402.0</v>
      </c>
      <c r="B267" s="249" t="s">
        <v>437</v>
      </c>
      <c r="C267" s="244" t="s">
        <v>54</v>
      </c>
      <c r="D267" s="245"/>
      <c r="E267" s="245">
        <v>44932.0</v>
      </c>
      <c r="F267" s="244"/>
      <c r="G267" s="244"/>
      <c r="H267" s="244"/>
      <c r="I267" s="249" t="s">
        <v>1396</v>
      </c>
    </row>
    <row r="268">
      <c r="A268" s="244">
        <v>403.0</v>
      </c>
      <c r="B268" s="249" t="s">
        <v>438</v>
      </c>
      <c r="C268" s="244" t="s">
        <v>54</v>
      </c>
      <c r="D268" s="245"/>
      <c r="E268" s="245">
        <v>44929.0</v>
      </c>
      <c r="F268" s="244"/>
      <c r="G268" s="244"/>
      <c r="H268" s="244"/>
      <c r="I268" s="249" t="s">
        <v>640</v>
      </c>
    </row>
    <row r="269">
      <c r="A269" s="244">
        <v>404.0</v>
      </c>
      <c r="B269" s="249" t="s">
        <v>439</v>
      </c>
      <c r="C269" s="244" t="s">
        <v>54</v>
      </c>
      <c r="D269" s="245"/>
      <c r="E269" s="245">
        <v>44916.0</v>
      </c>
      <c r="F269" s="244"/>
      <c r="G269" s="244"/>
      <c r="H269" s="244"/>
      <c r="I269" s="249" t="s">
        <v>1400</v>
      </c>
    </row>
    <row r="270">
      <c r="A270" s="244">
        <v>405.0</v>
      </c>
      <c r="B270" s="249" t="s">
        <v>440</v>
      </c>
      <c r="C270" s="244" t="s">
        <v>54</v>
      </c>
      <c r="D270" s="245"/>
      <c r="E270" s="245">
        <v>44918.0</v>
      </c>
      <c r="F270" s="244"/>
      <c r="G270" s="244"/>
      <c r="H270" s="244"/>
      <c r="I270" s="249" t="s">
        <v>1402</v>
      </c>
    </row>
    <row r="271">
      <c r="A271" s="244">
        <v>406.0</v>
      </c>
      <c r="B271" s="249" t="s">
        <v>441</v>
      </c>
      <c r="C271" s="244" t="s">
        <v>54</v>
      </c>
      <c r="D271" s="245"/>
      <c r="E271" s="245">
        <v>44911.0</v>
      </c>
      <c r="F271" s="244"/>
      <c r="G271" s="244"/>
      <c r="H271" s="244"/>
      <c r="I271" s="249" t="s">
        <v>1405</v>
      </c>
    </row>
    <row r="272">
      <c r="A272" s="244">
        <v>407.0</v>
      </c>
      <c r="B272" s="249" t="s">
        <v>442</v>
      </c>
      <c r="C272" s="244" t="s">
        <v>54</v>
      </c>
      <c r="D272" s="245"/>
      <c r="E272" s="245"/>
      <c r="F272" s="244"/>
      <c r="G272" s="244"/>
      <c r="H272" s="244"/>
      <c r="I272" s="249" t="s">
        <v>1407</v>
      </c>
    </row>
    <row r="273">
      <c r="A273" s="244">
        <v>408.0</v>
      </c>
      <c r="B273" s="249" t="s">
        <v>443</v>
      </c>
      <c r="C273" s="244" t="s">
        <v>54</v>
      </c>
      <c r="D273" s="245"/>
      <c r="E273" s="245">
        <v>44938.0</v>
      </c>
      <c r="F273" s="244"/>
      <c r="G273" s="244"/>
      <c r="H273" s="244"/>
      <c r="I273" s="249" t="s">
        <v>1410</v>
      </c>
    </row>
    <row r="274">
      <c r="A274" s="244">
        <v>409.0</v>
      </c>
      <c r="B274" s="249" t="s">
        <v>447</v>
      </c>
      <c r="C274" s="244" t="s">
        <v>54</v>
      </c>
      <c r="D274" s="245"/>
      <c r="E274" s="245">
        <v>44935.0</v>
      </c>
      <c r="F274" s="244"/>
      <c r="G274" s="244"/>
      <c r="H274" s="244"/>
      <c r="I274" s="249" t="s">
        <v>1413</v>
      </c>
    </row>
    <row r="275">
      <c r="A275" s="244">
        <v>410.0</v>
      </c>
      <c r="B275" s="249" t="s">
        <v>420</v>
      </c>
      <c r="C275" s="244" t="s">
        <v>54</v>
      </c>
      <c r="D275" s="245"/>
      <c r="E275" s="245">
        <v>44945.0</v>
      </c>
      <c r="F275" s="244"/>
      <c r="G275" s="244"/>
      <c r="H275" s="244"/>
      <c r="I275" s="249" t="s">
        <v>1354</v>
      </c>
    </row>
    <row r="276">
      <c r="A276" s="244">
        <v>411.0</v>
      </c>
      <c r="B276" s="249" t="s">
        <v>448</v>
      </c>
      <c r="C276" s="244" t="s">
        <v>54</v>
      </c>
      <c r="D276" s="245"/>
      <c r="E276" s="245">
        <v>44939.0</v>
      </c>
      <c r="F276" s="244"/>
      <c r="G276" s="244"/>
      <c r="H276" s="244"/>
      <c r="I276" s="249" t="s">
        <v>1417</v>
      </c>
    </row>
    <row r="277">
      <c r="A277" s="244">
        <v>412.0</v>
      </c>
      <c r="B277" s="249" t="s">
        <v>449</v>
      </c>
      <c r="C277" s="244" t="s">
        <v>54</v>
      </c>
      <c r="D277" s="245"/>
      <c r="E277" s="245">
        <v>44937.0</v>
      </c>
      <c r="F277" s="244"/>
      <c r="G277" s="244"/>
      <c r="H277" s="244"/>
      <c r="I277" s="249" t="s">
        <v>1420</v>
      </c>
    </row>
    <row r="278">
      <c r="A278" s="244">
        <v>413.0</v>
      </c>
      <c r="B278" s="249" t="s">
        <v>450</v>
      </c>
      <c r="C278" s="244" t="s">
        <v>54</v>
      </c>
      <c r="D278" s="245"/>
      <c r="E278" s="245">
        <v>44925.0</v>
      </c>
      <c r="F278" s="244"/>
      <c r="G278" s="244"/>
      <c r="H278" s="244"/>
      <c r="I278" s="249" t="s">
        <v>1423</v>
      </c>
    </row>
    <row r="279">
      <c r="A279" s="244">
        <v>414.0</v>
      </c>
      <c r="B279" s="249" t="s">
        <v>451</v>
      </c>
      <c r="C279" s="244" t="s">
        <v>54</v>
      </c>
      <c r="D279" s="245"/>
      <c r="E279" s="245">
        <v>45062.0</v>
      </c>
      <c r="F279" s="244"/>
      <c r="G279" s="244"/>
      <c r="H279" s="244"/>
      <c r="I279" s="249" t="s">
        <v>1227</v>
      </c>
    </row>
    <row r="280">
      <c r="A280" s="244">
        <v>415.0</v>
      </c>
      <c r="B280" s="249" t="s">
        <v>452</v>
      </c>
      <c r="C280" s="244" t="s">
        <v>54</v>
      </c>
      <c r="D280" s="245"/>
      <c r="E280" s="245">
        <v>44942.0</v>
      </c>
      <c r="F280" s="244"/>
      <c r="G280" s="244"/>
      <c r="H280" s="244"/>
      <c r="I280" s="249" t="s">
        <v>675</v>
      </c>
    </row>
    <row r="281">
      <c r="A281" s="244">
        <v>416.0</v>
      </c>
      <c r="B281" s="249" t="s">
        <v>452</v>
      </c>
      <c r="C281" s="244" t="s">
        <v>54</v>
      </c>
      <c r="D281" s="245"/>
      <c r="E281" s="245">
        <v>44939.0</v>
      </c>
      <c r="F281" s="244"/>
      <c r="G281" s="244"/>
      <c r="H281" s="244"/>
      <c r="I281" s="249" t="s">
        <v>675</v>
      </c>
    </row>
    <row r="282">
      <c r="A282" s="244">
        <v>417.0</v>
      </c>
      <c r="B282" s="249" t="s">
        <v>261</v>
      </c>
      <c r="C282" s="244" t="s">
        <v>54</v>
      </c>
      <c r="D282" s="245"/>
      <c r="E282" s="245">
        <v>44937.0</v>
      </c>
      <c r="F282" s="244"/>
      <c r="G282" s="244"/>
      <c r="H282" s="244"/>
      <c r="I282" s="249" t="s">
        <v>1178</v>
      </c>
    </row>
    <row r="283">
      <c r="A283" s="244">
        <v>418.0</v>
      </c>
      <c r="B283" s="249" t="s">
        <v>454</v>
      </c>
      <c r="C283" s="244" t="s">
        <v>54</v>
      </c>
      <c r="D283" s="245"/>
      <c r="E283" s="245">
        <v>44925.0</v>
      </c>
      <c r="F283" s="244"/>
      <c r="G283" s="244"/>
      <c r="H283" s="244"/>
      <c r="I283" s="249" t="s">
        <v>1429</v>
      </c>
    </row>
    <row r="284">
      <c r="A284" s="244">
        <v>419.0</v>
      </c>
      <c r="B284" s="249" t="s">
        <v>439</v>
      </c>
      <c r="C284" s="244" t="s">
        <v>54</v>
      </c>
      <c r="D284" s="245"/>
      <c r="E284" s="245">
        <v>44935.0</v>
      </c>
      <c r="F284" s="244"/>
      <c r="G284" s="244"/>
      <c r="H284" s="244"/>
      <c r="I284" s="249" t="s">
        <v>1400</v>
      </c>
    </row>
    <row r="285">
      <c r="A285" s="244">
        <v>420.0</v>
      </c>
      <c r="B285" s="249" t="s">
        <v>33</v>
      </c>
      <c r="C285" s="244" t="s">
        <v>54</v>
      </c>
      <c r="D285" s="245"/>
      <c r="E285" s="245">
        <v>44935.0</v>
      </c>
      <c r="F285" s="244"/>
      <c r="G285" s="244"/>
      <c r="H285" s="244"/>
      <c r="I285" s="249" t="s">
        <v>675</v>
      </c>
    </row>
    <row r="286">
      <c r="A286" s="244">
        <v>421.0</v>
      </c>
      <c r="B286" s="249" t="s">
        <v>457</v>
      </c>
      <c r="C286" s="244" t="s">
        <v>54</v>
      </c>
      <c r="D286" s="245"/>
      <c r="E286" s="245">
        <v>44964.0</v>
      </c>
      <c r="F286" s="244"/>
      <c r="G286" s="244"/>
      <c r="H286" s="244"/>
      <c r="I286" s="249" t="s">
        <v>662</v>
      </c>
    </row>
    <row r="287">
      <c r="A287" s="244">
        <v>422.0</v>
      </c>
      <c r="B287" s="249" t="s">
        <v>428</v>
      </c>
      <c r="C287" s="244" t="s">
        <v>54</v>
      </c>
      <c r="D287" s="245"/>
      <c r="E287" s="245">
        <v>44959.0</v>
      </c>
      <c r="F287" s="244"/>
      <c r="G287" s="244"/>
      <c r="H287" s="244"/>
      <c r="I287" s="249" t="s">
        <v>845</v>
      </c>
    </row>
    <row r="288">
      <c r="A288" s="244">
        <v>423.0</v>
      </c>
      <c r="B288" s="249" t="s">
        <v>458</v>
      </c>
      <c r="C288" s="244" t="s">
        <v>54</v>
      </c>
      <c r="D288" s="245"/>
      <c r="E288" s="245">
        <v>44952.0</v>
      </c>
      <c r="F288" s="244"/>
      <c r="G288" s="244"/>
      <c r="H288" s="244"/>
      <c r="I288" s="249" t="s">
        <v>1438</v>
      </c>
    </row>
    <row r="289">
      <c r="A289" s="244">
        <v>424.0</v>
      </c>
      <c r="B289" s="249" t="s">
        <v>378</v>
      </c>
      <c r="C289" s="244" t="s">
        <v>54</v>
      </c>
      <c r="D289" s="245"/>
      <c r="E289" s="245">
        <v>44937.0</v>
      </c>
      <c r="F289" s="244"/>
      <c r="G289" s="244"/>
      <c r="H289" s="244"/>
      <c r="I289" s="249" t="s">
        <v>1275</v>
      </c>
    </row>
    <row r="290">
      <c r="A290" s="244">
        <v>425.0</v>
      </c>
      <c r="B290" s="249" t="s">
        <v>462</v>
      </c>
      <c r="C290" s="244" t="s">
        <v>54</v>
      </c>
      <c r="D290" s="245"/>
      <c r="E290" s="245">
        <v>44936.0</v>
      </c>
      <c r="F290" s="244"/>
      <c r="G290" s="244"/>
      <c r="H290" s="244"/>
      <c r="I290" s="249" t="s">
        <v>1441</v>
      </c>
    </row>
    <row r="291">
      <c r="A291" s="244">
        <v>426.0</v>
      </c>
      <c r="B291" s="249" t="s">
        <v>463</v>
      </c>
      <c r="C291" s="244" t="s">
        <v>54</v>
      </c>
      <c r="D291" s="245"/>
      <c r="E291" s="245">
        <v>45009.0</v>
      </c>
      <c r="F291" s="244"/>
      <c r="G291" s="244"/>
      <c r="H291" s="244"/>
      <c r="I291" s="249" t="s">
        <v>1444</v>
      </c>
    </row>
    <row r="292">
      <c r="A292" s="244">
        <v>427.0</v>
      </c>
      <c r="B292" s="249" t="s">
        <v>438</v>
      </c>
      <c r="C292" s="244" t="s">
        <v>54</v>
      </c>
      <c r="D292" s="245"/>
      <c r="E292" s="245">
        <v>44951.0</v>
      </c>
      <c r="F292" s="244"/>
      <c r="G292" s="244"/>
      <c r="H292" s="244"/>
      <c r="I292" s="249" t="s">
        <v>640</v>
      </c>
    </row>
    <row r="293">
      <c r="A293" s="244">
        <v>428.0</v>
      </c>
      <c r="B293" s="249" t="s">
        <v>399</v>
      </c>
      <c r="C293" s="244" t="s">
        <v>54</v>
      </c>
      <c r="D293" s="245"/>
      <c r="E293" s="245">
        <v>44963.0</v>
      </c>
      <c r="F293" s="244"/>
      <c r="G293" s="244"/>
      <c r="H293" s="244"/>
      <c r="I293" s="249" t="s">
        <v>921</v>
      </c>
    </row>
    <row r="294">
      <c r="A294" s="244">
        <v>429.0</v>
      </c>
      <c r="B294" s="249" t="s">
        <v>464</v>
      </c>
      <c r="C294" s="244" t="s">
        <v>54</v>
      </c>
      <c r="D294" s="245"/>
      <c r="E294" s="245">
        <v>44974.0</v>
      </c>
      <c r="F294" s="244"/>
      <c r="G294" s="244"/>
      <c r="H294" s="244"/>
      <c r="I294" s="249" t="s">
        <v>1448</v>
      </c>
    </row>
    <row r="295">
      <c r="A295" s="244">
        <v>430.0</v>
      </c>
      <c r="B295" s="249" t="s">
        <v>465</v>
      </c>
      <c r="C295" s="244" t="s">
        <v>54</v>
      </c>
      <c r="D295" s="245"/>
      <c r="E295" s="245">
        <v>44995.0</v>
      </c>
      <c r="F295" s="244"/>
      <c r="G295" s="244"/>
      <c r="H295" s="244"/>
      <c r="I295" s="249" t="s">
        <v>1451</v>
      </c>
    </row>
    <row r="296">
      <c r="A296" s="244">
        <v>431.0</v>
      </c>
      <c r="B296" s="249" t="s">
        <v>468</v>
      </c>
      <c r="C296" s="244" t="s">
        <v>54</v>
      </c>
      <c r="D296" s="245"/>
      <c r="E296" s="245"/>
      <c r="F296" s="244"/>
      <c r="G296" s="244"/>
      <c r="H296" s="244"/>
      <c r="I296" s="249" t="s">
        <v>675</v>
      </c>
    </row>
    <row r="297">
      <c r="A297" s="244">
        <v>432.0</v>
      </c>
      <c r="B297" s="249" t="s">
        <v>469</v>
      </c>
      <c r="C297" s="244" t="s">
        <v>54</v>
      </c>
      <c r="D297" s="245"/>
      <c r="E297" s="245">
        <v>44960.0</v>
      </c>
      <c r="F297" s="244"/>
      <c r="G297" s="244"/>
      <c r="H297" s="244"/>
      <c r="I297" s="249" t="s">
        <v>1454</v>
      </c>
    </row>
    <row r="298">
      <c r="A298" s="244">
        <v>433.0</v>
      </c>
      <c r="B298" s="249" t="s">
        <v>470</v>
      </c>
      <c r="C298" s="244" t="s">
        <v>54</v>
      </c>
      <c r="D298" s="245"/>
      <c r="E298" s="245">
        <v>45019.0</v>
      </c>
      <c r="F298" s="244"/>
      <c r="G298" s="244"/>
      <c r="H298" s="244"/>
      <c r="I298" s="249" t="s">
        <v>1459</v>
      </c>
    </row>
    <row r="299">
      <c r="A299" s="244">
        <v>434.0</v>
      </c>
      <c r="B299" s="249" t="s">
        <v>471</v>
      </c>
      <c r="C299" s="244" t="s">
        <v>54</v>
      </c>
      <c r="D299" s="245"/>
      <c r="E299" s="245">
        <v>44988.0</v>
      </c>
      <c r="F299" s="244"/>
      <c r="G299" s="244"/>
      <c r="H299" s="244"/>
      <c r="I299" s="249" t="s">
        <v>1460</v>
      </c>
    </row>
    <row r="300">
      <c r="A300" s="244">
        <v>435.0</v>
      </c>
      <c r="B300" s="249" t="s">
        <v>472</v>
      </c>
      <c r="C300" s="244" t="s">
        <v>54</v>
      </c>
      <c r="D300" s="245"/>
      <c r="E300" s="245">
        <v>44972.0</v>
      </c>
      <c r="F300" s="244"/>
      <c r="G300" s="244"/>
      <c r="H300" s="244"/>
      <c r="I300" s="249" t="s">
        <v>1463</v>
      </c>
    </row>
    <row r="301">
      <c r="A301" s="244">
        <v>436.0</v>
      </c>
      <c r="B301" s="249" t="s">
        <v>473</v>
      </c>
      <c r="C301" s="244" t="s">
        <v>54</v>
      </c>
      <c r="D301" s="245"/>
      <c r="E301" s="245">
        <v>44974.0</v>
      </c>
      <c r="F301" s="244"/>
      <c r="G301" s="244"/>
      <c r="H301" s="244"/>
      <c r="I301" s="249" t="s">
        <v>1465</v>
      </c>
    </row>
    <row r="302">
      <c r="A302" s="244">
        <v>437.0</v>
      </c>
      <c r="B302" s="249" t="s">
        <v>474</v>
      </c>
      <c r="C302" s="244" t="s">
        <v>54</v>
      </c>
      <c r="D302" s="245"/>
      <c r="E302" s="245"/>
      <c r="F302" s="244"/>
      <c r="G302" s="244"/>
      <c r="H302" s="244"/>
      <c r="I302" s="249" t="s">
        <v>1467</v>
      </c>
    </row>
    <row r="303">
      <c r="A303" s="244">
        <v>438.0</v>
      </c>
      <c r="B303" s="249" t="s">
        <v>476</v>
      </c>
      <c r="C303" s="244" t="s">
        <v>54</v>
      </c>
      <c r="D303" s="245"/>
      <c r="E303" s="245">
        <v>45065.0</v>
      </c>
      <c r="F303" s="244"/>
      <c r="G303" s="244"/>
      <c r="H303" s="244"/>
      <c r="I303" s="249" t="s">
        <v>1469</v>
      </c>
    </row>
    <row r="304">
      <c r="A304" s="244">
        <v>439.0</v>
      </c>
      <c r="B304" s="249" t="s">
        <v>237</v>
      </c>
      <c r="C304" s="244" t="s">
        <v>54</v>
      </c>
      <c r="D304" s="245"/>
      <c r="E304" s="245"/>
      <c r="F304" s="244"/>
      <c r="G304" s="244"/>
      <c r="H304" s="244"/>
      <c r="I304" s="249" t="s">
        <v>656</v>
      </c>
    </row>
    <row r="305">
      <c r="A305" s="244">
        <v>440.0</v>
      </c>
      <c r="B305" s="249" t="s">
        <v>363</v>
      </c>
      <c r="C305" s="244" t="s">
        <v>54</v>
      </c>
      <c r="D305" s="245"/>
      <c r="E305" s="245">
        <v>44980.0</v>
      </c>
      <c r="F305" s="244"/>
      <c r="G305" s="244"/>
      <c r="H305" s="244"/>
      <c r="I305" s="249" t="s">
        <v>1257</v>
      </c>
    </row>
    <row r="306">
      <c r="A306" s="244">
        <v>441.0</v>
      </c>
      <c r="B306" s="249" t="s">
        <v>477</v>
      </c>
      <c r="C306" s="244" t="s">
        <v>54</v>
      </c>
      <c r="D306" s="245"/>
      <c r="E306" s="245">
        <v>45008.0</v>
      </c>
      <c r="F306" s="244"/>
      <c r="G306" s="244"/>
      <c r="H306" s="244"/>
      <c r="I306" s="244" t="s">
        <v>1474</v>
      </c>
    </row>
    <row r="307">
      <c r="A307" s="244">
        <v>442.0</v>
      </c>
      <c r="B307" s="249" t="s">
        <v>449</v>
      </c>
      <c r="C307" s="244" t="s">
        <v>54</v>
      </c>
      <c r="D307" s="245"/>
      <c r="E307" s="245">
        <v>44978.0</v>
      </c>
      <c r="F307" s="244"/>
      <c r="G307" s="244"/>
      <c r="H307" s="244"/>
      <c r="I307" s="249" t="s">
        <v>1420</v>
      </c>
    </row>
    <row r="308">
      <c r="A308" s="244">
        <v>443.0</v>
      </c>
      <c r="B308" s="249" t="s">
        <v>478</v>
      </c>
      <c r="C308" s="244" t="s">
        <v>54</v>
      </c>
      <c r="D308" s="245"/>
      <c r="E308" s="245">
        <v>44981.0</v>
      </c>
      <c r="F308" s="244"/>
      <c r="G308" s="244"/>
      <c r="H308" s="244"/>
      <c r="I308" s="244"/>
    </row>
    <row r="309">
      <c r="A309" s="244">
        <v>444.0</v>
      </c>
      <c r="B309" s="249" t="s">
        <v>479</v>
      </c>
      <c r="C309" s="244" t="s">
        <v>54</v>
      </c>
      <c r="D309" s="245"/>
      <c r="E309" s="245">
        <v>45006.0</v>
      </c>
      <c r="F309" s="244"/>
      <c r="G309" s="244"/>
      <c r="H309" s="244"/>
      <c r="I309" s="249" t="s">
        <v>1480</v>
      </c>
    </row>
    <row r="310">
      <c r="A310" s="244">
        <v>445.0</v>
      </c>
      <c r="B310" s="249" t="s">
        <v>480</v>
      </c>
      <c r="C310" s="244" t="s">
        <v>54</v>
      </c>
      <c r="D310" s="245"/>
      <c r="E310" s="245">
        <v>44994.0</v>
      </c>
      <c r="F310" s="244"/>
      <c r="G310" s="244"/>
      <c r="H310" s="244"/>
      <c r="I310" s="249" t="s">
        <v>792</v>
      </c>
    </row>
    <row r="311">
      <c r="A311" s="244">
        <v>446.0</v>
      </c>
      <c r="B311" s="249" t="s">
        <v>447</v>
      </c>
      <c r="C311" s="244" t="s">
        <v>54</v>
      </c>
      <c r="D311" s="245"/>
      <c r="E311" s="245"/>
      <c r="F311" s="244"/>
      <c r="G311" s="244"/>
      <c r="H311" s="244"/>
      <c r="I311" s="249" t="s">
        <v>1413</v>
      </c>
    </row>
    <row r="312">
      <c r="A312" s="244">
        <v>447.0</v>
      </c>
      <c r="B312" s="249" t="s">
        <v>481</v>
      </c>
      <c r="C312" s="244" t="s">
        <v>54</v>
      </c>
      <c r="D312" s="245"/>
      <c r="E312" s="245">
        <v>44985.0</v>
      </c>
      <c r="F312" s="244"/>
      <c r="G312" s="244"/>
      <c r="H312" s="244"/>
      <c r="I312" s="249" t="s">
        <v>1484</v>
      </c>
    </row>
    <row r="313">
      <c r="A313" s="244">
        <v>448.0</v>
      </c>
      <c r="B313" s="249" t="s">
        <v>482</v>
      </c>
      <c r="C313" s="244" t="s">
        <v>54</v>
      </c>
      <c r="D313" s="245"/>
      <c r="E313" s="245">
        <v>44993.0</v>
      </c>
      <c r="F313" s="244"/>
      <c r="G313" s="244"/>
      <c r="H313" s="244"/>
      <c r="I313" s="249" t="s">
        <v>1486</v>
      </c>
    </row>
    <row r="314">
      <c r="A314" s="244">
        <v>449.0</v>
      </c>
      <c r="B314" s="249" t="s">
        <v>483</v>
      </c>
      <c r="C314" s="244" t="s">
        <v>54</v>
      </c>
      <c r="D314" s="245"/>
      <c r="E314" s="245">
        <v>44999.0</v>
      </c>
      <c r="F314" s="244"/>
      <c r="G314" s="244"/>
      <c r="H314" s="244"/>
      <c r="I314" s="249" t="s">
        <v>1489</v>
      </c>
    </row>
    <row r="315">
      <c r="A315" s="244">
        <v>450.0</v>
      </c>
      <c r="B315" s="249" t="s">
        <v>484</v>
      </c>
      <c r="C315" s="244" t="s">
        <v>54</v>
      </c>
      <c r="D315" s="245"/>
      <c r="E315" s="245"/>
      <c r="F315" s="244"/>
      <c r="G315" s="244"/>
      <c r="H315" s="244"/>
      <c r="I315" s="249" t="s">
        <v>673</v>
      </c>
    </row>
    <row r="316">
      <c r="A316" s="244">
        <v>451.0</v>
      </c>
      <c r="B316" s="249" t="s">
        <v>439</v>
      </c>
      <c r="C316" s="244" t="s">
        <v>54</v>
      </c>
      <c r="D316" s="245"/>
      <c r="E316" s="245">
        <v>44987.0</v>
      </c>
      <c r="F316" s="244"/>
      <c r="G316" s="244"/>
      <c r="H316" s="244"/>
      <c r="I316" s="249" t="s">
        <v>1400</v>
      </c>
    </row>
    <row r="317">
      <c r="A317" s="244">
        <v>452.0</v>
      </c>
      <c r="B317" s="249" t="s">
        <v>486</v>
      </c>
      <c r="C317" s="244" t="s">
        <v>54</v>
      </c>
      <c r="D317" s="245"/>
      <c r="E317" s="245">
        <v>45033.0</v>
      </c>
      <c r="F317" s="244"/>
      <c r="G317" s="244"/>
      <c r="H317" s="244"/>
      <c r="I317" s="244"/>
    </row>
    <row r="318">
      <c r="A318" s="244">
        <v>453.0</v>
      </c>
      <c r="B318" s="249" t="s">
        <v>484</v>
      </c>
      <c r="C318" s="244" t="s">
        <v>54</v>
      </c>
      <c r="D318" s="245"/>
      <c r="E318" s="245"/>
      <c r="F318" s="244"/>
      <c r="G318" s="244"/>
      <c r="H318" s="244"/>
      <c r="I318" s="249" t="s">
        <v>673</v>
      </c>
    </row>
    <row r="319">
      <c r="A319" s="244">
        <v>454.0</v>
      </c>
      <c r="B319" s="249" t="s">
        <v>487</v>
      </c>
      <c r="C319" s="244" t="s">
        <v>54</v>
      </c>
      <c r="D319" s="245"/>
      <c r="E319" s="245">
        <v>45035.0</v>
      </c>
      <c r="F319" s="244"/>
      <c r="G319" s="244"/>
      <c r="H319" s="244"/>
      <c r="I319" s="249" t="s">
        <v>1502</v>
      </c>
    </row>
    <row r="320">
      <c r="A320" s="244">
        <v>455.0</v>
      </c>
      <c r="B320" s="249" t="s">
        <v>488</v>
      </c>
      <c r="C320" s="244" t="s">
        <v>54</v>
      </c>
      <c r="D320" s="245"/>
      <c r="E320" s="245">
        <v>45059.0</v>
      </c>
      <c r="F320" s="244"/>
      <c r="G320" s="244"/>
      <c r="H320" s="244"/>
      <c r="I320" s="249" t="s">
        <v>806</v>
      </c>
    </row>
    <row r="321">
      <c r="A321" s="244">
        <v>456.0</v>
      </c>
      <c r="B321" s="249" t="s">
        <v>489</v>
      </c>
      <c r="C321" s="244" t="s">
        <v>54</v>
      </c>
      <c r="D321" s="245"/>
      <c r="E321" s="245">
        <v>45034.0</v>
      </c>
      <c r="F321" s="244"/>
      <c r="G321" s="244"/>
      <c r="H321" s="244"/>
      <c r="I321" s="249" t="s">
        <v>1513</v>
      </c>
    </row>
    <row r="322">
      <c r="A322" s="244">
        <v>457.0</v>
      </c>
      <c r="B322" s="249" t="s">
        <v>490</v>
      </c>
      <c r="C322" s="244" t="s">
        <v>54</v>
      </c>
      <c r="D322" s="245"/>
      <c r="E322" s="245"/>
      <c r="F322" s="244"/>
      <c r="G322" s="244"/>
      <c r="H322" s="244"/>
      <c r="I322" s="249" t="s">
        <v>1519</v>
      </c>
    </row>
    <row r="323">
      <c r="A323" s="244">
        <v>458.0</v>
      </c>
      <c r="B323" s="249" t="s">
        <v>491</v>
      </c>
      <c r="C323" s="244" t="s">
        <v>54</v>
      </c>
      <c r="D323" s="245"/>
      <c r="E323" s="245">
        <v>45041.0</v>
      </c>
      <c r="F323" s="244"/>
      <c r="G323" s="244"/>
      <c r="H323" s="244"/>
      <c r="I323" s="249" t="s">
        <v>1403</v>
      </c>
    </row>
    <row r="324">
      <c r="A324" s="244">
        <v>459.0</v>
      </c>
      <c r="B324" s="249" t="s">
        <v>492</v>
      </c>
      <c r="C324" s="244" t="s">
        <v>54</v>
      </c>
      <c r="D324" s="245"/>
      <c r="E324" s="245">
        <v>45085.0</v>
      </c>
      <c r="F324" s="244"/>
      <c r="G324" s="244"/>
      <c r="H324" s="244"/>
      <c r="I324" s="249" t="s">
        <v>1532</v>
      </c>
    </row>
    <row r="325">
      <c r="A325" s="244">
        <v>460.0</v>
      </c>
      <c r="B325" s="249" t="s">
        <v>493</v>
      </c>
      <c r="C325" s="244" t="s">
        <v>54</v>
      </c>
      <c r="D325" s="245"/>
      <c r="E325" s="245">
        <v>45030.0</v>
      </c>
      <c r="F325" s="244"/>
      <c r="G325" s="244"/>
      <c r="H325" s="244"/>
      <c r="I325" s="244" t="s">
        <v>1538</v>
      </c>
    </row>
    <row r="326">
      <c r="A326" s="244">
        <v>461.0</v>
      </c>
      <c r="B326" s="249" t="s">
        <v>494</v>
      </c>
      <c r="C326" s="244" t="s">
        <v>54</v>
      </c>
      <c r="D326" s="245"/>
      <c r="E326" s="245">
        <v>45400.0</v>
      </c>
      <c r="F326" s="244"/>
      <c r="G326" s="244"/>
      <c r="H326" s="244"/>
      <c r="I326" s="249" t="s">
        <v>817</v>
      </c>
    </row>
    <row r="327">
      <c r="A327" s="244">
        <v>462.0</v>
      </c>
      <c r="B327" s="249" t="s">
        <v>495</v>
      </c>
      <c r="C327" s="244" t="s">
        <v>54</v>
      </c>
      <c r="D327" s="245"/>
      <c r="E327" s="245">
        <v>45016.0</v>
      </c>
      <c r="F327" s="244"/>
      <c r="G327" s="244"/>
      <c r="H327" s="244"/>
      <c r="I327" s="244" t="s">
        <v>1547</v>
      </c>
    </row>
    <row r="328">
      <c r="A328" s="244">
        <v>463.0</v>
      </c>
      <c r="B328" s="249" t="s">
        <v>393</v>
      </c>
      <c r="C328" s="244" t="s">
        <v>54</v>
      </c>
      <c r="D328" s="245"/>
      <c r="E328" s="245">
        <v>45042.0</v>
      </c>
      <c r="F328" s="244"/>
      <c r="G328" s="244"/>
      <c r="H328" s="244"/>
      <c r="I328" s="249" t="s">
        <v>1300</v>
      </c>
    </row>
    <row r="329">
      <c r="A329" s="244">
        <v>464.0</v>
      </c>
      <c r="B329" s="249" t="s">
        <v>496</v>
      </c>
      <c r="C329" s="244" t="s">
        <v>54</v>
      </c>
      <c r="D329" s="245"/>
      <c r="E329" s="245">
        <v>45021.0</v>
      </c>
      <c r="F329" s="244"/>
      <c r="G329" s="244"/>
      <c r="H329" s="244"/>
      <c r="I329" s="249" t="s">
        <v>1553</v>
      </c>
    </row>
    <row r="330">
      <c r="A330" s="244">
        <v>465.0</v>
      </c>
      <c r="B330" s="249" t="s">
        <v>498</v>
      </c>
      <c r="C330" s="244" t="s">
        <v>54</v>
      </c>
      <c r="D330" s="245"/>
      <c r="E330" s="245"/>
      <c r="F330" s="244"/>
      <c r="G330" s="244"/>
      <c r="H330" s="244"/>
      <c r="I330" s="249" t="s">
        <v>1378</v>
      </c>
    </row>
    <row r="331">
      <c r="A331" s="244">
        <v>466.0</v>
      </c>
      <c r="B331" s="249" t="s">
        <v>499</v>
      </c>
      <c r="C331" s="244" t="s">
        <v>54</v>
      </c>
      <c r="D331" s="245"/>
      <c r="E331" s="245">
        <v>45023.0</v>
      </c>
      <c r="F331" s="244"/>
      <c r="G331" s="244"/>
      <c r="H331" s="244"/>
      <c r="I331" s="249" t="s">
        <v>1560</v>
      </c>
    </row>
    <row r="332">
      <c r="A332" s="244">
        <v>467.0</v>
      </c>
      <c r="B332" s="249" t="s">
        <v>502</v>
      </c>
      <c r="C332" s="244" t="s">
        <v>54</v>
      </c>
      <c r="D332" s="245"/>
      <c r="E332" s="245">
        <v>45044.0</v>
      </c>
      <c r="F332" s="244"/>
      <c r="G332" s="244"/>
      <c r="H332" s="244"/>
      <c r="I332" s="249" t="s">
        <v>673</v>
      </c>
    </row>
    <row r="333">
      <c r="A333" s="244">
        <v>468.0</v>
      </c>
      <c r="B333" s="249" t="s">
        <v>482</v>
      </c>
      <c r="C333" s="244" t="s">
        <v>54</v>
      </c>
      <c r="D333" s="245"/>
      <c r="E333" s="245">
        <v>45012.0</v>
      </c>
      <c r="F333" s="244"/>
      <c r="G333" s="244"/>
      <c r="H333" s="244"/>
      <c r="I333" s="249" t="s">
        <v>1486</v>
      </c>
    </row>
    <row r="334">
      <c r="A334" s="244">
        <v>469.0</v>
      </c>
      <c r="B334" s="249" t="s">
        <v>503</v>
      </c>
      <c r="C334" s="244" t="s">
        <v>54</v>
      </c>
      <c r="D334" s="245"/>
      <c r="E334" s="245"/>
      <c r="F334" s="244"/>
      <c r="G334" s="244"/>
      <c r="H334" s="244"/>
      <c r="I334" s="249" t="s">
        <v>1569</v>
      </c>
    </row>
    <row r="335">
      <c r="A335" s="244">
        <v>470.0</v>
      </c>
      <c r="B335" s="249" t="s">
        <v>504</v>
      </c>
      <c r="C335" s="244" t="s">
        <v>54</v>
      </c>
      <c r="D335" s="245"/>
      <c r="E335" s="245">
        <v>45027.0</v>
      </c>
      <c r="F335" s="244"/>
      <c r="G335" s="244"/>
      <c r="H335" s="244"/>
      <c r="I335" s="249" t="s">
        <v>1575</v>
      </c>
    </row>
    <row r="336">
      <c r="A336" s="244">
        <v>471.0</v>
      </c>
      <c r="B336" s="249" t="s">
        <v>484</v>
      </c>
      <c r="C336" s="244" t="s">
        <v>54</v>
      </c>
      <c r="D336" s="245"/>
      <c r="E336" s="245">
        <v>45022.0</v>
      </c>
      <c r="F336" s="244"/>
      <c r="G336" s="244"/>
      <c r="H336" s="244"/>
      <c r="I336" s="249" t="s">
        <v>673</v>
      </c>
    </row>
    <row r="337">
      <c r="A337" s="244">
        <v>472.0</v>
      </c>
      <c r="B337" s="249" t="s">
        <v>505</v>
      </c>
      <c r="C337" s="244" t="s">
        <v>54</v>
      </c>
      <c r="D337" s="245"/>
      <c r="E337" s="245">
        <v>45042.0</v>
      </c>
      <c r="F337" s="244"/>
      <c r="G337" s="244"/>
      <c r="H337" s="244"/>
      <c r="I337" s="249" t="s">
        <v>1589</v>
      </c>
    </row>
    <row r="338">
      <c r="A338" s="244">
        <v>473.0</v>
      </c>
      <c r="B338" s="249" t="s">
        <v>506</v>
      </c>
      <c r="C338" s="244" t="s">
        <v>54</v>
      </c>
      <c r="D338" s="245"/>
      <c r="E338" s="245">
        <v>45019.0</v>
      </c>
      <c r="F338" s="244"/>
      <c r="G338" s="244"/>
      <c r="H338" s="244"/>
      <c r="I338" s="249" t="s">
        <v>1597</v>
      </c>
    </row>
    <row r="339">
      <c r="A339" s="244">
        <v>474.0</v>
      </c>
      <c r="B339" s="249" t="s">
        <v>507</v>
      </c>
      <c r="C339" s="244" t="s">
        <v>54</v>
      </c>
      <c r="D339" s="245"/>
      <c r="E339" s="245">
        <v>45037.0</v>
      </c>
      <c r="F339" s="244"/>
      <c r="G339" s="244"/>
      <c r="H339" s="244"/>
      <c r="I339" s="244"/>
    </row>
    <row r="340">
      <c r="A340" s="244">
        <v>475.0</v>
      </c>
      <c r="B340" s="249" t="s">
        <v>339</v>
      </c>
      <c r="C340" s="244" t="s">
        <v>54</v>
      </c>
      <c r="D340" s="245"/>
      <c r="E340" s="245">
        <v>45055.0</v>
      </c>
      <c r="F340" s="244"/>
      <c r="G340" s="244"/>
      <c r="H340" s="244"/>
      <c r="I340" s="249" t="s">
        <v>951</v>
      </c>
    </row>
    <row r="341">
      <c r="A341" s="244">
        <v>476.0</v>
      </c>
      <c r="B341" s="249" t="s">
        <v>508</v>
      </c>
      <c r="C341" s="244" t="s">
        <v>54</v>
      </c>
      <c r="D341" s="245"/>
      <c r="E341" s="245">
        <v>45063.0</v>
      </c>
      <c r="F341" s="244"/>
      <c r="G341" s="244"/>
      <c r="H341" s="244"/>
      <c r="I341" s="249" t="s">
        <v>1610</v>
      </c>
    </row>
    <row r="342">
      <c r="A342" s="244">
        <v>477.0</v>
      </c>
      <c r="B342" s="249" t="s">
        <v>509</v>
      </c>
      <c r="C342" s="244" t="s">
        <v>54</v>
      </c>
      <c r="D342" s="245"/>
      <c r="E342" s="245"/>
      <c r="F342" s="244"/>
      <c r="G342" s="244"/>
      <c r="H342" s="244"/>
      <c r="I342" s="249" t="s">
        <v>1615</v>
      </c>
    </row>
    <row r="343">
      <c r="A343" s="244">
        <v>478.0</v>
      </c>
      <c r="B343" s="249" t="s">
        <v>510</v>
      </c>
      <c r="C343" s="244" t="s">
        <v>54</v>
      </c>
      <c r="D343" s="245"/>
      <c r="E343" s="245">
        <v>45072.0</v>
      </c>
      <c r="F343" s="244"/>
      <c r="G343" s="244"/>
      <c r="H343" s="244"/>
      <c r="I343" s="249" t="s">
        <v>1620</v>
      </c>
    </row>
    <row r="344">
      <c r="A344" s="244">
        <v>479.0</v>
      </c>
      <c r="B344" s="249" t="s">
        <v>512</v>
      </c>
      <c r="C344" s="244" t="s">
        <v>54</v>
      </c>
      <c r="D344" s="245"/>
      <c r="E344" s="245">
        <v>45065.0</v>
      </c>
      <c r="F344" s="244"/>
      <c r="G344" s="244"/>
      <c r="H344" s="244"/>
      <c r="I344" s="249" t="s">
        <v>1625</v>
      </c>
    </row>
    <row r="345">
      <c r="A345" s="244">
        <v>480.0</v>
      </c>
      <c r="B345" s="249" t="s">
        <v>411</v>
      </c>
      <c r="C345" s="244" t="s">
        <v>54</v>
      </c>
      <c r="D345" s="245"/>
      <c r="E345" s="245"/>
      <c r="F345" s="244"/>
      <c r="G345" s="244"/>
      <c r="H345" s="244"/>
      <c r="I345" s="249" t="s">
        <v>1336</v>
      </c>
    </row>
    <row r="346">
      <c r="A346" s="244">
        <v>481.0</v>
      </c>
      <c r="B346" s="249" t="s">
        <v>513</v>
      </c>
      <c r="C346" s="244" t="s">
        <v>54</v>
      </c>
      <c r="D346" s="245"/>
      <c r="E346" s="245"/>
      <c r="F346" s="244"/>
      <c r="G346" s="244"/>
      <c r="H346" s="244"/>
      <c r="I346" s="249" t="s">
        <v>1631</v>
      </c>
    </row>
    <row r="347">
      <c r="A347" s="244">
        <v>482.0</v>
      </c>
      <c r="B347" s="249" t="s">
        <v>514</v>
      </c>
      <c r="C347" s="244" t="s">
        <v>54</v>
      </c>
      <c r="D347" s="245"/>
      <c r="E347" s="245">
        <v>45061.0</v>
      </c>
      <c r="F347" s="244"/>
      <c r="G347" s="244"/>
      <c r="H347" s="244"/>
      <c r="I347" s="249" t="s">
        <v>1636</v>
      </c>
    </row>
    <row r="348">
      <c r="A348" s="244">
        <v>483.0</v>
      </c>
      <c r="B348" s="249" t="s">
        <v>515</v>
      </c>
      <c r="C348" s="244" t="s">
        <v>54</v>
      </c>
      <c r="D348" s="245"/>
      <c r="E348" s="245">
        <v>45056.0</v>
      </c>
      <c r="F348" s="244"/>
      <c r="G348" s="244"/>
      <c r="H348" s="244"/>
      <c r="I348" s="249" t="s">
        <v>1641</v>
      </c>
    </row>
    <row r="349">
      <c r="A349" s="244">
        <v>484.0</v>
      </c>
      <c r="B349" s="249" t="s">
        <v>516</v>
      </c>
      <c r="C349" s="244" t="s">
        <v>54</v>
      </c>
      <c r="D349" s="245"/>
      <c r="E349" s="245"/>
      <c r="F349" s="244"/>
      <c r="G349" s="244"/>
      <c r="H349" s="244"/>
      <c r="I349" s="249" t="s">
        <v>1648</v>
      </c>
    </row>
    <row r="350">
      <c r="A350" s="244">
        <v>485.0</v>
      </c>
      <c r="B350" s="249" t="s">
        <v>517</v>
      </c>
      <c r="C350" s="244" t="s">
        <v>54</v>
      </c>
      <c r="D350" s="245"/>
      <c r="E350" s="245">
        <v>45036.0</v>
      </c>
      <c r="F350" s="244"/>
      <c r="G350" s="244"/>
      <c r="H350" s="244"/>
      <c r="I350" s="249" t="s">
        <v>1654</v>
      </c>
    </row>
    <row r="351">
      <c r="A351" s="244">
        <v>486.0</v>
      </c>
      <c r="B351" s="249" t="s">
        <v>520</v>
      </c>
      <c r="C351" s="244" t="s">
        <v>54</v>
      </c>
      <c r="D351" s="245"/>
      <c r="E351" s="245"/>
      <c r="F351" s="244"/>
      <c r="G351" s="244"/>
      <c r="H351" s="244"/>
      <c r="I351" s="249" t="s">
        <v>675</v>
      </c>
    </row>
    <row r="352">
      <c r="A352" s="244">
        <v>487.0</v>
      </c>
      <c r="B352" s="249" t="s">
        <v>464</v>
      </c>
      <c r="C352" s="244" t="s">
        <v>54</v>
      </c>
      <c r="D352" s="245"/>
      <c r="E352" s="245">
        <v>45029.0</v>
      </c>
      <c r="F352" s="244"/>
      <c r="G352" s="244"/>
      <c r="H352" s="244"/>
      <c r="I352" s="249" t="s">
        <v>1448</v>
      </c>
    </row>
    <row r="353">
      <c r="A353" s="244">
        <v>488.0</v>
      </c>
      <c r="B353" s="249" t="s">
        <v>523</v>
      </c>
      <c r="C353" s="244" t="s">
        <v>54</v>
      </c>
      <c r="D353" s="245"/>
      <c r="E353" s="245">
        <v>45044.0</v>
      </c>
      <c r="F353" s="244"/>
      <c r="G353" s="244"/>
      <c r="H353" s="244"/>
      <c r="I353" s="249" t="s">
        <v>1667</v>
      </c>
    </row>
    <row r="354">
      <c r="A354" s="244">
        <v>489.0</v>
      </c>
      <c r="B354" s="249" t="s">
        <v>524</v>
      </c>
      <c r="C354" s="244" t="s">
        <v>54</v>
      </c>
      <c r="D354" s="245"/>
      <c r="E354" s="245">
        <v>45043.0</v>
      </c>
      <c r="F354" s="244"/>
      <c r="G354" s="244"/>
      <c r="H354" s="244"/>
      <c r="I354" s="249" t="s">
        <v>1020</v>
      </c>
    </row>
    <row r="355">
      <c r="A355" s="244">
        <v>490.0</v>
      </c>
      <c r="B355" s="249" t="s">
        <v>516</v>
      </c>
      <c r="C355" s="244" t="s">
        <v>54</v>
      </c>
      <c r="D355" s="245"/>
      <c r="E355" s="245"/>
      <c r="F355" s="244"/>
      <c r="G355" s="244"/>
      <c r="H355" s="244"/>
      <c r="I355" s="249" t="s">
        <v>1648</v>
      </c>
    </row>
    <row r="356">
      <c r="A356" s="244">
        <v>491.0</v>
      </c>
      <c r="B356" s="249" t="s">
        <v>525</v>
      </c>
      <c r="C356" s="244" t="s">
        <v>54</v>
      </c>
      <c r="D356" s="245"/>
      <c r="E356" s="245">
        <v>45054.0</v>
      </c>
      <c r="F356" s="244"/>
      <c r="G356" s="244"/>
      <c r="H356" s="244"/>
      <c r="I356" s="249" t="s">
        <v>1679</v>
      </c>
    </row>
    <row r="357">
      <c r="A357" s="244">
        <v>492.0</v>
      </c>
      <c r="B357" s="249" t="s">
        <v>527</v>
      </c>
      <c r="C357" s="244" t="s">
        <v>54</v>
      </c>
      <c r="D357" s="245"/>
      <c r="E357" s="245"/>
      <c r="F357" s="244"/>
      <c r="G357" s="244"/>
      <c r="H357" s="244"/>
      <c r="I357" s="249" t="s">
        <v>1683</v>
      </c>
    </row>
    <row r="358">
      <c r="A358" s="244">
        <v>493.0</v>
      </c>
      <c r="B358" s="249" t="s">
        <v>424</v>
      </c>
      <c r="C358" s="244" t="s">
        <v>54</v>
      </c>
      <c r="D358" s="245"/>
      <c r="E358" s="245"/>
      <c r="F358" s="244"/>
      <c r="G358" s="244"/>
      <c r="H358" s="244"/>
      <c r="I358" s="249" t="s">
        <v>1365</v>
      </c>
    </row>
    <row r="359">
      <c r="A359" s="244">
        <v>494.0</v>
      </c>
      <c r="B359" s="249" t="s">
        <v>513</v>
      </c>
      <c r="C359" s="244" t="s">
        <v>54</v>
      </c>
      <c r="D359" s="245"/>
      <c r="E359" s="245">
        <v>45035.0</v>
      </c>
      <c r="F359" s="244"/>
      <c r="G359" s="244"/>
      <c r="H359" s="244"/>
      <c r="I359" s="249" t="s">
        <v>1631</v>
      </c>
    </row>
    <row r="360">
      <c r="A360" s="244">
        <v>495.0</v>
      </c>
      <c r="B360" s="249" t="s">
        <v>528</v>
      </c>
      <c r="C360" s="244" t="s">
        <v>54</v>
      </c>
      <c r="D360" s="245"/>
      <c r="E360" s="245">
        <v>45058.0</v>
      </c>
      <c r="F360" s="244"/>
      <c r="G360" s="244"/>
      <c r="H360" s="244"/>
      <c r="I360" s="249" t="s">
        <v>1692</v>
      </c>
    </row>
    <row r="361">
      <c r="A361" s="244">
        <v>496.0</v>
      </c>
      <c r="B361" s="249" t="s">
        <v>531</v>
      </c>
      <c r="C361" s="244" t="s">
        <v>54</v>
      </c>
      <c r="D361" s="245"/>
      <c r="E361" s="245"/>
      <c r="F361" s="244"/>
      <c r="G361" s="244"/>
      <c r="H361" s="244"/>
      <c r="I361" s="249" t="s">
        <v>1696</v>
      </c>
    </row>
    <row r="362">
      <c r="A362" s="244">
        <v>497.0</v>
      </c>
      <c r="B362" s="249" t="s">
        <v>470</v>
      </c>
      <c r="C362" s="244" t="s">
        <v>54</v>
      </c>
      <c r="D362" s="245"/>
      <c r="E362" s="245">
        <v>45050.0</v>
      </c>
      <c r="F362" s="244"/>
      <c r="G362" s="244"/>
      <c r="H362" s="244"/>
      <c r="I362" s="249" t="s">
        <v>1459</v>
      </c>
    </row>
    <row r="363">
      <c r="A363" s="244">
        <v>498.0</v>
      </c>
      <c r="B363" s="249" t="s">
        <v>532</v>
      </c>
      <c r="C363" s="244" t="s">
        <v>54</v>
      </c>
      <c r="D363" s="245"/>
      <c r="E363" s="245"/>
      <c r="F363" s="244"/>
      <c r="G363" s="244"/>
      <c r="H363" s="244"/>
      <c r="I363" s="249" t="s">
        <v>1704</v>
      </c>
    </row>
    <row r="364">
      <c r="A364" s="244">
        <v>499.0</v>
      </c>
      <c r="B364" s="249" t="s">
        <v>533</v>
      </c>
      <c r="C364" s="244" t="s">
        <v>54</v>
      </c>
      <c r="D364" s="245"/>
      <c r="E364" s="245">
        <v>45070.0</v>
      </c>
      <c r="F364" s="244"/>
      <c r="G364" s="244"/>
      <c r="H364" s="244"/>
      <c r="I364" s="249" t="s">
        <v>1711</v>
      </c>
    </row>
    <row r="365">
      <c r="A365" s="244">
        <v>500.0</v>
      </c>
      <c r="B365" s="249" t="s">
        <v>534</v>
      </c>
      <c r="C365" s="244" t="s">
        <v>54</v>
      </c>
      <c r="D365" s="245"/>
      <c r="E365" s="245">
        <v>45091.0</v>
      </c>
      <c r="F365" s="244"/>
      <c r="G365" s="244"/>
      <c r="H365" s="244"/>
      <c r="I365" s="249" t="s">
        <v>705</v>
      </c>
    </row>
    <row r="366">
      <c r="A366" s="244">
        <v>501.0</v>
      </c>
      <c r="B366" s="249" t="s">
        <v>535</v>
      </c>
      <c r="C366" s="244" t="s">
        <v>54</v>
      </c>
      <c r="D366" s="245"/>
      <c r="E366" s="245">
        <v>45127.0</v>
      </c>
      <c r="F366" s="244"/>
      <c r="G366" s="244"/>
      <c r="H366" s="244"/>
      <c r="I366" s="249" t="s">
        <v>1720</v>
      </c>
    </row>
    <row r="367">
      <c r="A367" s="244">
        <v>502.0</v>
      </c>
      <c r="B367" s="249" t="s">
        <v>536</v>
      </c>
      <c r="C367" s="244" t="s">
        <v>54</v>
      </c>
      <c r="D367" s="245"/>
      <c r="E367" s="245">
        <v>45291.0</v>
      </c>
      <c r="F367" s="244"/>
      <c r="G367" s="244"/>
      <c r="H367" s="244"/>
      <c r="I367" s="249" t="s">
        <v>1724</v>
      </c>
    </row>
    <row r="368">
      <c r="A368" s="244">
        <v>503.0</v>
      </c>
      <c r="B368" s="249" t="s">
        <v>538</v>
      </c>
      <c r="C368" s="244" t="s">
        <v>54</v>
      </c>
      <c r="D368" s="245"/>
      <c r="E368" s="245">
        <v>45051.0</v>
      </c>
      <c r="F368" s="244"/>
      <c r="G368" s="244"/>
      <c r="H368" s="244"/>
      <c r="I368" s="249" t="s">
        <v>1730</v>
      </c>
    </row>
    <row r="369">
      <c r="A369" s="244">
        <v>504.0</v>
      </c>
      <c r="B369" s="249" t="s">
        <v>539</v>
      </c>
      <c r="C369" s="244" t="s">
        <v>54</v>
      </c>
      <c r="D369" s="245"/>
      <c r="E369" s="245">
        <v>45052.0</v>
      </c>
      <c r="F369" s="244"/>
      <c r="G369" s="244"/>
      <c r="H369" s="244"/>
      <c r="I369" s="249" t="s">
        <v>1358</v>
      </c>
    </row>
    <row r="370">
      <c r="A370" s="244">
        <v>505.0</v>
      </c>
      <c r="B370" s="249" t="s">
        <v>540</v>
      </c>
      <c r="C370" s="244" t="s">
        <v>54</v>
      </c>
      <c r="D370" s="245"/>
      <c r="E370" s="245">
        <v>45049.0</v>
      </c>
      <c r="F370" s="244"/>
      <c r="G370" s="244"/>
      <c r="H370" s="244"/>
      <c r="I370" s="244"/>
    </row>
    <row r="371">
      <c r="A371" s="244">
        <v>506.0</v>
      </c>
      <c r="B371" s="249" t="s">
        <v>425</v>
      </c>
      <c r="C371" s="244" t="s">
        <v>54</v>
      </c>
      <c r="D371" s="245"/>
      <c r="E371" s="245">
        <v>45055.0</v>
      </c>
      <c r="F371" s="244"/>
      <c r="G371" s="244"/>
      <c r="H371" s="244"/>
      <c r="I371" s="249" t="s">
        <v>1367</v>
      </c>
    </row>
    <row r="372">
      <c r="A372" s="244">
        <v>507.0</v>
      </c>
      <c r="B372" s="249" t="s">
        <v>542</v>
      </c>
      <c r="C372" s="244" t="s">
        <v>54</v>
      </c>
      <c r="D372" s="245"/>
      <c r="E372" s="245">
        <v>45068.0</v>
      </c>
      <c r="F372" s="244"/>
      <c r="G372" s="244"/>
      <c r="H372" s="244"/>
      <c r="I372" s="249" t="s">
        <v>1742</v>
      </c>
    </row>
    <row r="373">
      <c r="A373" s="244">
        <v>508.0</v>
      </c>
      <c r="B373" s="249" t="s">
        <v>543</v>
      </c>
      <c r="C373" s="244" t="s">
        <v>54</v>
      </c>
      <c r="D373" s="245"/>
      <c r="E373" s="245">
        <v>45068.0</v>
      </c>
      <c r="F373" s="244"/>
      <c r="G373" s="244"/>
      <c r="H373" s="244"/>
      <c r="I373" s="249" t="s">
        <v>675</v>
      </c>
    </row>
    <row r="374">
      <c r="A374" s="244">
        <v>509.0</v>
      </c>
      <c r="B374" s="249" t="s">
        <v>361</v>
      </c>
      <c r="C374" s="244" t="s">
        <v>54</v>
      </c>
      <c r="D374" s="245"/>
      <c r="E374" s="245">
        <v>45055.0</v>
      </c>
      <c r="F374" s="244"/>
      <c r="G374" s="244"/>
      <c r="H374" s="244"/>
      <c r="I374" s="249" t="s">
        <v>858</v>
      </c>
    </row>
    <row r="375">
      <c r="A375" s="244">
        <v>510.0</v>
      </c>
      <c r="B375" s="249" t="s">
        <v>546</v>
      </c>
      <c r="C375" s="244" t="s">
        <v>54</v>
      </c>
      <c r="D375" s="245"/>
      <c r="E375" s="245">
        <v>45093.0</v>
      </c>
      <c r="F375" s="244"/>
      <c r="G375" s="244"/>
      <c r="H375" s="244"/>
      <c r="I375" s="249" t="s">
        <v>1751</v>
      </c>
    </row>
    <row r="376">
      <c r="A376" s="244">
        <v>511.0</v>
      </c>
      <c r="B376" s="249" t="s">
        <v>547</v>
      </c>
      <c r="C376" s="244" t="s">
        <v>54</v>
      </c>
      <c r="D376" s="245"/>
      <c r="E376" s="245">
        <v>45070.0</v>
      </c>
      <c r="F376" s="244"/>
      <c r="G376" s="244"/>
      <c r="H376" s="244"/>
      <c r="I376" s="249" t="s">
        <v>786</v>
      </c>
    </row>
    <row r="377">
      <c r="A377" s="244">
        <v>512.0</v>
      </c>
      <c r="B377" s="249" t="s">
        <v>550</v>
      </c>
      <c r="C377" s="244" t="s">
        <v>54</v>
      </c>
      <c r="D377" s="245"/>
      <c r="E377" s="245">
        <v>45085.0</v>
      </c>
      <c r="F377" s="244"/>
      <c r="G377" s="244"/>
      <c r="H377" s="244"/>
      <c r="I377" s="249" t="s">
        <v>1761</v>
      </c>
    </row>
    <row r="378">
      <c r="A378" s="244">
        <v>513.0</v>
      </c>
      <c r="B378" s="249" t="s">
        <v>551</v>
      </c>
      <c r="C378" s="244" t="s">
        <v>54</v>
      </c>
      <c r="D378" s="245"/>
      <c r="E378" s="245">
        <v>45104.0</v>
      </c>
      <c r="F378" s="244"/>
      <c r="G378" s="244"/>
      <c r="H378" s="244"/>
      <c r="I378" s="249" t="s">
        <v>1766</v>
      </c>
    </row>
    <row r="379">
      <c r="A379" s="244">
        <v>514.0</v>
      </c>
      <c r="B379" s="249" t="s">
        <v>553</v>
      </c>
      <c r="C379" s="244" t="s">
        <v>54</v>
      </c>
      <c r="D379" s="245"/>
      <c r="E379" s="245">
        <v>45079.0</v>
      </c>
      <c r="F379" s="244"/>
      <c r="G379" s="244"/>
      <c r="H379" s="244"/>
      <c r="I379" s="249" t="s">
        <v>1235</v>
      </c>
    </row>
    <row r="380">
      <c r="A380" s="244">
        <v>515.0</v>
      </c>
      <c r="B380" s="249" t="s">
        <v>524</v>
      </c>
      <c r="C380" s="244" t="s">
        <v>54</v>
      </c>
      <c r="D380" s="245"/>
      <c r="E380" s="245">
        <v>45291.0</v>
      </c>
      <c r="F380" s="244"/>
      <c r="G380" s="244"/>
      <c r="H380" s="244"/>
      <c r="I380" s="249" t="s">
        <v>1020</v>
      </c>
    </row>
    <row r="381">
      <c r="A381" s="244">
        <v>516.0</v>
      </c>
      <c r="B381" s="249" t="s">
        <v>491</v>
      </c>
      <c r="C381" s="244" t="s">
        <v>54</v>
      </c>
      <c r="D381" s="245"/>
      <c r="E381" s="245">
        <v>45090.0</v>
      </c>
      <c r="F381" s="244"/>
      <c r="G381" s="244"/>
      <c r="H381" s="244"/>
      <c r="I381" s="249" t="s">
        <v>1403</v>
      </c>
    </row>
    <row r="382">
      <c r="A382" s="244">
        <v>517.0</v>
      </c>
      <c r="B382" s="249" t="s">
        <v>525</v>
      </c>
      <c r="C382" s="244" t="s">
        <v>54</v>
      </c>
      <c r="D382" s="245"/>
      <c r="E382" s="245">
        <v>45070.0</v>
      </c>
      <c r="F382" s="244"/>
      <c r="G382" s="244"/>
      <c r="H382" s="244"/>
      <c r="I382" s="249" t="s">
        <v>1679</v>
      </c>
    </row>
    <row r="383">
      <c r="A383" s="244">
        <v>518.0</v>
      </c>
      <c r="B383" s="249" t="s">
        <v>87</v>
      </c>
      <c r="C383" s="244" t="s">
        <v>54</v>
      </c>
      <c r="D383" s="245"/>
      <c r="E383" s="245"/>
      <c r="F383" s="244"/>
      <c r="G383" s="244"/>
      <c r="H383" s="244"/>
      <c r="I383" s="249" t="s">
        <v>1118</v>
      </c>
    </row>
    <row r="384">
      <c r="A384" s="244">
        <v>519.0</v>
      </c>
      <c r="B384" s="249" t="s">
        <v>488</v>
      </c>
      <c r="C384" s="244" t="s">
        <v>54</v>
      </c>
      <c r="D384" s="245"/>
      <c r="E384" s="245"/>
      <c r="F384" s="244"/>
      <c r="G384" s="244"/>
      <c r="H384" s="244"/>
      <c r="I384" s="249" t="s">
        <v>806</v>
      </c>
    </row>
    <row r="385">
      <c r="A385" s="244">
        <v>520.0</v>
      </c>
      <c r="B385" s="249" t="s">
        <v>554</v>
      </c>
      <c r="C385" s="244" t="s">
        <v>54</v>
      </c>
      <c r="D385" s="245"/>
      <c r="E385" s="245">
        <v>45291.0</v>
      </c>
      <c r="F385" s="244"/>
      <c r="G385" s="244"/>
      <c r="H385" s="244"/>
      <c r="I385" s="249" t="s">
        <v>673</v>
      </c>
    </row>
    <row r="386">
      <c r="A386" s="244">
        <v>521.0</v>
      </c>
      <c r="B386" s="249" t="s">
        <v>486</v>
      </c>
      <c r="C386" s="244" t="s">
        <v>54</v>
      </c>
      <c r="D386" s="245"/>
      <c r="E386" s="245">
        <v>45078.0</v>
      </c>
      <c r="F386" s="244"/>
      <c r="G386" s="244"/>
      <c r="H386" s="244"/>
      <c r="I386" s="249" t="s">
        <v>675</v>
      </c>
    </row>
    <row r="387">
      <c r="A387" s="244">
        <v>522.0</v>
      </c>
      <c r="B387" s="249" t="s">
        <v>556</v>
      </c>
      <c r="C387" s="244" t="s">
        <v>54</v>
      </c>
      <c r="D387" s="245"/>
      <c r="E387" s="245"/>
      <c r="F387" s="244"/>
      <c r="G387" s="244"/>
      <c r="H387" s="244"/>
      <c r="I387" s="244"/>
    </row>
    <row r="388">
      <c r="A388" s="244">
        <v>523.0</v>
      </c>
      <c r="B388" s="249" t="s">
        <v>557</v>
      </c>
      <c r="C388" s="244" t="s">
        <v>54</v>
      </c>
      <c r="D388" s="245"/>
      <c r="E388" s="245"/>
      <c r="F388" s="244"/>
      <c r="G388" s="244"/>
      <c r="H388" s="244"/>
      <c r="I388" s="244"/>
    </row>
    <row r="389">
      <c r="A389" s="244">
        <v>524.0</v>
      </c>
      <c r="B389" s="249" t="s">
        <v>517</v>
      </c>
      <c r="C389" s="244" t="s">
        <v>54</v>
      </c>
      <c r="D389" s="245"/>
      <c r="E389" s="245">
        <v>45071.0</v>
      </c>
      <c r="F389" s="244"/>
      <c r="G389" s="244"/>
      <c r="H389" s="244"/>
      <c r="I389" s="249" t="s">
        <v>1654</v>
      </c>
    </row>
    <row r="390">
      <c r="A390" s="244">
        <v>525.0</v>
      </c>
      <c r="B390" s="249" t="s">
        <v>558</v>
      </c>
      <c r="C390" s="244" t="s">
        <v>54</v>
      </c>
      <c r="D390" s="245"/>
      <c r="E390" s="245">
        <v>45093.0</v>
      </c>
      <c r="F390" s="244"/>
      <c r="G390" s="244"/>
      <c r="H390" s="244"/>
      <c r="I390" s="249" t="s">
        <v>1791</v>
      </c>
    </row>
    <row r="391">
      <c r="A391" s="244">
        <v>526.0</v>
      </c>
      <c r="B391" s="249" t="s">
        <v>559</v>
      </c>
      <c r="C391" s="244" t="s">
        <v>54</v>
      </c>
      <c r="D391" s="245"/>
      <c r="E391" s="245">
        <v>45105.0</v>
      </c>
      <c r="F391" s="244"/>
      <c r="G391" s="244"/>
      <c r="H391" s="244"/>
      <c r="I391" s="249" t="s">
        <v>1795</v>
      </c>
    </row>
    <row r="392">
      <c r="A392" s="244">
        <v>527.0</v>
      </c>
      <c r="B392" s="249" t="s">
        <v>451</v>
      </c>
      <c r="C392" s="244" t="s">
        <v>54</v>
      </c>
      <c r="D392" s="245"/>
      <c r="E392" s="245">
        <v>45076.0</v>
      </c>
      <c r="F392" s="244"/>
      <c r="G392" s="244"/>
      <c r="H392" s="244"/>
      <c r="I392" s="249" t="s">
        <v>1227</v>
      </c>
    </row>
    <row r="393">
      <c r="A393" s="244">
        <v>528.0</v>
      </c>
      <c r="B393" s="249" t="s">
        <v>560</v>
      </c>
      <c r="C393" s="244" t="s">
        <v>54</v>
      </c>
      <c r="D393" s="245"/>
      <c r="E393" s="245"/>
      <c r="F393" s="244"/>
      <c r="G393" s="244"/>
      <c r="H393" s="244"/>
      <c r="I393" s="249" t="s">
        <v>675</v>
      </c>
    </row>
    <row r="394">
      <c r="A394" s="244">
        <v>529.0</v>
      </c>
      <c r="B394" s="249" t="s">
        <v>457</v>
      </c>
      <c r="C394" s="244" t="s">
        <v>54</v>
      </c>
      <c r="D394" s="245"/>
      <c r="E394" s="245">
        <v>45096.0</v>
      </c>
      <c r="F394" s="244"/>
      <c r="G394" s="244"/>
      <c r="H394" s="244"/>
      <c r="I394" s="249" t="s">
        <v>662</v>
      </c>
    </row>
    <row r="395">
      <c r="A395" s="244">
        <v>530.0</v>
      </c>
      <c r="B395" s="249" t="s">
        <v>561</v>
      </c>
      <c r="C395" s="244" t="s">
        <v>54</v>
      </c>
      <c r="D395" s="245"/>
      <c r="E395" s="245">
        <v>45071.0</v>
      </c>
      <c r="F395" s="244"/>
      <c r="G395" s="244"/>
      <c r="H395" s="244"/>
      <c r="I395" s="249" t="s">
        <v>675</v>
      </c>
    </row>
    <row r="396">
      <c r="A396" s="244">
        <v>531.0</v>
      </c>
      <c r="B396" s="249" t="s">
        <v>533</v>
      </c>
      <c r="C396" s="244" t="s">
        <v>54</v>
      </c>
      <c r="D396" s="245"/>
      <c r="E396" s="245"/>
      <c r="F396" s="244"/>
      <c r="G396" s="244"/>
      <c r="H396" s="244"/>
      <c r="I396" s="249" t="s">
        <v>1711</v>
      </c>
    </row>
    <row r="397">
      <c r="A397" s="244">
        <v>532.0</v>
      </c>
      <c r="B397" s="249" t="s">
        <v>523</v>
      </c>
      <c r="C397" s="244" t="s">
        <v>54</v>
      </c>
      <c r="D397" s="245"/>
      <c r="E397" s="245">
        <v>45092.0</v>
      </c>
      <c r="F397" s="244"/>
      <c r="G397" s="244"/>
      <c r="H397" s="244"/>
      <c r="I397" s="249" t="s">
        <v>1667</v>
      </c>
    </row>
    <row r="398">
      <c r="A398" s="244">
        <v>533.0</v>
      </c>
      <c r="B398" s="249" t="s">
        <v>562</v>
      </c>
      <c r="C398" s="244" t="s">
        <v>54</v>
      </c>
      <c r="D398" s="245"/>
      <c r="E398" s="245"/>
      <c r="F398" s="244"/>
      <c r="G398" s="244"/>
      <c r="H398" s="244"/>
      <c r="I398" s="249" t="s">
        <v>1809</v>
      </c>
    </row>
    <row r="399">
      <c r="A399" s="244">
        <v>534.0</v>
      </c>
      <c r="B399" s="249" t="s">
        <v>563</v>
      </c>
      <c r="C399" s="244" t="s">
        <v>54</v>
      </c>
      <c r="D399" s="245"/>
      <c r="E399" s="245"/>
      <c r="F399" s="244"/>
      <c r="G399" s="244"/>
      <c r="H399" s="244"/>
      <c r="I399" s="244"/>
    </row>
    <row r="400">
      <c r="A400" s="244">
        <v>535.0</v>
      </c>
      <c r="B400" s="249" t="s">
        <v>564</v>
      </c>
      <c r="C400" s="244" t="s">
        <v>54</v>
      </c>
      <c r="D400" s="245"/>
      <c r="E400" s="245">
        <v>45091.0</v>
      </c>
      <c r="F400" s="244"/>
      <c r="G400" s="244"/>
      <c r="H400" s="244"/>
      <c r="I400" s="249" t="s">
        <v>651</v>
      </c>
    </row>
    <row r="401">
      <c r="A401" s="244">
        <v>536.0</v>
      </c>
      <c r="B401" s="249" t="s">
        <v>565</v>
      </c>
      <c r="C401" s="244" t="s">
        <v>54</v>
      </c>
      <c r="D401" s="245"/>
      <c r="E401" s="245"/>
      <c r="F401" s="244"/>
      <c r="G401" s="244"/>
      <c r="H401" s="244"/>
      <c r="I401" s="249" t="s">
        <v>1822</v>
      </c>
    </row>
    <row r="402">
      <c r="A402" s="244">
        <v>537.0</v>
      </c>
      <c r="B402" s="249" t="s">
        <v>566</v>
      </c>
      <c r="C402" s="244" t="s">
        <v>54</v>
      </c>
      <c r="D402" s="245"/>
      <c r="E402" s="245"/>
      <c r="F402" s="244"/>
      <c r="G402" s="244"/>
      <c r="H402" s="244"/>
      <c r="I402" s="249" t="s">
        <v>1829</v>
      </c>
    </row>
    <row r="403">
      <c r="A403" s="244">
        <v>538.0</v>
      </c>
      <c r="B403" s="249" t="s">
        <v>567</v>
      </c>
      <c r="C403" s="244" t="s">
        <v>54</v>
      </c>
      <c r="D403" s="245"/>
      <c r="E403" s="245"/>
      <c r="F403" s="244"/>
      <c r="G403" s="244"/>
      <c r="H403" s="244"/>
      <c r="I403" s="249" t="s">
        <v>1834</v>
      </c>
    </row>
    <row r="404">
      <c r="A404" s="244">
        <v>539.0</v>
      </c>
      <c r="B404" s="249" t="s">
        <v>569</v>
      </c>
      <c r="C404" s="244" t="s">
        <v>54</v>
      </c>
      <c r="D404" s="245"/>
      <c r="E404" s="245"/>
      <c r="F404" s="244"/>
      <c r="G404" s="244"/>
      <c r="H404" s="244"/>
      <c r="I404" s="249" t="s">
        <v>658</v>
      </c>
    </row>
    <row r="405">
      <c r="A405" s="244">
        <v>540.0</v>
      </c>
      <c r="B405" s="249" t="s">
        <v>517</v>
      </c>
      <c r="C405" s="244" t="s">
        <v>54</v>
      </c>
      <c r="D405" s="245"/>
      <c r="E405" s="245"/>
      <c r="F405" s="244"/>
      <c r="G405" s="244"/>
      <c r="H405" s="244"/>
      <c r="I405" s="249" t="s">
        <v>1654</v>
      </c>
    </row>
    <row r="406">
      <c r="A406" s="244">
        <v>541.0</v>
      </c>
      <c r="B406" s="249" t="s">
        <v>570</v>
      </c>
      <c r="C406" s="244" t="s">
        <v>54</v>
      </c>
      <c r="D406" s="245"/>
      <c r="E406" s="245">
        <v>45086.0</v>
      </c>
      <c r="F406" s="244"/>
      <c r="G406" s="244"/>
      <c r="H406" s="244"/>
      <c r="I406" s="249" t="s">
        <v>675</v>
      </c>
    </row>
    <row r="407">
      <c r="A407" s="244">
        <v>542.0</v>
      </c>
      <c r="B407" s="249" t="s">
        <v>573</v>
      </c>
      <c r="C407" s="244" t="s">
        <v>54</v>
      </c>
      <c r="D407" s="245"/>
      <c r="E407" s="245">
        <v>45092.0</v>
      </c>
      <c r="F407" s="244"/>
      <c r="G407" s="244"/>
      <c r="H407" s="244"/>
      <c r="I407" s="249" t="s">
        <v>700</v>
      </c>
    </row>
    <row r="408">
      <c r="A408" s="244">
        <v>543.0</v>
      </c>
      <c r="B408" s="249" t="s">
        <v>574</v>
      </c>
      <c r="C408" s="244" t="s">
        <v>54</v>
      </c>
      <c r="D408" s="245"/>
      <c r="E408" s="245"/>
      <c r="F408" s="244"/>
      <c r="G408" s="244"/>
      <c r="H408" s="244"/>
      <c r="I408" s="249" t="s">
        <v>1853</v>
      </c>
    </row>
    <row r="409">
      <c r="A409" s="244">
        <v>544.0</v>
      </c>
      <c r="B409" s="249" t="s">
        <v>575</v>
      </c>
      <c r="C409" s="244" t="s">
        <v>54</v>
      </c>
      <c r="D409" s="245"/>
      <c r="E409" s="245"/>
      <c r="F409" s="244"/>
      <c r="G409" s="244"/>
      <c r="H409" s="244"/>
      <c r="I409" s="249" t="s">
        <v>1592</v>
      </c>
    </row>
    <row r="410">
      <c r="A410" s="244">
        <v>545.0</v>
      </c>
      <c r="B410" s="249" t="s">
        <v>287</v>
      </c>
      <c r="C410" s="244" t="s">
        <v>54</v>
      </c>
      <c r="D410" s="245"/>
      <c r="E410" s="245">
        <v>45089.0</v>
      </c>
      <c r="F410" s="244"/>
      <c r="G410" s="244"/>
      <c r="H410" s="244"/>
      <c r="I410" s="249" t="s">
        <v>1238</v>
      </c>
    </row>
    <row r="411">
      <c r="A411" s="244">
        <v>546.0</v>
      </c>
      <c r="B411" s="249" t="s">
        <v>576</v>
      </c>
      <c r="C411" s="244" t="s">
        <v>54</v>
      </c>
      <c r="D411" s="245"/>
      <c r="E411" s="245"/>
      <c r="F411" s="244"/>
      <c r="G411" s="244"/>
      <c r="H411" s="244"/>
      <c r="I411" s="249" t="s">
        <v>1862</v>
      </c>
    </row>
    <row r="412">
      <c r="A412" s="244">
        <v>547.0</v>
      </c>
      <c r="B412" s="249" t="s">
        <v>577</v>
      </c>
      <c r="C412" s="244" t="s">
        <v>54</v>
      </c>
      <c r="D412" s="245"/>
      <c r="E412" s="245"/>
      <c r="F412" s="244"/>
      <c r="G412" s="244"/>
      <c r="H412" s="244"/>
      <c r="I412" s="249" t="s">
        <v>1864</v>
      </c>
    </row>
    <row r="413">
      <c r="A413" s="244">
        <v>548.0</v>
      </c>
      <c r="B413" s="249" t="s">
        <v>578</v>
      </c>
      <c r="C413" s="244" t="s">
        <v>54</v>
      </c>
      <c r="D413" s="245"/>
      <c r="E413" s="245"/>
      <c r="F413" s="244"/>
      <c r="G413" s="244"/>
      <c r="H413" s="244"/>
      <c r="I413" s="249" t="s">
        <v>675</v>
      </c>
    </row>
    <row r="414">
      <c r="A414" s="244">
        <v>549.0</v>
      </c>
      <c r="B414" s="249" t="s">
        <v>361</v>
      </c>
      <c r="C414" s="244" t="s">
        <v>54</v>
      </c>
      <c r="D414" s="245"/>
      <c r="E414" s="245"/>
      <c r="F414" s="244"/>
      <c r="G414" s="244"/>
      <c r="H414" s="244"/>
      <c r="I414" s="249" t="s">
        <v>858</v>
      </c>
    </row>
    <row r="415">
      <c r="A415" s="244">
        <v>550.0</v>
      </c>
      <c r="B415" s="249" t="s">
        <v>547</v>
      </c>
      <c r="C415" s="244" t="s">
        <v>54</v>
      </c>
      <c r="D415" s="245"/>
      <c r="E415" s="245"/>
      <c r="F415" s="244"/>
      <c r="G415" s="244"/>
      <c r="H415" s="244"/>
      <c r="I415" s="249" t="s">
        <v>786</v>
      </c>
    </row>
    <row r="416">
      <c r="A416" s="244">
        <v>551.0</v>
      </c>
      <c r="B416" s="249" t="s">
        <v>581</v>
      </c>
      <c r="C416" s="244" t="s">
        <v>54</v>
      </c>
      <c r="D416" s="245"/>
      <c r="E416" s="245"/>
      <c r="F416" s="244"/>
      <c r="G416" s="244"/>
      <c r="H416" s="244"/>
      <c r="I416" s="249" t="s">
        <v>1873</v>
      </c>
    </row>
    <row r="417">
      <c r="A417" s="244">
        <v>552.0</v>
      </c>
      <c r="B417" s="249" t="s">
        <v>582</v>
      </c>
      <c r="C417" s="244" t="s">
        <v>54</v>
      </c>
      <c r="D417" s="245"/>
      <c r="E417" s="245"/>
      <c r="F417" s="244"/>
      <c r="G417" s="244"/>
      <c r="H417" s="244"/>
      <c r="I417" s="249" t="s">
        <v>1878</v>
      </c>
    </row>
    <row r="418">
      <c r="A418" s="244">
        <v>553.0</v>
      </c>
      <c r="B418" s="249" t="s">
        <v>515</v>
      </c>
      <c r="C418" s="244" t="s">
        <v>54</v>
      </c>
      <c r="D418" s="245"/>
      <c r="E418" s="245"/>
      <c r="F418" s="244"/>
      <c r="G418" s="244"/>
      <c r="H418" s="244"/>
      <c r="I418" s="249" t="s">
        <v>1881</v>
      </c>
    </row>
    <row r="419">
      <c r="A419" s="244">
        <v>554.0</v>
      </c>
      <c r="B419" s="249" t="s">
        <v>583</v>
      </c>
      <c r="C419" s="244" t="s">
        <v>54</v>
      </c>
      <c r="D419" s="245"/>
      <c r="E419" s="245"/>
      <c r="F419" s="244"/>
      <c r="G419" s="244"/>
      <c r="H419" s="244"/>
      <c r="I419" s="249" t="s">
        <v>1885</v>
      </c>
    </row>
    <row r="420">
      <c r="A420" s="244">
        <v>555.0</v>
      </c>
      <c r="B420" s="249" t="s">
        <v>584</v>
      </c>
      <c r="C420" s="244" t="s">
        <v>54</v>
      </c>
      <c r="D420" s="245"/>
      <c r="E420" s="245"/>
      <c r="F420" s="244"/>
      <c r="G420" s="244"/>
      <c r="H420" s="244"/>
      <c r="I420" s="244"/>
    </row>
    <row r="421">
      <c r="A421" s="244">
        <v>556.0</v>
      </c>
      <c r="B421" s="249" t="s">
        <v>550</v>
      </c>
      <c r="C421" s="244" t="s">
        <v>54</v>
      </c>
      <c r="D421" s="245"/>
      <c r="E421" s="245"/>
      <c r="F421" s="244"/>
      <c r="G421" s="244"/>
      <c r="H421" s="244"/>
      <c r="I421" s="249" t="s">
        <v>1892</v>
      </c>
    </row>
    <row r="422">
      <c r="A422" s="244">
        <v>557.0</v>
      </c>
      <c r="B422" s="249" t="s">
        <v>587</v>
      </c>
      <c r="C422" s="244" t="s">
        <v>54</v>
      </c>
      <c r="D422" s="245"/>
      <c r="E422" s="245"/>
      <c r="F422" s="244"/>
      <c r="G422" s="244"/>
      <c r="H422" s="244"/>
      <c r="I422" s="249" t="s">
        <v>925</v>
      </c>
    </row>
    <row r="423">
      <c r="A423" s="244">
        <v>558.0</v>
      </c>
      <c r="B423" s="249" t="s">
        <v>393</v>
      </c>
      <c r="C423" s="244" t="s">
        <v>54</v>
      </c>
      <c r="D423" s="245"/>
      <c r="E423" s="245"/>
      <c r="F423" s="244"/>
      <c r="G423" s="244"/>
      <c r="H423" s="244"/>
      <c r="I423" s="249" t="s">
        <v>1300</v>
      </c>
    </row>
    <row r="424">
      <c r="A424" s="244">
        <v>559.0</v>
      </c>
      <c r="B424" s="249" t="s">
        <v>589</v>
      </c>
      <c r="C424" s="244" t="s">
        <v>54</v>
      </c>
      <c r="D424" s="245"/>
      <c r="E424" s="245"/>
      <c r="F424" s="244"/>
      <c r="G424" s="244"/>
      <c r="H424" s="244"/>
      <c r="I424" s="249" t="s">
        <v>1905</v>
      </c>
    </row>
    <row r="425">
      <c r="A425" s="244">
        <v>560.0</v>
      </c>
      <c r="B425" s="249" t="s">
        <v>438</v>
      </c>
      <c r="C425" s="244" t="s">
        <v>54</v>
      </c>
      <c r="D425" s="245"/>
      <c r="E425" s="245">
        <v>45146.0</v>
      </c>
      <c r="F425" s="244"/>
      <c r="G425" s="244"/>
      <c r="H425" s="244"/>
      <c r="I425" s="244" t="s">
        <v>640</v>
      </c>
    </row>
    <row r="426">
      <c r="A426" s="244">
        <v>561.0</v>
      </c>
      <c r="B426" s="249" t="s">
        <v>590</v>
      </c>
      <c r="C426" s="244" t="s">
        <v>54</v>
      </c>
      <c r="D426" s="245"/>
      <c r="E426" s="245">
        <v>45145.0</v>
      </c>
      <c r="F426" s="244"/>
      <c r="G426" s="244"/>
      <c r="H426" s="244"/>
      <c r="I426" s="244" t="s">
        <v>643</v>
      </c>
    </row>
    <row r="427">
      <c r="A427" s="244">
        <v>562.0</v>
      </c>
      <c r="B427" s="249" t="s">
        <v>591</v>
      </c>
      <c r="C427" s="244" t="s">
        <v>54</v>
      </c>
      <c r="D427" s="245"/>
      <c r="E427" s="245">
        <v>45142.0</v>
      </c>
      <c r="F427" s="244"/>
      <c r="G427" s="244"/>
      <c r="H427" s="244"/>
      <c r="I427" s="244" t="s">
        <v>647</v>
      </c>
    </row>
    <row r="428">
      <c r="A428" s="244">
        <v>563.0</v>
      </c>
      <c r="B428" s="249" t="s">
        <v>594</v>
      </c>
      <c r="C428" s="244" t="s">
        <v>54</v>
      </c>
      <c r="D428" s="245"/>
      <c r="E428" s="245">
        <v>45152.0</v>
      </c>
      <c r="F428" s="244"/>
      <c r="G428" s="244"/>
      <c r="H428" s="244"/>
      <c r="I428" s="244" t="s">
        <v>649</v>
      </c>
    </row>
    <row r="429">
      <c r="A429" s="244">
        <v>564.0</v>
      </c>
      <c r="B429" s="249" t="s">
        <v>564</v>
      </c>
      <c r="C429" s="244" t="s">
        <v>54</v>
      </c>
      <c r="D429" s="245"/>
      <c r="E429" s="245"/>
      <c r="F429" s="244"/>
      <c r="G429" s="244"/>
      <c r="H429" s="244"/>
      <c r="I429" s="244" t="s">
        <v>651</v>
      </c>
    </row>
    <row r="430">
      <c r="A430" s="244">
        <v>565.0</v>
      </c>
      <c r="B430" s="249" t="s">
        <v>595</v>
      </c>
      <c r="C430" s="244" t="s">
        <v>54</v>
      </c>
      <c r="D430" s="245"/>
      <c r="E430" s="245">
        <v>45120.0</v>
      </c>
      <c r="F430" s="244"/>
      <c r="G430" s="244"/>
      <c r="H430" s="244"/>
      <c r="I430" s="244" t="s">
        <v>654</v>
      </c>
    </row>
    <row r="431">
      <c r="A431" s="244">
        <v>566.0</v>
      </c>
      <c r="B431" s="249" t="s">
        <v>237</v>
      </c>
      <c r="C431" s="244" t="s">
        <v>54</v>
      </c>
      <c r="D431" s="245"/>
      <c r="E431" s="245">
        <v>45201.0</v>
      </c>
      <c r="F431" s="244"/>
      <c r="G431" s="244"/>
      <c r="H431" s="244"/>
      <c r="I431" s="244" t="s">
        <v>656</v>
      </c>
    </row>
    <row r="432">
      <c r="A432" s="244">
        <v>567.0</v>
      </c>
      <c r="B432" s="249" t="s">
        <v>569</v>
      </c>
      <c r="C432" s="244" t="s">
        <v>54</v>
      </c>
      <c r="D432" s="245"/>
      <c r="E432" s="245"/>
      <c r="F432" s="244"/>
      <c r="G432" s="244"/>
      <c r="H432" s="244"/>
      <c r="I432" s="244" t="s">
        <v>658</v>
      </c>
    </row>
    <row r="433">
      <c r="A433" s="244">
        <v>568.0</v>
      </c>
      <c r="B433" s="249" t="s">
        <v>596</v>
      </c>
      <c r="C433" s="244" t="s">
        <v>54</v>
      </c>
      <c r="D433" s="245"/>
      <c r="E433" s="245">
        <v>45229.0</v>
      </c>
      <c r="F433" s="244"/>
      <c r="G433" s="244"/>
      <c r="H433" s="244"/>
      <c r="I433" s="244" t="s">
        <v>660</v>
      </c>
    </row>
    <row r="434">
      <c r="A434" s="244">
        <v>569.0</v>
      </c>
      <c r="B434" s="249" t="s">
        <v>457</v>
      </c>
      <c r="C434" s="244" t="s">
        <v>54</v>
      </c>
      <c r="D434" s="245"/>
      <c r="E434" s="245">
        <v>45148.0</v>
      </c>
      <c r="F434" s="244"/>
      <c r="G434" s="244"/>
      <c r="H434" s="244"/>
      <c r="I434" s="244" t="s">
        <v>662</v>
      </c>
    </row>
    <row r="435">
      <c r="A435" s="244">
        <v>570.0</v>
      </c>
      <c r="B435" s="249" t="s">
        <v>597</v>
      </c>
      <c r="C435" s="244" t="s">
        <v>54</v>
      </c>
      <c r="D435" s="245"/>
      <c r="E435" s="245">
        <v>45160.0</v>
      </c>
      <c r="F435" s="244"/>
      <c r="G435" s="244"/>
      <c r="H435" s="244"/>
      <c r="I435" s="244" t="s">
        <v>664</v>
      </c>
    </row>
    <row r="436">
      <c r="A436" s="244">
        <v>571.0</v>
      </c>
      <c r="B436" s="249" t="s">
        <v>386</v>
      </c>
      <c r="C436" s="244" t="s">
        <v>54</v>
      </c>
      <c r="D436" s="245"/>
      <c r="E436" s="245">
        <v>45119.0</v>
      </c>
      <c r="F436" s="244"/>
      <c r="G436" s="244"/>
      <c r="H436" s="244"/>
      <c r="I436" s="244" t="s">
        <v>665</v>
      </c>
    </row>
    <row r="437">
      <c r="A437" s="244">
        <v>572.0</v>
      </c>
      <c r="B437" s="249" t="s">
        <v>598</v>
      </c>
      <c r="C437" s="244" t="s">
        <v>54</v>
      </c>
      <c r="D437" s="245"/>
      <c r="E437" s="245">
        <v>45161.0</v>
      </c>
      <c r="F437" s="244"/>
      <c r="G437" s="244"/>
      <c r="H437" s="244"/>
      <c r="I437" s="244" t="s">
        <v>667</v>
      </c>
    </row>
    <row r="438">
      <c r="A438" s="244">
        <v>573.0</v>
      </c>
      <c r="B438" s="249" t="s">
        <v>599</v>
      </c>
      <c r="C438" s="244" t="s">
        <v>54</v>
      </c>
      <c r="D438" s="245"/>
      <c r="E438" s="245">
        <v>45455.0</v>
      </c>
      <c r="F438" s="244"/>
      <c r="G438" s="244"/>
      <c r="H438" s="244"/>
      <c r="I438" s="244" t="s">
        <v>671</v>
      </c>
    </row>
    <row r="439">
      <c r="A439" s="244">
        <v>574.0</v>
      </c>
      <c r="B439" s="249" t="s">
        <v>484</v>
      </c>
      <c r="C439" s="244" t="s">
        <v>54</v>
      </c>
      <c r="D439" s="245"/>
      <c r="E439" s="245">
        <v>45113.0</v>
      </c>
      <c r="F439" s="244"/>
      <c r="G439" s="244"/>
      <c r="H439" s="244"/>
      <c r="I439" s="244" t="s">
        <v>673</v>
      </c>
    </row>
    <row r="440">
      <c r="A440" s="244">
        <v>575.0</v>
      </c>
      <c r="B440" s="249" t="s">
        <v>601</v>
      </c>
      <c r="C440" s="244" t="s">
        <v>54</v>
      </c>
      <c r="D440" s="245"/>
      <c r="E440" s="245"/>
      <c r="F440" s="244"/>
      <c r="G440" s="244"/>
      <c r="H440" s="244"/>
      <c r="I440" s="244" t="s">
        <v>675</v>
      </c>
    </row>
    <row r="441">
      <c r="A441" s="244">
        <v>576.0</v>
      </c>
      <c r="B441" s="249" t="s">
        <v>602</v>
      </c>
      <c r="C441" s="244" t="s">
        <v>54</v>
      </c>
      <c r="D441" s="245"/>
      <c r="E441" s="245">
        <v>45154.0</v>
      </c>
      <c r="F441" s="244"/>
      <c r="G441" s="244"/>
      <c r="H441" s="244"/>
      <c r="I441" s="244" t="s">
        <v>678</v>
      </c>
    </row>
    <row r="442">
      <c r="A442" s="244">
        <v>577.0</v>
      </c>
      <c r="B442" s="249" t="s">
        <v>604</v>
      </c>
      <c r="C442" s="244" t="s">
        <v>54</v>
      </c>
      <c r="D442" s="245"/>
      <c r="E442" s="245">
        <v>45140.0</v>
      </c>
      <c r="F442" s="244"/>
      <c r="G442" s="244"/>
      <c r="H442" s="244"/>
      <c r="I442" s="244" t="s">
        <v>681</v>
      </c>
    </row>
    <row r="443">
      <c r="A443" s="244">
        <v>578.0</v>
      </c>
      <c r="B443" s="249" t="s">
        <v>605</v>
      </c>
      <c r="C443" s="244" t="s">
        <v>54</v>
      </c>
      <c r="D443" s="245"/>
      <c r="E443" s="245">
        <v>45141.0</v>
      </c>
      <c r="F443" s="244"/>
      <c r="G443" s="244"/>
      <c r="H443" s="244"/>
      <c r="I443" s="244" t="s">
        <v>683</v>
      </c>
    </row>
    <row r="444">
      <c r="A444" s="244">
        <v>579.0</v>
      </c>
      <c r="B444" s="249" t="s">
        <v>607</v>
      </c>
      <c r="C444" s="244" t="s">
        <v>54</v>
      </c>
      <c r="D444" s="245"/>
      <c r="E444" s="245">
        <v>45147.0</v>
      </c>
      <c r="F444" s="244"/>
      <c r="G444" s="244"/>
      <c r="H444" s="244"/>
      <c r="I444" s="244" t="s">
        <v>685</v>
      </c>
    </row>
    <row r="445">
      <c r="A445" s="244">
        <v>580.0</v>
      </c>
      <c r="B445" s="249" t="s">
        <v>608</v>
      </c>
      <c r="C445" s="244" t="s">
        <v>54</v>
      </c>
      <c r="D445" s="245"/>
      <c r="E445" s="245">
        <v>45168.0</v>
      </c>
      <c r="F445" s="244"/>
      <c r="G445" s="244"/>
      <c r="H445" s="244"/>
      <c r="I445" s="244" t="s">
        <v>688</v>
      </c>
    </row>
    <row r="446">
      <c r="A446" s="244">
        <v>581.0</v>
      </c>
      <c r="B446" s="249" t="s">
        <v>609</v>
      </c>
      <c r="C446" s="244" t="s">
        <v>54</v>
      </c>
      <c r="D446" s="245"/>
      <c r="E446" s="245">
        <v>45145.0</v>
      </c>
      <c r="F446" s="244"/>
      <c r="G446" s="244"/>
      <c r="H446" s="244"/>
      <c r="I446" s="244" t="s">
        <v>691</v>
      </c>
    </row>
    <row r="447">
      <c r="A447" s="244">
        <v>582.0</v>
      </c>
      <c r="B447" s="249" t="s">
        <v>610</v>
      </c>
      <c r="C447" s="244" t="s">
        <v>54</v>
      </c>
      <c r="D447" s="245"/>
      <c r="E447" s="245">
        <v>45184.0</v>
      </c>
      <c r="F447" s="244"/>
      <c r="G447" s="244"/>
      <c r="H447" s="244"/>
      <c r="I447" s="244" t="s">
        <v>693</v>
      </c>
    </row>
    <row r="448">
      <c r="A448" s="244">
        <v>583.0</v>
      </c>
      <c r="B448" s="249" t="s">
        <v>612</v>
      </c>
      <c r="C448" s="244" t="s">
        <v>54</v>
      </c>
      <c r="D448" s="245"/>
      <c r="E448" s="245">
        <v>45128.0</v>
      </c>
      <c r="F448" s="244"/>
      <c r="G448" s="244"/>
      <c r="H448" s="244"/>
      <c r="I448" s="244" t="s">
        <v>696</v>
      </c>
    </row>
    <row r="449">
      <c r="A449" s="244">
        <v>584.0</v>
      </c>
      <c r="B449" s="249" t="s">
        <v>613</v>
      </c>
      <c r="C449" s="244" t="s">
        <v>54</v>
      </c>
      <c r="D449" s="245"/>
      <c r="E449" s="245"/>
      <c r="F449" s="244"/>
      <c r="G449" s="244"/>
      <c r="H449" s="244"/>
      <c r="I449" s="244" t="s">
        <v>698</v>
      </c>
    </row>
    <row r="450">
      <c r="A450" s="244">
        <v>585.0</v>
      </c>
      <c r="B450" s="249" t="s">
        <v>573</v>
      </c>
      <c r="C450" s="244" t="s">
        <v>54</v>
      </c>
      <c r="D450" s="245"/>
      <c r="E450" s="245">
        <v>45124.0</v>
      </c>
      <c r="F450" s="244"/>
      <c r="G450" s="244"/>
      <c r="H450" s="244"/>
      <c r="I450" s="244" t="s">
        <v>700</v>
      </c>
    </row>
    <row r="451">
      <c r="A451" s="244">
        <v>586.0</v>
      </c>
      <c r="B451" s="249" t="s">
        <v>614</v>
      </c>
      <c r="C451" s="244" t="s">
        <v>54</v>
      </c>
      <c r="D451" s="245"/>
      <c r="E451" s="245"/>
      <c r="F451" s="244"/>
      <c r="G451" s="244"/>
      <c r="H451" s="244"/>
      <c r="I451" s="244" t="s">
        <v>702</v>
      </c>
    </row>
    <row r="452">
      <c r="A452" s="244">
        <v>587.0</v>
      </c>
      <c r="B452" s="249" t="s">
        <v>595</v>
      </c>
      <c r="C452" s="244" t="s">
        <v>54</v>
      </c>
      <c r="D452" s="245"/>
      <c r="E452" s="245">
        <v>45138.0</v>
      </c>
      <c r="F452" s="244"/>
      <c r="G452" s="244"/>
      <c r="H452" s="244"/>
      <c r="I452" s="244" t="s">
        <v>654</v>
      </c>
    </row>
    <row r="453">
      <c r="A453" s="244">
        <v>588.0</v>
      </c>
      <c r="B453" s="249" t="s">
        <v>534</v>
      </c>
      <c r="C453" s="244" t="s">
        <v>54</v>
      </c>
      <c r="D453" s="245"/>
      <c r="E453" s="245">
        <v>45170.0</v>
      </c>
      <c r="F453" s="244"/>
      <c r="G453" s="244"/>
      <c r="H453" s="244"/>
      <c r="I453" s="244" t="s">
        <v>705</v>
      </c>
    </row>
    <row r="454">
      <c r="A454" s="244">
        <v>589.0</v>
      </c>
      <c r="B454" s="249" t="s">
        <v>615</v>
      </c>
      <c r="C454" s="244" t="s">
        <v>54</v>
      </c>
      <c r="D454" s="245"/>
      <c r="E454" s="245">
        <v>45156.0</v>
      </c>
      <c r="F454" s="244"/>
      <c r="G454" s="244"/>
      <c r="H454" s="244"/>
      <c r="I454" s="244" t="s">
        <v>708</v>
      </c>
    </row>
    <row r="455">
      <c r="A455" s="244">
        <v>590.0</v>
      </c>
      <c r="B455" s="249" t="s">
        <v>616</v>
      </c>
      <c r="C455" s="244" t="s">
        <v>54</v>
      </c>
      <c r="D455" s="245"/>
      <c r="E455" s="245">
        <v>45162.0</v>
      </c>
      <c r="F455" s="244"/>
      <c r="G455" s="244"/>
      <c r="H455" s="244"/>
      <c r="I455" s="244" t="s">
        <v>711</v>
      </c>
    </row>
    <row r="456">
      <c r="A456" s="244">
        <v>591.0</v>
      </c>
      <c r="B456" s="249" t="s">
        <v>617</v>
      </c>
      <c r="C456" s="244" t="s">
        <v>54</v>
      </c>
      <c r="D456" s="245"/>
      <c r="E456" s="245">
        <v>45222.0</v>
      </c>
      <c r="F456" s="244"/>
      <c r="G456" s="244"/>
      <c r="H456" s="244"/>
      <c r="I456" s="244" t="s">
        <v>713</v>
      </c>
    </row>
    <row r="457">
      <c r="A457" s="244">
        <v>592.0</v>
      </c>
      <c r="B457" s="249" t="s">
        <v>618</v>
      </c>
      <c r="C457" s="244" t="s">
        <v>54</v>
      </c>
      <c r="D457" s="245"/>
      <c r="E457" s="245"/>
      <c r="F457" s="244"/>
      <c r="G457" s="244"/>
      <c r="H457" s="244"/>
      <c r="I457" s="244" t="s">
        <v>715</v>
      </c>
    </row>
    <row r="458">
      <c r="A458" s="244">
        <v>593.0</v>
      </c>
      <c r="B458" s="249" t="s">
        <v>452</v>
      </c>
      <c r="C458" s="244" t="s">
        <v>54</v>
      </c>
      <c r="D458" s="245"/>
      <c r="E458" s="245">
        <v>45148.0</v>
      </c>
      <c r="F458" s="244"/>
      <c r="G458" s="244"/>
      <c r="H458" s="244"/>
      <c r="I458" s="244" t="s">
        <v>675</v>
      </c>
    </row>
    <row r="459">
      <c r="A459" s="244">
        <v>594.0</v>
      </c>
      <c r="B459" s="249" t="s">
        <v>621</v>
      </c>
      <c r="C459" s="244" t="s">
        <v>54</v>
      </c>
      <c r="D459" s="245"/>
      <c r="E459" s="245">
        <v>45260.0</v>
      </c>
      <c r="F459" s="244"/>
      <c r="G459" s="244"/>
      <c r="H459" s="244"/>
      <c r="I459" s="244" t="s">
        <v>718</v>
      </c>
    </row>
    <row r="460">
      <c r="A460" s="244">
        <v>595.0</v>
      </c>
      <c r="B460" s="249" t="s">
        <v>622</v>
      </c>
      <c r="C460" s="244" t="s">
        <v>54</v>
      </c>
      <c r="D460" s="245"/>
      <c r="E460" s="245">
        <v>45280.0</v>
      </c>
      <c r="F460" s="244"/>
      <c r="G460" s="244"/>
      <c r="H460" s="244"/>
      <c r="I460" s="244" t="s">
        <v>720</v>
      </c>
    </row>
    <row r="461">
      <c r="A461" s="244">
        <v>596.0</v>
      </c>
      <c r="B461" s="249" t="s">
        <v>623</v>
      </c>
      <c r="C461" s="244" t="s">
        <v>54</v>
      </c>
      <c r="D461" s="245"/>
      <c r="E461" s="245"/>
      <c r="F461" s="244"/>
      <c r="G461" s="244"/>
      <c r="H461" s="244"/>
      <c r="I461" s="244" t="s">
        <v>675</v>
      </c>
    </row>
    <row r="462">
      <c r="A462" s="244">
        <v>597.0</v>
      </c>
      <c r="B462" s="249" t="s">
        <v>624</v>
      </c>
      <c r="C462" s="244" t="s">
        <v>54</v>
      </c>
      <c r="D462" s="245"/>
      <c r="E462" s="245">
        <v>45205.0</v>
      </c>
      <c r="F462" s="244"/>
      <c r="G462" s="244"/>
      <c r="H462" s="244"/>
      <c r="I462" s="244" t="s">
        <v>724</v>
      </c>
    </row>
    <row r="463">
      <c r="A463" s="244">
        <v>598.0</v>
      </c>
      <c r="B463" s="249" t="s">
        <v>625</v>
      </c>
      <c r="C463" s="244" t="s">
        <v>54</v>
      </c>
      <c r="D463" s="245"/>
      <c r="E463" s="245">
        <v>45198.0</v>
      </c>
      <c r="F463" s="244"/>
      <c r="G463" s="244"/>
      <c r="H463" s="244"/>
      <c r="I463" s="244" t="s">
        <v>726</v>
      </c>
    </row>
    <row r="464">
      <c r="A464" s="244">
        <v>599.0</v>
      </c>
      <c r="B464" s="249" t="s">
        <v>626</v>
      </c>
      <c r="C464" s="244" t="s">
        <v>54</v>
      </c>
      <c r="D464" s="245"/>
      <c r="E464" s="245">
        <v>45188.0</v>
      </c>
      <c r="F464" s="244"/>
      <c r="G464" s="244"/>
      <c r="H464" s="244"/>
      <c r="I464" s="244" t="s">
        <v>730</v>
      </c>
    </row>
    <row r="465">
      <c r="A465" s="244">
        <v>600.0</v>
      </c>
      <c r="B465" s="249" t="s">
        <v>605</v>
      </c>
      <c r="C465" s="244" t="s">
        <v>54</v>
      </c>
      <c r="D465" s="245"/>
      <c r="E465" s="245"/>
      <c r="F465" s="244"/>
      <c r="G465" s="244"/>
      <c r="H465" s="244"/>
      <c r="I465" s="244" t="s">
        <v>683</v>
      </c>
    </row>
    <row r="466">
      <c r="A466" s="244">
        <v>601.0</v>
      </c>
      <c r="B466" s="249" t="s">
        <v>627</v>
      </c>
      <c r="C466" s="244" t="s">
        <v>54</v>
      </c>
      <c r="D466" s="245"/>
      <c r="E466" s="245">
        <v>45156.0</v>
      </c>
      <c r="F466" s="244"/>
      <c r="G466" s="244"/>
      <c r="H466" s="244"/>
      <c r="I466" s="244" t="s">
        <v>733</v>
      </c>
    </row>
    <row r="467">
      <c r="A467" s="244">
        <v>602.0</v>
      </c>
      <c r="B467" s="249" t="s">
        <v>628</v>
      </c>
      <c r="C467" s="244" t="s">
        <v>54</v>
      </c>
      <c r="D467" s="245"/>
      <c r="E467" s="245">
        <v>45174.0</v>
      </c>
      <c r="F467" s="244"/>
      <c r="G467" s="244"/>
      <c r="H467" s="244"/>
      <c r="I467" s="244" t="s">
        <v>735</v>
      </c>
    </row>
    <row r="468">
      <c r="A468" s="244">
        <v>603.0</v>
      </c>
      <c r="B468" s="249" t="s">
        <v>629</v>
      </c>
      <c r="C468" s="244" t="s">
        <v>54</v>
      </c>
      <c r="D468" s="245"/>
      <c r="E468" s="245">
        <v>45195.0</v>
      </c>
      <c r="F468" s="244"/>
      <c r="G468" s="244"/>
      <c r="H468" s="244"/>
      <c r="I468" s="244" t="s">
        <v>737</v>
      </c>
    </row>
    <row r="469">
      <c r="A469" s="244">
        <v>604.0</v>
      </c>
      <c r="B469" s="249" t="s">
        <v>33</v>
      </c>
      <c r="C469" s="244" t="s">
        <v>54</v>
      </c>
      <c r="D469" s="245"/>
      <c r="E469" s="245"/>
      <c r="F469" s="244"/>
      <c r="G469" s="244"/>
      <c r="H469" s="244"/>
      <c r="I469" s="244" t="s">
        <v>738</v>
      </c>
    </row>
    <row r="470">
      <c r="A470" s="244">
        <v>605.0</v>
      </c>
      <c r="B470" s="249" t="s">
        <v>630</v>
      </c>
      <c r="C470" s="244" t="s">
        <v>54</v>
      </c>
      <c r="D470" s="245"/>
      <c r="E470" s="245"/>
      <c r="F470" s="244"/>
      <c r="G470" s="244"/>
      <c r="H470" s="244"/>
      <c r="I470" s="244" t="s">
        <v>740</v>
      </c>
    </row>
    <row r="471">
      <c r="A471" s="244">
        <v>606.0</v>
      </c>
      <c r="B471" s="249" t="s">
        <v>358</v>
      </c>
      <c r="C471" s="244" t="s">
        <v>54</v>
      </c>
      <c r="D471" s="245"/>
      <c r="E471" s="245">
        <v>45180.0</v>
      </c>
      <c r="F471" s="244"/>
      <c r="G471" s="244"/>
      <c r="H471" s="244"/>
      <c r="I471" s="244" t="s">
        <v>742</v>
      </c>
    </row>
    <row r="472">
      <c r="A472" s="244">
        <v>607.0</v>
      </c>
      <c r="B472" s="249" t="s">
        <v>70</v>
      </c>
      <c r="C472" s="244" t="s">
        <v>54</v>
      </c>
      <c r="D472" s="245"/>
      <c r="E472" s="245"/>
      <c r="F472" s="244"/>
      <c r="G472" s="244"/>
      <c r="H472" s="244"/>
      <c r="I472" s="244" t="s">
        <v>743</v>
      </c>
    </row>
    <row r="473">
      <c r="A473" s="244">
        <v>608.0</v>
      </c>
      <c r="B473" s="249" t="s">
        <v>633</v>
      </c>
      <c r="C473" s="244" t="s">
        <v>54</v>
      </c>
      <c r="D473" s="245"/>
      <c r="E473" s="245">
        <v>45219.0</v>
      </c>
      <c r="F473" s="244"/>
      <c r="G473" s="244"/>
      <c r="H473" s="244"/>
      <c r="I473" s="244" t="s">
        <v>745</v>
      </c>
    </row>
    <row r="474">
      <c r="A474" s="244">
        <v>609.0</v>
      </c>
      <c r="B474" s="249" t="s">
        <v>634</v>
      </c>
      <c r="C474" s="244" t="s">
        <v>54</v>
      </c>
      <c r="D474" s="245"/>
      <c r="E474" s="245"/>
      <c r="F474" s="244"/>
      <c r="G474" s="244"/>
      <c r="H474" s="244"/>
      <c r="I474" s="244" t="s">
        <v>747</v>
      </c>
    </row>
    <row r="475">
      <c r="A475" s="244">
        <v>610.0</v>
      </c>
      <c r="B475" s="249" t="s">
        <v>634</v>
      </c>
      <c r="C475" s="244" t="s">
        <v>54</v>
      </c>
      <c r="D475" s="245"/>
      <c r="E475" s="245">
        <v>45170.0</v>
      </c>
      <c r="F475" s="244"/>
      <c r="G475" s="244"/>
      <c r="H475" s="244"/>
      <c r="I475" s="244" t="s">
        <v>747</v>
      </c>
    </row>
    <row r="476">
      <c r="A476" s="244">
        <v>611.0</v>
      </c>
      <c r="B476" s="249" t="s">
        <v>635</v>
      </c>
      <c r="C476" s="244" t="s">
        <v>54</v>
      </c>
      <c r="D476" s="245"/>
      <c r="E476" s="245">
        <v>45176.0</v>
      </c>
      <c r="F476" s="244"/>
      <c r="G476" s="244"/>
      <c r="H476" s="244"/>
      <c r="I476" s="244" t="s">
        <v>750</v>
      </c>
    </row>
    <row r="477">
      <c r="A477" s="244">
        <v>612.0</v>
      </c>
      <c r="B477" s="249" t="s">
        <v>636</v>
      </c>
      <c r="C477" s="244" t="s">
        <v>54</v>
      </c>
      <c r="D477" s="245"/>
      <c r="E477" s="245">
        <v>45175.0</v>
      </c>
      <c r="F477" s="244"/>
      <c r="G477" s="244"/>
      <c r="H477" s="244"/>
      <c r="I477" s="244" t="s">
        <v>752</v>
      </c>
    </row>
    <row r="478">
      <c r="A478" s="244">
        <v>613.0</v>
      </c>
      <c r="B478" s="249" t="s">
        <v>637</v>
      </c>
      <c r="C478" s="244" t="s">
        <v>54</v>
      </c>
      <c r="D478" s="245"/>
      <c r="E478" s="245">
        <v>45225.0</v>
      </c>
      <c r="F478" s="244"/>
      <c r="G478" s="244"/>
      <c r="H478" s="244"/>
      <c r="I478" s="244" t="s">
        <v>755</v>
      </c>
    </row>
    <row r="479">
      <c r="A479" s="244">
        <v>614.0</v>
      </c>
      <c r="B479" s="249" t="s">
        <v>638</v>
      </c>
      <c r="C479" s="244" t="s">
        <v>54</v>
      </c>
      <c r="D479" s="245"/>
      <c r="E479" s="245">
        <v>45203.0</v>
      </c>
      <c r="F479" s="244"/>
      <c r="G479" s="244"/>
      <c r="H479" s="244"/>
      <c r="I479" s="244" t="s">
        <v>757</v>
      </c>
    </row>
    <row r="480">
      <c r="A480" s="244">
        <v>615.0</v>
      </c>
      <c r="B480" s="249" t="s">
        <v>639</v>
      </c>
      <c r="C480" s="244" t="s">
        <v>54</v>
      </c>
      <c r="D480" s="245"/>
      <c r="E480" s="245">
        <v>45190.0</v>
      </c>
      <c r="F480" s="244"/>
      <c r="G480" s="244"/>
      <c r="H480" s="244"/>
      <c r="I480" s="244" t="s">
        <v>759</v>
      </c>
    </row>
    <row r="481">
      <c r="A481" s="244">
        <v>616.0</v>
      </c>
      <c r="B481" s="249" t="s">
        <v>642</v>
      </c>
      <c r="C481" s="244" t="s">
        <v>54</v>
      </c>
      <c r="D481" s="245"/>
      <c r="E481" s="245">
        <v>45225.0</v>
      </c>
      <c r="F481" s="244"/>
      <c r="G481" s="244"/>
      <c r="H481" s="244"/>
      <c r="I481" s="244" t="s">
        <v>762</v>
      </c>
    </row>
    <row r="482">
      <c r="A482" s="244">
        <v>617.0</v>
      </c>
      <c r="B482" s="249" t="s">
        <v>484</v>
      </c>
      <c r="C482" s="244" t="s">
        <v>54</v>
      </c>
      <c r="D482" s="245"/>
      <c r="E482" s="245">
        <v>45210.0</v>
      </c>
      <c r="F482" s="244"/>
      <c r="G482" s="244"/>
      <c r="H482" s="244"/>
      <c r="I482" s="244" t="s">
        <v>673</v>
      </c>
    </row>
    <row r="483">
      <c r="A483" s="244">
        <v>618.0</v>
      </c>
      <c r="B483" s="249" t="s">
        <v>645</v>
      </c>
      <c r="C483" s="244" t="s">
        <v>54</v>
      </c>
      <c r="D483" s="245"/>
      <c r="E483" s="245">
        <v>45215.0</v>
      </c>
      <c r="F483" s="244"/>
      <c r="G483" s="244"/>
      <c r="H483" s="244"/>
      <c r="I483" s="244" t="s">
        <v>764</v>
      </c>
    </row>
    <row r="484">
      <c r="A484" s="244">
        <v>619.0</v>
      </c>
      <c r="B484" s="249" t="s">
        <v>646</v>
      </c>
      <c r="C484" s="244" t="s">
        <v>54</v>
      </c>
      <c r="D484" s="245"/>
      <c r="E484" s="245">
        <v>45194.0</v>
      </c>
      <c r="F484" s="244"/>
      <c r="G484" s="244"/>
      <c r="H484" s="244"/>
      <c r="I484" s="244" t="s">
        <v>766</v>
      </c>
    </row>
    <row r="485">
      <c r="A485" s="244">
        <v>620.0</v>
      </c>
      <c r="B485" s="249" t="s">
        <v>648</v>
      </c>
      <c r="C485" s="244" t="s">
        <v>54</v>
      </c>
      <c r="D485" s="245"/>
      <c r="E485" s="245">
        <v>45191.0</v>
      </c>
      <c r="F485" s="244"/>
      <c r="G485" s="244"/>
      <c r="H485" s="244"/>
      <c r="I485" s="244" t="s">
        <v>769</v>
      </c>
    </row>
    <row r="486">
      <c r="A486" s="244">
        <v>621.0</v>
      </c>
      <c r="B486" s="249" t="s">
        <v>650</v>
      </c>
      <c r="C486" s="244" t="s">
        <v>54</v>
      </c>
      <c r="D486" s="245"/>
      <c r="E486" s="245">
        <v>45208.0</v>
      </c>
      <c r="F486" s="244"/>
      <c r="G486" s="244"/>
      <c r="H486" s="244"/>
      <c r="I486" s="244" t="s">
        <v>771</v>
      </c>
    </row>
    <row r="487">
      <c r="A487" s="244">
        <v>622.0</v>
      </c>
      <c r="B487" s="249" t="s">
        <v>652</v>
      </c>
      <c r="C487" s="244" t="s">
        <v>54</v>
      </c>
      <c r="D487" s="245"/>
      <c r="E487" s="245">
        <v>45224.0</v>
      </c>
      <c r="F487" s="244"/>
      <c r="G487" s="244"/>
      <c r="H487" s="244"/>
      <c r="I487" s="244" t="s">
        <v>773</v>
      </c>
    </row>
    <row r="488">
      <c r="A488" s="244">
        <v>623.0</v>
      </c>
      <c r="B488" s="249" t="s">
        <v>653</v>
      </c>
      <c r="C488" s="244" t="s">
        <v>54</v>
      </c>
      <c r="D488" s="245"/>
      <c r="E488" s="245">
        <v>45201.0</v>
      </c>
      <c r="F488" s="244"/>
      <c r="G488" s="244"/>
      <c r="H488" s="244"/>
      <c r="I488" s="244" t="s">
        <v>776</v>
      </c>
    </row>
    <row r="489">
      <c r="A489" s="244">
        <v>624.0</v>
      </c>
      <c r="B489" s="249" t="s">
        <v>598</v>
      </c>
      <c r="C489" s="244" t="s">
        <v>54</v>
      </c>
      <c r="D489" s="245"/>
      <c r="E489" s="245">
        <v>45204.0</v>
      </c>
      <c r="F489" s="244"/>
      <c r="G489" s="244"/>
      <c r="H489" s="244"/>
      <c r="I489" s="244" t="s">
        <v>667</v>
      </c>
    </row>
    <row r="490">
      <c r="A490" s="244">
        <v>625.0</v>
      </c>
      <c r="B490" s="249" t="s">
        <v>655</v>
      </c>
      <c r="C490" s="244" t="s">
        <v>54</v>
      </c>
      <c r="D490" s="245"/>
      <c r="E490" s="245">
        <v>45364.0</v>
      </c>
      <c r="F490" s="244"/>
      <c r="G490" s="244"/>
      <c r="H490" s="244"/>
      <c r="I490" s="244" t="s">
        <v>777</v>
      </c>
    </row>
    <row r="491">
      <c r="A491" s="244">
        <v>626.0</v>
      </c>
      <c r="B491" s="249" t="s">
        <v>484</v>
      </c>
      <c r="C491" s="244" t="s">
        <v>54</v>
      </c>
      <c r="D491" s="245"/>
      <c r="E491" s="245">
        <v>45210.0</v>
      </c>
      <c r="F491" s="244"/>
      <c r="G491" s="244"/>
      <c r="H491" s="244"/>
      <c r="I491" s="244" t="s">
        <v>673</v>
      </c>
    </row>
    <row r="492">
      <c r="A492" s="244">
        <v>627.0</v>
      </c>
      <c r="B492" s="249" t="s">
        <v>149</v>
      </c>
      <c r="C492" s="244" t="s">
        <v>54</v>
      </c>
      <c r="D492" s="245"/>
      <c r="E492" s="245">
        <v>45230.0</v>
      </c>
      <c r="F492" s="244"/>
      <c r="G492" s="244"/>
      <c r="H492" s="244"/>
      <c r="I492" s="244" t="s">
        <v>779</v>
      </c>
    </row>
    <row r="493">
      <c r="A493" s="244">
        <v>628.0</v>
      </c>
      <c r="B493" s="249" t="s">
        <v>657</v>
      </c>
      <c r="C493" s="244" t="s">
        <v>54</v>
      </c>
      <c r="D493" s="245"/>
      <c r="E493" s="245">
        <v>45299.0</v>
      </c>
      <c r="F493" s="244"/>
      <c r="G493" s="244"/>
      <c r="H493" s="244"/>
      <c r="I493" s="244" t="s">
        <v>781</v>
      </c>
    </row>
    <row r="494">
      <c r="A494" s="244">
        <v>629.0</v>
      </c>
      <c r="B494" s="249" t="s">
        <v>608</v>
      </c>
      <c r="C494" s="244" t="s">
        <v>54</v>
      </c>
      <c r="D494" s="245"/>
      <c r="E494" s="245">
        <v>45244.0</v>
      </c>
      <c r="F494" s="244"/>
      <c r="G494" s="244"/>
      <c r="H494" s="244"/>
      <c r="I494" s="244" t="s">
        <v>688</v>
      </c>
    </row>
    <row r="495">
      <c r="A495" s="244">
        <v>630.0</v>
      </c>
      <c r="B495" s="249" t="s">
        <v>659</v>
      </c>
      <c r="C495" s="244" t="s">
        <v>54</v>
      </c>
      <c r="D495" s="245"/>
      <c r="E495" s="245">
        <v>45226.0</v>
      </c>
      <c r="F495" s="244"/>
      <c r="G495" s="244"/>
      <c r="H495" s="244"/>
      <c r="I495" s="244" t="s">
        <v>784</v>
      </c>
    </row>
    <row r="496">
      <c r="A496" s="244">
        <v>631.0</v>
      </c>
      <c r="B496" s="249" t="s">
        <v>547</v>
      </c>
      <c r="C496" s="244" t="s">
        <v>54</v>
      </c>
      <c r="D496" s="245"/>
      <c r="E496" s="245">
        <v>45226.0</v>
      </c>
      <c r="F496" s="244"/>
      <c r="G496" s="244"/>
      <c r="H496" s="244"/>
      <c r="I496" s="244" t="s">
        <v>786</v>
      </c>
    </row>
    <row r="497">
      <c r="A497" s="244">
        <v>632.0</v>
      </c>
      <c r="B497" s="249" t="s">
        <v>661</v>
      </c>
      <c r="C497" s="244" t="s">
        <v>54</v>
      </c>
      <c r="D497" s="245"/>
      <c r="E497" s="245">
        <v>45215.0</v>
      </c>
      <c r="F497" s="244"/>
      <c r="G497" s="244"/>
      <c r="H497" s="244"/>
      <c r="I497" s="244" t="s">
        <v>788</v>
      </c>
    </row>
    <row r="498">
      <c r="A498" s="244">
        <v>633.0</v>
      </c>
      <c r="B498" s="249" t="s">
        <v>663</v>
      </c>
      <c r="C498" s="244" t="s">
        <v>54</v>
      </c>
      <c r="D498" s="245"/>
      <c r="E498" s="245">
        <v>45231.0</v>
      </c>
      <c r="F498" s="244"/>
      <c r="G498" s="244"/>
      <c r="H498" s="244"/>
      <c r="I498" s="244" t="s">
        <v>790</v>
      </c>
    </row>
    <row r="499">
      <c r="A499" s="244">
        <v>634.0</v>
      </c>
      <c r="B499" s="249" t="s">
        <v>480</v>
      </c>
      <c r="C499" s="244" t="s">
        <v>54</v>
      </c>
      <c r="D499" s="245"/>
      <c r="E499" s="245">
        <v>45226.0</v>
      </c>
      <c r="F499" s="244"/>
      <c r="G499" s="244"/>
      <c r="H499" s="244"/>
      <c r="I499" s="244" t="s">
        <v>792</v>
      </c>
    </row>
    <row r="500">
      <c r="A500" s="244">
        <v>635.0</v>
      </c>
      <c r="B500" s="249" t="s">
        <v>666</v>
      </c>
      <c r="C500" s="244" t="s">
        <v>54</v>
      </c>
      <c r="D500" s="245"/>
      <c r="E500" s="245">
        <v>45230.0</v>
      </c>
      <c r="F500" s="244"/>
      <c r="G500" s="244"/>
      <c r="H500" s="244"/>
      <c r="I500" s="244" t="s">
        <v>794</v>
      </c>
    </row>
    <row r="501">
      <c r="A501" s="244">
        <v>636.0</v>
      </c>
      <c r="B501" s="249" t="s">
        <v>668</v>
      </c>
      <c r="C501" s="244" t="s">
        <v>54</v>
      </c>
      <c r="D501" s="245"/>
      <c r="E501" s="245">
        <v>45236.0</v>
      </c>
      <c r="F501" s="244"/>
      <c r="G501" s="244"/>
      <c r="H501" s="244"/>
      <c r="I501" s="244" t="s">
        <v>797</v>
      </c>
    </row>
    <row r="502">
      <c r="A502" s="244">
        <v>637.0</v>
      </c>
      <c r="B502" s="249" t="s">
        <v>670</v>
      </c>
      <c r="C502" s="244" t="s">
        <v>54</v>
      </c>
      <c r="D502" s="245"/>
      <c r="E502" s="245">
        <v>45342.0</v>
      </c>
      <c r="F502" s="244"/>
      <c r="G502" s="244"/>
      <c r="H502" s="244"/>
      <c r="I502" s="244" t="s">
        <v>675</v>
      </c>
    </row>
    <row r="503">
      <c r="A503" s="244">
        <v>638.0</v>
      </c>
      <c r="B503" s="249" t="s">
        <v>355</v>
      </c>
      <c r="C503" s="244" t="s">
        <v>54</v>
      </c>
      <c r="D503" s="245"/>
      <c r="E503" s="245">
        <v>45233.0</v>
      </c>
      <c r="F503" s="244"/>
      <c r="G503" s="244"/>
      <c r="H503" s="244"/>
      <c r="I503" s="244" t="s">
        <v>799</v>
      </c>
    </row>
    <row r="504">
      <c r="A504" s="244">
        <v>639.0</v>
      </c>
      <c r="B504" s="249" t="s">
        <v>674</v>
      </c>
      <c r="C504" s="244" t="s">
        <v>54</v>
      </c>
      <c r="D504" s="245"/>
      <c r="E504" s="245">
        <v>45324.0</v>
      </c>
      <c r="F504" s="244"/>
      <c r="G504" s="244"/>
      <c r="H504" s="244"/>
      <c r="I504" s="244" t="s">
        <v>801</v>
      </c>
    </row>
    <row r="505">
      <c r="A505" s="244">
        <v>640.0</v>
      </c>
      <c r="B505" s="249" t="s">
        <v>676</v>
      </c>
      <c r="C505" s="244" t="s">
        <v>54</v>
      </c>
      <c r="D505" s="245"/>
      <c r="E505" s="245">
        <v>45273.0</v>
      </c>
      <c r="F505" s="244"/>
      <c r="G505" s="244"/>
      <c r="H505" s="244"/>
      <c r="I505" s="244" t="s">
        <v>803</v>
      </c>
    </row>
    <row r="506">
      <c r="A506" s="244">
        <v>641.0</v>
      </c>
      <c r="B506" s="249" t="s">
        <v>677</v>
      </c>
      <c r="C506" s="244" t="s">
        <v>54</v>
      </c>
      <c r="D506" s="245"/>
      <c r="E506" s="245">
        <v>45243.0</v>
      </c>
      <c r="F506" s="244"/>
      <c r="G506" s="244"/>
      <c r="H506" s="244"/>
      <c r="I506" s="244" t="s">
        <v>805</v>
      </c>
    </row>
    <row r="507">
      <c r="A507" s="244">
        <v>642.0</v>
      </c>
      <c r="B507" s="249" t="s">
        <v>488</v>
      </c>
      <c r="C507" s="244" t="s">
        <v>54</v>
      </c>
      <c r="D507" s="245"/>
      <c r="E507" s="245">
        <v>45274.0</v>
      </c>
      <c r="F507" s="244"/>
      <c r="G507" s="244"/>
      <c r="H507" s="244"/>
      <c r="I507" s="244" t="s">
        <v>806</v>
      </c>
    </row>
    <row r="508">
      <c r="A508" s="244">
        <v>643.0</v>
      </c>
      <c r="B508" s="249" t="s">
        <v>679</v>
      </c>
      <c r="C508" s="244" t="s">
        <v>54</v>
      </c>
      <c r="D508" s="245"/>
      <c r="E508" s="245">
        <v>45237.0</v>
      </c>
      <c r="F508" s="244"/>
      <c r="G508" s="244"/>
      <c r="H508" s="244"/>
      <c r="I508" s="244" t="s">
        <v>809</v>
      </c>
    </row>
    <row r="509">
      <c r="A509" s="244">
        <v>644.0</v>
      </c>
      <c r="B509" s="249" t="s">
        <v>682</v>
      </c>
      <c r="C509" s="244" t="s">
        <v>54</v>
      </c>
      <c r="D509" s="245"/>
      <c r="E509" s="245">
        <v>45266.0</v>
      </c>
      <c r="F509" s="244"/>
      <c r="G509" s="244"/>
      <c r="H509" s="244"/>
      <c r="I509" s="244" t="s">
        <v>675</v>
      </c>
    </row>
    <row r="510">
      <c r="A510" s="244">
        <v>645.0</v>
      </c>
      <c r="B510" s="249" t="s">
        <v>684</v>
      </c>
      <c r="C510" s="244" t="s">
        <v>54</v>
      </c>
      <c r="D510" s="245"/>
      <c r="E510" s="245">
        <v>45245.0</v>
      </c>
      <c r="F510" s="244"/>
      <c r="G510" s="244"/>
      <c r="H510" s="244"/>
      <c r="I510" s="244" t="s">
        <v>812</v>
      </c>
    </row>
    <row r="511">
      <c r="A511" s="244">
        <v>647.0</v>
      </c>
      <c r="B511" s="249" t="s">
        <v>686</v>
      </c>
      <c r="C511" s="244" t="s">
        <v>54</v>
      </c>
      <c r="D511" s="245"/>
      <c r="E511" s="245">
        <v>45246.0</v>
      </c>
      <c r="F511" s="244"/>
      <c r="G511" s="244"/>
      <c r="H511" s="244"/>
      <c r="I511" s="244" t="s">
        <v>814</v>
      </c>
    </row>
    <row r="512">
      <c r="A512" s="244">
        <v>648.0</v>
      </c>
      <c r="B512" s="249" t="s">
        <v>687</v>
      </c>
      <c r="C512" s="244" t="s">
        <v>54</v>
      </c>
      <c r="D512" s="245"/>
      <c r="E512" s="245">
        <v>45400.0</v>
      </c>
      <c r="F512" s="244"/>
      <c r="G512" s="244"/>
      <c r="H512" s="244"/>
      <c r="I512" s="244" t="s">
        <v>817</v>
      </c>
    </row>
    <row r="513">
      <c r="A513" s="244">
        <v>649.0</v>
      </c>
      <c r="B513" s="249" t="s">
        <v>689</v>
      </c>
      <c r="C513" s="244" t="s">
        <v>54</v>
      </c>
      <c r="D513" s="245"/>
      <c r="E513" s="245">
        <v>45238.0</v>
      </c>
      <c r="F513" s="244"/>
      <c r="G513" s="244"/>
      <c r="H513" s="244"/>
      <c r="I513" s="244" t="s">
        <v>819</v>
      </c>
    </row>
    <row r="514">
      <c r="A514" s="244">
        <v>650.0</v>
      </c>
      <c r="B514" s="249" t="s">
        <v>690</v>
      </c>
      <c r="C514" s="244" t="s">
        <v>54</v>
      </c>
      <c r="D514" s="245"/>
      <c r="E514" s="245">
        <v>45252.0</v>
      </c>
      <c r="F514" s="244"/>
      <c r="G514" s="244"/>
      <c r="H514" s="244"/>
      <c r="I514" s="244" t="s">
        <v>821</v>
      </c>
    </row>
    <row r="515">
      <c r="A515" s="244">
        <v>651.0</v>
      </c>
      <c r="B515" s="249" t="s">
        <v>692</v>
      </c>
      <c r="C515" s="244" t="s">
        <v>54</v>
      </c>
      <c r="D515" s="245"/>
      <c r="E515" s="245">
        <v>45278.0</v>
      </c>
      <c r="F515" s="244"/>
      <c r="G515" s="244"/>
      <c r="H515" s="244"/>
      <c r="I515" s="244" t="s">
        <v>824</v>
      </c>
    </row>
    <row r="516">
      <c r="A516" s="244">
        <v>652.0</v>
      </c>
      <c r="B516" s="249" t="s">
        <v>694</v>
      </c>
      <c r="C516" s="244" t="s">
        <v>54</v>
      </c>
      <c r="D516" s="245"/>
      <c r="E516" s="245">
        <v>45265.0</v>
      </c>
      <c r="F516" s="244"/>
      <c r="G516" s="244"/>
      <c r="H516" s="244"/>
      <c r="I516" s="244" t="s">
        <v>826</v>
      </c>
    </row>
    <row r="517">
      <c r="A517" s="244">
        <v>653.0</v>
      </c>
      <c r="B517" s="249" t="s">
        <v>695</v>
      </c>
      <c r="C517" s="244" t="s">
        <v>54</v>
      </c>
      <c r="D517" s="245"/>
      <c r="E517" s="245">
        <v>45251.0</v>
      </c>
      <c r="F517" s="244"/>
      <c r="G517" s="244"/>
      <c r="H517" s="244"/>
      <c r="I517" s="244" t="s">
        <v>829</v>
      </c>
    </row>
    <row r="518">
      <c r="A518" s="244">
        <v>654.0</v>
      </c>
      <c r="B518" s="249" t="s">
        <v>697</v>
      </c>
      <c r="C518" s="244" t="s">
        <v>54</v>
      </c>
      <c r="D518" s="245"/>
      <c r="E518" s="245">
        <v>45245.0</v>
      </c>
      <c r="F518" s="244"/>
      <c r="G518" s="244"/>
      <c r="H518" s="244"/>
      <c r="I518" s="244" t="s">
        <v>831</v>
      </c>
    </row>
    <row r="519">
      <c r="A519" s="244">
        <v>655.0</v>
      </c>
      <c r="B519" s="249" t="s">
        <v>237</v>
      </c>
      <c r="C519" s="244" t="s">
        <v>54</v>
      </c>
      <c r="D519" s="245"/>
      <c r="E519" s="245"/>
      <c r="F519" s="244"/>
      <c r="G519" s="244"/>
      <c r="H519" s="244"/>
      <c r="I519" s="244" t="s">
        <v>656</v>
      </c>
    </row>
    <row r="520">
      <c r="A520" s="244">
        <v>656.0</v>
      </c>
      <c r="B520" s="249" t="s">
        <v>701</v>
      </c>
      <c r="C520" s="244" t="s">
        <v>54</v>
      </c>
      <c r="D520" s="245"/>
      <c r="E520" s="245">
        <v>45239.0</v>
      </c>
      <c r="F520" s="244"/>
      <c r="G520" s="244"/>
      <c r="H520" s="244"/>
      <c r="I520" s="244" t="s">
        <v>675</v>
      </c>
    </row>
    <row r="521">
      <c r="A521" s="244">
        <v>657.0</v>
      </c>
      <c r="B521" s="249" t="s">
        <v>652</v>
      </c>
      <c r="C521" s="244" t="s">
        <v>54</v>
      </c>
      <c r="D521" s="245"/>
      <c r="E521" s="245">
        <v>45240.0</v>
      </c>
      <c r="F521" s="244"/>
      <c r="G521" s="244"/>
      <c r="H521" s="244"/>
      <c r="I521" s="244" t="s">
        <v>773</v>
      </c>
    </row>
    <row r="522">
      <c r="A522" s="244">
        <v>658.0</v>
      </c>
      <c r="B522" s="249" t="s">
        <v>703</v>
      </c>
      <c r="C522" s="244" t="s">
        <v>54</v>
      </c>
      <c r="D522" s="245"/>
      <c r="E522" s="245">
        <v>45302.0</v>
      </c>
      <c r="F522" s="244"/>
      <c r="G522" s="244"/>
      <c r="H522" s="244"/>
      <c r="I522" s="244" t="s">
        <v>836</v>
      </c>
    </row>
    <row r="523">
      <c r="A523" s="244">
        <v>659.0</v>
      </c>
      <c r="B523" s="249" t="s">
        <v>706</v>
      </c>
      <c r="C523" s="244" t="s">
        <v>54</v>
      </c>
      <c r="D523" s="245"/>
      <c r="E523" s="245">
        <v>45245.0</v>
      </c>
      <c r="F523" s="244"/>
      <c r="G523" s="244"/>
      <c r="H523" s="244"/>
      <c r="I523" s="244" t="s">
        <v>838</v>
      </c>
    </row>
    <row r="524">
      <c r="A524" s="244">
        <v>660.0</v>
      </c>
      <c r="B524" s="249" t="s">
        <v>707</v>
      </c>
      <c r="C524" s="244" t="s">
        <v>54</v>
      </c>
      <c r="D524" s="245"/>
      <c r="E524" s="245">
        <v>45246.0</v>
      </c>
      <c r="F524" s="244"/>
      <c r="G524" s="244"/>
      <c r="H524" s="244"/>
      <c r="I524" s="244" t="s">
        <v>840</v>
      </c>
    </row>
    <row r="525">
      <c r="A525" s="244">
        <v>661.0</v>
      </c>
      <c r="B525" s="249" t="s">
        <v>709</v>
      </c>
      <c r="C525" s="244" t="s">
        <v>54</v>
      </c>
      <c r="D525" s="245"/>
      <c r="E525" s="245">
        <v>45247.0</v>
      </c>
      <c r="F525" s="244"/>
      <c r="G525" s="244"/>
      <c r="H525" s="244"/>
      <c r="I525" s="244" t="s">
        <v>675</v>
      </c>
    </row>
    <row r="526">
      <c r="A526" s="244">
        <v>662.0</v>
      </c>
      <c r="B526" s="249" t="s">
        <v>710</v>
      </c>
      <c r="C526" s="244" t="s">
        <v>54</v>
      </c>
      <c r="D526" s="245"/>
      <c r="E526" s="245">
        <v>45261.0</v>
      </c>
      <c r="F526" s="244"/>
      <c r="G526" s="244"/>
      <c r="H526" s="244"/>
      <c r="I526" s="244" t="s">
        <v>675</v>
      </c>
    </row>
    <row r="527">
      <c r="A527" s="244">
        <v>663.0</v>
      </c>
      <c r="B527" s="249" t="s">
        <v>712</v>
      </c>
      <c r="C527" s="244" t="s">
        <v>54</v>
      </c>
      <c r="D527" s="245"/>
      <c r="E527" s="245">
        <v>45259.0</v>
      </c>
      <c r="F527" s="244"/>
      <c r="G527" s="244"/>
      <c r="H527" s="244"/>
      <c r="I527" s="244" t="s">
        <v>675</v>
      </c>
    </row>
    <row r="528">
      <c r="A528" s="244">
        <v>664.0</v>
      </c>
      <c r="B528" s="249" t="s">
        <v>428</v>
      </c>
      <c r="C528" s="244" t="s">
        <v>54</v>
      </c>
      <c r="D528" s="245"/>
      <c r="E528" s="245">
        <v>45251.0</v>
      </c>
      <c r="F528" s="244"/>
      <c r="G528" s="244"/>
      <c r="H528" s="244"/>
      <c r="I528" s="244" t="s">
        <v>845</v>
      </c>
    </row>
    <row r="529">
      <c r="A529" s="244">
        <v>665.0</v>
      </c>
      <c r="B529" s="249" t="s">
        <v>716</v>
      </c>
      <c r="C529" s="244" t="s">
        <v>54</v>
      </c>
      <c r="D529" s="245"/>
      <c r="E529" s="245"/>
      <c r="F529" s="244"/>
      <c r="G529" s="244"/>
      <c r="H529" s="244"/>
      <c r="I529" s="244" t="s">
        <v>848</v>
      </c>
    </row>
    <row r="530">
      <c r="A530" s="244">
        <v>666.0</v>
      </c>
      <c r="B530" s="249" t="s">
        <v>717</v>
      </c>
      <c r="C530" s="244" t="s">
        <v>54</v>
      </c>
      <c r="D530" s="245"/>
      <c r="E530" s="245">
        <v>45276.0</v>
      </c>
      <c r="F530" s="244"/>
      <c r="G530" s="244"/>
      <c r="H530" s="244"/>
      <c r="I530" s="244" t="s">
        <v>850</v>
      </c>
    </row>
    <row r="531">
      <c r="A531" s="244">
        <v>667.0</v>
      </c>
      <c r="B531" s="249" t="s">
        <v>719</v>
      </c>
      <c r="C531" s="244" t="s">
        <v>54</v>
      </c>
      <c r="D531" s="245"/>
      <c r="E531" s="245">
        <v>45321.0</v>
      </c>
      <c r="F531" s="244"/>
      <c r="G531" s="244"/>
      <c r="H531" s="244"/>
      <c r="I531" s="244" t="s">
        <v>853</v>
      </c>
    </row>
    <row r="532">
      <c r="A532" s="244">
        <v>668.0</v>
      </c>
      <c r="B532" s="249" t="s">
        <v>721</v>
      </c>
      <c r="C532" s="244" t="s">
        <v>54</v>
      </c>
      <c r="D532" s="245"/>
      <c r="E532" s="245">
        <v>45275.0</v>
      </c>
      <c r="F532" s="244"/>
      <c r="G532" s="244"/>
      <c r="H532" s="244"/>
      <c r="I532" s="244" t="s">
        <v>854</v>
      </c>
    </row>
    <row r="533">
      <c r="A533" s="244">
        <v>669.0</v>
      </c>
      <c r="B533" s="249" t="s">
        <v>340</v>
      </c>
      <c r="C533" s="244" t="s">
        <v>54</v>
      </c>
      <c r="D533" s="245"/>
      <c r="E533" s="245">
        <v>45267.0</v>
      </c>
      <c r="F533" s="244"/>
      <c r="G533" s="244"/>
      <c r="H533" s="244"/>
      <c r="I533" s="244" t="s">
        <v>856</v>
      </c>
    </row>
    <row r="534">
      <c r="A534" s="244">
        <v>670.0</v>
      </c>
      <c r="B534" s="249" t="s">
        <v>361</v>
      </c>
      <c r="C534" s="244" t="s">
        <v>54</v>
      </c>
      <c r="D534" s="245"/>
      <c r="E534" s="245">
        <v>45261.0</v>
      </c>
      <c r="F534" s="244"/>
      <c r="G534" s="244"/>
      <c r="H534" s="244"/>
      <c r="I534" s="244" t="s">
        <v>858</v>
      </c>
    </row>
    <row r="535">
      <c r="A535" s="244">
        <v>671.0</v>
      </c>
      <c r="B535" s="249" t="s">
        <v>722</v>
      </c>
      <c r="C535" s="244" t="s">
        <v>54</v>
      </c>
      <c r="D535" s="245"/>
      <c r="E535" s="245">
        <v>45248.0</v>
      </c>
      <c r="F535" s="244"/>
      <c r="G535" s="244"/>
      <c r="H535" s="244"/>
      <c r="I535" s="244" t="s">
        <v>675</v>
      </c>
    </row>
    <row r="536">
      <c r="A536" s="244">
        <v>672.0</v>
      </c>
      <c r="B536" s="249" t="s">
        <v>723</v>
      </c>
      <c r="C536" s="244" t="s">
        <v>54</v>
      </c>
      <c r="D536" s="245"/>
      <c r="E536" s="245">
        <v>45264.0</v>
      </c>
      <c r="F536" s="244"/>
      <c r="G536" s="244"/>
      <c r="H536" s="244"/>
      <c r="I536" s="244" t="s">
        <v>862</v>
      </c>
    </row>
    <row r="537">
      <c r="A537" s="244">
        <v>673.0</v>
      </c>
      <c r="B537" s="249" t="s">
        <v>725</v>
      </c>
      <c r="C537" s="244" t="s">
        <v>54</v>
      </c>
      <c r="D537" s="245"/>
      <c r="E537" s="245">
        <v>45252.0</v>
      </c>
      <c r="F537" s="244"/>
      <c r="G537" s="244"/>
      <c r="H537" s="244"/>
      <c r="I537" s="244" t="s">
        <v>675</v>
      </c>
    </row>
    <row r="538">
      <c r="A538" s="244">
        <v>674.0</v>
      </c>
      <c r="B538" s="249" t="s">
        <v>728</v>
      </c>
      <c r="C538" s="244" t="s">
        <v>54</v>
      </c>
      <c r="D538" s="245"/>
      <c r="E538" s="245">
        <v>45271.0</v>
      </c>
      <c r="F538" s="244"/>
      <c r="G538" s="244"/>
      <c r="H538" s="244"/>
      <c r="I538" s="244" t="s">
        <v>865</v>
      </c>
    </row>
    <row r="539">
      <c r="A539" s="244">
        <v>675.0</v>
      </c>
      <c r="B539" s="249" t="s">
        <v>729</v>
      </c>
      <c r="C539" s="244" t="s">
        <v>54</v>
      </c>
      <c r="D539" s="245"/>
      <c r="E539" s="245">
        <v>45274.0</v>
      </c>
      <c r="F539" s="244"/>
      <c r="G539" s="244"/>
      <c r="H539" s="244"/>
      <c r="I539" s="244" t="s">
        <v>867</v>
      </c>
    </row>
    <row r="540">
      <c r="A540" s="244">
        <v>676.0</v>
      </c>
      <c r="B540" s="249" t="s">
        <v>731</v>
      </c>
      <c r="C540" s="244" t="s">
        <v>54</v>
      </c>
      <c r="D540" s="245"/>
      <c r="E540" s="245">
        <v>45303.0</v>
      </c>
      <c r="F540" s="244"/>
      <c r="G540" s="244"/>
      <c r="H540" s="244"/>
      <c r="I540" s="244" t="s">
        <v>869</v>
      </c>
    </row>
    <row r="541">
      <c r="A541" s="244">
        <v>677.0</v>
      </c>
      <c r="B541" s="249" t="s">
        <v>684</v>
      </c>
      <c r="C541" s="244" t="s">
        <v>54</v>
      </c>
      <c r="D541" s="245"/>
      <c r="E541" s="245">
        <v>45251.0</v>
      </c>
      <c r="F541" s="244"/>
      <c r="G541" s="244"/>
      <c r="H541" s="244"/>
      <c r="I541" s="244" t="s">
        <v>812</v>
      </c>
    </row>
    <row r="542">
      <c r="A542" s="244">
        <v>678.0</v>
      </c>
      <c r="B542" s="249" t="s">
        <v>732</v>
      </c>
      <c r="C542" s="244" t="s">
        <v>54</v>
      </c>
      <c r="D542" s="245"/>
      <c r="E542" s="245">
        <v>45257.0</v>
      </c>
      <c r="F542" s="244"/>
      <c r="G542" s="244"/>
      <c r="H542" s="244"/>
      <c r="I542" s="244" t="s">
        <v>675</v>
      </c>
    </row>
    <row r="543">
      <c r="A543" s="244">
        <v>679.0</v>
      </c>
      <c r="B543" s="249" t="s">
        <v>697</v>
      </c>
      <c r="C543" s="244" t="s">
        <v>54</v>
      </c>
      <c r="D543" s="245"/>
      <c r="E543" s="245">
        <v>45257.0</v>
      </c>
      <c r="F543" s="244"/>
      <c r="G543" s="244"/>
      <c r="H543" s="244"/>
      <c r="I543" s="244" t="s">
        <v>831</v>
      </c>
    </row>
    <row r="544">
      <c r="A544" s="244">
        <v>680.0</v>
      </c>
      <c r="B544" s="249" t="s">
        <v>608</v>
      </c>
      <c r="C544" s="244" t="s">
        <v>54</v>
      </c>
      <c r="D544" s="245"/>
      <c r="E544" s="245">
        <v>45268.0</v>
      </c>
      <c r="F544" s="244"/>
      <c r="G544" s="244"/>
      <c r="H544" s="244"/>
      <c r="I544" s="244" t="s">
        <v>688</v>
      </c>
    </row>
    <row r="545">
      <c r="A545" s="244">
        <v>681.0</v>
      </c>
      <c r="B545" s="249" t="s">
        <v>734</v>
      </c>
      <c r="C545" s="244" t="s">
        <v>54</v>
      </c>
      <c r="D545" s="245"/>
      <c r="E545" s="245">
        <v>45281.0</v>
      </c>
      <c r="F545" s="244"/>
      <c r="G545" s="244"/>
      <c r="H545" s="244"/>
      <c r="I545" s="244" t="s">
        <v>875</v>
      </c>
    </row>
    <row r="546">
      <c r="A546" s="244">
        <v>682.0</v>
      </c>
      <c r="B546" s="249" t="s">
        <v>736</v>
      </c>
      <c r="C546" s="244" t="s">
        <v>54</v>
      </c>
      <c r="D546" s="245"/>
      <c r="E546" s="245">
        <v>45272.0</v>
      </c>
      <c r="F546" s="244"/>
      <c r="G546" s="244"/>
      <c r="H546" s="244"/>
      <c r="I546" s="244" t="s">
        <v>878</v>
      </c>
    </row>
    <row r="547">
      <c r="A547" s="244">
        <v>683.0</v>
      </c>
      <c r="B547" s="249" t="s">
        <v>739</v>
      </c>
      <c r="C547" s="244" t="s">
        <v>54</v>
      </c>
      <c r="D547" s="245"/>
      <c r="E547" s="245">
        <v>45261.0</v>
      </c>
      <c r="F547" s="244"/>
      <c r="G547" s="244"/>
      <c r="H547" s="244"/>
      <c r="I547" s="244" t="s">
        <v>675</v>
      </c>
    </row>
    <row r="548">
      <c r="A548" s="244">
        <v>684.0</v>
      </c>
      <c r="B548" s="249" t="s">
        <v>741</v>
      </c>
      <c r="C548" s="244" t="s">
        <v>54</v>
      </c>
      <c r="D548" s="245"/>
      <c r="E548" s="245">
        <v>45272.0</v>
      </c>
      <c r="F548" s="244"/>
      <c r="G548" s="244"/>
      <c r="H548" s="244"/>
      <c r="I548" s="244" t="s">
        <v>882</v>
      </c>
    </row>
    <row r="549">
      <c r="A549" s="244">
        <v>685.0</v>
      </c>
      <c r="B549" s="249" t="s">
        <v>744</v>
      </c>
      <c r="C549" s="244" t="s">
        <v>54</v>
      </c>
      <c r="D549" s="245"/>
      <c r="E549" s="245">
        <v>45289.0</v>
      </c>
      <c r="F549" s="244"/>
      <c r="G549" s="244"/>
      <c r="H549" s="244"/>
      <c r="I549" s="244" t="s">
        <v>884</v>
      </c>
    </row>
    <row r="550">
      <c r="A550" s="244">
        <v>686.0</v>
      </c>
      <c r="B550" s="249" t="s">
        <v>746</v>
      </c>
      <c r="C550" s="244" t="s">
        <v>54</v>
      </c>
      <c r="D550" s="245"/>
      <c r="E550" s="245">
        <v>45261.0</v>
      </c>
      <c r="F550" s="244"/>
      <c r="G550" s="244"/>
      <c r="H550" s="244"/>
      <c r="I550" s="244" t="s">
        <v>675</v>
      </c>
    </row>
    <row r="551">
      <c r="A551" s="244">
        <v>687.0</v>
      </c>
      <c r="B551" s="249" t="s">
        <v>638</v>
      </c>
      <c r="C551" s="244" t="s">
        <v>54</v>
      </c>
      <c r="D551" s="245"/>
      <c r="E551" s="245">
        <v>45278.0</v>
      </c>
      <c r="F551" s="244"/>
      <c r="G551" s="244"/>
      <c r="H551" s="244"/>
      <c r="I551" s="244" t="s">
        <v>757</v>
      </c>
    </row>
    <row r="552">
      <c r="A552" s="244">
        <v>688.0</v>
      </c>
      <c r="B552" s="249" t="s">
        <v>748</v>
      </c>
      <c r="C552" s="244" t="s">
        <v>54</v>
      </c>
      <c r="D552" s="245"/>
      <c r="E552" s="245">
        <v>45289.0</v>
      </c>
      <c r="F552" s="244"/>
      <c r="G552" s="244"/>
      <c r="H552" s="244"/>
      <c r="I552" s="244" t="s">
        <v>887</v>
      </c>
    </row>
    <row r="553">
      <c r="A553" s="244">
        <v>689.0</v>
      </c>
      <c r="B553" s="249" t="s">
        <v>652</v>
      </c>
      <c r="C553" s="244" t="s">
        <v>54</v>
      </c>
      <c r="D553" s="245"/>
      <c r="E553" s="245">
        <v>45268.0</v>
      </c>
      <c r="F553" s="244"/>
      <c r="G553" s="244"/>
      <c r="H553" s="244"/>
      <c r="I553" s="244" t="s">
        <v>773</v>
      </c>
    </row>
    <row r="554">
      <c r="A554" s="244">
        <v>690.0</v>
      </c>
      <c r="B554" s="249" t="s">
        <v>749</v>
      </c>
      <c r="C554" s="244" t="s">
        <v>54</v>
      </c>
      <c r="D554" s="245"/>
      <c r="E554" s="245">
        <v>45329.0</v>
      </c>
      <c r="F554" s="244"/>
      <c r="G554" s="244"/>
      <c r="H554" s="244"/>
      <c r="I554" s="244" t="s">
        <v>889</v>
      </c>
    </row>
    <row r="555">
      <c r="A555" s="244">
        <v>691.0</v>
      </c>
      <c r="B555" s="249" t="s">
        <v>751</v>
      </c>
      <c r="C555" s="244" t="s">
        <v>54</v>
      </c>
      <c r="D555" s="245"/>
      <c r="E555" s="245">
        <v>45267.0</v>
      </c>
      <c r="F555" s="244"/>
      <c r="G555" s="244"/>
      <c r="H555" s="244"/>
      <c r="I555" s="244" t="s">
        <v>891</v>
      </c>
    </row>
    <row r="556">
      <c r="A556" s="244">
        <v>692.0</v>
      </c>
      <c r="B556" s="249" t="s">
        <v>753</v>
      </c>
      <c r="C556" s="244" t="s">
        <v>54</v>
      </c>
      <c r="D556" s="245"/>
      <c r="E556" s="245">
        <v>45296.0</v>
      </c>
      <c r="F556" s="244"/>
      <c r="G556" s="244"/>
      <c r="H556" s="244"/>
      <c r="I556" s="244" t="s">
        <v>895</v>
      </c>
    </row>
    <row r="557">
      <c r="A557" s="244">
        <v>693.0</v>
      </c>
      <c r="B557" s="249" t="s">
        <v>754</v>
      </c>
      <c r="C557" s="244" t="s">
        <v>54</v>
      </c>
      <c r="D557" s="245"/>
      <c r="E557" s="245">
        <v>45294.0</v>
      </c>
      <c r="F557" s="244"/>
      <c r="G557" s="244"/>
      <c r="H557" s="244"/>
      <c r="I557" s="244" t="s">
        <v>897</v>
      </c>
    </row>
    <row r="558">
      <c r="A558" s="244">
        <v>694.0</v>
      </c>
      <c r="B558" s="249" t="s">
        <v>756</v>
      </c>
      <c r="C558" s="244" t="s">
        <v>54</v>
      </c>
      <c r="D558" s="245"/>
      <c r="E558" s="245">
        <v>45282.0</v>
      </c>
      <c r="F558" s="244"/>
      <c r="G558" s="244"/>
      <c r="H558" s="244"/>
      <c r="I558" s="244" t="s">
        <v>899</v>
      </c>
    </row>
    <row r="559">
      <c r="A559" s="244">
        <v>695.0</v>
      </c>
      <c r="B559" s="249" t="s">
        <v>758</v>
      </c>
      <c r="C559" s="244" t="s">
        <v>54</v>
      </c>
      <c r="D559" s="245"/>
      <c r="E559" s="245">
        <v>45288.0</v>
      </c>
      <c r="F559" s="244"/>
      <c r="G559" s="244"/>
      <c r="H559" s="244"/>
      <c r="I559" s="244" t="s">
        <v>675</v>
      </c>
    </row>
    <row r="560">
      <c r="A560" s="244">
        <v>696.0</v>
      </c>
      <c r="B560" s="249" t="s">
        <v>760</v>
      </c>
      <c r="C560" s="244" t="s">
        <v>54</v>
      </c>
      <c r="D560" s="245"/>
      <c r="E560" s="245">
        <v>45301.0</v>
      </c>
      <c r="F560" s="244"/>
      <c r="G560" s="244"/>
      <c r="H560" s="244"/>
      <c r="I560" s="244" t="s">
        <v>902</v>
      </c>
    </row>
    <row r="561">
      <c r="A561" s="244">
        <v>697.0</v>
      </c>
      <c r="B561" s="249" t="s">
        <v>761</v>
      </c>
      <c r="C561" s="244" t="s">
        <v>54</v>
      </c>
      <c r="D561" s="245"/>
      <c r="E561" s="245">
        <v>45316.0</v>
      </c>
      <c r="F561" s="244"/>
      <c r="G561" s="244"/>
      <c r="H561" s="244"/>
      <c r="I561" s="244" t="s">
        <v>904</v>
      </c>
    </row>
    <row r="562">
      <c r="A562" s="244">
        <v>698.0</v>
      </c>
      <c r="B562" s="249" t="s">
        <v>557</v>
      </c>
      <c r="C562" s="244" t="s">
        <v>54</v>
      </c>
      <c r="D562" s="245"/>
      <c r="E562" s="245">
        <v>45288.0</v>
      </c>
      <c r="F562" s="244"/>
      <c r="G562" s="244"/>
      <c r="H562" s="244"/>
      <c r="I562" s="244" t="s">
        <v>905</v>
      </c>
    </row>
    <row r="563">
      <c r="A563" s="244">
        <v>699.0</v>
      </c>
      <c r="B563" s="249" t="s">
        <v>763</v>
      </c>
      <c r="C563" s="244" t="s">
        <v>54</v>
      </c>
      <c r="D563" s="245"/>
      <c r="E563" s="245">
        <v>45348.0</v>
      </c>
      <c r="F563" s="244"/>
      <c r="G563" s="244"/>
      <c r="H563" s="244"/>
      <c r="I563" s="244" t="s">
        <v>908</v>
      </c>
    </row>
    <row r="564">
      <c r="A564" s="244">
        <v>700.0</v>
      </c>
      <c r="B564" s="249" t="s">
        <v>765</v>
      </c>
      <c r="C564" s="244" t="s">
        <v>54</v>
      </c>
      <c r="D564" s="245"/>
      <c r="E564" s="245">
        <v>45310.0</v>
      </c>
      <c r="F564" s="244"/>
      <c r="G564" s="244"/>
      <c r="H564" s="244"/>
      <c r="I564" s="244" t="s">
        <v>910</v>
      </c>
    </row>
    <row r="565">
      <c r="A565" s="244">
        <v>701.0</v>
      </c>
      <c r="B565" s="249" t="s">
        <v>767</v>
      </c>
      <c r="C565" s="244" t="s">
        <v>54</v>
      </c>
      <c r="D565" s="245"/>
      <c r="E565" s="245">
        <v>45316.0</v>
      </c>
      <c r="F565" s="244"/>
      <c r="G565" s="244"/>
      <c r="H565" s="244"/>
      <c r="I565" s="244" t="s">
        <v>912</v>
      </c>
    </row>
    <row r="566">
      <c r="A566" s="244">
        <v>702.0</v>
      </c>
      <c r="B566" s="249" t="s">
        <v>768</v>
      </c>
      <c r="C566" s="244" t="s">
        <v>54</v>
      </c>
      <c r="D566" s="245"/>
      <c r="E566" s="245">
        <v>45309.0</v>
      </c>
      <c r="F566" s="244"/>
      <c r="G566" s="244"/>
      <c r="H566" s="244"/>
      <c r="I566" s="244" t="s">
        <v>675</v>
      </c>
    </row>
    <row r="567">
      <c r="A567" s="244">
        <v>703.0</v>
      </c>
      <c r="B567" s="249" t="s">
        <v>770</v>
      </c>
      <c r="C567" s="244" t="s">
        <v>54</v>
      </c>
      <c r="D567" s="245"/>
      <c r="E567" s="245">
        <v>45315.0</v>
      </c>
      <c r="F567" s="244"/>
      <c r="G567" s="244"/>
      <c r="H567" s="244"/>
      <c r="I567" s="244" t="s">
        <v>917</v>
      </c>
    </row>
    <row r="568">
      <c r="A568" s="244">
        <v>704.0</v>
      </c>
      <c r="B568" s="249" t="s">
        <v>772</v>
      </c>
      <c r="C568" s="244" t="s">
        <v>54</v>
      </c>
      <c r="D568" s="245"/>
      <c r="E568" s="245">
        <v>45323.0</v>
      </c>
      <c r="F568" s="244"/>
      <c r="G568" s="244"/>
      <c r="H568" s="244"/>
      <c r="I568" s="244" t="s">
        <v>919</v>
      </c>
    </row>
    <row r="569">
      <c r="A569" s="244">
        <v>705.0</v>
      </c>
      <c r="B569" s="249" t="s">
        <v>736</v>
      </c>
      <c r="C569" s="244" t="s">
        <v>54</v>
      </c>
      <c r="D569" s="245"/>
      <c r="E569" s="245">
        <v>45301.0</v>
      </c>
      <c r="F569" s="244"/>
      <c r="G569" s="244"/>
      <c r="H569" s="244"/>
      <c r="I569" s="244" t="s">
        <v>878</v>
      </c>
    </row>
    <row r="570">
      <c r="A570" s="244">
        <v>706.0</v>
      </c>
      <c r="B570" s="249" t="s">
        <v>399</v>
      </c>
      <c r="C570" s="244" t="s">
        <v>54</v>
      </c>
      <c r="D570" s="245"/>
      <c r="E570" s="245">
        <v>45295.0</v>
      </c>
      <c r="F570" s="244"/>
      <c r="G570" s="244"/>
      <c r="H570" s="244"/>
      <c r="I570" s="244" t="s">
        <v>921</v>
      </c>
    </row>
    <row r="571">
      <c r="A571" s="244">
        <v>707.0</v>
      </c>
      <c r="B571" s="249" t="s">
        <v>774</v>
      </c>
      <c r="C571" s="244" t="s">
        <v>54</v>
      </c>
      <c r="D571" s="245"/>
      <c r="E571" s="245">
        <v>45279.0</v>
      </c>
      <c r="F571" s="244"/>
      <c r="G571" s="244"/>
      <c r="H571" s="244"/>
      <c r="I571" s="244" t="s">
        <v>922</v>
      </c>
    </row>
    <row r="572">
      <c r="A572" s="244">
        <v>708.0</v>
      </c>
      <c r="B572" s="249" t="s">
        <v>775</v>
      </c>
      <c r="C572" s="244" t="s">
        <v>54</v>
      </c>
      <c r="D572" s="245"/>
      <c r="E572" s="245">
        <v>45306.0</v>
      </c>
      <c r="F572" s="244"/>
      <c r="G572" s="244"/>
      <c r="H572" s="244"/>
      <c r="I572" s="244" t="s">
        <v>675</v>
      </c>
    </row>
    <row r="573">
      <c r="A573" s="244">
        <v>709.0</v>
      </c>
      <c r="B573" s="249" t="s">
        <v>488</v>
      </c>
      <c r="C573" s="244" t="s">
        <v>54</v>
      </c>
      <c r="D573" s="245"/>
      <c r="E573" s="245">
        <v>45289.0</v>
      </c>
      <c r="F573" s="244"/>
      <c r="G573" s="244"/>
      <c r="H573" s="244"/>
      <c r="I573" s="244" t="s">
        <v>806</v>
      </c>
    </row>
    <row r="574">
      <c r="A574" s="244">
        <v>710.0</v>
      </c>
      <c r="B574" s="249" t="s">
        <v>587</v>
      </c>
      <c r="C574" s="244" t="s">
        <v>54</v>
      </c>
      <c r="D574" s="245"/>
      <c r="E574" s="245"/>
      <c r="F574" s="244"/>
      <c r="G574" s="244"/>
      <c r="H574" s="244"/>
      <c r="I574" s="244" t="s">
        <v>925</v>
      </c>
    </row>
    <row r="575">
      <c r="A575" s="244">
        <v>711.0</v>
      </c>
      <c r="B575" s="249" t="s">
        <v>774</v>
      </c>
      <c r="C575" s="244" t="s">
        <v>54</v>
      </c>
      <c r="D575" s="245"/>
      <c r="E575" s="245">
        <v>45307.0</v>
      </c>
      <c r="F575" s="244"/>
      <c r="G575" s="244"/>
      <c r="H575" s="244"/>
      <c r="I575" s="244" t="s">
        <v>922</v>
      </c>
    </row>
    <row r="576">
      <c r="A576" s="244">
        <v>712.0</v>
      </c>
      <c r="B576" s="249" t="s">
        <v>391</v>
      </c>
      <c r="C576" s="244" t="s">
        <v>54</v>
      </c>
      <c r="D576" s="245"/>
      <c r="E576" s="245">
        <v>45296.0</v>
      </c>
      <c r="F576" s="244"/>
      <c r="G576" s="244"/>
      <c r="H576" s="244"/>
      <c r="I576" s="244" t="s">
        <v>927</v>
      </c>
    </row>
    <row r="577">
      <c r="A577" s="244">
        <v>713.0</v>
      </c>
      <c r="B577" s="249" t="s">
        <v>778</v>
      </c>
      <c r="C577" s="244" t="s">
        <v>54</v>
      </c>
      <c r="D577" s="245"/>
      <c r="E577" s="245">
        <v>45315.0</v>
      </c>
      <c r="F577" s="244"/>
      <c r="G577" s="244"/>
      <c r="H577" s="244"/>
      <c r="I577" s="244" t="s">
        <v>929</v>
      </c>
    </row>
    <row r="578">
      <c r="A578" s="244">
        <v>714.0</v>
      </c>
      <c r="B578" s="249" t="s">
        <v>746</v>
      </c>
      <c r="C578" s="244" t="s">
        <v>54</v>
      </c>
      <c r="D578" s="245"/>
      <c r="E578" s="245">
        <v>45296.0</v>
      </c>
      <c r="F578" s="244"/>
      <c r="G578" s="244"/>
      <c r="H578" s="244"/>
      <c r="I578" s="244" t="s">
        <v>675</v>
      </c>
    </row>
    <row r="579">
      <c r="A579" s="244">
        <v>715.0</v>
      </c>
      <c r="B579" s="249" t="s">
        <v>780</v>
      </c>
      <c r="C579" s="244" t="s">
        <v>54</v>
      </c>
      <c r="D579" s="245"/>
      <c r="E579" s="245">
        <v>45348.0</v>
      </c>
      <c r="F579" s="244"/>
      <c r="G579" s="244"/>
      <c r="H579" s="244"/>
      <c r="I579" s="244" t="s">
        <v>931</v>
      </c>
    </row>
    <row r="580">
      <c r="A580" s="244">
        <v>716.0</v>
      </c>
      <c r="B580" s="249" t="s">
        <v>782</v>
      </c>
      <c r="C580" s="244" t="s">
        <v>54</v>
      </c>
      <c r="D580" s="245"/>
      <c r="E580" s="245">
        <v>45489.0</v>
      </c>
      <c r="F580" s="244"/>
      <c r="G580" s="244"/>
      <c r="H580" s="244"/>
      <c r="I580" s="244" t="s">
        <v>675</v>
      </c>
    </row>
    <row r="581">
      <c r="A581" s="244">
        <v>717.0</v>
      </c>
      <c r="B581" s="249" t="s">
        <v>783</v>
      </c>
      <c r="C581" s="244" t="s">
        <v>54</v>
      </c>
      <c r="D581" s="245"/>
      <c r="E581" s="245">
        <v>45345.0</v>
      </c>
      <c r="F581" s="244"/>
      <c r="G581" s="244"/>
      <c r="H581" s="244"/>
      <c r="I581" s="244" t="s">
        <v>935</v>
      </c>
    </row>
    <row r="582">
      <c r="A582" s="244">
        <v>718.0</v>
      </c>
      <c r="B582" s="249" t="s">
        <v>785</v>
      </c>
      <c r="C582" s="244" t="s">
        <v>54</v>
      </c>
      <c r="D582" s="245"/>
      <c r="E582" s="245">
        <v>45393.0</v>
      </c>
      <c r="F582" s="244"/>
      <c r="G582" s="244"/>
      <c r="H582" s="244"/>
      <c r="I582" s="244" t="s">
        <v>937</v>
      </c>
    </row>
    <row r="583">
      <c r="A583" s="244">
        <v>719.0</v>
      </c>
      <c r="B583" s="249" t="s">
        <v>787</v>
      </c>
      <c r="C583" s="244" t="s">
        <v>54</v>
      </c>
      <c r="D583" s="245"/>
      <c r="E583" s="245">
        <v>45324.0</v>
      </c>
      <c r="F583" s="244"/>
      <c r="G583" s="244"/>
      <c r="H583" s="244"/>
      <c r="I583" s="244" t="s">
        <v>939</v>
      </c>
    </row>
    <row r="584">
      <c r="A584" s="244">
        <v>720.0</v>
      </c>
      <c r="B584" s="249" t="s">
        <v>697</v>
      </c>
      <c r="C584" s="244" t="s">
        <v>54</v>
      </c>
      <c r="D584" s="245"/>
      <c r="E584" s="245">
        <v>45321.0</v>
      </c>
      <c r="F584" s="244"/>
      <c r="G584" s="244"/>
      <c r="H584" s="244"/>
      <c r="I584" s="244" t="s">
        <v>831</v>
      </c>
    </row>
    <row r="585">
      <c r="A585" s="244">
        <v>721.0</v>
      </c>
      <c r="B585" s="249" t="s">
        <v>756</v>
      </c>
      <c r="C585" s="244" t="s">
        <v>54</v>
      </c>
      <c r="D585" s="245"/>
      <c r="E585" s="245">
        <v>45308.0</v>
      </c>
      <c r="F585" s="244"/>
      <c r="G585" s="244"/>
      <c r="H585" s="244"/>
      <c r="I585" s="244" t="s">
        <v>899</v>
      </c>
    </row>
    <row r="586">
      <c r="A586" s="244">
        <v>722.0</v>
      </c>
      <c r="B586" s="249" t="s">
        <v>789</v>
      </c>
      <c r="C586" s="244" t="s">
        <v>54</v>
      </c>
      <c r="D586" s="245"/>
      <c r="E586" s="245">
        <v>45337.0</v>
      </c>
      <c r="F586" s="244"/>
      <c r="G586" s="244"/>
      <c r="H586" s="244"/>
      <c r="I586" s="244" t="s">
        <v>943</v>
      </c>
    </row>
    <row r="587">
      <c r="A587" s="244">
        <v>723.0</v>
      </c>
      <c r="B587" s="249" t="s">
        <v>791</v>
      </c>
      <c r="C587" s="244" t="s">
        <v>54</v>
      </c>
      <c r="D587" s="245"/>
      <c r="E587" s="245">
        <v>45366.0</v>
      </c>
      <c r="F587" s="244"/>
      <c r="G587" s="244"/>
      <c r="H587" s="244"/>
      <c r="I587" s="244" t="s">
        <v>945</v>
      </c>
    </row>
    <row r="588">
      <c r="A588" s="244">
        <v>724.0</v>
      </c>
      <c r="B588" s="249" t="s">
        <v>629</v>
      </c>
      <c r="C588" s="244" t="s">
        <v>54</v>
      </c>
      <c r="D588" s="245"/>
      <c r="E588" s="245">
        <v>45328.0</v>
      </c>
      <c r="F588" s="244"/>
      <c r="G588" s="244"/>
      <c r="H588" s="244"/>
      <c r="I588" s="244" t="s">
        <v>737</v>
      </c>
    </row>
    <row r="589">
      <c r="A589" s="244">
        <v>725.0</v>
      </c>
      <c r="B589" s="249" t="s">
        <v>793</v>
      </c>
      <c r="C589" s="244" t="s">
        <v>54</v>
      </c>
      <c r="D589" s="245"/>
      <c r="E589" s="245">
        <v>45351.0</v>
      </c>
      <c r="F589" s="244"/>
      <c r="G589" s="244"/>
      <c r="H589" s="244"/>
      <c r="I589" s="244" t="s">
        <v>948</v>
      </c>
    </row>
    <row r="590">
      <c r="A590" s="244">
        <v>726.0</v>
      </c>
      <c r="B590" s="249" t="s">
        <v>796</v>
      </c>
      <c r="C590" s="244" t="s">
        <v>54</v>
      </c>
      <c r="D590" s="245"/>
      <c r="E590" s="245">
        <v>45365.0</v>
      </c>
      <c r="F590" s="244"/>
      <c r="G590" s="244"/>
      <c r="H590" s="244"/>
      <c r="I590" s="244" t="s">
        <v>950</v>
      </c>
    </row>
    <row r="591">
      <c r="A591" s="244">
        <v>727.0</v>
      </c>
      <c r="B591" s="249" t="s">
        <v>596</v>
      </c>
      <c r="C591" s="244" t="s">
        <v>54</v>
      </c>
      <c r="D591" s="245"/>
      <c r="E591" s="245">
        <v>45320.0</v>
      </c>
      <c r="F591" s="244"/>
      <c r="G591" s="244"/>
      <c r="H591" s="244"/>
      <c r="I591" s="244" t="s">
        <v>660</v>
      </c>
    </row>
    <row r="592">
      <c r="A592" s="244">
        <v>728.0</v>
      </c>
      <c r="B592" s="249" t="s">
        <v>339</v>
      </c>
      <c r="C592" s="244" t="s">
        <v>54</v>
      </c>
      <c r="D592" s="245"/>
      <c r="E592" s="245">
        <v>45349.0</v>
      </c>
      <c r="F592" s="244"/>
      <c r="G592" s="244"/>
      <c r="H592" s="244"/>
      <c r="I592" s="244" t="s">
        <v>951</v>
      </c>
    </row>
    <row r="593">
      <c r="A593" s="244">
        <v>729.0</v>
      </c>
      <c r="B593" s="249" t="s">
        <v>798</v>
      </c>
      <c r="C593" s="244" t="s">
        <v>54</v>
      </c>
      <c r="D593" s="245"/>
      <c r="E593" s="245">
        <v>45351.0</v>
      </c>
      <c r="F593" s="244"/>
      <c r="G593" s="244"/>
      <c r="H593" s="244"/>
      <c r="I593" s="244" t="s">
        <v>953</v>
      </c>
    </row>
    <row r="594">
      <c r="A594" s="244">
        <v>730.0</v>
      </c>
      <c r="B594" s="249" t="s">
        <v>557</v>
      </c>
      <c r="C594" s="244" t="s">
        <v>54</v>
      </c>
      <c r="D594" s="245"/>
      <c r="E594" s="245">
        <v>45348.0</v>
      </c>
      <c r="F594" s="244"/>
      <c r="G594" s="244"/>
      <c r="H594" s="244"/>
      <c r="I594" s="244" t="s">
        <v>905</v>
      </c>
    </row>
    <row r="595">
      <c r="A595" s="244">
        <v>731.0</v>
      </c>
      <c r="B595" s="249" t="s">
        <v>800</v>
      </c>
      <c r="C595" s="244" t="s">
        <v>54</v>
      </c>
      <c r="D595" s="245"/>
      <c r="E595" s="245">
        <v>45344.0</v>
      </c>
      <c r="F595" s="244"/>
      <c r="G595" s="244"/>
      <c r="H595" s="244"/>
      <c r="I595" s="244" t="s">
        <v>956</v>
      </c>
    </row>
    <row r="596">
      <c r="A596" s="244">
        <v>732.0</v>
      </c>
      <c r="B596" s="249" t="s">
        <v>679</v>
      </c>
      <c r="C596" s="244" t="s">
        <v>54</v>
      </c>
      <c r="D596" s="245"/>
      <c r="E596" s="245">
        <v>45348.0</v>
      </c>
      <c r="F596" s="244"/>
      <c r="G596" s="244"/>
      <c r="H596" s="244"/>
      <c r="I596" s="244" t="s">
        <v>809</v>
      </c>
    </row>
    <row r="597">
      <c r="A597" s="244">
        <v>733.0</v>
      </c>
      <c r="B597" s="249" t="s">
        <v>123</v>
      </c>
      <c r="C597" s="244" t="s">
        <v>54</v>
      </c>
      <c r="D597" s="245"/>
      <c r="E597" s="245">
        <v>45336.0</v>
      </c>
      <c r="F597" s="244"/>
      <c r="G597" s="244"/>
      <c r="H597" s="244"/>
      <c r="I597" s="244" t="s">
        <v>958</v>
      </c>
    </row>
    <row r="598">
      <c r="A598" s="244">
        <v>734.0</v>
      </c>
      <c r="B598" s="249" t="s">
        <v>802</v>
      </c>
      <c r="C598" s="244" t="s">
        <v>54</v>
      </c>
      <c r="D598" s="245"/>
      <c r="E598" s="245">
        <v>45376.0</v>
      </c>
      <c r="F598" s="244"/>
      <c r="G598" s="244"/>
      <c r="H598" s="244"/>
      <c r="I598" s="244" t="s">
        <v>675</v>
      </c>
    </row>
    <row r="599">
      <c r="A599" s="244">
        <v>735.0</v>
      </c>
      <c r="B599" s="249" t="s">
        <v>804</v>
      </c>
      <c r="C599" s="244" t="s">
        <v>54</v>
      </c>
      <c r="D599" s="245"/>
      <c r="E599" s="245">
        <v>45385.0</v>
      </c>
      <c r="F599" s="244"/>
      <c r="G599" s="244"/>
      <c r="H599" s="244"/>
      <c r="I599" s="244" t="s">
        <v>962</v>
      </c>
    </row>
    <row r="600">
      <c r="A600" s="244">
        <v>736.0</v>
      </c>
      <c r="B600" s="249" t="s">
        <v>807</v>
      </c>
      <c r="C600" s="244" t="s">
        <v>54</v>
      </c>
      <c r="D600" s="245"/>
      <c r="E600" s="245">
        <v>45358.0</v>
      </c>
      <c r="F600" s="244"/>
      <c r="G600" s="244"/>
      <c r="H600" s="244"/>
      <c r="I600" s="244" t="s">
        <v>968</v>
      </c>
    </row>
    <row r="601">
      <c r="A601" s="244">
        <v>737.0</v>
      </c>
      <c r="B601" s="249" t="s">
        <v>808</v>
      </c>
      <c r="C601" s="244" t="s">
        <v>54</v>
      </c>
      <c r="D601" s="245"/>
      <c r="E601" s="245">
        <v>45350.0</v>
      </c>
      <c r="F601" s="244"/>
      <c r="G601" s="244"/>
      <c r="H601" s="244"/>
      <c r="I601" s="244" t="s">
        <v>975</v>
      </c>
    </row>
    <row r="602">
      <c r="A602" s="244">
        <v>738.0</v>
      </c>
      <c r="B602" s="249" t="s">
        <v>810</v>
      </c>
      <c r="C602" s="244" t="s">
        <v>54</v>
      </c>
      <c r="D602" s="245"/>
      <c r="E602" s="245">
        <v>45551.0</v>
      </c>
      <c r="F602" s="244"/>
      <c r="G602" s="244"/>
      <c r="H602" s="244"/>
      <c r="I602" s="244" t="s">
        <v>675</v>
      </c>
    </row>
    <row r="603">
      <c r="A603" s="244">
        <v>739.0</v>
      </c>
      <c r="B603" s="249" t="s">
        <v>739</v>
      </c>
      <c r="C603" s="244" t="s">
        <v>54</v>
      </c>
      <c r="D603" s="245"/>
      <c r="E603" s="245"/>
      <c r="F603" s="244"/>
      <c r="G603" s="244"/>
      <c r="H603" s="244"/>
      <c r="I603" s="244" t="s">
        <v>675</v>
      </c>
    </row>
    <row r="604">
      <c r="A604" s="244">
        <v>740.0</v>
      </c>
      <c r="B604" s="249" t="s">
        <v>811</v>
      </c>
      <c r="C604" s="244" t="s">
        <v>54</v>
      </c>
      <c r="D604" s="245"/>
      <c r="E604" s="245">
        <v>45381.0</v>
      </c>
      <c r="F604" s="244"/>
      <c r="G604" s="244"/>
      <c r="H604" s="244"/>
      <c r="I604" s="244" t="s">
        <v>989</v>
      </c>
    </row>
    <row r="605">
      <c r="A605" s="244">
        <v>741.0</v>
      </c>
      <c r="B605" s="249" t="s">
        <v>813</v>
      </c>
      <c r="C605" s="244" t="s">
        <v>54</v>
      </c>
      <c r="D605" s="245"/>
      <c r="E605" s="245">
        <v>45356.0</v>
      </c>
      <c r="F605" s="244"/>
      <c r="G605" s="244"/>
      <c r="H605" s="244"/>
      <c r="I605" s="244" t="s">
        <v>998</v>
      </c>
    </row>
    <row r="606">
      <c r="A606" s="244">
        <v>742.0</v>
      </c>
      <c r="B606" s="249" t="s">
        <v>452</v>
      </c>
      <c r="C606" s="244" t="s">
        <v>54</v>
      </c>
      <c r="D606" s="245"/>
      <c r="E606" s="245">
        <v>45362.0</v>
      </c>
      <c r="F606" s="244"/>
      <c r="G606" s="244"/>
      <c r="H606" s="244"/>
      <c r="I606" s="244" t="s">
        <v>675</v>
      </c>
    </row>
    <row r="607">
      <c r="A607" s="244">
        <v>743.0</v>
      </c>
      <c r="B607" s="249" t="s">
        <v>815</v>
      </c>
      <c r="C607" s="244" t="s">
        <v>54</v>
      </c>
      <c r="D607" s="245"/>
      <c r="E607" s="245">
        <v>45357.0</v>
      </c>
      <c r="F607" s="244"/>
      <c r="G607" s="244"/>
      <c r="H607" s="244"/>
      <c r="I607" s="244" t="s">
        <v>1012</v>
      </c>
    </row>
    <row r="608">
      <c r="A608" s="244">
        <v>744.0</v>
      </c>
      <c r="B608" s="249" t="s">
        <v>818</v>
      </c>
      <c r="C608" s="244" t="s">
        <v>54</v>
      </c>
      <c r="D608" s="245"/>
      <c r="E608" s="245">
        <v>45363.0</v>
      </c>
      <c r="F608" s="244"/>
      <c r="G608" s="244"/>
      <c r="H608" s="244"/>
      <c r="I608" s="244" t="s">
        <v>1016</v>
      </c>
    </row>
    <row r="609">
      <c r="A609" s="244">
        <v>745.0</v>
      </c>
      <c r="B609" s="249" t="s">
        <v>524</v>
      </c>
      <c r="C609" s="244" t="s">
        <v>54</v>
      </c>
      <c r="D609" s="245"/>
      <c r="E609" s="245">
        <v>45355.0</v>
      </c>
      <c r="F609" s="244"/>
      <c r="G609" s="244"/>
      <c r="H609" s="244"/>
      <c r="I609" s="244" t="s">
        <v>1020</v>
      </c>
    </row>
    <row r="610">
      <c r="A610" s="244">
        <v>746.0</v>
      </c>
      <c r="B610" s="249" t="s">
        <v>820</v>
      </c>
      <c r="C610" s="244" t="s">
        <v>54</v>
      </c>
      <c r="D610" s="245"/>
      <c r="E610" s="245">
        <v>45362.0</v>
      </c>
      <c r="F610" s="244"/>
      <c r="G610" s="244"/>
      <c r="H610" s="244"/>
      <c r="I610" s="244" t="s">
        <v>1027</v>
      </c>
    </row>
    <row r="611">
      <c r="A611" s="244">
        <v>747.0</v>
      </c>
      <c r="B611" s="249" t="s">
        <v>484</v>
      </c>
      <c r="C611" s="244" t="s">
        <v>54</v>
      </c>
      <c r="D611" s="245"/>
      <c r="E611" s="245">
        <v>45362.0</v>
      </c>
      <c r="F611" s="244"/>
      <c r="G611" s="244"/>
      <c r="H611" s="244"/>
      <c r="I611" s="244" t="s">
        <v>673</v>
      </c>
    </row>
    <row r="612">
      <c r="A612" s="244">
        <v>748.0</v>
      </c>
      <c r="B612" s="249" t="s">
        <v>754</v>
      </c>
      <c r="C612" s="244" t="s">
        <v>54</v>
      </c>
      <c r="D612" s="245"/>
      <c r="E612" s="245">
        <v>45364.0</v>
      </c>
      <c r="F612" s="244"/>
      <c r="G612" s="244"/>
      <c r="H612" s="244"/>
      <c r="I612" s="244" t="s">
        <v>897</v>
      </c>
    </row>
    <row r="613">
      <c r="A613" s="244">
        <v>749.0</v>
      </c>
      <c r="B613" s="249" t="s">
        <v>822</v>
      </c>
      <c r="C613" s="244" t="s">
        <v>54</v>
      </c>
      <c r="D613" s="245"/>
      <c r="E613" s="245">
        <v>45371.0</v>
      </c>
      <c r="F613" s="244"/>
      <c r="G613" s="244"/>
      <c r="H613" s="244"/>
      <c r="I613" s="244" t="s">
        <v>1035</v>
      </c>
    </row>
    <row r="614">
      <c r="A614" s="244">
        <v>750.0</v>
      </c>
      <c r="B614" s="249" t="s">
        <v>775</v>
      </c>
      <c r="C614" s="244" t="s">
        <v>54</v>
      </c>
      <c r="D614" s="245"/>
      <c r="E614" s="245">
        <v>45373.0</v>
      </c>
      <c r="F614" s="244"/>
      <c r="G614" s="244"/>
      <c r="H614" s="244"/>
      <c r="I614" s="244" t="s">
        <v>675</v>
      </c>
    </row>
    <row r="615">
      <c r="A615" s="244">
        <v>751.0</v>
      </c>
      <c r="B615" s="249" t="s">
        <v>823</v>
      </c>
      <c r="C615" s="244" t="s">
        <v>54</v>
      </c>
      <c r="D615" s="245"/>
      <c r="E615" s="245">
        <v>45376.0</v>
      </c>
      <c r="F615" s="244"/>
      <c r="G615" s="244"/>
      <c r="H615" s="244"/>
      <c r="I615" s="244" t="s">
        <v>1040</v>
      </c>
    </row>
    <row r="616">
      <c r="A616" s="244">
        <v>752.0</v>
      </c>
      <c r="B616" s="249" t="s">
        <v>825</v>
      </c>
      <c r="C616" s="244" t="s">
        <v>54</v>
      </c>
      <c r="D616" s="245"/>
      <c r="E616" s="245">
        <v>45379.0</v>
      </c>
      <c r="F616" s="244"/>
      <c r="G616" s="244"/>
      <c r="H616" s="244"/>
      <c r="I616" s="244" t="s">
        <v>1045</v>
      </c>
    </row>
    <row r="617">
      <c r="A617" s="244">
        <v>753.0</v>
      </c>
      <c r="B617" s="249" t="s">
        <v>827</v>
      </c>
      <c r="C617" s="244" t="s">
        <v>54</v>
      </c>
      <c r="D617" s="245"/>
      <c r="E617" s="245">
        <v>45415.0</v>
      </c>
      <c r="F617" s="244"/>
      <c r="G617" s="244"/>
      <c r="H617" s="244"/>
      <c r="I617" s="244" t="s">
        <v>1049</v>
      </c>
    </row>
    <row r="618">
      <c r="A618" s="244">
        <v>754.0</v>
      </c>
      <c r="B618" s="249" t="s">
        <v>828</v>
      </c>
      <c r="C618" s="244" t="s">
        <v>54</v>
      </c>
      <c r="D618" s="245"/>
      <c r="E618" s="245">
        <v>45364.0</v>
      </c>
      <c r="F618" s="244"/>
      <c r="G618" s="244"/>
      <c r="H618" s="244"/>
      <c r="I618" s="244" t="s">
        <v>1055</v>
      </c>
    </row>
    <row r="619">
      <c r="A619" s="244">
        <v>755.0</v>
      </c>
      <c r="B619" s="249" t="s">
        <v>830</v>
      </c>
      <c r="C619" s="244" t="s">
        <v>54</v>
      </c>
      <c r="D619" s="245"/>
      <c r="E619" s="245">
        <v>45377.0</v>
      </c>
      <c r="F619" s="244"/>
      <c r="G619" s="244"/>
      <c r="H619" s="244"/>
      <c r="I619" s="244" t="s">
        <v>1061</v>
      </c>
    </row>
    <row r="620">
      <c r="A620" s="244">
        <v>757.0</v>
      </c>
      <c r="B620" s="249" t="s">
        <v>832</v>
      </c>
      <c r="C620" s="244" t="s">
        <v>54</v>
      </c>
      <c r="D620" s="245"/>
      <c r="E620" s="245">
        <v>45384.0</v>
      </c>
      <c r="F620" s="244"/>
      <c r="G620" s="244"/>
      <c r="H620" s="244"/>
      <c r="I620" s="244" t="s">
        <v>1065</v>
      </c>
    </row>
    <row r="621">
      <c r="A621" s="244">
        <v>758.0</v>
      </c>
      <c r="B621" s="249" t="s">
        <v>484</v>
      </c>
      <c r="C621" s="244" t="s">
        <v>54</v>
      </c>
      <c r="D621" s="245"/>
      <c r="E621" s="245">
        <v>45379.0</v>
      </c>
      <c r="F621" s="244"/>
      <c r="G621" s="244"/>
      <c r="H621" s="244"/>
      <c r="I621" s="244" t="s">
        <v>673</v>
      </c>
    </row>
    <row r="622">
      <c r="A622" s="244">
        <v>759.0</v>
      </c>
      <c r="B622" s="249" t="s">
        <v>833</v>
      </c>
      <c r="C622" s="244" t="s">
        <v>54</v>
      </c>
      <c r="D622" s="245"/>
      <c r="E622" s="245">
        <v>45541.0</v>
      </c>
      <c r="F622" s="244"/>
      <c r="G622" s="244"/>
      <c r="H622" s="244"/>
      <c r="I622" s="244" t="s">
        <v>1072</v>
      </c>
    </row>
    <row r="623">
      <c r="A623" s="244">
        <v>760.0</v>
      </c>
      <c r="B623" s="249" t="s">
        <v>415</v>
      </c>
      <c r="C623" s="244" t="s">
        <v>54</v>
      </c>
      <c r="D623" s="245"/>
      <c r="E623" s="245">
        <v>45362.0</v>
      </c>
      <c r="F623" s="244"/>
      <c r="G623" s="244"/>
      <c r="H623" s="244"/>
      <c r="I623" s="244" t="s">
        <v>1075</v>
      </c>
    </row>
    <row r="624">
      <c r="A624" s="244">
        <v>761.0</v>
      </c>
      <c r="B624" s="249" t="s">
        <v>834</v>
      </c>
      <c r="C624" s="244" t="s">
        <v>54</v>
      </c>
      <c r="D624" s="245"/>
      <c r="E624" s="245">
        <v>45366.0</v>
      </c>
      <c r="F624" s="244"/>
      <c r="G624" s="244"/>
      <c r="H624" s="244"/>
      <c r="I624" s="244" t="s">
        <v>675</v>
      </c>
    </row>
    <row r="625">
      <c r="A625" s="244">
        <v>762.0</v>
      </c>
      <c r="B625" s="249" t="s">
        <v>760</v>
      </c>
      <c r="C625" s="244" t="s">
        <v>54</v>
      </c>
      <c r="D625" s="245"/>
      <c r="E625" s="245">
        <v>45378.0</v>
      </c>
      <c r="F625" s="244"/>
      <c r="G625" s="244"/>
      <c r="H625" s="244"/>
      <c r="I625" s="244" t="s">
        <v>902</v>
      </c>
    </row>
    <row r="626">
      <c r="A626" s="244">
        <v>763.0</v>
      </c>
      <c r="B626" s="249" t="s">
        <v>837</v>
      </c>
      <c r="C626" s="244" t="s">
        <v>54</v>
      </c>
      <c r="D626" s="245"/>
      <c r="E626" s="245">
        <v>45457.0</v>
      </c>
      <c r="F626" s="244"/>
      <c r="G626" s="244"/>
      <c r="H626" s="244"/>
      <c r="I626" s="244" t="s">
        <v>675</v>
      </c>
    </row>
    <row r="627">
      <c r="A627" s="244">
        <v>764.0</v>
      </c>
      <c r="B627" s="249" t="s">
        <v>839</v>
      </c>
      <c r="C627" s="244" t="s">
        <v>54</v>
      </c>
      <c r="D627" s="245"/>
      <c r="E627" s="245">
        <v>45435.0</v>
      </c>
      <c r="F627" s="244"/>
      <c r="G627" s="244"/>
      <c r="H627" s="244"/>
      <c r="I627" s="244" t="s">
        <v>2235</v>
      </c>
    </row>
    <row r="628">
      <c r="A628" s="244">
        <v>765.0</v>
      </c>
      <c r="B628" s="249" t="s">
        <v>841</v>
      </c>
      <c r="C628" s="244" t="s">
        <v>54</v>
      </c>
      <c r="D628" s="245"/>
      <c r="E628" s="245">
        <v>45446.0</v>
      </c>
      <c r="F628" s="244"/>
      <c r="G628" s="244"/>
      <c r="H628" s="244"/>
      <c r="I628" s="244" t="s">
        <v>1088</v>
      </c>
    </row>
    <row r="629">
      <c r="A629" s="244">
        <v>766.0</v>
      </c>
      <c r="B629" s="249" t="s">
        <v>808</v>
      </c>
      <c r="C629" s="244" t="s">
        <v>54</v>
      </c>
      <c r="D629" s="245"/>
      <c r="E629" s="245">
        <v>45362.0</v>
      </c>
      <c r="F629" s="244"/>
      <c r="G629" s="244"/>
      <c r="H629" s="244"/>
      <c r="I629" s="244" t="s">
        <v>975</v>
      </c>
    </row>
    <row r="630">
      <c r="A630" s="244">
        <v>767.0</v>
      </c>
      <c r="B630" s="244"/>
      <c r="C630" s="244" t="s">
        <v>54</v>
      </c>
      <c r="D630" s="245"/>
      <c r="E630" s="245"/>
      <c r="F630" s="244"/>
      <c r="G630" s="244"/>
      <c r="H630" s="244"/>
      <c r="I630" s="244"/>
    </row>
    <row r="631">
      <c r="A631" s="244">
        <v>768.0</v>
      </c>
      <c r="B631" s="249" t="s">
        <v>842</v>
      </c>
      <c r="C631" s="244" t="s">
        <v>54</v>
      </c>
      <c r="D631" s="245"/>
      <c r="E631" s="245">
        <v>45388.0</v>
      </c>
      <c r="F631" s="244"/>
      <c r="G631" s="244"/>
      <c r="H631" s="244"/>
      <c r="I631" s="244" t="s">
        <v>1095</v>
      </c>
    </row>
    <row r="632">
      <c r="A632" s="244">
        <v>769.0</v>
      </c>
      <c r="B632" s="249" t="s">
        <v>650</v>
      </c>
      <c r="C632" s="244" t="s">
        <v>54</v>
      </c>
      <c r="D632" s="245"/>
      <c r="E632" s="245">
        <v>45397.0</v>
      </c>
      <c r="F632" s="244"/>
      <c r="G632" s="244"/>
      <c r="H632" s="244"/>
      <c r="I632" s="244" t="s">
        <v>771</v>
      </c>
    </row>
    <row r="633">
      <c r="A633" s="244">
        <v>770.0</v>
      </c>
      <c r="B633" s="249" t="s">
        <v>843</v>
      </c>
      <c r="C633" s="244" t="s">
        <v>54</v>
      </c>
      <c r="D633" s="245"/>
      <c r="E633" s="245">
        <v>45378.0</v>
      </c>
      <c r="F633" s="244"/>
      <c r="G633" s="244"/>
      <c r="H633" s="244"/>
      <c r="I633" s="244" t="s">
        <v>1100</v>
      </c>
    </row>
    <row r="634">
      <c r="A634" s="244">
        <v>771.0</v>
      </c>
      <c r="B634" s="249" t="s">
        <v>844</v>
      </c>
      <c r="C634" s="244" t="s">
        <v>54</v>
      </c>
      <c r="D634" s="245"/>
      <c r="E634" s="245">
        <v>45392.0</v>
      </c>
      <c r="F634" s="244"/>
      <c r="G634" s="244"/>
      <c r="H634" s="244"/>
      <c r="I634" s="244" t="s">
        <v>1103</v>
      </c>
    </row>
    <row r="635">
      <c r="A635" s="244">
        <v>772.0</v>
      </c>
      <c r="B635" s="249" t="s">
        <v>846</v>
      </c>
      <c r="C635" s="244" t="s">
        <v>54</v>
      </c>
      <c r="D635" s="245"/>
      <c r="E635" s="245">
        <v>45394.0</v>
      </c>
      <c r="F635" s="244"/>
      <c r="G635" s="244"/>
      <c r="H635" s="244"/>
      <c r="I635" s="244" t="s">
        <v>1105</v>
      </c>
    </row>
    <row r="636">
      <c r="A636" s="244">
        <v>773.0</v>
      </c>
      <c r="B636" s="249" t="s">
        <v>847</v>
      </c>
      <c r="C636" s="244" t="s">
        <v>54</v>
      </c>
      <c r="D636" s="245"/>
      <c r="E636" s="245">
        <v>45383.0</v>
      </c>
      <c r="F636" s="244"/>
      <c r="G636" s="244"/>
      <c r="H636" s="244"/>
      <c r="I636" s="244" t="s">
        <v>1108</v>
      </c>
    </row>
    <row r="637">
      <c r="A637" s="244">
        <v>774.0</v>
      </c>
      <c r="B637" s="249" t="s">
        <v>849</v>
      </c>
      <c r="C637" s="244" t="s">
        <v>54</v>
      </c>
      <c r="D637" s="245"/>
      <c r="E637" s="245">
        <v>45380.0</v>
      </c>
      <c r="F637" s="244"/>
      <c r="G637" s="244"/>
      <c r="H637" s="244"/>
      <c r="I637" s="244" t="s">
        <v>1111</v>
      </c>
    </row>
    <row r="638">
      <c r="A638" s="244">
        <v>775.0</v>
      </c>
      <c r="B638" s="249" t="s">
        <v>851</v>
      </c>
      <c r="C638" s="244" t="s">
        <v>54</v>
      </c>
      <c r="D638" s="245"/>
      <c r="E638" s="245">
        <v>45390.0</v>
      </c>
      <c r="F638" s="244"/>
      <c r="G638" s="244"/>
      <c r="H638" s="244"/>
      <c r="I638" s="244" t="s">
        <v>1113</v>
      </c>
    </row>
    <row r="639">
      <c r="A639" s="244">
        <v>776.0</v>
      </c>
      <c r="B639" s="249" t="s">
        <v>852</v>
      </c>
      <c r="C639" s="244" t="s">
        <v>54</v>
      </c>
      <c r="D639" s="245"/>
      <c r="E639" s="245">
        <v>45394.0</v>
      </c>
      <c r="F639" s="244"/>
      <c r="G639" s="244"/>
      <c r="H639" s="244"/>
      <c r="I639" s="244" t="s">
        <v>1115</v>
      </c>
    </row>
    <row r="640">
      <c r="A640" s="244">
        <v>777.0</v>
      </c>
      <c r="B640" s="249" t="s">
        <v>690</v>
      </c>
      <c r="C640" s="244" t="s">
        <v>54</v>
      </c>
      <c r="D640" s="245"/>
      <c r="E640" s="245">
        <v>45369.0</v>
      </c>
      <c r="F640" s="244"/>
      <c r="G640" s="244"/>
      <c r="H640" s="244"/>
      <c r="I640" s="244" t="s">
        <v>821</v>
      </c>
    </row>
    <row r="641">
      <c r="A641" s="244">
        <v>778.0</v>
      </c>
      <c r="B641" s="249" t="s">
        <v>763</v>
      </c>
      <c r="C641" s="244" t="s">
        <v>54</v>
      </c>
      <c r="D641" s="245"/>
      <c r="E641" s="245">
        <v>45379.0</v>
      </c>
      <c r="F641" s="244"/>
      <c r="G641" s="244"/>
      <c r="H641" s="244"/>
      <c r="I641" s="244" t="s">
        <v>908</v>
      </c>
    </row>
    <row r="642">
      <c r="A642" s="244">
        <v>779.0</v>
      </c>
      <c r="B642" s="249" t="s">
        <v>857</v>
      </c>
      <c r="C642" s="244" t="s">
        <v>54</v>
      </c>
      <c r="D642" s="245"/>
      <c r="E642" s="245">
        <v>45552.0</v>
      </c>
      <c r="F642" s="244"/>
      <c r="G642" s="244"/>
      <c r="H642" s="244"/>
      <c r="I642" s="244" t="s">
        <v>1119</v>
      </c>
    </row>
    <row r="643">
      <c r="A643" s="244">
        <v>780.0</v>
      </c>
      <c r="B643" s="249" t="s">
        <v>860</v>
      </c>
      <c r="C643" s="244" t="s">
        <v>54</v>
      </c>
      <c r="D643" s="245"/>
      <c r="E643" s="245">
        <v>45399.0</v>
      </c>
      <c r="F643" s="244"/>
      <c r="G643" s="244"/>
      <c r="H643" s="244"/>
      <c r="I643" s="244" t="s">
        <v>1122</v>
      </c>
    </row>
    <row r="644">
      <c r="A644" s="244">
        <v>781.0</v>
      </c>
      <c r="B644" s="249" t="s">
        <v>798</v>
      </c>
      <c r="C644" s="244" t="s">
        <v>54</v>
      </c>
      <c r="D644" s="245"/>
      <c r="E644" s="245">
        <v>45369.0</v>
      </c>
      <c r="F644" s="244"/>
      <c r="G644" s="244"/>
      <c r="H644" s="244"/>
      <c r="I644" s="244" t="s">
        <v>953</v>
      </c>
    </row>
    <row r="645">
      <c r="A645" s="244">
        <v>782.0</v>
      </c>
      <c r="B645" s="249" t="s">
        <v>652</v>
      </c>
      <c r="C645" s="244" t="s">
        <v>54</v>
      </c>
      <c r="D645" s="245"/>
      <c r="E645" s="245">
        <v>45372.0</v>
      </c>
      <c r="F645" s="244"/>
      <c r="G645" s="244"/>
      <c r="H645" s="244"/>
      <c r="I645" s="244" t="s">
        <v>773</v>
      </c>
    </row>
    <row r="646">
      <c r="A646" s="244">
        <v>783.0</v>
      </c>
      <c r="B646" s="249" t="s">
        <v>861</v>
      </c>
      <c r="C646" s="244" t="s">
        <v>54</v>
      </c>
      <c r="D646" s="245"/>
      <c r="E646" s="245">
        <v>45393.0</v>
      </c>
      <c r="F646" s="244"/>
      <c r="G646" s="244"/>
      <c r="H646" s="244"/>
      <c r="I646" s="244" t="s">
        <v>1126</v>
      </c>
    </row>
    <row r="647">
      <c r="A647" s="244">
        <v>784.0</v>
      </c>
      <c r="B647" s="249" t="s">
        <v>863</v>
      </c>
      <c r="C647" s="244" t="s">
        <v>54</v>
      </c>
      <c r="D647" s="245"/>
      <c r="E647" s="245">
        <v>45406.0</v>
      </c>
      <c r="F647" s="244"/>
      <c r="G647" s="244"/>
      <c r="H647" s="244"/>
      <c r="I647" s="244" t="s">
        <v>1127</v>
      </c>
    </row>
    <row r="648">
      <c r="A648" s="244">
        <v>785.0</v>
      </c>
      <c r="B648" s="249" t="s">
        <v>864</v>
      </c>
      <c r="C648" s="244" t="s">
        <v>54</v>
      </c>
      <c r="D648" s="245"/>
      <c r="E648" s="245">
        <v>45404.0</v>
      </c>
      <c r="F648" s="244"/>
      <c r="G648" s="244"/>
      <c r="H648" s="244"/>
      <c r="I648" s="244" t="s">
        <v>1130</v>
      </c>
    </row>
    <row r="649">
      <c r="A649" s="244">
        <v>786.0</v>
      </c>
      <c r="B649" s="249" t="s">
        <v>484</v>
      </c>
      <c r="C649" s="244" t="s">
        <v>54</v>
      </c>
      <c r="D649" s="245"/>
      <c r="E649" s="245">
        <v>45379.0</v>
      </c>
      <c r="F649" s="244"/>
      <c r="G649" s="244"/>
      <c r="H649" s="244"/>
      <c r="I649" s="244" t="s">
        <v>673</v>
      </c>
    </row>
    <row r="650">
      <c r="A650" s="244">
        <v>787.0</v>
      </c>
      <c r="B650" s="249" t="s">
        <v>866</v>
      </c>
      <c r="C650" s="244" t="s">
        <v>54</v>
      </c>
      <c r="D650" s="245"/>
      <c r="E650" s="245">
        <v>45378.0</v>
      </c>
      <c r="F650" s="244"/>
      <c r="G650" s="244"/>
      <c r="H650" s="244"/>
      <c r="I650" s="244" t="s">
        <v>1133</v>
      </c>
    </row>
    <row r="651">
      <c r="A651" s="244">
        <v>788.0</v>
      </c>
      <c r="B651" s="249" t="s">
        <v>760</v>
      </c>
      <c r="C651" s="244" t="s">
        <v>54</v>
      </c>
      <c r="D651" s="245"/>
      <c r="E651" s="245">
        <v>45378.0</v>
      </c>
      <c r="F651" s="244"/>
      <c r="G651" s="244"/>
      <c r="H651" s="244"/>
      <c r="I651" s="244" t="s">
        <v>902</v>
      </c>
    </row>
    <row r="652">
      <c r="A652" s="244">
        <v>789.0</v>
      </c>
      <c r="B652" s="249" t="s">
        <v>868</v>
      </c>
      <c r="C652" s="244" t="s">
        <v>54</v>
      </c>
      <c r="D652" s="245"/>
      <c r="E652" s="245">
        <v>45380.0</v>
      </c>
      <c r="F652" s="244"/>
      <c r="G652" s="244"/>
      <c r="H652" s="244"/>
      <c r="I652" s="244" t="s">
        <v>1137</v>
      </c>
    </row>
    <row r="653">
      <c r="A653" s="244">
        <v>790.0</v>
      </c>
      <c r="B653" s="249" t="s">
        <v>353</v>
      </c>
      <c r="C653" s="244" t="s">
        <v>54</v>
      </c>
      <c r="D653" s="245"/>
      <c r="E653" s="245">
        <v>45405.0</v>
      </c>
      <c r="F653" s="244"/>
      <c r="G653" s="244"/>
      <c r="H653" s="244"/>
      <c r="I653" s="244" t="s">
        <v>1139</v>
      </c>
    </row>
    <row r="654">
      <c r="A654" s="244">
        <v>791.0</v>
      </c>
      <c r="B654" s="249" t="s">
        <v>870</v>
      </c>
      <c r="C654" s="244" t="s">
        <v>54</v>
      </c>
      <c r="D654" s="245"/>
      <c r="E654" s="245">
        <v>45380.0</v>
      </c>
      <c r="F654" s="244"/>
      <c r="G654" s="244"/>
      <c r="H654" s="244"/>
      <c r="I654" s="244" t="s">
        <v>1142</v>
      </c>
    </row>
    <row r="655">
      <c r="A655" s="244">
        <v>792.0</v>
      </c>
      <c r="B655" s="249" t="s">
        <v>793</v>
      </c>
      <c r="C655" s="244" t="s">
        <v>54</v>
      </c>
      <c r="D655" s="245"/>
      <c r="E655" s="245">
        <v>45391.0</v>
      </c>
      <c r="F655" s="244"/>
      <c r="G655" s="244"/>
      <c r="H655" s="244"/>
      <c r="I655" s="244" t="s">
        <v>948</v>
      </c>
    </row>
    <row r="656">
      <c r="A656" s="244">
        <v>793.0</v>
      </c>
      <c r="B656" s="249" t="s">
        <v>871</v>
      </c>
      <c r="C656" s="244" t="s">
        <v>54</v>
      </c>
      <c r="D656" s="245"/>
      <c r="E656" s="245">
        <v>45412.0</v>
      </c>
      <c r="F656" s="244"/>
      <c r="G656" s="244"/>
      <c r="H656" s="244"/>
      <c r="I656" s="244" t="s">
        <v>1146</v>
      </c>
    </row>
    <row r="657">
      <c r="A657" s="244">
        <v>794.0</v>
      </c>
      <c r="B657" s="249" t="s">
        <v>873</v>
      </c>
      <c r="C657" s="244" t="s">
        <v>54</v>
      </c>
      <c r="D657" s="245"/>
      <c r="E657" s="245">
        <v>45404.0</v>
      </c>
      <c r="F657" s="244"/>
      <c r="G657" s="244"/>
      <c r="H657" s="244"/>
      <c r="I657" s="244" t="s">
        <v>675</v>
      </c>
    </row>
    <row r="658">
      <c r="A658" s="244">
        <v>795.0</v>
      </c>
      <c r="B658" s="249" t="s">
        <v>874</v>
      </c>
      <c r="C658" s="244" t="s">
        <v>54</v>
      </c>
      <c r="D658" s="245"/>
      <c r="E658" s="245">
        <v>45405.0</v>
      </c>
      <c r="F658" s="244"/>
      <c r="G658" s="244"/>
      <c r="H658" s="244"/>
      <c r="I658" s="244" t="s">
        <v>1149</v>
      </c>
    </row>
    <row r="659">
      <c r="A659" s="244">
        <v>796.0</v>
      </c>
      <c r="B659" s="249" t="s">
        <v>877</v>
      </c>
      <c r="C659" s="244" t="s">
        <v>54</v>
      </c>
      <c r="D659" s="245"/>
      <c r="E659" s="245">
        <v>45407.0</v>
      </c>
      <c r="F659" s="244"/>
      <c r="G659" s="244"/>
      <c r="H659" s="244"/>
      <c r="I659" s="244" t="s">
        <v>1151</v>
      </c>
    </row>
    <row r="660">
      <c r="A660" s="244">
        <v>797.0</v>
      </c>
      <c r="B660" s="249" t="s">
        <v>879</v>
      </c>
      <c r="C660" s="244" t="s">
        <v>54</v>
      </c>
      <c r="D660" s="245"/>
      <c r="E660" s="245">
        <v>45411.0</v>
      </c>
      <c r="F660" s="244"/>
      <c r="G660" s="244"/>
      <c r="H660" s="244"/>
      <c r="I660" s="244" t="s">
        <v>1153</v>
      </c>
    </row>
    <row r="661">
      <c r="A661" s="244">
        <v>798.0</v>
      </c>
      <c r="B661" s="249" t="s">
        <v>880</v>
      </c>
      <c r="C661" s="244" t="s">
        <v>54</v>
      </c>
      <c r="D661" s="245"/>
      <c r="E661" s="245">
        <v>45414.0</v>
      </c>
      <c r="F661" s="244"/>
      <c r="G661" s="244"/>
      <c r="H661" s="244"/>
      <c r="I661" s="244" t="s">
        <v>1157</v>
      </c>
    </row>
    <row r="662">
      <c r="A662" s="244">
        <v>799.0</v>
      </c>
      <c r="B662" s="249" t="s">
        <v>823</v>
      </c>
      <c r="C662" s="244" t="s">
        <v>54</v>
      </c>
      <c r="D662" s="245"/>
      <c r="E662" s="245">
        <v>45397.0</v>
      </c>
      <c r="F662" s="244"/>
      <c r="G662" s="244"/>
      <c r="H662" s="244"/>
      <c r="I662" s="244" t="s">
        <v>1040</v>
      </c>
    </row>
    <row r="663">
      <c r="A663" s="244">
        <v>800.0</v>
      </c>
      <c r="B663" s="249" t="s">
        <v>881</v>
      </c>
      <c r="C663" s="244" t="s">
        <v>54</v>
      </c>
      <c r="D663" s="245"/>
      <c r="E663" s="245">
        <v>45414.0</v>
      </c>
      <c r="F663" s="244"/>
      <c r="G663" s="244"/>
      <c r="H663" s="244"/>
      <c r="I663" s="244" t="s">
        <v>1162</v>
      </c>
    </row>
    <row r="664">
      <c r="A664" s="244">
        <v>801.0</v>
      </c>
      <c r="B664" s="249" t="s">
        <v>883</v>
      </c>
      <c r="C664" s="244" t="s">
        <v>54</v>
      </c>
      <c r="D664" s="245"/>
      <c r="E664" s="245">
        <v>45460.0</v>
      </c>
      <c r="F664" s="244"/>
      <c r="G664" s="244"/>
      <c r="H664" s="244"/>
      <c r="I664" s="249" t="s">
        <v>1164</v>
      </c>
    </row>
    <row r="665">
      <c r="A665" s="244">
        <v>802.0</v>
      </c>
      <c r="B665" s="249" t="s">
        <v>885</v>
      </c>
      <c r="C665" s="244" t="s">
        <v>54</v>
      </c>
      <c r="D665" s="245"/>
      <c r="E665" s="245">
        <v>45426.0</v>
      </c>
      <c r="F665" s="244"/>
      <c r="G665" s="244"/>
      <c r="H665" s="244"/>
      <c r="I665" s="249" t="s">
        <v>1167</v>
      </c>
    </row>
    <row r="666">
      <c r="A666" s="244">
        <v>803.0</v>
      </c>
      <c r="B666" s="249" t="s">
        <v>484</v>
      </c>
      <c r="C666" s="244" t="s">
        <v>54</v>
      </c>
      <c r="D666" s="245"/>
      <c r="E666" s="245">
        <v>45418.0</v>
      </c>
      <c r="F666" s="244"/>
      <c r="G666" s="244"/>
      <c r="H666" s="244"/>
      <c r="I666" s="249" t="s">
        <v>673</v>
      </c>
    </row>
    <row r="667">
      <c r="A667" s="244">
        <v>804.0</v>
      </c>
      <c r="B667" s="249" t="s">
        <v>194</v>
      </c>
      <c r="C667" s="244" t="s">
        <v>54</v>
      </c>
      <c r="D667" s="245"/>
      <c r="E667" s="245">
        <v>45425.0</v>
      </c>
      <c r="F667" s="244"/>
      <c r="G667" s="244"/>
      <c r="H667" s="244"/>
      <c r="I667" s="249" t="s">
        <v>1169</v>
      </c>
    </row>
    <row r="668">
      <c r="A668" s="244">
        <v>805.0</v>
      </c>
      <c r="B668" s="249" t="s">
        <v>886</v>
      </c>
      <c r="C668" s="244" t="s">
        <v>54</v>
      </c>
      <c r="D668" s="245"/>
      <c r="E668" s="245">
        <v>45481.0</v>
      </c>
      <c r="F668" s="244"/>
      <c r="G668" s="244"/>
      <c r="H668" s="244"/>
      <c r="I668" s="249" t="s">
        <v>1172</v>
      </c>
    </row>
    <row r="669">
      <c r="A669" s="244">
        <v>806.0</v>
      </c>
      <c r="B669" s="249" t="s">
        <v>808</v>
      </c>
      <c r="C669" s="244" t="s">
        <v>54</v>
      </c>
      <c r="D669" s="245"/>
      <c r="E669" s="245">
        <v>45401.0</v>
      </c>
      <c r="F669" s="244"/>
      <c r="G669" s="244"/>
      <c r="H669" s="244"/>
      <c r="I669" s="294" t="s">
        <v>975</v>
      </c>
    </row>
    <row r="670">
      <c r="A670" s="244">
        <v>807.0</v>
      </c>
      <c r="B670" s="249" t="s">
        <v>364</v>
      </c>
      <c r="C670" s="244" t="s">
        <v>54</v>
      </c>
      <c r="D670" s="245"/>
      <c r="E670" s="245">
        <v>45413.0</v>
      </c>
      <c r="F670" s="244"/>
      <c r="G670" s="244"/>
      <c r="H670" s="244"/>
      <c r="I670" s="249" t="s">
        <v>1174</v>
      </c>
    </row>
    <row r="671">
      <c r="A671" s="244">
        <v>808.0</v>
      </c>
      <c r="B671" s="249" t="s">
        <v>761</v>
      </c>
      <c r="C671" s="244" t="s">
        <v>54</v>
      </c>
      <c r="D671" s="245"/>
      <c r="E671" s="245">
        <v>45413.0</v>
      </c>
      <c r="F671" s="244"/>
      <c r="G671" s="244"/>
      <c r="H671" s="244"/>
      <c r="I671" s="249" t="s">
        <v>904</v>
      </c>
    </row>
    <row r="672">
      <c r="A672" s="244">
        <v>809.0</v>
      </c>
      <c r="B672" s="249" t="s">
        <v>823</v>
      </c>
      <c r="C672" s="244" t="s">
        <v>54</v>
      </c>
      <c r="D672" s="245"/>
      <c r="E672" s="245">
        <v>45419.0</v>
      </c>
      <c r="F672" s="244"/>
      <c r="G672" s="244"/>
      <c r="H672" s="244"/>
      <c r="I672" s="249" t="s">
        <v>1040</v>
      </c>
    </row>
    <row r="673">
      <c r="A673" s="244">
        <v>810.0</v>
      </c>
      <c r="B673" s="249" t="s">
        <v>888</v>
      </c>
      <c r="C673" s="244" t="s">
        <v>54</v>
      </c>
      <c r="D673" s="245"/>
      <c r="E673" s="245">
        <v>45419.0</v>
      </c>
      <c r="F673" s="244"/>
      <c r="G673" s="244"/>
      <c r="H673" s="244"/>
      <c r="I673" s="249" t="s">
        <v>1179</v>
      </c>
    </row>
    <row r="674">
      <c r="A674" s="244">
        <v>811.0</v>
      </c>
      <c r="B674" s="249" t="s">
        <v>890</v>
      </c>
      <c r="C674" s="244" t="s">
        <v>54</v>
      </c>
      <c r="D674" s="245"/>
      <c r="E674" s="245">
        <v>45493.0</v>
      </c>
      <c r="F674" s="244"/>
      <c r="G674" s="244"/>
      <c r="H674" s="244"/>
      <c r="I674" s="249" t="s">
        <v>1181</v>
      </c>
    </row>
    <row r="675">
      <c r="A675" s="244">
        <v>812.0</v>
      </c>
      <c r="B675" s="249" t="s">
        <v>892</v>
      </c>
      <c r="C675" s="244" t="s">
        <v>54</v>
      </c>
      <c r="D675" s="245"/>
      <c r="E675" s="245">
        <v>45419.0</v>
      </c>
      <c r="F675" s="244"/>
      <c r="G675" s="244"/>
      <c r="H675" s="244"/>
      <c r="I675" s="249" t="s">
        <v>1183</v>
      </c>
    </row>
    <row r="676">
      <c r="A676" s="244">
        <v>813.0</v>
      </c>
      <c r="B676" s="249" t="s">
        <v>894</v>
      </c>
      <c r="C676" s="244" t="s">
        <v>54</v>
      </c>
      <c r="D676" s="245"/>
      <c r="E676" s="245">
        <v>45545.0</v>
      </c>
      <c r="F676" s="244"/>
      <c r="G676" s="244"/>
      <c r="H676" s="244"/>
      <c r="I676" s="249" t="s">
        <v>1185</v>
      </c>
    </row>
    <row r="677">
      <c r="A677" s="244">
        <v>814.0</v>
      </c>
      <c r="B677" s="249" t="s">
        <v>896</v>
      </c>
      <c r="C677" s="244" t="s">
        <v>54</v>
      </c>
      <c r="D677" s="245"/>
      <c r="E677" s="245">
        <v>45437.0</v>
      </c>
      <c r="F677" s="244"/>
      <c r="G677" s="244"/>
      <c r="H677" s="244"/>
      <c r="I677" s="249" t="s">
        <v>1187</v>
      </c>
    </row>
    <row r="678">
      <c r="A678" s="244">
        <v>815.0</v>
      </c>
      <c r="B678" s="249" t="s">
        <v>849</v>
      </c>
      <c r="C678" s="244" t="s">
        <v>54</v>
      </c>
      <c r="D678" s="245"/>
      <c r="E678" s="245">
        <v>45421.0</v>
      </c>
      <c r="F678" s="244"/>
      <c r="G678" s="244"/>
      <c r="H678" s="244"/>
      <c r="I678" s="249" t="s">
        <v>1111</v>
      </c>
    </row>
    <row r="679">
      <c r="A679" s="244">
        <v>816.0</v>
      </c>
      <c r="B679" s="249" t="s">
        <v>898</v>
      </c>
      <c r="C679" s="244" t="s">
        <v>54</v>
      </c>
      <c r="D679" s="245"/>
      <c r="E679" s="245">
        <v>45414.0</v>
      </c>
      <c r="F679" s="244"/>
      <c r="G679" s="244"/>
      <c r="H679" s="244"/>
      <c r="I679" s="249" t="s">
        <v>1189</v>
      </c>
    </row>
    <row r="680">
      <c r="A680" s="244">
        <v>817.0</v>
      </c>
      <c r="B680" s="249" t="s">
        <v>707</v>
      </c>
      <c r="C680" s="244" t="s">
        <v>54</v>
      </c>
      <c r="D680" s="245"/>
      <c r="E680" s="245">
        <v>45427.0</v>
      </c>
      <c r="F680" s="244"/>
      <c r="G680" s="244"/>
      <c r="H680" s="244"/>
      <c r="I680" s="249" t="s">
        <v>840</v>
      </c>
    </row>
    <row r="681">
      <c r="A681" s="244">
        <v>818.0</v>
      </c>
      <c r="B681" s="249" t="s">
        <v>900</v>
      </c>
      <c r="C681" s="244" t="s">
        <v>54</v>
      </c>
      <c r="D681" s="245"/>
      <c r="E681" s="245">
        <v>45415.0</v>
      </c>
      <c r="F681" s="244"/>
      <c r="G681" s="244"/>
      <c r="H681" s="244"/>
      <c r="I681" s="249" t="s">
        <v>1193</v>
      </c>
    </row>
    <row r="682">
      <c r="A682" s="244">
        <v>819.0</v>
      </c>
      <c r="B682" s="249" t="s">
        <v>807</v>
      </c>
      <c r="C682" s="244" t="s">
        <v>54</v>
      </c>
      <c r="D682" s="245"/>
      <c r="E682" s="245">
        <v>45432.0</v>
      </c>
      <c r="F682" s="244"/>
      <c r="G682" s="244"/>
      <c r="H682" s="244"/>
      <c r="I682" s="249" t="s">
        <v>968</v>
      </c>
    </row>
    <row r="683">
      <c r="A683" s="244">
        <v>820.0</v>
      </c>
      <c r="B683" s="249" t="s">
        <v>901</v>
      </c>
      <c r="C683" s="244" t="s">
        <v>54</v>
      </c>
      <c r="D683" s="245"/>
      <c r="E683" s="245">
        <v>45421.0</v>
      </c>
      <c r="F683" s="244"/>
      <c r="G683" s="244"/>
      <c r="H683" s="244"/>
      <c r="I683" s="249" t="s">
        <v>1197</v>
      </c>
    </row>
    <row r="684">
      <c r="A684" s="244">
        <v>821.0</v>
      </c>
      <c r="B684" s="249" t="s">
        <v>903</v>
      </c>
      <c r="C684" s="244" t="s">
        <v>54</v>
      </c>
      <c r="D684" s="245"/>
      <c r="E684" s="245">
        <v>45428.0</v>
      </c>
      <c r="F684" s="244"/>
      <c r="G684" s="244"/>
      <c r="H684" s="244"/>
      <c r="I684" s="249" t="s">
        <v>1199</v>
      </c>
    </row>
    <row r="685">
      <c r="A685" s="244">
        <v>822.0</v>
      </c>
      <c r="B685" s="249" t="s">
        <v>906</v>
      </c>
      <c r="C685" s="244" t="s">
        <v>54</v>
      </c>
      <c r="D685" s="245"/>
      <c r="E685" s="245">
        <v>45433.0</v>
      </c>
      <c r="F685" s="244"/>
      <c r="G685" s="244"/>
      <c r="H685" s="244"/>
      <c r="I685" s="249" t="s">
        <v>1202</v>
      </c>
    </row>
    <row r="686">
      <c r="A686" s="244">
        <v>823.0</v>
      </c>
      <c r="B686" s="249" t="s">
        <v>907</v>
      </c>
      <c r="C686" s="244" t="s">
        <v>54</v>
      </c>
      <c r="D686" s="245"/>
      <c r="E686" s="245">
        <v>45441.0</v>
      </c>
      <c r="F686" s="244"/>
      <c r="G686" s="244"/>
      <c r="H686" s="244"/>
      <c r="I686" s="249" t="s">
        <v>1205</v>
      </c>
    </row>
    <row r="687">
      <c r="A687" s="244">
        <v>824.0</v>
      </c>
      <c r="B687" s="249" t="s">
        <v>909</v>
      </c>
      <c r="C687" s="244" t="s">
        <v>54</v>
      </c>
      <c r="D687" s="245"/>
      <c r="E687" s="245">
        <v>45442.0</v>
      </c>
      <c r="F687" s="244"/>
      <c r="G687" s="244"/>
      <c r="H687" s="244"/>
      <c r="I687" s="249" t="s">
        <v>1208</v>
      </c>
    </row>
    <row r="688">
      <c r="A688" s="244">
        <v>825.0</v>
      </c>
      <c r="B688" s="249" t="s">
        <v>843</v>
      </c>
      <c r="C688" s="244" t="s">
        <v>54</v>
      </c>
      <c r="D688" s="245"/>
      <c r="E688" s="245">
        <v>45440.0</v>
      </c>
      <c r="F688" s="244"/>
      <c r="G688" s="244"/>
      <c r="H688" s="244"/>
      <c r="I688" s="249" t="s">
        <v>1100</v>
      </c>
    </row>
    <row r="689">
      <c r="A689" s="244">
        <v>826.0</v>
      </c>
      <c r="B689" s="249" t="s">
        <v>871</v>
      </c>
      <c r="C689" s="244" t="s">
        <v>54</v>
      </c>
      <c r="D689" s="245"/>
      <c r="E689" s="245">
        <v>45435.0</v>
      </c>
      <c r="F689" s="244"/>
      <c r="G689" s="244"/>
      <c r="H689" s="244"/>
      <c r="I689" s="244"/>
    </row>
    <row r="690">
      <c r="A690" s="244">
        <v>827.0</v>
      </c>
      <c r="B690" s="249" t="s">
        <v>674</v>
      </c>
      <c r="C690" s="244" t="s">
        <v>54</v>
      </c>
      <c r="D690" s="245"/>
      <c r="E690" s="245">
        <v>45440.0</v>
      </c>
      <c r="F690" s="244"/>
      <c r="G690" s="244"/>
      <c r="H690" s="244"/>
      <c r="I690" s="249" t="s">
        <v>801</v>
      </c>
    </row>
    <row r="691">
      <c r="A691" s="244">
        <v>828.0</v>
      </c>
      <c r="B691" s="249" t="s">
        <v>913</v>
      </c>
      <c r="C691" s="244" t="s">
        <v>54</v>
      </c>
      <c r="D691" s="245"/>
      <c r="E691" s="245">
        <v>45427.0</v>
      </c>
      <c r="F691" s="244"/>
      <c r="G691" s="244"/>
      <c r="H691" s="244"/>
      <c r="I691" s="249" t="s">
        <v>1213</v>
      </c>
    </row>
    <row r="692">
      <c r="A692" s="244">
        <v>829.0</v>
      </c>
      <c r="B692" s="249" t="s">
        <v>914</v>
      </c>
      <c r="C692" s="244" t="s">
        <v>54</v>
      </c>
      <c r="D692" s="245"/>
      <c r="E692" s="245">
        <v>45434.0</v>
      </c>
      <c r="F692" s="244"/>
      <c r="G692" s="244"/>
      <c r="H692" s="244"/>
      <c r="I692" s="249" t="s">
        <v>1217</v>
      </c>
    </row>
    <row r="693">
      <c r="A693" s="244">
        <v>830.0</v>
      </c>
      <c r="B693" s="249" t="s">
        <v>916</v>
      </c>
      <c r="C693" s="244" t="s">
        <v>54</v>
      </c>
      <c r="D693" s="245"/>
      <c r="E693" s="245">
        <v>45449.0</v>
      </c>
      <c r="F693" s="244"/>
      <c r="G693" s="244"/>
      <c r="H693" s="244"/>
      <c r="I693" s="244" t="s">
        <v>1220</v>
      </c>
    </row>
    <row r="694">
      <c r="A694" s="244">
        <v>831.0</v>
      </c>
      <c r="B694" s="249" t="s">
        <v>918</v>
      </c>
      <c r="C694" s="244" t="s">
        <v>54</v>
      </c>
      <c r="D694" s="245"/>
      <c r="E694" s="245">
        <v>45593.0</v>
      </c>
      <c r="F694" s="244"/>
      <c r="G694" s="244"/>
      <c r="H694" s="244"/>
      <c r="I694" s="244" t="s">
        <v>1084</v>
      </c>
    </row>
    <row r="695">
      <c r="A695" s="244">
        <v>832.0</v>
      </c>
      <c r="B695" s="249" t="s">
        <v>920</v>
      </c>
      <c r="C695" s="244" t="s">
        <v>54</v>
      </c>
      <c r="D695" s="245"/>
      <c r="E695" s="245">
        <v>45466.0</v>
      </c>
      <c r="F695" s="244"/>
      <c r="G695" s="244"/>
      <c r="H695" s="244"/>
      <c r="I695" s="244" t="s">
        <v>1224</v>
      </c>
    </row>
    <row r="696">
      <c r="A696" s="244">
        <v>833.0</v>
      </c>
      <c r="B696" s="249" t="s">
        <v>653</v>
      </c>
      <c r="C696" s="244" t="s">
        <v>54</v>
      </c>
      <c r="D696" s="245"/>
      <c r="E696" s="245">
        <v>45435.0</v>
      </c>
      <c r="F696" s="244"/>
      <c r="G696" s="244"/>
      <c r="H696" s="244"/>
      <c r="I696" s="244" t="s">
        <v>776</v>
      </c>
    </row>
    <row r="697">
      <c r="A697" s="244">
        <v>834.0</v>
      </c>
      <c r="B697" s="249" t="s">
        <v>451</v>
      </c>
      <c r="C697" s="244" t="s">
        <v>54</v>
      </c>
      <c r="D697" s="245"/>
      <c r="E697" s="245">
        <v>45456.0</v>
      </c>
      <c r="F697" s="244"/>
      <c r="G697" s="244"/>
      <c r="H697" s="244"/>
      <c r="I697" s="249" t="s">
        <v>1227</v>
      </c>
    </row>
    <row r="698">
      <c r="A698" s="244">
        <v>835.0</v>
      </c>
      <c r="B698" s="249" t="s">
        <v>923</v>
      </c>
      <c r="C698" s="244" t="s">
        <v>54</v>
      </c>
      <c r="D698" s="245"/>
      <c r="E698" s="245">
        <v>45457.0</v>
      </c>
      <c r="F698" s="244"/>
      <c r="G698" s="244"/>
      <c r="H698" s="244"/>
      <c r="I698" s="249" t="s">
        <v>1230</v>
      </c>
    </row>
    <row r="699">
      <c r="A699" s="244">
        <v>836.0</v>
      </c>
      <c r="B699" s="249" t="s">
        <v>924</v>
      </c>
      <c r="C699" s="244" t="s">
        <v>54</v>
      </c>
      <c r="D699" s="245"/>
      <c r="E699" s="245">
        <v>45454.0</v>
      </c>
      <c r="F699" s="244"/>
      <c r="G699" s="244"/>
      <c r="H699" s="244"/>
      <c r="I699" s="249" t="s">
        <v>1231</v>
      </c>
    </row>
    <row r="700">
      <c r="A700" s="244">
        <v>837.0</v>
      </c>
      <c r="B700" s="249" t="s">
        <v>926</v>
      </c>
      <c r="C700" s="244" t="s">
        <v>54</v>
      </c>
      <c r="D700" s="245"/>
      <c r="E700" s="245">
        <v>45482.0</v>
      </c>
      <c r="F700" s="244"/>
      <c r="G700" s="244"/>
      <c r="H700" s="244"/>
      <c r="I700" s="249" t="s">
        <v>1234</v>
      </c>
    </row>
    <row r="701">
      <c r="A701" s="244">
        <v>838.0</v>
      </c>
      <c r="B701" s="249" t="s">
        <v>553</v>
      </c>
      <c r="C701" s="244" t="s">
        <v>54</v>
      </c>
      <c r="D701" s="245"/>
      <c r="E701" s="245">
        <v>45484.0</v>
      </c>
      <c r="F701" s="244"/>
      <c r="G701" s="244"/>
      <c r="H701" s="244"/>
      <c r="I701" s="249" t="s">
        <v>1235</v>
      </c>
    </row>
    <row r="702">
      <c r="A702" s="244">
        <v>839.0</v>
      </c>
      <c r="B702" s="249" t="s">
        <v>928</v>
      </c>
      <c r="C702" s="244" t="s">
        <v>54</v>
      </c>
      <c r="D702" s="245"/>
      <c r="E702" s="245">
        <v>45461.0</v>
      </c>
      <c r="F702" s="244"/>
      <c r="G702" s="244"/>
      <c r="H702" s="244"/>
      <c r="I702" s="249" t="s">
        <v>1237</v>
      </c>
    </row>
    <row r="703">
      <c r="A703" s="244">
        <v>840.0</v>
      </c>
      <c r="B703" s="249" t="s">
        <v>287</v>
      </c>
      <c r="C703" s="244" t="s">
        <v>54</v>
      </c>
      <c r="D703" s="245"/>
      <c r="E703" s="245">
        <v>45467.0</v>
      </c>
      <c r="F703" s="244"/>
      <c r="G703" s="244"/>
      <c r="H703" s="244"/>
      <c r="I703" s="249" t="s">
        <v>2376</v>
      </c>
    </row>
    <row r="704">
      <c r="A704" s="244">
        <v>841.0</v>
      </c>
      <c r="B704" s="249" t="s">
        <v>832</v>
      </c>
      <c r="C704" s="244" t="s">
        <v>54</v>
      </c>
      <c r="D704" s="245"/>
      <c r="E704" s="245">
        <v>45470.0</v>
      </c>
      <c r="F704" s="244"/>
      <c r="G704" s="244"/>
      <c r="H704" s="244"/>
      <c r="I704" s="249" t="s">
        <v>1065</v>
      </c>
    </row>
    <row r="705">
      <c r="A705" s="244">
        <v>842.0</v>
      </c>
      <c r="B705" s="249" t="s">
        <v>930</v>
      </c>
      <c r="C705" s="244" t="s">
        <v>54</v>
      </c>
      <c r="D705" s="245"/>
      <c r="E705" s="245">
        <v>45464.0</v>
      </c>
      <c r="F705" s="244"/>
      <c r="G705" s="244"/>
      <c r="H705" s="244"/>
      <c r="I705" s="249" t="s">
        <v>1240</v>
      </c>
    </row>
    <row r="706">
      <c r="A706" s="244">
        <v>843.0</v>
      </c>
      <c r="B706" s="249" t="s">
        <v>932</v>
      </c>
      <c r="C706" s="244" t="s">
        <v>54</v>
      </c>
      <c r="D706" s="245"/>
      <c r="E706" s="245">
        <v>45458.0</v>
      </c>
      <c r="F706" s="244"/>
      <c r="G706" s="244"/>
      <c r="H706" s="244"/>
      <c r="I706" s="249" t="s">
        <v>1243</v>
      </c>
    </row>
    <row r="707">
      <c r="A707" s="244">
        <v>844.0</v>
      </c>
      <c r="B707" s="249" t="s">
        <v>933</v>
      </c>
      <c r="C707" s="244" t="s">
        <v>54</v>
      </c>
      <c r="D707" s="245"/>
      <c r="E707" s="245">
        <v>45468.0</v>
      </c>
      <c r="F707" s="244"/>
      <c r="G707" s="244"/>
      <c r="H707" s="244"/>
      <c r="I707" s="249" t="s">
        <v>1248</v>
      </c>
    </row>
    <row r="708">
      <c r="A708" s="244">
        <v>845.0</v>
      </c>
      <c r="B708" s="249" t="s">
        <v>934</v>
      </c>
      <c r="C708" s="244" t="s">
        <v>54</v>
      </c>
      <c r="D708" s="245"/>
      <c r="E708" s="245">
        <v>45469.0</v>
      </c>
      <c r="F708" s="244"/>
      <c r="G708" s="244"/>
      <c r="H708" s="244"/>
      <c r="I708" s="249" t="s">
        <v>1250</v>
      </c>
    </row>
    <row r="709">
      <c r="A709" s="244">
        <v>846.0</v>
      </c>
      <c r="B709" s="249" t="s">
        <v>936</v>
      </c>
      <c r="C709" s="244" t="s">
        <v>54</v>
      </c>
      <c r="D709" s="245"/>
      <c r="E709" s="245">
        <v>45450.0</v>
      </c>
      <c r="F709" s="244"/>
      <c r="G709" s="244"/>
      <c r="H709" s="244"/>
      <c r="I709" s="249" t="s">
        <v>1253</v>
      </c>
    </row>
    <row r="710">
      <c r="A710" s="244">
        <v>848.0</v>
      </c>
      <c r="B710" s="249" t="s">
        <v>938</v>
      </c>
      <c r="C710" s="244" t="s">
        <v>54</v>
      </c>
      <c r="D710" s="245"/>
      <c r="E710" s="245">
        <v>45645.0</v>
      </c>
      <c r="F710" s="244"/>
      <c r="G710" s="244"/>
      <c r="H710" s="244"/>
      <c r="I710" s="249" t="s">
        <v>1255</v>
      </c>
    </row>
    <row r="711">
      <c r="A711" s="244">
        <v>850.0</v>
      </c>
      <c r="B711" s="249" t="s">
        <v>940</v>
      </c>
      <c r="C711" s="244" t="s">
        <v>54</v>
      </c>
      <c r="D711" s="245"/>
      <c r="E711" s="245">
        <v>45785.0</v>
      </c>
      <c r="F711" s="244"/>
      <c r="G711" s="244"/>
      <c r="H711" s="244"/>
      <c r="I711" s="249" t="s">
        <v>1259</v>
      </c>
    </row>
    <row r="712">
      <c r="A712" s="244">
        <v>851.0</v>
      </c>
      <c r="B712" s="249" t="s">
        <v>941</v>
      </c>
      <c r="C712" s="244" t="s">
        <v>54</v>
      </c>
      <c r="D712" s="245"/>
      <c r="E712" s="245">
        <v>45463.0</v>
      </c>
      <c r="F712" s="244"/>
      <c r="G712" s="244"/>
      <c r="H712" s="244"/>
      <c r="I712" s="249" t="s">
        <v>1260</v>
      </c>
    </row>
    <row r="713">
      <c r="A713" s="244">
        <v>852.0</v>
      </c>
      <c r="B713" s="249" t="s">
        <v>789</v>
      </c>
      <c r="C713" s="244" t="s">
        <v>54</v>
      </c>
      <c r="D713" s="245"/>
      <c r="E713" s="245">
        <v>45448.0</v>
      </c>
      <c r="F713" s="244"/>
      <c r="G713" s="244"/>
      <c r="H713" s="244"/>
      <c r="I713" s="249" t="s">
        <v>943</v>
      </c>
    </row>
    <row r="714">
      <c r="A714" s="244">
        <v>853.0</v>
      </c>
      <c r="B714" s="249" t="s">
        <v>942</v>
      </c>
      <c r="C714" s="244" t="s">
        <v>54</v>
      </c>
      <c r="D714" s="245"/>
      <c r="E714" s="245">
        <v>45447.0</v>
      </c>
      <c r="F714" s="244"/>
      <c r="G714" s="244"/>
      <c r="H714" s="244"/>
      <c r="I714" s="249" t="s">
        <v>1264</v>
      </c>
    </row>
    <row r="715">
      <c r="A715" s="244">
        <v>854.0</v>
      </c>
      <c r="B715" s="249" t="s">
        <v>944</v>
      </c>
      <c r="C715" s="244" t="s">
        <v>54</v>
      </c>
      <c r="D715" s="245"/>
      <c r="E715" s="245">
        <v>45450.0</v>
      </c>
      <c r="F715" s="244"/>
      <c r="G715" s="244"/>
      <c r="H715" s="244"/>
      <c r="I715" s="249" t="s">
        <v>675</v>
      </c>
    </row>
    <row r="716">
      <c r="A716" s="244">
        <v>855.0</v>
      </c>
      <c r="B716" s="249" t="s">
        <v>657</v>
      </c>
      <c r="C716" s="244" t="s">
        <v>54</v>
      </c>
      <c r="D716" s="245"/>
      <c r="E716" s="245">
        <v>45463.0</v>
      </c>
      <c r="F716" s="244"/>
      <c r="G716" s="244"/>
      <c r="H716" s="244"/>
      <c r="I716" s="249" t="s">
        <v>781</v>
      </c>
    </row>
    <row r="717">
      <c r="A717" s="244">
        <v>856.0</v>
      </c>
      <c r="B717" s="249" t="s">
        <v>946</v>
      </c>
      <c r="C717" s="244" t="s">
        <v>54</v>
      </c>
      <c r="D717" s="245"/>
      <c r="E717" s="245">
        <v>45483.0</v>
      </c>
      <c r="F717" s="244"/>
      <c r="G717" s="244"/>
      <c r="H717" s="244"/>
      <c r="I717" s="244" t="s">
        <v>1269</v>
      </c>
    </row>
    <row r="718">
      <c r="A718" s="244">
        <v>857.0</v>
      </c>
      <c r="B718" s="249" t="s">
        <v>947</v>
      </c>
      <c r="C718" s="244" t="s">
        <v>54</v>
      </c>
      <c r="D718" s="245"/>
      <c r="E718" s="245">
        <v>45562.0</v>
      </c>
      <c r="F718" s="244"/>
      <c r="G718" s="244"/>
      <c r="H718" s="244"/>
      <c r="I718" s="249" t="s">
        <v>1271</v>
      </c>
    </row>
    <row r="719">
      <c r="A719" s="244">
        <v>858.0</v>
      </c>
      <c r="B719" s="249" t="s">
        <v>949</v>
      </c>
      <c r="C719" s="244" t="s">
        <v>54</v>
      </c>
      <c r="D719" s="245"/>
      <c r="E719" s="245">
        <v>45471.0</v>
      </c>
      <c r="F719" s="244"/>
      <c r="G719" s="244"/>
      <c r="H719" s="244"/>
      <c r="I719" s="249" t="s">
        <v>2404</v>
      </c>
    </row>
    <row r="720">
      <c r="A720" s="244">
        <v>859.0</v>
      </c>
      <c r="B720" s="249" t="s">
        <v>822</v>
      </c>
      <c r="C720" s="244" t="s">
        <v>54</v>
      </c>
      <c r="D720" s="245"/>
      <c r="E720" s="245">
        <v>45462.0</v>
      </c>
      <c r="F720" s="244"/>
      <c r="G720" s="244"/>
      <c r="H720" s="244"/>
      <c r="I720" s="249" t="s">
        <v>1035</v>
      </c>
    </row>
    <row r="721">
      <c r="A721" s="244">
        <v>860.0</v>
      </c>
      <c r="B721" s="249" t="s">
        <v>697</v>
      </c>
      <c r="C721" s="244" t="s">
        <v>54</v>
      </c>
      <c r="D721" s="245"/>
      <c r="E721" s="245">
        <v>45463.0</v>
      </c>
      <c r="F721" s="244"/>
      <c r="G721" s="244"/>
      <c r="H721" s="244"/>
      <c r="I721" s="249" t="s">
        <v>831</v>
      </c>
    </row>
    <row r="722">
      <c r="A722" s="244">
        <v>861.0</v>
      </c>
      <c r="B722" s="249" t="s">
        <v>952</v>
      </c>
      <c r="C722" s="244" t="s">
        <v>54</v>
      </c>
      <c r="D722" s="245"/>
      <c r="E722" s="245">
        <v>45471.0</v>
      </c>
      <c r="F722" s="244"/>
      <c r="G722" s="244"/>
      <c r="H722" s="244"/>
      <c r="I722" s="249" t="s">
        <v>1240</v>
      </c>
    </row>
    <row r="723">
      <c r="A723" s="244">
        <v>862.0</v>
      </c>
      <c r="B723" s="249" t="s">
        <v>763</v>
      </c>
      <c r="C723" s="244" t="s">
        <v>54</v>
      </c>
      <c r="D723" s="245"/>
      <c r="E723" s="245">
        <v>45470.0</v>
      </c>
      <c r="F723" s="244"/>
      <c r="G723" s="244"/>
      <c r="H723" s="244"/>
      <c r="I723" s="249" t="s">
        <v>908</v>
      </c>
    </row>
    <row r="724">
      <c r="A724" s="244">
        <v>863.0</v>
      </c>
      <c r="B724" s="249" t="s">
        <v>629</v>
      </c>
      <c r="C724" s="244" t="s">
        <v>54</v>
      </c>
      <c r="D724" s="245"/>
      <c r="E724" s="245">
        <v>45475.0</v>
      </c>
      <c r="F724" s="244"/>
      <c r="G724" s="244"/>
      <c r="H724" s="244"/>
      <c r="I724" s="249" t="s">
        <v>737</v>
      </c>
    </row>
    <row r="725">
      <c r="A725" s="244">
        <v>864.0</v>
      </c>
      <c r="B725" s="249" t="s">
        <v>881</v>
      </c>
      <c r="C725" s="244" t="s">
        <v>54</v>
      </c>
      <c r="D725" s="245"/>
      <c r="E725" s="245">
        <v>45476.0</v>
      </c>
      <c r="F725" s="244"/>
      <c r="G725" s="244"/>
      <c r="H725" s="244"/>
      <c r="I725" s="249" t="s">
        <v>1162</v>
      </c>
    </row>
    <row r="726">
      <c r="A726" s="244">
        <v>865.0</v>
      </c>
      <c r="B726" s="249" t="s">
        <v>955</v>
      </c>
      <c r="C726" s="244" t="s">
        <v>54</v>
      </c>
      <c r="D726" s="245"/>
      <c r="E726" s="245">
        <v>45462.0</v>
      </c>
      <c r="F726" s="244"/>
      <c r="G726" s="244"/>
      <c r="H726" s="244"/>
      <c r="I726" s="249" t="s">
        <v>1282</v>
      </c>
    </row>
    <row r="727">
      <c r="A727" s="244">
        <v>866.0</v>
      </c>
      <c r="B727" s="249" t="s">
        <v>957</v>
      </c>
      <c r="C727" s="244" t="s">
        <v>54</v>
      </c>
      <c r="D727" s="245"/>
      <c r="E727" s="245">
        <v>45486.0</v>
      </c>
      <c r="F727" s="244"/>
      <c r="G727" s="244"/>
      <c r="H727" s="244"/>
      <c r="I727" s="249" t="s">
        <v>675</v>
      </c>
    </row>
    <row r="728">
      <c r="A728" s="244">
        <v>867.0</v>
      </c>
      <c r="B728" s="249" t="s">
        <v>959</v>
      </c>
      <c r="C728" s="244" t="s">
        <v>54</v>
      </c>
      <c r="D728" s="245"/>
      <c r="E728" s="245">
        <v>45488.0</v>
      </c>
      <c r="F728" s="244"/>
      <c r="G728" s="244"/>
      <c r="H728" s="244"/>
      <c r="I728" s="249" t="s">
        <v>1287</v>
      </c>
    </row>
    <row r="729">
      <c r="A729" s="244">
        <v>868.0</v>
      </c>
      <c r="B729" s="249" t="s">
        <v>842</v>
      </c>
      <c r="C729" s="244" t="s">
        <v>54</v>
      </c>
      <c r="D729" s="245"/>
      <c r="E729" s="245">
        <v>45462.0</v>
      </c>
      <c r="F729" s="244"/>
      <c r="G729" s="244"/>
      <c r="H729" s="244"/>
      <c r="I729" s="249" t="s">
        <v>1095</v>
      </c>
    </row>
    <row r="730">
      <c r="A730" s="244">
        <v>869.0</v>
      </c>
      <c r="B730" s="249" t="s">
        <v>960</v>
      </c>
      <c r="C730" s="244" t="s">
        <v>54</v>
      </c>
      <c r="D730" s="245"/>
      <c r="E730" s="245">
        <v>45482.0</v>
      </c>
      <c r="F730" s="244"/>
      <c r="G730" s="244"/>
      <c r="H730" s="244"/>
      <c r="I730" s="244"/>
    </row>
    <row r="731">
      <c r="A731" s="244">
        <v>870.0</v>
      </c>
      <c r="B731" s="249" t="s">
        <v>964</v>
      </c>
      <c r="C731" s="244" t="s">
        <v>54</v>
      </c>
      <c r="D731" s="245"/>
      <c r="E731" s="245">
        <v>45484.0</v>
      </c>
      <c r="F731" s="244"/>
      <c r="G731" s="244"/>
      <c r="H731" s="244"/>
      <c r="I731" s="249" t="s">
        <v>1294</v>
      </c>
    </row>
    <row r="732">
      <c r="A732" s="244">
        <v>871.0</v>
      </c>
      <c r="B732" s="249" t="s">
        <v>970</v>
      </c>
      <c r="C732" s="244" t="s">
        <v>54</v>
      </c>
      <c r="D732" s="245"/>
      <c r="E732" s="245">
        <v>45474.0</v>
      </c>
      <c r="F732" s="244"/>
      <c r="G732" s="244"/>
      <c r="H732" s="244"/>
      <c r="I732" s="249" t="s">
        <v>1296</v>
      </c>
    </row>
    <row r="733">
      <c r="A733" s="244">
        <v>872.0</v>
      </c>
      <c r="B733" s="249" t="s">
        <v>973</v>
      </c>
      <c r="C733" s="244" t="s">
        <v>54</v>
      </c>
      <c r="D733" s="245"/>
      <c r="E733" s="245">
        <v>45523.0</v>
      </c>
      <c r="F733" s="244"/>
      <c r="G733" s="244"/>
      <c r="H733" s="244"/>
      <c r="I733" s="249" t="s">
        <v>1299</v>
      </c>
    </row>
    <row r="734">
      <c r="A734" s="244">
        <v>873.0</v>
      </c>
      <c r="B734" s="249" t="s">
        <v>484</v>
      </c>
      <c r="C734" s="244" t="s">
        <v>54</v>
      </c>
      <c r="D734" s="245"/>
      <c r="E734" s="245"/>
      <c r="F734" s="244"/>
      <c r="G734" s="244"/>
      <c r="H734" s="244"/>
      <c r="I734" s="249" t="s">
        <v>673</v>
      </c>
    </row>
    <row r="735">
      <c r="A735" s="244">
        <v>874.0</v>
      </c>
      <c r="B735" s="249" t="s">
        <v>356</v>
      </c>
      <c r="C735" s="244" t="s">
        <v>54</v>
      </c>
      <c r="D735" s="245"/>
      <c r="E735" s="245">
        <v>45580.0</v>
      </c>
      <c r="F735" s="244"/>
      <c r="G735" s="244"/>
      <c r="H735" s="244"/>
      <c r="I735" s="249" t="s">
        <v>1242</v>
      </c>
    </row>
    <row r="736">
      <c r="A736" s="244">
        <v>875.0</v>
      </c>
      <c r="B736" s="249" t="s">
        <v>443</v>
      </c>
      <c r="C736" s="244" t="s">
        <v>54</v>
      </c>
      <c r="D736" s="245"/>
      <c r="E736" s="245">
        <v>45500.0</v>
      </c>
      <c r="F736" s="244"/>
      <c r="G736" s="244"/>
      <c r="H736" s="244"/>
      <c r="I736" s="249" t="s">
        <v>1304</v>
      </c>
    </row>
    <row r="737">
      <c r="A737" s="244">
        <v>876.0</v>
      </c>
      <c r="B737" s="249" t="s">
        <v>980</v>
      </c>
      <c r="C737" s="244" t="s">
        <v>54</v>
      </c>
      <c r="D737" s="245"/>
      <c r="E737" s="245">
        <v>45489.0</v>
      </c>
      <c r="F737" s="244"/>
      <c r="G737" s="244"/>
      <c r="H737" s="244"/>
      <c r="I737" s="249" t="s">
        <v>1308</v>
      </c>
    </row>
    <row r="738">
      <c r="A738" s="244">
        <v>877.0</v>
      </c>
      <c r="B738" s="249" t="s">
        <v>687</v>
      </c>
      <c r="C738" s="244" t="s">
        <v>54</v>
      </c>
      <c r="D738" s="245"/>
      <c r="E738" s="245">
        <v>45496.0</v>
      </c>
      <c r="F738" s="244"/>
      <c r="G738" s="244"/>
      <c r="H738" s="244"/>
      <c r="I738" s="249" t="s">
        <v>817</v>
      </c>
    </row>
    <row r="739">
      <c r="A739" s="244">
        <v>878.0</v>
      </c>
      <c r="B739" s="249" t="s">
        <v>984</v>
      </c>
      <c r="C739" s="244" t="s">
        <v>54</v>
      </c>
      <c r="D739" s="245"/>
      <c r="E739" s="245">
        <v>45492.0</v>
      </c>
      <c r="F739" s="244"/>
      <c r="G739" s="244"/>
      <c r="H739" s="244"/>
      <c r="I739" s="249" t="s">
        <v>1310</v>
      </c>
    </row>
    <row r="740">
      <c r="A740" s="244">
        <v>879.0</v>
      </c>
      <c r="B740" s="249" t="s">
        <v>633</v>
      </c>
      <c r="C740" s="244" t="s">
        <v>54</v>
      </c>
      <c r="D740" s="245"/>
      <c r="E740" s="245">
        <v>45642.0</v>
      </c>
      <c r="F740" s="244"/>
      <c r="G740" s="244"/>
      <c r="H740" s="244"/>
      <c r="I740" s="249" t="s">
        <v>1312</v>
      </c>
    </row>
    <row r="741">
      <c r="A741" s="244">
        <v>880.0</v>
      </c>
      <c r="B741" s="249" t="s">
        <v>452</v>
      </c>
      <c r="C741" s="244" t="s">
        <v>54</v>
      </c>
      <c r="D741" s="245"/>
      <c r="E741" s="245">
        <v>45538.0</v>
      </c>
      <c r="F741" s="244"/>
      <c r="G741" s="244"/>
      <c r="H741" s="244"/>
      <c r="I741" s="249" t="s">
        <v>1315</v>
      </c>
    </row>
    <row r="742">
      <c r="A742" s="244">
        <v>881.0</v>
      </c>
      <c r="B742" s="249" t="s">
        <v>987</v>
      </c>
      <c r="C742" s="244" t="s">
        <v>54</v>
      </c>
      <c r="D742" s="245"/>
      <c r="E742" s="245">
        <v>45512.0</v>
      </c>
      <c r="F742" s="244"/>
      <c r="G742" s="244"/>
      <c r="H742" s="244"/>
      <c r="I742" s="249" t="s">
        <v>1319</v>
      </c>
    </row>
    <row r="743">
      <c r="A743" s="244">
        <v>882.0</v>
      </c>
      <c r="B743" s="249" t="s">
        <v>992</v>
      </c>
      <c r="C743" s="244" t="s">
        <v>54</v>
      </c>
      <c r="D743" s="245"/>
      <c r="E743" s="245">
        <v>45481.0</v>
      </c>
      <c r="F743" s="244"/>
      <c r="G743" s="244"/>
      <c r="H743" s="244"/>
      <c r="I743" s="249" t="s">
        <v>1323</v>
      </c>
    </row>
    <row r="744">
      <c r="A744" s="244">
        <v>883.0</v>
      </c>
      <c r="B744" s="249" t="s">
        <v>360</v>
      </c>
      <c r="C744" s="244" t="s">
        <v>54</v>
      </c>
      <c r="D744" s="245"/>
      <c r="E744" s="245">
        <v>45503.0</v>
      </c>
      <c r="F744" s="244"/>
      <c r="G744" s="244"/>
      <c r="H744" s="244"/>
      <c r="I744" s="249" t="s">
        <v>1252</v>
      </c>
    </row>
    <row r="745">
      <c r="A745" s="244">
        <v>884.0</v>
      </c>
      <c r="B745" s="249" t="s">
        <v>997</v>
      </c>
      <c r="C745" s="244" t="s">
        <v>54</v>
      </c>
      <c r="D745" s="245"/>
      <c r="E745" s="245">
        <v>45503.0</v>
      </c>
      <c r="F745" s="244"/>
      <c r="G745" s="244"/>
      <c r="H745" s="244"/>
      <c r="I745" s="249" t="s">
        <v>1327</v>
      </c>
    </row>
    <row r="746">
      <c r="A746" s="244">
        <v>885.0</v>
      </c>
      <c r="B746" s="249" t="s">
        <v>1001</v>
      </c>
      <c r="C746" s="244" t="s">
        <v>54</v>
      </c>
      <c r="D746" s="245"/>
      <c r="E746" s="245">
        <v>45595.0</v>
      </c>
      <c r="F746" s="244"/>
      <c r="G746" s="244"/>
      <c r="H746" s="244"/>
      <c r="I746" s="249" t="s">
        <v>1330</v>
      </c>
    </row>
    <row r="747">
      <c r="A747" s="244">
        <v>886.0</v>
      </c>
      <c r="B747" s="249" t="s">
        <v>1004</v>
      </c>
      <c r="C747" s="244" t="s">
        <v>54</v>
      </c>
      <c r="D747" s="245"/>
      <c r="E747" s="245">
        <v>45496.0</v>
      </c>
      <c r="F747" s="244"/>
      <c r="G747" s="244"/>
      <c r="H747" s="244"/>
      <c r="I747" s="249" t="s">
        <v>1333</v>
      </c>
    </row>
    <row r="748">
      <c r="A748" s="244">
        <v>887.0</v>
      </c>
      <c r="B748" s="249" t="s">
        <v>1008</v>
      </c>
      <c r="C748" s="244" t="s">
        <v>54</v>
      </c>
      <c r="D748" s="245"/>
      <c r="E748" s="245">
        <v>45497.0</v>
      </c>
      <c r="F748" s="244"/>
      <c r="G748" s="244"/>
      <c r="H748" s="244"/>
      <c r="I748" s="249" t="s">
        <v>1335</v>
      </c>
    </row>
    <row r="749">
      <c r="A749" s="244">
        <v>888.0</v>
      </c>
      <c r="B749" s="249" t="s">
        <v>1011</v>
      </c>
      <c r="C749" s="244" t="s">
        <v>54</v>
      </c>
      <c r="D749" s="245"/>
      <c r="E749" s="245">
        <v>45530.0</v>
      </c>
      <c r="F749" s="244"/>
      <c r="G749" s="244"/>
      <c r="H749" s="244"/>
      <c r="I749" s="249" t="s">
        <v>675</v>
      </c>
    </row>
    <row r="750">
      <c r="A750" s="244">
        <v>889.0</v>
      </c>
      <c r="B750" s="249" t="s">
        <v>1015</v>
      </c>
      <c r="C750" s="244" t="s">
        <v>54</v>
      </c>
      <c r="D750" s="245"/>
      <c r="E750" s="245">
        <v>45505.0</v>
      </c>
      <c r="F750" s="244"/>
      <c r="G750" s="244"/>
      <c r="H750" s="244"/>
      <c r="I750" s="249" t="s">
        <v>1342</v>
      </c>
    </row>
    <row r="751">
      <c r="A751" s="244">
        <v>890.0</v>
      </c>
      <c r="B751" s="249" t="s">
        <v>1017</v>
      </c>
      <c r="C751" s="244" t="s">
        <v>54</v>
      </c>
      <c r="D751" s="245"/>
      <c r="E751" s="245">
        <v>45498.0</v>
      </c>
      <c r="F751" s="244"/>
      <c r="G751" s="244"/>
      <c r="H751" s="244"/>
      <c r="I751" s="249" t="s">
        <v>1346</v>
      </c>
    </row>
    <row r="752">
      <c r="A752" s="244">
        <v>890.0</v>
      </c>
      <c r="B752" s="244" t="s">
        <v>1022</v>
      </c>
      <c r="C752" s="244" t="s">
        <v>54</v>
      </c>
      <c r="D752" s="245"/>
      <c r="E752" s="245">
        <v>45561.0</v>
      </c>
      <c r="F752" s="244"/>
      <c r="G752" s="244"/>
      <c r="H752" s="244"/>
      <c r="I752" s="249" t="s">
        <v>1346</v>
      </c>
    </row>
    <row r="753">
      <c r="A753" s="244">
        <v>891.0</v>
      </c>
      <c r="B753" s="249" t="s">
        <v>837</v>
      </c>
      <c r="C753" s="244" t="s">
        <v>54</v>
      </c>
      <c r="D753" s="245"/>
      <c r="E753" s="245">
        <v>45492.0</v>
      </c>
      <c r="F753" s="244"/>
      <c r="G753" s="244"/>
      <c r="H753" s="244"/>
      <c r="I753" s="249" t="s">
        <v>1348</v>
      </c>
    </row>
    <row r="754">
      <c r="A754" s="244">
        <v>892.0</v>
      </c>
      <c r="B754" s="249" t="s">
        <v>1026</v>
      </c>
      <c r="C754" s="244" t="s">
        <v>54</v>
      </c>
      <c r="D754" s="245"/>
      <c r="E754" s="245">
        <v>45687.0</v>
      </c>
      <c r="F754" s="244"/>
      <c r="G754" s="244"/>
      <c r="H754" s="244"/>
      <c r="I754" s="249" t="s">
        <v>1351</v>
      </c>
    </row>
    <row r="755">
      <c r="A755" s="244">
        <v>893.0</v>
      </c>
      <c r="B755" s="249" t="s">
        <v>1031</v>
      </c>
      <c r="C755" s="244" t="s">
        <v>54</v>
      </c>
      <c r="D755" s="245"/>
      <c r="E755" s="245">
        <v>45516.0</v>
      </c>
      <c r="F755" s="244"/>
      <c r="G755" s="244"/>
      <c r="H755" s="244"/>
      <c r="I755" s="249" t="s">
        <v>1353</v>
      </c>
    </row>
    <row r="756">
      <c r="A756" s="244">
        <v>894.0</v>
      </c>
      <c r="B756" s="249" t="s">
        <v>1034</v>
      </c>
      <c r="C756" s="244" t="s">
        <v>54</v>
      </c>
      <c r="D756" s="245"/>
      <c r="E756" s="245">
        <v>45510.0</v>
      </c>
      <c r="F756" s="244"/>
      <c r="G756" s="244"/>
      <c r="H756" s="244"/>
      <c r="I756" s="249" t="s">
        <v>1357</v>
      </c>
    </row>
    <row r="757">
      <c r="A757" s="244">
        <v>895.0</v>
      </c>
      <c r="B757" s="249" t="s">
        <v>539</v>
      </c>
      <c r="C757" s="244" t="s">
        <v>54</v>
      </c>
      <c r="D757" s="245"/>
      <c r="E757" s="245">
        <v>45534.0</v>
      </c>
      <c r="F757" s="244"/>
      <c r="G757" s="244"/>
      <c r="H757" s="244"/>
      <c r="I757" s="249" t="s">
        <v>1358</v>
      </c>
    </row>
    <row r="758">
      <c r="A758" s="244">
        <v>896.0</v>
      </c>
      <c r="B758" s="249" t="s">
        <v>1038</v>
      </c>
      <c r="C758" s="244" t="s">
        <v>54</v>
      </c>
      <c r="D758" s="245"/>
      <c r="E758" s="245">
        <v>45533.0</v>
      </c>
      <c r="F758" s="244"/>
      <c r="G758" s="244"/>
      <c r="H758" s="244"/>
      <c r="I758" s="249" t="s">
        <v>1361</v>
      </c>
    </row>
    <row r="759">
      <c r="A759" s="244">
        <v>897.0</v>
      </c>
      <c r="B759" s="249" t="s">
        <v>1042</v>
      </c>
      <c r="C759" s="244" t="s">
        <v>54</v>
      </c>
      <c r="D759" s="245"/>
      <c r="E759" s="245">
        <v>45509.0</v>
      </c>
      <c r="F759" s="244"/>
      <c r="G759" s="244"/>
      <c r="H759" s="244"/>
      <c r="I759" s="249" t="s">
        <v>1364</v>
      </c>
    </row>
    <row r="760">
      <c r="A760" s="244">
        <v>898.0</v>
      </c>
      <c r="B760" s="249" t="s">
        <v>725</v>
      </c>
      <c r="C760" s="244" t="s">
        <v>54</v>
      </c>
      <c r="D760" s="245"/>
      <c r="E760" s="245">
        <v>45505.0</v>
      </c>
      <c r="F760" s="244"/>
      <c r="G760" s="244"/>
      <c r="H760" s="244"/>
      <c r="I760" s="249" t="s">
        <v>675</v>
      </c>
    </row>
    <row r="761">
      <c r="A761" s="244">
        <v>899.0</v>
      </c>
      <c r="B761" s="249" t="s">
        <v>1047</v>
      </c>
      <c r="C761" s="244" t="s">
        <v>54</v>
      </c>
      <c r="D761" s="245"/>
      <c r="E761" s="245">
        <v>45504.0</v>
      </c>
      <c r="F761" s="244"/>
      <c r="G761" s="244"/>
      <c r="H761" s="244"/>
      <c r="I761" s="249" t="s">
        <v>675</v>
      </c>
    </row>
    <row r="762">
      <c r="A762" s="244">
        <v>900.0</v>
      </c>
      <c r="B762" s="249" t="s">
        <v>782</v>
      </c>
      <c r="C762" s="244" t="s">
        <v>54</v>
      </c>
      <c r="D762" s="245"/>
      <c r="E762" s="245">
        <v>45498.0</v>
      </c>
      <c r="F762" s="244"/>
      <c r="G762" s="244"/>
      <c r="H762" s="244"/>
      <c r="I762" s="249" t="s">
        <v>1370</v>
      </c>
    </row>
    <row r="763">
      <c r="A763" s="244">
        <v>901.0</v>
      </c>
      <c r="B763" s="249" t="s">
        <v>959</v>
      </c>
      <c r="C763" s="244" t="s">
        <v>54</v>
      </c>
      <c r="D763" s="245"/>
      <c r="E763" s="245">
        <v>45510.0</v>
      </c>
      <c r="F763" s="244"/>
      <c r="G763" s="244"/>
      <c r="H763" s="244"/>
      <c r="I763" s="249" t="s">
        <v>1287</v>
      </c>
    </row>
    <row r="764">
      <c r="A764" s="244">
        <v>902.0</v>
      </c>
      <c r="B764" s="249" t="s">
        <v>1053</v>
      </c>
      <c r="C764" s="244" t="s">
        <v>54</v>
      </c>
      <c r="D764" s="245"/>
      <c r="E764" s="245">
        <v>45568.0</v>
      </c>
      <c r="F764" s="244"/>
      <c r="G764" s="244"/>
      <c r="H764" s="244"/>
      <c r="I764" s="249" t="s">
        <v>1374</v>
      </c>
    </row>
    <row r="765">
      <c r="A765" s="244">
        <v>903.0</v>
      </c>
      <c r="B765" s="249" t="s">
        <v>422</v>
      </c>
      <c r="C765" s="244" t="s">
        <v>54</v>
      </c>
      <c r="D765" s="245"/>
      <c r="E765" s="245">
        <v>45533.0</v>
      </c>
      <c r="F765" s="244"/>
      <c r="G765" s="244"/>
      <c r="H765" s="244"/>
      <c r="I765" s="249" t="s">
        <v>1360</v>
      </c>
    </row>
    <row r="766">
      <c r="A766" s="244">
        <v>904.0</v>
      </c>
      <c r="B766" s="249" t="s">
        <v>1058</v>
      </c>
      <c r="C766" s="244" t="s">
        <v>54</v>
      </c>
      <c r="D766" s="245"/>
      <c r="E766" s="245">
        <v>45518.0</v>
      </c>
      <c r="F766" s="244"/>
      <c r="G766" s="244"/>
      <c r="H766" s="244"/>
      <c r="I766" s="249" t="s">
        <v>1377</v>
      </c>
    </row>
    <row r="767">
      <c r="A767" s="244">
        <v>905.0</v>
      </c>
      <c r="B767" s="249" t="s">
        <v>498</v>
      </c>
      <c r="C767" s="244" t="s">
        <v>54</v>
      </c>
      <c r="D767" s="245"/>
      <c r="E767" s="245">
        <v>45509.0</v>
      </c>
      <c r="F767" s="244"/>
      <c r="G767" s="244"/>
      <c r="H767" s="244"/>
      <c r="I767" s="249" t="s">
        <v>1378</v>
      </c>
    </row>
    <row r="768">
      <c r="A768" s="244">
        <v>906.0</v>
      </c>
      <c r="B768" s="249" t="s">
        <v>1063</v>
      </c>
      <c r="C768" s="244" t="s">
        <v>54</v>
      </c>
      <c r="D768" s="245"/>
      <c r="E768" s="245">
        <v>45548.0</v>
      </c>
      <c r="F768" s="244"/>
      <c r="G768" s="244"/>
      <c r="H768" s="244"/>
      <c r="I768" s="249" t="s">
        <v>1381</v>
      </c>
    </row>
    <row r="769">
      <c r="A769" s="244">
        <v>907.0</v>
      </c>
      <c r="B769" s="249" t="s">
        <v>615</v>
      </c>
      <c r="C769" s="244" t="s">
        <v>54</v>
      </c>
      <c r="D769" s="245"/>
      <c r="E769" s="245">
        <v>45526.0</v>
      </c>
      <c r="F769" s="244"/>
      <c r="G769" s="244"/>
      <c r="H769" s="244"/>
      <c r="I769" s="249" t="s">
        <v>708</v>
      </c>
    </row>
    <row r="770">
      <c r="A770" s="244">
        <v>908.0</v>
      </c>
      <c r="B770" s="249" t="s">
        <v>1067</v>
      </c>
      <c r="C770" s="244" t="s">
        <v>54</v>
      </c>
      <c r="D770" s="245"/>
      <c r="E770" s="245">
        <v>45531.0</v>
      </c>
      <c r="F770" s="244"/>
      <c r="G770" s="244"/>
      <c r="H770" s="244"/>
      <c r="I770" s="249" t="s">
        <v>1386</v>
      </c>
    </row>
    <row r="771">
      <c r="A771" s="244">
        <v>909.0</v>
      </c>
      <c r="B771" s="249" t="s">
        <v>1070</v>
      </c>
      <c r="C771" s="244" t="s">
        <v>54</v>
      </c>
      <c r="D771" s="245"/>
      <c r="E771" s="245">
        <v>45528.0</v>
      </c>
      <c r="F771" s="244"/>
      <c r="G771" s="244"/>
      <c r="H771" s="244"/>
      <c r="I771" s="249" t="s">
        <v>1389</v>
      </c>
    </row>
    <row r="772">
      <c r="A772" s="244">
        <v>910.0</v>
      </c>
      <c r="B772" s="249" t="s">
        <v>751</v>
      </c>
      <c r="C772" s="244" t="s">
        <v>54</v>
      </c>
      <c r="D772" s="245"/>
      <c r="E772" s="245">
        <v>45565.0</v>
      </c>
      <c r="F772" s="244"/>
      <c r="G772" s="244"/>
      <c r="H772" s="244"/>
      <c r="I772" s="249" t="s">
        <v>891</v>
      </c>
    </row>
    <row r="773">
      <c r="A773" s="244">
        <v>911.0</v>
      </c>
      <c r="B773" s="249" t="s">
        <v>1073</v>
      </c>
      <c r="C773" s="244" t="s">
        <v>54</v>
      </c>
      <c r="D773" s="245"/>
      <c r="E773" s="245">
        <v>45539.0</v>
      </c>
      <c r="F773" s="244"/>
      <c r="G773" s="244"/>
      <c r="H773" s="244"/>
      <c r="I773" s="249" t="s">
        <v>1392</v>
      </c>
    </row>
    <row r="774">
      <c r="A774" s="244">
        <v>912.0</v>
      </c>
      <c r="B774" s="249" t="s">
        <v>837</v>
      </c>
      <c r="C774" s="244" t="s">
        <v>54</v>
      </c>
      <c r="D774" s="245"/>
      <c r="E774" s="245">
        <v>45534.0</v>
      </c>
      <c r="F774" s="244"/>
      <c r="G774" s="244"/>
      <c r="H774" s="244"/>
      <c r="I774" s="249" t="s">
        <v>1348</v>
      </c>
    </row>
    <row r="775">
      <c r="A775" s="244">
        <v>913.0</v>
      </c>
      <c r="B775" s="249" t="s">
        <v>460</v>
      </c>
      <c r="C775" s="244" t="s">
        <v>54</v>
      </c>
      <c r="D775" s="245"/>
      <c r="E775" s="245">
        <v>45540.0</v>
      </c>
      <c r="F775" s="244"/>
      <c r="G775" s="244"/>
      <c r="H775" s="244"/>
      <c r="I775" s="249" t="s">
        <v>1394</v>
      </c>
    </row>
    <row r="776">
      <c r="A776" s="244">
        <v>914.0</v>
      </c>
      <c r="B776" s="249" t="s">
        <v>1078</v>
      </c>
      <c r="C776" s="244" t="s">
        <v>54</v>
      </c>
      <c r="D776" s="245"/>
      <c r="E776" s="245">
        <v>45548.0</v>
      </c>
      <c r="F776" s="244"/>
      <c r="G776" s="244"/>
      <c r="H776" s="244"/>
      <c r="I776" s="249" t="s">
        <v>1398</v>
      </c>
    </row>
    <row r="777">
      <c r="A777" s="244">
        <v>915.0</v>
      </c>
      <c r="B777" s="249" t="s">
        <v>973</v>
      </c>
      <c r="C777" s="244" t="s">
        <v>54</v>
      </c>
      <c r="D777" s="245"/>
      <c r="E777" s="245">
        <v>45523.0</v>
      </c>
      <c r="F777" s="244"/>
      <c r="G777" s="244"/>
      <c r="H777" s="244"/>
      <c r="I777" s="249" t="s">
        <v>1299</v>
      </c>
    </row>
    <row r="778">
      <c r="A778" s="244">
        <v>916.0</v>
      </c>
      <c r="B778" s="249" t="s">
        <v>822</v>
      </c>
      <c r="C778" s="244" t="s">
        <v>54</v>
      </c>
      <c r="D778" s="245"/>
      <c r="E778" s="245">
        <v>45538.0</v>
      </c>
      <c r="F778" s="244"/>
      <c r="G778" s="244"/>
      <c r="H778" s="244"/>
      <c r="I778" s="249" t="s">
        <v>1035</v>
      </c>
    </row>
    <row r="779">
      <c r="A779" s="244">
        <v>917.0</v>
      </c>
      <c r="B779" s="249" t="s">
        <v>355</v>
      </c>
      <c r="C779" s="244" t="s">
        <v>54</v>
      </c>
      <c r="D779" s="245"/>
      <c r="E779" s="245">
        <v>45540.0</v>
      </c>
      <c r="F779" s="244"/>
      <c r="G779" s="244"/>
      <c r="H779" s="244"/>
      <c r="I779" s="249" t="s">
        <v>799</v>
      </c>
    </row>
    <row r="780">
      <c r="A780" s="244">
        <v>918.0</v>
      </c>
      <c r="B780" s="249" t="s">
        <v>491</v>
      </c>
      <c r="C780" s="244" t="s">
        <v>54</v>
      </c>
      <c r="D780" s="245"/>
      <c r="E780" s="245">
        <v>45539.0</v>
      </c>
      <c r="F780" s="244"/>
      <c r="G780" s="244"/>
      <c r="H780" s="244"/>
      <c r="I780" s="249" t="s">
        <v>1403</v>
      </c>
    </row>
    <row r="781">
      <c r="A781" s="244">
        <v>919.0</v>
      </c>
      <c r="B781" s="249" t="s">
        <v>393</v>
      </c>
      <c r="C781" s="244" t="s">
        <v>54</v>
      </c>
      <c r="D781" s="245"/>
      <c r="E781" s="245">
        <v>45544.0</v>
      </c>
      <c r="F781" s="244"/>
      <c r="G781" s="244"/>
      <c r="H781" s="244"/>
      <c r="I781" s="249" t="s">
        <v>1300</v>
      </c>
    </row>
    <row r="782">
      <c r="A782" s="244">
        <v>920.0</v>
      </c>
      <c r="B782" s="249" t="s">
        <v>605</v>
      </c>
      <c r="C782" s="244" t="s">
        <v>54</v>
      </c>
      <c r="D782" s="245"/>
      <c r="E782" s="245"/>
      <c r="F782" s="244"/>
      <c r="G782" s="244"/>
      <c r="H782" s="244"/>
      <c r="I782" s="249" t="s">
        <v>683</v>
      </c>
    </row>
    <row r="783">
      <c r="A783" s="244">
        <v>921.0</v>
      </c>
      <c r="B783" s="249" t="s">
        <v>1086</v>
      </c>
      <c r="C783" s="244" t="s">
        <v>54</v>
      </c>
      <c r="D783" s="245"/>
      <c r="E783" s="245">
        <v>45554.0</v>
      </c>
      <c r="F783" s="244"/>
      <c r="G783" s="244"/>
      <c r="H783" s="244"/>
      <c r="I783" s="249" t="s">
        <v>1408</v>
      </c>
    </row>
    <row r="784">
      <c r="A784" s="244">
        <v>922.0</v>
      </c>
      <c r="B784" s="249" t="s">
        <v>1089</v>
      </c>
      <c r="C784" s="244" t="s">
        <v>54</v>
      </c>
      <c r="D784" s="245"/>
      <c r="E784" s="245">
        <v>45555.0</v>
      </c>
      <c r="F784" s="244"/>
      <c r="G784" s="244"/>
      <c r="H784" s="244"/>
      <c r="I784" s="249" t="s">
        <v>1240</v>
      </c>
    </row>
    <row r="785">
      <c r="A785" s="244">
        <v>923.0</v>
      </c>
      <c r="B785" s="249" t="s">
        <v>1092</v>
      </c>
      <c r="C785" s="244" t="s">
        <v>54</v>
      </c>
      <c r="D785" s="245"/>
      <c r="E785" s="245">
        <v>45576.0</v>
      </c>
      <c r="F785" s="244"/>
      <c r="G785" s="244"/>
      <c r="H785" s="244"/>
      <c r="I785" s="249" t="s">
        <v>1415</v>
      </c>
    </row>
    <row r="786">
      <c r="A786" s="244">
        <v>924.0</v>
      </c>
      <c r="B786" s="249" t="s">
        <v>1094</v>
      </c>
      <c r="C786" s="244" t="s">
        <v>54</v>
      </c>
      <c r="D786" s="245"/>
      <c r="E786" s="245">
        <v>45546.0</v>
      </c>
      <c r="F786" s="244"/>
      <c r="G786" s="244"/>
      <c r="H786" s="244"/>
      <c r="I786" s="249" t="s">
        <v>1418</v>
      </c>
    </row>
    <row r="787">
      <c r="A787" s="244">
        <v>925.0</v>
      </c>
      <c r="B787" s="249" t="s">
        <v>1099</v>
      </c>
      <c r="C787" s="244" t="s">
        <v>54</v>
      </c>
      <c r="D787" s="245"/>
      <c r="E787" s="245">
        <v>45639.0</v>
      </c>
      <c r="F787" s="244"/>
      <c r="G787" s="244"/>
      <c r="H787" s="244"/>
      <c r="I787" s="249" t="s">
        <v>675</v>
      </c>
    </row>
    <row r="788">
      <c r="A788" s="244">
        <v>926.0</v>
      </c>
      <c r="B788" s="249" t="s">
        <v>827</v>
      </c>
      <c r="C788" s="244" t="s">
        <v>54</v>
      </c>
      <c r="D788" s="245"/>
      <c r="E788" s="245">
        <v>45547.0</v>
      </c>
      <c r="F788" s="244"/>
      <c r="G788" s="244"/>
      <c r="H788" s="244"/>
      <c r="I788" s="249" t="s">
        <v>1049</v>
      </c>
    </row>
    <row r="789">
      <c r="A789" s="244">
        <v>927.0</v>
      </c>
      <c r="B789" s="249" t="s">
        <v>1082</v>
      </c>
      <c r="C789" s="244" t="s">
        <v>54</v>
      </c>
      <c r="D789" s="245"/>
      <c r="E789" s="245">
        <v>45540.0</v>
      </c>
      <c r="F789" s="244"/>
      <c r="G789" s="244"/>
      <c r="H789" s="244"/>
      <c r="I789" s="249" t="s">
        <v>1084</v>
      </c>
    </row>
    <row r="790">
      <c r="A790" s="244">
        <v>928.0</v>
      </c>
      <c r="B790" s="249" t="s">
        <v>1102</v>
      </c>
      <c r="C790" s="244" t="s">
        <v>54</v>
      </c>
      <c r="D790" s="245"/>
      <c r="E790" s="245">
        <v>45544.0</v>
      </c>
      <c r="F790" s="244"/>
      <c r="G790" s="244"/>
      <c r="H790" s="244"/>
      <c r="I790" s="249" t="s">
        <v>1425</v>
      </c>
    </row>
    <row r="791">
      <c r="A791" s="244">
        <v>929.0</v>
      </c>
      <c r="B791" s="249" t="s">
        <v>1104</v>
      </c>
      <c r="C791" s="244" t="s">
        <v>54</v>
      </c>
      <c r="D791" s="245"/>
      <c r="E791" s="245">
        <v>45602.0</v>
      </c>
      <c r="F791" s="244"/>
      <c r="G791" s="244"/>
      <c r="H791" s="244"/>
      <c r="I791" s="249" t="s">
        <v>1428</v>
      </c>
    </row>
    <row r="792">
      <c r="A792" s="244">
        <v>930.0</v>
      </c>
      <c r="B792" s="249" t="s">
        <v>1106</v>
      </c>
      <c r="C792" s="244" t="s">
        <v>54</v>
      </c>
      <c r="D792" s="245"/>
      <c r="E792" s="245">
        <v>45555.0</v>
      </c>
      <c r="F792" s="244"/>
      <c r="G792" s="244"/>
      <c r="H792" s="244"/>
      <c r="I792" s="249" t="s">
        <v>1430</v>
      </c>
    </row>
    <row r="793">
      <c r="A793" s="244">
        <v>931.0</v>
      </c>
      <c r="B793" s="249" t="s">
        <v>1109</v>
      </c>
      <c r="C793" s="244" t="s">
        <v>54</v>
      </c>
      <c r="D793" s="245"/>
      <c r="E793" s="245">
        <v>45611.0</v>
      </c>
      <c r="F793" s="244"/>
      <c r="G793" s="244"/>
      <c r="H793" s="244"/>
      <c r="I793" s="249" t="s">
        <v>1434</v>
      </c>
    </row>
    <row r="794">
      <c r="A794" s="244">
        <v>932.0</v>
      </c>
      <c r="B794" s="249" t="s">
        <v>959</v>
      </c>
      <c r="C794" s="244" t="s">
        <v>54</v>
      </c>
      <c r="D794" s="245"/>
      <c r="E794" s="245">
        <v>45540.0</v>
      </c>
      <c r="F794" s="244"/>
      <c r="G794" s="244"/>
      <c r="H794" s="244"/>
      <c r="I794" s="249" t="s">
        <v>1287</v>
      </c>
    </row>
    <row r="795">
      <c r="A795" s="244">
        <v>933.0</v>
      </c>
      <c r="B795" s="249" t="s">
        <v>837</v>
      </c>
      <c r="C795" s="244" t="s">
        <v>54</v>
      </c>
      <c r="D795" s="245"/>
      <c r="E795" s="245">
        <v>45555.0</v>
      </c>
      <c r="F795" s="244"/>
      <c r="G795" s="244"/>
      <c r="H795" s="244"/>
      <c r="I795" s="249" t="s">
        <v>1348</v>
      </c>
    </row>
    <row r="796">
      <c r="A796" s="244">
        <v>934.0</v>
      </c>
      <c r="B796" s="249" t="s">
        <v>1112</v>
      </c>
      <c r="C796" s="244" t="s">
        <v>54</v>
      </c>
      <c r="D796" s="245"/>
      <c r="E796" s="245">
        <v>45575.0</v>
      </c>
      <c r="F796" s="244"/>
      <c r="G796" s="244"/>
      <c r="H796" s="244"/>
      <c r="I796" s="249" t="s">
        <v>1439</v>
      </c>
    </row>
    <row r="797">
      <c r="A797" s="244">
        <v>935.0</v>
      </c>
      <c r="B797" s="249" t="s">
        <v>1114</v>
      </c>
      <c r="C797" s="244" t="s">
        <v>54</v>
      </c>
      <c r="D797" s="245"/>
      <c r="E797" s="245">
        <v>45566.0</v>
      </c>
      <c r="F797" s="244"/>
      <c r="G797" s="244"/>
      <c r="H797" s="244"/>
      <c r="I797" s="249" t="s">
        <v>1442</v>
      </c>
    </row>
    <row r="798">
      <c r="A798" s="244">
        <v>936.0</v>
      </c>
      <c r="B798" s="249" t="s">
        <v>358</v>
      </c>
      <c r="C798" s="244" t="s">
        <v>54</v>
      </c>
      <c r="D798" s="245"/>
      <c r="E798" s="245">
        <v>45547.0</v>
      </c>
      <c r="F798" s="244"/>
      <c r="G798" s="244"/>
      <c r="H798" s="244"/>
      <c r="I798" s="249" t="s">
        <v>742</v>
      </c>
    </row>
    <row r="799">
      <c r="A799" s="244">
        <v>937.0</v>
      </c>
      <c r="B799" s="249" t="s">
        <v>1116</v>
      </c>
      <c r="C799" s="244" t="s">
        <v>54</v>
      </c>
      <c r="D799" s="245"/>
      <c r="E799" s="245">
        <v>45560.0</v>
      </c>
      <c r="F799" s="244"/>
      <c r="G799" s="244"/>
      <c r="H799" s="244"/>
      <c r="I799" s="249" t="s">
        <v>675</v>
      </c>
    </row>
    <row r="800">
      <c r="A800" s="244">
        <v>938.0</v>
      </c>
      <c r="B800" s="249" t="s">
        <v>1034</v>
      </c>
      <c r="C800" s="244" t="s">
        <v>54</v>
      </c>
      <c r="D800" s="245"/>
      <c r="E800" s="245">
        <v>45610.0</v>
      </c>
      <c r="F800" s="244"/>
      <c r="G800" s="244"/>
      <c r="H800" s="244"/>
      <c r="I800" s="249" t="s">
        <v>1357</v>
      </c>
    </row>
    <row r="801">
      <c r="A801" s="244">
        <v>939.0</v>
      </c>
      <c r="B801" s="249" t="s">
        <v>1117</v>
      </c>
      <c r="C801" s="244" t="s">
        <v>54</v>
      </c>
      <c r="D801" s="245"/>
      <c r="E801" s="245">
        <v>45586.0</v>
      </c>
      <c r="F801" s="244"/>
      <c r="G801" s="244"/>
      <c r="H801" s="244"/>
      <c r="I801" s="249" t="s">
        <v>1447</v>
      </c>
    </row>
    <row r="802">
      <c r="A802" s="244">
        <v>940.0</v>
      </c>
      <c r="B802" s="249" t="s">
        <v>1120</v>
      </c>
      <c r="C802" s="244" t="s">
        <v>54</v>
      </c>
      <c r="D802" s="245"/>
      <c r="E802" s="245">
        <v>45582.0</v>
      </c>
      <c r="F802" s="244"/>
      <c r="G802" s="244"/>
      <c r="H802" s="244"/>
      <c r="I802" s="249" t="s">
        <v>675</v>
      </c>
    </row>
    <row r="803">
      <c r="A803" s="244">
        <v>941.0</v>
      </c>
      <c r="B803" s="249" t="s">
        <v>341</v>
      </c>
      <c r="C803" s="244" t="s">
        <v>54</v>
      </c>
      <c r="D803" s="245"/>
      <c r="E803" s="245">
        <v>45567.0</v>
      </c>
      <c r="F803" s="244"/>
      <c r="G803" s="244"/>
      <c r="H803" s="244"/>
      <c r="I803" s="249" t="s">
        <v>675</v>
      </c>
    </row>
    <row r="804">
      <c r="A804" s="244">
        <v>942.0</v>
      </c>
      <c r="B804" s="249" t="s">
        <v>491</v>
      </c>
      <c r="C804" s="244" t="s">
        <v>54</v>
      </c>
      <c r="D804" s="245"/>
      <c r="E804" s="245">
        <v>45554.0</v>
      </c>
      <c r="F804" s="244"/>
      <c r="G804" s="244"/>
      <c r="H804" s="244"/>
      <c r="I804" s="249" t="s">
        <v>1403</v>
      </c>
    </row>
    <row r="805">
      <c r="A805" s="244">
        <v>943.0</v>
      </c>
      <c r="B805" s="249" t="s">
        <v>1125</v>
      </c>
      <c r="C805" s="244" t="s">
        <v>54</v>
      </c>
      <c r="D805" s="245"/>
      <c r="E805" s="245">
        <v>45553.0</v>
      </c>
      <c r="F805" s="244"/>
      <c r="G805" s="244"/>
      <c r="H805" s="244"/>
      <c r="I805" s="249" t="s">
        <v>1455</v>
      </c>
    </row>
    <row r="806">
      <c r="A806" s="244">
        <v>944.0</v>
      </c>
      <c r="B806" s="249" t="s">
        <v>810</v>
      </c>
      <c r="C806" s="244" t="s">
        <v>54</v>
      </c>
      <c r="D806" s="245"/>
      <c r="E806" s="245">
        <v>45558.0</v>
      </c>
      <c r="F806" s="244"/>
      <c r="G806" s="244"/>
      <c r="H806" s="244"/>
      <c r="I806" s="249" t="s">
        <v>1457</v>
      </c>
    </row>
    <row r="807">
      <c r="A807" s="244">
        <v>945.0</v>
      </c>
      <c r="B807" s="249" t="s">
        <v>1114</v>
      </c>
      <c r="C807" s="244" t="s">
        <v>54</v>
      </c>
      <c r="D807" s="245"/>
      <c r="E807" s="245">
        <v>45566.0</v>
      </c>
      <c r="F807" s="244"/>
      <c r="G807" s="244"/>
      <c r="H807" s="244"/>
      <c r="I807" s="249" t="s">
        <v>1442</v>
      </c>
    </row>
    <row r="808">
      <c r="A808" s="244">
        <v>946.0</v>
      </c>
      <c r="B808" s="249" t="s">
        <v>857</v>
      </c>
      <c r="C808" s="244" t="s">
        <v>54</v>
      </c>
      <c r="D808" s="245"/>
      <c r="E808" s="245">
        <v>45565.0</v>
      </c>
      <c r="F808" s="244"/>
      <c r="G808" s="244"/>
      <c r="H808" s="244"/>
      <c r="I808" s="249" t="s">
        <v>1119</v>
      </c>
    </row>
    <row r="809">
      <c r="A809" s="244">
        <v>947.0</v>
      </c>
      <c r="B809" s="249" t="s">
        <v>1129</v>
      </c>
      <c r="C809" s="244" t="s">
        <v>54</v>
      </c>
      <c r="D809" s="245"/>
      <c r="E809" s="245">
        <v>45569.0</v>
      </c>
      <c r="F809" s="244"/>
      <c r="G809" s="244"/>
      <c r="H809" s="244"/>
      <c r="I809" s="249" t="s">
        <v>675</v>
      </c>
    </row>
    <row r="810">
      <c r="A810" s="244">
        <v>948.0</v>
      </c>
      <c r="B810" s="249" t="s">
        <v>1125</v>
      </c>
      <c r="C810" s="244" t="s">
        <v>54</v>
      </c>
      <c r="D810" s="245"/>
      <c r="E810" s="245">
        <v>45567.0</v>
      </c>
      <c r="F810" s="244"/>
      <c r="G810" s="244"/>
      <c r="H810" s="244"/>
      <c r="I810" s="249" t="s">
        <v>1455</v>
      </c>
    </row>
    <row r="811">
      <c r="A811" s="244">
        <v>949.0</v>
      </c>
      <c r="B811" s="249" t="s">
        <v>41</v>
      </c>
      <c r="C811" s="244" t="s">
        <v>54</v>
      </c>
      <c r="D811" s="245"/>
      <c r="E811" s="245">
        <v>45590.0</v>
      </c>
      <c r="F811" s="244"/>
      <c r="G811" s="244"/>
      <c r="H811" s="244"/>
      <c r="I811" s="249" t="s">
        <v>1107</v>
      </c>
    </row>
    <row r="812">
      <c r="A812" s="244">
        <v>950.0</v>
      </c>
      <c r="B812" s="249" t="s">
        <v>1132</v>
      </c>
      <c r="C812" s="244" t="s">
        <v>54</v>
      </c>
      <c r="D812" s="245"/>
      <c r="E812" s="245">
        <v>45689.0</v>
      </c>
      <c r="F812" s="244"/>
      <c r="G812" s="244"/>
      <c r="H812" s="244"/>
      <c r="I812" s="249" t="s">
        <v>1468</v>
      </c>
    </row>
    <row r="813">
      <c r="A813" s="244">
        <v>951.0</v>
      </c>
      <c r="B813" s="249" t="s">
        <v>1134</v>
      </c>
      <c r="C813" s="244" t="s">
        <v>54</v>
      </c>
      <c r="D813" s="245"/>
      <c r="E813" s="245">
        <v>45587.0</v>
      </c>
      <c r="F813" s="244"/>
      <c r="G813" s="244"/>
      <c r="H813" s="244"/>
      <c r="I813" s="249" t="s">
        <v>1471</v>
      </c>
    </row>
    <row r="814">
      <c r="A814" s="244">
        <v>952.0</v>
      </c>
      <c r="B814" s="249" t="s">
        <v>1136</v>
      </c>
      <c r="C814" s="244" t="s">
        <v>54</v>
      </c>
      <c r="D814" s="245"/>
      <c r="E814" s="245">
        <v>45601.0</v>
      </c>
      <c r="F814" s="244"/>
      <c r="G814" s="244"/>
      <c r="H814" s="244"/>
      <c r="I814" s="249" t="s">
        <v>1476</v>
      </c>
    </row>
    <row r="815">
      <c r="A815" s="244">
        <v>953.0</v>
      </c>
      <c r="B815" s="249" t="s">
        <v>1138</v>
      </c>
      <c r="C815" s="244" t="s">
        <v>54</v>
      </c>
      <c r="D815" s="245"/>
      <c r="E815" s="245">
        <v>45581.0</v>
      </c>
      <c r="F815" s="244"/>
      <c r="G815" s="244"/>
      <c r="H815" s="244"/>
      <c r="I815" s="249" t="s">
        <v>1479</v>
      </c>
    </row>
    <row r="816">
      <c r="A816" s="244">
        <v>954.0</v>
      </c>
      <c r="B816" s="249" t="s">
        <v>1141</v>
      </c>
      <c r="C816" s="244" t="s">
        <v>54</v>
      </c>
      <c r="D816" s="245"/>
      <c r="E816" s="245">
        <v>45579.0</v>
      </c>
      <c r="F816" s="244"/>
      <c r="G816" s="244"/>
      <c r="H816" s="244"/>
      <c r="I816" s="249" t="s">
        <v>675</v>
      </c>
    </row>
    <row r="817">
      <c r="A817" s="244">
        <v>955.0</v>
      </c>
      <c r="B817" s="249" t="s">
        <v>1143</v>
      </c>
      <c r="C817" s="244" t="s">
        <v>54</v>
      </c>
      <c r="D817" s="245"/>
      <c r="E817" s="245">
        <v>45588.0</v>
      </c>
      <c r="F817" s="244"/>
      <c r="G817" s="244"/>
      <c r="H817" s="244"/>
      <c r="I817" s="249" t="s">
        <v>1483</v>
      </c>
    </row>
    <row r="818">
      <c r="A818" s="244">
        <v>956.0</v>
      </c>
      <c r="B818" s="249" t="s">
        <v>149</v>
      </c>
      <c r="C818" s="244" t="s">
        <v>54</v>
      </c>
      <c r="D818" s="245"/>
      <c r="E818" s="245">
        <v>45579.0</v>
      </c>
      <c r="F818" s="244"/>
      <c r="G818" s="244"/>
      <c r="H818" s="244"/>
      <c r="I818" s="249" t="s">
        <v>779</v>
      </c>
    </row>
    <row r="819">
      <c r="A819" s="244">
        <v>957.0</v>
      </c>
      <c r="B819" s="249" t="s">
        <v>1145</v>
      </c>
      <c r="C819" s="244" t="s">
        <v>54</v>
      </c>
      <c r="D819" s="245"/>
      <c r="E819" s="245">
        <v>45603.0</v>
      </c>
      <c r="F819" s="244"/>
      <c r="G819" s="244"/>
      <c r="H819" s="244"/>
      <c r="I819" s="249" t="s">
        <v>1488</v>
      </c>
    </row>
    <row r="820">
      <c r="A820" s="244">
        <v>958.0</v>
      </c>
      <c r="B820" s="249" t="s">
        <v>1147</v>
      </c>
      <c r="C820" s="244" t="s">
        <v>54</v>
      </c>
      <c r="D820" s="245"/>
      <c r="E820" s="245">
        <v>45576.0</v>
      </c>
      <c r="F820" s="244"/>
      <c r="G820" s="244"/>
      <c r="H820" s="244"/>
      <c r="I820" s="249" t="s">
        <v>1491</v>
      </c>
    </row>
    <row r="821">
      <c r="A821" s="244">
        <v>959.0</v>
      </c>
      <c r="B821" s="249" t="s">
        <v>1148</v>
      </c>
      <c r="C821" s="244" t="s">
        <v>54</v>
      </c>
      <c r="D821" s="245"/>
      <c r="E821" s="245">
        <v>45643.0</v>
      </c>
      <c r="F821" s="244"/>
      <c r="G821" s="244"/>
      <c r="H821" s="244"/>
      <c r="I821" s="249" t="s">
        <v>1493</v>
      </c>
    </row>
    <row r="822">
      <c r="A822" s="244">
        <v>960.0</v>
      </c>
      <c r="B822" s="249" t="s">
        <v>1106</v>
      </c>
      <c r="C822" s="244" t="s">
        <v>54</v>
      </c>
      <c r="D822" s="245"/>
      <c r="E822" s="245">
        <v>45618.0</v>
      </c>
      <c r="F822" s="244"/>
      <c r="G822" s="244"/>
      <c r="H822" s="244"/>
      <c r="I822" s="249" t="s">
        <v>1430</v>
      </c>
    </row>
    <row r="823">
      <c r="A823" s="244">
        <v>961.0</v>
      </c>
      <c r="B823" s="249" t="s">
        <v>1150</v>
      </c>
      <c r="C823" s="244" t="s">
        <v>54</v>
      </c>
      <c r="D823" s="245"/>
      <c r="E823" s="245">
        <v>45608.0</v>
      </c>
      <c r="F823" s="244"/>
      <c r="G823" s="244"/>
      <c r="H823" s="244"/>
      <c r="I823" s="249" t="s">
        <v>1501</v>
      </c>
    </row>
    <row r="824">
      <c r="A824" s="244">
        <v>962.0</v>
      </c>
      <c r="B824" s="249" t="s">
        <v>1152</v>
      </c>
      <c r="C824" s="244" t="s">
        <v>54</v>
      </c>
      <c r="D824" s="245"/>
      <c r="E824" s="245">
        <v>45601.0</v>
      </c>
      <c r="F824" s="244"/>
      <c r="G824" s="244"/>
      <c r="H824" s="244"/>
      <c r="I824" s="244"/>
    </row>
    <row r="825">
      <c r="A825" s="244">
        <v>963.0</v>
      </c>
      <c r="B825" s="249" t="s">
        <v>751</v>
      </c>
      <c r="C825" s="244" t="s">
        <v>54</v>
      </c>
      <c r="D825" s="245"/>
      <c r="E825" s="245">
        <v>45580.0</v>
      </c>
      <c r="F825" s="244"/>
      <c r="G825" s="244"/>
      <c r="H825" s="244"/>
      <c r="I825" s="249" t="s">
        <v>891</v>
      </c>
    </row>
    <row r="826">
      <c r="A826" s="244">
        <v>964.0</v>
      </c>
      <c r="B826" s="249" t="s">
        <v>857</v>
      </c>
      <c r="C826" s="244" t="s">
        <v>54</v>
      </c>
      <c r="D826" s="245"/>
      <c r="E826" s="245">
        <v>45595.0</v>
      </c>
      <c r="F826" s="244"/>
      <c r="G826" s="244"/>
      <c r="H826" s="244"/>
      <c r="I826" s="249" t="s">
        <v>1119</v>
      </c>
    </row>
    <row r="827">
      <c r="A827" s="244">
        <v>965.0</v>
      </c>
      <c r="B827" s="249" t="s">
        <v>1156</v>
      </c>
      <c r="C827" s="244" t="s">
        <v>54</v>
      </c>
      <c r="D827" s="245"/>
      <c r="E827" s="245">
        <v>45607.0</v>
      </c>
      <c r="F827" s="244"/>
      <c r="G827" s="244"/>
      <c r="H827" s="244"/>
      <c r="I827" s="249" t="s">
        <v>1517</v>
      </c>
    </row>
    <row r="828">
      <c r="A828" s="244">
        <v>966.0</v>
      </c>
      <c r="B828" s="249" t="s">
        <v>1159</v>
      </c>
      <c r="C828" s="244" t="s">
        <v>54</v>
      </c>
      <c r="D828" s="245"/>
      <c r="E828" s="245">
        <v>45603.0</v>
      </c>
      <c r="F828" s="244"/>
      <c r="G828" s="244"/>
      <c r="H828" s="244"/>
      <c r="I828" s="249" t="s">
        <v>1476</v>
      </c>
    </row>
    <row r="829">
      <c r="A829" s="244">
        <v>967.0</v>
      </c>
      <c r="B829" s="249" t="s">
        <v>959</v>
      </c>
      <c r="C829" s="244" t="s">
        <v>54</v>
      </c>
      <c r="D829" s="245"/>
      <c r="E829" s="245">
        <v>45581.0</v>
      </c>
      <c r="F829" s="244"/>
      <c r="G829" s="244"/>
      <c r="H829" s="244"/>
      <c r="I829" s="249" t="s">
        <v>1287</v>
      </c>
    </row>
    <row r="830">
      <c r="A830" s="244">
        <v>968.0</v>
      </c>
      <c r="B830" s="249" t="s">
        <v>484</v>
      </c>
      <c r="C830" s="244" t="s">
        <v>54</v>
      </c>
      <c r="D830" s="245"/>
      <c r="E830" s="245">
        <v>45575.0</v>
      </c>
      <c r="F830" s="244"/>
      <c r="G830" s="244"/>
      <c r="H830" s="244"/>
      <c r="I830" s="249" t="s">
        <v>673</v>
      </c>
    </row>
    <row r="831">
      <c r="A831" s="244">
        <v>969.0</v>
      </c>
      <c r="B831" s="249" t="s">
        <v>793</v>
      </c>
      <c r="C831" s="244" t="s">
        <v>54</v>
      </c>
      <c r="D831" s="245"/>
      <c r="E831" s="245">
        <v>45594.0</v>
      </c>
      <c r="F831" s="244"/>
      <c r="G831" s="244"/>
      <c r="H831" s="244"/>
      <c r="I831" s="249" t="s">
        <v>948</v>
      </c>
    </row>
    <row r="832">
      <c r="A832" s="244">
        <v>970.0</v>
      </c>
      <c r="B832" s="249" t="s">
        <v>811</v>
      </c>
      <c r="C832" s="244" t="s">
        <v>54</v>
      </c>
      <c r="D832" s="245"/>
      <c r="E832" s="245">
        <v>45593.0</v>
      </c>
      <c r="F832" s="244"/>
      <c r="G832" s="244"/>
      <c r="H832" s="244"/>
      <c r="I832" s="249" t="s">
        <v>989</v>
      </c>
    </row>
    <row r="833">
      <c r="A833" s="244">
        <v>971.0</v>
      </c>
      <c r="B833" s="249" t="s">
        <v>287</v>
      </c>
      <c r="C833" s="244" t="s">
        <v>54</v>
      </c>
      <c r="D833" s="245"/>
      <c r="E833" s="245">
        <v>45579.0</v>
      </c>
      <c r="F833" s="244"/>
      <c r="G833" s="244"/>
      <c r="H833" s="244"/>
      <c r="I833" s="249" t="s">
        <v>1238</v>
      </c>
    </row>
    <row r="834">
      <c r="A834" s="244">
        <v>972.0</v>
      </c>
      <c r="B834" s="249" t="s">
        <v>1125</v>
      </c>
      <c r="C834" s="244" t="s">
        <v>54</v>
      </c>
      <c r="D834" s="245"/>
      <c r="E834" s="245">
        <v>45574.0</v>
      </c>
      <c r="F834" s="244"/>
      <c r="G834" s="244"/>
      <c r="H834" s="244"/>
      <c r="I834" s="249" t="s">
        <v>1455</v>
      </c>
    </row>
    <row r="835">
      <c r="A835" s="244">
        <v>973.0</v>
      </c>
      <c r="B835" s="249" t="s">
        <v>748</v>
      </c>
      <c r="C835" s="244" t="s">
        <v>54</v>
      </c>
      <c r="D835" s="245"/>
      <c r="E835" s="245">
        <v>45615.0</v>
      </c>
      <c r="F835" s="244"/>
      <c r="G835" s="244"/>
      <c r="H835" s="244"/>
      <c r="I835" s="249" t="s">
        <v>887</v>
      </c>
    </row>
    <row r="836">
      <c r="A836" s="244">
        <v>974.0</v>
      </c>
      <c r="B836" s="249" t="s">
        <v>1165</v>
      </c>
      <c r="C836" s="244" t="s">
        <v>54</v>
      </c>
      <c r="D836" s="245"/>
      <c r="E836" s="245">
        <v>45617.0</v>
      </c>
      <c r="F836" s="244"/>
      <c r="G836" s="244"/>
      <c r="H836" s="244"/>
      <c r="I836" s="249" t="s">
        <v>1541</v>
      </c>
    </row>
    <row r="837">
      <c r="A837" s="244">
        <v>975.0</v>
      </c>
      <c r="B837" s="249" t="s">
        <v>1165</v>
      </c>
      <c r="C837" s="244" t="s">
        <v>54</v>
      </c>
      <c r="D837" s="245"/>
      <c r="E837" s="245">
        <v>45644.0</v>
      </c>
      <c r="F837" s="244"/>
      <c r="G837" s="244"/>
      <c r="H837" s="244"/>
      <c r="I837" s="249" t="s">
        <v>1541</v>
      </c>
    </row>
    <row r="838">
      <c r="A838" s="244">
        <v>976.0</v>
      </c>
      <c r="B838" s="249" t="s">
        <v>1168</v>
      </c>
      <c r="C838" s="244" t="s">
        <v>54</v>
      </c>
      <c r="D838" s="245"/>
      <c r="E838" s="245">
        <v>45596.0</v>
      </c>
      <c r="F838" s="244"/>
      <c r="G838" s="244"/>
      <c r="H838" s="244"/>
      <c r="I838" s="249" t="s">
        <v>2503</v>
      </c>
    </row>
    <row r="839">
      <c r="A839" s="244">
        <v>977.0</v>
      </c>
      <c r="B839" s="249" t="s">
        <v>1092</v>
      </c>
      <c r="C839" s="244" t="s">
        <v>54</v>
      </c>
      <c r="D839" s="245"/>
      <c r="E839" s="245">
        <v>45589.0</v>
      </c>
      <c r="F839" s="244"/>
      <c r="G839" s="244"/>
      <c r="H839" s="244"/>
      <c r="I839" s="249" t="s">
        <v>1415</v>
      </c>
    </row>
    <row r="840">
      <c r="A840" s="244">
        <v>978.0</v>
      </c>
      <c r="B840" s="249" t="s">
        <v>1171</v>
      </c>
      <c r="C840" s="244" t="s">
        <v>54</v>
      </c>
      <c r="D840" s="245"/>
      <c r="E840" s="245">
        <v>45631.0</v>
      </c>
      <c r="F840" s="244"/>
      <c r="G840" s="244"/>
      <c r="H840" s="244"/>
      <c r="I840" s="249" t="s">
        <v>1556</v>
      </c>
    </row>
    <row r="841">
      <c r="A841" s="244">
        <v>979.0</v>
      </c>
      <c r="B841" s="249" t="s">
        <v>785</v>
      </c>
      <c r="C841" s="244" t="s">
        <v>54</v>
      </c>
      <c r="D841" s="245"/>
      <c r="E841" s="245">
        <v>45589.0</v>
      </c>
      <c r="F841" s="244"/>
      <c r="G841" s="244"/>
      <c r="H841" s="244"/>
      <c r="I841" s="249" t="s">
        <v>937</v>
      </c>
    </row>
    <row r="842">
      <c r="A842" s="244">
        <v>980.0</v>
      </c>
      <c r="B842" s="249" t="s">
        <v>767</v>
      </c>
      <c r="C842" s="244" t="s">
        <v>54</v>
      </c>
      <c r="D842" s="245"/>
      <c r="E842" s="245">
        <v>45588.0</v>
      </c>
      <c r="F842" s="244"/>
      <c r="G842" s="244"/>
      <c r="H842" s="244"/>
      <c r="I842" s="249" t="s">
        <v>912</v>
      </c>
    </row>
    <row r="843">
      <c r="A843" s="244">
        <v>981.0</v>
      </c>
      <c r="B843" s="249" t="s">
        <v>1175</v>
      </c>
      <c r="C843" s="244" t="s">
        <v>54</v>
      </c>
      <c r="D843" s="245"/>
      <c r="E843" s="245">
        <v>45622.0</v>
      </c>
      <c r="F843" s="244"/>
      <c r="G843" s="244"/>
      <c r="H843" s="244"/>
      <c r="I843" s="249" t="s">
        <v>1561</v>
      </c>
    </row>
    <row r="844">
      <c r="A844" s="244">
        <v>982.0</v>
      </c>
      <c r="B844" s="249" t="s">
        <v>1177</v>
      </c>
      <c r="C844" s="244" t="s">
        <v>54</v>
      </c>
      <c r="D844" s="245"/>
      <c r="E844" s="245">
        <v>45589.0</v>
      </c>
      <c r="F844" s="244"/>
      <c r="G844" s="244"/>
      <c r="H844" s="244"/>
      <c r="I844" s="249" t="s">
        <v>1566</v>
      </c>
    </row>
    <row r="845">
      <c r="A845" s="244">
        <v>983.0</v>
      </c>
      <c r="B845" s="249" t="s">
        <v>1125</v>
      </c>
      <c r="C845" s="244" t="s">
        <v>54</v>
      </c>
      <c r="D845" s="245"/>
      <c r="E845" s="245">
        <v>45581.0</v>
      </c>
      <c r="F845" s="244"/>
      <c r="G845" s="244"/>
      <c r="H845" s="244"/>
      <c r="I845" s="249" t="s">
        <v>1455</v>
      </c>
    </row>
    <row r="846">
      <c r="A846" s="244">
        <v>984.0</v>
      </c>
      <c r="B846" s="249" t="s">
        <v>1086</v>
      </c>
      <c r="C846" s="244" t="s">
        <v>54</v>
      </c>
      <c r="D846" s="245"/>
      <c r="E846" s="245">
        <v>45621.0</v>
      </c>
      <c r="F846" s="244"/>
      <c r="G846" s="244"/>
      <c r="H846" s="244"/>
      <c r="I846" s="249" t="s">
        <v>1408</v>
      </c>
    </row>
    <row r="847">
      <c r="A847" s="244">
        <v>985.0</v>
      </c>
      <c r="B847" s="249" t="s">
        <v>1102</v>
      </c>
      <c r="C847" s="244" t="s">
        <v>54</v>
      </c>
      <c r="D847" s="245"/>
      <c r="E847" s="245">
        <v>45589.0</v>
      </c>
      <c r="F847" s="244"/>
      <c r="G847" s="244"/>
      <c r="H847" s="244"/>
      <c r="I847" s="249" t="s">
        <v>1425</v>
      </c>
    </row>
    <row r="848">
      <c r="A848" s="244">
        <v>986.0</v>
      </c>
      <c r="B848" s="249" t="s">
        <v>1112</v>
      </c>
      <c r="C848" s="244" t="s">
        <v>54</v>
      </c>
      <c r="D848" s="245"/>
      <c r="E848" s="245">
        <v>45589.0</v>
      </c>
      <c r="F848" s="244"/>
      <c r="G848" s="244"/>
      <c r="H848" s="244"/>
      <c r="I848" s="249" t="s">
        <v>1439</v>
      </c>
    </row>
    <row r="849">
      <c r="A849" s="244">
        <v>987.0</v>
      </c>
      <c r="B849" s="249" t="s">
        <v>751</v>
      </c>
      <c r="C849" s="244" t="s">
        <v>54</v>
      </c>
      <c r="D849" s="245"/>
      <c r="E849" s="245">
        <v>45603.0</v>
      </c>
      <c r="F849" s="244"/>
      <c r="G849" s="244"/>
      <c r="H849" s="244"/>
      <c r="I849" s="249" t="s">
        <v>891</v>
      </c>
    </row>
    <row r="850">
      <c r="A850" s="244">
        <v>988.0</v>
      </c>
      <c r="B850" s="249" t="s">
        <v>1182</v>
      </c>
      <c r="C850" s="244" t="s">
        <v>54</v>
      </c>
      <c r="D850" s="245"/>
      <c r="E850" s="245">
        <v>45628.0</v>
      </c>
      <c r="F850" s="244"/>
      <c r="G850" s="244"/>
      <c r="H850" s="244"/>
      <c r="I850" s="249" t="s">
        <v>1587</v>
      </c>
    </row>
    <row r="851">
      <c r="A851" s="244">
        <v>989.0</v>
      </c>
      <c r="B851" s="249" t="s">
        <v>575</v>
      </c>
      <c r="C851" s="244" t="s">
        <v>54</v>
      </c>
      <c r="D851" s="245"/>
      <c r="E851" s="245">
        <v>45607.0</v>
      </c>
      <c r="F851" s="244"/>
      <c r="G851" s="244"/>
      <c r="H851" s="244"/>
      <c r="I851" s="249" t="s">
        <v>1592</v>
      </c>
    </row>
    <row r="852">
      <c r="A852" s="244">
        <v>990.0</v>
      </c>
      <c r="B852" s="249" t="s">
        <v>408</v>
      </c>
      <c r="C852" s="244" t="s">
        <v>54</v>
      </c>
      <c r="D852" s="245"/>
      <c r="E852" s="245">
        <v>45614.0</v>
      </c>
      <c r="F852" s="244"/>
      <c r="G852" s="244"/>
      <c r="H852" s="244"/>
      <c r="I852" s="249" t="s">
        <v>1329</v>
      </c>
    </row>
    <row r="853">
      <c r="A853" s="244">
        <v>991.0</v>
      </c>
      <c r="B853" s="249" t="s">
        <v>1186</v>
      </c>
      <c r="C853" s="244" t="s">
        <v>54</v>
      </c>
      <c r="D853" s="245"/>
      <c r="E853" s="245">
        <v>45622.0</v>
      </c>
      <c r="F853" s="244"/>
      <c r="G853" s="244"/>
      <c r="H853" s="244"/>
      <c r="I853" s="249" t="s">
        <v>1600</v>
      </c>
    </row>
    <row r="854">
      <c r="A854" s="244">
        <v>992.0</v>
      </c>
      <c r="B854" s="249" t="s">
        <v>1188</v>
      </c>
      <c r="C854" s="244" t="s">
        <v>54</v>
      </c>
      <c r="D854" s="245"/>
      <c r="E854" s="245">
        <v>45623.0</v>
      </c>
      <c r="F854" s="244"/>
      <c r="G854" s="244"/>
      <c r="H854" s="244"/>
      <c r="I854" s="249" t="s">
        <v>1605</v>
      </c>
    </row>
    <row r="855">
      <c r="A855" s="244">
        <v>993.0</v>
      </c>
      <c r="B855" s="249" t="s">
        <v>1125</v>
      </c>
      <c r="C855" s="244" t="s">
        <v>54</v>
      </c>
      <c r="D855" s="245"/>
      <c r="E855" s="245">
        <v>45588.0</v>
      </c>
      <c r="F855" s="244"/>
      <c r="G855" s="244"/>
      <c r="H855" s="244"/>
      <c r="I855" s="249" t="s">
        <v>1455</v>
      </c>
    </row>
    <row r="856">
      <c r="A856" s="244">
        <v>994.0</v>
      </c>
      <c r="B856" s="249" t="s">
        <v>907</v>
      </c>
      <c r="C856" s="244" t="s">
        <v>54</v>
      </c>
      <c r="D856" s="245"/>
      <c r="E856" s="245">
        <v>45616.0</v>
      </c>
      <c r="F856" s="244"/>
      <c r="G856" s="244"/>
      <c r="H856" s="244"/>
      <c r="I856" s="249" t="s">
        <v>1205</v>
      </c>
    </row>
    <row r="857">
      <c r="A857" s="244">
        <v>995.0</v>
      </c>
      <c r="B857" s="249" t="s">
        <v>429</v>
      </c>
      <c r="C857" s="244" t="s">
        <v>54</v>
      </c>
      <c r="D857" s="245"/>
      <c r="E857" s="245">
        <v>45621.0</v>
      </c>
      <c r="F857" s="244"/>
      <c r="G857" s="244"/>
      <c r="H857" s="244"/>
      <c r="I857" s="249" t="s">
        <v>675</v>
      </c>
    </row>
    <row r="858">
      <c r="A858" s="244">
        <v>996.0</v>
      </c>
      <c r="B858" s="249" t="s">
        <v>484</v>
      </c>
      <c r="C858" s="244" t="s">
        <v>54</v>
      </c>
      <c r="D858" s="245"/>
      <c r="E858" s="245">
        <v>45590.0</v>
      </c>
      <c r="F858" s="244"/>
      <c r="G858" s="244"/>
      <c r="H858" s="244"/>
      <c r="I858" s="249" t="s">
        <v>673</v>
      </c>
    </row>
    <row r="859">
      <c r="A859" s="244">
        <v>997.0</v>
      </c>
      <c r="B859" s="249" t="s">
        <v>1191</v>
      </c>
      <c r="C859" s="244" t="s">
        <v>54</v>
      </c>
      <c r="D859" s="245"/>
      <c r="E859" s="245">
        <v>45636.0</v>
      </c>
      <c r="F859" s="244"/>
      <c r="G859" s="244"/>
      <c r="H859" s="244"/>
      <c r="I859" s="249" t="s">
        <v>675</v>
      </c>
    </row>
    <row r="860">
      <c r="A860" s="244">
        <v>998.0</v>
      </c>
      <c r="B860" s="249" t="s">
        <v>734</v>
      </c>
      <c r="C860" s="244" t="s">
        <v>54</v>
      </c>
      <c r="D860" s="245"/>
      <c r="E860" s="245">
        <v>45623.0</v>
      </c>
      <c r="F860" s="244"/>
      <c r="G860" s="244"/>
      <c r="H860" s="244"/>
      <c r="I860" s="249" t="s">
        <v>875</v>
      </c>
    </row>
    <row r="861">
      <c r="A861" s="244">
        <v>999.0</v>
      </c>
      <c r="B861" s="249" t="s">
        <v>1194</v>
      </c>
      <c r="C861" s="244" t="s">
        <v>54</v>
      </c>
      <c r="D861" s="245"/>
      <c r="E861" s="245">
        <v>45610.0</v>
      </c>
      <c r="F861" s="244"/>
      <c r="G861" s="244"/>
      <c r="H861" s="244"/>
      <c r="I861" s="249" t="s">
        <v>1630</v>
      </c>
    </row>
    <row r="862">
      <c r="A862" s="244">
        <v>1000.0</v>
      </c>
      <c r="B862" s="249" t="s">
        <v>1196</v>
      </c>
      <c r="C862" s="244" t="s">
        <v>54</v>
      </c>
      <c r="D862" s="245"/>
      <c r="E862" s="245">
        <v>45630.0</v>
      </c>
      <c r="F862" s="244"/>
      <c r="G862" s="244"/>
      <c r="H862" s="244"/>
      <c r="I862" s="249" t="s">
        <v>1638</v>
      </c>
    </row>
    <row r="863">
      <c r="A863" s="244">
        <v>1001.0</v>
      </c>
      <c r="B863" s="249" t="s">
        <v>1198</v>
      </c>
      <c r="C863" s="244" t="s">
        <v>54</v>
      </c>
      <c r="D863" s="245"/>
      <c r="E863" s="245">
        <v>45677.0</v>
      </c>
      <c r="F863" s="244"/>
      <c r="G863" s="244"/>
      <c r="H863" s="244"/>
      <c r="I863" s="249" t="s">
        <v>1644</v>
      </c>
    </row>
    <row r="864">
      <c r="A864" s="244">
        <v>1002.0</v>
      </c>
      <c r="B864" s="249" t="s">
        <v>1200</v>
      </c>
      <c r="C864" s="244" t="s">
        <v>54</v>
      </c>
      <c r="D864" s="245"/>
      <c r="E864" s="245">
        <v>45618.0</v>
      </c>
      <c r="F864" s="244"/>
      <c r="G864" s="244"/>
      <c r="H864" s="244"/>
      <c r="I864" s="249" t="s">
        <v>1652</v>
      </c>
    </row>
    <row r="865">
      <c r="A865" s="244">
        <v>1003.0</v>
      </c>
      <c r="B865" s="249" t="s">
        <v>1201</v>
      </c>
      <c r="C865" s="244" t="s">
        <v>54</v>
      </c>
      <c r="D865" s="245"/>
      <c r="E865" s="245">
        <v>45629.0</v>
      </c>
      <c r="F865" s="244"/>
      <c r="G865" s="244"/>
      <c r="H865" s="244"/>
      <c r="I865" s="249" t="s">
        <v>1658</v>
      </c>
    </row>
    <row r="866">
      <c r="A866" s="244">
        <v>1004.0</v>
      </c>
      <c r="B866" s="249" t="s">
        <v>1082</v>
      </c>
      <c r="C866" s="244" t="s">
        <v>54</v>
      </c>
      <c r="D866" s="245"/>
      <c r="E866" s="245">
        <v>45603.0</v>
      </c>
      <c r="F866" s="244"/>
      <c r="G866" s="244"/>
      <c r="H866" s="244"/>
      <c r="I866" s="249" t="s">
        <v>1084</v>
      </c>
    </row>
    <row r="867">
      <c r="A867" s="244">
        <v>1005.0</v>
      </c>
      <c r="B867" s="249" t="s">
        <v>1204</v>
      </c>
      <c r="C867" s="244" t="s">
        <v>54</v>
      </c>
      <c r="D867" s="245"/>
      <c r="E867" s="245">
        <v>45609.0</v>
      </c>
      <c r="F867" s="244"/>
      <c r="G867" s="244"/>
      <c r="H867" s="244"/>
      <c r="I867" s="249" t="s">
        <v>675</v>
      </c>
    </row>
    <row r="868">
      <c r="A868" s="244">
        <v>1006.0</v>
      </c>
      <c r="B868" s="249" t="s">
        <v>1207</v>
      </c>
      <c r="C868" s="244" t="s">
        <v>54</v>
      </c>
      <c r="D868" s="245"/>
      <c r="E868" s="245">
        <v>45629.0</v>
      </c>
      <c r="F868" s="244"/>
      <c r="G868" s="244"/>
      <c r="H868" s="244"/>
      <c r="I868" s="249" t="s">
        <v>1672</v>
      </c>
    </row>
    <row r="869">
      <c r="A869" s="244">
        <v>1007.0</v>
      </c>
      <c r="B869" s="249" t="s">
        <v>1210</v>
      </c>
      <c r="C869" s="244" t="s">
        <v>54</v>
      </c>
      <c r="D869" s="245"/>
      <c r="E869" s="245">
        <v>45632.0</v>
      </c>
      <c r="F869" s="244"/>
      <c r="G869" s="244"/>
      <c r="H869" s="244"/>
      <c r="I869" s="249" t="s">
        <v>1677</v>
      </c>
    </row>
    <row r="870">
      <c r="A870" s="244">
        <v>1008.0</v>
      </c>
      <c r="B870" s="249" t="s">
        <v>936</v>
      </c>
      <c r="C870" s="244" t="s">
        <v>54</v>
      </c>
      <c r="D870" s="245"/>
      <c r="E870" s="245">
        <v>45615.0</v>
      </c>
      <c r="F870" s="244"/>
      <c r="G870" s="244"/>
      <c r="H870" s="244"/>
      <c r="I870" s="249" t="s">
        <v>1253</v>
      </c>
    </row>
    <row r="871">
      <c r="A871" s="244">
        <v>1009.0</v>
      </c>
      <c r="B871" s="249" t="s">
        <v>1212</v>
      </c>
      <c r="C871" s="244" t="s">
        <v>54</v>
      </c>
      <c r="D871" s="245"/>
      <c r="E871" s="245">
        <v>45617.0</v>
      </c>
      <c r="F871" s="244"/>
      <c r="G871" s="244"/>
      <c r="H871" s="244"/>
      <c r="I871" s="249" t="s">
        <v>1687</v>
      </c>
    </row>
    <row r="872">
      <c r="A872" s="244">
        <v>1010.0</v>
      </c>
      <c r="B872" s="249" t="s">
        <v>1114</v>
      </c>
      <c r="C872" s="244" t="s">
        <v>54</v>
      </c>
      <c r="D872" s="245"/>
      <c r="E872" s="245">
        <v>45608.0</v>
      </c>
      <c r="F872" s="244"/>
      <c r="G872" s="244"/>
      <c r="H872" s="244"/>
      <c r="I872" s="249" t="s">
        <v>1442</v>
      </c>
    </row>
    <row r="873">
      <c r="A873" s="244">
        <v>1011.0</v>
      </c>
      <c r="B873" s="249" t="s">
        <v>450</v>
      </c>
      <c r="C873" s="244" t="s">
        <v>54</v>
      </c>
      <c r="D873" s="245"/>
      <c r="E873" s="245">
        <v>45617.0</v>
      </c>
      <c r="F873" s="244"/>
      <c r="G873" s="244"/>
      <c r="H873" s="244"/>
      <c r="I873" s="249" t="s">
        <v>1423</v>
      </c>
    </row>
    <row r="874">
      <c r="A874" s="244">
        <v>1012.0</v>
      </c>
      <c r="B874" s="249" t="s">
        <v>1214</v>
      </c>
      <c r="C874" s="244" t="s">
        <v>54</v>
      </c>
      <c r="D874" s="245"/>
      <c r="E874" s="245">
        <v>45646.0</v>
      </c>
      <c r="F874" s="244"/>
      <c r="G874" s="244"/>
      <c r="H874" s="244"/>
      <c r="I874" s="249" t="s">
        <v>1699</v>
      </c>
    </row>
    <row r="875">
      <c r="A875" s="244">
        <v>1013.0</v>
      </c>
      <c r="B875" s="249" t="s">
        <v>1216</v>
      </c>
      <c r="C875" s="244" t="s">
        <v>54</v>
      </c>
      <c r="D875" s="245"/>
      <c r="E875" s="245">
        <v>45637.0</v>
      </c>
      <c r="F875" s="244"/>
      <c r="G875" s="244"/>
      <c r="H875" s="244"/>
      <c r="I875" s="249" t="s">
        <v>1709</v>
      </c>
    </row>
    <row r="876">
      <c r="A876" s="244">
        <v>1014.0</v>
      </c>
      <c r="B876" s="249" t="s">
        <v>987</v>
      </c>
      <c r="C876" s="244" t="s">
        <v>54</v>
      </c>
      <c r="D876" s="245"/>
      <c r="E876" s="245">
        <v>45638.0</v>
      </c>
      <c r="F876" s="244"/>
      <c r="G876" s="244"/>
      <c r="H876" s="244"/>
      <c r="I876" s="249" t="s">
        <v>1319</v>
      </c>
    </row>
    <row r="877">
      <c r="A877" s="244">
        <v>1015.0</v>
      </c>
      <c r="B877" s="249" t="s">
        <v>1129</v>
      </c>
      <c r="C877" s="244" t="s">
        <v>54</v>
      </c>
      <c r="D877" s="245"/>
      <c r="E877" s="245">
        <v>45621.0</v>
      </c>
      <c r="F877" s="244"/>
      <c r="G877" s="244"/>
      <c r="H877" s="244"/>
      <c r="I877" s="249" t="s">
        <v>1716</v>
      </c>
    </row>
    <row r="878">
      <c r="A878" s="244">
        <v>1016.0</v>
      </c>
      <c r="B878" s="249" t="s">
        <v>1104</v>
      </c>
      <c r="C878" s="244" t="s">
        <v>54</v>
      </c>
      <c r="D878" s="245"/>
      <c r="E878" s="245">
        <v>45616.0</v>
      </c>
      <c r="F878" s="244"/>
      <c r="G878" s="244"/>
      <c r="H878" s="244"/>
      <c r="I878" s="249" t="s">
        <v>1428</v>
      </c>
    </row>
    <row r="879">
      <c r="A879" s="244">
        <v>1017.0</v>
      </c>
      <c r="B879" s="249" t="s">
        <v>412</v>
      </c>
      <c r="C879" s="244" t="s">
        <v>54</v>
      </c>
      <c r="D879" s="245"/>
      <c r="E879" s="245">
        <v>45644.0</v>
      </c>
      <c r="F879" s="244"/>
      <c r="G879" s="244"/>
      <c r="H879" s="244"/>
      <c r="I879" s="249" t="s">
        <v>1338</v>
      </c>
    </row>
    <row r="880">
      <c r="A880" s="244">
        <v>1018.0</v>
      </c>
      <c r="B880" s="249" t="s">
        <v>1222</v>
      </c>
      <c r="C880" s="244" t="s">
        <v>54</v>
      </c>
      <c r="D880" s="245"/>
      <c r="E880" s="245">
        <v>45624.0</v>
      </c>
      <c r="F880" s="244"/>
      <c r="G880" s="244"/>
      <c r="H880" s="244"/>
      <c r="I880" s="249" t="s">
        <v>1727</v>
      </c>
    </row>
    <row r="881">
      <c r="A881" s="244">
        <v>1019.0</v>
      </c>
      <c r="B881" s="249" t="s">
        <v>256</v>
      </c>
      <c r="C881" s="244" t="s">
        <v>54</v>
      </c>
      <c r="D881" s="245"/>
      <c r="E881" s="245">
        <v>45667.0</v>
      </c>
      <c r="F881" s="244"/>
      <c r="G881" s="244"/>
      <c r="H881" s="244"/>
      <c r="I881" s="249" t="s">
        <v>1731</v>
      </c>
    </row>
    <row r="882">
      <c r="A882" s="244">
        <v>1020.0</v>
      </c>
      <c r="B882" s="249" t="s">
        <v>628</v>
      </c>
      <c r="C882" s="244" t="s">
        <v>54</v>
      </c>
      <c r="D882" s="245"/>
      <c r="E882" s="245">
        <v>45643.0</v>
      </c>
      <c r="F882" s="244"/>
      <c r="G882" s="244"/>
      <c r="H882" s="244"/>
      <c r="I882" s="249" t="s">
        <v>735</v>
      </c>
    </row>
    <row r="883">
      <c r="A883" s="244">
        <v>1021.0</v>
      </c>
      <c r="B883" s="249" t="s">
        <v>1226</v>
      </c>
      <c r="C883" s="244" t="s">
        <v>54</v>
      </c>
      <c r="D883" s="245"/>
      <c r="E883" s="245">
        <v>45691.0</v>
      </c>
      <c r="F883" s="244"/>
      <c r="G883" s="244"/>
      <c r="H883" s="244"/>
      <c r="I883" s="249" t="s">
        <v>1737</v>
      </c>
    </row>
    <row r="884">
      <c r="A884" s="244">
        <v>1022.0</v>
      </c>
      <c r="B884" s="249" t="s">
        <v>452</v>
      </c>
      <c r="C884" s="244" t="s">
        <v>54</v>
      </c>
      <c r="D884" s="245"/>
      <c r="E884" s="245">
        <v>45635.0</v>
      </c>
      <c r="F884" s="244"/>
      <c r="G884" s="244"/>
      <c r="H884" s="244"/>
      <c r="I884" s="249" t="s">
        <v>675</v>
      </c>
    </row>
    <row r="885">
      <c r="A885" s="244">
        <v>1023.0</v>
      </c>
      <c r="B885" s="249" t="s">
        <v>1117</v>
      </c>
      <c r="C885" s="244" t="s">
        <v>54</v>
      </c>
      <c r="D885" s="245"/>
      <c r="E885" s="245">
        <v>45637.0</v>
      </c>
      <c r="F885" s="244"/>
      <c r="G885" s="244"/>
      <c r="H885" s="244"/>
      <c r="I885" s="249" t="s">
        <v>1447</v>
      </c>
    </row>
    <row r="886">
      <c r="A886" s="244">
        <v>1024.0</v>
      </c>
      <c r="B886" s="249" t="s">
        <v>642</v>
      </c>
      <c r="C886" s="244" t="s">
        <v>54</v>
      </c>
      <c r="D886" s="245"/>
      <c r="E886" s="245">
        <v>45638.0</v>
      </c>
      <c r="F886" s="244"/>
      <c r="G886" s="244"/>
      <c r="H886" s="244"/>
      <c r="I886" s="249" t="s">
        <v>762</v>
      </c>
    </row>
    <row r="887">
      <c r="A887" s="244">
        <v>1025.0</v>
      </c>
      <c r="B887" s="249" t="s">
        <v>194</v>
      </c>
      <c r="C887" s="244" t="s">
        <v>54</v>
      </c>
      <c r="D887" s="245"/>
      <c r="E887" s="245">
        <v>45642.0</v>
      </c>
      <c r="F887" s="244"/>
      <c r="G887" s="244"/>
      <c r="H887" s="244"/>
      <c r="I887" s="249" t="s">
        <v>1169</v>
      </c>
    </row>
    <row r="888">
      <c r="A888" s="244">
        <v>1026.0</v>
      </c>
      <c r="B888" s="249" t="s">
        <v>605</v>
      </c>
      <c r="C888" s="244" t="s">
        <v>54</v>
      </c>
      <c r="D888" s="245"/>
      <c r="E888" s="245">
        <v>45635.0</v>
      </c>
      <c r="F888" s="244"/>
      <c r="G888" s="244"/>
      <c r="H888" s="244"/>
      <c r="I888" s="249" t="s">
        <v>683</v>
      </c>
    </row>
    <row r="889">
      <c r="A889" s="244">
        <v>1027.0</v>
      </c>
      <c r="B889" s="249" t="s">
        <v>1232</v>
      </c>
      <c r="C889" s="244" t="s">
        <v>54</v>
      </c>
      <c r="D889" s="245"/>
      <c r="E889" s="245">
        <v>45635.0</v>
      </c>
      <c r="F889" s="244"/>
      <c r="G889" s="244"/>
      <c r="H889" s="244"/>
      <c r="I889" s="249" t="s">
        <v>1755</v>
      </c>
    </row>
    <row r="890">
      <c r="A890" s="244">
        <v>1028.0</v>
      </c>
      <c r="B890" s="249" t="s">
        <v>1233</v>
      </c>
      <c r="C890" s="244" t="s">
        <v>54</v>
      </c>
      <c r="D890" s="245"/>
      <c r="E890" s="245">
        <v>45623.0</v>
      </c>
      <c r="F890" s="244"/>
      <c r="G890" s="244"/>
      <c r="H890" s="244"/>
      <c r="I890" s="249" t="s">
        <v>1760</v>
      </c>
    </row>
    <row r="891">
      <c r="A891" s="244">
        <v>1029.0</v>
      </c>
      <c r="B891" s="249" t="s">
        <v>553</v>
      </c>
      <c r="C891" s="244" t="s">
        <v>54</v>
      </c>
      <c r="D891" s="245"/>
      <c r="E891" s="245">
        <v>45685.0</v>
      </c>
      <c r="F891" s="244"/>
      <c r="G891" s="244"/>
      <c r="H891" s="244"/>
      <c r="I891" s="249" t="s">
        <v>1235</v>
      </c>
    </row>
    <row r="892">
      <c r="A892" s="244">
        <v>1030.0</v>
      </c>
      <c r="B892" s="249" t="s">
        <v>973</v>
      </c>
      <c r="C892" s="244" t="s">
        <v>54</v>
      </c>
      <c r="D892" s="245"/>
      <c r="E892" s="245">
        <v>45636.0</v>
      </c>
      <c r="F892" s="244"/>
      <c r="G892" s="244"/>
      <c r="H892" s="244"/>
      <c r="I892" s="249" t="s">
        <v>1299</v>
      </c>
    </row>
    <row r="893">
      <c r="A893" s="244">
        <v>1031.0</v>
      </c>
      <c r="B893" s="249" t="s">
        <v>452</v>
      </c>
      <c r="C893" s="244" t="s">
        <v>54</v>
      </c>
      <c r="D893" s="245"/>
      <c r="E893" s="245">
        <v>45622.0</v>
      </c>
      <c r="F893" s="244"/>
      <c r="G893" s="244"/>
      <c r="H893" s="244"/>
      <c r="I893" s="249" t="s">
        <v>675</v>
      </c>
    </row>
    <row r="894">
      <c r="A894" s="244">
        <v>1032.0</v>
      </c>
      <c r="B894" s="249" t="s">
        <v>1236</v>
      </c>
      <c r="C894" s="244" t="s">
        <v>54</v>
      </c>
      <c r="D894" s="245"/>
      <c r="E894" s="245">
        <v>45622.0</v>
      </c>
      <c r="F894" s="244"/>
      <c r="G894" s="244"/>
      <c r="H894" s="244"/>
      <c r="I894" s="249" t="s">
        <v>675</v>
      </c>
    </row>
    <row r="895">
      <c r="A895" s="244">
        <v>1033.0</v>
      </c>
      <c r="B895" s="249" t="s">
        <v>1239</v>
      </c>
      <c r="C895" s="244" t="s">
        <v>54</v>
      </c>
      <c r="D895" s="245"/>
      <c r="E895" s="245">
        <v>45628.0</v>
      </c>
      <c r="F895" s="244"/>
      <c r="G895" s="244"/>
      <c r="H895" s="244"/>
      <c r="I895" s="249" t="s">
        <v>831</v>
      </c>
    </row>
    <row r="896">
      <c r="A896" s="244">
        <v>1034.0</v>
      </c>
      <c r="B896" s="249" t="s">
        <v>1156</v>
      </c>
      <c r="C896" s="244" t="s">
        <v>54</v>
      </c>
      <c r="D896" s="245"/>
      <c r="E896" s="245">
        <v>45637.0</v>
      </c>
      <c r="F896" s="244"/>
      <c r="G896" s="244"/>
      <c r="H896" s="244"/>
      <c r="I896" s="249" t="s">
        <v>1517</v>
      </c>
    </row>
    <row r="897">
      <c r="A897" s="244">
        <v>1035.0</v>
      </c>
      <c r="B897" s="249" t="s">
        <v>1165</v>
      </c>
      <c r="C897" s="244" t="s">
        <v>54</v>
      </c>
      <c r="D897" s="245"/>
      <c r="E897" s="245">
        <v>45644.0</v>
      </c>
      <c r="F897" s="244"/>
      <c r="G897" s="244"/>
      <c r="H897" s="244"/>
      <c r="I897" s="249" t="s">
        <v>1541</v>
      </c>
    </row>
    <row r="898">
      <c r="A898" s="244">
        <v>1036.0</v>
      </c>
      <c r="B898" s="249" t="s">
        <v>719</v>
      </c>
      <c r="C898" s="244" t="s">
        <v>54</v>
      </c>
      <c r="D898" s="245"/>
      <c r="E898" s="245">
        <v>45635.0</v>
      </c>
      <c r="F898" s="244"/>
      <c r="G898" s="244"/>
      <c r="H898" s="244"/>
      <c r="I898" s="249" t="s">
        <v>853</v>
      </c>
    </row>
    <row r="899">
      <c r="A899" s="244">
        <v>1037.0</v>
      </c>
      <c r="B899" s="249" t="s">
        <v>556</v>
      </c>
      <c r="C899" s="244" t="s">
        <v>54</v>
      </c>
      <c r="D899" s="245"/>
      <c r="E899" s="245"/>
      <c r="F899" s="244"/>
      <c r="G899" s="244"/>
      <c r="H899" s="244"/>
      <c r="I899" s="249" t="s">
        <v>1780</v>
      </c>
    </row>
    <row r="900">
      <c r="A900" s="244">
        <v>1038.0</v>
      </c>
      <c r="B900" s="249" t="s">
        <v>1241</v>
      </c>
      <c r="C900" s="244" t="s">
        <v>54</v>
      </c>
      <c r="D900" s="245"/>
      <c r="E900" s="245">
        <v>45687.0</v>
      </c>
      <c r="F900" s="244"/>
      <c r="G900" s="244"/>
      <c r="H900" s="244"/>
      <c r="I900" s="249" t="s">
        <v>1784</v>
      </c>
    </row>
    <row r="901">
      <c r="A901" s="244">
        <v>1039.0</v>
      </c>
      <c r="B901" s="249" t="s">
        <v>1244</v>
      </c>
      <c r="C901" s="244" t="s">
        <v>54</v>
      </c>
      <c r="D901" s="245"/>
      <c r="E901" s="245">
        <v>45671.0</v>
      </c>
      <c r="F901" s="244"/>
      <c r="G901" s="244"/>
      <c r="H901" s="244"/>
      <c r="I901" s="249" t="s">
        <v>1789</v>
      </c>
    </row>
    <row r="902">
      <c r="A902" s="244">
        <v>1040.0</v>
      </c>
      <c r="B902" s="249" t="s">
        <v>1247</v>
      </c>
      <c r="C902" s="244" t="s">
        <v>54</v>
      </c>
      <c r="D902" s="245"/>
      <c r="E902" s="245">
        <v>45696.0</v>
      </c>
      <c r="F902" s="244"/>
      <c r="G902" s="244"/>
      <c r="H902" s="244"/>
      <c r="I902" s="249" t="s">
        <v>2505</v>
      </c>
    </row>
    <row r="903">
      <c r="A903" s="244">
        <v>1041.0</v>
      </c>
      <c r="B903" s="249" t="s">
        <v>618</v>
      </c>
      <c r="C903" s="244" t="s">
        <v>54</v>
      </c>
      <c r="D903" s="245"/>
      <c r="E903" s="245">
        <v>45680.0</v>
      </c>
      <c r="F903" s="244"/>
      <c r="G903" s="244"/>
      <c r="H903" s="244"/>
      <c r="I903" s="249" t="s">
        <v>715</v>
      </c>
    </row>
    <row r="904">
      <c r="A904" s="244">
        <v>1042.0</v>
      </c>
      <c r="B904" s="249" t="s">
        <v>1249</v>
      </c>
      <c r="C904" s="244" t="s">
        <v>54</v>
      </c>
      <c r="D904" s="245"/>
      <c r="E904" s="245">
        <v>45672.0</v>
      </c>
      <c r="F904" s="244"/>
      <c r="G904" s="244"/>
      <c r="H904" s="244"/>
      <c r="I904" s="249" t="s">
        <v>1802</v>
      </c>
    </row>
    <row r="905">
      <c r="A905" s="244">
        <v>1043.0</v>
      </c>
      <c r="B905" s="249" t="s">
        <v>523</v>
      </c>
      <c r="C905" s="244" t="s">
        <v>54</v>
      </c>
      <c r="D905" s="245"/>
      <c r="E905" s="245">
        <v>45698.0</v>
      </c>
      <c r="F905" s="244"/>
      <c r="G905" s="244"/>
      <c r="H905" s="244"/>
      <c r="I905" s="249" t="s">
        <v>1667</v>
      </c>
    </row>
    <row r="906">
      <c r="A906" s="244">
        <v>1044.0</v>
      </c>
      <c r="B906" s="249" t="s">
        <v>1251</v>
      </c>
      <c r="C906" s="244" t="s">
        <v>54</v>
      </c>
      <c r="D906" s="245"/>
      <c r="E906" s="245">
        <v>45638.0</v>
      </c>
      <c r="F906" s="244"/>
      <c r="G906" s="244"/>
      <c r="H906" s="244"/>
      <c r="I906" s="249" t="s">
        <v>1806</v>
      </c>
    </row>
    <row r="907">
      <c r="A907" s="244">
        <v>1045.0</v>
      </c>
      <c r="B907" s="249" t="s">
        <v>1117</v>
      </c>
      <c r="C907" s="244" t="s">
        <v>54</v>
      </c>
      <c r="D907" s="245"/>
      <c r="E907" s="245">
        <v>45637.0</v>
      </c>
      <c r="F907" s="244"/>
      <c r="G907" s="244"/>
      <c r="H907" s="244"/>
      <c r="I907" s="249" t="s">
        <v>1447</v>
      </c>
    </row>
    <row r="908">
      <c r="A908" s="244">
        <v>1046.0</v>
      </c>
      <c r="B908" s="249" t="s">
        <v>1256</v>
      </c>
      <c r="C908" s="244" t="s">
        <v>54</v>
      </c>
      <c r="D908" s="245"/>
      <c r="E908" s="245">
        <v>45646.0</v>
      </c>
      <c r="F908" s="244"/>
      <c r="G908" s="244"/>
      <c r="H908" s="244"/>
      <c r="I908" s="249" t="s">
        <v>1812</v>
      </c>
    </row>
    <row r="909">
      <c r="A909" s="244">
        <v>1047.0</v>
      </c>
      <c r="B909" s="249" t="s">
        <v>1258</v>
      </c>
      <c r="C909" s="244" t="s">
        <v>54</v>
      </c>
      <c r="D909" s="245"/>
      <c r="E909" s="245">
        <v>45629.0</v>
      </c>
      <c r="F909" s="244"/>
      <c r="G909" s="244"/>
      <c r="H909" s="244"/>
      <c r="I909" s="249" t="s">
        <v>1817</v>
      </c>
    </row>
    <row r="910">
      <c r="A910" s="244">
        <v>1048.0</v>
      </c>
      <c r="B910" s="249" t="s">
        <v>1261</v>
      </c>
      <c r="C910" s="244" t="s">
        <v>54</v>
      </c>
      <c r="D910" s="245"/>
      <c r="E910" s="245">
        <v>45640.0</v>
      </c>
      <c r="F910" s="244"/>
      <c r="G910" s="244"/>
      <c r="H910" s="244"/>
      <c r="I910" s="249" t="s">
        <v>1824</v>
      </c>
    </row>
    <row r="911">
      <c r="A911" s="244">
        <v>1049.0</v>
      </c>
      <c r="B911" s="249" t="s">
        <v>1150</v>
      </c>
      <c r="C911" s="244" t="s">
        <v>54</v>
      </c>
      <c r="D911" s="245"/>
      <c r="E911" s="245">
        <v>45646.0</v>
      </c>
      <c r="F911" s="244"/>
      <c r="G911" s="244"/>
      <c r="H911" s="244"/>
      <c r="I911" s="249" t="s">
        <v>1501</v>
      </c>
    </row>
    <row r="912">
      <c r="A912" s="244">
        <v>1050.0</v>
      </c>
      <c r="B912" s="249" t="s">
        <v>451</v>
      </c>
      <c r="C912" s="244" t="s">
        <v>54</v>
      </c>
      <c r="D912" s="245"/>
      <c r="E912" s="245">
        <v>45671.0</v>
      </c>
      <c r="F912" s="244"/>
      <c r="G912" s="244"/>
      <c r="H912" s="244"/>
      <c r="I912" s="249" t="s">
        <v>1227</v>
      </c>
    </row>
    <row r="913">
      <c r="A913" s="244">
        <v>1051.0</v>
      </c>
      <c r="B913" s="249" t="s">
        <v>697</v>
      </c>
      <c r="C913" s="244" t="s">
        <v>54</v>
      </c>
      <c r="D913" s="245"/>
      <c r="E913" s="245">
        <v>45694.0</v>
      </c>
      <c r="F913" s="244"/>
      <c r="G913" s="244"/>
      <c r="H913" s="244"/>
      <c r="I913" s="249" t="s">
        <v>831</v>
      </c>
    </row>
    <row r="914">
      <c r="A914" s="244">
        <v>1052.0</v>
      </c>
      <c r="B914" s="249" t="s">
        <v>1265</v>
      </c>
      <c r="C914" s="244" t="s">
        <v>54</v>
      </c>
      <c r="D914" s="245"/>
      <c r="E914" s="245">
        <v>45646.0</v>
      </c>
      <c r="F914" s="244"/>
      <c r="G914" s="244"/>
      <c r="H914" s="244"/>
      <c r="I914" s="249" t="s">
        <v>1837</v>
      </c>
    </row>
    <row r="915">
      <c r="A915" s="244">
        <v>1053.0</v>
      </c>
      <c r="B915" s="249" t="s">
        <v>751</v>
      </c>
      <c r="C915" s="244" t="s">
        <v>54</v>
      </c>
      <c r="D915" s="245"/>
      <c r="E915" s="245">
        <v>45693.0</v>
      </c>
      <c r="F915" s="244"/>
      <c r="G915" s="244"/>
      <c r="H915" s="244"/>
      <c r="I915" s="249" t="s">
        <v>891</v>
      </c>
    </row>
    <row r="916">
      <c r="A916" s="244">
        <v>1054.0</v>
      </c>
      <c r="B916" s="249" t="s">
        <v>1267</v>
      </c>
      <c r="C916" s="244" t="s">
        <v>54</v>
      </c>
      <c r="D916" s="245"/>
      <c r="E916" s="245">
        <v>45671.0</v>
      </c>
      <c r="F916" s="244"/>
      <c r="G916" s="244"/>
      <c r="H916" s="244"/>
      <c r="I916" s="249" t="s">
        <v>1843</v>
      </c>
    </row>
    <row r="917">
      <c r="A917" s="244">
        <v>1055.0</v>
      </c>
      <c r="B917" s="249" t="s">
        <v>1268</v>
      </c>
      <c r="C917" s="244" t="s">
        <v>54</v>
      </c>
      <c r="D917" s="245"/>
      <c r="E917" s="245">
        <v>45672.0</v>
      </c>
      <c r="F917" s="244"/>
      <c r="G917" s="244"/>
      <c r="H917" s="244"/>
      <c r="I917" s="249" t="s">
        <v>1850</v>
      </c>
    </row>
    <row r="918">
      <c r="A918" s="244">
        <v>1056.0</v>
      </c>
      <c r="B918" s="249" t="s">
        <v>1270</v>
      </c>
      <c r="C918" s="244" t="s">
        <v>54</v>
      </c>
      <c r="D918" s="245"/>
      <c r="E918" s="245">
        <v>45668.0</v>
      </c>
      <c r="F918" s="244"/>
      <c r="G918" s="244"/>
      <c r="H918" s="244"/>
      <c r="I918" s="249" t="s">
        <v>1240</v>
      </c>
    </row>
    <row r="919">
      <c r="A919" s="244">
        <v>1057.0</v>
      </c>
      <c r="B919" s="249" t="s">
        <v>1272</v>
      </c>
      <c r="C919" s="244" t="s">
        <v>54</v>
      </c>
      <c r="D919" s="245"/>
      <c r="E919" s="245">
        <v>45673.0</v>
      </c>
      <c r="F919" s="244"/>
      <c r="G919" s="244"/>
      <c r="H919" s="244"/>
      <c r="I919" s="249" t="s">
        <v>1859</v>
      </c>
    </row>
    <row r="920">
      <c r="A920" s="244">
        <v>1058.0</v>
      </c>
      <c r="B920" s="249" t="s">
        <v>1265</v>
      </c>
      <c r="C920" s="244" t="s">
        <v>54</v>
      </c>
      <c r="D920" s="245"/>
      <c r="E920" s="245">
        <v>45646.0</v>
      </c>
      <c r="F920" s="244"/>
      <c r="G920" s="244"/>
      <c r="H920" s="244"/>
      <c r="I920" s="249" t="s">
        <v>1837</v>
      </c>
    </row>
    <row r="921">
      <c r="A921" s="244">
        <v>1059.0</v>
      </c>
      <c r="B921" s="249" t="s">
        <v>1274</v>
      </c>
      <c r="C921" s="244" t="s">
        <v>54</v>
      </c>
      <c r="D921" s="245"/>
      <c r="E921" s="245">
        <v>45737.0</v>
      </c>
      <c r="F921" s="244"/>
      <c r="G921" s="244"/>
      <c r="H921" s="244"/>
      <c r="I921" s="249" t="s">
        <v>1863</v>
      </c>
    </row>
    <row r="922">
      <c r="A922" s="244">
        <v>1060.0</v>
      </c>
      <c r="B922" s="249" t="s">
        <v>1277</v>
      </c>
      <c r="C922" s="244" t="s">
        <v>54</v>
      </c>
      <c r="D922" s="245"/>
      <c r="E922" s="245">
        <v>45646.0</v>
      </c>
      <c r="F922" s="244"/>
      <c r="G922" s="244"/>
      <c r="H922" s="244"/>
      <c r="I922" s="249" t="s">
        <v>1866</v>
      </c>
    </row>
    <row r="923">
      <c r="A923" s="244">
        <v>1061.0</v>
      </c>
      <c r="B923" s="249" t="s">
        <v>1145</v>
      </c>
      <c r="C923" s="244" t="s">
        <v>54</v>
      </c>
      <c r="D923" s="245"/>
      <c r="E923" s="245">
        <v>45673.0</v>
      </c>
      <c r="F923" s="244"/>
      <c r="G923" s="244"/>
      <c r="H923" s="244"/>
      <c r="I923" s="249" t="s">
        <v>1488</v>
      </c>
    </row>
    <row r="924">
      <c r="A924" s="244">
        <v>1062.0</v>
      </c>
      <c r="B924" s="249" t="s">
        <v>1277</v>
      </c>
      <c r="C924" s="244" t="s">
        <v>54</v>
      </c>
      <c r="D924" s="245"/>
      <c r="E924" s="245">
        <v>45671.0</v>
      </c>
      <c r="F924" s="244"/>
      <c r="G924" s="244"/>
      <c r="H924" s="244"/>
      <c r="I924" s="249" t="s">
        <v>1866</v>
      </c>
    </row>
    <row r="925">
      <c r="A925" s="244">
        <v>1063.0</v>
      </c>
      <c r="B925" s="249" t="s">
        <v>1280</v>
      </c>
      <c r="C925" s="244" t="s">
        <v>54</v>
      </c>
      <c r="D925" s="245"/>
      <c r="E925" s="245">
        <v>45667.0</v>
      </c>
      <c r="F925" s="244"/>
      <c r="G925" s="244"/>
      <c r="H925" s="244"/>
      <c r="I925" s="249" t="s">
        <v>1876</v>
      </c>
    </row>
    <row r="926">
      <c r="A926" s="244">
        <v>1064.0</v>
      </c>
      <c r="B926" s="249" t="s">
        <v>1281</v>
      </c>
      <c r="C926" s="244" t="s">
        <v>54</v>
      </c>
      <c r="D926" s="245"/>
      <c r="E926" s="245">
        <v>45693.0</v>
      </c>
      <c r="F926" s="244"/>
      <c r="G926" s="244"/>
      <c r="H926" s="244"/>
      <c r="I926" s="249" t="s">
        <v>1882</v>
      </c>
    </row>
    <row r="927">
      <c r="A927" s="244">
        <v>1065.0</v>
      </c>
      <c r="B927" s="249" t="s">
        <v>331</v>
      </c>
      <c r="C927" s="244" t="s">
        <v>54</v>
      </c>
      <c r="D927" s="245"/>
      <c r="E927" s="245">
        <v>45702.0</v>
      </c>
      <c r="F927" s="244"/>
      <c r="G927" s="244"/>
      <c r="H927" s="244"/>
      <c r="I927" s="249" t="s">
        <v>1223</v>
      </c>
    </row>
    <row r="928">
      <c r="A928" s="244">
        <v>1066.0</v>
      </c>
      <c r="B928" s="249" t="s">
        <v>1283</v>
      </c>
      <c r="C928" s="244" t="s">
        <v>54</v>
      </c>
      <c r="D928" s="245"/>
      <c r="E928" s="245">
        <v>45672.0</v>
      </c>
      <c r="F928" s="244"/>
      <c r="G928" s="244"/>
      <c r="H928" s="244"/>
      <c r="I928" s="249" t="s">
        <v>675</v>
      </c>
    </row>
    <row r="929">
      <c r="A929" s="244">
        <v>1067.0</v>
      </c>
      <c r="B929" s="249" t="s">
        <v>1265</v>
      </c>
      <c r="C929" s="244" t="s">
        <v>54</v>
      </c>
      <c r="D929" s="245"/>
      <c r="E929" s="245">
        <v>45667.0</v>
      </c>
      <c r="F929" s="244"/>
      <c r="G929" s="244"/>
      <c r="H929" s="244"/>
      <c r="I929" s="249" t="s">
        <v>1837</v>
      </c>
    </row>
    <row r="930">
      <c r="A930" s="244">
        <v>1068.0</v>
      </c>
      <c r="B930" s="249" t="s">
        <v>596</v>
      </c>
      <c r="C930" s="244" t="s">
        <v>54</v>
      </c>
      <c r="D930" s="245"/>
      <c r="E930" s="245">
        <v>45705.0</v>
      </c>
      <c r="F930" s="244"/>
      <c r="G930" s="244"/>
      <c r="H930" s="244"/>
      <c r="I930" s="249" t="s">
        <v>660</v>
      </c>
    </row>
    <row r="931">
      <c r="A931" s="244">
        <v>1069.0</v>
      </c>
      <c r="B931" s="249" t="s">
        <v>1286</v>
      </c>
      <c r="C931" s="244" t="s">
        <v>54</v>
      </c>
      <c r="D931" s="245"/>
      <c r="E931" s="245">
        <v>45707.0</v>
      </c>
      <c r="F931" s="244"/>
      <c r="G931" s="244"/>
      <c r="H931" s="244"/>
      <c r="I931" s="249" t="s">
        <v>1900</v>
      </c>
    </row>
    <row r="932">
      <c r="A932" s="244">
        <v>1070.0</v>
      </c>
      <c r="B932" s="249" t="s">
        <v>1289</v>
      </c>
      <c r="C932" s="244" t="s">
        <v>54</v>
      </c>
      <c r="D932" s="245"/>
      <c r="E932" s="245">
        <v>45700.0</v>
      </c>
      <c r="F932" s="244"/>
      <c r="G932" s="244"/>
      <c r="H932" s="244"/>
      <c r="I932" s="249" t="s">
        <v>1907</v>
      </c>
    </row>
    <row r="933">
      <c r="A933" s="244">
        <v>1071.0</v>
      </c>
      <c r="B933" s="249" t="s">
        <v>1290</v>
      </c>
      <c r="C933" s="244" t="s">
        <v>54</v>
      </c>
      <c r="D933" s="245"/>
      <c r="E933" s="245">
        <v>45691.0</v>
      </c>
      <c r="F933" s="244"/>
      <c r="G933" s="244"/>
      <c r="H933" s="244"/>
      <c r="I933" s="249" t="s">
        <v>2506</v>
      </c>
    </row>
    <row r="934">
      <c r="A934" s="244">
        <v>1072.0</v>
      </c>
      <c r="B934" s="249" t="s">
        <v>1292</v>
      </c>
      <c r="C934" s="244" t="s">
        <v>54</v>
      </c>
      <c r="D934" s="245"/>
      <c r="E934" s="245">
        <v>45667.0</v>
      </c>
      <c r="F934" s="244"/>
      <c r="G934" s="244"/>
      <c r="H934" s="244"/>
      <c r="I934" s="249" t="s">
        <v>675</v>
      </c>
    </row>
    <row r="935">
      <c r="A935" s="244">
        <v>1073.0</v>
      </c>
      <c r="B935" s="249" t="s">
        <v>1295</v>
      </c>
      <c r="C935" s="244" t="s">
        <v>54</v>
      </c>
      <c r="D935" s="245"/>
      <c r="E935" s="245">
        <v>45680.0</v>
      </c>
      <c r="F935" s="244"/>
      <c r="G935" s="244"/>
      <c r="H935" s="244"/>
      <c r="I935" s="249" t="s">
        <v>1916</v>
      </c>
    </row>
    <row r="936">
      <c r="A936" s="244">
        <v>1074.0</v>
      </c>
      <c r="B936" s="249" t="s">
        <v>1292</v>
      </c>
      <c r="C936" s="244" t="s">
        <v>54</v>
      </c>
      <c r="D936" s="245"/>
      <c r="E936" s="245">
        <v>45680.0</v>
      </c>
      <c r="F936" s="244"/>
      <c r="G936" s="244"/>
      <c r="H936" s="244"/>
      <c r="I936" s="249" t="s">
        <v>675</v>
      </c>
    </row>
    <row r="937">
      <c r="A937" s="244">
        <v>1075.0</v>
      </c>
      <c r="B937" s="249" t="s">
        <v>1297</v>
      </c>
      <c r="C937" s="244" t="s">
        <v>54</v>
      </c>
      <c r="D937" s="245"/>
      <c r="E937" s="245">
        <v>45686.0</v>
      </c>
      <c r="F937" s="244"/>
      <c r="G937" s="244"/>
      <c r="H937" s="244"/>
      <c r="I937" s="249" t="s">
        <v>1922</v>
      </c>
    </row>
    <row r="938">
      <c r="A938" s="244">
        <v>1076.0</v>
      </c>
      <c r="B938" s="249" t="s">
        <v>412</v>
      </c>
      <c r="C938" s="244" t="s">
        <v>54</v>
      </c>
      <c r="D938" s="245"/>
      <c r="E938" s="245">
        <v>45678.0</v>
      </c>
      <c r="F938" s="244"/>
      <c r="G938" s="244"/>
      <c r="H938" s="244"/>
      <c r="I938" s="249" t="s">
        <v>1338</v>
      </c>
    </row>
    <row r="939">
      <c r="A939" s="244">
        <v>1077.0</v>
      </c>
      <c r="B939" s="249" t="s">
        <v>1301</v>
      </c>
      <c r="C939" s="244" t="s">
        <v>54</v>
      </c>
      <c r="D939" s="245"/>
      <c r="E939" s="245">
        <v>45715.0</v>
      </c>
      <c r="F939" s="244"/>
      <c r="G939" s="244"/>
      <c r="H939" s="244"/>
      <c r="I939" s="249" t="s">
        <v>1929</v>
      </c>
    </row>
    <row r="940">
      <c r="A940" s="244">
        <v>1078.0</v>
      </c>
      <c r="B940" s="249" t="s">
        <v>1302</v>
      </c>
      <c r="C940" s="244" t="s">
        <v>54</v>
      </c>
      <c r="D940" s="245"/>
      <c r="E940" s="245">
        <v>45734.0</v>
      </c>
      <c r="F940" s="244"/>
      <c r="G940" s="244"/>
      <c r="H940" s="244"/>
      <c r="I940" s="249" t="s">
        <v>1932</v>
      </c>
    </row>
    <row r="941">
      <c r="A941" s="244">
        <v>1079.0</v>
      </c>
      <c r="B941" s="249" t="s">
        <v>687</v>
      </c>
      <c r="C941" s="244" t="s">
        <v>54</v>
      </c>
      <c r="D941" s="245"/>
      <c r="E941" s="245">
        <v>45726.0</v>
      </c>
      <c r="F941" s="244"/>
      <c r="G941" s="244"/>
      <c r="H941" s="244"/>
      <c r="I941" s="249" t="s">
        <v>817</v>
      </c>
    </row>
    <row r="942">
      <c r="A942" s="244">
        <v>1080.0</v>
      </c>
      <c r="B942" s="249" t="s">
        <v>1306</v>
      </c>
      <c r="C942" s="244" t="s">
        <v>54</v>
      </c>
      <c r="D942" s="245"/>
      <c r="E942" s="245">
        <v>45722.0</v>
      </c>
      <c r="F942" s="244"/>
      <c r="G942" s="244"/>
      <c r="H942" s="244"/>
      <c r="I942" s="249" t="s">
        <v>1938</v>
      </c>
    </row>
    <row r="943">
      <c r="A943" s="244">
        <v>1081.0</v>
      </c>
      <c r="B943" s="249" t="s">
        <v>1309</v>
      </c>
      <c r="C943" s="244" t="s">
        <v>54</v>
      </c>
      <c r="D943" s="245"/>
      <c r="E943" s="245">
        <v>45701.0</v>
      </c>
      <c r="F943" s="244"/>
      <c r="G943" s="244"/>
      <c r="H943" s="244"/>
      <c r="I943" s="249" t="s">
        <v>1942</v>
      </c>
    </row>
    <row r="944">
      <c r="A944" s="244">
        <v>1082.0</v>
      </c>
      <c r="B944" s="249" t="s">
        <v>1311</v>
      </c>
      <c r="C944" s="244" t="s">
        <v>54</v>
      </c>
      <c r="D944" s="245"/>
      <c r="E944" s="245">
        <v>45708.0</v>
      </c>
      <c r="F944" s="244"/>
      <c r="G944" s="244"/>
      <c r="H944" s="244"/>
      <c r="I944" s="249" t="s">
        <v>1945</v>
      </c>
    </row>
    <row r="945">
      <c r="A945" s="244">
        <v>1083.0</v>
      </c>
      <c r="B945" s="249" t="s">
        <v>1316</v>
      </c>
      <c r="C945" s="244" t="s">
        <v>54</v>
      </c>
      <c r="D945" s="245"/>
      <c r="E945" s="245">
        <v>45768.0</v>
      </c>
      <c r="F945" s="244"/>
      <c r="G945" s="244"/>
      <c r="H945" s="244"/>
      <c r="I945" s="249" t="s">
        <v>743</v>
      </c>
    </row>
    <row r="946">
      <c r="A946" s="244">
        <v>1084.0</v>
      </c>
      <c r="B946" s="249" t="s">
        <v>1320</v>
      </c>
      <c r="C946" s="244" t="s">
        <v>54</v>
      </c>
      <c r="D946" s="245"/>
      <c r="E946" s="245">
        <v>45712.0</v>
      </c>
      <c r="F946" s="244"/>
      <c r="G946" s="244"/>
      <c r="H946" s="244"/>
      <c r="I946" s="249" t="s">
        <v>1953</v>
      </c>
    </row>
    <row r="947">
      <c r="A947" s="244">
        <v>1086.0</v>
      </c>
      <c r="B947" s="249" t="s">
        <v>1322</v>
      </c>
      <c r="C947" s="244" t="s">
        <v>54</v>
      </c>
      <c r="D947" s="245"/>
      <c r="E947" s="245">
        <v>45687.0</v>
      </c>
      <c r="F947" s="244"/>
      <c r="G947" s="244"/>
      <c r="H947" s="244"/>
      <c r="I947" s="249" t="s">
        <v>1958</v>
      </c>
    </row>
    <row r="948">
      <c r="A948" s="244">
        <v>1087.0</v>
      </c>
      <c r="B948" s="249" t="s">
        <v>1198</v>
      </c>
      <c r="C948" s="244" t="s">
        <v>54</v>
      </c>
      <c r="D948" s="245"/>
      <c r="E948" s="245">
        <v>45699.0</v>
      </c>
      <c r="F948" s="244"/>
      <c r="G948" s="244"/>
      <c r="H948" s="244"/>
      <c r="I948" s="249" t="s">
        <v>1644</v>
      </c>
    </row>
    <row r="949">
      <c r="A949" s="244">
        <v>1089.0</v>
      </c>
      <c r="B949" s="249" t="s">
        <v>1325</v>
      </c>
      <c r="C949" s="244" t="s">
        <v>54</v>
      </c>
      <c r="D949" s="245"/>
      <c r="E949" s="245">
        <v>45694.0</v>
      </c>
      <c r="F949" s="244"/>
      <c r="G949" s="244"/>
      <c r="H949" s="244"/>
      <c r="I949" s="249" t="s">
        <v>1961</v>
      </c>
    </row>
    <row r="950">
      <c r="A950" s="244">
        <v>1090.0</v>
      </c>
      <c r="B950" s="249" t="s">
        <v>1328</v>
      </c>
      <c r="C950" s="244" t="s">
        <v>54</v>
      </c>
      <c r="D950" s="245"/>
      <c r="E950" s="245">
        <v>45721.0</v>
      </c>
      <c r="F950" s="244"/>
      <c r="G950" s="244"/>
      <c r="H950" s="244"/>
      <c r="I950" s="249" t="s">
        <v>1967</v>
      </c>
    </row>
    <row r="951">
      <c r="A951" s="244">
        <v>1091.0</v>
      </c>
      <c r="B951" s="249" t="s">
        <v>1331</v>
      </c>
      <c r="C951" s="244" t="s">
        <v>54</v>
      </c>
      <c r="D951" s="245"/>
      <c r="E951" s="245">
        <v>45720.0</v>
      </c>
      <c r="F951" s="244"/>
      <c r="G951" s="244"/>
      <c r="H951" s="244"/>
      <c r="I951" s="249" t="s">
        <v>1969</v>
      </c>
    </row>
    <row r="952">
      <c r="A952" s="244">
        <v>1092.0</v>
      </c>
      <c r="B952" s="249" t="s">
        <v>1332</v>
      </c>
      <c r="C952" s="244" t="s">
        <v>54</v>
      </c>
      <c r="D952" s="245"/>
      <c r="E952" s="245">
        <v>45750.0</v>
      </c>
      <c r="F952" s="244"/>
      <c r="G952" s="244"/>
      <c r="H952" s="244"/>
      <c r="I952" s="249" t="s">
        <v>1973</v>
      </c>
    </row>
    <row r="953">
      <c r="A953" s="244">
        <v>1093.0</v>
      </c>
      <c r="B953" s="249" t="s">
        <v>1106</v>
      </c>
      <c r="C953" s="244" t="s">
        <v>54</v>
      </c>
      <c r="D953" s="245"/>
      <c r="E953" s="245">
        <v>45696.0</v>
      </c>
      <c r="F953" s="244"/>
      <c r="G953" s="244"/>
      <c r="H953" s="244"/>
      <c r="I953" s="249" t="s">
        <v>1430</v>
      </c>
    </row>
    <row r="954">
      <c r="A954" s="244">
        <v>1094.0</v>
      </c>
      <c r="B954" s="249" t="s">
        <v>556</v>
      </c>
      <c r="C954" s="244" t="s">
        <v>54</v>
      </c>
      <c r="D954" s="245"/>
      <c r="E954" s="245">
        <v>45701.0</v>
      </c>
      <c r="F954" s="244"/>
      <c r="G954" s="244"/>
      <c r="H954" s="244"/>
      <c r="I954" s="249" t="s">
        <v>1780</v>
      </c>
    </row>
    <row r="955">
      <c r="A955" s="244">
        <v>1095.0</v>
      </c>
      <c r="B955" s="249" t="s">
        <v>426</v>
      </c>
      <c r="C955" s="244" t="s">
        <v>54</v>
      </c>
      <c r="D955" s="245"/>
      <c r="E955" s="245">
        <v>45743.0</v>
      </c>
      <c r="F955" s="244"/>
      <c r="G955" s="244"/>
      <c r="H955" s="244"/>
      <c r="I955" s="249" t="s">
        <v>1369</v>
      </c>
    </row>
    <row r="956">
      <c r="A956" s="244">
        <v>1096.0</v>
      </c>
      <c r="B956" s="249" t="s">
        <v>1337</v>
      </c>
      <c r="C956" s="244" t="s">
        <v>54</v>
      </c>
      <c r="D956" s="245"/>
      <c r="E956" s="245">
        <v>45721.0</v>
      </c>
      <c r="F956" s="244"/>
      <c r="G956" s="244"/>
      <c r="H956" s="244"/>
      <c r="I956" s="249" t="s">
        <v>1982</v>
      </c>
    </row>
    <row r="957">
      <c r="A957" s="244">
        <v>1097.0</v>
      </c>
      <c r="B957" s="249" t="s">
        <v>1340</v>
      </c>
      <c r="C957" s="244" t="s">
        <v>54</v>
      </c>
      <c r="D957" s="245"/>
      <c r="E957" s="245">
        <v>45722.0</v>
      </c>
      <c r="F957" s="244"/>
      <c r="G957" s="244"/>
      <c r="H957" s="244"/>
      <c r="I957" s="249" t="s">
        <v>1987</v>
      </c>
    </row>
    <row r="958">
      <c r="A958" s="244">
        <v>1098.0</v>
      </c>
      <c r="B958" s="249" t="s">
        <v>1322</v>
      </c>
      <c r="C958" s="244" t="s">
        <v>54</v>
      </c>
      <c r="D958" s="245"/>
      <c r="E958" s="245">
        <v>45742.0</v>
      </c>
      <c r="F958" s="244"/>
      <c r="G958" s="244"/>
      <c r="H958" s="244"/>
      <c r="I958" s="249" t="s">
        <v>1958</v>
      </c>
    </row>
    <row r="959">
      <c r="A959" s="244">
        <v>1099.0</v>
      </c>
      <c r="B959" s="249" t="s">
        <v>1340</v>
      </c>
      <c r="C959" s="244" t="s">
        <v>54</v>
      </c>
      <c r="D959" s="245"/>
      <c r="E959" s="245">
        <v>45758.0</v>
      </c>
      <c r="F959" s="244"/>
      <c r="G959" s="244"/>
      <c r="H959" s="244"/>
      <c r="I959" s="249" t="s">
        <v>1987</v>
      </c>
    </row>
    <row r="960">
      <c r="A960" s="244">
        <v>1100.0</v>
      </c>
      <c r="B960" s="249" t="s">
        <v>1345</v>
      </c>
      <c r="C960" s="244" t="s">
        <v>54</v>
      </c>
      <c r="D960" s="245"/>
      <c r="E960" s="245">
        <v>45728.0</v>
      </c>
      <c r="F960" s="244"/>
      <c r="G960" s="244"/>
      <c r="H960" s="244"/>
      <c r="I960" s="249" t="s">
        <v>1992</v>
      </c>
    </row>
    <row r="961">
      <c r="A961" s="244">
        <v>1101.0</v>
      </c>
      <c r="B961" s="249" t="s">
        <v>1347</v>
      </c>
      <c r="C961" s="244" t="s">
        <v>54</v>
      </c>
      <c r="D961" s="245"/>
      <c r="E961" s="245">
        <v>45714.0</v>
      </c>
      <c r="F961" s="244"/>
      <c r="G961" s="244"/>
      <c r="H961" s="244"/>
      <c r="I961" s="249" t="s">
        <v>1995</v>
      </c>
    </row>
    <row r="962">
      <c r="A962" s="244">
        <v>1102.0</v>
      </c>
      <c r="B962" s="249" t="s">
        <v>1350</v>
      </c>
      <c r="C962" s="244" t="s">
        <v>54</v>
      </c>
      <c r="D962" s="245"/>
      <c r="E962" s="245">
        <v>45735.0</v>
      </c>
      <c r="F962" s="244"/>
      <c r="G962" s="244"/>
      <c r="H962" s="244"/>
      <c r="I962" s="249" t="s">
        <v>743</v>
      </c>
    </row>
    <row r="963">
      <c r="A963" s="244">
        <v>1103.0</v>
      </c>
      <c r="B963" s="249" t="s">
        <v>1268</v>
      </c>
      <c r="C963" s="244" t="s">
        <v>54</v>
      </c>
      <c r="D963" s="245"/>
      <c r="E963" s="245">
        <v>45712.0</v>
      </c>
      <c r="F963" s="244"/>
      <c r="G963" s="244"/>
      <c r="H963" s="244"/>
      <c r="I963" s="249" t="s">
        <v>1850</v>
      </c>
    </row>
    <row r="964">
      <c r="A964" s="244">
        <v>1104.0</v>
      </c>
      <c r="B964" s="249" t="s">
        <v>1352</v>
      </c>
      <c r="C964" s="244" t="s">
        <v>54</v>
      </c>
      <c r="D964" s="245"/>
      <c r="E964" s="245">
        <v>45726.0</v>
      </c>
      <c r="F964" s="244"/>
      <c r="G964" s="244"/>
      <c r="H964" s="244"/>
      <c r="I964" s="249" t="s">
        <v>1999</v>
      </c>
    </row>
    <row r="965">
      <c r="A965" s="244">
        <v>1105.0</v>
      </c>
      <c r="B965" s="249" t="s">
        <v>1267</v>
      </c>
      <c r="C965" s="244" t="s">
        <v>54</v>
      </c>
      <c r="D965" s="245"/>
      <c r="E965" s="245">
        <v>45719.0</v>
      </c>
      <c r="F965" s="244"/>
      <c r="G965" s="244"/>
      <c r="H965" s="244"/>
      <c r="I965" s="249" t="s">
        <v>1843</v>
      </c>
    </row>
    <row r="966">
      <c r="A966" s="244">
        <v>1106.0</v>
      </c>
      <c r="B966" s="249" t="s">
        <v>1355</v>
      </c>
      <c r="C966" s="244" t="s">
        <v>54</v>
      </c>
      <c r="D966" s="245"/>
      <c r="E966" s="245">
        <v>45790.0</v>
      </c>
      <c r="F966" s="244"/>
      <c r="G966" s="244"/>
      <c r="H966" s="244"/>
      <c r="I966" s="249" t="s">
        <v>2002</v>
      </c>
    </row>
    <row r="967">
      <c r="A967" s="244">
        <v>1107.0</v>
      </c>
      <c r="B967" s="249" t="s">
        <v>1359</v>
      </c>
      <c r="C967" s="244" t="s">
        <v>54</v>
      </c>
      <c r="D967" s="245"/>
      <c r="E967" s="245">
        <v>45723.0</v>
      </c>
      <c r="F967" s="244"/>
      <c r="G967" s="244"/>
      <c r="H967" s="244"/>
      <c r="I967" s="249" t="s">
        <v>1817</v>
      </c>
    </row>
    <row r="968">
      <c r="A968" s="244">
        <v>1108.0</v>
      </c>
      <c r="B968" s="249" t="s">
        <v>628</v>
      </c>
      <c r="C968" s="244" t="s">
        <v>54</v>
      </c>
      <c r="D968" s="245"/>
      <c r="E968" s="245">
        <v>45719.0</v>
      </c>
      <c r="F968" s="244"/>
      <c r="G968" s="244"/>
      <c r="H968" s="244"/>
      <c r="I968" s="249" t="s">
        <v>735</v>
      </c>
    </row>
    <row r="969">
      <c r="A969" s="244">
        <v>1109.0</v>
      </c>
      <c r="B969" s="249" t="s">
        <v>1311</v>
      </c>
      <c r="C969" s="244" t="s">
        <v>54</v>
      </c>
      <c r="D969" s="245"/>
      <c r="E969" s="245">
        <v>45727.0</v>
      </c>
      <c r="F969" s="244"/>
      <c r="G969" s="244"/>
      <c r="H969" s="244"/>
      <c r="I969" s="249" t="s">
        <v>1945</v>
      </c>
    </row>
    <row r="970">
      <c r="A970" s="244">
        <v>1110.0</v>
      </c>
      <c r="B970" s="249" t="s">
        <v>1363</v>
      </c>
      <c r="C970" s="244" t="s">
        <v>54</v>
      </c>
      <c r="D970" s="245"/>
      <c r="E970" s="245">
        <v>45740.0</v>
      </c>
      <c r="F970" s="244"/>
      <c r="G970" s="244"/>
      <c r="H970" s="244"/>
      <c r="I970" s="249" t="s">
        <v>2007</v>
      </c>
    </row>
    <row r="971">
      <c r="A971" s="244">
        <v>1111.0</v>
      </c>
      <c r="B971" s="249" t="s">
        <v>1366</v>
      </c>
      <c r="C971" s="244" t="s">
        <v>54</v>
      </c>
      <c r="D971" s="245"/>
      <c r="E971" s="245">
        <v>45742.0</v>
      </c>
      <c r="F971" s="244"/>
      <c r="G971" s="244"/>
      <c r="H971" s="244"/>
      <c r="I971" s="249" t="s">
        <v>2009</v>
      </c>
    </row>
    <row r="972">
      <c r="A972" s="244">
        <v>1112.0</v>
      </c>
      <c r="B972" s="249" t="s">
        <v>1368</v>
      </c>
      <c r="C972" s="244" t="s">
        <v>54</v>
      </c>
      <c r="D972" s="245"/>
      <c r="E972" s="245">
        <v>45796.0</v>
      </c>
      <c r="F972" s="244"/>
      <c r="G972" s="244"/>
      <c r="H972" s="244"/>
      <c r="I972" s="249" t="s">
        <v>2012</v>
      </c>
    </row>
    <row r="973">
      <c r="A973" s="244">
        <v>1113.0</v>
      </c>
      <c r="B973" s="249" t="s">
        <v>1371</v>
      </c>
      <c r="C973" s="244" t="s">
        <v>54</v>
      </c>
      <c r="D973" s="245"/>
      <c r="E973" s="245">
        <v>45765.0</v>
      </c>
      <c r="F973" s="244"/>
      <c r="G973" s="244"/>
      <c r="H973" s="244"/>
      <c r="I973" s="249" t="s">
        <v>2015</v>
      </c>
    </row>
    <row r="974">
      <c r="A974" s="244">
        <v>1114.0</v>
      </c>
      <c r="B974" s="249" t="s">
        <v>1373</v>
      </c>
      <c r="C974" s="244" t="s">
        <v>54</v>
      </c>
      <c r="D974" s="245"/>
      <c r="E974" s="245">
        <v>45730.0</v>
      </c>
      <c r="F974" s="244"/>
      <c r="G974" s="244"/>
      <c r="H974" s="244"/>
      <c r="I974" s="249" t="s">
        <v>675</v>
      </c>
    </row>
    <row r="975">
      <c r="A975" s="244">
        <v>1115.0</v>
      </c>
      <c r="B975" s="249" t="s">
        <v>1375</v>
      </c>
      <c r="C975" s="244" t="s">
        <v>54</v>
      </c>
      <c r="D975" s="245"/>
      <c r="E975" s="245">
        <v>45734.0</v>
      </c>
      <c r="F975" s="244"/>
      <c r="G975" s="244"/>
      <c r="H975" s="244"/>
      <c r="I975" s="249" t="s">
        <v>2018</v>
      </c>
    </row>
    <row r="976">
      <c r="A976" s="244">
        <v>1116.0</v>
      </c>
      <c r="B976" s="249" t="s">
        <v>1270</v>
      </c>
      <c r="C976" s="244" t="s">
        <v>54</v>
      </c>
      <c r="D976" s="245"/>
      <c r="E976" s="245">
        <v>45758.0</v>
      </c>
      <c r="F976" s="244"/>
      <c r="G976" s="244"/>
      <c r="H976" s="244"/>
      <c r="I976" s="249" t="s">
        <v>1240</v>
      </c>
    </row>
    <row r="977">
      <c r="A977" s="244">
        <v>1117.0</v>
      </c>
      <c r="B977" s="249" t="s">
        <v>1376</v>
      </c>
      <c r="C977" s="244" t="s">
        <v>54</v>
      </c>
      <c r="D977" s="245"/>
      <c r="E977" s="245">
        <v>45750.0</v>
      </c>
      <c r="F977" s="244"/>
      <c r="G977" s="244"/>
      <c r="H977" s="244"/>
      <c r="I977" s="249" t="s">
        <v>2519</v>
      </c>
    </row>
    <row r="978">
      <c r="A978" s="244">
        <v>1118.0</v>
      </c>
      <c r="B978" s="249" t="s">
        <v>1380</v>
      </c>
      <c r="C978" s="244" t="s">
        <v>54</v>
      </c>
      <c r="D978" s="245"/>
      <c r="E978" s="245">
        <v>45754.0</v>
      </c>
      <c r="F978" s="244"/>
      <c r="G978" s="244"/>
      <c r="H978" s="244"/>
      <c r="I978" s="249" t="s">
        <v>675</v>
      </c>
    </row>
    <row r="979">
      <c r="A979" s="244">
        <v>1119.0</v>
      </c>
      <c r="B979" s="249" t="s">
        <v>460</v>
      </c>
      <c r="C979" s="244" t="s">
        <v>54</v>
      </c>
      <c r="D979" s="245"/>
      <c r="E979" s="245">
        <v>45750.0</v>
      </c>
      <c r="F979" s="244"/>
      <c r="G979" s="244"/>
      <c r="H979" s="244"/>
      <c r="I979" s="249" t="s">
        <v>1394</v>
      </c>
    </row>
    <row r="980">
      <c r="A980" s="244">
        <v>1120.0</v>
      </c>
      <c r="B980" s="249" t="s">
        <v>1383</v>
      </c>
      <c r="C980" s="244" t="s">
        <v>54</v>
      </c>
      <c r="D980" s="245"/>
      <c r="E980" s="245">
        <v>45741.0</v>
      </c>
      <c r="F980" s="244"/>
      <c r="G980" s="244"/>
      <c r="H980" s="244"/>
      <c r="I980" s="249" t="s">
        <v>675</v>
      </c>
    </row>
    <row r="981">
      <c r="A981" s="244">
        <v>1121.0</v>
      </c>
      <c r="B981" s="249" t="s">
        <v>1026</v>
      </c>
      <c r="C981" s="244" t="s">
        <v>54</v>
      </c>
      <c r="D981" s="245"/>
      <c r="E981" s="245">
        <v>45726.0</v>
      </c>
      <c r="F981" s="244"/>
      <c r="G981" s="244"/>
      <c r="H981" s="244"/>
      <c r="I981" s="249" t="s">
        <v>1351</v>
      </c>
    </row>
    <row r="982">
      <c r="A982" s="244">
        <v>1122.0</v>
      </c>
      <c r="B982" s="249" t="s">
        <v>1385</v>
      </c>
      <c r="C982" s="244" t="s">
        <v>54</v>
      </c>
      <c r="D982" s="245"/>
      <c r="E982" s="245">
        <v>45741.0</v>
      </c>
      <c r="F982" s="244"/>
      <c r="G982" s="244"/>
      <c r="H982" s="244"/>
      <c r="I982" s="249" t="s">
        <v>675</v>
      </c>
    </row>
    <row r="983">
      <c r="A983" s="244">
        <v>1123.0</v>
      </c>
      <c r="B983" s="249" t="s">
        <v>1388</v>
      </c>
      <c r="C983" s="244" t="s">
        <v>54</v>
      </c>
      <c r="D983" s="245"/>
      <c r="E983" s="245">
        <v>45747.0</v>
      </c>
      <c r="F983" s="244"/>
      <c r="G983" s="244"/>
      <c r="H983" s="244"/>
      <c r="I983" s="249" t="s">
        <v>2028</v>
      </c>
    </row>
    <row r="984">
      <c r="A984" s="244">
        <v>1124.0</v>
      </c>
      <c r="B984" s="249" t="s">
        <v>1270</v>
      </c>
      <c r="C984" s="244" t="s">
        <v>54</v>
      </c>
      <c r="D984" s="245"/>
      <c r="E984" s="245">
        <v>45758.0</v>
      </c>
      <c r="F984" s="244"/>
      <c r="G984" s="244"/>
      <c r="H984" s="244"/>
      <c r="I984" s="249" t="s">
        <v>1240</v>
      </c>
    </row>
    <row r="985">
      <c r="A985" s="244">
        <v>1125.0</v>
      </c>
      <c r="B985" s="249" t="s">
        <v>1391</v>
      </c>
      <c r="C985" s="244" t="s">
        <v>54</v>
      </c>
      <c r="D985" s="245"/>
      <c r="E985" s="245">
        <v>45761.0</v>
      </c>
      <c r="F985" s="244"/>
      <c r="G985" s="244"/>
      <c r="H985" s="244"/>
      <c r="I985" s="249" t="s">
        <v>2034</v>
      </c>
    </row>
    <row r="986">
      <c r="A986" s="244">
        <v>1126.0</v>
      </c>
      <c r="B986" s="249" t="s">
        <v>1393</v>
      </c>
      <c r="C986" s="244" t="s">
        <v>54</v>
      </c>
      <c r="D986" s="245"/>
      <c r="E986" s="245">
        <v>45770.0</v>
      </c>
      <c r="F986" s="244"/>
      <c r="G986" s="244"/>
      <c r="H986" s="244"/>
      <c r="I986" s="249" t="s">
        <v>2041</v>
      </c>
    </row>
    <row r="987">
      <c r="A987" s="244">
        <v>1127.0</v>
      </c>
      <c r="B987" s="249" t="s">
        <v>1395</v>
      </c>
      <c r="C987" s="244" t="s">
        <v>54</v>
      </c>
      <c r="D987" s="245"/>
      <c r="E987" s="245"/>
      <c r="F987" s="244"/>
      <c r="G987" s="244"/>
      <c r="H987" s="244"/>
      <c r="I987" s="249" t="s">
        <v>675</v>
      </c>
    </row>
    <row r="988">
      <c r="A988" s="244">
        <v>1128.0</v>
      </c>
      <c r="B988" s="249" t="s">
        <v>1397</v>
      </c>
      <c r="C988" s="244" t="s">
        <v>54</v>
      </c>
      <c r="D988" s="245"/>
      <c r="E988" s="245">
        <v>45736.0</v>
      </c>
      <c r="F988" s="244"/>
      <c r="G988" s="244"/>
      <c r="H988" s="244"/>
      <c r="I988" s="249" t="s">
        <v>675</v>
      </c>
    </row>
    <row r="989">
      <c r="A989" s="244">
        <v>1129.0</v>
      </c>
      <c r="B989" s="249" t="s">
        <v>1399</v>
      </c>
      <c r="C989" s="244" t="s">
        <v>54</v>
      </c>
      <c r="D989" s="245"/>
      <c r="E989" s="245">
        <v>45730.0</v>
      </c>
      <c r="F989" s="244"/>
      <c r="G989" s="244"/>
      <c r="H989" s="244"/>
      <c r="I989" s="249" t="s">
        <v>2062</v>
      </c>
    </row>
    <row r="990">
      <c r="A990" s="244">
        <v>1130.0</v>
      </c>
      <c r="B990" s="249" t="s">
        <v>1401</v>
      </c>
      <c r="C990" s="244" t="s">
        <v>54</v>
      </c>
      <c r="D990" s="245"/>
      <c r="E990" s="245">
        <v>45763.0</v>
      </c>
      <c r="F990" s="244"/>
      <c r="G990" s="244"/>
      <c r="H990" s="244"/>
      <c r="I990" s="249" t="s">
        <v>2067</v>
      </c>
    </row>
    <row r="991">
      <c r="A991" s="244">
        <v>1131.0</v>
      </c>
      <c r="B991" s="249" t="s">
        <v>1404</v>
      </c>
      <c r="C991" s="244" t="s">
        <v>54</v>
      </c>
      <c r="D991" s="245"/>
      <c r="E991" s="245">
        <v>45958.0</v>
      </c>
      <c r="F991" s="244"/>
      <c r="G991" s="244"/>
      <c r="H991" s="244"/>
      <c r="I991" s="249" t="s">
        <v>2072</v>
      </c>
    </row>
    <row r="992">
      <c r="A992" s="244">
        <v>1132.0</v>
      </c>
      <c r="B992" s="249" t="s">
        <v>1406</v>
      </c>
      <c r="C992" s="244" t="s">
        <v>54</v>
      </c>
      <c r="D992" s="245"/>
      <c r="E992" s="245">
        <v>45747.0</v>
      </c>
      <c r="F992" s="244"/>
      <c r="G992" s="244"/>
      <c r="H992" s="244"/>
      <c r="I992" s="249" t="s">
        <v>675</v>
      </c>
    </row>
    <row r="993">
      <c r="A993" s="244">
        <v>1133.0</v>
      </c>
      <c r="B993" s="249" t="s">
        <v>1409</v>
      </c>
      <c r="C993" s="244" t="s">
        <v>54</v>
      </c>
      <c r="D993" s="245"/>
      <c r="E993" s="245">
        <v>45764.0</v>
      </c>
      <c r="F993" s="244"/>
      <c r="G993" s="244"/>
      <c r="H993" s="244"/>
      <c r="I993" s="249" t="s">
        <v>2090</v>
      </c>
    </row>
    <row r="994">
      <c r="A994" s="244">
        <v>1134.0</v>
      </c>
      <c r="B994" s="249" t="s">
        <v>1412</v>
      </c>
      <c r="C994" s="244" t="s">
        <v>54</v>
      </c>
      <c r="D994" s="245"/>
      <c r="E994" s="245">
        <v>45765.0</v>
      </c>
      <c r="F994" s="244"/>
      <c r="G994" s="244"/>
      <c r="H994" s="244"/>
      <c r="I994" s="249" t="s">
        <v>2092</v>
      </c>
    </row>
    <row r="995">
      <c r="A995" s="244">
        <v>1135.0</v>
      </c>
      <c r="B995" s="249" t="s">
        <v>1414</v>
      </c>
      <c r="C995" s="244" t="s">
        <v>54</v>
      </c>
      <c r="D995" s="245"/>
      <c r="E995" s="245">
        <v>45755.0</v>
      </c>
      <c r="F995" s="244"/>
      <c r="G995" s="244"/>
      <c r="H995" s="244"/>
      <c r="I995" s="249" t="s">
        <v>2093</v>
      </c>
    </row>
    <row r="996">
      <c r="A996" s="244">
        <v>1136.0</v>
      </c>
      <c r="B996" s="249" t="s">
        <v>941</v>
      </c>
      <c r="C996" s="244" t="s">
        <v>54</v>
      </c>
      <c r="D996" s="245"/>
      <c r="E996" s="245">
        <v>45772.0</v>
      </c>
      <c r="F996" s="244"/>
      <c r="G996" s="244"/>
      <c r="H996" s="244"/>
      <c r="I996" s="249" t="s">
        <v>1260</v>
      </c>
    </row>
    <row r="997">
      <c r="A997" s="244">
        <v>1137.0</v>
      </c>
      <c r="B997" s="249" t="s">
        <v>1416</v>
      </c>
      <c r="C997" s="244" t="s">
        <v>54</v>
      </c>
      <c r="D997" s="245"/>
      <c r="E997" s="245">
        <v>45764.0</v>
      </c>
      <c r="F997" s="244"/>
      <c r="G997" s="244"/>
      <c r="H997" s="244"/>
      <c r="I997" s="249" t="s">
        <v>2094</v>
      </c>
    </row>
    <row r="998">
      <c r="A998" s="244">
        <v>1138.0</v>
      </c>
      <c r="B998" s="249" t="s">
        <v>1419</v>
      </c>
      <c r="C998" s="244" t="s">
        <v>54</v>
      </c>
      <c r="D998" s="245"/>
      <c r="E998" s="245">
        <v>45762.0</v>
      </c>
      <c r="F998" s="244"/>
      <c r="G998" s="244"/>
      <c r="H998" s="244"/>
      <c r="I998" s="249" t="s">
        <v>2095</v>
      </c>
    </row>
    <row r="999">
      <c r="A999" s="244">
        <v>1139.0</v>
      </c>
      <c r="B999" s="249" t="s">
        <v>1422</v>
      </c>
      <c r="C999" s="244" t="s">
        <v>54</v>
      </c>
      <c r="D999" s="245"/>
      <c r="E999" s="245">
        <v>45740.0</v>
      </c>
      <c r="F999" s="244"/>
      <c r="G999" s="244"/>
      <c r="H999" s="244"/>
      <c r="I999" s="249" t="s">
        <v>675</v>
      </c>
    </row>
    <row r="1000">
      <c r="A1000" s="244">
        <v>1140.0</v>
      </c>
      <c r="B1000" s="249" t="s">
        <v>890</v>
      </c>
      <c r="C1000" s="244" t="s">
        <v>54</v>
      </c>
      <c r="D1000" s="245"/>
      <c r="E1000" s="245">
        <v>45772.0</v>
      </c>
      <c r="F1000" s="244"/>
      <c r="G1000" s="244"/>
      <c r="H1000" s="244"/>
      <c r="I1000" s="249" t="s">
        <v>1181</v>
      </c>
    </row>
    <row r="1001">
      <c r="A1001" s="244">
        <v>1141.0</v>
      </c>
      <c r="B1001" s="249" t="s">
        <v>587</v>
      </c>
      <c r="C1001" s="244" t="s">
        <v>54</v>
      </c>
      <c r="D1001" s="245"/>
      <c r="E1001" s="245">
        <v>45736.0</v>
      </c>
      <c r="F1001" s="244"/>
      <c r="G1001" s="244"/>
      <c r="H1001" s="244"/>
      <c r="I1001" s="249" t="s">
        <v>925</v>
      </c>
    </row>
    <row r="1002">
      <c r="A1002" s="244">
        <v>1142.0</v>
      </c>
      <c r="B1002" s="249" t="s">
        <v>1424</v>
      </c>
      <c r="C1002" s="244" t="s">
        <v>54</v>
      </c>
      <c r="D1002" s="245"/>
      <c r="E1002" s="245">
        <v>45765.0</v>
      </c>
      <c r="F1002" s="244"/>
      <c r="G1002" s="244"/>
      <c r="H1002" s="244"/>
      <c r="I1002" s="249" t="s">
        <v>2096</v>
      </c>
    </row>
    <row r="1003">
      <c r="A1003" s="244">
        <v>1143.0</v>
      </c>
      <c r="B1003" s="249" t="s">
        <v>1426</v>
      </c>
      <c r="C1003" s="244" t="s">
        <v>54</v>
      </c>
      <c r="D1003" s="245"/>
      <c r="E1003" s="245">
        <v>45758.0</v>
      </c>
      <c r="F1003" s="244"/>
      <c r="G1003" s="244"/>
      <c r="H1003" s="244"/>
      <c r="I1003" s="249" t="s">
        <v>2097</v>
      </c>
    </row>
    <row r="1004">
      <c r="A1004" s="244">
        <v>1144.0</v>
      </c>
      <c r="B1004" s="249" t="s">
        <v>1427</v>
      </c>
      <c r="C1004" s="244" t="s">
        <v>54</v>
      </c>
      <c r="D1004" s="245"/>
      <c r="E1004" s="245">
        <v>45765.0</v>
      </c>
      <c r="F1004" s="244"/>
      <c r="G1004" s="244"/>
      <c r="H1004" s="244"/>
      <c r="I1004" s="249" t="s">
        <v>675</v>
      </c>
    </row>
    <row r="1005">
      <c r="A1005" s="244">
        <v>1145.0</v>
      </c>
      <c r="B1005" s="249" t="s">
        <v>1395</v>
      </c>
      <c r="C1005" s="244" t="s">
        <v>54</v>
      </c>
      <c r="D1005" s="245"/>
      <c r="E1005" s="245">
        <v>45757.0</v>
      </c>
      <c r="F1005" s="244"/>
      <c r="G1005" s="244"/>
      <c r="H1005" s="244"/>
      <c r="I1005" s="249" t="s">
        <v>675</v>
      </c>
    </row>
    <row r="1006">
      <c r="A1006" s="244">
        <v>1146.0</v>
      </c>
      <c r="B1006" s="249" t="s">
        <v>1431</v>
      </c>
      <c r="C1006" s="244" t="s">
        <v>54</v>
      </c>
      <c r="D1006" s="245"/>
      <c r="E1006" s="245">
        <v>45765.0</v>
      </c>
      <c r="F1006" s="244"/>
      <c r="G1006" s="244"/>
      <c r="H1006" s="244"/>
      <c r="I1006" s="249" t="s">
        <v>675</v>
      </c>
    </row>
    <row r="1007">
      <c r="A1007" s="244">
        <v>1147.0</v>
      </c>
      <c r="B1007" s="249" t="s">
        <v>1433</v>
      </c>
      <c r="C1007" s="244" t="s">
        <v>54</v>
      </c>
      <c r="D1007" s="245"/>
      <c r="E1007" s="245">
        <v>45769.0</v>
      </c>
      <c r="F1007" s="244"/>
      <c r="G1007" s="244"/>
      <c r="H1007" s="244"/>
      <c r="I1007" s="249" t="s">
        <v>675</v>
      </c>
    </row>
    <row r="1008">
      <c r="A1008" s="244">
        <v>1148.0</v>
      </c>
      <c r="B1008" s="249" t="s">
        <v>1435</v>
      </c>
      <c r="C1008" s="244" t="s">
        <v>54</v>
      </c>
      <c r="D1008" s="245"/>
      <c r="E1008" s="245">
        <v>45777.0</v>
      </c>
      <c r="F1008" s="244"/>
      <c r="G1008" s="244"/>
      <c r="H1008" s="244"/>
      <c r="I1008" s="249" t="s">
        <v>675</v>
      </c>
    </row>
    <row r="1009">
      <c r="A1009" s="244">
        <v>1149.0</v>
      </c>
      <c r="B1009" s="249" t="s">
        <v>1436</v>
      </c>
      <c r="C1009" s="244" t="s">
        <v>54</v>
      </c>
      <c r="D1009" s="245"/>
      <c r="E1009" s="245">
        <v>45771.0</v>
      </c>
      <c r="F1009" s="244"/>
      <c r="G1009" s="244"/>
      <c r="H1009" s="244"/>
      <c r="I1009" s="249" t="s">
        <v>675</v>
      </c>
    </row>
    <row r="1010">
      <c r="A1010" s="244">
        <v>1150.0</v>
      </c>
      <c r="B1010" s="249" t="s">
        <v>1440</v>
      </c>
      <c r="C1010" s="244" t="s">
        <v>54</v>
      </c>
      <c r="D1010" s="245"/>
      <c r="E1010" s="245">
        <v>45790.0</v>
      </c>
      <c r="F1010" s="244"/>
      <c r="G1010" s="244"/>
      <c r="H1010" s="244"/>
      <c r="I1010" s="249" t="s">
        <v>675</v>
      </c>
    </row>
    <row r="1011">
      <c r="A1011" s="244">
        <v>1151.0</v>
      </c>
      <c r="B1011" s="249" t="s">
        <v>1443</v>
      </c>
      <c r="C1011" s="244" t="s">
        <v>54</v>
      </c>
      <c r="D1011" s="245"/>
      <c r="E1011" s="245">
        <v>45785.0</v>
      </c>
      <c r="F1011" s="244"/>
      <c r="G1011" s="244"/>
      <c r="H1011" s="244"/>
      <c r="I1011" s="249" t="s">
        <v>2534</v>
      </c>
    </row>
    <row r="1012">
      <c r="A1012" s="244">
        <v>1152.0</v>
      </c>
      <c r="B1012" s="249" t="s">
        <v>1445</v>
      </c>
      <c r="C1012" s="244" t="s">
        <v>54</v>
      </c>
      <c r="D1012" s="245"/>
      <c r="E1012" s="245">
        <v>45807.0</v>
      </c>
      <c r="F1012" s="244"/>
      <c r="G1012" s="244"/>
      <c r="H1012" s="244"/>
      <c r="I1012" s="249" t="s">
        <v>2536</v>
      </c>
    </row>
    <row r="1013">
      <c r="A1013" s="244">
        <v>1153.0</v>
      </c>
      <c r="B1013" s="249" t="s">
        <v>1446</v>
      </c>
      <c r="C1013" s="244" t="s">
        <v>54</v>
      </c>
      <c r="D1013" s="245"/>
      <c r="E1013" s="245">
        <v>45801.0</v>
      </c>
      <c r="F1013" s="244"/>
      <c r="G1013" s="244"/>
      <c r="H1013" s="244"/>
      <c r="I1013" s="249" t="s">
        <v>675</v>
      </c>
    </row>
    <row r="1014">
      <c r="A1014" s="244">
        <v>1154.0</v>
      </c>
      <c r="B1014" s="249" t="s">
        <v>1274</v>
      </c>
      <c r="C1014" s="244" t="s">
        <v>54</v>
      </c>
      <c r="D1014" s="245"/>
      <c r="E1014" s="245">
        <v>45771.0</v>
      </c>
      <c r="F1014" s="244"/>
      <c r="G1014" s="244"/>
      <c r="H1014" s="244"/>
      <c r="I1014" s="249" t="s">
        <v>1863</v>
      </c>
    </row>
    <row r="1015">
      <c r="A1015" s="244">
        <v>1155.0</v>
      </c>
      <c r="B1015" s="249" t="s">
        <v>1449</v>
      </c>
      <c r="C1015" s="244" t="s">
        <v>54</v>
      </c>
      <c r="D1015" s="245"/>
      <c r="E1015" s="245">
        <v>45778.0</v>
      </c>
      <c r="F1015" s="244"/>
      <c r="G1015" s="244"/>
      <c r="H1015" s="244"/>
      <c r="I1015" s="249" t="s">
        <v>675</v>
      </c>
    </row>
    <row r="1016">
      <c r="A1016" s="244">
        <v>1156.0</v>
      </c>
      <c r="B1016" s="249" t="s">
        <v>1450</v>
      </c>
      <c r="C1016" s="244" t="s">
        <v>54</v>
      </c>
      <c r="D1016" s="245"/>
      <c r="E1016" s="245">
        <v>45811.0</v>
      </c>
      <c r="F1016" s="244"/>
      <c r="G1016" s="244"/>
      <c r="H1016" s="244"/>
      <c r="I1016" s="249" t="s">
        <v>675</v>
      </c>
    </row>
    <row r="1017">
      <c r="A1017" s="244">
        <v>1157.0</v>
      </c>
      <c r="B1017" s="249" t="s">
        <v>1452</v>
      </c>
      <c r="C1017" s="244" t="s">
        <v>54</v>
      </c>
      <c r="D1017" s="245"/>
      <c r="E1017" s="245">
        <v>45761.0</v>
      </c>
      <c r="F1017" s="244"/>
      <c r="G1017" s="244"/>
      <c r="H1017" s="244"/>
      <c r="I1017" s="249" t="s">
        <v>675</v>
      </c>
    </row>
    <row r="1018">
      <c r="A1018" s="244">
        <v>1158.0</v>
      </c>
      <c r="B1018" s="249" t="s">
        <v>1453</v>
      </c>
      <c r="C1018" s="244" t="s">
        <v>54</v>
      </c>
      <c r="D1018" s="245"/>
      <c r="E1018" s="245">
        <v>45777.0</v>
      </c>
      <c r="F1018" s="244"/>
      <c r="G1018" s="244"/>
      <c r="H1018" s="244"/>
      <c r="I1018" s="249" t="s">
        <v>675</v>
      </c>
    </row>
    <row r="1019">
      <c r="A1019" s="244">
        <v>1159.0</v>
      </c>
      <c r="B1019" s="249" t="s">
        <v>787</v>
      </c>
      <c r="C1019" s="244" t="s">
        <v>54</v>
      </c>
      <c r="D1019" s="245"/>
      <c r="E1019" s="245">
        <v>45770.0</v>
      </c>
      <c r="F1019" s="244"/>
      <c r="G1019" s="244"/>
      <c r="H1019" s="244"/>
      <c r="I1019" s="249" t="s">
        <v>939</v>
      </c>
    </row>
    <row r="1020">
      <c r="A1020" s="244">
        <v>1160.0</v>
      </c>
      <c r="B1020" s="249" t="s">
        <v>1458</v>
      </c>
      <c r="C1020" s="244" t="s">
        <v>54</v>
      </c>
      <c r="D1020" s="245"/>
      <c r="E1020" s="245">
        <v>45853.0</v>
      </c>
      <c r="F1020" s="244"/>
      <c r="G1020" s="244"/>
      <c r="H1020" s="244"/>
      <c r="I1020" s="249" t="s">
        <v>675</v>
      </c>
    </row>
    <row r="1021">
      <c r="A1021" s="244">
        <v>1161.0</v>
      </c>
      <c r="B1021" s="249" t="s">
        <v>1461</v>
      </c>
      <c r="C1021" s="244" t="s">
        <v>54</v>
      </c>
      <c r="D1021" s="245"/>
      <c r="E1021" s="245">
        <v>45763.0</v>
      </c>
      <c r="F1021" s="244"/>
      <c r="G1021" s="244"/>
      <c r="H1021" s="244"/>
      <c r="I1021" s="249" t="s">
        <v>675</v>
      </c>
    </row>
    <row r="1022">
      <c r="A1022" s="244">
        <v>1162.0</v>
      </c>
      <c r="B1022" s="249" t="s">
        <v>1462</v>
      </c>
      <c r="C1022" s="244" t="s">
        <v>54</v>
      </c>
      <c r="D1022" s="245"/>
      <c r="E1022" s="245">
        <v>45804.0</v>
      </c>
      <c r="F1022" s="244"/>
      <c r="G1022" s="244"/>
      <c r="H1022" s="244"/>
      <c r="I1022" s="249" t="s">
        <v>2546</v>
      </c>
    </row>
    <row r="1023">
      <c r="A1023" s="244">
        <v>1163.0</v>
      </c>
      <c r="B1023" s="249" t="s">
        <v>1464</v>
      </c>
      <c r="C1023" s="244" t="s">
        <v>54</v>
      </c>
      <c r="D1023" s="245"/>
      <c r="E1023" s="245">
        <v>45772.0</v>
      </c>
      <c r="F1023" s="244"/>
      <c r="G1023" s="244"/>
      <c r="H1023" s="244"/>
      <c r="I1023" s="249" t="s">
        <v>675</v>
      </c>
    </row>
    <row r="1024">
      <c r="A1024" s="244">
        <v>1164.0</v>
      </c>
      <c r="B1024" s="249" t="s">
        <v>1466</v>
      </c>
      <c r="C1024" s="244" t="s">
        <v>54</v>
      </c>
      <c r="D1024" s="245"/>
      <c r="E1024" s="245">
        <v>45818.0</v>
      </c>
      <c r="F1024" s="244"/>
      <c r="G1024" s="244"/>
      <c r="H1024" s="244"/>
      <c r="I1024" s="249" t="s">
        <v>2099</v>
      </c>
    </row>
    <row r="1025">
      <c r="A1025" s="244">
        <v>1165.0</v>
      </c>
      <c r="B1025" s="249" t="s">
        <v>860</v>
      </c>
      <c r="C1025" s="244" t="s">
        <v>54</v>
      </c>
      <c r="D1025" s="245"/>
      <c r="E1025" s="245">
        <v>45790.0</v>
      </c>
      <c r="F1025" s="244"/>
      <c r="G1025" s="244"/>
      <c r="H1025" s="244"/>
      <c r="I1025" s="249" t="s">
        <v>1122</v>
      </c>
    </row>
    <row r="1026">
      <c r="A1026" s="244">
        <v>1166.0</v>
      </c>
      <c r="B1026" s="249" t="s">
        <v>1470</v>
      </c>
      <c r="C1026" s="244" t="s">
        <v>54</v>
      </c>
      <c r="D1026" s="245"/>
      <c r="E1026" s="245">
        <v>45964.0</v>
      </c>
      <c r="F1026" s="244"/>
      <c r="G1026" s="244"/>
      <c r="H1026" s="244"/>
      <c r="I1026" s="249" t="s">
        <v>675</v>
      </c>
    </row>
    <row r="1027">
      <c r="A1027" s="244">
        <v>1167.0</v>
      </c>
      <c r="B1027" s="249" t="s">
        <v>1472</v>
      </c>
      <c r="C1027" s="244" t="s">
        <v>54</v>
      </c>
      <c r="D1027" s="245"/>
      <c r="E1027" s="245">
        <v>45779.0</v>
      </c>
      <c r="F1027" s="244"/>
      <c r="G1027" s="244"/>
      <c r="H1027" s="244"/>
      <c r="I1027" s="249" t="s">
        <v>2100</v>
      </c>
    </row>
    <row r="1028">
      <c r="A1028" s="244">
        <v>1168.0</v>
      </c>
      <c r="B1028" s="249" t="s">
        <v>1475</v>
      </c>
      <c r="C1028" s="244" t="s">
        <v>54</v>
      </c>
      <c r="D1028" s="245"/>
      <c r="E1028" s="245">
        <v>45776.0</v>
      </c>
      <c r="F1028" s="244"/>
      <c r="G1028" s="244"/>
      <c r="H1028" s="244"/>
      <c r="I1028" s="249" t="s">
        <v>1455</v>
      </c>
    </row>
    <row r="1029">
      <c r="A1029" s="244">
        <v>1169.0</v>
      </c>
      <c r="B1029" s="249" t="s">
        <v>1477</v>
      </c>
      <c r="C1029" s="244" t="s">
        <v>54</v>
      </c>
      <c r="D1029" s="245"/>
      <c r="E1029" s="245">
        <v>45775.0</v>
      </c>
      <c r="F1029" s="244"/>
      <c r="G1029" s="244"/>
      <c r="H1029" s="244"/>
      <c r="I1029" s="249" t="s">
        <v>2101</v>
      </c>
    </row>
    <row r="1030">
      <c r="A1030" s="244">
        <v>1170.0</v>
      </c>
      <c r="B1030" s="249" t="s">
        <v>1478</v>
      </c>
      <c r="C1030" s="244" t="s">
        <v>54</v>
      </c>
      <c r="D1030" s="245"/>
      <c r="E1030" s="245">
        <v>45790.0</v>
      </c>
      <c r="F1030" s="244"/>
      <c r="G1030" s="244"/>
      <c r="H1030" s="244"/>
      <c r="I1030" s="249" t="s">
        <v>2102</v>
      </c>
    </row>
    <row r="1031">
      <c r="A1031" s="244">
        <v>1171.0</v>
      </c>
      <c r="B1031" s="249" t="s">
        <v>1481</v>
      </c>
      <c r="C1031" s="244" t="s">
        <v>54</v>
      </c>
      <c r="D1031" s="245"/>
      <c r="E1031" s="245">
        <v>45790.0</v>
      </c>
      <c r="F1031" s="244"/>
      <c r="G1031" s="244"/>
      <c r="H1031" s="244"/>
      <c r="I1031" s="249" t="s">
        <v>2103</v>
      </c>
    </row>
    <row r="1032">
      <c r="A1032" s="244">
        <v>1172.0</v>
      </c>
      <c r="B1032" s="249" t="s">
        <v>1482</v>
      </c>
      <c r="C1032" s="244" t="s">
        <v>54</v>
      </c>
      <c r="D1032" s="245"/>
      <c r="E1032" s="245">
        <v>45867.0</v>
      </c>
      <c r="F1032" s="244"/>
      <c r="G1032" s="244"/>
      <c r="H1032" s="244"/>
      <c r="I1032" s="249" t="s">
        <v>675</v>
      </c>
    </row>
    <row r="1033">
      <c r="A1033" s="244">
        <v>1173.0</v>
      </c>
      <c r="B1033" s="249" t="s">
        <v>1485</v>
      </c>
      <c r="C1033" s="244" t="s">
        <v>54</v>
      </c>
      <c r="D1033" s="245"/>
      <c r="E1033" s="245">
        <v>45791.0</v>
      </c>
      <c r="F1033" s="244"/>
      <c r="G1033" s="244"/>
      <c r="H1033" s="244"/>
      <c r="I1033" s="249" t="s">
        <v>2104</v>
      </c>
    </row>
    <row r="1034">
      <c r="A1034" s="244">
        <v>1174.0</v>
      </c>
      <c r="B1034" s="249" t="s">
        <v>1487</v>
      </c>
      <c r="C1034" s="244" t="s">
        <v>54</v>
      </c>
      <c r="D1034" s="245"/>
      <c r="E1034" s="245">
        <v>45782.0</v>
      </c>
      <c r="F1034" s="244"/>
      <c r="G1034" s="244"/>
      <c r="H1034" s="244"/>
      <c r="I1034" s="249" t="s">
        <v>2105</v>
      </c>
    </row>
    <row r="1035">
      <c r="A1035" s="244">
        <v>1175.0</v>
      </c>
      <c r="B1035" s="249" t="s">
        <v>1490</v>
      </c>
      <c r="C1035" s="244" t="s">
        <v>54</v>
      </c>
      <c r="D1035" s="245"/>
      <c r="E1035" s="245" t="s">
        <v>2871</v>
      </c>
      <c r="F1035" s="244"/>
      <c r="G1035" s="244"/>
      <c r="H1035" s="244"/>
      <c r="I1035" s="249" t="s">
        <v>675</v>
      </c>
    </row>
    <row r="1036">
      <c r="A1036" s="244">
        <v>1176.0</v>
      </c>
      <c r="B1036" s="249" t="s">
        <v>1492</v>
      </c>
      <c r="C1036" s="244" t="s">
        <v>54</v>
      </c>
      <c r="D1036" s="245"/>
      <c r="E1036" s="245">
        <v>45785.0</v>
      </c>
      <c r="F1036" s="244"/>
      <c r="G1036" s="244"/>
      <c r="H1036" s="244"/>
      <c r="I1036" s="249" t="s">
        <v>2106</v>
      </c>
    </row>
    <row r="1037">
      <c r="A1037" s="244">
        <v>1177.0</v>
      </c>
      <c r="B1037" s="244" t="s">
        <v>1494</v>
      </c>
      <c r="C1037" s="244" t="s">
        <v>54</v>
      </c>
      <c r="D1037" s="245"/>
      <c r="E1037" s="245">
        <v>45825.0</v>
      </c>
      <c r="F1037" s="244"/>
      <c r="G1037" s="244"/>
      <c r="H1037" s="244"/>
      <c r="I1037" s="244" t="s">
        <v>2557</v>
      </c>
    </row>
    <row r="1038">
      <c r="A1038" s="244">
        <v>1178.0</v>
      </c>
      <c r="B1038" s="244" t="s">
        <v>1495</v>
      </c>
      <c r="C1038" s="244" t="s">
        <v>54</v>
      </c>
      <c r="D1038" s="245"/>
      <c r="E1038" s="245">
        <v>45778.0</v>
      </c>
      <c r="F1038" s="244"/>
      <c r="G1038" s="244"/>
      <c r="H1038" s="244"/>
      <c r="I1038" s="244"/>
    </row>
    <row r="1039">
      <c r="A1039" s="244">
        <v>1179.0</v>
      </c>
      <c r="B1039" s="244" t="s">
        <v>1496</v>
      </c>
      <c r="C1039" s="244" t="s">
        <v>54</v>
      </c>
      <c r="D1039" s="245"/>
      <c r="E1039" s="245">
        <v>45855.0</v>
      </c>
      <c r="F1039" s="244"/>
      <c r="G1039" s="244"/>
      <c r="H1039" s="244"/>
      <c r="I1039" s="244"/>
    </row>
    <row r="1040">
      <c r="A1040" s="244">
        <v>1180.0</v>
      </c>
      <c r="B1040" s="244" t="s">
        <v>1497</v>
      </c>
      <c r="C1040" s="244" t="s">
        <v>54</v>
      </c>
      <c r="D1040" s="245"/>
      <c r="E1040" s="245">
        <v>45779.0</v>
      </c>
      <c r="F1040" s="244"/>
      <c r="G1040" s="244"/>
      <c r="H1040" s="244"/>
      <c r="I1040" s="244"/>
    </row>
    <row r="1041">
      <c r="A1041" s="244">
        <v>1181.0</v>
      </c>
      <c r="B1041" s="244" t="s">
        <v>1498</v>
      </c>
      <c r="C1041" s="244" t="s">
        <v>54</v>
      </c>
      <c r="D1041" s="245"/>
      <c r="E1041" s="245">
        <v>45778.0</v>
      </c>
      <c r="F1041" s="244"/>
      <c r="G1041" s="244"/>
      <c r="H1041" s="244"/>
      <c r="I1041" s="244"/>
    </row>
    <row r="1042">
      <c r="A1042" s="244">
        <v>1182.0</v>
      </c>
      <c r="B1042" s="244" t="s">
        <v>1499</v>
      </c>
      <c r="C1042" s="244" t="s">
        <v>54</v>
      </c>
      <c r="D1042" s="245"/>
      <c r="E1042" s="245">
        <v>45786.0</v>
      </c>
      <c r="F1042" s="244"/>
      <c r="G1042" s="244"/>
      <c r="H1042" s="244"/>
      <c r="I1042" s="244" t="s">
        <v>2110</v>
      </c>
    </row>
    <row r="1043">
      <c r="A1043" s="244">
        <v>1183.0</v>
      </c>
      <c r="B1043" s="244" t="s">
        <v>1500</v>
      </c>
      <c r="C1043" s="244" t="s">
        <v>54</v>
      </c>
      <c r="D1043" s="245"/>
      <c r="E1043" s="245">
        <v>45779.0</v>
      </c>
      <c r="F1043" s="244"/>
      <c r="G1043" s="244"/>
      <c r="H1043" s="244"/>
      <c r="I1043" s="244"/>
    </row>
    <row r="1044">
      <c r="A1044" s="244">
        <v>1184.0</v>
      </c>
      <c r="B1044" s="244" t="s">
        <v>1503</v>
      </c>
      <c r="C1044" s="244" t="s">
        <v>54</v>
      </c>
      <c r="D1044" s="245"/>
      <c r="E1044" s="245">
        <v>45813.0</v>
      </c>
      <c r="F1044" s="244"/>
      <c r="G1044" s="244"/>
      <c r="H1044" s="244"/>
      <c r="I1044" s="244" t="s">
        <v>2112</v>
      </c>
    </row>
    <row r="1045">
      <c r="A1045" s="244">
        <v>1185.0</v>
      </c>
      <c r="B1045" s="244" t="s">
        <v>1498</v>
      </c>
      <c r="C1045" s="244" t="s">
        <v>54</v>
      </c>
      <c r="D1045" s="245"/>
      <c r="E1045" s="245">
        <v>45779.0</v>
      </c>
      <c r="F1045" s="244"/>
      <c r="G1045" s="244"/>
      <c r="H1045" s="244"/>
      <c r="I1045" s="244" t="s">
        <v>2109</v>
      </c>
    </row>
    <row r="1046">
      <c r="A1046" s="244">
        <v>1186.0</v>
      </c>
      <c r="B1046" s="244" t="s">
        <v>1504</v>
      </c>
      <c r="C1046" s="244" t="s">
        <v>54</v>
      </c>
      <c r="D1046" s="245"/>
      <c r="E1046" s="245">
        <v>45826.0</v>
      </c>
      <c r="F1046" s="244"/>
      <c r="G1046" s="244"/>
      <c r="H1046" s="244"/>
      <c r="I1046" s="244" t="s">
        <v>2114</v>
      </c>
    </row>
    <row r="1047">
      <c r="A1047" s="244">
        <v>1187.0</v>
      </c>
      <c r="B1047" s="244" t="s">
        <v>1505</v>
      </c>
      <c r="C1047" s="244" t="s">
        <v>54</v>
      </c>
      <c r="D1047" s="245"/>
      <c r="E1047" s="245">
        <v>45794.0</v>
      </c>
      <c r="F1047" s="244"/>
      <c r="G1047" s="244"/>
      <c r="H1047" s="244"/>
      <c r="I1047" s="246" t="s">
        <v>2116</v>
      </c>
    </row>
    <row r="1048">
      <c r="A1048" s="244">
        <v>1187.0</v>
      </c>
      <c r="B1048" s="244" t="s">
        <v>1505</v>
      </c>
      <c r="C1048" s="244" t="s">
        <v>54</v>
      </c>
      <c r="D1048" s="245"/>
      <c r="E1048" s="245">
        <v>45808.0</v>
      </c>
      <c r="F1048" s="244"/>
      <c r="G1048" s="244"/>
      <c r="H1048" s="244"/>
      <c r="I1048" s="244" t="s">
        <v>2116</v>
      </c>
    </row>
    <row r="1049">
      <c r="A1049" s="244">
        <v>1188.0</v>
      </c>
      <c r="B1049" s="244" t="s">
        <v>1507</v>
      </c>
      <c r="C1049" s="244" t="s">
        <v>54</v>
      </c>
      <c r="D1049" s="245"/>
      <c r="E1049" s="245">
        <v>45784.0</v>
      </c>
      <c r="F1049" s="244"/>
      <c r="G1049" s="244"/>
      <c r="H1049" s="244"/>
      <c r="I1049" s="246"/>
    </row>
    <row r="1050">
      <c r="A1050" s="244">
        <v>1189.0</v>
      </c>
      <c r="B1050" s="244" t="s">
        <v>1509</v>
      </c>
      <c r="C1050" s="244" t="s">
        <v>54</v>
      </c>
      <c r="D1050" s="245"/>
      <c r="E1050" s="245">
        <v>45808.0</v>
      </c>
      <c r="F1050" s="244"/>
      <c r="G1050" s="244"/>
      <c r="H1050" s="244"/>
      <c r="I1050" s="244" t="s">
        <v>2560</v>
      </c>
    </row>
    <row r="1051">
      <c r="A1051" s="244">
        <v>1190.0</v>
      </c>
      <c r="B1051" s="244" t="s">
        <v>1510</v>
      </c>
      <c r="C1051" s="244" t="s">
        <v>54</v>
      </c>
      <c r="D1051" s="245"/>
      <c r="E1051" s="245">
        <v>45827.0</v>
      </c>
      <c r="F1051" s="244"/>
      <c r="G1051" s="244"/>
      <c r="H1051" s="244"/>
      <c r="I1051" s="244" t="s">
        <v>2118</v>
      </c>
    </row>
    <row r="1052">
      <c r="A1052" s="244">
        <v>1191.0</v>
      </c>
      <c r="B1052" s="244" t="s">
        <v>1512</v>
      </c>
      <c r="C1052" s="244" t="s">
        <v>54</v>
      </c>
      <c r="D1052" s="245"/>
      <c r="E1052" s="245">
        <v>45799.0</v>
      </c>
      <c r="F1052" s="244"/>
      <c r="G1052" s="244"/>
      <c r="H1052" s="244"/>
      <c r="I1052" s="244" t="s">
        <v>620</v>
      </c>
    </row>
    <row r="1053">
      <c r="A1053" s="244">
        <v>1192.0</v>
      </c>
      <c r="B1053" s="244" t="s">
        <v>1514</v>
      </c>
      <c r="C1053" s="244" t="s">
        <v>54</v>
      </c>
      <c r="D1053" s="245"/>
      <c r="E1053" s="245">
        <v>45796.0</v>
      </c>
      <c r="F1053" s="244"/>
      <c r="G1053" s="244"/>
      <c r="H1053" s="244"/>
      <c r="I1053" s="244"/>
    </row>
    <row r="1054">
      <c r="A1054" s="244">
        <v>1193.0</v>
      </c>
      <c r="B1054" s="244" t="s">
        <v>1515</v>
      </c>
      <c r="C1054" s="244" t="s">
        <v>54</v>
      </c>
      <c r="D1054" s="245"/>
      <c r="E1054" s="245">
        <v>45834.0</v>
      </c>
      <c r="F1054" s="244"/>
      <c r="G1054" s="244"/>
      <c r="H1054" s="244"/>
      <c r="I1054" s="244" t="s">
        <v>2119</v>
      </c>
    </row>
    <row r="1055">
      <c r="A1055" s="244">
        <v>1194.0</v>
      </c>
      <c r="B1055" s="244" t="s">
        <v>1516</v>
      </c>
      <c r="C1055" s="244" t="s">
        <v>54</v>
      </c>
      <c r="D1055" s="245"/>
      <c r="E1055" s="245">
        <v>45812.0</v>
      </c>
      <c r="F1055" s="244"/>
      <c r="G1055" s="244"/>
      <c r="H1055" s="244"/>
      <c r="I1055" s="244" t="s">
        <v>2120</v>
      </c>
    </row>
    <row r="1056">
      <c r="A1056" s="244">
        <v>1195.0</v>
      </c>
      <c r="B1056" s="244" t="s">
        <v>239</v>
      </c>
      <c r="C1056" s="244" t="s">
        <v>54</v>
      </c>
      <c r="D1056" s="245"/>
      <c r="E1056" s="245">
        <v>45820.0</v>
      </c>
      <c r="F1056" s="244"/>
      <c r="G1056" s="244"/>
      <c r="H1056" s="244"/>
      <c r="I1056" s="244" t="s">
        <v>2121</v>
      </c>
    </row>
    <row r="1057">
      <c r="A1057" s="244">
        <v>1196.0</v>
      </c>
      <c r="B1057" s="244" t="s">
        <v>1518</v>
      </c>
      <c r="C1057" s="244" t="s">
        <v>54</v>
      </c>
      <c r="D1057" s="245"/>
      <c r="E1057" s="245">
        <v>45792.0</v>
      </c>
      <c r="F1057" s="244"/>
      <c r="G1057" s="244"/>
      <c r="H1057" s="244"/>
      <c r="I1057" s="244" t="s">
        <v>2562</v>
      </c>
    </row>
    <row r="1058">
      <c r="A1058" s="244">
        <v>1197.0</v>
      </c>
      <c r="B1058" s="244" t="s">
        <v>1520</v>
      </c>
      <c r="C1058" s="244" t="s">
        <v>54</v>
      </c>
      <c r="D1058" s="245"/>
      <c r="E1058" s="245">
        <v>45813.0</v>
      </c>
      <c r="F1058" s="244"/>
      <c r="G1058" s="244"/>
      <c r="H1058" s="244"/>
      <c r="I1058" s="244" t="s">
        <v>2123</v>
      </c>
    </row>
    <row r="1059">
      <c r="A1059" s="244">
        <v>1198.0</v>
      </c>
      <c r="B1059" s="244" t="s">
        <v>1521</v>
      </c>
      <c r="C1059" s="244" t="s">
        <v>54</v>
      </c>
      <c r="D1059" s="245"/>
      <c r="E1059" s="245">
        <v>45794.0</v>
      </c>
      <c r="F1059" s="244"/>
      <c r="G1059" s="244"/>
      <c r="H1059" s="244"/>
      <c r="I1059" s="244" t="s">
        <v>2124</v>
      </c>
    </row>
    <row r="1060">
      <c r="A1060" s="244">
        <v>1199.0</v>
      </c>
      <c r="B1060" s="244" t="s">
        <v>1522</v>
      </c>
      <c r="C1060" s="244" t="s">
        <v>54</v>
      </c>
      <c r="D1060" s="245"/>
      <c r="E1060" s="245">
        <v>45812.0</v>
      </c>
      <c r="F1060" s="244"/>
      <c r="G1060" s="244"/>
      <c r="H1060" s="244"/>
      <c r="I1060" s="244" t="s">
        <v>2130</v>
      </c>
    </row>
    <row r="1061">
      <c r="A1061" s="244">
        <v>1200.0</v>
      </c>
      <c r="B1061" s="244" t="s">
        <v>1523</v>
      </c>
      <c r="C1061" s="244" t="s">
        <v>54</v>
      </c>
      <c r="D1061" s="245"/>
      <c r="E1061" s="245">
        <v>45847.0</v>
      </c>
      <c r="F1061" s="244"/>
      <c r="G1061" s="244"/>
      <c r="H1061" s="244"/>
      <c r="I1061" s="244" t="s">
        <v>2564</v>
      </c>
    </row>
    <row r="1062">
      <c r="A1062" s="244">
        <v>1201.0</v>
      </c>
      <c r="B1062" s="244" t="s">
        <v>1524</v>
      </c>
      <c r="C1062" s="244" t="s">
        <v>54</v>
      </c>
      <c r="D1062" s="245"/>
      <c r="E1062" s="245">
        <v>45824.0</v>
      </c>
      <c r="F1062" s="244"/>
      <c r="G1062" s="244"/>
      <c r="H1062" s="244"/>
      <c r="I1062" s="244" t="s">
        <v>2133</v>
      </c>
    </row>
    <row r="1063">
      <c r="A1063" s="244">
        <v>1202.0</v>
      </c>
      <c r="B1063" s="244" t="s">
        <v>1525</v>
      </c>
      <c r="C1063" s="244" t="s">
        <v>54</v>
      </c>
      <c r="D1063" s="245"/>
      <c r="E1063" s="245">
        <v>45826.0</v>
      </c>
      <c r="F1063" s="244"/>
      <c r="G1063" s="244"/>
      <c r="H1063" s="244"/>
      <c r="I1063" s="244"/>
    </row>
    <row r="1064">
      <c r="A1064" s="244">
        <v>1203.0</v>
      </c>
      <c r="B1064" s="244" t="s">
        <v>1526</v>
      </c>
      <c r="C1064" s="244" t="s">
        <v>54</v>
      </c>
      <c r="D1064" s="245"/>
      <c r="E1064" s="245">
        <v>45819.0</v>
      </c>
      <c r="F1064" s="244"/>
      <c r="G1064" s="244"/>
      <c r="H1064" s="244"/>
      <c r="I1064" s="244" t="s">
        <v>2127</v>
      </c>
    </row>
    <row r="1065">
      <c r="A1065" s="244">
        <v>1204.0</v>
      </c>
      <c r="B1065" s="244" t="s">
        <v>1527</v>
      </c>
      <c r="C1065" s="244" t="s">
        <v>54</v>
      </c>
      <c r="D1065" s="245"/>
      <c r="E1065" s="245">
        <v>45820.0</v>
      </c>
      <c r="F1065" s="244"/>
      <c r="G1065" s="244"/>
      <c r="H1065" s="244"/>
      <c r="I1065" s="244"/>
    </row>
    <row r="1066">
      <c r="A1066" s="244">
        <v>1205.0</v>
      </c>
      <c r="B1066" s="244" t="s">
        <v>1529</v>
      </c>
      <c r="C1066" s="244" t="s">
        <v>54</v>
      </c>
      <c r="D1066" s="245"/>
      <c r="E1066" s="245">
        <v>45808.0</v>
      </c>
      <c r="F1066" s="244"/>
      <c r="G1066" s="244"/>
      <c r="H1066" s="244"/>
      <c r="I1066" s="244" t="s">
        <v>2134</v>
      </c>
    </row>
    <row r="1067">
      <c r="A1067" s="244">
        <v>1206.0</v>
      </c>
      <c r="B1067" s="244" t="s">
        <v>1530</v>
      </c>
      <c r="C1067" s="244" t="s">
        <v>54</v>
      </c>
      <c r="D1067" s="245"/>
      <c r="E1067" s="245">
        <v>45944.0</v>
      </c>
      <c r="F1067" s="244"/>
      <c r="G1067" s="244"/>
      <c r="H1067" s="244"/>
      <c r="I1067" s="244"/>
    </row>
    <row r="1068">
      <c r="A1068" s="244">
        <v>1207.0</v>
      </c>
      <c r="B1068" s="244" t="s">
        <v>1531</v>
      </c>
      <c r="C1068" s="244" t="s">
        <v>54</v>
      </c>
      <c r="D1068" s="245"/>
      <c r="E1068" s="245">
        <v>45798.0</v>
      </c>
      <c r="F1068" s="244"/>
      <c r="G1068" s="244"/>
      <c r="H1068" s="244"/>
      <c r="I1068" s="244" t="s">
        <v>2136</v>
      </c>
    </row>
    <row r="1069">
      <c r="A1069" s="244">
        <v>1208.0</v>
      </c>
      <c r="B1069" s="244" t="s">
        <v>1533</v>
      </c>
      <c r="C1069" s="244" t="s">
        <v>54</v>
      </c>
      <c r="D1069" s="245"/>
      <c r="E1069" s="245">
        <v>45996.0</v>
      </c>
      <c r="F1069" s="244"/>
      <c r="G1069" s="244"/>
      <c r="H1069" s="244"/>
      <c r="I1069" s="244" t="s">
        <v>2137</v>
      </c>
    </row>
    <row r="1070">
      <c r="A1070" s="244">
        <v>1209.0</v>
      </c>
      <c r="B1070" s="244" t="s">
        <v>1534</v>
      </c>
      <c r="C1070" s="244" t="s">
        <v>54</v>
      </c>
      <c r="D1070" s="245"/>
      <c r="E1070" s="245">
        <v>45834.0</v>
      </c>
      <c r="F1070" s="244"/>
      <c r="G1070" s="244"/>
      <c r="H1070" s="244"/>
      <c r="I1070" s="244" t="s">
        <v>2138</v>
      </c>
    </row>
    <row r="1071">
      <c r="A1071" s="244">
        <v>1210.0</v>
      </c>
      <c r="B1071" s="244" t="s">
        <v>1535</v>
      </c>
      <c r="C1071" s="244" t="s">
        <v>54</v>
      </c>
      <c r="D1071" s="245"/>
      <c r="E1071" s="245">
        <v>45852.0</v>
      </c>
      <c r="F1071" s="244"/>
      <c r="G1071" s="244"/>
      <c r="H1071" s="244"/>
      <c r="I1071" s="244" t="s">
        <v>2139</v>
      </c>
    </row>
    <row r="1072">
      <c r="A1072" s="244">
        <v>1211.0</v>
      </c>
      <c r="B1072" s="244" t="s">
        <v>1536</v>
      </c>
      <c r="C1072" s="244" t="s">
        <v>54</v>
      </c>
      <c r="D1072" s="245"/>
      <c r="E1072" s="245">
        <v>45943.0</v>
      </c>
      <c r="F1072" s="244"/>
      <c r="G1072" s="244"/>
      <c r="H1072" s="244"/>
      <c r="I1072" s="244" t="s">
        <v>2140</v>
      </c>
    </row>
    <row r="1073">
      <c r="A1073" s="244">
        <v>1212.0</v>
      </c>
      <c r="B1073" s="244" t="s">
        <v>1537</v>
      </c>
      <c r="C1073" s="244" t="s">
        <v>54</v>
      </c>
      <c r="D1073" s="245"/>
      <c r="E1073" s="245">
        <v>45909.0</v>
      </c>
      <c r="F1073" s="244"/>
      <c r="G1073" s="244"/>
      <c r="H1073" s="244"/>
      <c r="I1073" s="244" t="s">
        <v>2141</v>
      </c>
    </row>
    <row r="1074">
      <c r="A1074" s="244">
        <v>1213.0</v>
      </c>
      <c r="B1074" s="244" t="s">
        <v>1539</v>
      </c>
      <c r="C1074" s="244" t="s">
        <v>54</v>
      </c>
      <c r="D1074" s="245"/>
      <c r="E1074" s="245">
        <v>45859.0</v>
      </c>
      <c r="F1074" s="244"/>
      <c r="G1074" s="244"/>
      <c r="H1074" s="244"/>
      <c r="I1074" s="244" t="s">
        <v>2568</v>
      </c>
    </row>
    <row r="1075">
      <c r="A1075" s="244">
        <v>1214.0</v>
      </c>
      <c r="B1075" s="244" t="s">
        <v>1540</v>
      </c>
      <c r="C1075" s="244" t="s">
        <v>54</v>
      </c>
      <c r="D1075" s="245"/>
      <c r="E1075" s="245">
        <v>45838.0</v>
      </c>
      <c r="F1075" s="244"/>
      <c r="G1075" s="244"/>
      <c r="H1075" s="244"/>
      <c r="I1075" s="244" t="s">
        <v>2142</v>
      </c>
    </row>
    <row r="1076">
      <c r="A1076" s="244">
        <v>1215.0</v>
      </c>
      <c r="B1076" s="244" t="s">
        <v>1332</v>
      </c>
      <c r="C1076" s="244" t="s">
        <v>54</v>
      </c>
      <c r="D1076" s="245"/>
      <c r="E1076" s="245">
        <v>45805.0</v>
      </c>
      <c r="F1076" s="244"/>
      <c r="G1076" s="244"/>
      <c r="H1076" s="244"/>
      <c r="I1076" s="244" t="s">
        <v>1973</v>
      </c>
    </row>
    <row r="1077">
      <c r="A1077" s="244">
        <v>1216.0</v>
      </c>
      <c r="B1077" s="244" t="s">
        <v>1542</v>
      </c>
      <c r="C1077" s="244" t="s">
        <v>54</v>
      </c>
      <c r="D1077" s="245"/>
      <c r="E1077" s="245">
        <v>45834.0</v>
      </c>
      <c r="F1077" s="244"/>
      <c r="G1077" s="244"/>
      <c r="H1077" s="244"/>
      <c r="I1077" s="244" t="s">
        <v>2144</v>
      </c>
    </row>
    <row r="1078">
      <c r="A1078" s="244">
        <v>1217.0</v>
      </c>
      <c r="B1078" s="244" t="s">
        <v>1543</v>
      </c>
      <c r="C1078" s="244" t="s">
        <v>54</v>
      </c>
      <c r="D1078" s="245"/>
      <c r="E1078" s="245">
        <v>45818.0</v>
      </c>
      <c r="F1078" s="244"/>
      <c r="G1078" s="244"/>
      <c r="H1078" s="244"/>
      <c r="I1078" s="244" t="s">
        <v>2145</v>
      </c>
    </row>
    <row r="1079">
      <c r="A1079" s="244">
        <v>1218.0</v>
      </c>
      <c r="B1079" s="244" t="s">
        <v>1544</v>
      </c>
      <c r="C1079" s="244" t="s">
        <v>54</v>
      </c>
      <c r="D1079" s="245"/>
      <c r="E1079" s="245">
        <v>45838.0</v>
      </c>
      <c r="F1079" s="244"/>
      <c r="G1079" s="244"/>
      <c r="H1079" s="244"/>
      <c r="I1079" s="244" t="s">
        <v>2146</v>
      </c>
    </row>
    <row r="1080">
      <c r="A1080" s="244">
        <v>1219.0</v>
      </c>
      <c r="B1080" s="244" t="s">
        <v>1545</v>
      </c>
      <c r="C1080" s="244" t="s">
        <v>54</v>
      </c>
      <c r="D1080" s="245"/>
      <c r="E1080" s="245">
        <v>45839.0</v>
      </c>
      <c r="F1080" s="244"/>
      <c r="G1080" s="244"/>
      <c r="H1080" s="244"/>
      <c r="I1080" s="244" t="s">
        <v>2163</v>
      </c>
    </row>
    <row r="1081">
      <c r="A1081" s="244">
        <v>1220.0</v>
      </c>
      <c r="B1081" s="244" t="s">
        <v>1546</v>
      </c>
      <c r="C1081" s="244" t="s">
        <v>54</v>
      </c>
      <c r="D1081" s="245"/>
      <c r="E1081" s="245">
        <v>45859.0</v>
      </c>
      <c r="F1081" s="244"/>
      <c r="G1081" s="244"/>
      <c r="H1081" s="244"/>
      <c r="I1081" s="244" t="s">
        <v>2147</v>
      </c>
    </row>
    <row r="1082">
      <c r="A1082" s="244">
        <v>1221.0</v>
      </c>
      <c r="B1082" s="244" t="s">
        <v>1549</v>
      </c>
      <c r="C1082" s="244" t="s">
        <v>54</v>
      </c>
      <c r="D1082" s="245"/>
      <c r="E1082" s="245">
        <v>45826.0</v>
      </c>
      <c r="F1082" s="244"/>
      <c r="G1082" s="244"/>
      <c r="H1082" s="244"/>
      <c r="I1082" s="244" t="s">
        <v>2149</v>
      </c>
    </row>
    <row r="1083">
      <c r="A1083" s="244">
        <v>1222.0</v>
      </c>
      <c r="B1083" s="244" t="s">
        <v>1550</v>
      </c>
      <c r="C1083" s="244" t="s">
        <v>54</v>
      </c>
      <c r="D1083" s="245"/>
      <c r="E1083" s="245">
        <v>45846.0</v>
      </c>
      <c r="F1083" s="244"/>
      <c r="G1083" s="244"/>
      <c r="H1083" s="244"/>
      <c r="I1083" s="244" t="s">
        <v>2150</v>
      </c>
    </row>
    <row r="1084">
      <c r="A1084" s="244">
        <v>1224.0</v>
      </c>
      <c r="B1084" s="244" t="s">
        <v>1551</v>
      </c>
      <c r="C1084" s="244" t="s">
        <v>54</v>
      </c>
      <c r="D1084" s="245"/>
      <c r="E1084" s="245">
        <v>45832.0</v>
      </c>
      <c r="F1084" s="244"/>
      <c r="G1084" s="244"/>
      <c r="H1084" s="244"/>
      <c r="I1084" s="244" t="s">
        <v>2152</v>
      </c>
    </row>
    <row r="1085">
      <c r="A1085" s="244">
        <v>1225.0</v>
      </c>
      <c r="B1085" s="244" t="s">
        <v>1552</v>
      </c>
      <c r="C1085" s="244" t="s">
        <v>54</v>
      </c>
      <c r="D1085" s="245"/>
      <c r="E1085" s="245">
        <v>45826.0</v>
      </c>
      <c r="F1085" s="244"/>
      <c r="G1085" s="244"/>
      <c r="H1085" s="244"/>
      <c r="I1085" s="244" t="s">
        <v>2154</v>
      </c>
    </row>
    <row r="1086">
      <c r="A1086" s="244">
        <v>1226.0</v>
      </c>
      <c r="B1086" s="244" t="s">
        <v>1554</v>
      </c>
      <c r="C1086" s="244" t="s">
        <v>54</v>
      </c>
      <c r="D1086" s="245"/>
      <c r="E1086" s="245">
        <v>45896.0</v>
      </c>
      <c r="F1086" s="244"/>
      <c r="G1086" s="244"/>
      <c r="H1086" s="244"/>
      <c r="I1086" s="244" t="s">
        <v>2155</v>
      </c>
    </row>
    <row r="1087">
      <c r="A1087" s="244">
        <v>1227.0</v>
      </c>
      <c r="B1087" s="244" t="s">
        <v>1555</v>
      </c>
      <c r="C1087" s="244" t="s">
        <v>54</v>
      </c>
      <c r="D1087" s="245"/>
      <c r="E1087" s="245">
        <v>45845.0</v>
      </c>
      <c r="F1087" s="244"/>
      <c r="G1087" s="244"/>
      <c r="H1087" s="244"/>
      <c r="I1087" s="244" t="s">
        <v>2156</v>
      </c>
    </row>
    <row r="1088">
      <c r="A1088" s="244">
        <v>1228.0</v>
      </c>
      <c r="B1088" s="244" t="s">
        <v>1557</v>
      </c>
      <c r="C1088" s="244" t="s">
        <v>54</v>
      </c>
      <c r="D1088" s="245"/>
      <c r="E1088" s="245">
        <v>45932.0</v>
      </c>
      <c r="F1088" s="244"/>
      <c r="G1088" s="244"/>
      <c r="H1088" s="244"/>
      <c r="I1088" s="244" t="s">
        <v>2157</v>
      </c>
    </row>
    <row r="1089">
      <c r="A1089" s="244">
        <v>1229.0</v>
      </c>
      <c r="B1089" s="244" t="s">
        <v>1558</v>
      </c>
      <c r="C1089" s="244" t="s">
        <v>54</v>
      </c>
      <c r="D1089" s="245"/>
      <c r="E1089" s="245">
        <v>45890.0</v>
      </c>
      <c r="F1089" s="244"/>
      <c r="G1089" s="244"/>
      <c r="H1089" s="244"/>
      <c r="I1089" s="244" t="s">
        <v>2158</v>
      </c>
    </row>
    <row r="1090">
      <c r="A1090" s="244">
        <v>1230.0</v>
      </c>
      <c r="B1090" s="244" t="s">
        <v>1559</v>
      </c>
      <c r="C1090" s="244" t="s">
        <v>54</v>
      </c>
      <c r="D1090" s="245"/>
      <c r="E1090" s="245">
        <v>45852.0</v>
      </c>
      <c r="F1090" s="244"/>
      <c r="G1090" s="244"/>
      <c r="H1090" s="244"/>
      <c r="I1090" s="244" t="s">
        <v>2159</v>
      </c>
    </row>
    <row r="1091">
      <c r="A1091" s="244">
        <v>1231.0</v>
      </c>
      <c r="B1091" s="244" t="s">
        <v>209</v>
      </c>
      <c r="C1091" s="244" t="s">
        <v>54</v>
      </c>
      <c r="D1091" s="245"/>
      <c r="E1091" s="245">
        <v>45873.0</v>
      </c>
      <c r="F1091" s="244"/>
      <c r="G1091" s="244"/>
      <c r="H1091" s="244"/>
      <c r="I1091" s="244" t="s">
        <v>2160</v>
      </c>
    </row>
    <row r="1092">
      <c r="A1092" s="244">
        <v>1232.0</v>
      </c>
      <c r="B1092" s="244" t="s">
        <v>1562</v>
      </c>
      <c r="C1092" s="244" t="s">
        <v>54</v>
      </c>
      <c r="D1092" s="245"/>
      <c r="E1092" s="245">
        <v>45848.0</v>
      </c>
      <c r="F1092" s="244"/>
      <c r="G1092" s="244"/>
      <c r="H1092" s="244"/>
      <c r="I1092" s="244"/>
    </row>
    <row r="1093">
      <c r="A1093" s="244">
        <v>1233.0</v>
      </c>
      <c r="B1093" s="244" t="s">
        <v>1563</v>
      </c>
      <c r="C1093" s="244" t="s">
        <v>54</v>
      </c>
      <c r="D1093" s="245"/>
      <c r="E1093" s="245">
        <v>45882.0</v>
      </c>
      <c r="F1093" s="244"/>
      <c r="G1093" s="244"/>
      <c r="H1093" s="244"/>
      <c r="I1093" s="244"/>
    </row>
    <row r="1094">
      <c r="A1094" s="244">
        <v>1234.0</v>
      </c>
      <c r="B1094" s="244" t="s">
        <v>1564</v>
      </c>
      <c r="C1094" s="244" t="s">
        <v>54</v>
      </c>
      <c r="D1094" s="245"/>
      <c r="E1094" s="245">
        <v>45861.0</v>
      </c>
      <c r="F1094" s="244"/>
      <c r="G1094" s="244"/>
      <c r="H1094" s="244"/>
      <c r="I1094" s="244"/>
    </row>
    <row r="1095">
      <c r="A1095" s="244">
        <v>1235.0</v>
      </c>
      <c r="B1095" s="244" t="s">
        <v>1565</v>
      </c>
      <c r="C1095" s="244" t="s">
        <v>54</v>
      </c>
      <c r="D1095" s="245"/>
      <c r="E1095" s="245">
        <v>45915.0</v>
      </c>
      <c r="F1095" s="244"/>
      <c r="G1095" s="244"/>
      <c r="H1095" s="244"/>
      <c r="I1095" s="244" t="s">
        <v>2161</v>
      </c>
    </row>
    <row r="1096">
      <c r="A1096" s="244">
        <v>1236.0</v>
      </c>
      <c r="B1096" s="244" t="s">
        <v>1567</v>
      </c>
      <c r="C1096" s="244" t="s">
        <v>54</v>
      </c>
      <c r="D1096" s="245"/>
      <c r="E1096" s="245">
        <v>45827.0</v>
      </c>
      <c r="F1096" s="244"/>
      <c r="G1096" s="244"/>
      <c r="H1096" s="244"/>
      <c r="I1096" s="244" t="s">
        <v>2162</v>
      </c>
    </row>
    <row r="1097">
      <c r="A1097" s="244">
        <v>1237.0</v>
      </c>
      <c r="B1097" s="244" t="s">
        <v>1568</v>
      </c>
      <c r="C1097" s="244" t="s">
        <v>54</v>
      </c>
      <c r="D1097" s="245"/>
      <c r="E1097" s="245">
        <v>45839.0</v>
      </c>
      <c r="F1097" s="244"/>
      <c r="G1097" s="244"/>
      <c r="H1097" s="244"/>
      <c r="I1097" s="244" t="s">
        <v>2163</v>
      </c>
    </row>
    <row r="1098">
      <c r="A1098" s="244">
        <v>1238.0</v>
      </c>
      <c r="B1098" s="244" t="s">
        <v>1570</v>
      </c>
      <c r="C1098" s="244" t="s">
        <v>54</v>
      </c>
      <c r="D1098" s="245"/>
      <c r="E1098" s="245">
        <v>45925.0</v>
      </c>
      <c r="F1098" s="244"/>
      <c r="G1098" s="244"/>
      <c r="H1098" s="244"/>
      <c r="I1098" s="244" t="s">
        <v>2164</v>
      </c>
    </row>
    <row r="1099">
      <c r="A1099" s="244">
        <v>1239.0</v>
      </c>
      <c r="B1099" s="244" t="s">
        <v>1571</v>
      </c>
      <c r="C1099" s="244" t="s">
        <v>54</v>
      </c>
      <c r="D1099" s="245"/>
      <c r="E1099" s="245">
        <v>45828.0</v>
      </c>
      <c r="F1099" s="244"/>
      <c r="G1099" s="244"/>
      <c r="H1099" s="244"/>
      <c r="I1099" s="244" t="s">
        <v>2165</v>
      </c>
    </row>
    <row r="1100">
      <c r="A1100" s="244">
        <v>1240.0</v>
      </c>
      <c r="B1100" s="244" t="s">
        <v>1572</v>
      </c>
      <c r="C1100" s="244" t="s">
        <v>54</v>
      </c>
      <c r="D1100" s="245"/>
      <c r="E1100" s="245">
        <v>45831.0</v>
      </c>
      <c r="F1100" s="244"/>
      <c r="G1100" s="244"/>
      <c r="H1100" s="244"/>
      <c r="I1100" s="244" t="s">
        <v>2166</v>
      </c>
    </row>
    <row r="1101">
      <c r="A1101" s="244">
        <v>1241.0</v>
      </c>
      <c r="B1101" s="244" t="s">
        <v>1573</v>
      </c>
      <c r="C1101" s="244" t="s">
        <v>54</v>
      </c>
      <c r="D1101" s="245"/>
      <c r="E1101" s="245"/>
      <c r="F1101" s="244"/>
      <c r="G1101" s="244"/>
      <c r="H1101" s="244"/>
      <c r="I1101" s="244"/>
    </row>
    <row r="1102">
      <c r="A1102" s="244">
        <v>1242.0</v>
      </c>
      <c r="B1102" s="244" t="s">
        <v>1574</v>
      </c>
      <c r="C1102" s="244" t="s">
        <v>54</v>
      </c>
      <c r="D1102" s="245"/>
      <c r="E1102" s="245">
        <v>45834.0</v>
      </c>
      <c r="F1102" s="244"/>
      <c r="G1102" s="244"/>
      <c r="H1102" s="244"/>
      <c r="I1102" s="244" t="s">
        <v>2167</v>
      </c>
    </row>
    <row r="1103">
      <c r="A1103" s="244">
        <v>1243.0</v>
      </c>
      <c r="B1103" s="244" t="s">
        <v>1576</v>
      </c>
      <c r="C1103" s="244" t="s">
        <v>54</v>
      </c>
      <c r="D1103" s="245"/>
      <c r="E1103" s="245">
        <v>45838.0</v>
      </c>
      <c r="F1103" s="244"/>
      <c r="G1103" s="244"/>
      <c r="H1103" s="244"/>
      <c r="I1103" s="244" t="s">
        <v>2154</v>
      </c>
    </row>
    <row r="1104">
      <c r="A1104" s="244">
        <v>1245.0</v>
      </c>
      <c r="B1104" s="244" t="s">
        <v>1522</v>
      </c>
      <c r="C1104" s="244" t="s">
        <v>54</v>
      </c>
      <c r="D1104" s="245"/>
      <c r="E1104" s="245">
        <v>45838.0</v>
      </c>
      <c r="F1104" s="244"/>
      <c r="G1104" s="244"/>
      <c r="H1104" s="244"/>
      <c r="I1104" s="244" t="s">
        <v>2130</v>
      </c>
    </row>
    <row r="1105">
      <c r="A1105" s="244">
        <v>1246.0</v>
      </c>
      <c r="B1105" s="244" t="s">
        <v>1578</v>
      </c>
      <c r="C1105" s="244" t="s">
        <v>54</v>
      </c>
      <c r="D1105" s="245"/>
      <c r="E1105" s="245">
        <v>46058.0</v>
      </c>
      <c r="F1105" s="244"/>
      <c r="G1105" s="244"/>
      <c r="H1105" s="244"/>
      <c r="I1105" s="244" t="s">
        <v>2577</v>
      </c>
    </row>
    <row r="1106">
      <c r="A1106" s="244">
        <v>1247.0</v>
      </c>
      <c r="B1106" s="244" t="s">
        <v>1579</v>
      </c>
      <c r="C1106" s="244" t="s">
        <v>54</v>
      </c>
      <c r="D1106" s="245"/>
      <c r="E1106" s="245">
        <v>45866.0</v>
      </c>
      <c r="F1106" s="244"/>
      <c r="G1106" s="244"/>
      <c r="H1106" s="244"/>
      <c r="I1106" s="244"/>
    </row>
    <row r="1107">
      <c r="A1107" s="244">
        <v>1248.0</v>
      </c>
      <c r="B1107" s="244" t="s">
        <v>1580</v>
      </c>
      <c r="C1107" s="244" t="s">
        <v>54</v>
      </c>
      <c r="D1107" s="245"/>
      <c r="E1107" s="245">
        <v>45862.0</v>
      </c>
      <c r="F1107" s="244"/>
      <c r="G1107" s="244"/>
      <c r="H1107" s="244"/>
      <c r="I1107" s="244" t="s">
        <v>2173</v>
      </c>
    </row>
    <row r="1108">
      <c r="A1108" s="244">
        <v>1249.0</v>
      </c>
      <c r="B1108" s="244" t="s">
        <v>1581</v>
      </c>
      <c r="C1108" s="244" t="s">
        <v>54</v>
      </c>
      <c r="D1108" s="245"/>
      <c r="E1108" s="245">
        <v>45855.0</v>
      </c>
      <c r="F1108" s="244"/>
      <c r="G1108" s="244"/>
      <c r="H1108" s="244"/>
      <c r="I1108" s="244" t="s">
        <v>620</v>
      </c>
    </row>
    <row r="1109">
      <c r="A1109" s="244">
        <v>1250.0</v>
      </c>
      <c r="B1109" s="244" t="s">
        <v>1582</v>
      </c>
      <c r="C1109" s="244" t="s">
        <v>54</v>
      </c>
      <c r="D1109" s="245"/>
      <c r="E1109" s="245">
        <v>45880.0</v>
      </c>
      <c r="F1109" s="244"/>
      <c r="G1109" s="244"/>
      <c r="H1109" s="244"/>
      <c r="I1109" s="244" t="s">
        <v>2174</v>
      </c>
    </row>
    <row r="1110">
      <c r="A1110" s="244">
        <v>1251.0</v>
      </c>
      <c r="B1110" s="244" t="s">
        <v>1583</v>
      </c>
      <c r="C1110" s="244" t="s">
        <v>54</v>
      </c>
      <c r="D1110" s="245"/>
      <c r="E1110" s="245">
        <v>45845.0</v>
      </c>
      <c r="F1110" s="244"/>
      <c r="G1110" s="244"/>
      <c r="H1110" s="244"/>
      <c r="I1110" s="244" t="s">
        <v>620</v>
      </c>
    </row>
    <row r="1111">
      <c r="A1111" s="244">
        <v>1252.0</v>
      </c>
      <c r="B1111" s="244" t="s">
        <v>1584</v>
      </c>
      <c r="C1111" s="244" t="s">
        <v>54</v>
      </c>
      <c r="D1111" s="245"/>
      <c r="E1111" s="245">
        <v>45950.0</v>
      </c>
      <c r="F1111" s="244"/>
      <c r="G1111" s="244"/>
      <c r="H1111" s="244"/>
      <c r="I1111" s="244" t="s">
        <v>2166</v>
      </c>
    </row>
    <row r="1112">
      <c r="A1112" s="244">
        <v>1253.0</v>
      </c>
      <c r="B1112" s="244" t="s">
        <v>1585</v>
      </c>
      <c r="C1112" s="244" t="s">
        <v>54</v>
      </c>
      <c r="D1112" s="245"/>
      <c r="E1112" s="245">
        <v>46065.0</v>
      </c>
      <c r="F1112" s="244"/>
      <c r="G1112" s="244"/>
      <c r="H1112" s="244"/>
      <c r="I1112" s="244" t="s">
        <v>2176</v>
      </c>
    </row>
    <row r="1113">
      <c r="A1113" s="244">
        <v>1254.0</v>
      </c>
      <c r="B1113" s="244" t="s">
        <v>1586</v>
      </c>
      <c r="C1113" s="244" t="s">
        <v>54</v>
      </c>
      <c r="D1113" s="245"/>
      <c r="E1113" s="245">
        <v>45855.0</v>
      </c>
      <c r="F1113" s="244"/>
      <c r="G1113" s="244"/>
      <c r="H1113" s="244"/>
      <c r="I1113" s="244" t="s">
        <v>620</v>
      </c>
    </row>
    <row r="1114">
      <c r="A1114" s="244">
        <v>1255.0</v>
      </c>
      <c r="B1114" s="244" t="s">
        <v>1588</v>
      </c>
      <c r="C1114" s="244" t="s">
        <v>54</v>
      </c>
      <c r="D1114" s="245"/>
      <c r="E1114" s="245">
        <v>45841.0</v>
      </c>
      <c r="F1114" s="244"/>
      <c r="G1114" s="244"/>
      <c r="H1114" s="244"/>
      <c r="I1114" s="244" t="s">
        <v>2178</v>
      </c>
    </row>
    <row r="1115">
      <c r="A1115" s="244">
        <v>1256.0</v>
      </c>
      <c r="B1115" s="244" t="s">
        <v>1590</v>
      </c>
      <c r="C1115" s="244" t="s">
        <v>54</v>
      </c>
      <c r="D1115" s="245"/>
      <c r="E1115" s="245">
        <v>45875.0</v>
      </c>
      <c r="F1115" s="244"/>
      <c r="G1115" s="244"/>
      <c r="H1115" s="244"/>
      <c r="I1115" s="244" t="s">
        <v>2179</v>
      </c>
    </row>
    <row r="1116">
      <c r="A1116" s="244">
        <v>1257.0</v>
      </c>
      <c r="B1116" s="244" t="s">
        <v>1591</v>
      </c>
      <c r="C1116" s="244" t="s">
        <v>54</v>
      </c>
      <c r="D1116" s="245"/>
      <c r="E1116" s="245">
        <v>45883.0</v>
      </c>
      <c r="F1116" s="244"/>
      <c r="G1116" s="244"/>
      <c r="H1116" s="244"/>
      <c r="I1116" s="244" t="s">
        <v>2180</v>
      </c>
    </row>
    <row r="1117">
      <c r="A1117" s="244">
        <v>1258.0</v>
      </c>
      <c r="B1117" s="244" t="s">
        <v>98</v>
      </c>
      <c r="C1117" s="244" t="s">
        <v>54</v>
      </c>
      <c r="D1117" s="245"/>
      <c r="E1117" s="245">
        <v>46072.0</v>
      </c>
      <c r="F1117" s="244"/>
      <c r="G1117" s="244"/>
      <c r="H1117" s="244"/>
      <c r="I1117" s="244"/>
    </row>
    <row r="1118">
      <c r="A1118" s="244">
        <v>1259.0</v>
      </c>
      <c r="B1118" s="244" t="s">
        <v>1593</v>
      </c>
      <c r="C1118" s="244" t="s">
        <v>54</v>
      </c>
      <c r="D1118" s="245"/>
      <c r="E1118" s="245">
        <v>45855.0</v>
      </c>
      <c r="F1118" s="244"/>
      <c r="G1118" s="244"/>
      <c r="H1118" s="244"/>
      <c r="I1118" s="244"/>
    </row>
    <row r="1119">
      <c r="A1119" s="244">
        <v>1260.0</v>
      </c>
      <c r="B1119" s="244" t="s">
        <v>1594</v>
      </c>
      <c r="C1119" s="244" t="s">
        <v>54</v>
      </c>
      <c r="D1119" s="245"/>
      <c r="E1119" s="245">
        <v>45895.0</v>
      </c>
      <c r="F1119" s="244"/>
      <c r="G1119" s="244"/>
      <c r="H1119" s="244"/>
      <c r="I1119" s="244" t="s">
        <v>2181</v>
      </c>
    </row>
    <row r="1120">
      <c r="A1120" s="244">
        <v>1261.0</v>
      </c>
      <c r="B1120" s="244" t="s">
        <v>1595</v>
      </c>
      <c r="C1120" s="244" t="s">
        <v>54</v>
      </c>
      <c r="D1120" s="245"/>
      <c r="E1120" s="245">
        <v>45874.0</v>
      </c>
      <c r="F1120" s="244"/>
      <c r="G1120" s="244"/>
      <c r="H1120" s="244"/>
      <c r="I1120" s="244" t="s">
        <v>293</v>
      </c>
    </row>
    <row r="1121">
      <c r="A1121" s="244">
        <v>1262.0</v>
      </c>
      <c r="B1121" s="244" t="s">
        <v>1596</v>
      </c>
      <c r="C1121" s="244" t="s">
        <v>54</v>
      </c>
      <c r="D1121" s="245"/>
      <c r="E1121" s="245">
        <v>45897.0</v>
      </c>
      <c r="F1121" s="244"/>
      <c r="G1121" s="244"/>
      <c r="H1121" s="244"/>
      <c r="I1121" s="244" t="s">
        <v>293</v>
      </c>
    </row>
    <row r="1122">
      <c r="A1122" s="244">
        <v>1263.0</v>
      </c>
      <c r="B1122" s="244" t="s">
        <v>1598</v>
      </c>
      <c r="C1122" s="244" t="s">
        <v>54</v>
      </c>
      <c r="D1122" s="245"/>
      <c r="E1122" s="245">
        <v>45854.0</v>
      </c>
      <c r="F1122" s="244"/>
      <c r="G1122" s="244"/>
      <c r="H1122" s="244"/>
      <c r="I1122" s="244" t="s">
        <v>2182</v>
      </c>
    </row>
    <row r="1123">
      <c r="A1123" s="244">
        <v>1264.0</v>
      </c>
      <c r="B1123" s="244" t="s">
        <v>1599</v>
      </c>
      <c r="C1123" s="244" t="s">
        <v>54</v>
      </c>
      <c r="D1123" s="245"/>
      <c r="E1123" s="245">
        <v>45966.0</v>
      </c>
      <c r="F1123" s="244"/>
      <c r="G1123" s="244"/>
      <c r="H1123" s="244"/>
      <c r="I1123" s="244" t="s">
        <v>2184</v>
      </c>
    </row>
    <row r="1124">
      <c r="A1124" s="244">
        <v>1265.0</v>
      </c>
      <c r="B1124" s="244" t="s">
        <v>1601</v>
      </c>
      <c r="C1124" s="244" t="s">
        <v>54</v>
      </c>
      <c r="D1124" s="245"/>
      <c r="E1124" s="245">
        <v>45852.0</v>
      </c>
      <c r="F1124" s="244"/>
      <c r="G1124" s="244"/>
      <c r="H1124" s="244"/>
      <c r="I1124" s="244" t="s">
        <v>620</v>
      </c>
    </row>
    <row r="1125">
      <c r="A1125" s="244">
        <v>1266.0</v>
      </c>
      <c r="B1125" s="244" t="s">
        <v>1602</v>
      </c>
      <c r="C1125" s="244" t="s">
        <v>54</v>
      </c>
      <c r="D1125" s="245"/>
      <c r="E1125" s="245">
        <v>45854.0</v>
      </c>
      <c r="F1125" s="244"/>
      <c r="G1125" s="244"/>
      <c r="H1125" s="244"/>
      <c r="I1125" s="244" t="s">
        <v>2185</v>
      </c>
    </row>
    <row r="1126">
      <c r="A1126" s="244">
        <v>1267.0</v>
      </c>
      <c r="B1126" s="244" t="s">
        <v>1603</v>
      </c>
      <c r="C1126" s="244" t="s">
        <v>54</v>
      </c>
      <c r="D1126" s="245"/>
      <c r="E1126" s="245">
        <v>45932.0</v>
      </c>
      <c r="F1126" s="244"/>
      <c r="G1126" s="244"/>
      <c r="H1126" s="244"/>
      <c r="I1126" s="244" t="s">
        <v>2186</v>
      </c>
    </row>
    <row r="1127">
      <c r="A1127" s="244">
        <v>1268.0</v>
      </c>
      <c r="B1127" s="244" t="s">
        <v>1604</v>
      </c>
      <c r="C1127" s="244" t="s">
        <v>54</v>
      </c>
      <c r="D1127" s="245"/>
      <c r="E1127" s="245">
        <v>45902.0</v>
      </c>
      <c r="F1127" s="244"/>
      <c r="G1127" s="244"/>
      <c r="H1127" s="244"/>
      <c r="I1127" s="244" t="s">
        <v>2187</v>
      </c>
    </row>
    <row r="1128">
      <c r="A1128" s="244">
        <v>1269.0</v>
      </c>
      <c r="B1128" s="244" t="s">
        <v>1606</v>
      </c>
      <c r="C1128" s="244" t="s">
        <v>54</v>
      </c>
      <c r="D1128" s="245"/>
      <c r="E1128" s="245">
        <v>45862.0</v>
      </c>
      <c r="F1128" s="244"/>
      <c r="G1128" s="244"/>
      <c r="H1128" s="244"/>
      <c r="I1128" s="244" t="s">
        <v>2188</v>
      </c>
    </row>
    <row r="1129">
      <c r="A1129" s="244">
        <v>1270.0</v>
      </c>
      <c r="B1129" s="244" t="s">
        <v>1607</v>
      </c>
      <c r="C1129" s="244" t="s">
        <v>54</v>
      </c>
      <c r="D1129" s="245"/>
      <c r="E1129" s="245">
        <v>45937.0</v>
      </c>
      <c r="F1129" s="244"/>
      <c r="G1129" s="244"/>
      <c r="H1129" s="244"/>
      <c r="I1129" s="244" t="s">
        <v>2189</v>
      </c>
    </row>
    <row r="1130">
      <c r="A1130" s="244">
        <v>1271.0</v>
      </c>
      <c r="B1130" s="244" t="s">
        <v>1608</v>
      </c>
      <c r="C1130" s="244" t="s">
        <v>54</v>
      </c>
      <c r="D1130" s="245"/>
      <c r="E1130" s="245">
        <v>45929.0</v>
      </c>
      <c r="F1130" s="244"/>
      <c r="G1130" s="244"/>
      <c r="H1130" s="244"/>
      <c r="I1130" s="244" t="s">
        <v>2191</v>
      </c>
    </row>
    <row r="1131">
      <c r="A1131" s="244">
        <v>1272.0</v>
      </c>
      <c r="B1131" s="244" t="s">
        <v>1609</v>
      </c>
      <c r="C1131" s="244" t="s">
        <v>54</v>
      </c>
      <c r="D1131" s="245"/>
      <c r="E1131" s="245">
        <v>45973.0</v>
      </c>
      <c r="F1131" s="244"/>
      <c r="G1131" s="244"/>
      <c r="H1131" s="244"/>
      <c r="I1131" s="244" t="s">
        <v>2192</v>
      </c>
    </row>
    <row r="1132">
      <c r="A1132" s="244">
        <v>1273.0</v>
      </c>
      <c r="B1132" s="244" t="s">
        <v>1611</v>
      </c>
      <c r="C1132" s="244" t="s">
        <v>54</v>
      </c>
      <c r="D1132" s="245"/>
      <c r="E1132" s="245">
        <v>45904.0</v>
      </c>
      <c r="F1132" s="244"/>
      <c r="G1132" s="244"/>
      <c r="H1132" s="244"/>
      <c r="I1132" s="244" t="s">
        <v>2194</v>
      </c>
    </row>
    <row r="1133">
      <c r="A1133" s="244">
        <v>1274.0</v>
      </c>
      <c r="B1133" s="244" t="s">
        <v>1612</v>
      </c>
      <c r="C1133" s="244" t="s">
        <v>54</v>
      </c>
      <c r="D1133" s="245"/>
      <c r="E1133" s="245">
        <v>45881.0</v>
      </c>
      <c r="F1133" s="244"/>
      <c r="G1133" s="244"/>
      <c r="H1133" s="244"/>
      <c r="I1133" s="244"/>
    </row>
    <row r="1134">
      <c r="A1134" s="244">
        <v>1275.0</v>
      </c>
      <c r="B1134" s="244" t="s">
        <v>1613</v>
      </c>
      <c r="C1134" s="244" t="s">
        <v>54</v>
      </c>
      <c r="D1134" s="245"/>
      <c r="E1134" s="245">
        <v>45897.0</v>
      </c>
      <c r="F1134" s="244"/>
      <c r="G1134" s="244"/>
      <c r="H1134" s="244"/>
      <c r="I1134" s="244" t="s">
        <v>2196</v>
      </c>
    </row>
    <row r="1135">
      <c r="A1135" s="244">
        <v>1276.0</v>
      </c>
      <c r="B1135" s="244" t="s">
        <v>1614</v>
      </c>
      <c r="C1135" s="244" t="s">
        <v>54</v>
      </c>
      <c r="D1135" s="245"/>
      <c r="E1135" s="245">
        <v>45897.0</v>
      </c>
      <c r="F1135" s="244"/>
      <c r="G1135" s="244"/>
      <c r="H1135" s="244"/>
      <c r="I1135" s="244"/>
    </row>
    <row r="1136">
      <c r="A1136" s="244">
        <v>1277.0</v>
      </c>
      <c r="B1136" s="244" t="s">
        <v>1616</v>
      </c>
      <c r="C1136" s="244" t="s">
        <v>54</v>
      </c>
      <c r="D1136" s="245"/>
      <c r="E1136" s="245">
        <v>45862.0</v>
      </c>
      <c r="F1136" s="244"/>
      <c r="G1136" s="244"/>
      <c r="H1136" s="244"/>
      <c r="I1136" s="244" t="s">
        <v>2188</v>
      </c>
    </row>
    <row r="1137">
      <c r="A1137" s="244">
        <v>1278.0</v>
      </c>
      <c r="B1137" s="244" t="s">
        <v>1617</v>
      </c>
      <c r="C1137" s="244" t="s">
        <v>54</v>
      </c>
      <c r="D1137" s="245"/>
      <c r="E1137" s="245">
        <v>45875.0</v>
      </c>
      <c r="F1137" s="244"/>
      <c r="G1137" s="244"/>
      <c r="H1137" s="244"/>
      <c r="I1137" s="244" t="s">
        <v>2198</v>
      </c>
    </row>
    <row r="1138">
      <c r="A1138" s="244">
        <v>1279.0</v>
      </c>
      <c r="B1138" s="244" t="s">
        <v>1618</v>
      </c>
      <c r="C1138" s="244" t="s">
        <v>54</v>
      </c>
      <c r="D1138" s="245"/>
      <c r="E1138" s="245">
        <v>45897.0</v>
      </c>
      <c r="F1138" s="244"/>
      <c r="G1138" s="244"/>
      <c r="H1138" s="244"/>
      <c r="I1138" s="244"/>
    </row>
    <row r="1139">
      <c r="A1139" s="244">
        <v>1280.0</v>
      </c>
      <c r="B1139" s="244" t="s">
        <v>1619</v>
      </c>
      <c r="C1139" s="244" t="s">
        <v>54</v>
      </c>
      <c r="D1139" s="245"/>
      <c r="E1139" s="245">
        <v>45908.0</v>
      </c>
      <c r="F1139" s="244"/>
      <c r="G1139" s="244"/>
      <c r="H1139" s="244"/>
      <c r="I1139" s="244" t="s">
        <v>2199</v>
      </c>
    </row>
    <row r="1140">
      <c r="A1140" s="244">
        <v>1281.0</v>
      </c>
      <c r="B1140" s="244" t="s">
        <v>1621</v>
      </c>
      <c r="C1140" s="244" t="s">
        <v>54</v>
      </c>
      <c r="D1140" s="245"/>
      <c r="E1140" s="245">
        <v>45925.0</v>
      </c>
      <c r="F1140" s="244"/>
      <c r="G1140" s="244"/>
      <c r="H1140" s="244"/>
      <c r="I1140" s="244" t="s">
        <v>2200</v>
      </c>
    </row>
    <row r="1141">
      <c r="A1141" s="244">
        <v>1282.0</v>
      </c>
      <c r="B1141" s="244" t="s">
        <v>1622</v>
      </c>
      <c r="C1141" s="244" t="s">
        <v>54</v>
      </c>
      <c r="D1141" s="245"/>
      <c r="E1141" s="245">
        <v>45922.0</v>
      </c>
      <c r="F1141" s="244"/>
      <c r="G1141" s="244"/>
      <c r="H1141" s="244"/>
      <c r="I1141" s="244" t="s">
        <v>2201</v>
      </c>
    </row>
    <row r="1142">
      <c r="A1142" s="244">
        <v>1283.0</v>
      </c>
      <c r="B1142" s="244" t="s">
        <v>1623</v>
      </c>
      <c r="C1142" s="244" t="s">
        <v>54</v>
      </c>
      <c r="D1142" s="245"/>
      <c r="E1142" s="245">
        <v>45894.0</v>
      </c>
      <c r="F1142" s="244"/>
      <c r="G1142" s="244"/>
      <c r="H1142" s="244"/>
      <c r="I1142" s="244" t="s">
        <v>2202</v>
      </c>
    </row>
    <row r="1143">
      <c r="A1143" s="244">
        <v>1284.0</v>
      </c>
      <c r="B1143" s="244" t="s">
        <v>1624</v>
      </c>
      <c r="C1143" s="244" t="s">
        <v>54</v>
      </c>
      <c r="D1143" s="245"/>
      <c r="E1143" s="245">
        <v>45904.0</v>
      </c>
      <c r="F1143" s="244"/>
      <c r="G1143" s="244"/>
      <c r="H1143" s="244"/>
      <c r="I1143" s="244" t="s">
        <v>2203</v>
      </c>
    </row>
    <row r="1144">
      <c r="A1144" s="244">
        <v>1285.0</v>
      </c>
      <c r="B1144" s="244" t="s">
        <v>1626</v>
      </c>
      <c r="C1144" s="244" t="s">
        <v>54</v>
      </c>
      <c r="D1144" s="245"/>
      <c r="E1144" s="245"/>
      <c r="F1144" s="244"/>
      <c r="G1144" s="244"/>
      <c r="H1144" s="244"/>
      <c r="I1144" s="244"/>
    </row>
    <row r="1145">
      <c r="A1145" s="244">
        <v>1286.0</v>
      </c>
      <c r="B1145" s="244" t="s">
        <v>1627</v>
      </c>
      <c r="C1145" s="244" t="s">
        <v>54</v>
      </c>
      <c r="D1145" s="245"/>
      <c r="E1145" s="245">
        <v>45862.0</v>
      </c>
      <c r="F1145" s="244"/>
      <c r="G1145" s="244"/>
      <c r="H1145" s="244"/>
      <c r="I1145" s="244" t="s">
        <v>2188</v>
      </c>
    </row>
    <row r="1146">
      <c r="A1146" s="244">
        <v>1287.0</v>
      </c>
      <c r="B1146" s="244" t="s">
        <v>1628</v>
      </c>
      <c r="C1146" s="244" t="s">
        <v>54</v>
      </c>
      <c r="D1146" s="245"/>
      <c r="E1146" s="245">
        <v>45895.0</v>
      </c>
      <c r="F1146" s="244"/>
      <c r="G1146" s="244"/>
      <c r="H1146" s="244"/>
      <c r="I1146" s="244" t="s">
        <v>2204</v>
      </c>
    </row>
    <row r="1147">
      <c r="A1147" s="244">
        <v>1288.0</v>
      </c>
      <c r="B1147" s="244" t="s">
        <v>1629</v>
      </c>
      <c r="C1147" s="244" t="s">
        <v>54</v>
      </c>
      <c r="D1147" s="245"/>
      <c r="E1147" s="245">
        <v>45863.0</v>
      </c>
      <c r="F1147" s="244"/>
      <c r="G1147" s="244"/>
      <c r="H1147" s="244"/>
      <c r="I1147" s="244" t="s">
        <v>620</v>
      </c>
    </row>
    <row r="1148">
      <c r="A1148" s="244">
        <v>1289.0</v>
      </c>
      <c r="B1148" s="244" t="s">
        <v>1546</v>
      </c>
      <c r="C1148" s="244" t="s">
        <v>54</v>
      </c>
      <c r="D1148" s="245"/>
      <c r="E1148" s="245">
        <v>45873.0</v>
      </c>
      <c r="F1148" s="244"/>
      <c r="G1148" s="244"/>
      <c r="H1148" s="244"/>
      <c r="I1148" s="244"/>
    </row>
    <row r="1149">
      <c r="A1149" s="244">
        <v>1290.0</v>
      </c>
      <c r="B1149" s="244" t="s">
        <v>1632</v>
      </c>
      <c r="C1149" s="244" t="s">
        <v>54</v>
      </c>
      <c r="D1149" s="245"/>
      <c r="E1149" s="245">
        <v>45966.0</v>
      </c>
      <c r="F1149" s="244"/>
      <c r="G1149" s="244"/>
      <c r="H1149" s="244"/>
      <c r="I1149" s="244" t="s">
        <v>1837</v>
      </c>
    </row>
    <row r="1150">
      <c r="A1150" s="244">
        <v>1291.0</v>
      </c>
      <c r="B1150" s="244" t="s">
        <v>1633</v>
      </c>
      <c r="C1150" s="244" t="s">
        <v>54</v>
      </c>
      <c r="D1150" s="245"/>
      <c r="E1150" s="245">
        <v>45937.0</v>
      </c>
      <c r="F1150" s="244"/>
      <c r="G1150" s="244"/>
      <c r="H1150" s="244"/>
      <c r="I1150" s="244" t="s">
        <v>2205</v>
      </c>
    </row>
    <row r="1151">
      <c r="A1151" s="244">
        <v>1292.0</v>
      </c>
      <c r="B1151" s="244" t="s">
        <v>1634</v>
      </c>
      <c r="C1151" s="244" t="s">
        <v>54</v>
      </c>
      <c r="D1151" s="245"/>
      <c r="E1151" s="245">
        <v>45918.0</v>
      </c>
      <c r="F1151" s="244"/>
      <c r="G1151" s="244"/>
      <c r="H1151" s="244"/>
      <c r="I1151" s="244"/>
    </row>
    <row r="1152">
      <c r="A1152" s="244">
        <v>1293.0</v>
      </c>
      <c r="B1152" s="244" t="s">
        <v>1635</v>
      </c>
      <c r="C1152" s="244" t="s">
        <v>54</v>
      </c>
      <c r="D1152" s="245"/>
      <c r="E1152" s="245" t="s">
        <v>2891</v>
      </c>
      <c r="F1152" s="244"/>
      <c r="G1152" s="244"/>
      <c r="H1152" s="244"/>
      <c r="I1152" s="244" t="s">
        <v>2206</v>
      </c>
    </row>
    <row r="1153">
      <c r="A1153" s="244">
        <v>1294.0</v>
      </c>
      <c r="B1153" s="244" t="s">
        <v>1637</v>
      </c>
      <c r="C1153" s="244" t="s">
        <v>54</v>
      </c>
      <c r="D1153" s="245"/>
      <c r="E1153" s="245">
        <v>45889.0</v>
      </c>
      <c r="F1153" s="244"/>
      <c r="G1153" s="244"/>
      <c r="H1153" s="244"/>
      <c r="I1153" s="244" t="s">
        <v>2334</v>
      </c>
    </row>
    <row r="1154">
      <c r="A1154" s="244">
        <v>1295.0</v>
      </c>
      <c r="B1154" s="244" t="s">
        <v>1639</v>
      </c>
      <c r="C1154" s="244" t="s">
        <v>54</v>
      </c>
      <c r="D1154" s="245"/>
      <c r="E1154" s="245">
        <v>45901.0</v>
      </c>
      <c r="F1154" s="244"/>
      <c r="G1154" s="244"/>
      <c r="H1154" s="244"/>
      <c r="I1154" s="244" t="s">
        <v>2209</v>
      </c>
    </row>
    <row r="1155">
      <c r="A1155" s="244">
        <v>1296.0</v>
      </c>
      <c r="B1155" s="244" t="s">
        <v>1640</v>
      </c>
      <c r="C1155" s="244" t="s">
        <v>54</v>
      </c>
      <c r="D1155" s="245"/>
      <c r="E1155" s="245">
        <v>45915.0</v>
      </c>
      <c r="F1155" s="244"/>
      <c r="G1155" s="244"/>
      <c r="H1155" s="244"/>
      <c r="I1155" s="244"/>
    </row>
    <row r="1156">
      <c r="A1156" s="244">
        <v>1297.0</v>
      </c>
      <c r="B1156" s="244" t="s">
        <v>1546</v>
      </c>
      <c r="C1156" s="244" t="s">
        <v>54</v>
      </c>
      <c r="D1156" s="245"/>
      <c r="E1156" s="245">
        <v>45936.0</v>
      </c>
      <c r="F1156" s="244"/>
      <c r="G1156" s="244"/>
      <c r="H1156" s="244"/>
      <c r="I1156" s="244"/>
    </row>
    <row r="1157">
      <c r="A1157" s="244">
        <v>1298.0</v>
      </c>
      <c r="B1157" s="244" t="s">
        <v>1642</v>
      </c>
      <c r="C1157" s="244" t="s">
        <v>54</v>
      </c>
      <c r="D1157" s="245"/>
      <c r="E1157" s="245">
        <v>45917.0</v>
      </c>
      <c r="F1157" s="244"/>
      <c r="G1157" s="244"/>
      <c r="H1157" s="244"/>
      <c r="I1157" s="244" t="s">
        <v>2210</v>
      </c>
    </row>
    <row r="1158">
      <c r="A1158" s="244">
        <v>1299.0</v>
      </c>
      <c r="B1158" s="244" t="s">
        <v>1643</v>
      </c>
      <c r="C1158" s="244" t="s">
        <v>54</v>
      </c>
      <c r="D1158" s="245"/>
      <c r="E1158" s="245">
        <v>45930.0</v>
      </c>
      <c r="F1158" s="244"/>
      <c r="G1158" s="244"/>
      <c r="H1158" s="244"/>
      <c r="I1158" s="244" t="s">
        <v>2211</v>
      </c>
    </row>
    <row r="1159">
      <c r="A1159" s="244">
        <v>1300.0</v>
      </c>
      <c r="B1159" s="244" t="s">
        <v>1646</v>
      </c>
      <c r="C1159" s="244" t="s">
        <v>54</v>
      </c>
      <c r="D1159" s="245"/>
      <c r="E1159" s="245">
        <v>45930.0</v>
      </c>
      <c r="F1159" s="244"/>
      <c r="G1159" s="244"/>
      <c r="H1159" s="244"/>
      <c r="I1159" s="244" t="s">
        <v>2214</v>
      </c>
    </row>
    <row r="1160">
      <c r="A1160" s="244">
        <v>1301.0</v>
      </c>
      <c r="B1160" s="244" t="s">
        <v>1647</v>
      </c>
      <c r="C1160" s="244" t="s">
        <v>54</v>
      </c>
      <c r="D1160" s="245"/>
      <c r="E1160" s="245">
        <v>45894.0</v>
      </c>
      <c r="F1160" s="244"/>
      <c r="G1160" s="244"/>
      <c r="H1160" s="244"/>
      <c r="I1160" s="244" t="s">
        <v>2216</v>
      </c>
    </row>
    <row r="1161">
      <c r="A1161" s="244">
        <v>1302.0</v>
      </c>
      <c r="B1161" s="244" t="s">
        <v>1649</v>
      </c>
      <c r="C1161" s="244" t="s">
        <v>54</v>
      </c>
      <c r="D1161" s="245"/>
      <c r="E1161" s="245">
        <v>46000.0</v>
      </c>
      <c r="F1161" s="244"/>
      <c r="G1161" s="244"/>
      <c r="H1161" s="244"/>
      <c r="I1161" s="244" t="s">
        <v>2217</v>
      </c>
    </row>
    <row r="1162">
      <c r="A1162" s="244">
        <v>1303.0</v>
      </c>
      <c r="B1162" s="244" t="s">
        <v>1650</v>
      </c>
      <c r="C1162" s="244" t="s">
        <v>54</v>
      </c>
      <c r="D1162" s="245"/>
      <c r="E1162" s="245">
        <v>45897.0</v>
      </c>
      <c r="F1162" s="244"/>
      <c r="G1162" s="244"/>
      <c r="H1162" s="244"/>
      <c r="I1162" s="244" t="s">
        <v>293</v>
      </c>
    </row>
    <row r="1163">
      <c r="A1163" s="244">
        <v>1304.0</v>
      </c>
      <c r="B1163" s="244" t="s">
        <v>1651</v>
      </c>
      <c r="C1163" s="244" t="s">
        <v>54</v>
      </c>
      <c r="D1163" s="245"/>
      <c r="E1163" s="245">
        <v>45945.0</v>
      </c>
      <c r="F1163" s="244"/>
      <c r="G1163" s="244"/>
      <c r="H1163" s="244"/>
      <c r="I1163" s="244" t="s">
        <v>2218</v>
      </c>
    </row>
    <row r="1164">
      <c r="A1164" s="244">
        <v>1305.0</v>
      </c>
      <c r="B1164" s="244" t="s">
        <v>1653</v>
      </c>
      <c r="C1164" s="244" t="s">
        <v>54</v>
      </c>
      <c r="D1164" s="245"/>
      <c r="E1164" s="245">
        <v>45960.0</v>
      </c>
      <c r="F1164" s="244"/>
      <c r="G1164" s="244"/>
      <c r="H1164" s="244"/>
      <c r="I1164" s="244"/>
    </row>
    <row r="1165">
      <c r="A1165" s="244">
        <v>1306.0</v>
      </c>
      <c r="B1165" s="244" t="s">
        <v>1655</v>
      </c>
      <c r="C1165" s="244" t="s">
        <v>54</v>
      </c>
      <c r="D1165" s="245"/>
      <c r="E1165" s="245">
        <v>45923.0</v>
      </c>
      <c r="F1165" s="244"/>
      <c r="G1165" s="244"/>
      <c r="H1165" s="244"/>
      <c r="I1165" s="244" t="s">
        <v>2220</v>
      </c>
    </row>
    <row r="1166">
      <c r="A1166" s="244">
        <v>1307.0</v>
      </c>
      <c r="B1166" s="244" t="s">
        <v>1656</v>
      </c>
      <c r="C1166" s="244" t="s">
        <v>54</v>
      </c>
      <c r="D1166" s="245"/>
      <c r="E1166" s="245">
        <v>45952.0</v>
      </c>
      <c r="F1166" s="244"/>
      <c r="G1166" s="244"/>
      <c r="H1166" s="244"/>
      <c r="I1166" s="244" t="s">
        <v>2587</v>
      </c>
    </row>
    <row r="1167">
      <c r="A1167" s="244">
        <v>1308.0</v>
      </c>
      <c r="B1167" s="244" t="s">
        <v>1657</v>
      </c>
      <c r="C1167" s="244" t="s">
        <v>54</v>
      </c>
      <c r="D1167" s="245"/>
      <c r="E1167" s="245" t="s">
        <v>2891</v>
      </c>
      <c r="F1167" s="244"/>
      <c r="G1167" s="244"/>
      <c r="H1167" s="244"/>
      <c r="I1167" s="244" t="s">
        <v>2221</v>
      </c>
    </row>
    <row r="1168">
      <c r="A1168" s="244">
        <v>1309.0</v>
      </c>
      <c r="B1168" s="244" t="s">
        <v>1659</v>
      </c>
      <c r="C1168" s="244" t="s">
        <v>54</v>
      </c>
      <c r="D1168" s="245"/>
      <c r="E1168" s="245">
        <v>45932.0</v>
      </c>
      <c r="F1168" s="244"/>
      <c r="G1168" s="244"/>
      <c r="H1168" s="244"/>
      <c r="I1168" s="244" t="s">
        <v>2222</v>
      </c>
    </row>
    <row r="1169">
      <c r="A1169" s="244">
        <v>1310.0</v>
      </c>
      <c r="B1169" s="244" t="s">
        <v>1660</v>
      </c>
      <c r="C1169" s="244" t="s">
        <v>54</v>
      </c>
      <c r="D1169" s="245"/>
      <c r="E1169" s="245">
        <v>45947.0</v>
      </c>
      <c r="F1169" s="244"/>
      <c r="G1169" s="244"/>
      <c r="H1169" s="244"/>
      <c r="I1169" s="244" t="s">
        <v>2223</v>
      </c>
    </row>
    <row r="1170">
      <c r="A1170" s="244">
        <v>1311.0</v>
      </c>
      <c r="B1170" s="244" t="s">
        <v>1661</v>
      </c>
      <c r="C1170" s="244" t="s">
        <v>54</v>
      </c>
      <c r="D1170" s="245"/>
      <c r="E1170" s="245">
        <v>45940.0</v>
      </c>
      <c r="F1170" s="244"/>
      <c r="G1170" s="244"/>
      <c r="H1170" s="244"/>
      <c r="I1170" s="244" t="s">
        <v>620</v>
      </c>
    </row>
    <row r="1171">
      <c r="A1171" s="244">
        <v>1312.0</v>
      </c>
      <c r="B1171" s="244" t="s">
        <v>1663</v>
      </c>
      <c r="C1171" s="244" t="s">
        <v>54</v>
      </c>
      <c r="D1171" s="245"/>
      <c r="E1171" s="245">
        <v>45910.0</v>
      </c>
      <c r="F1171" s="244"/>
      <c r="G1171" s="244"/>
      <c r="H1171" s="244"/>
      <c r="I1171" s="244" t="s">
        <v>620</v>
      </c>
    </row>
    <row r="1172">
      <c r="A1172" s="244">
        <v>1313.0</v>
      </c>
      <c r="B1172" s="244" t="s">
        <v>1664</v>
      </c>
      <c r="C1172" s="244" t="s">
        <v>54</v>
      </c>
      <c r="D1172" s="245"/>
      <c r="E1172" s="245">
        <v>45910.0</v>
      </c>
      <c r="F1172" s="244"/>
      <c r="G1172" s="244"/>
      <c r="H1172" s="244"/>
      <c r="I1172" s="244" t="s">
        <v>620</v>
      </c>
    </row>
    <row r="1173">
      <c r="A1173" s="244">
        <v>1314.0</v>
      </c>
      <c r="B1173" s="244" t="s">
        <v>1665</v>
      </c>
      <c r="C1173" s="244" t="s">
        <v>54</v>
      </c>
      <c r="D1173" s="245"/>
      <c r="E1173" s="245">
        <v>45925.0</v>
      </c>
      <c r="F1173" s="244"/>
      <c r="G1173" s="244"/>
      <c r="H1173" s="244"/>
      <c r="I1173" s="244"/>
    </row>
    <row r="1174">
      <c r="A1174" s="244">
        <v>1315.0</v>
      </c>
      <c r="B1174" s="244" t="s">
        <v>1666</v>
      </c>
      <c r="C1174" s="244" t="s">
        <v>54</v>
      </c>
      <c r="D1174" s="245"/>
      <c r="E1174" s="245">
        <v>45938.0</v>
      </c>
      <c r="F1174" s="244"/>
      <c r="G1174" s="244"/>
      <c r="H1174" s="244"/>
      <c r="I1174" s="244" t="s">
        <v>2225</v>
      </c>
    </row>
    <row r="1175">
      <c r="A1175" s="244">
        <v>1316.0</v>
      </c>
      <c r="B1175" s="244" t="s">
        <v>1668</v>
      </c>
      <c r="C1175" s="244" t="s">
        <v>54</v>
      </c>
      <c r="D1175" s="245"/>
      <c r="E1175" s="245">
        <v>45938.0</v>
      </c>
      <c r="F1175" s="244"/>
      <c r="G1175" s="244"/>
      <c r="H1175" s="244"/>
      <c r="I1175" s="244" t="s">
        <v>2226</v>
      </c>
    </row>
    <row r="1176">
      <c r="A1176" s="244">
        <v>1317.0</v>
      </c>
      <c r="B1176" s="244" t="s">
        <v>1669</v>
      </c>
      <c r="C1176" s="244" t="s">
        <v>54</v>
      </c>
      <c r="D1176" s="245"/>
      <c r="E1176" s="245">
        <v>45957.0</v>
      </c>
      <c r="F1176" s="244"/>
      <c r="G1176" s="244"/>
      <c r="H1176" s="244"/>
      <c r="I1176" s="244" t="s">
        <v>2227</v>
      </c>
    </row>
    <row r="1177">
      <c r="A1177" s="244">
        <v>1318.0</v>
      </c>
      <c r="B1177" s="244" t="s">
        <v>1670</v>
      </c>
      <c r="C1177" s="244" t="s">
        <v>54</v>
      </c>
      <c r="D1177" s="245"/>
      <c r="E1177" s="245">
        <v>46032.0</v>
      </c>
      <c r="F1177" s="244"/>
      <c r="G1177" s="244"/>
      <c r="H1177" s="244"/>
      <c r="I1177" s="244"/>
    </row>
    <row r="1178">
      <c r="A1178" s="244">
        <v>1319.0</v>
      </c>
      <c r="B1178" s="244" t="s">
        <v>1671</v>
      </c>
      <c r="C1178" s="244" t="s">
        <v>54</v>
      </c>
      <c r="D1178" s="245"/>
      <c r="E1178" s="245">
        <v>45910.0</v>
      </c>
      <c r="F1178" s="244"/>
      <c r="G1178" s="244"/>
      <c r="H1178" s="244"/>
      <c r="I1178" s="244" t="s">
        <v>620</v>
      </c>
    </row>
    <row r="1179">
      <c r="A1179" s="244">
        <v>1320.0</v>
      </c>
      <c r="B1179" s="244" t="s">
        <v>1673</v>
      </c>
      <c r="C1179" s="244" t="s">
        <v>54</v>
      </c>
      <c r="D1179" s="245"/>
      <c r="E1179" s="245">
        <v>45936.0</v>
      </c>
      <c r="F1179" s="244"/>
      <c r="G1179" s="244"/>
      <c r="H1179" s="244"/>
      <c r="I1179" s="244" t="s">
        <v>2228</v>
      </c>
    </row>
    <row r="1180">
      <c r="A1180" s="244">
        <v>1321.0</v>
      </c>
      <c r="B1180" s="244" t="s">
        <v>174</v>
      </c>
      <c r="C1180" s="244" t="s">
        <v>54</v>
      </c>
      <c r="D1180" s="245"/>
      <c r="E1180" s="245">
        <v>45924.0</v>
      </c>
      <c r="F1180" s="244"/>
      <c r="G1180" s="244"/>
      <c r="H1180" s="244"/>
      <c r="I1180" s="244" t="s">
        <v>999</v>
      </c>
    </row>
    <row r="1181">
      <c r="A1181" s="244">
        <v>1322.0</v>
      </c>
      <c r="B1181" s="244" t="s">
        <v>1674</v>
      </c>
      <c r="C1181" s="244" t="s">
        <v>54</v>
      </c>
      <c r="D1181" s="245"/>
      <c r="E1181" s="245">
        <v>45957.0</v>
      </c>
      <c r="F1181" s="244"/>
      <c r="G1181" s="244"/>
      <c r="H1181" s="244"/>
      <c r="I1181" s="244" t="s">
        <v>2229</v>
      </c>
    </row>
    <row r="1182">
      <c r="A1182" s="244">
        <v>1323.0</v>
      </c>
      <c r="B1182" s="244" t="s">
        <v>1675</v>
      </c>
      <c r="C1182" s="244" t="s">
        <v>54</v>
      </c>
      <c r="D1182" s="245"/>
      <c r="E1182" s="245">
        <v>45933.0</v>
      </c>
      <c r="F1182" s="244"/>
      <c r="G1182" s="244"/>
      <c r="H1182" s="244"/>
      <c r="I1182" s="244" t="s">
        <v>2230</v>
      </c>
    </row>
    <row r="1183">
      <c r="A1183" s="244">
        <v>1324.0</v>
      </c>
      <c r="B1183" s="244" t="s">
        <v>1676</v>
      </c>
      <c r="C1183" s="244" t="s">
        <v>54</v>
      </c>
      <c r="D1183" s="245"/>
      <c r="E1183" s="245">
        <v>45946.0</v>
      </c>
      <c r="F1183" s="244"/>
      <c r="G1183" s="244"/>
      <c r="H1183" s="244"/>
      <c r="I1183" s="244" t="s">
        <v>2231</v>
      </c>
    </row>
    <row r="1184">
      <c r="A1184" s="244">
        <v>1325.0</v>
      </c>
      <c r="B1184" s="244" t="s">
        <v>1678</v>
      </c>
      <c r="C1184" s="244" t="s">
        <v>54</v>
      </c>
      <c r="D1184" s="245"/>
      <c r="E1184" s="245">
        <v>45973.0</v>
      </c>
      <c r="F1184" s="244"/>
      <c r="G1184" s="244"/>
      <c r="H1184" s="244"/>
      <c r="I1184" s="244" t="s">
        <v>2192</v>
      </c>
    </row>
    <row r="1185">
      <c r="A1185" s="244">
        <v>1326.0</v>
      </c>
      <c r="B1185" s="244" t="s">
        <v>1522</v>
      </c>
      <c r="C1185" s="244" t="s">
        <v>54</v>
      </c>
      <c r="D1185" s="245"/>
      <c r="E1185" s="245">
        <v>45917.0</v>
      </c>
      <c r="F1185" s="244"/>
      <c r="G1185" s="244"/>
      <c r="H1185" s="244"/>
      <c r="I1185" s="244" t="s">
        <v>2130</v>
      </c>
    </row>
    <row r="1186">
      <c r="A1186" s="244">
        <v>1327.0</v>
      </c>
      <c r="B1186" s="244" t="s">
        <v>1680</v>
      </c>
      <c r="C1186" s="244" t="s">
        <v>54</v>
      </c>
      <c r="D1186" s="245"/>
      <c r="E1186" s="245">
        <v>45923.0</v>
      </c>
      <c r="F1186" s="244"/>
      <c r="G1186" s="244"/>
      <c r="H1186" s="244"/>
      <c r="I1186" s="244"/>
    </row>
    <row r="1187">
      <c r="A1187" s="244">
        <v>1328.0</v>
      </c>
      <c r="B1187" s="244" t="s">
        <v>1681</v>
      </c>
      <c r="C1187" s="244" t="s">
        <v>54</v>
      </c>
      <c r="D1187" s="245"/>
      <c r="E1187" s="245">
        <v>45958.0</v>
      </c>
      <c r="F1187" s="244"/>
      <c r="G1187" s="244"/>
      <c r="H1187" s="244"/>
      <c r="I1187" s="244" t="s">
        <v>2232</v>
      </c>
    </row>
    <row r="1188">
      <c r="A1188" s="244">
        <v>1329.0</v>
      </c>
      <c r="B1188" s="244" t="s">
        <v>1682</v>
      </c>
      <c r="C1188" s="244" t="s">
        <v>54</v>
      </c>
      <c r="D1188" s="245"/>
      <c r="E1188" s="245">
        <v>45953.0</v>
      </c>
      <c r="F1188" s="244"/>
      <c r="G1188" s="244"/>
      <c r="H1188" s="244"/>
      <c r="I1188" s="244" t="s">
        <v>2233</v>
      </c>
    </row>
    <row r="1189">
      <c r="A1189" s="244">
        <v>1330.0</v>
      </c>
      <c r="B1189" s="244" t="s">
        <v>1684</v>
      </c>
      <c r="C1189" s="244" t="s">
        <v>54</v>
      </c>
      <c r="D1189" s="245"/>
      <c r="E1189" s="245">
        <v>45932.0</v>
      </c>
      <c r="F1189" s="244"/>
      <c r="G1189" s="244"/>
      <c r="H1189" s="244"/>
      <c r="I1189" s="244" t="s">
        <v>2234</v>
      </c>
    </row>
    <row r="1190">
      <c r="A1190" s="244">
        <v>1331.0</v>
      </c>
      <c r="B1190" s="244" t="s">
        <v>1685</v>
      </c>
      <c r="C1190" s="244" t="s">
        <v>54</v>
      </c>
      <c r="D1190" s="245"/>
      <c r="E1190" s="245">
        <v>45944.0</v>
      </c>
      <c r="F1190" s="244"/>
      <c r="G1190" s="244"/>
      <c r="H1190" s="244"/>
      <c r="I1190" s="244" t="s">
        <v>2236</v>
      </c>
    </row>
    <row r="1191">
      <c r="A1191" s="244">
        <v>1332.0</v>
      </c>
      <c r="B1191" s="244" t="s">
        <v>1686</v>
      </c>
      <c r="C1191" s="244" t="s">
        <v>54</v>
      </c>
      <c r="D1191" s="245"/>
      <c r="E1191" s="245">
        <v>45946.0</v>
      </c>
      <c r="F1191" s="244"/>
      <c r="G1191" s="244"/>
      <c r="H1191" s="244"/>
      <c r="I1191" s="244" t="s">
        <v>2237</v>
      </c>
    </row>
    <row r="1192">
      <c r="A1192" s="244">
        <v>1333.0</v>
      </c>
      <c r="B1192" s="244" t="s">
        <v>1688</v>
      </c>
      <c r="C1192" s="244" t="s">
        <v>54</v>
      </c>
      <c r="D1192" s="245"/>
      <c r="E1192" s="245">
        <v>45917.0</v>
      </c>
      <c r="F1192" s="244"/>
      <c r="G1192" s="244"/>
      <c r="H1192" s="244"/>
      <c r="I1192" s="244" t="s">
        <v>2238</v>
      </c>
    </row>
    <row r="1193">
      <c r="A1193" s="244">
        <v>1334.0</v>
      </c>
      <c r="B1193" s="244" t="s">
        <v>1689</v>
      </c>
      <c r="C1193" s="244" t="s">
        <v>54</v>
      </c>
      <c r="D1193" s="245"/>
      <c r="E1193" s="245">
        <v>45932.0</v>
      </c>
      <c r="F1193" s="244"/>
      <c r="G1193" s="244"/>
      <c r="H1193" s="244"/>
      <c r="I1193" s="244" t="s">
        <v>2239</v>
      </c>
    </row>
    <row r="1194">
      <c r="A1194" s="244">
        <v>1335.0</v>
      </c>
      <c r="B1194" s="244" t="s">
        <v>1690</v>
      </c>
      <c r="C1194" s="244" t="s">
        <v>54</v>
      </c>
      <c r="D1194" s="245"/>
      <c r="E1194" s="245">
        <v>45939.0</v>
      </c>
      <c r="F1194" s="244"/>
      <c r="G1194" s="244"/>
      <c r="H1194" s="244"/>
      <c r="I1194" s="244" t="s">
        <v>2240</v>
      </c>
    </row>
    <row r="1195">
      <c r="A1195" s="244">
        <v>1336.0</v>
      </c>
      <c r="B1195" s="244" t="s">
        <v>1691</v>
      </c>
      <c r="C1195" s="244" t="s">
        <v>54</v>
      </c>
      <c r="D1195" s="245"/>
      <c r="E1195" s="245">
        <v>45924.0</v>
      </c>
      <c r="F1195" s="244"/>
      <c r="G1195" s="244"/>
      <c r="H1195" s="244"/>
      <c r="I1195" s="244" t="s">
        <v>2241</v>
      </c>
    </row>
    <row r="1196">
      <c r="A1196" s="244">
        <v>1337.0</v>
      </c>
      <c r="B1196" s="249" t="s">
        <v>1376</v>
      </c>
      <c r="C1196" s="244" t="s">
        <v>54</v>
      </c>
      <c r="D1196" s="245"/>
      <c r="E1196" s="245">
        <v>45923.0</v>
      </c>
      <c r="F1196" s="244"/>
      <c r="G1196" s="244"/>
      <c r="H1196" s="244"/>
      <c r="I1196" s="244"/>
    </row>
    <row r="1197">
      <c r="A1197" s="244">
        <v>1338.0</v>
      </c>
      <c r="B1197" s="244" t="s">
        <v>1694</v>
      </c>
      <c r="C1197" s="244" t="s">
        <v>54</v>
      </c>
      <c r="D1197" s="245"/>
      <c r="E1197" s="245"/>
      <c r="F1197" s="244"/>
      <c r="G1197" s="244"/>
      <c r="H1197" s="244"/>
      <c r="I1197" s="244"/>
    </row>
    <row r="1198">
      <c r="A1198" s="244">
        <v>1339.0</v>
      </c>
      <c r="B1198" s="244" t="s">
        <v>1695</v>
      </c>
      <c r="C1198" s="244" t="s">
        <v>54</v>
      </c>
      <c r="D1198" s="245"/>
      <c r="E1198" s="245">
        <v>46057.0</v>
      </c>
      <c r="F1198" s="244"/>
      <c r="G1198" s="244"/>
      <c r="H1198" s="244"/>
      <c r="I1198" s="244" t="s">
        <v>2243</v>
      </c>
    </row>
    <row r="1199">
      <c r="A1199" s="244">
        <v>1340.0</v>
      </c>
      <c r="B1199" s="244" t="s">
        <v>1697</v>
      </c>
      <c r="C1199" s="244" t="s">
        <v>54</v>
      </c>
      <c r="D1199" s="245"/>
      <c r="E1199" s="245">
        <v>45952.0</v>
      </c>
      <c r="F1199" s="244"/>
      <c r="G1199" s="244"/>
      <c r="H1199" s="244"/>
      <c r="I1199" s="244" t="s">
        <v>620</v>
      </c>
    </row>
    <row r="1200">
      <c r="A1200" s="244">
        <v>1341.0</v>
      </c>
      <c r="B1200" s="244" t="s">
        <v>1698</v>
      </c>
      <c r="C1200" s="244" t="s">
        <v>54</v>
      </c>
      <c r="D1200" s="245"/>
      <c r="E1200" s="245">
        <v>45937.0</v>
      </c>
      <c r="F1200" s="244"/>
      <c r="G1200" s="244"/>
      <c r="H1200" s="244"/>
      <c r="I1200" s="244" t="s">
        <v>2244</v>
      </c>
    </row>
    <row r="1201">
      <c r="A1201" s="244">
        <v>1342.0</v>
      </c>
      <c r="B1201" s="244" t="s">
        <v>1700</v>
      </c>
      <c r="C1201" s="244" t="s">
        <v>54</v>
      </c>
      <c r="D1201" s="245"/>
      <c r="E1201" s="245">
        <v>45973.0</v>
      </c>
      <c r="F1201" s="244"/>
      <c r="G1201" s="244"/>
      <c r="H1201" s="244"/>
      <c r="I1201" s="244" t="s">
        <v>2245</v>
      </c>
    </row>
    <row r="1202">
      <c r="A1202" s="244">
        <v>1343.0</v>
      </c>
      <c r="B1202" s="244" t="s">
        <v>1701</v>
      </c>
      <c r="C1202" s="244" t="s">
        <v>54</v>
      </c>
      <c r="D1202" s="245"/>
      <c r="E1202" s="245">
        <v>45959.0</v>
      </c>
      <c r="F1202" s="244"/>
      <c r="G1202" s="244"/>
      <c r="H1202" s="244"/>
      <c r="I1202" s="244" t="s">
        <v>2246</v>
      </c>
    </row>
    <row r="1203">
      <c r="A1203" s="244">
        <v>1344.0</v>
      </c>
      <c r="B1203" s="244" t="s">
        <v>1703</v>
      </c>
      <c r="C1203" s="244" t="s">
        <v>54</v>
      </c>
      <c r="D1203" s="245"/>
      <c r="E1203" s="245">
        <v>45937.0</v>
      </c>
      <c r="F1203" s="244"/>
      <c r="G1203" s="244"/>
      <c r="H1203" s="244"/>
      <c r="I1203" s="244" t="s">
        <v>2247</v>
      </c>
    </row>
    <row r="1204">
      <c r="A1204" s="244">
        <v>1345.0</v>
      </c>
      <c r="B1204" s="244" t="s">
        <v>1705</v>
      </c>
      <c r="C1204" s="244" t="s">
        <v>54</v>
      </c>
      <c r="D1204" s="245"/>
      <c r="E1204" s="245">
        <v>45972.0</v>
      </c>
      <c r="F1204" s="244"/>
      <c r="G1204" s="244"/>
      <c r="H1204" s="244"/>
      <c r="I1204" s="244" t="s">
        <v>2248</v>
      </c>
    </row>
    <row r="1205">
      <c r="A1205" s="244">
        <v>1346.0</v>
      </c>
      <c r="B1205" s="244" t="s">
        <v>1706</v>
      </c>
      <c r="C1205" s="244" t="s">
        <v>54</v>
      </c>
      <c r="D1205" s="245"/>
      <c r="E1205" s="245">
        <v>45973.0</v>
      </c>
      <c r="F1205" s="244"/>
      <c r="G1205" s="244"/>
      <c r="H1205" s="244"/>
      <c r="I1205" s="244" t="s">
        <v>620</v>
      </c>
    </row>
    <row r="1206">
      <c r="A1206" s="244">
        <v>1347.0</v>
      </c>
      <c r="B1206" s="244" t="s">
        <v>1707</v>
      </c>
      <c r="C1206" s="244" t="s">
        <v>54</v>
      </c>
      <c r="D1206" s="245"/>
      <c r="E1206" s="245">
        <v>45944.0</v>
      </c>
      <c r="F1206" s="244"/>
      <c r="G1206" s="244"/>
      <c r="H1206" s="244"/>
      <c r="I1206" s="244" t="s">
        <v>2249</v>
      </c>
    </row>
    <row r="1207">
      <c r="A1207" s="244">
        <v>1348.0</v>
      </c>
      <c r="B1207" s="244" t="s">
        <v>1708</v>
      </c>
      <c r="C1207" s="244" t="s">
        <v>54</v>
      </c>
      <c r="D1207" s="245"/>
      <c r="E1207" s="245">
        <v>45943.0</v>
      </c>
      <c r="F1207" s="244"/>
      <c r="G1207" s="244"/>
      <c r="H1207" s="244"/>
      <c r="I1207" s="244" t="s">
        <v>2250</v>
      </c>
    </row>
    <row r="1208">
      <c r="A1208" s="244">
        <v>1349.0</v>
      </c>
      <c r="B1208" s="244" t="s">
        <v>1710</v>
      </c>
      <c r="C1208" s="244" t="s">
        <v>54</v>
      </c>
      <c r="D1208" s="245"/>
      <c r="E1208" s="245">
        <v>45971.0</v>
      </c>
      <c r="F1208" s="244"/>
      <c r="G1208" s="244"/>
      <c r="H1208" s="244"/>
      <c r="I1208" s="244" t="s">
        <v>2251</v>
      </c>
    </row>
    <row r="1209">
      <c r="A1209" s="244">
        <v>1350.0</v>
      </c>
      <c r="B1209" s="244" t="s">
        <v>1712</v>
      </c>
      <c r="C1209" s="244" t="s">
        <v>54</v>
      </c>
      <c r="D1209" s="245"/>
      <c r="E1209" s="245">
        <v>45986.0</v>
      </c>
      <c r="F1209" s="244"/>
      <c r="G1209" s="244"/>
      <c r="H1209" s="244"/>
      <c r="I1209" s="244" t="s">
        <v>2252</v>
      </c>
    </row>
    <row r="1210">
      <c r="A1210" s="244">
        <v>1351.0</v>
      </c>
      <c r="B1210" s="244" t="s">
        <v>1713</v>
      </c>
      <c r="C1210" s="244" t="s">
        <v>54</v>
      </c>
      <c r="D1210" s="245"/>
      <c r="E1210" s="245">
        <v>45950.0</v>
      </c>
      <c r="F1210" s="244"/>
      <c r="G1210" s="244"/>
      <c r="H1210" s="244"/>
      <c r="I1210" s="244" t="s">
        <v>620</v>
      </c>
    </row>
    <row r="1211">
      <c r="A1211" s="244">
        <v>1352.0</v>
      </c>
      <c r="B1211" s="244" t="s">
        <v>1714</v>
      </c>
      <c r="C1211" s="244" t="s">
        <v>54</v>
      </c>
      <c r="D1211" s="245"/>
      <c r="E1211" s="245">
        <v>45952.0</v>
      </c>
      <c r="F1211" s="244"/>
      <c r="G1211" s="244"/>
      <c r="H1211" s="244"/>
      <c r="I1211" s="244" t="s">
        <v>2253</v>
      </c>
    </row>
    <row r="1212">
      <c r="A1212" s="244">
        <v>1353.0</v>
      </c>
      <c r="B1212" s="244" t="s">
        <v>1715</v>
      </c>
      <c r="C1212" s="244" t="s">
        <v>54</v>
      </c>
      <c r="D1212" s="245"/>
      <c r="E1212" s="245">
        <v>45958.0</v>
      </c>
      <c r="F1212" s="244"/>
      <c r="G1212" s="244"/>
      <c r="H1212" s="244"/>
      <c r="I1212" s="244" t="s">
        <v>2254</v>
      </c>
    </row>
    <row r="1213">
      <c r="A1213" s="244">
        <v>1354.0</v>
      </c>
      <c r="B1213" s="244" t="s">
        <v>1717</v>
      </c>
      <c r="C1213" s="244" t="s">
        <v>54</v>
      </c>
      <c r="D1213" s="245"/>
      <c r="E1213" s="245">
        <v>45979.0</v>
      </c>
      <c r="F1213" s="244"/>
      <c r="G1213" s="244"/>
      <c r="H1213" s="244"/>
      <c r="I1213" s="244" t="s">
        <v>2255</v>
      </c>
    </row>
    <row r="1214">
      <c r="A1214" s="244">
        <v>1355.0</v>
      </c>
      <c r="B1214" s="244" t="s">
        <v>1718</v>
      </c>
      <c r="C1214" s="244" t="s">
        <v>54</v>
      </c>
      <c r="D1214" s="245"/>
      <c r="E1214" s="245">
        <v>46006.0</v>
      </c>
      <c r="F1214" s="244"/>
      <c r="G1214" s="244"/>
      <c r="H1214" s="244"/>
      <c r="I1214" s="244" t="s">
        <v>2257</v>
      </c>
    </row>
    <row r="1215">
      <c r="A1215" s="244">
        <v>1356.0</v>
      </c>
      <c r="B1215" s="244" t="s">
        <v>1719</v>
      </c>
      <c r="C1215" s="244" t="s">
        <v>54</v>
      </c>
      <c r="D1215" s="245"/>
      <c r="E1215" s="245">
        <v>45939.0</v>
      </c>
      <c r="F1215" s="244"/>
      <c r="G1215" s="244"/>
      <c r="H1215" s="244"/>
      <c r="I1215" s="244"/>
    </row>
    <row r="1216">
      <c r="A1216" s="244">
        <v>1357.0</v>
      </c>
      <c r="B1216" s="244" t="s">
        <v>1721</v>
      </c>
      <c r="C1216" s="244" t="s">
        <v>54</v>
      </c>
      <c r="D1216" s="245"/>
      <c r="E1216" s="245">
        <v>45952.0</v>
      </c>
      <c r="F1216" s="244"/>
      <c r="G1216" s="244"/>
      <c r="H1216" s="244"/>
      <c r="I1216" s="244" t="s">
        <v>2258</v>
      </c>
    </row>
    <row r="1217">
      <c r="A1217" s="244">
        <v>1358.0</v>
      </c>
      <c r="B1217" s="244" t="s">
        <v>1722</v>
      </c>
      <c r="C1217" s="244" t="s">
        <v>54</v>
      </c>
      <c r="D1217" s="245"/>
      <c r="E1217" s="245">
        <v>45979.0</v>
      </c>
      <c r="F1217" s="244"/>
      <c r="G1217" s="244"/>
      <c r="H1217" s="244"/>
      <c r="I1217" s="244" t="s">
        <v>2259</v>
      </c>
    </row>
    <row r="1218">
      <c r="A1218" s="244">
        <v>1359.0</v>
      </c>
      <c r="B1218" s="244" t="s">
        <v>1723</v>
      </c>
      <c r="C1218" s="244" t="s">
        <v>54</v>
      </c>
      <c r="D1218" s="245"/>
      <c r="E1218" s="245">
        <v>45935.0</v>
      </c>
      <c r="F1218" s="244"/>
      <c r="G1218" s="244"/>
      <c r="H1218" s="244"/>
      <c r="I1218" s="244" t="s">
        <v>2260</v>
      </c>
    </row>
    <row r="1219">
      <c r="A1219" s="244">
        <v>1359.0</v>
      </c>
      <c r="B1219" s="244" t="s">
        <v>1723</v>
      </c>
      <c r="C1219" s="244" t="s">
        <v>54</v>
      </c>
      <c r="D1219" s="245"/>
      <c r="E1219" s="245">
        <v>45935.0</v>
      </c>
      <c r="F1219" s="244"/>
      <c r="G1219" s="244"/>
      <c r="H1219" s="244"/>
      <c r="I1219" s="244" t="s">
        <v>2260</v>
      </c>
    </row>
    <row r="1220">
      <c r="A1220" s="244">
        <v>1360.0</v>
      </c>
      <c r="B1220" s="244" t="s">
        <v>1725</v>
      </c>
      <c r="C1220" s="244" t="s">
        <v>54</v>
      </c>
      <c r="D1220" s="245"/>
      <c r="E1220" s="245">
        <v>45981.0</v>
      </c>
      <c r="F1220" s="244"/>
      <c r="G1220" s="244"/>
      <c r="H1220" s="244"/>
      <c r="I1220" s="244" t="s">
        <v>2261</v>
      </c>
    </row>
    <row r="1221">
      <c r="A1221" s="244">
        <v>1362.0</v>
      </c>
      <c r="B1221" s="244" t="s">
        <v>1726</v>
      </c>
      <c r="C1221" s="244" t="s">
        <v>54</v>
      </c>
      <c r="D1221" s="245"/>
      <c r="E1221" s="245"/>
      <c r="F1221" s="244"/>
      <c r="G1221" s="244"/>
      <c r="H1221" s="244"/>
      <c r="I1221" s="244"/>
    </row>
    <row r="1222">
      <c r="A1222" s="244">
        <v>1363.0</v>
      </c>
      <c r="B1222" s="244" t="s">
        <v>1728</v>
      </c>
      <c r="C1222" s="244" t="s">
        <v>54</v>
      </c>
      <c r="D1222" s="245"/>
      <c r="E1222" s="245">
        <v>45972.0</v>
      </c>
      <c r="F1222" s="244"/>
      <c r="G1222" s="244"/>
      <c r="H1222" s="244"/>
      <c r="I1222" s="244" t="s">
        <v>2263</v>
      </c>
    </row>
    <row r="1223">
      <c r="A1223" s="244">
        <v>1364.0</v>
      </c>
      <c r="B1223" s="244" t="s">
        <v>1729</v>
      </c>
      <c r="C1223" s="244" t="s">
        <v>54</v>
      </c>
      <c r="D1223" s="245"/>
      <c r="E1223" s="245">
        <v>45971.0</v>
      </c>
      <c r="F1223" s="244"/>
      <c r="G1223" s="244"/>
      <c r="H1223" s="244"/>
      <c r="I1223" s="244" t="s">
        <v>2264</v>
      </c>
    </row>
    <row r="1224">
      <c r="A1224" s="244">
        <v>1365.0</v>
      </c>
      <c r="B1224" s="244" t="s">
        <v>1732</v>
      </c>
      <c r="C1224" s="244" t="s">
        <v>54</v>
      </c>
      <c r="D1224" s="245"/>
      <c r="E1224" s="245">
        <v>45952.0</v>
      </c>
      <c r="F1224" s="244"/>
      <c r="G1224" s="244"/>
      <c r="H1224" s="244"/>
      <c r="I1224" s="244" t="s">
        <v>2598</v>
      </c>
    </row>
    <row r="1225">
      <c r="A1225" s="244">
        <v>1366.0</v>
      </c>
      <c r="B1225" s="244" t="s">
        <v>1733</v>
      </c>
      <c r="C1225" s="244" t="s">
        <v>54</v>
      </c>
      <c r="D1225" s="245"/>
      <c r="E1225" s="245">
        <v>45995.0</v>
      </c>
      <c r="F1225" s="244"/>
      <c r="G1225" s="244"/>
      <c r="H1225" s="244"/>
      <c r="I1225" s="244" t="s">
        <v>2265</v>
      </c>
    </row>
    <row r="1226">
      <c r="A1226" s="244">
        <v>1367.0</v>
      </c>
      <c r="B1226" s="244" t="s">
        <v>1734</v>
      </c>
      <c r="C1226" s="244" t="s">
        <v>54</v>
      </c>
      <c r="D1226" s="245"/>
      <c r="E1226" s="245">
        <v>45953.0</v>
      </c>
      <c r="F1226" s="244"/>
      <c r="G1226" s="244"/>
      <c r="H1226" s="244"/>
      <c r="I1226" s="244" t="s">
        <v>2266</v>
      </c>
    </row>
    <row r="1227">
      <c r="A1227" s="244">
        <v>1368.0</v>
      </c>
      <c r="B1227" s="244" t="s">
        <v>1735</v>
      </c>
      <c r="C1227" s="244" t="s">
        <v>54</v>
      </c>
      <c r="D1227" s="245"/>
      <c r="E1227" s="245">
        <v>45953.0</v>
      </c>
      <c r="F1227" s="244"/>
      <c r="G1227" s="244"/>
      <c r="H1227" s="244"/>
      <c r="I1227" s="244" t="s">
        <v>2598</v>
      </c>
    </row>
    <row r="1228">
      <c r="A1228" s="244">
        <v>1369.0</v>
      </c>
      <c r="B1228" s="244" t="s">
        <v>1665</v>
      </c>
      <c r="C1228" s="244" t="s">
        <v>54</v>
      </c>
      <c r="D1228" s="245"/>
      <c r="E1228" s="245">
        <v>45945.0</v>
      </c>
      <c r="F1228" s="244"/>
      <c r="G1228" s="244"/>
      <c r="H1228" s="244"/>
      <c r="I1228" s="244" t="s">
        <v>2334</v>
      </c>
    </row>
    <row r="1229">
      <c r="A1229" s="244">
        <v>1370.0</v>
      </c>
      <c r="B1229" s="244" t="s">
        <v>1736</v>
      </c>
      <c r="C1229" s="244" t="s">
        <v>54</v>
      </c>
      <c r="D1229" s="245"/>
      <c r="E1229" s="245">
        <v>45950.0</v>
      </c>
      <c r="F1229" s="244"/>
      <c r="G1229" s="244"/>
      <c r="H1229" s="244"/>
      <c r="I1229" s="244" t="s">
        <v>2270</v>
      </c>
    </row>
    <row r="1230">
      <c r="A1230" s="244">
        <v>1371.0</v>
      </c>
      <c r="B1230" s="244" t="s">
        <v>1522</v>
      </c>
      <c r="C1230" s="244" t="s">
        <v>54</v>
      </c>
      <c r="D1230" s="245"/>
      <c r="E1230" s="245">
        <v>45974.0</v>
      </c>
      <c r="F1230" s="244"/>
      <c r="G1230" s="244"/>
      <c r="H1230" s="244"/>
      <c r="I1230" s="244" t="s">
        <v>2130</v>
      </c>
    </row>
    <row r="1231">
      <c r="A1231" s="244">
        <v>1372.0</v>
      </c>
      <c r="B1231" s="244" t="s">
        <v>1738</v>
      </c>
      <c r="C1231" s="244" t="s">
        <v>54</v>
      </c>
      <c r="D1231" s="245"/>
      <c r="E1231" s="245">
        <v>45967.0</v>
      </c>
      <c r="F1231" s="244"/>
      <c r="G1231" s="244"/>
      <c r="H1231" s="244"/>
      <c r="I1231" s="244" t="s">
        <v>2271</v>
      </c>
    </row>
    <row r="1232">
      <c r="A1232" s="244">
        <v>1373.0</v>
      </c>
      <c r="B1232" s="244" t="s">
        <v>1739</v>
      </c>
      <c r="C1232" s="244" t="s">
        <v>54</v>
      </c>
      <c r="D1232" s="245"/>
      <c r="E1232" s="245">
        <v>45981.0</v>
      </c>
      <c r="F1232" s="244"/>
      <c r="G1232" s="244"/>
      <c r="H1232" s="244"/>
      <c r="I1232" s="244" t="s">
        <v>2272</v>
      </c>
    </row>
    <row r="1233">
      <c r="A1233" s="244">
        <v>1374.0</v>
      </c>
      <c r="B1233" s="244" t="s">
        <v>1659</v>
      </c>
      <c r="C1233" s="244" t="s">
        <v>54</v>
      </c>
      <c r="D1233" s="245"/>
      <c r="E1233" s="245">
        <v>45966.0</v>
      </c>
      <c r="F1233" s="244"/>
      <c r="G1233" s="244"/>
      <c r="H1233" s="244"/>
      <c r="I1233" s="244"/>
    </row>
    <row r="1234">
      <c r="A1234" s="244">
        <v>1375.0</v>
      </c>
      <c r="B1234" s="244" t="s">
        <v>1740</v>
      </c>
      <c r="C1234" s="244" t="s">
        <v>54</v>
      </c>
      <c r="D1234" s="245"/>
      <c r="E1234" s="245">
        <v>45964.0</v>
      </c>
      <c r="F1234" s="244"/>
      <c r="G1234" s="244"/>
      <c r="H1234" s="244"/>
      <c r="I1234" s="244" t="s">
        <v>2274</v>
      </c>
    </row>
    <row r="1235">
      <c r="A1235" s="244">
        <v>1376.0</v>
      </c>
      <c r="B1235" s="244" t="s">
        <v>1741</v>
      </c>
      <c r="C1235" s="244" t="s">
        <v>54</v>
      </c>
      <c r="D1235" s="245"/>
      <c r="E1235" s="245">
        <v>45986.0</v>
      </c>
      <c r="F1235" s="244"/>
      <c r="G1235" s="244"/>
      <c r="H1235" s="244"/>
      <c r="I1235" s="244" t="s">
        <v>2598</v>
      </c>
    </row>
    <row r="1236">
      <c r="A1236" s="244">
        <v>1377.0</v>
      </c>
      <c r="B1236" s="244" t="s">
        <v>1743</v>
      </c>
      <c r="C1236" s="244" t="s">
        <v>54</v>
      </c>
      <c r="D1236" s="245"/>
      <c r="E1236" s="245">
        <v>45999.0</v>
      </c>
      <c r="F1236" s="244"/>
      <c r="G1236" s="244"/>
      <c r="H1236" s="244"/>
      <c r="I1236" s="244" t="s">
        <v>2275</v>
      </c>
    </row>
    <row r="1237">
      <c r="A1237" s="244">
        <v>1378.0</v>
      </c>
      <c r="B1237" s="244" t="s">
        <v>1744</v>
      </c>
      <c r="C1237" s="244" t="s">
        <v>54</v>
      </c>
      <c r="D1237" s="245"/>
      <c r="E1237" s="245">
        <v>46030.0</v>
      </c>
      <c r="F1237" s="244"/>
      <c r="G1237" s="244"/>
      <c r="H1237" s="244"/>
      <c r="I1237" s="244"/>
    </row>
    <row r="1238">
      <c r="A1238" s="244">
        <v>1379.0</v>
      </c>
      <c r="B1238" s="244" t="s">
        <v>1745</v>
      </c>
      <c r="C1238" s="244" t="s">
        <v>54</v>
      </c>
      <c r="D1238" s="245"/>
      <c r="E1238" s="245">
        <v>45980.0</v>
      </c>
      <c r="F1238" s="244"/>
      <c r="G1238" s="244"/>
      <c r="H1238" s="244"/>
      <c r="I1238" s="244" t="s">
        <v>2276</v>
      </c>
    </row>
    <row r="1239">
      <c r="A1239" s="244">
        <v>1380.0</v>
      </c>
      <c r="B1239" s="244" t="s">
        <v>265</v>
      </c>
      <c r="C1239" s="244" t="s">
        <v>54</v>
      </c>
      <c r="D1239" s="245"/>
      <c r="E1239" s="245">
        <v>45985.0</v>
      </c>
      <c r="F1239" s="244"/>
      <c r="G1239" s="244"/>
      <c r="H1239" s="244"/>
      <c r="I1239" s="244" t="s">
        <v>2277</v>
      </c>
    </row>
    <row r="1240">
      <c r="A1240" s="244">
        <v>1381.0</v>
      </c>
      <c r="B1240" s="244" t="s">
        <v>1746</v>
      </c>
      <c r="C1240" s="244" t="s">
        <v>54</v>
      </c>
      <c r="D1240" s="245"/>
      <c r="E1240" s="245">
        <v>45972.0</v>
      </c>
      <c r="F1240" s="244"/>
      <c r="G1240" s="244"/>
      <c r="H1240" s="244"/>
      <c r="I1240" s="244" t="s">
        <v>620</v>
      </c>
    </row>
    <row r="1241">
      <c r="A1241" s="244">
        <v>1382.0</v>
      </c>
      <c r="B1241" s="244" t="s">
        <v>1747</v>
      </c>
      <c r="C1241" s="244" t="s">
        <v>54</v>
      </c>
      <c r="D1241" s="245"/>
      <c r="E1241" s="245">
        <v>46063.0</v>
      </c>
      <c r="F1241" s="244"/>
      <c r="G1241" s="244"/>
      <c r="H1241" s="244"/>
      <c r="I1241" s="244" t="s">
        <v>2279</v>
      </c>
    </row>
    <row r="1242">
      <c r="A1242" s="244">
        <v>1383.0</v>
      </c>
      <c r="B1242" s="244" t="s">
        <v>1748</v>
      </c>
      <c r="C1242" s="244" t="s">
        <v>54</v>
      </c>
      <c r="D1242" s="245"/>
      <c r="E1242" s="245">
        <v>46029.0</v>
      </c>
      <c r="F1242" s="244"/>
      <c r="G1242" s="244"/>
      <c r="H1242" s="244"/>
      <c r="I1242" s="244" t="s">
        <v>2280</v>
      </c>
    </row>
    <row r="1243">
      <c r="A1243" s="244">
        <v>1384.0</v>
      </c>
      <c r="B1243" s="244" t="s">
        <v>1749</v>
      </c>
      <c r="C1243" s="244" t="s">
        <v>54</v>
      </c>
      <c r="D1243" s="245"/>
      <c r="E1243" s="245">
        <v>46006.0</v>
      </c>
      <c r="F1243" s="244"/>
      <c r="G1243" s="244"/>
      <c r="H1243" s="244"/>
      <c r="I1243" s="244" t="s">
        <v>2281</v>
      </c>
    </row>
    <row r="1244">
      <c r="A1244" s="244">
        <v>1385.0</v>
      </c>
      <c r="B1244" s="244" t="s">
        <v>1750</v>
      </c>
      <c r="C1244" s="244" t="s">
        <v>54</v>
      </c>
      <c r="D1244" s="245"/>
      <c r="E1244" s="245">
        <v>45992.0</v>
      </c>
      <c r="F1244" s="244"/>
      <c r="G1244" s="244"/>
      <c r="H1244" s="244"/>
      <c r="I1244" s="244" t="s">
        <v>2282</v>
      </c>
    </row>
    <row r="1245">
      <c r="A1245" s="244">
        <v>1386.0</v>
      </c>
      <c r="B1245" s="244" t="s">
        <v>1752</v>
      </c>
      <c r="C1245" s="244" t="s">
        <v>54</v>
      </c>
      <c r="D1245" s="245"/>
      <c r="E1245" s="245">
        <v>46007.0</v>
      </c>
      <c r="F1245" s="244"/>
      <c r="G1245" s="244"/>
      <c r="H1245" s="244"/>
      <c r="I1245" s="244" t="s">
        <v>2283</v>
      </c>
    </row>
    <row r="1246">
      <c r="A1246" s="244">
        <v>1387.0</v>
      </c>
      <c r="B1246" s="244" t="s">
        <v>1753</v>
      </c>
      <c r="C1246" s="244" t="s">
        <v>54</v>
      </c>
      <c r="D1246" s="245"/>
      <c r="E1246" s="245">
        <v>46013.0</v>
      </c>
      <c r="F1246" s="244"/>
      <c r="G1246" s="244"/>
      <c r="H1246" s="244"/>
      <c r="I1246" s="244" t="s">
        <v>2284</v>
      </c>
    </row>
    <row r="1247">
      <c r="A1247" s="244">
        <v>1388.0</v>
      </c>
      <c r="B1247" s="244" t="s">
        <v>1754</v>
      </c>
      <c r="C1247" s="244" t="s">
        <v>54</v>
      </c>
      <c r="D1247" s="245"/>
      <c r="E1247" s="245">
        <v>45981.0</v>
      </c>
      <c r="F1247" s="244"/>
      <c r="G1247" s="244"/>
      <c r="H1247" s="244"/>
      <c r="I1247" s="244" t="s">
        <v>876</v>
      </c>
    </row>
    <row r="1248">
      <c r="A1248" s="244">
        <v>1389.0</v>
      </c>
      <c r="B1248" s="244" t="s">
        <v>1756</v>
      </c>
      <c r="C1248" s="244" t="s">
        <v>54</v>
      </c>
      <c r="D1248" s="245"/>
      <c r="E1248" s="245">
        <v>45968.0</v>
      </c>
      <c r="F1248" s="244"/>
      <c r="G1248" s="244"/>
      <c r="H1248" s="244"/>
      <c r="I1248" s="244" t="s">
        <v>2285</v>
      </c>
    </row>
    <row r="1249">
      <c r="A1249" s="244">
        <v>1390.0</v>
      </c>
      <c r="B1249" s="244" t="s">
        <v>1757</v>
      </c>
      <c r="C1249" s="244" t="s">
        <v>54</v>
      </c>
      <c r="D1249" s="245"/>
      <c r="E1249" s="245">
        <v>45980.0</v>
      </c>
      <c r="F1249" s="244"/>
      <c r="G1249" s="244"/>
      <c r="H1249" s="244"/>
      <c r="I1249" s="244" t="s">
        <v>2286</v>
      </c>
    </row>
    <row r="1250">
      <c r="A1250" s="244">
        <v>1391.0</v>
      </c>
      <c r="B1250" s="244" t="s">
        <v>1758</v>
      </c>
      <c r="C1250" s="244" t="s">
        <v>54</v>
      </c>
      <c r="D1250" s="245"/>
      <c r="E1250" s="245">
        <v>46009.0</v>
      </c>
      <c r="F1250" s="244"/>
      <c r="G1250" s="244"/>
      <c r="H1250" s="244"/>
      <c r="I1250" s="244" t="s">
        <v>2287</v>
      </c>
    </row>
    <row r="1251">
      <c r="A1251" s="244">
        <v>1392.0</v>
      </c>
      <c r="B1251" s="244" t="s">
        <v>1759</v>
      </c>
      <c r="C1251" s="244" t="s">
        <v>54</v>
      </c>
      <c r="D1251" s="245"/>
      <c r="E1251" s="245">
        <v>46003.0</v>
      </c>
      <c r="F1251" s="244"/>
      <c r="G1251" s="244"/>
      <c r="H1251" s="244"/>
      <c r="I1251" s="244" t="s">
        <v>2288</v>
      </c>
    </row>
    <row r="1252">
      <c r="A1252" s="244">
        <v>1393.0</v>
      </c>
      <c r="B1252" s="244" t="s">
        <v>1762</v>
      </c>
      <c r="C1252" s="244" t="s">
        <v>54</v>
      </c>
      <c r="D1252" s="245"/>
      <c r="E1252" s="245">
        <v>45999.0</v>
      </c>
      <c r="F1252" s="244"/>
      <c r="G1252" s="244"/>
      <c r="H1252" s="244"/>
      <c r="I1252" s="244" t="s">
        <v>2289</v>
      </c>
    </row>
    <row r="1253">
      <c r="A1253" s="244">
        <v>1394.0</v>
      </c>
      <c r="B1253" s="244" t="s">
        <v>1763</v>
      </c>
      <c r="C1253" s="244" t="s">
        <v>54</v>
      </c>
      <c r="D1253" s="245"/>
      <c r="E1253" s="245">
        <v>46002.0</v>
      </c>
      <c r="F1253" s="244"/>
      <c r="G1253" s="244"/>
      <c r="H1253" s="244"/>
      <c r="I1253" s="244" t="s">
        <v>2290</v>
      </c>
    </row>
    <row r="1254">
      <c r="A1254" s="244">
        <v>1395.0</v>
      </c>
      <c r="B1254" s="244" t="s">
        <v>1764</v>
      </c>
      <c r="C1254" s="244" t="s">
        <v>54</v>
      </c>
      <c r="D1254" s="245"/>
      <c r="E1254" s="245">
        <v>45986.0</v>
      </c>
      <c r="F1254" s="244"/>
      <c r="G1254" s="244"/>
      <c r="H1254" s="244"/>
      <c r="I1254" s="244" t="s">
        <v>2291</v>
      </c>
    </row>
    <row r="1255">
      <c r="A1255" s="244">
        <v>1396.0</v>
      </c>
      <c r="B1255" s="244" t="s">
        <v>1765</v>
      </c>
      <c r="C1255" s="244" t="s">
        <v>54</v>
      </c>
      <c r="D1255" s="245"/>
      <c r="E1255" s="245">
        <v>45987.0</v>
      </c>
      <c r="F1255" s="244"/>
      <c r="G1255" s="244"/>
      <c r="H1255" s="244"/>
      <c r="I1255" s="244" t="s">
        <v>2292</v>
      </c>
    </row>
    <row r="1256">
      <c r="A1256" s="244">
        <v>1397.0</v>
      </c>
      <c r="B1256" s="244" t="s">
        <v>1619</v>
      </c>
      <c r="C1256" s="244" t="s">
        <v>54</v>
      </c>
      <c r="D1256" s="245"/>
      <c r="E1256" s="245">
        <v>46002.0</v>
      </c>
      <c r="F1256" s="244"/>
      <c r="G1256" s="244"/>
      <c r="H1256" s="244"/>
      <c r="I1256" s="244" t="s">
        <v>2293</v>
      </c>
    </row>
    <row r="1257">
      <c r="A1257" s="244">
        <v>1398.0</v>
      </c>
      <c r="B1257" s="244" t="s">
        <v>1767</v>
      </c>
      <c r="C1257" s="244" t="s">
        <v>54</v>
      </c>
      <c r="D1257" s="245"/>
      <c r="E1257" s="245">
        <v>45980.0</v>
      </c>
      <c r="F1257" s="244"/>
      <c r="G1257" s="244"/>
      <c r="H1257" s="244"/>
      <c r="I1257" s="244" t="s">
        <v>2294</v>
      </c>
    </row>
    <row r="1258">
      <c r="A1258" s="244">
        <v>1399.0</v>
      </c>
      <c r="B1258" s="244" t="s">
        <v>1768</v>
      </c>
      <c r="C1258" s="244" t="s">
        <v>54</v>
      </c>
      <c r="D1258" s="245"/>
      <c r="E1258" s="245">
        <v>46009.0</v>
      </c>
      <c r="F1258" s="244"/>
      <c r="G1258" s="244"/>
      <c r="H1258" s="244"/>
      <c r="I1258" s="244" t="s">
        <v>2295</v>
      </c>
    </row>
    <row r="1259">
      <c r="A1259" s="244">
        <v>1400.0</v>
      </c>
      <c r="B1259" s="244" t="s">
        <v>1769</v>
      </c>
      <c r="C1259" s="244" t="s">
        <v>54</v>
      </c>
      <c r="D1259" s="245"/>
      <c r="E1259" s="245">
        <v>45999.0</v>
      </c>
      <c r="F1259" s="244"/>
      <c r="G1259" s="244"/>
      <c r="H1259" s="244"/>
      <c r="I1259" s="244" t="s">
        <v>2296</v>
      </c>
    </row>
    <row r="1260">
      <c r="A1260" s="244">
        <v>1401.0</v>
      </c>
      <c r="B1260" s="244" t="s">
        <v>1770</v>
      </c>
      <c r="C1260" s="244" t="s">
        <v>54</v>
      </c>
      <c r="D1260" s="245"/>
      <c r="E1260" s="245">
        <v>45994.0</v>
      </c>
      <c r="F1260" s="244"/>
      <c r="G1260" s="244"/>
      <c r="H1260" s="244"/>
      <c r="I1260" s="244"/>
    </row>
    <row r="1261">
      <c r="A1261" s="244">
        <v>1402.0</v>
      </c>
      <c r="B1261" s="244" t="s">
        <v>1771</v>
      </c>
      <c r="C1261" s="244" t="s">
        <v>54</v>
      </c>
      <c r="D1261" s="245"/>
      <c r="E1261" s="245">
        <v>46028.0</v>
      </c>
      <c r="F1261" s="244"/>
      <c r="G1261" s="244"/>
      <c r="H1261" s="244"/>
      <c r="I1261" s="244" t="s">
        <v>2297</v>
      </c>
    </row>
    <row r="1262">
      <c r="A1262" s="244">
        <v>1403.0</v>
      </c>
      <c r="B1262" s="244" t="s">
        <v>1772</v>
      </c>
      <c r="C1262" s="244" t="s">
        <v>54</v>
      </c>
      <c r="D1262" s="245"/>
      <c r="E1262" s="245">
        <v>46027.0</v>
      </c>
      <c r="F1262" s="244"/>
      <c r="G1262" s="244"/>
      <c r="H1262" s="244"/>
      <c r="I1262" s="244" t="s">
        <v>2298</v>
      </c>
    </row>
    <row r="1263">
      <c r="A1263" s="244">
        <v>1404.0</v>
      </c>
      <c r="B1263" s="244" t="s">
        <v>273</v>
      </c>
      <c r="C1263" s="244" t="s">
        <v>54</v>
      </c>
      <c r="D1263" s="245"/>
      <c r="E1263" s="245">
        <v>46051.0</v>
      </c>
      <c r="F1263" s="244"/>
      <c r="G1263" s="244"/>
      <c r="H1263" s="244"/>
      <c r="I1263" s="244"/>
    </row>
    <row r="1264">
      <c r="A1264" s="244">
        <v>1405.0</v>
      </c>
      <c r="B1264" s="244" t="s">
        <v>1540</v>
      </c>
      <c r="C1264" s="244" t="s">
        <v>54</v>
      </c>
      <c r="D1264" s="245"/>
      <c r="E1264" s="245">
        <v>45995.0</v>
      </c>
      <c r="F1264" s="244"/>
      <c r="G1264" s="244"/>
      <c r="H1264" s="244"/>
      <c r="I1264" s="244" t="s">
        <v>2299</v>
      </c>
    </row>
    <row r="1265">
      <c r="A1265" s="244">
        <v>1406.0</v>
      </c>
      <c r="B1265" s="244" t="s">
        <v>1773</v>
      </c>
      <c r="C1265" s="244" t="s">
        <v>54</v>
      </c>
      <c r="D1265" s="245"/>
      <c r="E1265" s="245">
        <v>45995.0</v>
      </c>
      <c r="F1265" s="244"/>
      <c r="G1265" s="244"/>
      <c r="H1265" s="244"/>
      <c r="I1265" s="244" t="s">
        <v>2300</v>
      </c>
    </row>
    <row r="1266">
      <c r="A1266" s="244">
        <v>1407.0</v>
      </c>
      <c r="B1266" s="244" t="s">
        <v>1619</v>
      </c>
      <c r="C1266" s="244" t="s">
        <v>54</v>
      </c>
      <c r="D1266" s="245"/>
      <c r="E1266" s="245">
        <v>46002.0</v>
      </c>
      <c r="F1266" s="244"/>
      <c r="G1266" s="244"/>
      <c r="H1266" s="244"/>
      <c r="I1266" s="244" t="s">
        <v>2293</v>
      </c>
    </row>
    <row r="1267">
      <c r="A1267" s="244">
        <v>1408.0</v>
      </c>
      <c r="B1267" s="244" t="s">
        <v>1774</v>
      </c>
      <c r="C1267" s="244" t="s">
        <v>54</v>
      </c>
      <c r="D1267" s="245"/>
      <c r="E1267" s="245">
        <v>46359.0</v>
      </c>
      <c r="F1267" s="244"/>
      <c r="G1267" s="244"/>
      <c r="H1267" s="244"/>
      <c r="I1267" s="244"/>
    </row>
    <row r="1268">
      <c r="A1268" s="244">
        <v>1409.0</v>
      </c>
      <c r="B1268" s="244" t="s">
        <v>1775</v>
      </c>
      <c r="C1268" s="244" t="s">
        <v>54</v>
      </c>
      <c r="D1268" s="245"/>
      <c r="E1268" s="245">
        <v>45982.0</v>
      </c>
      <c r="F1268" s="244"/>
      <c r="G1268" s="244"/>
      <c r="H1268" s="244"/>
      <c r="I1268" s="244" t="s">
        <v>2300</v>
      </c>
    </row>
    <row r="1269">
      <c r="A1269" s="244">
        <v>1410.0</v>
      </c>
      <c r="B1269" s="244" t="s">
        <v>1776</v>
      </c>
      <c r="C1269" s="244" t="s">
        <v>54</v>
      </c>
      <c r="D1269" s="245"/>
      <c r="E1269" s="245">
        <v>46010.0</v>
      </c>
      <c r="F1269" s="244"/>
      <c r="G1269" s="244"/>
      <c r="H1269" s="244"/>
      <c r="I1269" s="244" t="s">
        <v>2301</v>
      </c>
    </row>
    <row r="1270">
      <c r="A1270" s="244">
        <v>1411.0</v>
      </c>
      <c r="B1270" s="244" t="s">
        <v>1777</v>
      </c>
      <c r="C1270" s="244" t="s">
        <v>54</v>
      </c>
      <c r="D1270" s="245"/>
      <c r="E1270" s="245">
        <v>46030.0</v>
      </c>
      <c r="F1270" s="244"/>
      <c r="G1270" s="244"/>
      <c r="H1270" s="244"/>
      <c r="I1270" s="244" t="s">
        <v>2302</v>
      </c>
    </row>
    <row r="1271">
      <c r="A1271" s="244">
        <v>1412.0</v>
      </c>
      <c r="B1271" s="244" t="s">
        <v>1778</v>
      </c>
      <c r="C1271" s="244" t="s">
        <v>54</v>
      </c>
      <c r="D1271" s="245"/>
      <c r="E1271" s="245">
        <v>46029.0</v>
      </c>
      <c r="F1271" s="244"/>
      <c r="G1271" s="244"/>
      <c r="H1271" s="244"/>
      <c r="I1271" s="244" t="s">
        <v>2303</v>
      </c>
    </row>
    <row r="1272">
      <c r="A1272" s="244">
        <v>1413.0</v>
      </c>
      <c r="B1272" s="244" t="s">
        <v>1779</v>
      </c>
      <c r="C1272" s="244" t="s">
        <v>54</v>
      </c>
      <c r="D1272" s="245"/>
      <c r="E1272" s="245">
        <v>45987.0</v>
      </c>
      <c r="F1272" s="244"/>
      <c r="G1272" s="244"/>
      <c r="H1272" s="244"/>
      <c r="I1272" s="244" t="s">
        <v>2304</v>
      </c>
    </row>
    <row r="1273">
      <c r="A1273" s="244">
        <v>1414.0</v>
      </c>
      <c r="B1273" s="244" t="s">
        <v>1781</v>
      </c>
      <c r="C1273" s="244" t="s">
        <v>54</v>
      </c>
      <c r="D1273" s="245"/>
      <c r="E1273" s="245">
        <v>46011.0</v>
      </c>
      <c r="F1273" s="244"/>
      <c r="G1273" s="244"/>
      <c r="H1273" s="244"/>
      <c r="I1273" s="244" t="s">
        <v>2305</v>
      </c>
    </row>
    <row r="1274">
      <c r="A1274" s="244">
        <v>1415.0</v>
      </c>
      <c r="B1274" s="244" t="s">
        <v>1632</v>
      </c>
      <c r="C1274" s="244" t="s">
        <v>54</v>
      </c>
      <c r="D1274" s="245"/>
      <c r="E1274" s="245">
        <v>45994.0</v>
      </c>
      <c r="F1274" s="244"/>
      <c r="G1274" s="244"/>
      <c r="H1274" s="244"/>
      <c r="I1274" s="244" t="s">
        <v>2306</v>
      </c>
    </row>
    <row r="1275">
      <c r="A1275" s="244">
        <v>1416.0</v>
      </c>
      <c r="B1275" s="244" t="s">
        <v>1782</v>
      </c>
      <c r="C1275" s="244" t="s">
        <v>54</v>
      </c>
      <c r="D1275" s="245"/>
      <c r="E1275" s="245">
        <v>46036.0</v>
      </c>
      <c r="F1275" s="244"/>
      <c r="G1275" s="244"/>
      <c r="H1275" s="244"/>
      <c r="I1275" s="244" t="s">
        <v>2307</v>
      </c>
    </row>
    <row r="1276">
      <c r="A1276" s="244">
        <v>1417.0</v>
      </c>
      <c r="B1276" s="244" t="s">
        <v>174</v>
      </c>
      <c r="C1276" s="244" t="s">
        <v>54</v>
      </c>
      <c r="D1276" s="245"/>
      <c r="E1276" s="245">
        <v>46009.0</v>
      </c>
      <c r="F1276" s="244"/>
      <c r="G1276" s="244"/>
      <c r="H1276" s="244"/>
      <c r="I1276" s="244" t="s">
        <v>999</v>
      </c>
    </row>
    <row r="1277">
      <c r="A1277" s="244">
        <v>1418.0</v>
      </c>
      <c r="B1277" s="244" t="s">
        <v>1783</v>
      </c>
      <c r="C1277" s="244" t="s">
        <v>54</v>
      </c>
      <c r="D1277" s="245"/>
      <c r="E1277" s="245">
        <v>45994.0</v>
      </c>
      <c r="F1277" s="244"/>
      <c r="G1277" s="244"/>
      <c r="H1277" s="244"/>
      <c r="I1277" s="244" t="s">
        <v>2308</v>
      </c>
    </row>
    <row r="1278">
      <c r="A1278" s="244">
        <v>1419.0</v>
      </c>
      <c r="B1278" s="244" t="s">
        <v>1785</v>
      </c>
      <c r="C1278" s="244" t="s">
        <v>54</v>
      </c>
      <c r="D1278" s="245"/>
      <c r="E1278" s="245">
        <v>46035.0</v>
      </c>
      <c r="F1278" s="244"/>
      <c r="G1278" s="244"/>
      <c r="H1278" s="244"/>
      <c r="I1278" s="244" t="s">
        <v>2309</v>
      </c>
    </row>
    <row r="1279">
      <c r="A1279" s="244">
        <v>1420.0</v>
      </c>
      <c r="B1279" s="244" t="s">
        <v>1786</v>
      </c>
      <c r="C1279" s="244" t="s">
        <v>54</v>
      </c>
      <c r="D1279" s="245"/>
      <c r="E1279" s="245">
        <v>46027.0</v>
      </c>
      <c r="F1279" s="244"/>
      <c r="G1279" s="244"/>
      <c r="H1279" s="244"/>
      <c r="I1279" s="244" t="s">
        <v>461</v>
      </c>
    </row>
    <row r="1280">
      <c r="A1280" s="244">
        <v>1421.0</v>
      </c>
      <c r="B1280" s="244" t="s">
        <v>1787</v>
      </c>
      <c r="C1280" s="244" t="s">
        <v>54</v>
      </c>
      <c r="D1280" s="245"/>
      <c r="E1280" s="245">
        <v>46013.0</v>
      </c>
      <c r="F1280" s="244"/>
      <c r="G1280" s="244"/>
      <c r="H1280" s="244"/>
      <c r="I1280" s="244" t="s">
        <v>2311</v>
      </c>
    </row>
    <row r="1281">
      <c r="A1281" s="244">
        <v>1422.0</v>
      </c>
      <c r="B1281" s="244" t="s">
        <v>1788</v>
      </c>
      <c r="C1281" s="244" t="s">
        <v>54</v>
      </c>
      <c r="D1281" s="245"/>
      <c r="E1281" s="245">
        <v>46030.0</v>
      </c>
      <c r="F1281" s="244"/>
      <c r="G1281" s="244"/>
      <c r="H1281" s="244"/>
      <c r="I1281" s="244" t="s">
        <v>2300</v>
      </c>
    </row>
    <row r="1282">
      <c r="A1282" s="244">
        <v>1423.0</v>
      </c>
      <c r="B1282" s="244" t="s">
        <v>1787</v>
      </c>
      <c r="C1282" s="244" t="s">
        <v>54</v>
      </c>
      <c r="D1282" s="245"/>
      <c r="E1282" s="245">
        <v>46195.0</v>
      </c>
      <c r="F1282" s="244"/>
      <c r="G1282" s="244"/>
      <c r="H1282" s="244"/>
      <c r="I1282" s="244" t="s">
        <v>2311</v>
      </c>
    </row>
    <row r="1283">
      <c r="A1283" s="244">
        <v>1424.0</v>
      </c>
      <c r="B1283" s="244" t="s">
        <v>1790</v>
      </c>
      <c r="C1283" s="244" t="s">
        <v>54</v>
      </c>
      <c r="D1283" s="245"/>
      <c r="E1283" s="245">
        <v>46048.0</v>
      </c>
      <c r="F1283" s="244"/>
      <c r="G1283" s="244"/>
      <c r="H1283" s="244"/>
      <c r="I1283" s="244" t="s">
        <v>2312</v>
      </c>
    </row>
    <row r="1284">
      <c r="A1284" s="244">
        <v>1425.0</v>
      </c>
      <c r="B1284" s="244" t="s">
        <v>1792</v>
      </c>
      <c r="C1284" s="244" t="s">
        <v>54</v>
      </c>
      <c r="D1284" s="245"/>
      <c r="E1284" s="245">
        <v>46058.0</v>
      </c>
      <c r="F1284" s="244"/>
      <c r="G1284" s="244"/>
      <c r="H1284" s="244"/>
      <c r="I1284" s="244" t="s">
        <v>2314</v>
      </c>
    </row>
    <row r="1285">
      <c r="A1285" s="244">
        <v>1426.0</v>
      </c>
      <c r="B1285" s="244" t="s">
        <v>1793</v>
      </c>
      <c r="C1285" s="244" t="s">
        <v>54</v>
      </c>
      <c r="D1285" s="245"/>
      <c r="E1285" s="245">
        <v>46013.0</v>
      </c>
      <c r="F1285" s="244"/>
      <c r="G1285" s="244"/>
      <c r="H1285" s="244"/>
      <c r="I1285" s="244" t="s">
        <v>2294</v>
      </c>
    </row>
    <row r="1286">
      <c r="A1286" s="244">
        <v>1427.0</v>
      </c>
      <c r="B1286" s="244" t="s">
        <v>1794</v>
      </c>
      <c r="C1286" s="244" t="s">
        <v>54</v>
      </c>
      <c r="D1286" s="245"/>
      <c r="E1286" s="245">
        <v>46050.0</v>
      </c>
      <c r="F1286" s="244"/>
      <c r="G1286" s="244"/>
      <c r="H1286" s="244"/>
      <c r="I1286" s="244" t="s">
        <v>475</v>
      </c>
    </row>
    <row r="1287">
      <c r="A1287" s="244">
        <v>1428.0</v>
      </c>
      <c r="B1287" s="244" t="s">
        <v>1796</v>
      </c>
      <c r="C1287" s="244" t="s">
        <v>54</v>
      </c>
      <c r="D1287" s="245"/>
      <c r="E1287" s="245">
        <v>46003.0</v>
      </c>
      <c r="F1287" s="244"/>
      <c r="G1287" s="244"/>
      <c r="H1287" s="244"/>
      <c r="I1287" s="244" t="s">
        <v>2316</v>
      </c>
    </row>
    <row r="1288">
      <c r="A1288" s="244">
        <v>1429.0</v>
      </c>
      <c r="B1288" s="244" t="s">
        <v>1797</v>
      </c>
      <c r="C1288" s="244" t="s">
        <v>54</v>
      </c>
      <c r="D1288" s="245"/>
      <c r="E1288" s="245">
        <v>46006.0</v>
      </c>
      <c r="F1288" s="244"/>
      <c r="G1288" s="244"/>
      <c r="H1288" s="244"/>
      <c r="I1288" s="244" t="s">
        <v>2317</v>
      </c>
    </row>
    <row r="1289">
      <c r="A1289" s="244">
        <v>1430.0</v>
      </c>
      <c r="B1289" s="244" t="s">
        <v>1798</v>
      </c>
      <c r="C1289" s="244" t="s">
        <v>54</v>
      </c>
      <c r="D1289" s="245"/>
      <c r="E1289" s="245">
        <v>46009.0</v>
      </c>
      <c r="F1289" s="244"/>
      <c r="G1289" s="244"/>
      <c r="H1289" s="244"/>
      <c r="I1289" s="244" t="s">
        <v>2294</v>
      </c>
    </row>
    <row r="1290">
      <c r="A1290" s="244">
        <v>1431.0</v>
      </c>
      <c r="B1290" s="244" t="s">
        <v>1799</v>
      </c>
      <c r="C1290" s="244" t="s">
        <v>54</v>
      </c>
      <c r="D1290" s="245"/>
      <c r="E1290" s="245">
        <v>46367.0</v>
      </c>
      <c r="F1290" s="244"/>
      <c r="G1290" s="244"/>
      <c r="H1290" s="244"/>
      <c r="I1290" s="244" t="s">
        <v>2293</v>
      </c>
    </row>
    <row r="1291">
      <c r="A1291" s="244">
        <v>1432.0</v>
      </c>
      <c r="B1291" s="244" t="s">
        <v>1800</v>
      </c>
      <c r="C1291" s="244" t="s">
        <v>54</v>
      </c>
      <c r="D1291" s="245"/>
      <c r="E1291" s="245">
        <v>46043.0</v>
      </c>
      <c r="F1291" s="244"/>
      <c r="G1291" s="244"/>
      <c r="H1291" s="244"/>
      <c r="I1291" s="244" t="s">
        <v>2318</v>
      </c>
    </row>
    <row r="1292">
      <c r="A1292" s="244">
        <v>1433.0</v>
      </c>
      <c r="B1292" s="244" t="s">
        <v>1801</v>
      </c>
      <c r="C1292" s="244" t="s">
        <v>54</v>
      </c>
      <c r="D1292" s="245"/>
      <c r="E1292" s="245">
        <v>46041.0</v>
      </c>
      <c r="F1292" s="244"/>
      <c r="G1292" s="244"/>
      <c r="H1292" s="244"/>
      <c r="I1292" s="244" t="s">
        <v>2320</v>
      </c>
    </row>
    <row r="1293">
      <c r="A1293" s="244">
        <v>1434.0</v>
      </c>
      <c r="B1293" s="244" t="s">
        <v>65</v>
      </c>
      <c r="C1293" s="244" t="s">
        <v>54</v>
      </c>
      <c r="D1293" s="245"/>
      <c r="E1293" s="245">
        <v>46112.0</v>
      </c>
      <c r="F1293" s="244"/>
      <c r="G1293" s="244"/>
      <c r="H1293" s="244"/>
      <c r="I1293" s="244" t="s">
        <v>2321</v>
      </c>
    </row>
    <row r="1294">
      <c r="A1294" s="244">
        <v>1435.0</v>
      </c>
      <c r="B1294" s="244" t="s">
        <v>1803</v>
      </c>
      <c r="C1294" s="244" t="s">
        <v>54</v>
      </c>
      <c r="D1294" s="245"/>
      <c r="E1294" s="245">
        <v>46045.0</v>
      </c>
      <c r="F1294" s="244"/>
      <c r="G1294" s="363"/>
      <c r="H1294" s="244"/>
      <c r="I1294" s="244"/>
    </row>
    <row r="1295">
      <c r="A1295" s="244">
        <v>1435.0</v>
      </c>
      <c r="B1295" s="244" t="s">
        <v>1803</v>
      </c>
      <c r="C1295" s="244" t="s">
        <v>54</v>
      </c>
      <c r="D1295" s="245"/>
      <c r="E1295" s="245">
        <v>46056.0</v>
      </c>
      <c r="F1295" s="244"/>
      <c r="G1295" s="244"/>
      <c r="H1295" s="244"/>
      <c r="I1295" s="244" t="s">
        <v>2322</v>
      </c>
    </row>
    <row r="1296">
      <c r="A1296" s="244">
        <v>1436.0</v>
      </c>
      <c r="B1296" s="244" t="s">
        <v>1804</v>
      </c>
      <c r="C1296" s="244" t="s">
        <v>54</v>
      </c>
      <c r="D1296" s="245"/>
      <c r="E1296" s="245">
        <v>46050.0</v>
      </c>
      <c r="F1296" s="244"/>
      <c r="G1296" s="363"/>
      <c r="H1296" s="244"/>
      <c r="I1296" s="244"/>
    </row>
    <row r="1297">
      <c r="A1297" s="244">
        <v>1436.0</v>
      </c>
      <c r="B1297" s="244" t="s">
        <v>1804</v>
      </c>
      <c r="C1297" s="244" t="s">
        <v>54</v>
      </c>
      <c r="D1297" s="245"/>
      <c r="E1297" s="245">
        <v>46052.0</v>
      </c>
      <c r="F1297" s="244"/>
      <c r="G1297" s="244"/>
      <c r="H1297" s="244"/>
      <c r="I1297" s="244" t="s">
        <v>2323</v>
      </c>
    </row>
    <row r="1298">
      <c r="A1298" s="244">
        <v>1437.0</v>
      </c>
      <c r="B1298" s="244" t="s">
        <v>1805</v>
      </c>
      <c r="C1298" s="244" t="s">
        <v>54</v>
      </c>
      <c r="D1298" s="245"/>
      <c r="E1298" s="245">
        <v>46057.0</v>
      </c>
      <c r="F1298" s="244"/>
      <c r="G1298" s="363"/>
      <c r="H1298" s="244"/>
      <c r="I1298" s="244"/>
    </row>
    <row r="1299">
      <c r="A1299" s="244">
        <v>1437.0</v>
      </c>
      <c r="B1299" s="244" t="s">
        <v>1805</v>
      </c>
      <c r="C1299" s="244" t="s">
        <v>54</v>
      </c>
      <c r="D1299" s="245"/>
      <c r="E1299" s="245">
        <v>46050.0</v>
      </c>
      <c r="F1299" s="244"/>
      <c r="G1299" s="244"/>
      <c r="H1299" s="244"/>
      <c r="I1299" s="244" t="s">
        <v>2324</v>
      </c>
    </row>
    <row r="1300">
      <c r="A1300" s="244">
        <v>1438.0</v>
      </c>
      <c r="B1300" s="244" t="s">
        <v>1807</v>
      </c>
      <c r="C1300" s="244" t="s">
        <v>54</v>
      </c>
      <c r="D1300" s="245"/>
      <c r="E1300" s="245">
        <v>46051.0</v>
      </c>
      <c r="F1300" s="244"/>
      <c r="G1300" s="244"/>
      <c r="H1300" s="244"/>
      <c r="I1300" s="244" t="s">
        <v>2325</v>
      </c>
    </row>
    <row r="1301">
      <c r="A1301" s="244">
        <v>1438.0</v>
      </c>
      <c r="B1301" s="244" t="s">
        <v>1807</v>
      </c>
      <c r="C1301" s="244" t="s">
        <v>54</v>
      </c>
      <c r="D1301" s="245"/>
      <c r="E1301" s="245">
        <v>46051.0</v>
      </c>
      <c r="F1301" s="244"/>
      <c r="G1301" s="363"/>
      <c r="H1301" s="244"/>
      <c r="I1301" s="244"/>
    </row>
    <row r="1302">
      <c r="A1302" s="244">
        <v>1439.0</v>
      </c>
      <c r="B1302" s="244" t="s">
        <v>185</v>
      </c>
      <c r="C1302" s="244" t="s">
        <v>54</v>
      </c>
      <c r="D1302" s="245"/>
      <c r="E1302" s="245">
        <v>46055.0</v>
      </c>
      <c r="F1302" s="244"/>
      <c r="G1302" s="244"/>
      <c r="H1302" s="244"/>
      <c r="I1302" s="244" t="s">
        <v>2326</v>
      </c>
    </row>
    <row r="1303">
      <c r="A1303" s="244">
        <v>1440.0</v>
      </c>
      <c r="B1303" s="244" t="s">
        <v>1808</v>
      </c>
      <c r="C1303" s="244" t="s">
        <v>54</v>
      </c>
      <c r="D1303" s="245"/>
      <c r="E1303" s="245">
        <v>46037.0</v>
      </c>
      <c r="F1303" s="244"/>
      <c r="G1303" s="244"/>
      <c r="H1303" s="244"/>
      <c r="I1303" s="244" t="s">
        <v>2328</v>
      </c>
    </row>
    <row r="1304">
      <c r="A1304" s="244">
        <v>1441.0</v>
      </c>
      <c r="B1304" s="244" t="s">
        <v>1810</v>
      </c>
      <c r="C1304" s="244" t="s">
        <v>54</v>
      </c>
      <c r="D1304" s="245"/>
      <c r="E1304" s="245">
        <v>46051.0</v>
      </c>
      <c r="F1304" s="244"/>
      <c r="G1304" s="244"/>
      <c r="H1304" s="244"/>
      <c r="I1304" s="244" t="s">
        <v>2329</v>
      </c>
    </row>
    <row r="1305">
      <c r="A1305" s="244">
        <v>1442.0</v>
      </c>
      <c r="B1305" s="244" t="s">
        <v>1770</v>
      </c>
      <c r="C1305" s="244" t="s">
        <v>54</v>
      </c>
      <c r="D1305" s="245"/>
      <c r="E1305" s="245">
        <v>46037.0</v>
      </c>
      <c r="F1305" s="244"/>
      <c r="G1305" s="244"/>
      <c r="H1305" s="244"/>
      <c r="I1305" s="244" t="s">
        <v>2330</v>
      </c>
    </row>
    <row r="1306">
      <c r="A1306" s="244">
        <v>1443.0</v>
      </c>
      <c r="B1306" s="244" t="s">
        <v>1813</v>
      </c>
      <c r="C1306" s="244" t="s">
        <v>54</v>
      </c>
      <c r="D1306" s="245"/>
      <c r="E1306" s="245">
        <v>46121.0</v>
      </c>
      <c r="F1306" s="244"/>
      <c r="G1306" s="244"/>
      <c r="H1306" s="244"/>
      <c r="I1306" s="244" t="s">
        <v>2331</v>
      </c>
    </row>
    <row r="1307">
      <c r="A1307" s="244">
        <v>1444.0</v>
      </c>
      <c r="B1307" s="244" t="s">
        <v>1814</v>
      </c>
      <c r="C1307" s="244" t="s">
        <v>54</v>
      </c>
      <c r="D1307" s="245"/>
      <c r="E1307" s="245">
        <v>46111.0</v>
      </c>
      <c r="F1307" s="244"/>
      <c r="G1307" s="244"/>
      <c r="H1307" s="244"/>
      <c r="I1307" s="244" t="s">
        <v>2332</v>
      </c>
    </row>
    <row r="1308">
      <c r="A1308" s="244">
        <v>1445.0</v>
      </c>
      <c r="B1308" s="244" t="s">
        <v>1815</v>
      </c>
      <c r="C1308" s="244" t="s">
        <v>54</v>
      </c>
      <c r="D1308" s="245"/>
      <c r="E1308" s="245">
        <v>46050.0</v>
      </c>
      <c r="F1308" s="244"/>
      <c r="G1308" s="244"/>
      <c r="H1308" s="244"/>
      <c r="I1308" s="244" t="s">
        <v>2333</v>
      </c>
    </row>
    <row r="1309">
      <c r="A1309" s="244">
        <v>1446.0</v>
      </c>
      <c r="B1309" s="244" t="s">
        <v>1770</v>
      </c>
      <c r="C1309" s="244" t="s">
        <v>54</v>
      </c>
      <c r="D1309" s="245"/>
      <c r="E1309" s="245">
        <v>46037.0</v>
      </c>
      <c r="F1309" s="244"/>
      <c r="G1309" s="244"/>
      <c r="H1309" s="244"/>
      <c r="I1309" s="244" t="s">
        <v>2334</v>
      </c>
    </row>
    <row r="1310">
      <c r="A1310" s="244">
        <v>1447.0</v>
      </c>
      <c r="B1310" s="244" t="s">
        <v>1816</v>
      </c>
      <c r="C1310" s="244" t="s">
        <v>54</v>
      </c>
      <c r="D1310" s="245"/>
      <c r="E1310" s="245">
        <v>46055.0</v>
      </c>
      <c r="F1310" s="244"/>
      <c r="G1310" s="244"/>
      <c r="H1310" s="244"/>
      <c r="I1310" s="244" t="s">
        <v>2335</v>
      </c>
    </row>
    <row r="1311">
      <c r="A1311" s="244">
        <v>1448.0</v>
      </c>
      <c r="B1311" s="244" t="s">
        <v>1818</v>
      </c>
      <c r="C1311" s="244" t="s">
        <v>54</v>
      </c>
      <c r="D1311" s="245"/>
      <c r="E1311" s="245">
        <v>46078.0</v>
      </c>
      <c r="F1311" s="244"/>
      <c r="G1311" s="244"/>
      <c r="H1311" s="244"/>
      <c r="I1311" s="244" t="s">
        <v>2336</v>
      </c>
    </row>
    <row r="1312">
      <c r="A1312" s="244">
        <v>1449.0</v>
      </c>
      <c r="B1312" s="244" t="s">
        <v>1819</v>
      </c>
      <c r="C1312" s="244" t="s">
        <v>54</v>
      </c>
      <c r="D1312" s="245"/>
      <c r="E1312" s="245">
        <v>46065.0</v>
      </c>
      <c r="F1312" s="244"/>
      <c r="G1312" s="244"/>
      <c r="H1312" s="244"/>
      <c r="I1312" s="244" t="s">
        <v>2337</v>
      </c>
    </row>
    <row r="1313">
      <c r="A1313" s="244">
        <v>1450.0</v>
      </c>
      <c r="B1313" s="244" t="s">
        <v>1820</v>
      </c>
      <c r="C1313" s="244" t="s">
        <v>54</v>
      </c>
      <c r="D1313" s="245"/>
      <c r="E1313" s="245">
        <v>46083.0</v>
      </c>
      <c r="F1313" s="244"/>
      <c r="G1313" s="244"/>
      <c r="H1313" s="244"/>
      <c r="I1313" s="244" t="s">
        <v>2338</v>
      </c>
    </row>
    <row r="1314">
      <c r="A1314" s="244">
        <v>1451.0</v>
      </c>
      <c r="B1314" s="244" t="s">
        <v>1821</v>
      </c>
      <c r="C1314" s="244" t="s">
        <v>54</v>
      </c>
      <c r="D1314" s="245"/>
      <c r="E1314" s="245">
        <v>46057.0</v>
      </c>
      <c r="F1314" s="244"/>
      <c r="G1314" s="244"/>
      <c r="H1314" s="244"/>
      <c r="I1314" s="244" t="s">
        <v>2339</v>
      </c>
    </row>
    <row r="1315">
      <c r="A1315" s="244">
        <v>1452.0</v>
      </c>
      <c r="B1315" s="244" t="s">
        <v>1823</v>
      </c>
      <c r="C1315" s="244" t="s">
        <v>54</v>
      </c>
      <c r="D1315" s="245"/>
      <c r="E1315" s="245">
        <v>46069.0</v>
      </c>
      <c r="F1315" s="244"/>
      <c r="G1315" s="244"/>
      <c r="H1315" s="244"/>
      <c r="I1315" s="244" t="s">
        <v>2340</v>
      </c>
    </row>
    <row r="1316">
      <c r="A1316" s="244">
        <v>1453.0</v>
      </c>
      <c r="B1316" s="244" t="s">
        <v>1825</v>
      </c>
      <c r="C1316" s="244" t="s">
        <v>54</v>
      </c>
      <c r="D1316" s="245"/>
      <c r="E1316" s="245">
        <v>46069.0</v>
      </c>
      <c r="F1316" s="244"/>
      <c r="G1316" s="244"/>
      <c r="H1316" s="244"/>
      <c r="I1316" s="244" t="s">
        <v>2341</v>
      </c>
    </row>
    <row r="1317">
      <c r="A1317" s="244">
        <v>1454.0</v>
      </c>
      <c r="B1317" s="244" t="s">
        <v>1826</v>
      </c>
      <c r="C1317" s="244" t="s">
        <v>54</v>
      </c>
      <c r="D1317" s="245"/>
      <c r="E1317" s="245">
        <v>46048.0</v>
      </c>
      <c r="F1317" s="244"/>
      <c r="G1317" s="244"/>
      <c r="H1317" s="244"/>
      <c r="I1317" s="244" t="s">
        <v>2343</v>
      </c>
    </row>
    <row r="1318">
      <c r="A1318" s="244">
        <v>1455.0</v>
      </c>
      <c r="B1318" s="244" t="s">
        <v>1827</v>
      </c>
      <c r="C1318" s="244" t="s">
        <v>54</v>
      </c>
      <c r="D1318" s="245"/>
      <c r="E1318" s="245">
        <v>46062.0</v>
      </c>
      <c r="F1318" s="244"/>
      <c r="G1318" s="244"/>
      <c r="H1318" s="244"/>
      <c r="I1318" s="244" t="s">
        <v>2344</v>
      </c>
    </row>
    <row r="1319">
      <c r="A1319" s="244">
        <v>1456.0</v>
      </c>
      <c r="B1319" s="244" t="s">
        <v>1828</v>
      </c>
      <c r="C1319" s="244" t="s">
        <v>54</v>
      </c>
      <c r="D1319" s="245"/>
      <c r="E1319" s="245">
        <v>46062.0</v>
      </c>
      <c r="F1319" s="244"/>
      <c r="G1319" s="244"/>
      <c r="H1319" s="244"/>
      <c r="I1319" s="244"/>
    </row>
    <row r="1320">
      <c r="A1320" s="244">
        <v>1457.0</v>
      </c>
      <c r="B1320" s="244" t="s">
        <v>1830</v>
      </c>
      <c r="C1320" s="244" t="s">
        <v>54</v>
      </c>
      <c r="D1320" s="245"/>
      <c r="E1320" s="245">
        <v>46086.0</v>
      </c>
      <c r="F1320" s="244"/>
      <c r="G1320" s="244"/>
      <c r="H1320" s="244"/>
      <c r="I1320" s="244" t="s">
        <v>2345</v>
      </c>
    </row>
    <row r="1321">
      <c r="A1321" s="244">
        <v>1458.0</v>
      </c>
      <c r="B1321" s="244" t="s">
        <v>1831</v>
      </c>
      <c r="C1321" s="244" t="s">
        <v>54</v>
      </c>
      <c r="D1321" s="245"/>
      <c r="E1321" s="245">
        <v>46062.0</v>
      </c>
      <c r="F1321" s="244"/>
      <c r="G1321" s="244"/>
      <c r="H1321" s="244"/>
      <c r="I1321" s="244" t="s">
        <v>2346</v>
      </c>
    </row>
    <row r="1322">
      <c r="A1322" s="244">
        <v>1459.0</v>
      </c>
      <c r="B1322" s="244" t="s">
        <v>1832</v>
      </c>
      <c r="C1322" s="244" t="s">
        <v>54</v>
      </c>
      <c r="D1322" s="245"/>
      <c r="E1322" s="245">
        <v>46119.0</v>
      </c>
      <c r="F1322" s="244"/>
      <c r="G1322" s="244"/>
      <c r="H1322" s="244"/>
      <c r="I1322" s="244" t="s">
        <v>2347</v>
      </c>
    </row>
    <row r="1323">
      <c r="A1323" s="244">
        <v>1460.0</v>
      </c>
      <c r="B1323" s="244" t="s">
        <v>1833</v>
      </c>
      <c r="C1323" s="244" t="s">
        <v>54</v>
      </c>
      <c r="D1323" s="245"/>
      <c r="E1323" s="245">
        <v>46076.0</v>
      </c>
      <c r="F1323" s="244"/>
      <c r="G1323" s="244"/>
      <c r="H1323" s="244"/>
      <c r="I1323" s="244" t="s">
        <v>2348</v>
      </c>
    </row>
    <row r="1324">
      <c r="A1324" s="244">
        <v>1461.0</v>
      </c>
      <c r="B1324" s="244" t="s">
        <v>1835</v>
      </c>
      <c r="C1324" s="244" t="s">
        <v>54</v>
      </c>
      <c r="D1324" s="245"/>
      <c r="E1324" s="245">
        <v>46125.0</v>
      </c>
      <c r="F1324" s="244"/>
      <c r="G1324" s="244"/>
      <c r="H1324" s="244"/>
      <c r="I1324" s="244" t="s">
        <v>2349</v>
      </c>
    </row>
    <row r="1325">
      <c r="A1325" s="244">
        <v>1462.0</v>
      </c>
      <c r="B1325" s="244" t="s">
        <v>1836</v>
      </c>
      <c r="C1325" s="244" t="s">
        <v>54</v>
      </c>
      <c r="D1325" s="245"/>
      <c r="E1325" s="245">
        <v>46078.0</v>
      </c>
      <c r="F1325" s="244"/>
      <c r="G1325" s="244"/>
      <c r="H1325" s="244"/>
      <c r="I1325" s="244" t="s">
        <v>2350</v>
      </c>
    </row>
    <row r="1326">
      <c r="A1326" s="244">
        <v>1463.0</v>
      </c>
      <c r="B1326" s="244" t="s">
        <v>1838</v>
      </c>
      <c r="C1326" s="244" t="s">
        <v>54</v>
      </c>
      <c r="D1326" s="245"/>
      <c r="E1326" s="245">
        <v>46079.0</v>
      </c>
      <c r="F1326" s="244"/>
      <c r="G1326" s="244"/>
      <c r="H1326" s="244"/>
      <c r="I1326" s="244" t="s">
        <v>2351</v>
      </c>
    </row>
    <row r="1327">
      <c r="A1327" s="244">
        <v>1464.0</v>
      </c>
      <c r="B1327" s="244" t="s">
        <v>1839</v>
      </c>
      <c r="C1327" s="244" t="s">
        <v>54</v>
      </c>
      <c r="D1327" s="245"/>
      <c r="E1327" s="245">
        <v>46086.0</v>
      </c>
      <c r="F1327" s="244"/>
      <c r="G1327" s="244"/>
      <c r="H1327" s="244"/>
      <c r="I1327" s="244" t="s">
        <v>2352</v>
      </c>
    </row>
    <row r="1328">
      <c r="A1328" s="244">
        <v>1465.0</v>
      </c>
      <c r="B1328" s="244" t="s">
        <v>1840</v>
      </c>
      <c r="C1328" s="244" t="s">
        <v>54</v>
      </c>
      <c r="D1328" s="245"/>
      <c r="E1328" s="245">
        <v>46058.0</v>
      </c>
      <c r="F1328" s="244"/>
      <c r="G1328" s="244"/>
      <c r="H1328" s="244"/>
      <c r="I1328" s="244" t="s">
        <v>2318</v>
      </c>
    </row>
    <row r="1329">
      <c r="A1329" s="244">
        <v>1466.0</v>
      </c>
      <c r="B1329" s="244" t="s">
        <v>1841</v>
      </c>
      <c r="C1329" s="244" t="s">
        <v>54</v>
      </c>
      <c r="D1329" s="245"/>
      <c r="E1329" s="245">
        <v>46086.0</v>
      </c>
      <c r="F1329" s="244"/>
      <c r="G1329" s="244"/>
      <c r="H1329" s="244"/>
      <c r="I1329" s="244" t="s">
        <v>2353</v>
      </c>
    </row>
    <row r="1330">
      <c r="A1330" s="244">
        <v>1467.0</v>
      </c>
      <c r="B1330" s="244" t="s">
        <v>1842</v>
      </c>
      <c r="C1330" s="244" t="s">
        <v>54</v>
      </c>
      <c r="D1330" s="245"/>
      <c r="E1330" s="245">
        <v>46093.0</v>
      </c>
      <c r="F1330" s="244"/>
      <c r="G1330" s="244"/>
      <c r="H1330" s="244"/>
      <c r="I1330" s="244" t="s">
        <v>2354</v>
      </c>
    </row>
    <row r="1331">
      <c r="A1331" s="244">
        <v>1468.0</v>
      </c>
      <c r="B1331" s="244" t="s">
        <v>1844</v>
      </c>
      <c r="C1331" s="244" t="s">
        <v>54</v>
      </c>
      <c r="D1331" s="245"/>
      <c r="E1331" s="245">
        <v>46092.0</v>
      </c>
      <c r="F1331" s="244"/>
      <c r="G1331" s="244"/>
      <c r="H1331" s="244"/>
      <c r="I1331" s="244" t="s">
        <v>2355</v>
      </c>
    </row>
    <row r="1332">
      <c r="A1332" s="244">
        <v>1469.0</v>
      </c>
      <c r="B1332" s="244" t="s">
        <v>1845</v>
      </c>
      <c r="C1332" s="244" t="s">
        <v>54</v>
      </c>
      <c r="D1332" s="245"/>
      <c r="E1332" s="245">
        <v>46090.0</v>
      </c>
      <c r="F1332" s="244"/>
      <c r="G1332" s="244"/>
      <c r="H1332" s="244"/>
      <c r="I1332" s="244" t="s">
        <v>2356</v>
      </c>
    </row>
    <row r="1333">
      <c r="A1333" s="244">
        <v>1470.0</v>
      </c>
      <c r="B1333" s="244" t="s">
        <v>1846</v>
      </c>
      <c r="C1333" s="244" t="s">
        <v>54</v>
      </c>
      <c r="D1333" s="245"/>
      <c r="E1333" s="245">
        <v>46093.0</v>
      </c>
      <c r="F1333" s="244"/>
      <c r="G1333" s="244"/>
      <c r="H1333" s="244"/>
      <c r="I1333" s="244" t="s">
        <v>2357</v>
      </c>
    </row>
    <row r="1334">
      <c r="A1334" s="244">
        <v>1471.0</v>
      </c>
      <c r="B1334" s="244" t="s">
        <v>1847</v>
      </c>
      <c r="C1334" s="244" t="s">
        <v>54</v>
      </c>
      <c r="D1334" s="245"/>
      <c r="E1334" s="245">
        <v>46175.0</v>
      </c>
      <c r="F1334" s="244"/>
      <c r="G1334" s="244"/>
      <c r="H1334" s="244"/>
      <c r="I1334" s="244" t="s">
        <v>2358</v>
      </c>
    </row>
    <row r="1335">
      <c r="A1335" s="244">
        <v>1472.0</v>
      </c>
      <c r="B1335" s="244" t="s">
        <v>1848</v>
      </c>
      <c r="C1335" s="244" t="s">
        <v>54</v>
      </c>
      <c r="D1335" s="245"/>
      <c r="E1335" s="245">
        <v>46142.0</v>
      </c>
      <c r="F1335" s="244"/>
      <c r="G1335" s="244"/>
      <c r="H1335" s="244"/>
      <c r="I1335" s="244" t="s">
        <v>2359</v>
      </c>
    </row>
    <row r="1336">
      <c r="A1336" s="244">
        <v>1473.0</v>
      </c>
      <c r="B1336" s="244" t="s">
        <v>1849</v>
      </c>
      <c r="C1336" s="244" t="s">
        <v>54</v>
      </c>
      <c r="D1336" s="245"/>
      <c r="E1336" s="245">
        <v>46090.0</v>
      </c>
      <c r="F1336" s="244"/>
      <c r="G1336" s="244"/>
      <c r="H1336" s="244"/>
      <c r="I1336" s="244" t="s">
        <v>2360</v>
      </c>
    </row>
    <row r="1337">
      <c r="A1337" s="244">
        <v>1474.0</v>
      </c>
      <c r="B1337" s="244" t="s">
        <v>1851</v>
      </c>
      <c r="C1337" s="244" t="s">
        <v>54</v>
      </c>
      <c r="D1337" s="245"/>
      <c r="E1337" s="245">
        <v>46071.0</v>
      </c>
      <c r="F1337" s="244"/>
      <c r="G1337" s="244"/>
      <c r="H1337" s="244"/>
      <c r="I1337" s="244" t="s">
        <v>2276</v>
      </c>
    </row>
    <row r="1338">
      <c r="A1338" s="244">
        <v>1475.0</v>
      </c>
      <c r="B1338" s="244" t="s">
        <v>1852</v>
      </c>
      <c r="C1338" s="244" t="s">
        <v>54</v>
      </c>
      <c r="D1338" s="245"/>
      <c r="E1338" s="245">
        <v>46099.0</v>
      </c>
      <c r="F1338" s="244"/>
      <c r="G1338" s="244"/>
      <c r="H1338" s="244"/>
      <c r="I1338" s="244" t="s">
        <v>2361</v>
      </c>
    </row>
    <row r="1339">
      <c r="A1339" s="244">
        <v>1476.0</v>
      </c>
      <c r="B1339" s="244" t="s">
        <v>75</v>
      </c>
      <c r="C1339" s="244" t="s">
        <v>54</v>
      </c>
      <c r="D1339" s="245"/>
      <c r="E1339" s="245">
        <v>46092.0</v>
      </c>
      <c r="F1339" s="244"/>
      <c r="G1339" s="244"/>
      <c r="H1339" s="244"/>
      <c r="I1339" s="244"/>
    </row>
    <row r="1340">
      <c r="A1340" s="244">
        <v>1477.0</v>
      </c>
      <c r="B1340" s="244" t="s">
        <v>1854</v>
      </c>
      <c r="C1340" s="244" t="s">
        <v>54</v>
      </c>
      <c r="D1340" s="245"/>
      <c r="E1340" s="245">
        <v>46097.0</v>
      </c>
      <c r="F1340" s="244"/>
      <c r="G1340" s="244"/>
      <c r="H1340" s="244"/>
      <c r="I1340" s="244" t="s">
        <v>2362</v>
      </c>
    </row>
    <row r="1341">
      <c r="A1341" s="244">
        <v>1478.0</v>
      </c>
      <c r="B1341" s="244" t="s">
        <v>1735</v>
      </c>
      <c r="C1341" s="244" t="s">
        <v>54</v>
      </c>
      <c r="D1341" s="245"/>
      <c r="E1341" s="245">
        <v>46073.0</v>
      </c>
      <c r="F1341" s="244"/>
      <c r="G1341" s="244"/>
      <c r="H1341" s="244"/>
      <c r="I1341" s="244" t="s">
        <v>2127</v>
      </c>
    </row>
    <row r="1342">
      <c r="A1342" s="244">
        <v>1479.0</v>
      </c>
      <c r="B1342" s="244" t="s">
        <v>1856</v>
      </c>
      <c r="C1342" s="244" t="s">
        <v>54</v>
      </c>
      <c r="D1342" s="245"/>
      <c r="E1342" s="245" t="s">
        <v>2212</v>
      </c>
      <c r="F1342" s="244"/>
      <c r="G1342" s="244"/>
      <c r="H1342" s="244"/>
      <c r="I1342" s="244" t="s">
        <v>2364</v>
      </c>
    </row>
    <row r="1343">
      <c r="A1343" s="244">
        <v>1480.0</v>
      </c>
      <c r="B1343" s="244" t="s">
        <v>1857</v>
      </c>
      <c r="C1343" s="244" t="s">
        <v>54</v>
      </c>
      <c r="D1343" s="245"/>
      <c r="E1343" s="245">
        <v>46099.0</v>
      </c>
      <c r="F1343" s="244"/>
      <c r="G1343" s="244"/>
      <c r="H1343" s="244"/>
      <c r="I1343" s="244" t="s">
        <v>2365</v>
      </c>
    </row>
    <row r="1344">
      <c r="A1344" s="244">
        <v>1481.0</v>
      </c>
      <c r="B1344" s="244" t="s">
        <v>1858</v>
      </c>
      <c r="C1344" s="244" t="s">
        <v>54</v>
      </c>
      <c r="D1344" s="245"/>
      <c r="E1344" s="245">
        <v>46109.0</v>
      </c>
      <c r="F1344" s="244"/>
      <c r="G1344" s="244"/>
      <c r="H1344" s="244"/>
      <c r="I1344" s="244" t="s">
        <v>2366</v>
      </c>
    </row>
    <row r="1345">
      <c r="A1345" s="244">
        <v>1482.0</v>
      </c>
      <c r="B1345" s="244" t="s">
        <v>1860</v>
      </c>
      <c r="C1345" s="244" t="s">
        <v>54</v>
      </c>
      <c r="D1345" s="245"/>
      <c r="E1345" s="245">
        <v>46105.0</v>
      </c>
      <c r="F1345" s="244"/>
      <c r="G1345" s="244"/>
      <c r="H1345" s="244"/>
      <c r="I1345" s="244" t="s">
        <v>2367</v>
      </c>
    </row>
    <row r="1346">
      <c r="A1346" s="244">
        <v>1483.0</v>
      </c>
      <c r="B1346" s="244" t="s">
        <v>1861</v>
      </c>
      <c r="C1346" s="244" t="s">
        <v>54</v>
      </c>
      <c r="D1346" s="245"/>
      <c r="E1346" s="245">
        <v>46091.0</v>
      </c>
      <c r="F1346" s="244"/>
      <c r="G1346" s="244"/>
      <c r="H1346" s="244"/>
      <c r="I1346" s="244" t="s">
        <v>2368</v>
      </c>
    </row>
    <row r="1347">
      <c r="A1347" s="244">
        <v>1484.0</v>
      </c>
      <c r="B1347" s="244" t="s">
        <v>99</v>
      </c>
      <c r="C1347" s="244" t="s">
        <v>54</v>
      </c>
      <c r="D1347" s="245"/>
      <c r="E1347" s="245">
        <v>46093.0</v>
      </c>
      <c r="F1347" s="244"/>
      <c r="G1347" s="244"/>
      <c r="H1347" s="244"/>
      <c r="I1347" s="244" t="s">
        <v>2369</v>
      </c>
    </row>
    <row r="1348">
      <c r="A1348" s="244">
        <v>1485.0</v>
      </c>
      <c r="B1348" s="244" t="s">
        <v>1865</v>
      </c>
      <c r="C1348" s="244" t="s">
        <v>54</v>
      </c>
      <c r="D1348" s="245"/>
      <c r="E1348" s="245"/>
      <c r="F1348" s="244"/>
      <c r="G1348" s="244"/>
      <c r="H1348" s="244"/>
      <c r="I1348" s="244" t="s">
        <v>2370</v>
      </c>
    </row>
    <row r="1349">
      <c r="A1349" s="244">
        <v>1486.0</v>
      </c>
      <c r="B1349" s="244" t="s">
        <v>1867</v>
      </c>
      <c r="C1349" s="244" t="s">
        <v>54</v>
      </c>
      <c r="D1349" s="245"/>
      <c r="E1349" s="245">
        <v>46083.0</v>
      </c>
      <c r="F1349" s="244"/>
      <c r="G1349" s="244"/>
      <c r="H1349" s="244"/>
      <c r="I1349" s="244" t="s">
        <v>2371</v>
      </c>
    </row>
    <row r="1350">
      <c r="A1350" s="244">
        <v>1487.0</v>
      </c>
      <c r="B1350" s="244" t="s">
        <v>1868</v>
      </c>
      <c r="C1350" s="244" t="s">
        <v>54</v>
      </c>
      <c r="D1350" s="245"/>
      <c r="E1350" s="245">
        <v>46094.0</v>
      </c>
      <c r="F1350" s="244"/>
      <c r="G1350" s="244"/>
      <c r="H1350" s="244"/>
      <c r="I1350" s="244" t="s">
        <v>2373</v>
      </c>
    </row>
    <row r="1351">
      <c r="A1351" s="244">
        <v>1488.0</v>
      </c>
      <c r="B1351" s="244" t="s">
        <v>1869</v>
      </c>
      <c r="C1351" s="244" t="s">
        <v>54</v>
      </c>
      <c r="D1351" s="245"/>
      <c r="E1351" s="245">
        <v>46106.0</v>
      </c>
      <c r="F1351" s="244"/>
      <c r="G1351" s="244"/>
      <c r="H1351" s="244"/>
      <c r="I1351" s="244" t="s">
        <v>2374</v>
      </c>
    </row>
    <row r="1352">
      <c r="A1352" s="244">
        <v>1489.0</v>
      </c>
      <c r="B1352" s="244" t="s">
        <v>1870</v>
      </c>
      <c r="C1352" s="244" t="s">
        <v>54</v>
      </c>
      <c r="D1352" s="245"/>
      <c r="E1352" s="245">
        <v>46099.0</v>
      </c>
      <c r="F1352" s="244"/>
      <c r="G1352" s="244"/>
      <c r="H1352" s="244"/>
      <c r="I1352" s="244" t="s">
        <v>2375</v>
      </c>
    </row>
    <row r="1353">
      <c r="A1353" s="244">
        <v>1490.0</v>
      </c>
      <c r="B1353" s="244" t="s">
        <v>1871</v>
      </c>
      <c r="C1353" s="244" t="s">
        <v>54</v>
      </c>
      <c r="D1353" s="245"/>
      <c r="E1353" s="245">
        <v>46120.0</v>
      </c>
      <c r="F1353" s="244"/>
      <c r="G1353" s="244"/>
      <c r="H1353" s="244"/>
      <c r="I1353" s="244" t="s">
        <v>2378</v>
      </c>
    </row>
    <row r="1354">
      <c r="A1354" s="244">
        <v>1492.0</v>
      </c>
      <c r="B1354" s="244" t="s">
        <v>1872</v>
      </c>
      <c r="C1354" s="244" t="s">
        <v>54</v>
      </c>
      <c r="D1354" s="245"/>
      <c r="E1354" s="245">
        <v>46091.0</v>
      </c>
      <c r="F1354" s="244"/>
      <c r="G1354" s="244"/>
      <c r="H1354" s="244"/>
      <c r="I1354" s="244"/>
    </row>
    <row r="1355">
      <c r="A1355" s="244">
        <v>1493.0</v>
      </c>
      <c r="B1355" s="244" t="s">
        <v>1874</v>
      </c>
      <c r="C1355" s="244" t="s">
        <v>54</v>
      </c>
      <c r="D1355" s="245"/>
      <c r="E1355" s="245">
        <v>46090.0</v>
      </c>
      <c r="F1355" s="244"/>
      <c r="G1355" s="244"/>
      <c r="H1355" s="244"/>
      <c r="I1355" s="244" t="s">
        <v>2379</v>
      </c>
    </row>
    <row r="1356">
      <c r="A1356" s="244">
        <v>1494.0</v>
      </c>
      <c r="B1356" s="244" t="s">
        <v>1875</v>
      </c>
      <c r="C1356" s="244" t="s">
        <v>54</v>
      </c>
      <c r="D1356" s="245"/>
      <c r="E1356" s="245">
        <v>46113.0</v>
      </c>
      <c r="F1356" s="244"/>
      <c r="G1356" s="244"/>
      <c r="H1356" s="244"/>
      <c r="I1356" s="244" t="s">
        <v>2380</v>
      </c>
    </row>
    <row r="1357">
      <c r="A1357" s="244">
        <v>1495.0</v>
      </c>
      <c r="B1357" s="244" t="s">
        <v>1877</v>
      </c>
      <c r="C1357" s="244" t="s">
        <v>54</v>
      </c>
      <c r="D1357" s="245"/>
      <c r="E1357" s="245">
        <v>46118.0</v>
      </c>
      <c r="F1357" s="244"/>
      <c r="G1357" s="244"/>
      <c r="H1357" s="244"/>
      <c r="I1357" s="244" t="s">
        <v>2381</v>
      </c>
    </row>
    <row r="1358">
      <c r="A1358" s="244">
        <v>1496.0</v>
      </c>
      <c r="B1358" s="244" t="s">
        <v>1655</v>
      </c>
      <c r="C1358" s="244" t="s">
        <v>54</v>
      </c>
      <c r="D1358" s="245"/>
      <c r="E1358" s="245">
        <v>46107.0</v>
      </c>
      <c r="F1358" s="244"/>
      <c r="G1358" s="244"/>
      <c r="H1358" s="244"/>
      <c r="I1358" s="244"/>
    </row>
    <row r="1359">
      <c r="A1359" s="244">
        <v>1497.0</v>
      </c>
      <c r="B1359" s="244" t="s">
        <v>1879</v>
      </c>
      <c r="C1359" s="244" t="s">
        <v>54</v>
      </c>
      <c r="D1359" s="245"/>
      <c r="E1359" s="245">
        <v>46125.0</v>
      </c>
      <c r="F1359" s="244"/>
      <c r="G1359" s="244"/>
      <c r="H1359" s="244"/>
      <c r="I1359" s="244" t="s">
        <v>2382</v>
      </c>
    </row>
    <row r="1360">
      <c r="A1360" s="244">
        <v>1498.0</v>
      </c>
      <c r="B1360" s="244" t="s">
        <v>1880</v>
      </c>
      <c r="C1360" s="244" t="s">
        <v>54</v>
      </c>
      <c r="D1360" s="245"/>
      <c r="E1360" s="245">
        <v>46113.0</v>
      </c>
      <c r="F1360" s="244"/>
      <c r="G1360" s="244"/>
      <c r="H1360" s="244"/>
      <c r="I1360" s="244" t="s">
        <v>2383</v>
      </c>
    </row>
    <row r="1361">
      <c r="A1361" s="244">
        <v>1499.0</v>
      </c>
      <c r="B1361" s="244" t="s">
        <v>1883</v>
      </c>
      <c r="C1361" s="244" t="s">
        <v>54</v>
      </c>
      <c r="D1361" s="245"/>
      <c r="E1361" s="245">
        <v>46098.0</v>
      </c>
      <c r="F1361" s="244"/>
      <c r="G1361" s="244"/>
      <c r="H1361" s="244"/>
      <c r="I1361" s="244"/>
    </row>
    <row r="1362">
      <c r="A1362" s="244">
        <v>1500.0</v>
      </c>
      <c r="B1362" s="244" t="s">
        <v>1884</v>
      </c>
      <c r="C1362" s="244" t="s">
        <v>54</v>
      </c>
      <c r="D1362" s="245"/>
      <c r="E1362" s="245">
        <v>46086.0</v>
      </c>
      <c r="F1362" s="244"/>
      <c r="G1362" s="244"/>
      <c r="H1362" s="244"/>
      <c r="I1362" s="244"/>
    </row>
    <row r="1363">
      <c r="A1363" s="244">
        <v>1501.0</v>
      </c>
      <c r="B1363" s="244" t="s">
        <v>206</v>
      </c>
      <c r="C1363" s="244" t="s">
        <v>54</v>
      </c>
      <c r="D1363" s="245"/>
      <c r="E1363" s="245">
        <v>46111.0</v>
      </c>
      <c r="F1363" s="244"/>
      <c r="G1363" s="244"/>
      <c r="H1363" s="244"/>
      <c r="I1363" s="244"/>
    </row>
    <row r="1364">
      <c r="A1364" s="244">
        <v>1503.0</v>
      </c>
      <c r="B1364" s="244" t="s">
        <v>1635</v>
      </c>
      <c r="C1364" s="244" t="s">
        <v>54</v>
      </c>
      <c r="D1364" s="245"/>
      <c r="E1364" s="245">
        <v>46115.0</v>
      </c>
      <c r="F1364" s="244"/>
      <c r="G1364" s="244"/>
      <c r="H1364" s="244"/>
      <c r="I1364" s="244" t="s">
        <v>2384</v>
      </c>
    </row>
    <row r="1365">
      <c r="A1365" s="244">
        <v>1504.0</v>
      </c>
      <c r="B1365" s="244" t="s">
        <v>1886</v>
      </c>
      <c r="C1365" s="244" t="s">
        <v>54</v>
      </c>
      <c r="D1365" s="245"/>
      <c r="E1365" s="245">
        <v>46134.0</v>
      </c>
      <c r="F1365" s="244"/>
      <c r="G1365" s="244"/>
      <c r="H1365" s="244"/>
      <c r="I1365" s="244" t="s">
        <v>2385</v>
      </c>
    </row>
    <row r="1366">
      <c r="A1366" s="244">
        <v>1506.0</v>
      </c>
      <c r="B1366" s="244" t="s">
        <v>1888</v>
      </c>
      <c r="C1366" s="244" t="s">
        <v>54</v>
      </c>
      <c r="D1366" s="245"/>
      <c r="E1366" s="245">
        <v>46125.0</v>
      </c>
      <c r="F1366" s="244"/>
      <c r="G1366" s="244"/>
      <c r="H1366" s="244"/>
      <c r="I1366" s="244" t="s">
        <v>2386</v>
      </c>
    </row>
    <row r="1367">
      <c r="A1367" s="244">
        <v>1659.0</v>
      </c>
      <c r="B1367" s="244" t="s">
        <v>1889</v>
      </c>
      <c r="C1367" s="244" t="s">
        <v>54</v>
      </c>
      <c r="D1367" s="245">
        <v>46226.0</v>
      </c>
      <c r="E1367" s="245">
        <v>46226.0</v>
      </c>
      <c r="F1367" s="244" t="s">
        <v>220</v>
      </c>
      <c r="G1367" s="246"/>
      <c r="H1367" s="244" t="s">
        <v>373</v>
      </c>
      <c r="I1367" s="244" t="s">
        <v>2621</v>
      </c>
    </row>
    <row r="1368">
      <c r="A1368" s="244">
        <v>1507.0</v>
      </c>
      <c r="B1368" s="244" t="s">
        <v>1890</v>
      </c>
      <c r="C1368" s="244" t="s">
        <v>54</v>
      </c>
      <c r="D1368" s="245"/>
      <c r="E1368" s="245">
        <v>46133.0</v>
      </c>
      <c r="F1368" s="244"/>
      <c r="G1368" s="244"/>
      <c r="H1368" s="244"/>
      <c r="I1368" s="244" t="s">
        <v>2387</v>
      </c>
    </row>
    <row r="1369">
      <c r="A1369" s="244">
        <v>1508.0</v>
      </c>
      <c r="B1369" s="244" t="s">
        <v>1891</v>
      </c>
      <c r="C1369" s="244" t="s">
        <v>54</v>
      </c>
      <c r="D1369" s="245"/>
      <c r="E1369" s="245">
        <v>46147.0</v>
      </c>
      <c r="F1369" s="244"/>
      <c r="G1369" s="244"/>
      <c r="H1369" s="244"/>
      <c r="I1369" s="244" t="s">
        <v>2388</v>
      </c>
    </row>
    <row r="1370">
      <c r="A1370" s="244">
        <v>1509.0</v>
      </c>
      <c r="B1370" s="244" t="s">
        <v>1893</v>
      </c>
      <c r="C1370" s="244" t="s">
        <v>54</v>
      </c>
      <c r="D1370" s="245"/>
      <c r="E1370" s="245">
        <v>46118.0</v>
      </c>
      <c r="F1370" s="244"/>
      <c r="G1370" s="244"/>
      <c r="H1370" s="244"/>
      <c r="I1370" s="244"/>
    </row>
    <row r="1371">
      <c r="A1371" s="244">
        <v>1510.0</v>
      </c>
      <c r="B1371" s="244" t="s">
        <v>1894</v>
      </c>
      <c r="C1371" s="244" t="s">
        <v>54</v>
      </c>
      <c r="D1371" s="245"/>
      <c r="E1371" s="245">
        <v>46114.0</v>
      </c>
      <c r="F1371" s="244"/>
      <c r="G1371" s="244"/>
      <c r="H1371" s="244"/>
      <c r="I1371" s="244" t="s">
        <v>2389</v>
      </c>
    </row>
    <row r="1372">
      <c r="A1372" s="244">
        <v>1511.0</v>
      </c>
      <c r="B1372" s="244" t="s">
        <v>1895</v>
      </c>
      <c r="C1372" s="244" t="s">
        <v>54</v>
      </c>
      <c r="D1372" s="245"/>
      <c r="E1372" s="245">
        <v>46113.0</v>
      </c>
      <c r="F1372" s="244"/>
      <c r="G1372" s="244"/>
      <c r="H1372" s="244"/>
      <c r="I1372" s="244" t="s">
        <v>2390</v>
      </c>
    </row>
    <row r="1373">
      <c r="A1373" s="244">
        <v>1512.0</v>
      </c>
      <c r="B1373" s="244" t="s">
        <v>1896</v>
      </c>
      <c r="C1373" s="244" t="s">
        <v>54</v>
      </c>
      <c r="D1373" s="245"/>
      <c r="E1373" s="245">
        <v>46148.0</v>
      </c>
      <c r="F1373" s="244"/>
      <c r="G1373" s="244"/>
      <c r="H1373" s="244"/>
      <c r="I1373" s="244"/>
    </row>
    <row r="1374">
      <c r="A1374" s="244">
        <v>1513.0</v>
      </c>
      <c r="B1374" s="244" t="s">
        <v>1897</v>
      </c>
      <c r="C1374" s="244" t="s">
        <v>54</v>
      </c>
      <c r="D1374" s="245"/>
      <c r="E1374" s="245">
        <v>46132.0</v>
      </c>
      <c r="F1374" s="244"/>
      <c r="G1374" s="244"/>
      <c r="H1374" s="244"/>
      <c r="I1374" s="244" t="s">
        <v>2391</v>
      </c>
    </row>
    <row r="1375">
      <c r="A1375" s="244">
        <v>1514.0</v>
      </c>
      <c r="B1375" s="244" t="s">
        <v>1898</v>
      </c>
      <c r="C1375" s="244" t="s">
        <v>54</v>
      </c>
      <c r="D1375" s="245"/>
      <c r="E1375" s="245">
        <v>46140.0</v>
      </c>
      <c r="F1375" s="244"/>
      <c r="G1375" s="244"/>
      <c r="H1375" s="244"/>
      <c r="I1375" s="244"/>
    </row>
    <row r="1376">
      <c r="A1376" s="244">
        <v>1515.0</v>
      </c>
      <c r="B1376" s="244" t="s">
        <v>1899</v>
      </c>
      <c r="C1376" s="244" t="s">
        <v>54</v>
      </c>
      <c r="D1376" s="245"/>
      <c r="E1376" s="245">
        <v>46126.0</v>
      </c>
      <c r="F1376" s="244"/>
      <c r="G1376" s="244"/>
      <c r="H1376" s="244"/>
      <c r="I1376" s="244"/>
    </row>
    <row r="1377">
      <c r="A1377" s="244">
        <v>1516.0</v>
      </c>
      <c r="B1377" s="244" t="s">
        <v>1901</v>
      </c>
      <c r="C1377" s="244" t="s">
        <v>54</v>
      </c>
      <c r="D1377" s="245"/>
      <c r="E1377" s="245">
        <v>46127.0</v>
      </c>
      <c r="F1377" s="244"/>
      <c r="G1377" s="244"/>
      <c r="H1377" s="244"/>
      <c r="I1377" s="244" t="s">
        <v>2392</v>
      </c>
    </row>
    <row r="1378">
      <c r="A1378" s="244">
        <v>1517.0</v>
      </c>
      <c r="B1378" s="244" t="s">
        <v>1902</v>
      </c>
      <c r="C1378" s="244" t="s">
        <v>54</v>
      </c>
      <c r="D1378" s="245"/>
      <c r="E1378" s="245">
        <v>46094.0</v>
      </c>
      <c r="F1378" s="244"/>
      <c r="G1378" s="244"/>
      <c r="H1378" s="244"/>
      <c r="I1378" s="244" t="s">
        <v>2394</v>
      </c>
    </row>
    <row r="1379">
      <c r="A1379" s="244">
        <v>1518.0</v>
      </c>
      <c r="B1379" s="244" t="s">
        <v>1903</v>
      </c>
      <c r="C1379" s="244" t="s">
        <v>54</v>
      </c>
      <c r="D1379" s="245"/>
      <c r="E1379" s="245">
        <v>46094.0</v>
      </c>
      <c r="F1379" s="244"/>
      <c r="G1379" s="244"/>
      <c r="H1379" s="244"/>
      <c r="I1379" s="244" t="s">
        <v>2394</v>
      </c>
    </row>
    <row r="1380">
      <c r="A1380" s="244">
        <v>1519.0</v>
      </c>
      <c r="B1380" s="244" t="s">
        <v>1904</v>
      </c>
      <c r="C1380" s="244" t="s">
        <v>54</v>
      </c>
      <c r="D1380" s="245"/>
      <c r="E1380" s="245">
        <v>46128.0</v>
      </c>
      <c r="F1380" s="244"/>
      <c r="G1380" s="244"/>
      <c r="H1380" s="244"/>
      <c r="I1380" s="244" t="s">
        <v>2398</v>
      </c>
    </row>
    <row r="1381">
      <c r="A1381" s="244">
        <v>1520.0</v>
      </c>
      <c r="B1381" s="244" t="s">
        <v>1906</v>
      </c>
      <c r="C1381" s="244" t="s">
        <v>54</v>
      </c>
      <c r="D1381" s="245"/>
      <c r="E1381" s="245">
        <v>46139.0</v>
      </c>
      <c r="F1381" s="244"/>
      <c r="G1381" s="244"/>
      <c r="H1381" s="244"/>
      <c r="I1381" s="244" t="s">
        <v>2399</v>
      </c>
    </row>
    <row r="1382">
      <c r="A1382" s="244">
        <v>1522.0</v>
      </c>
      <c r="B1382" s="244" t="s">
        <v>1908</v>
      </c>
      <c r="C1382" s="244" t="s">
        <v>54</v>
      </c>
      <c r="D1382" s="245"/>
      <c r="E1382" s="245">
        <v>46100.0</v>
      </c>
      <c r="F1382" s="244"/>
      <c r="G1382" s="244"/>
      <c r="H1382" s="244"/>
      <c r="I1382" s="244" t="s">
        <v>2400</v>
      </c>
    </row>
    <row r="1383">
      <c r="A1383" s="244">
        <v>1524.0</v>
      </c>
      <c r="B1383" s="244" t="s">
        <v>1909</v>
      </c>
      <c r="C1383" s="244" t="s">
        <v>54</v>
      </c>
      <c r="D1383" s="245"/>
      <c r="E1383" s="245">
        <v>46133.0</v>
      </c>
      <c r="F1383" s="244"/>
      <c r="G1383" s="244"/>
      <c r="H1383" s="244"/>
      <c r="I1383" s="244" t="s">
        <v>2402</v>
      </c>
    </row>
    <row r="1384">
      <c r="A1384" s="244">
        <v>1525.0</v>
      </c>
      <c r="B1384" s="244" t="s">
        <v>1910</v>
      </c>
      <c r="C1384" s="244" t="s">
        <v>54</v>
      </c>
      <c r="D1384" s="245"/>
      <c r="E1384" s="245">
        <v>46132.0</v>
      </c>
      <c r="F1384" s="244"/>
      <c r="G1384" s="244"/>
      <c r="H1384" s="244"/>
      <c r="I1384" s="244" t="s">
        <v>2403</v>
      </c>
    </row>
    <row r="1385">
      <c r="A1385" s="244">
        <v>1526.0</v>
      </c>
      <c r="B1385" s="244" t="s">
        <v>1911</v>
      </c>
      <c r="C1385" s="244" t="s">
        <v>54</v>
      </c>
      <c r="D1385" s="245"/>
      <c r="E1385" s="245">
        <v>46148.0</v>
      </c>
      <c r="F1385" s="244"/>
      <c r="G1385" s="244"/>
      <c r="H1385" s="244"/>
      <c r="I1385" s="244" t="s">
        <v>2405</v>
      </c>
    </row>
    <row r="1386">
      <c r="A1386" s="244">
        <v>1527.0</v>
      </c>
      <c r="B1386" s="244" t="s">
        <v>1912</v>
      </c>
      <c r="C1386" s="244" t="s">
        <v>54</v>
      </c>
      <c r="D1386" s="245"/>
      <c r="E1386" s="245">
        <v>46037.0</v>
      </c>
      <c r="F1386" s="244"/>
      <c r="G1386" s="244"/>
      <c r="H1386" s="244"/>
      <c r="I1386" s="244"/>
    </row>
    <row r="1387">
      <c r="A1387" s="244">
        <v>1528.0</v>
      </c>
      <c r="B1387" s="244" t="s">
        <v>1857</v>
      </c>
      <c r="C1387" s="244" t="s">
        <v>54</v>
      </c>
      <c r="D1387" s="245"/>
      <c r="E1387" s="245">
        <v>46107.0</v>
      </c>
      <c r="F1387" s="244"/>
      <c r="G1387" s="244"/>
      <c r="H1387" s="244"/>
      <c r="I1387" s="244" t="s">
        <v>2406</v>
      </c>
    </row>
    <row r="1388">
      <c r="A1388" s="244">
        <v>1529.0</v>
      </c>
      <c r="B1388" s="244" t="s">
        <v>1913</v>
      </c>
      <c r="C1388" s="244" t="s">
        <v>54</v>
      </c>
      <c r="D1388" s="245"/>
      <c r="E1388" s="245">
        <v>46143.0</v>
      </c>
      <c r="F1388" s="244"/>
      <c r="G1388" s="244"/>
      <c r="H1388" s="244"/>
      <c r="I1388" s="244" t="s">
        <v>2407</v>
      </c>
    </row>
    <row r="1389">
      <c r="A1389" s="244">
        <v>1530.0</v>
      </c>
      <c r="B1389" s="244" t="s">
        <v>1914</v>
      </c>
      <c r="C1389" s="244" t="s">
        <v>54</v>
      </c>
      <c r="D1389" s="245"/>
      <c r="E1389" s="245">
        <v>46146.0</v>
      </c>
      <c r="F1389" s="244"/>
      <c r="G1389" s="244"/>
      <c r="H1389" s="244"/>
      <c r="I1389" s="244" t="s">
        <v>2408</v>
      </c>
    </row>
    <row r="1390">
      <c r="A1390" s="244">
        <v>1531.0</v>
      </c>
      <c r="B1390" s="244" t="s">
        <v>1915</v>
      </c>
      <c r="C1390" s="244" t="s">
        <v>54</v>
      </c>
      <c r="D1390" s="245"/>
      <c r="E1390" s="245">
        <v>46147.0</v>
      </c>
      <c r="F1390" s="244"/>
      <c r="G1390" s="244"/>
      <c r="H1390" s="244"/>
      <c r="I1390" s="244" t="s">
        <v>2409</v>
      </c>
    </row>
    <row r="1391">
      <c r="A1391" s="244">
        <v>1532.0</v>
      </c>
      <c r="B1391" s="244" t="s">
        <v>1917</v>
      </c>
      <c r="C1391" s="244" t="s">
        <v>54</v>
      </c>
      <c r="D1391" s="245"/>
      <c r="E1391" s="245">
        <v>46132.0</v>
      </c>
      <c r="F1391" s="244"/>
      <c r="G1391" s="244"/>
      <c r="H1391" s="244"/>
      <c r="I1391" s="244" t="s">
        <v>2410</v>
      </c>
    </row>
    <row r="1392">
      <c r="A1392" s="244">
        <v>1533.0</v>
      </c>
      <c r="B1392" s="244" t="s">
        <v>1918</v>
      </c>
      <c r="C1392" s="244" t="s">
        <v>54</v>
      </c>
      <c r="D1392" s="245"/>
      <c r="E1392" s="245">
        <v>46142.0</v>
      </c>
      <c r="F1392" s="244"/>
      <c r="G1392" s="244"/>
      <c r="H1392" s="244"/>
      <c r="I1392" s="244"/>
    </row>
    <row r="1393">
      <c r="A1393" s="244">
        <v>1534.0</v>
      </c>
      <c r="B1393" s="244" t="s">
        <v>1919</v>
      </c>
      <c r="C1393" s="244" t="s">
        <v>54</v>
      </c>
      <c r="D1393" s="245"/>
      <c r="E1393" s="245">
        <v>46154.0</v>
      </c>
      <c r="F1393" s="244"/>
      <c r="G1393" s="244"/>
      <c r="H1393" s="244"/>
      <c r="I1393" s="244" t="s">
        <v>2412</v>
      </c>
    </row>
    <row r="1394">
      <c r="A1394" s="244">
        <v>1535.0</v>
      </c>
      <c r="B1394" s="244" t="s">
        <v>1920</v>
      </c>
      <c r="C1394" s="244" t="s">
        <v>54</v>
      </c>
      <c r="D1394" s="245"/>
      <c r="E1394" s="245">
        <v>46181.0</v>
      </c>
      <c r="F1394" s="244"/>
      <c r="G1394" s="244"/>
      <c r="H1394" s="244"/>
      <c r="I1394" s="244" t="s">
        <v>1548</v>
      </c>
    </row>
    <row r="1395">
      <c r="A1395" s="244">
        <v>1536.0</v>
      </c>
      <c r="B1395" s="244" t="s">
        <v>1921</v>
      </c>
      <c r="C1395" s="244" t="s">
        <v>54</v>
      </c>
      <c r="D1395" s="245"/>
      <c r="E1395" s="245">
        <v>46149.0</v>
      </c>
      <c r="F1395" s="244"/>
      <c r="G1395" s="244"/>
      <c r="H1395" s="244"/>
      <c r="I1395" s="244" t="s">
        <v>2414</v>
      </c>
    </row>
    <row r="1396">
      <c r="A1396" s="244">
        <v>1537.0</v>
      </c>
      <c r="B1396" s="244" t="s">
        <v>1923</v>
      </c>
      <c r="C1396" s="244" t="s">
        <v>54</v>
      </c>
      <c r="D1396" s="245"/>
      <c r="E1396" s="245">
        <v>46169.0</v>
      </c>
      <c r="F1396" s="244"/>
      <c r="G1396" s="244"/>
      <c r="H1396" s="244"/>
      <c r="I1396" s="244" t="s">
        <v>2415</v>
      </c>
    </row>
    <row r="1397">
      <c r="A1397" s="244">
        <v>1538.0</v>
      </c>
      <c r="B1397" s="244" t="s">
        <v>1924</v>
      </c>
      <c r="C1397" s="244" t="s">
        <v>54</v>
      </c>
      <c r="D1397" s="245"/>
      <c r="E1397" s="245">
        <v>46162.0</v>
      </c>
      <c r="F1397" s="244"/>
      <c r="G1397" s="244"/>
      <c r="H1397" s="244"/>
      <c r="I1397" s="244" t="s">
        <v>2416</v>
      </c>
    </row>
    <row r="1398">
      <c r="A1398" s="244">
        <v>1539.0</v>
      </c>
      <c r="B1398" s="244" t="s">
        <v>1925</v>
      </c>
      <c r="C1398" s="244" t="s">
        <v>54</v>
      </c>
      <c r="D1398" s="245"/>
      <c r="E1398" s="245">
        <v>46142.0</v>
      </c>
      <c r="F1398" s="244"/>
      <c r="G1398" s="244"/>
      <c r="H1398" s="244"/>
      <c r="I1398" s="244" t="s">
        <v>2417</v>
      </c>
    </row>
    <row r="1399">
      <c r="A1399" s="244">
        <v>1540.0</v>
      </c>
      <c r="B1399" s="244" t="s">
        <v>1926</v>
      </c>
      <c r="C1399" s="244" t="s">
        <v>54</v>
      </c>
      <c r="D1399" s="245"/>
      <c r="E1399" s="245">
        <v>46140.0</v>
      </c>
      <c r="F1399" s="244"/>
      <c r="G1399" s="244"/>
      <c r="H1399" s="244"/>
      <c r="I1399" s="244" t="s">
        <v>2418</v>
      </c>
    </row>
    <row r="1400">
      <c r="A1400" s="244">
        <v>1541.0</v>
      </c>
      <c r="B1400" s="244" t="s">
        <v>1927</v>
      </c>
      <c r="C1400" s="244" t="s">
        <v>54</v>
      </c>
      <c r="D1400" s="245"/>
      <c r="E1400" s="245">
        <v>46148.0</v>
      </c>
      <c r="F1400" s="244"/>
      <c r="G1400" s="244"/>
      <c r="H1400" s="244"/>
      <c r="I1400" s="244" t="s">
        <v>2419</v>
      </c>
    </row>
    <row r="1401">
      <c r="A1401" s="244">
        <v>1542.0</v>
      </c>
      <c r="B1401" s="244" t="s">
        <v>1928</v>
      </c>
      <c r="C1401" s="244" t="s">
        <v>54</v>
      </c>
      <c r="D1401" s="245"/>
      <c r="E1401" s="245">
        <v>46169.0</v>
      </c>
      <c r="F1401" s="244"/>
      <c r="G1401" s="244"/>
      <c r="H1401" s="244"/>
      <c r="I1401" s="244"/>
    </row>
    <row r="1402">
      <c r="A1402" s="244">
        <v>1543.0</v>
      </c>
      <c r="B1402" s="244" t="s">
        <v>1930</v>
      </c>
      <c r="C1402" s="244" t="s">
        <v>54</v>
      </c>
      <c r="D1402" s="245"/>
      <c r="E1402" s="245">
        <v>46162.0</v>
      </c>
      <c r="F1402" s="244"/>
      <c r="G1402" s="244"/>
      <c r="H1402" s="244"/>
      <c r="I1402" s="244"/>
    </row>
    <row r="1403">
      <c r="A1403" s="244">
        <v>1544.0</v>
      </c>
      <c r="B1403" s="244" t="s">
        <v>122</v>
      </c>
      <c r="C1403" s="244" t="s">
        <v>54</v>
      </c>
      <c r="D1403" s="245"/>
      <c r="E1403" s="245">
        <v>46149.0</v>
      </c>
      <c r="F1403" s="244"/>
      <c r="G1403" s="244"/>
      <c r="H1403" s="244"/>
      <c r="I1403" s="244"/>
    </row>
    <row r="1404">
      <c r="A1404" s="244">
        <v>1545.0</v>
      </c>
      <c r="B1404" s="244" t="s">
        <v>1753</v>
      </c>
      <c r="C1404" s="244" t="s">
        <v>54</v>
      </c>
      <c r="D1404" s="245"/>
      <c r="E1404" s="245">
        <v>46134.0</v>
      </c>
      <c r="F1404" s="244"/>
      <c r="G1404" s="244"/>
      <c r="H1404" s="244"/>
      <c r="I1404" s="244" t="s">
        <v>2284</v>
      </c>
    </row>
    <row r="1405">
      <c r="A1405" s="244">
        <v>1547.0</v>
      </c>
      <c r="B1405" s="244" t="s">
        <v>1931</v>
      </c>
      <c r="C1405" s="244" t="s">
        <v>54</v>
      </c>
      <c r="D1405" s="245"/>
      <c r="E1405" s="245">
        <v>46123.0</v>
      </c>
      <c r="F1405" s="244"/>
      <c r="G1405" s="244"/>
      <c r="H1405" s="244"/>
      <c r="I1405" s="244" t="s">
        <v>2422</v>
      </c>
    </row>
    <row r="1406">
      <c r="A1406" s="244">
        <v>1549.0</v>
      </c>
      <c r="B1406" s="244" t="s">
        <v>1933</v>
      </c>
      <c r="C1406" s="244" t="s">
        <v>54</v>
      </c>
      <c r="D1406" s="245"/>
      <c r="E1406" s="245">
        <v>46132.0</v>
      </c>
      <c r="F1406" s="244"/>
      <c r="G1406" s="244"/>
      <c r="H1406" s="244"/>
      <c r="I1406" s="244" t="s">
        <v>2423</v>
      </c>
    </row>
    <row r="1407">
      <c r="A1407" s="244">
        <v>1550.0</v>
      </c>
      <c r="B1407" s="244" t="s">
        <v>1934</v>
      </c>
      <c r="C1407" s="244" t="s">
        <v>54</v>
      </c>
      <c r="D1407" s="245"/>
      <c r="E1407" s="245">
        <v>46149.0</v>
      </c>
      <c r="F1407" s="244"/>
      <c r="G1407" s="244"/>
      <c r="H1407" s="244"/>
      <c r="I1407" s="244" t="s">
        <v>2424</v>
      </c>
    </row>
    <row r="1408">
      <c r="A1408" s="244">
        <v>1551.0</v>
      </c>
      <c r="B1408" s="244" t="s">
        <v>1935</v>
      </c>
      <c r="C1408" s="244" t="s">
        <v>54</v>
      </c>
      <c r="D1408" s="245"/>
      <c r="E1408" s="245">
        <v>46139.0</v>
      </c>
      <c r="F1408" s="244"/>
      <c r="G1408" s="244"/>
      <c r="H1408" s="244"/>
      <c r="I1408" s="244" t="s">
        <v>2425</v>
      </c>
    </row>
    <row r="1409">
      <c r="A1409" s="244">
        <v>1552.0</v>
      </c>
      <c r="B1409" s="244" t="s">
        <v>1936</v>
      </c>
      <c r="C1409" s="244" t="s">
        <v>54</v>
      </c>
      <c r="D1409" s="245"/>
      <c r="E1409" s="245">
        <v>46168.0</v>
      </c>
      <c r="F1409" s="244"/>
      <c r="G1409" s="244"/>
      <c r="H1409" s="244"/>
      <c r="I1409" s="244" t="s">
        <v>2426</v>
      </c>
    </row>
    <row r="1410">
      <c r="A1410" s="244">
        <v>1552.0</v>
      </c>
      <c r="B1410" s="244" t="s">
        <v>1936</v>
      </c>
      <c r="C1410" s="244" t="s">
        <v>54</v>
      </c>
      <c r="D1410" s="245"/>
      <c r="E1410" s="245">
        <v>46148.0</v>
      </c>
      <c r="F1410" s="244"/>
      <c r="G1410" s="244"/>
      <c r="H1410" s="244"/>
      <c r="I1410" s="244"/>
    </row>
    <row r="1411">
      <c r="A1411" s="244">
        <v>1553.0</v>
      </c>
      <c r="B1411" s="244" t="s">
        <v>1937</v>
      </c>
      <c r="C1411" s="244" t="s">
        <v>54</v>
      </c>
      <c r="D1411" s="245"/>
      <c r="E1411" s="245">
        <v>46153.0</v>
      </c>
      <c r="F1411" s="244"/>
      <c r="G1411" s="244"/>
      <c r="H1411" s="244"/>
      <c r="I1411" s="244"/>
    </row>
    <row r="1412">
      <c r="A1412" s="244">
        <v>1553.0</v>
      </c>
      <c r="B1412" s="244" t="s">
        <v>1937</v>
      </c>
      <c r="C1412" s="244" t="s">
        <v>54</v>
      </c>
      <c r="D1412" s="245"/>
      <c r="E1412" s="245">
        <v>46156.0</v>
      </c>
      <c r="F1412" s="244"/>
      <c r="G1412" s="244"/>
      <c r="H1412" s="244"/>
      <c r="I1412" s="244" t="s">
        <v>2427</v>
      </c>
    </row>
    <row r="1413">
      <c r="A1413" s="244">
        <v>1554.0</v>
      </c>
      <c r="B1413" s="244" t="s">
        <v>1939</v>
      </c>
      <c r="C1413" s="244" t="s">
        <v>54</v>
      </c>
      <c r="D1413" s="245"/>
      <c r="E1413" s="245">
        <v>46157.0</v>
      </c>
      <c r="F1413" s="244"/>
      <c r="G1413" s="244"/>
      <c r="H1413" s="244"/>
      <c r="I1413" s="244"/>
    </row>
    <row r="1414">
      <c r="A1414" s="244">
        <v>1554.0</v>
      </c>
      <c r="B1414" s="244" t="s">
        <v>1939</v>
      </c>
      <c r="C1414" s="244" t="s">
        <v>54</v>
      </c>
      <c r="D1414" s="245"/>
      <c r="E1414" s="245">
        <v>46155.0</v>
      </c>
      <c r="F1414" s="244"/>
      <c r="G1414" s="244"/>
      <c r="H1414" s="244"/>
      <c r="I1414" s="244" t="s">
        <v>2428</v>
      </c>
    </row>
    <row r="1415">
      <c r="A1415" s="244">
        <v>1555.0</v>
      </c>
      <c r="B1415" s="244" t="s">
        <v>1940</v>
      </c>
      <c r="C1415" s="244" t="s">
        <v>54</v>
      </c>
      <c r="D1415" s="245"/>
      <c r="E1415" s="245">
        <v>46160.0</v>
      </c>
      <c r="F1415" s="244"/>
      <c r="G1415" s="244"/>
      <c r="H1415" s="244"/>
      <c r="I1415" s="244"/>
    </row>
    <row r="1416">
      <c r="A1416" s="244">
        <v>1555.0</v>
      </c>
      <c r="B1416" s="244" t="s">
        <v>1940</v>
      </c>
      <c r="C1416" s="244" t="s">
        <v>54</v>
      </c>
      <c r="D1416" s="245"/>
      <c r="E1416" s="245">
        <v>46160.0</v>
      </c>
      <c r="F1416" s="244"/>
      <c r="G1416" s="244"/>
      <c r="H1416" s="244"/>
      <c r="I1416" s="244" t="s">
        <v>2429</v>
      </c>
    </row>
    <row r="1417">
      <c r="A1417" s="244">
        <v>1556.0</v>
      </c>
      <c r="B1417" s="244" t="s">
        <v>1941</v>
      </c>
      <c r="C1417" s="244" t="s">
        <v>54</v>
      </c>
      <c r="D1417" s="245"/>
      <c r="E1417" s="245">
        <v>46162.0</v>
      </c>
      <c r="F1417" s="244"/>
      <c r="G1417" s="244"/>
      <c r="H1417" s="244"/>
      <c r="I1417" s="244"/>
    </row>
    <row r="1418">
      <c r="A1418" s="244">
        <v>1556.0</v>
      </c>
      <c r="B1418" s="244" t="s">
        <v>1941</v>
      </c>
      <c r="C1418" s="244" t="s">
        <v>54</v>
      </c>
      <c r="D1418" s="245"/>
      <c r="E1418" s="245">
        <v>46156.0</v>
      </c>
      <c r="F1418" s="244"/>
      <c r="G1418" s="244"/>
      <c r="H1418" s="244"/>
      <c r="I1418" s="244" t="s">
        <v>2430</v>
      </c>
    </row>
    <row r="1419">
      <c r="A1419" s="244">
        <v>1557.0</v>
      </c>
      <c r="B1419" s="244" t="s">
        <v>1943</v>
      </c>
      <c r="C1419" s="244" t="s">
        <v>54</v>
      </c>
      <c r="D1419" s="245"/>
      <c r="E1419" s="245">
        <v>46170.0</v>
      </c>
      <c r="F1419" s="244"/>
      <c r="G1419" s="244"/>
      <c r="H1419" s="244"/>
      <c r="I1419" s="244"/>
    </row>
    <row r="1420">
      <c r="A1420" s="244">
        <v>1557.0</v>
      </c>
      <c r="B1420" s="244" t="s">
        <v>1943</v>
      </c>
      <c r="C1420" s="244" t="s">
        <v>54</v>
      </c>
      <c r="D1420" s="245"/>
      <c r="E1420" s="245">
        <v>46177.0</v>
      </c>
      <c r="F1420" s="244"/>
      <c r="G1420" s="244"/>
      <c r="H1420" s="244"/>
      <c r="I1420" s="244" t="s">
        <v>2431</v>
      </c>
    </row>
    <row r="1421">
      <c r="A1421" s="244">
        <v>1558.0</v>
      </c>
      <c r="B1421" s="244" t="s">
        <v>1944</v>
      </c>
      <c r="C1421" s="244" t="s">
        <v>54</v>
      </c>
      <c r="D1421" s="245"/>
      <c r="E1421" s="245">
        <v>46172.0</v>
      </c>
      <c r="F1421" s="244"/>
      <c r="G1421" s="244"/>
      <c r="H1421" s="244"/>
      <c r="I1421" s="244"/>
    </row>
    <row r="1422">
      <c r="A1422" s="244">
        <v>1558.0</v>
      </c>
      <c r="B1422" s="244" t="s">
        <v>1944</v>
      </c>
      <c r="C1422" s="244" t="s">
        <v>54</v>
      </c>
      <c r="D1422" s="245"/>
      <c r="E1422" s="245">
        <v>46163.0</v>
      </c>
      <c r="F1422" s="244"/>
      <c r="G1422" s="244"/>
      <c r="H1422" s="244"/>
      <c r="I1422" s="244" t="s">
        <v>2298</v>
      </c>
    </row>
    <row r="1423">
      <c r="A1423" s="244">
        <v>1560.0</v>
      </c>
      <c r="B1423" s="244" t="s">
        <v>1946</v>
      </c>
      <c r="C1423" s="244" t="s">
        <v>54</v>
      </c>
      <c r="D1423" s="245"/>
      <c r="E1423" s="245">
        <v>46133.0</v>
      </c>
      <c r="F1423" s="244"/>
      <c r="G1423" s="244"/>
      <c r="H1423" s="244"/>
      <c r="I1423" s="244" t="s">
        <v>2423</v>
      </c>
    </row>
    <row r="1424">
      <c r="A1424" s="244">
        <v>1561.0</v>
      </c>
      <c r="B1424" s="244" t="s">
        <v>1947</v>
      </c>
      <c r="C1424" s="244" t="s">
        <v>54</v>
      </c>
      <c r="D1424" s="245"/>
      <c r="E1424" s="245">
        <v>46135.0</v>
      </c>
      <c r="F1424" s="244"/>
      <c r="G1424" s="244"/>
      <c r="H1424" s="244"/>
      <c r="I1424" s="244"/>
    </row>
    <row r="1425">
      <c r="A1425" s="244">
        <v>1562.0</v>
      </c>
      <c r="B1425" s="244" t="s">
        <v>1948</v>
      </c>
      <c r="C1425" s="244" t="s">
        <v>54</v>
      </c>
      <c r="D1425" s="245"/>
      <c r="E1425" s="245">
        <v>46141.0</v>
      </c>
      <c r="F1425" s="244"/>
      <c r="G1425" s="244"/>
      <c r="H1425" s="244"/>
      <c r="I1425" s="244" t="s">
        <v>2432</v>
      </c>
    </row>
    <row r="1426">
      <c r="A1426" s="244">
        <v>1563.0</v>
      </c>
      <c r="B1426" s="244" t="s">
        <v>1949</v>
      </c>
      <c r="C1426" s="244" t="s">
        <v>54</v>
      </c>
      <c r="D1426" s="245"/>
      <c r="E1426" s="245">
        <v>46169.0</v>
      </c>
      <c r="F1426" s="244"/>
      <c r="G1426" s="244"/>
      <c r="H1426" s="244"/>
      <c r="I1426" s="244" t="s">
        <v>2433</v>
      </c>
    </row>
    <row r="1427">
      <c r="A1427" s="244">
        <v>1564.0</v>
      </c>
      <c r="B1427" s="244" t="s">
        <v>1950</v>
      </c>
      <c r="C1427" s="244" t="s">
        <v>54</v>
      </c>
      <c r="D1427" s="245"/>
      <c r="E1427" s="245">
        <v>46163.0</v>
      </c>
      <c r="F1427" s="244"/>
      <c r="G1427" s="244"/>
      <c r="H1427" s="244"/>
      <c r="I1427" s="244" t="s">
        <v>2434</v>
      </c>
    </row>
    <row r="1428">
      <c r="A1428" s="244">
        <v>1565.0</v>
      </c>
      <c r="B1428" s="244" t="s">
        <v>1951</v>
      </c>
      <c r="C1428" s="244" t="s">
        <v>54</v>
      </c>
      <c r="D1428" s="245"/>
      <c r="E1428" s="245">
        <v>46192.0</v>
      </c>
      <c r="F1428" s="244"/>
      <c r="G1428" s="244"/>
      <c r="H1428" s="244"/>
      <c r="I1428" s="244" t="s">
        <v>2435</v>
      </c>
    </row>
    <row r="1429">
      <c r="A1429" s="244">
        <v>1566.0</v>
      </c>
      <c r="B1429" s="244" t="s">
        <v>1952</v>
      </c>
      <c r="C1429" s="244" t="s">
        <v>54</v>
      </c>
      <c r="D1429" s="245"/>
      <c r="E1429" s="245">
        <v>46174.0</v>
      </c>
      <c r="F1429" s="244"/>
      <c r="G1429" s="244"/>
      <c r="H1429" s="244"/>
      <c r="I1429" s="244" t="s">
        <v>2436</v>
      </c>
    </row>
    <row r="1430">
      <c r="A1430" s="244">
        <v>1567.0</v>
      </c>
      <c r="B1430" s="244" t="s">
        <v>1954</v>
      </c>
      <c r="C1430" s="244" t="s">
        <v>54</v>
      </c>
      <c r="D1430" s="245"/>
      <c r="E1430" s="245">
        <v>46184.0</v>
      </c>
      <c r="F1430" s="244"/>
      <c r="G1430" s="244"/>
      <c r="H1430" s="244"/>
      <c r="I1430" s="244" t="s">
        <v>2437</v>
      </c>
    </row>
    <row r="1431">
      <c r="A1431" s="244">
        <v>1568.0</v>
      </c>
      <c r="B1431" s="244" t="s">
        <v>1955</v>
      </c>
      <c r="C1431" s="244" t="s">
        <v>54</v>
      </c>
      <c r="D1431" s="245"/>
      <c r="E1431" s="245">
        <v>46170.0</v>
      </c>
      <c r="F1431" s="244"/>
      <c r="G1431" s="244"/>
      <c r="H1431" s="244"/>
      <c r="I1431" s="244" t="s">
        <v>2438</v>
      </c>
    </row>
    <row r="1432">
      <c r="A1432" s="244">
        <v>1569.0</v>
      </c>
      <c r="B1432" s="244" t="s">
        <v>1956</v>
      </c>
      <c r="C1432" s="244" t="s">
        <v>54</v>
      </c>
      <c r="D1432" s="245"/>
      <c r="E1432" s="245">
        <v>46181.0</v>
      </c>
      <c r="F1432" s="244"/>
      <c r="G1432" s="244"/>
      <c r="H1432" s="244"/>
      <c r="I1432" s="244" t="s">
        <v>2439</v>
      </c>
    </row>
    <row r="1433">
      <c r="A1433" s="244">
        <v>1570.0</v>
      </c>
      <c r="B1433" s="244" t="s">
        <v>1957</v>
      </c>
      <c r="C1433" s="244" t="s">
        <v>54</v>
      </c>
      <c r="D1433" s="245"/>
      <c r="E1433" s="245">
        <v>46183.0</v>
      </c>
      <c r="F1433" s="244"/>
      <c r="G1433" s="244"/>
      <c r="H1433" s="244"/>
      <c r="I1433" s="244" t="s">
        <v>2440</v>
      </c>
    </row>
    <row r="1434">
      <c r="A1434" s="244">
        <v>1571.0</v>
      </c>
      <c r="B1434" s="244" t="s">
        <v>1959</v>
      </c>
      <c r="C1434" s="244" t="s">
        <v>54</v>
      </c>
      <c r="D1434" s="245"/>
      <c r="E1434" s="245">
        <v>46161.0</v>
      </c>
      <c r="F1434" s="244"/>
      <c r="G1434" s="244"/>
      <c r="H1434" s="244"/>
      <c r="I1434" s="244" t="s">
        <v>2441</v>
      </c>
    </row>
    <row r="1435">
      <c r="A1435" s="244">
        <v>1574.0</v>
      </c>
      <c r="B1435" s="244" t="s">
        <v>233</v>
      </c>
      <c r="C1435" s="244" t="s">
        <v>54</v>
      </c>
      <c r="D1435" s="245"/>
      <c r="E1435" s="245">
        <v>46176.0</v>
      </c>
      <c r="F1435" s="244"/>
      <c r="G1435" s="244"/>
      <c r="H1435" s="244"/>
      <c r="I1435" s="244" t="s">
        <v>2442</v>
      </c>
    </row>
    <row r="1436">
      <c r="A1436" s="244">
        <v>1575.0</v>
      </c>
      <c r="B1436" s="244" t="s">
        <v>1960</v>
      </c>
      <c r="C1436" s="244" t="s">
        <v>54</v>
      </c>
      <c r="D1436" s="245"/>
      <c r="E1436" s="245">
        <v>46191.0</v>
      </c>
      <c r="F1436" s="244"/>
      <c r="G1436" s="244"/>
      <c r="H1436" s="244"/>
      <c r="I1436" s="244" t="s">
        <v>2443</v>
      </c>
    </row>
    <row r="1437">
      <c r="A1437" s="244">
        <v>1577.0</v>
      </c>
      <c r="B1437" s="244" t="s">
        <v>1533</v>
      </c>
      <c r="C1437" s="244" t="s">
        <v>54</v>
      </c>
      <c r="D1437" s="245"/>
      <c r="E1437" s="245">
        <v>46142.0</v>
      </c>
      <c r="F1437" s="244"/>
      <c r="G1437" s="244"/>
      <c r="H1437" s="244"/>
      <c r="I1437" s="244"/>
    </row>
    <row r="1438">
      <c r="A1438" s="244">
        <v>1578.0</v>
      </c>
      <c r="B1438" s="244" t="s">
        <v>202</v>
      </c>
      <c r="C1438" s="244" t="s">
        <v>54</v>
      </c>
      <c r="D1438" s="245"/>
      <c r="E1438" s="245">
        <v>46167.0</v>
      </c>
      <c r="F1438" s="244"/>
      <c r="G1438" s="244"/>
      <c r="H1438" s="244"/>
      <c r="I1438" s="244" t="s">
        <v>2444</v>
      </c>
    </row>
    <row r="1439">
      <c r="A1439" s="244">
        <v>1579.0</v>
      </c>
      <c r="B1439" s="244" t="s">
        <v>1857</v>
      </c>
      <c r="C1439" s="244" t="s">
        <v>54</v>
      </c>
      <c r="D1439" s="245"/>
      <c r="E1439" s="245">
        <v>46142.0</v>
      </c>
      <c r="F1439" s="244"/>
      <c r="G1439" s="244"/>
      <c r="H1439" s="244"/>
      <c r="I1439" s="244" t="s">
        <v>2365</v>
      </c>
    </row>
    <row r="1440">
      <c r="A1440" s="244">
        <v>1580.0</v>
      </c>
      <c r="B1440" s="244" t="s">
        <v>1962</v>
      </c>
      <c r="C1440" s="244" t="s">
        <v>54</v>
      </c>
      <c r="D1440" s="245"/>
      <c r="E1440" s="245">
        <v>46156.0</v>
      </c>
      <c r="F1440" s="244"/>
      <c r="G1440" s="244"/>
      <c r="H1440" s="244"/>
      <c r="I1440" s="244" t="s">
        <v>620</v>
      </c>
    </row>
    <row r="1441">
      <c r="A1441" s="244">
        <v>1581.0</v>
      </c>
      <c r="B1441" s="244" t="s">
        <v>1963</v>
      </c>
      <c r="C1441" s="244" t="s">
        <v>54</v>
      </c>
      <c r="D1441" s="245"/>
      <c r="E1441" s="245">
        <v>46169.0</v>
      </c>
      <c r="F1441" s="244"/>
      <c r="G1441" s="244"/>
      <c r="H1441" s="244"/>
      <c r="I1441" s="244" t="s">
        <v>2445</v>
      </c>
    </row>
    <row r="1442">
      <c r="A1442" s="244">
        <v>1582.0</v>
      </c>
      <c r="B1442" s="244" t="s">
        <v>1910</v>
      </c>
      <c r="C1442" s="244" t="s">
        <v>54</v>
      </c>
      <c r="D1442" s="245"/>
      <c r="E1442" s="245">
        <v>46197.0</v>
      </c>
      <c r="F1442" s="244"/>
      <c r="G1442" s="244"/>
      <c r="H1442" s="244"/>
      <c r="I1442" s="244" t="s">
        <v>2403</v>
      </c>
    </row>
    <row r="1443">
      <c r="A1443" s="244">
        <v>1584.0</v>
      </c>
      <c r="B1443" s="244" t="s">
        <v>1964</v>
      </c>
      <c r="C1443" s="244" t="s">
        <v>54</v>
      </c>
      <c r="D1443" s="245"/>
      <c r="E1443" s="245">
        <v>46176.0</v>
      </c>
      <c r="F1443" s="244"/>
      <c r="G1443" s="247"/>
      <c r="H1443" s="244"/>
      <c r="I1443" s="244" t="s">
        <v>2446</v>
      </c>
    </row>
    <row r="1444">
      <c r="A1444" s="244">
        <v>1585.0</v>
      </c>
      <c r="B1444" s="244" t="s">
        <v>1965</v>
      </c>
      <c r="C1444" s="244" t="s">
        <v>54</v>
      </c>
      <c r="D1444" s="245"/>
      <c r="E1444" s="245">
        <v>46192.0</v>
      </c>
      <c r="F1444" s="244"/>
      <c r="G1444" s="247"/>
      <c r="H1444" s="244"/>
      <c r="I1444" s="244" t="s">
        <v>293</v>
      </c>
    </row>
    <row r="1445">
      <c r="A1445" s="244">
        <v>1586.0</v>
      </c>
      <c r="B1445" s="244" t="s">
        <v>1966</v>
      </c>
      <c r="C1445" s="244" t="s">
        <v>54</v>
      </c>
      <c r="D1445" s="245"/>
      <c r="E1445" s="245">
        <v>46176.0</v>
      </c>
      <c r="F1445" s="244"/>
      <c r="G1445" s="247"/>
      <c r="H1445" s="244"/>
      <c r="I1445" s="244" t="s">
        <v>2447</v>
      </c>
    </row>
    <row r="1446">
      <c r="A1446" s="244">
        <v>1587.0</v>
      </c>
      <c r="B1446" s="244" t="s">
        <v>1968</v>
      </c>
      <c r="C1446" s="244" t="s">
        <v>54</v>
      </c>
      <c r="D1446" s="245"/>
      <c r="E1446" s="245">
        <v>46170.0</v>
      </c>
      <c r="F1446" s="244"/>
      <c r="G1446" s="247"/>
      <c r="H1446" s="244"/>
      <c r="I1446" s="244" t="s">
        <v>2448</v>
      </c>
    </row>
    <row r="1447">
      <c r="A1447" s="244">
        <v>1588.0</v>
      </c>
      <c r="B1447" s="244" t="s">
        <v>1970</v>
      </c>
      <c r="C1447" s="244" t="s">
        <v>54</v>
      </c>
      <c r="D1447" s="245"/>
      <c r="E1447" s="245">
        <v>46177.0</v>
      </c>
      <c r="F1447" s="244"/>
      <c r="G1447" s="247"/>
      <c r="H1447" s="244"/>
      <c r="I1447" s="244" t="s">
        <v>2449</v>
      </c>
    </row>
    <row r="1448">
      <c r="A1448" s="244">
        <v>1589.0</v>
      </c>
      <c r="B1448" s="244" t="s">
        <v>1971</v>
      </c>
      <c r="C1448" s="244" t="s">
        <v>54</v>
      </c>
      <c r="D1448" s="245"/>
      <c r="E1448" s="245">
        <v>46154.0</v>
      </c>
      <c r="F1448" s="244"/>
      <c r="G1448" s="247"/>
      <c r="H1448" s="244"/>
      <c r="I1448" s="244" t="s">
        <v>2332</v>
      </c>
    </row>
    <row r="1449">
      <c r="A1449" s="244">
        <v>1590.0</v>
      </c>
      <c r="B1449" s="244" t="s">
        <v>1972</v>
      </c>
      <c r="C1449" s="244" t="s">
        <v>54</v>
      </c>
      <c r="D1449" s="245"/>
      <c r="E1449" s="245">
        <v>46185.0</v>
      </c>
      <c r="F1449" s="244"/>
      <c r="G1449" s="247"/>
      <c r="H1449" s="244"/>
      <c r="I1449" s="244" t="s">
        <v>2450</v>
      </c>
    </row>
    <row r="1450">
      <c r="A1450" s="244">
        <v>1592.0</v>
      </c>
      <c r="B1450" s="244" t="s">
        <v>1974</v>
      </c>
      <c r="C1450" s="244" t="s">
        <v>54</v>
      </c>
      <c r="D1450" s="245"/>
      <c r="E1450" s="245">
        <v>46172.0</v>
      </c>
      <c r="F1450" s="244"/>
      <c r="G1450" s="247"/>
      <c r="H1450" s="244"/>
      <c r="I1450" s="244" t="s">
        <v>620</v>
      </c>
    </row>
    <row r="1451">
      <c r="A1451" s="244">
        <v>1594.0</v>
      </c>
      <c r="B1451" s="244" t="s">
        <v>1975</v>
      </c>
      <c r="C1451" s="244" t="s">
        <v>54</v>
      </c>
      <c r="D1451" s="245"/>
      <c r="E1451" s="245">
        <v>46163.0</v>
      </c>
      <c r="F1451" s="244"/>
      <c r="G1451" s="247"/>
      <c r="H1451" s="244"/>
      <c r="I1451" s="244" t="s">
        <v>2452</v>
      </c>
    </row>
    <row r="1452">
      <c r="A1452" s="244">
        <v>1595.0</v>
      </c>
      <c r="B1452" s="244" t="s">
        <v>279</v>
      </c>
      <c r="C1452" s="244" t="s">
        <v>54</v>
      </c>
      <c r="D1452" s="245"/>
      <c r="E1452" s="245">
        <v>46182.0</v>
      </c>
      <c r="F1452" s="244"/>
      <c r="G1452" s="247"/>
      <c r="H1452" s="244"/>
      <c r="I1452" s="244" t="s">
        <v>2453</v>
      </c>
    </row>
    <row r="1453">
      <c r="A1453" s="244">
        <v>1596.0</v>
      </c>
      <c r="B1453" s="244" t="s">
        <v>1976</v>
      </c>
      <c r="C1453" s="244" t="s">
        <v>54</v>
      </c>
      <c r="D1453" s="245"/>
      <c r="E1453" s="245">
        <v>46191.0</v>
      </c>
      <c r="F1453" s="244"/>
      <c r="G1453" s="247"/>
      <c r="H1453" s="244"/>
      <c r="I1453" s="244" t="s">
        <v>2454</v>
      </c>
    </row>
    <row r="1454">
      <c r="A1454" s="244">
        <v>1597.0</v>
      </c>
      <c r="B1454" s="244" t="s">
        <v>1977</v>
      </c>
      <c r="C1454" s="244" t="s">
        <v>54</v>
      </c>
      <c r="D1454" s="245"/>
      <c r="E1454" s="245">
        <v>46163.0</v>
      </c>
      <c r="F1454" s="244"/>
      <c r="G1454" s="247"/>
      <c r="H1454" s="244"/>
      <c r="I1454" s="244" t="s">
        <v>2423</v>
      </c>
    </row>
    <row r="1455">
      <c r="A1455" s="244">
        <v>1599.0</v>
      </c>
      <c r="B1455" s="244" t="s">
        <v>1978</v>
      </c>
      <c r="C1455" s="244" t="s">
        <v>54</v>
      </c>
      <c r="D1455" s="245"/>
      <c r="E1455" s="245">
        <v>46183.0</v>
      </c>
      <c r="F1455" s="244"/>
      <c r="G1455" s="247"/>
      <c r="H1455" s="244"/>
      <c r="I1455" s="244" t="s">
        <v>2456</v>
      </c>
    </row>
    <row r="1456">
      <c r="A1456" s="244">
        <v>1600.0</v>
      </c>
      <c r="B1456" s="244" t="s">
        <v>1979</v>
      </c>
      <c r="C1456" s="244" t="s">
        <v>54</v>
      </c>
      <c r="D1456" s="245"/>
      <c r="E1456" s="245">
        <v>46191.0</v>
      </c>
      <c r="F1456" s="244"/>
      <c r="G1456" s="247"/>
      <c r="H1456" s="244"/>
      <c r="I1456" s="244" t="s">
        <v>2457</v>
      </c>
    </row>
    <row r="1457">
      <c r="A1457" s="244">
        <v>1601.0</v>
      </c>
      <c r="B1457" s="244" t="s">
        <v>1980</v>
      </c>
      <c r="C1457" s="244" t="s">
        <v>54</v>
      </c>
      <c r="D1457" s="245"/>
      <c r="E1457" s="245">
        <v>46181.0</v>
      </c>
      <c r="F1457" s="244"/>
      <c r="G1457" s="247"/>
      <c r="H1457" s="244"/>
      <c r="I1457" s="244" t="s">
        <v>2459</v>
      </c>
    </row>
    <row r="1458">
      <c r="A1458" s="244">
        <v>1602.0</v>
      </c>
      <c r="B1458" s="244" t="s">
        <v>1981</v>
      </c>
      <c r="C1458" s="244" t="s">
        <v>54</v>
      </c>
      <c r="D1458" s="245"/>
      <c r="E1458" s="245">
        <v>46206.0</v>
      </c>
      <c r="F1458" s="244"/>
      <c r="G1458" s="247"/>
      <c r="H1458" s="244"/>
      <c r="I1458" s="244" t="s">
        <v>2460</v>
      </c>
    </row>
    <row r="1459">
      <c r="A1459" s="244">
        <v>1603.0</v>
      </c>
      <c r="B1459" s="244" t="s">
        <v>1983</v>
      </c>
      <c r="C1459" s="244" t="s">
        <v>54</v>
      </c>
      <c r="D1459" s="245"/>
      <c r="E1459" s="245">
        <v>46198.0</v>
      </c>
      <c r="F1459" s="244"/>
      <c r="G1459" s="244"/>
      <c r="H1459" s="244"/>
      <c r="I1459" s="244" t="s">
        <v>2461</v>
      </c>
    </row>
    <row r="1460">
      <c r="A1460" s="244">
        <v>1609.0</v>
      </c>
      <c r="B1460" s="244" t="s">
        <v>1984</v>
      </c>
      <c r="C1460" s="244" t="s">
        <v>54</v>
      </c>
      <c r="D1460" s="245"/>
      <c r="E1460" s="245">
        <v>46204.0</v>
      </c>
      <c r="F1460" s="244"/>
      <c r="G1460" s="247"/>
      <c r="H1460" s="244"/>
      <c r="I1460" s="244" t="s">
        <v>603</v>
      </c>
    </row>
    <row r="1461">
      <c r="A1461" s="244">
        <v>1611.0</v>
      </c>
      <c r="B1461" s="244" t="s">
        <v>1985</v>
      </c>
      <c r="C1461" s="244" t="s">
        <v>54</v>
      </c>
      <c r="D1461" s="245"/>
      <c r="E1461" s="245">
        <v>46197.0</v>
      </c>
      <c r="F1461" s="244"/>
      <c r="G1461" s="244"/>
      <c r="H1461" s="244"/>
      <c r="I1461" s="244"/>
    </row>
    <row r="1462">
      <c r="A1462" s="244">
        <v>1612.0</v>
      </c>
      <c r="B1462" s="244" t="s">
        <v>1986</v>
      </c>
      <c r="C1462" s="244" t="s">
        <v>54</v>
      </c>
      <c r="D1462" s="245"/>
      <c r="E1462" s="245">
        <v>46188.0</v>
      </c>
      <c r="F1462" s="244"/>
      <c r="G1462" s="247"/>
      <c r="H1462" s="244"/>
      <c r="I1462" s="244"/>
    </row>
    <row r="1463">
      <c r="A1463" s="244">
        <v>1625.0</v>
      </c>
      <c r="B1463" s="244" t="s">
        <v>1988</v>
      </c>
      <c r="C1463" s="244" t="s">
        <v>54</v>
      </c>
      <c r="D1463" s="245"/>
      <c r="E1463" s="245">
        <v>46213.0</v>
      </c>
      <c r="F1463" s="244"/>
      <c r="G1463" s="247"/>
      <c r="H1463" s="244"/>
      <c r="I1463" s="244" t="s">
        <v>2466</v>
      </c>
    </row>
    <row r="1464">
      <c r="A1464" s="244">
        <v>1636.0</v>
      </c>
      <c r="B1464" s="244" t="s">
        <v>1989</v>
      </c>
      <c r="C1464" s="244" t="s">
        <v>54</v>
      </c>
      <c r="D1464" s="245"/>
      <c r="E1464" s="245">
        <v>46233.0</v>
      </c>
      <c r="F1464" s="244"/>
      <c r="G1464" s="248"/>
      <c r="H1464" s="244"/>
      <c r="I1464" s="244" t="s">
        <v>2473</v>
      </c>
    </row>
    <row r="1465">
      <c r="A1465" s="244">
        <v>1632.0</v>
      </c>
      <c r="B1465" s="244" t="s">
        <v>275</v>
      </c>
      <c r="C1465" s="244" t="s">
        <v>54</v>
      </c>
      <c r="D1465" s="245" t="s">
        <v>272</v>
      </c>
      <c r="E1465" s="245" t="s">
        <v>272</v>
      </c>
      <c r="F1465" s="244" t="s">
        <v>372</v>
      </c>
      <c r="G1465" s="246">
        <v>46212.0</v>
      </c>
      <c r="H1465" s="244" t="s">
        <v>372</v>
      </c>
      <c r="I1465" s="244" t="s">
        <v>485</v>
      </c>
    </row>
    <row r="1466">
      <c r="A1466" s="244">
        <v>1640.0</v>
      </c>
      <c r="B1466" s="244" t="s">
        <v>1990</v>
      </c>
      <c r="C1466" s="244" t="s">
        <v>54</v>
      </c>
      <c r="D1466" s="245"/>
      <c r="E1466" s="245"/>
      <c r="F1466" s="244"/>
      <c r="G1466" s="248"/>
      <c r="H1466" s="244"/>
      <c r="I1466" s="244" t="s">
        <v>568</v>
      </c>
    </row>
    <row r="1467">
      <c r="A1467" s="244" t="s">
        <v>1991</v>
      </c>
      <c r="B1467" s="249" t="s">
        <v>324</v>
      </c>
      <c r="C1467" s="244" t="s">
        <v>54</v>
      </c>
      <c r="D1467" s="245"/>
      <c r="E1467" s="245">
        <v>44806.0</v>
      </c>
      <c r="F1467" s="244"/>
      <c r="G1467" s="247"/>
      <c r="H1467" s="244"/>
      <c r="I1467" s="244" t="s">
        <v>675</v>
      </c>
    </row>
    <row r="1468">
      <c r="A1468" s="244">
        <v>1630.0</v>
      </c>
      <c r="B1468" s="244" t="s">
        <v>1993</v>
      </c>
      <c r="C1468" s="244" t="s">
        <v>54</v>
      </c>
      <c r="D1468" s="245" t="s">
        <v>272</v>
      </c>
      <c r="E1468" s="245" t="s">
        <v>272</v>
      </c>
      <c r="F1468" s="244" t="s">
        <v>372</v>
      </c>
      <c r="G1468" s="246"/>
      <c r="H1468" s="244" t="s">
        <v>373</v>
      </c>
      <c r="I1468" s="244" t="s">
        <v>2469</v>
      </c>
    </row>
    <row r="1469">
      <c r="A1469" s="244" t="s">
        <v>1994</v>
      </c>
      <c r="B1469" s="249" t="s">
        <v>352</v>
      </c>
      <c r="C1469" s="244" t="s">
        <v>54</v>
      </c>
      <c r="D1469" s="245"/>
      <c r="E1469" s="245"/>
      <c r="F1469" s="244"/>
      <c r="G1469" s="247"/>
      <c r="H1469" s="244"/>
      <c r="I1469" s="244"/>
    </row>
    <row r="1470">
      <c r="A1470" s="244" t="s">
        <v>1996</v>
      </c>
      <c r="B1470" s="249" t="s">
        <v>326</v>
      </c>
      <c r="C1470" s="244" t="s">
        <v>54</v>
      </c>
      <c r="D1470" s="245"/>
      <c r="E1470" s="245">
        <v>44800.0</v>
      </c>
      <c r="F1470" s="244"/>
      <c r="G1470" s="247"/>
      <c r="H1470" s="244"/>
      <c r="I1470" s="249" t="s">
        <v>675</v>
      </c>
    </row>
    <row r="1471">
      <c r="A1471" s="244" t="s">
        <v>1997</v>
      </c>
      <c r="B1471" s="249" t="s">
        <v>346</v>
      </c>
      <c r="C1471" s="244" t="s">
        <v>54</v>
      </c>
      <c r="D1471" s="245"/>
      <c r="E1471" s="245">
        <v>44800.0</v>
      </c>
      <c r="F1471" s="244"/>
      <c r="G1471" s="247"/>
      <c r="H1471" s="244"/>
      <c r="I1471" s="249" t="s">
        <v>675</v>
      </c>
    </row>
    <row r="1472">
      <c r="A1472" s="244" t="s">
        <v>1998</v>
      </c>
      <c r="B1472" s="249" t="s">
        <v>460</v>
      </c>
      <c r="C1472" s="244" t="s">
        <v>54</v>
      </c>
      <c r="D1472" s="245"/>
      <c r="E1472" s="245"/>
      <c r="F1472" s="244"/>
      <c r="G1472" s="247"/>
      <c r="H1472" s="244"/>
      <c r="I1472" s="249" t="s">
        <v>1394</v>
      </c>
    </row>
    <row r="1473">
      <c r="A1473" s="244" t="s">
        <v>2000</v>
      </c>
      <c r="B1473" s="249" t="s">
        <v>343</v>
      </c>
      <c r="C1473" s="244" t="s">
        <v>54</v>
      </c>
      <c r="D1473" s="245"/>
      <c r="E1473" s="245">
        <v>44828.0</v>
      </c>
      <c r="F1473" s="244"/>
      <c r="G1473" s="247"/>
      <c r="H1473" s="244"/>
      <c r="I1473" s="249" t="s">
        <v>1240</v>
      </c>
    </row>
    <row r="1474">
      <c r="A1474" s="244" t="s">
        <v>2001</v>
      </c>
      <c r="B1474" s="249" t="s">
        <v>348</v>
      </c>
      <c r="C1474" s="244" t="s">
        <v>54</v>
      </c>
      <c r="D1474" s="245"/>
      <c r="E1474" s="245">
        <v>44807.0</v>
      </c>
      <c r="F1474" s="244"/>
      <c r="G1474" s="247"/>
      <c r="H1474" s="244"/>
      <c r="I1474" s="244" t="s">
        <v>293</v>
      </c>
    </row>
    <row r="1475">
      <c r="A1475" s="244" t="s">
        <v>2003</v>
      </c>
      <c r="B1475" s="249" t="s">
        <v>350</v>
      </c>
      <c r="C1475" s="244" t="s">
        <v>54</v>
      </c>
      <c r="D1475" s="245"/>
      <c r="E1475" s="245">
        <v>44807.0</v>
      </c>
      <c r="F1475" s="244"/>
      <c r="G1475" s="247"/>
      <c r="H1475" s="244"/>
      <c r="I1475" s="249" t="s">
        <v>2647</v>
      </c>
    </row>
    <row r="1476">
      <c r="A1476" s="244" t="s">
        <v>2004</v>
      </c>
      <c r="B1476" s="249" t="s">
        <v>371</v>
      </c>
      <c r="C1476" s="244" t="s">
        <v>54</v>
      </c>
      <c r="D1476" s="245"/>
      <c r="E1476" s="245">
        <v>44877.0</v>
      </c>
      <c r="F1476" s="244"/>
      <c r="G1476" s="247"/>
      <c r="H1476" s="244"/>
      <c r="I1476" s="249" t="s">
        <v>675</v>
      </c>
    </row>
    <row r="1477">
      <c r="A1477" s="244" t="s">
        <v>2005</v>
      </c>
      <c r="B1477" s="249" t="s">
        <v>375</v>
      </c>
      <c r="C1477" s="244" t="s">
        <v>54</v>
      </c>
      <c r="D1477" s="245"/>
      <c r="E1477" s="245">
        <v>44863.0</v>
      </c>
      <c r="F1477" s="244"/>
      <c r="G1477" s="247"/>
      <c r="H1477" s="244"/>
      <c r="I1477" s="249" t="s">
        <v>675</v>
      </c>
    </row>
    <row r="1478">
      <c r="A1478" s="244" t="s">
        <v>2006</v>
      </c>
      <c r="B1478" s="249" t="s">
        <v>396</v>
      </c>
      <c r="C1478" s="244" t="s">
        <v>54</v>
      </c>
      <c r="D1478" s="245"/>
      <c r="E1478" s="245">
        <v>44877.0</v>
      </c>
      <c r="F1478" s="244"/>
      <c r="G1478" s="247"/>
      <c r="H1478" s="244"/>
      <c r="I1478" s="249" t="s">
        <v>675</v>
      </c>
    </row>
    <row r="1479">
      <c r="A1479" s="244" t="s">
        <v>2008</v>
      </c>
      <c r="B1479" s="249" t="s">
        <v>403</v>
      </c>
      <c r="C1479" s="244" t="s">
        <v>54</v>
      </c>
      <c r="D1479" s="245"/>
      <c r="E1479" s="245">
        <v>44947.0</v>
      </c>
      <c r="F1479" s="244"/>
      <c r="G1479" s="247"/>
      <c r="H1479" s="244"/>
      <c r="I1479" s="249" t="s">
        <v>675</v>
      </c>
    </row>
    <row r="1480">
      <c r="A1480" s="244" t="s">
        <v>2010</v>
      </c>
      <c r="B1480" s="249" t="s">
        <v>446</v>
      </c>
      <c r="C1480" s="244" t="s">
        <v>54</v>
      </c>
      <c r="D1480" s="245"/>
      <c r="E1480" s="245">
        <v>45090.0</v>
      </c>
      <c r="F1480" s="244"/>
      <c r="G1480" s="247"/>
      <c r="H1480" s="244"/>
      <c r="I1480" s="244" t="s">
        <v>2650</v>
      </c>
    </row>
    <row r="1481">
      <c r="A1481" s="244" t="s">
        <v>2011</v>
      </c>
      <c r="B1481" s="249" t="s">
        <v>456</v>
      </c>
      <c r="C1481" s="244" t="s">
        <v>54</v>
      </c>
      <c r="D1481" s="245"/>
      <c r="E1481" s="245">
        <v>44947.0</v>
      </c>
      <c r="F1481" s="244"/>
      <c r="G1481" s="247"/>
      <c r="H1481" s="244"/>
      <c r="I1481" s="244"/>
    </row>
    <row r="1482">
      <c r="A1482" s="244" t="s">
        <v>2013</v>
      </c>
      <c r="B1482" s="249" t="s">
        <v>2014</v>
      </c>
      <c r="C1482" s="244" t="s">
        <v>54</v>
      </c>
      <c r="D1482" s="245"/>
      <c r="E1482" s="245">
        <v>44947.0</v>
      </c>
      <c r="F1482" s="244"/>
      <c r="G1482" s="247"/>
      <c r="H1482" s="244"/>
      <c r="I1482" s="249" t="s">
        <v>675</v>
      </c>
    </row>
    <row r="1483">
      <c r="A1483" s="244" t="s">
        <v>2016</v>
      </c>
      <c r="B1483" s="249" t="s">
        <v>501</v>
      </c>
      <c r="C1483" s="244" t="s">
        <v>54</v>
      </c>
      <c r="D1483" s="245"/>
      <c r="E1483" s="245">
        <v>45017.0</v>
      </c>
      <c r="F1483" s="244"/>
      <c r="G1483" s="247"/>
      <c r="H1483" s="244"/>
      <c r="I1483" s="244"/>
    </row>
    <row r="1484">
      <c r="A1484" s="244" t="s">
        <v>2017</v>
      </c>
      <c r="B1484" s="244" t="s">
        <v>519</v>
      </c>
      <c r="C1484" s="244" t="s">
        <v>54</v>
      </c>
      <c r="D1484" s="245"/>
      <c r="E1484" s="245">
        <v>45017.0</v>
      </c>
      <c r="F1484" s="244"/>
      <c r="G1484" s="247"/>
      <c r="H1484" s="244"/>
      <c r="I1484" s="244"/>
    </row>
    <row r="1485">
      <c r="A1485" s="244" t="s">
        <v>2019</v>
      </c>
      <c r="B1485" s="249" t="s">
        <v>522</v>
      </c>
      <c r="C1485" s="244" t="s">
        <v>54</v>
      </c>
      <c r="D1485" s="245"/>
      <c r="E1485" s="245">
        <v>45017.0</v>
      </c>
      <c r="F1485" s="244"/>
      <c r="G1485" s="247"/>
      <c r="H1485" s="244"/>
      <c r="I1485" s="244"/>
    </row>
    <row r="1486">
      <c r="A1486" s="244" t="s">
        <v>2020</v>
      </c>
      <c r="B1486" s="249" t="s">
        <v>530</v>
      </c>
      <c r="C1486" s="244" t="s">
        <v>54</v>
      </c>
      <c r="D1486" s="245"/>
      <c r="E1486" s="245">
        <v>45190.0</v>
      </c>
      <c r="F1486" s="244"/>
      <c r="G1486" s="247"/>
      <c r="H1486" s="244"/>
      <c r="I1486" s="244" t="s">
        <v>2653</v>
      </c>
    </row>
    <row r="1487">
      <c r="A1487" s="244" t="s">
        <v>2021</v>
      </c>
      <c r="B1487" s="249" t="s">
        <v>549</v>
      </c>
      <c r="C1487" s="244" t="s">
        <v>54</v>
      </c>
      <c r="D1487" s="245"/>
      <c r="E1487" s="245">
        <v>45052.0</v>
      </c>
      <c r="F1487" s="244"/>
      <c r="G1487" s="247"/>
      <c r="H1487" s="244"/>
      <c r="I1487" s="244"/>
    </row>
    <row r="1488">
      <c r="A1488" s="244" t="s">
        <v>2022</v>
      </c>
      <c r="B1488" s="249" t="s">
        <v>545</v>
      </c>
      <c r="C1488" s="244" t="s">
        <v>54</v>
      </c>
      <c r="D1488" s="245"/>
      <c r="E1488" s="245">
        <v>45052.0</v>
      </c>
      <c r="F1488" s="244"/>
      <c r="G1488" s="247"/>
      <c r="H1488" s="244"/>
      <c r="I1488" s="244"/>
    </row>
    <row r="1489">
      <c r="A1489" s="244" t="s">
        <v>2023</v>
      </c>
      <c r="B1489" s="249" t="s">
        <v>572</v>
      </c>
      <c r="C1489" s="244" t="s">
        <v>54</v>
      </c>
      <c r="D1489" s="245"/>
      <c r="E1489" s="245">
        <v>45052.0</v>
      </c>
      <c r="F1489" s="244"/>
      <c r="G1489" s="247"/>
      <c r="H1489" s="244"/>
      <c r="I1489" s="244"/>
    </row>
    <row r="1490">
      <c r="A1490" s="244" t="s">
        <v>2024</v>
      </c>
      <c r="B1490" s="249" t="s">
        <v>580</v>
      </c>
      <c r="C1490" s="244" t="s">
        <v>54</v>
      </c>
      <c r="D1490" s="245"/>
      <c r="E1490" s="245">
        <v>45083.0</v>
      </c>
      <c r="F1490" s="244"/>
      <c r="G1490" s="247"/>
      <c r="H1490" s="244"/>
      <c r="I1490" s="244"/>
    </row>
    <row r="1491">
      <c r="A1491" s="244" t="s">
        <v>2025</v>
      </c>
      <c r="B1491" s="249" t="s">
        <v>586</v>
      </c>
      <c r="C1491" s="244" t="s">
        <v>54</v>
      </c>
      <c r="D1491" s="245"/>
      <c r="E1491" s="245">
        <v>45083.0</v>
      </c>
      <c r="F1491" s="244"/>
      <c r="G1491" s="247"/>
      <c r="H1491" s="244"/>
      <c r="I1491" s="244"/>
    </row>
    <row r="1492">
      <c r="A1492" s="244" t="s">
        <v>2026</v>
      </c>
      <c r="B1492" s="249" t="s">
        <v>593</v>
      </c>
      <c r="C1492" s="244" t="s">
        <v>54</v>
      </c>
      <c r="D1492" s="245"/>
      <c r="E1492" s="245">
        <v>45091.0</v>
      </c>
      <c r="F1492" s="244"/>
      <c r="G1492" s="247"/>
      <c r="H1492" s="244"/>
      <c r="I1492" s="249" t="s">
        <v>2658</v>
      </c>
    </row>
    <row r="1493">
      <c r="A1493" s="244" t="s">
        <v>2027</v>
      </c>
      <c r="B1493" s="249" t="s">
        <v>632</v>
      </c>
      <c r="C1493" s="244" t="s">
        <v>54</v>
      </c>
      <c r="D1493" s="245"/>
      <c r="E1493" s="245"/>
      <c r="F1493" s="244"/>
      <c r="G1493" s="247"/>
      <c r="H1493" s="244"/>
      <c r="I1493" s="244"/>
    </row>
    <row r="1494">
      <c r="A1494" s="244" t="s">
        <v>2029</v>
      </c>
      <c r="B1494" s="244" t="s">
        <v>2030</v>
      </c>
      <c r="C1494" s="244" t="s">
        <v>54</v>
      </c>
      <c r="D1494" s="245"/>
      <c r="E1494" s="245">
        <v>45553.0</v>
      </c>
      <c r="F1494" s="244"/>
      <c r="G1494" s="247"/>
      <c r="H1494" s="244"/>
      <c r="I1494" s="244" t="s">
        <v>2660</v>
      </c>
    </row>
    <row r="1495">
      <c r="A1495" s="244" t="s">
        <v>2031</v>
      </c>
      <c r="B1495" s="249" t="s">
        <v>1316</v>
      </c>
      <c r="C1495" s="244" t="s">
        <v>54</v>
      </c>
      <c r="D1495" s="245"/>
      <c r="E1495" s="245">
        <v>45831.0</v>
      </c>
      <c r="F1495" s="244"/>
      <c r="G1495" s="247"/>
      <c r="H1495" s="244"/>
      <c r="I1495" s="249" t="s">
        <v>2169</v>
      </c>
    </row>
    <row r="1496">
      <c r="A1496" s="244" t="s">
        <v>2032</v>
      </c>
      <c r="B1496" s="249" t="s">
        <v>2033</v>
      </c>
      <c r="C1496" s="244" t="s">
        <v>54</v>
      </c>
      <c r="D1496" s="245"/>
      <c r="E1496" s="245">
        <v>45944.0</v>
      </c>
      <c r="F1496" s="244"/>
      <c r="G1496" s="247"/>
      <c r="H1496" s="244"/>
      <c r="I1496" s="244"/>
    </row>
    <row r="1497">
      <c r="A1497" s="244" t="s">
        <v>2035</v>
      </c>
      <c r="B1497" s="249" t="s">
        <v>1340</v>
      </c>
      <c r="C1497" s="244" t="s">
        <v>54</v>
      </c>
      <c r="D1497" s="245"/>
      <c r="E1497" s="245">
        <v>45794.0</v>
      </c>
      <c r="F1497" s="244"/>
      <c r="G1497" s="247"/>
      <c r="H1497" s="244"/>
      <c r="I1497" s="249" t="s">
        <v>1987</v>
      </c>
    </row>
    <row r="1498">
      <c r="A1498" s="244" t="s">
        <v>2036</v>
      </c>
      <c r="B1498" s="244" t="s">
        <v>2037</v>
      </c>
      <c r="C1498" s="244" t="s">
        <v>54</v>
      </c>
      <c r="D1498" s="245"/>
      <c r="E1498" s="245">
        <v>45797.0</v>
      </c>
      <c r="F1498" s="244"/>
      <c r="G1498" s="247"/>
      <c r="H1498" s="244"/>
      <c r="I1498" s="244" t="s">
        <v>2095</v>
      </c>
    </row>
    <row r="1499">
      <c r="A1499" s="244" t="s">
        <v>2038</v>
      </c>
      <c r="B1499" s="244" t="s">
        <v>2039</v>
      </c>
      <c r="C1499" s="244" t="s">
        <v>54</v>
      </c>
      <c r="D1499" s="245"/>
      <c r="E1499" s="245">
        <v>45841.0</v>
      </c>
      <c r="F1499" s="244"/>
      <c r="G1499" s="247"/>
      <c r="H1499" s="244"/>
      <c r="I1499" s="244"/>
    </row>
    <row r="1500">
      <c r="A1500" s="244" t="s">
        <v>2040</v>
      </c>
      <c r="B1500" s="249" t="s">
        <v>1450</v>
      </c>
      <c r="C1500" s="244" t="s">
        <v>54</v>
      </c>
      <c r="D1500" s="245"/>
      <c r="E1500" s="245">
        <v>45840.0</v>
      </c>
      <c r="F1500" s="244"/>
      <c r="G1500" s="247"/>
      <c r="H1500" s="244"/>
      <c r="I1500" s="244" t="s">
        <v>2175</v>
      </c>
    </row>
    <row r="1501">
      <c r="A1501" s="244" t="s">
        <v>2042</v>
      </c>
      <c r="B1501" s="244" t="s">
        <v>2043</v>
      </c>
      <c r="C1501" s="244" t="s">
        <v>54</v>
      </c>
      <c r="D1501" s="245"/>
      <c r="E1501" s="245">
        <v>45798.0</v>
      </c>
      <c r="F1501" s="244"/>
      <c r="G1501" s="247"/>
      <c r="H1501" s="244"/>
      <c r="I1501" s="244" t="s">
        <v>2116</v>
      </c>
    </row>
    <row r="1502">
      <c r="A1502" s="244" t="s">
        <v>2044</v>
      </c>
      <c r="B1502" s="244" t="s">
        <v>2045</v>
      </c>
      <c r="C1502" s="244" t="s">
        <v>54</v>
      </c>
      <c r="D1502" s="245"/>
      <c r="E1502" s="245">
        <v>45819.0</v>
      </c>
      <c r="F1502" s="244"/>
      <c r="G1502" s="247"/>
      <c r="H1502" s="244"/>
      <c r="I1502" s="244" t="s">
        <v>2151</v>
      </c>
    </row>
    <row r="1503">
      <c r="A1503" s="244" t="s">
        <v>2046</v>
      </c>
      <c r="B1503" s="244" t="s">
        <v>1564</v>
      </c>
      <c r="C1503" s="244" t="s">
        <v>54</v>
      </c>
      <c r="D1503" s="245"/>
      <c r="E1503" s="245">
        <v>45904.0</v>
      </c>
      <c r="F1503" s="244"/>
      <c r="G1503" s="247"/>
      <c r="H1503" s="244"/>
      <c r="I1503" s="244"/>
    </row>
    <row r="1504">
      <c r="A1504" s="244" t="s">
        <v>2047</v>
      </c>
      <c r="B1504" s="244" t="s">
        <v>2048</v>
      </c>
      <c r="C1504" s="244" t="s">
        <v>54</v>
      </c>
      <c r="D1504" s="245"/>
      <c r="E1504" s="245">
        <v>45887.0</v>
      </c>
      <c r="F1504" s="244"/>
      <c r="G1504" s="247"/>
      <c r="H1504" s="244"/>
      <c r="I1504" s="244"/>
    </row>
    <row r="1505">
      <c r="A1505" s="244" t="s">
        <v>2049</v>
      </c>
      <c r="B1505" s="244" t="s">
        <v>2050</v>
      </c>
      <c r="C1505" s="244" t="s">
        <v>54</v>
      </c>
      <c r="D1505" s="245"/>
      <c r="E1505" s="245">
        <v>45888.0</v>
      </c>
      <c r="F1505" s="244"/>
      <c r="G1505" s="247"/>
      <c r="H1505" s="244"/>
      <c r="I1505" s="244"/>
    </row>
    <row r="1506">
      <c r="A1506" s="244" t="s">
        <v>2051</v>
      </c>
      <c r="B1506" s="244" t="s">
        <v>2052</v>
      </c>
      <c r="C1506" s="244" t="s">
        <v>54</v>
      </c>
      <c r="D1506" s="245"/>
      <c r="E1506" s="245">
        <v>45888.0</v>
      </c>
      <c r="F1506" s="244"/>
      <c r="G1506" s="247"/>
      <c r="H1506" s="244"/>
      <c r="I1506" s="244"/>
    </row>
    <row r="1507">
      <c r="A1507" s="244" t="s">
        <v>2053</v>
      </c>
      <c r="B1507" s="244" t="s">
        <v>2054</v>
      </c>
      <c r="C1507" s="244" t="s">
        <v>54</v>
      </c>
      <c r="D1507" s="245"/>
      <c r="E1507" s="245">
        <v>45888.0</v>
      </c>
      <c r="F1507" s="244"/>
      <c r="G1507" s="247"/>
      <c r="H1507" s="244"/>
      <c r="I1507" s="244"/>
    </row>
    <row r="1508">
      <c r="A1508" s="244" t="s">
        <v>2055</v>
      </c>
      <c r="B1508" s="244" t="s">
        <v>2056</v>
      </c>
      <c r="C1508" s="244" t="s">
        <v>54</v>
      </c>
      <c r="D1508" s="245"/>
      <c r="E1508" s="245">
        <v>45888.0</v>
      </c>
      <c r="F1508" s="244"/>
      <c r="G1508" s="247"/>
      <c r="H1508" s="244"/>
      <c r="I1508" s="244"/>
    </row>
    <row r="1509">
      <c r="A1509" s="244" t="s">
        <v>2057</v>
      </c>
      <c r="B1509" s="244" t="s">
        <v>1659</v>
      </c>
      <c r="C1509" s="244" t="s">
        <v>54</v>
      </c>
      <c r="D1509" s="245"/>
      <c r="E1509" s="245">
        <v>46077.0</v>
      </c>
      <c r="F1509" s="244"/>
      <c r="G1509" s="247"/>
      <c r="H1509" s="244"/>
      <c r="I1509" s="244" t="s">
        <v>2372</v>
      </c>
    </row>
    <row r="1510">
      <c r="A1510" s="244" t="s">
        <v>2058</v>
      </c>
      <c r="B1510" s="244" t="s">
        <v>1770</v>
      </c>
      <c r="C1510" s="244" t="s">
        <v>54</v>
      </c>
      <c r="D1510" s="245"/>
      <c r="E1510" s="245">
        <v>46093.0</v>
      </c>
      <c r="F1510" s="244"/>
      <c r="G1510" s="247"/>
      <c r="H1510" s="244"/>
      <c r="I1510" s="244" t="s">
        <v>2397</v>
      </c>
    </row>
    <row r="1511">
      <c r="A1511" s="244" t="s">
        <v>2059</v>
      </c>
      <c r="B1511" s="244" t="s">
        <v>2060</v>
      </c>
      <c r="C1511" s="244" t="s">
        <v>54</v>
      </c>
      <c r="D1511" s="245"/>
      <c r="E1511" s="245">
        <v>46092.0</v>
      </c>
      <c r="F1511" s="244"/>
      <c r="G1511" s="247"/>
      <c r="H1511" s="244"/>
      <c r="I1511" s="244" t="s">
        <v>2294</v>
      </c>
    </row>
    <row r="1512">
      <c r="A1512" s="244" t="s">
        <v>2061</v>
      </c>
      <c r="B1512" s="244" t="s">
        <v>1830</v>
      </c>
      <c r="C1512" s="244" t="s">
        <v>54</v>
      </c>
      <c r="D1512" s="245"/>
      <c r="E1512" s="245">
        <v>46094.0</v>
      </c>
      <c r="F1512" s="244"/>
      <c r="G1512" s="247"/>
      <c r="H1512" s="244"/>
      <c r="I1512" s="244"/>
    </row>
    <row r="1513">
      <c r="A1513" s="244" t="s">
        <v>2063</v>
      </c>
      <c r="B1513" s="244" t="s">
        <v>2064</v>
      </c>
      <c r="C1513" s="244" t="s">
        <v>54</v>
      </c>
      <c r="D1513" s="245"/>
      <c r="E1513" s="245">
        <v>46196.0</v>
      </c>
      <c r="F1513" s="244"/>
      <c r="G1513" s="244"/>
      <c r="H1513" s="244"/>
      <c r="I1513" s="244" t="s">
        <v>2427</v>
      </c>
    </row>
    <row r="1514">
      <c r="A1514" s="244" t="s">
        <v>2065</v>
      </c>
      <c r="B1514" s="249" t="s">
        <v>41</v>
      </c>
      <c r="C1514" s="244" t="s">
        <v>54</v>
      </c>
      <c r="D1514" s="245"/>
      <c r="E1514" s="245">
        <v>44796.0</v>
      </c>
      <c r="F1514" s="244"/>
      <c r="G1514" s="247"/>
      <c r="H1514" s="244"/>
      <c r="I1514" s="249" t="s">
        <v>1107</v>
      </c>
    </row>
    <row r="1515">
      <c r="A1515" s="244" t="s">
        <v>2066</v>
      </c>
      <c r="B1515" s="249" t="s">
        <v>96</v>
      </c>
      <c r="C1515" s="244" t="s">
        <v>54</v>
      </c>
      <c r="D1515" s="245"/>
      <c r="E1515" s="245">
        <v>44792.0</v>
      </c>
      <c r="F1515" s="244"/>
      <c r="G1515" s="247"/>
      <c r="H1515" s="244"/>
      <c r="I1515" s="249" t="s">
        <v>1121</v>
      </c>
    </row>
    <row r="1516">
      <c r="A1516" s="244" t="s">
        <v>2068</v>
      </c>
      <c r="B1516" s="249" t="s">
        <v>782</v>
      </c>
      <c r="C1516" s="244" t="s">
        <v>54</v>
      </c>
      <c r="D1516" s="245"/>
      <c r="E1516" s="245">
        <v>45498.0</v>
      </c>
      <c r="F1516" s="244"/>
      <c r="G1516" s="247"/>
      <c r="H1516" s="244"/>
      <c r="I1516" s="249" t="s">
        <v>1370</v>
      </c>
    </row>
    <row r="1517">
      <c r="A1517" s="244" t="s">
        <v>2069</v>
      </c>
      <c r="B1517" s="244" t="s">
        <v>2070</v>
      </c>
      <c r="C1517" s="244" t="s">
        <v>54</v>
      </c>
      <c r="D1517" s="245"/>
      <c r="E1517" s="245">
        <v>45407.0</v>
      </c>
      <c r="F1517" s="244"/>
      <c r="G1517" s="247"/>
      <c r="H1517" s="244"/>
      <c r="I1517" s="244"/>
    </row>
    <row r="1518">
      <c r="A1518" s="244" t="s">
        <v>2071</v>
      </c>
      <c r="B1518" s="249" t="s">
        <v>851</v>
      </c>
      <c r="C1518" s="244" t="s">
        <v>54</v>
      </c>
      <c r="D1518" s="245"/>
      <c r="E1518" s="245">
        <v>45397.0</v>
      </c>
      <c r="F1518" s="244"/>
      <c r="G1518" s="247"/>
      <c r="H1518" s="244"/>
      <c r="I1518" s="244" t="s">
        <v>1113</v>
      </c>
    </row>
    <row r="1519">
      <c r="A1519" s="244" t="s">
        <v>2073</v>
      </c>
      <c r="B1519" s="244" t="s">
        <v>2074</v>
      </c>
      <c r="C1519" s="244" t="s">
        <v>54</v>
      </c>
      <c r="D1519" s="245"/>
      <c r="E1519" s="245">
        <v>45415.0</v>
      </c>
      <c r="F1519" s="244"/>
      <c r="G1519" s="247"/>
      <c r="H1519" s="244"/>
      <c r="I1519" s="244"/>
    </row>
    <row r="1520">
      <c r="A1520" s="244" t="s">
        <v>2075</v>
      </c>
      <c r="B1520" s="244" t="s">
        <v>2076</v>
      </c>
      <c r="C1520" s="244" t="s">
        <v>54</v>
      </c>
      <c r="D1520" s="245"/>
      <c r="E1520" s="245">
        <v>45810.0</v>
      </c>
      <c r="F1520" s="244"/>
      <c r="G1520" s="247"/>
      <c r="H1520" s="244"/>
      <c r="I1520" s="244" t="s">
        <v>2666</v>
      </c>
    </row>
    <row r="1521">
      <c r="A1521" s="244" t="s">
        <v>2077</v>
      </c>
      <c r="B1521" s="249" t="s">
        <v>697</v>
      </c>
      <c r="C1521" s="244" t="s">
        <v>54</v>
      </c>
      <c r="D1521" s="245"/>
      <c r="E1521" s="245">
        <v>45525.0</v>
      </c>
      <c r="F1521" s="244"/>
      <c r="G1521" s="247"/>
      <c r="H1521" s="244"/>
      <c r="I1521" s="249" t="s">
        <v>831</v>
      </c>
    </row>
    <row r="1522">
      <c r="A1522" s="244" t="s">
        <v>2078</v>
      </c>
      <c r="B1522" s="249" t="s">
        <v>2079</v>
      </c>
      <c r="C1522" s="244" t="s">
        <v>54</v>
      </c>
      <c r="D1522" s="245"/>
      <c r="E1522" s="245">
        <v>45511.0</v>
      </c>
      <c r="F1522" s="244"/>
      <c r="G1522" s="247"/>
      <c r="H1522" s="244"/>
      <c r="I1522" s="244" t="s">
        <v>2668</v>
      </c>
    </row>
    <row r="1523">
      <c r="A1523" s="244" t="s">
        <v>2080</v>
      </c>
      <c r="B1523" s="244" t="s">
        <v>2081</v>
      </c>
      <c r="C1523" s="244" t="s">
        <v>54</v>
      </c>
      <c r="D1523" s="245"/>
      <c r="E1523" s="245">
        <v>45470.0</v>
      </c>
      <c r="F1523" s="244"/>
      <c r="G1523" s="247"/>
      <c r="H1523" s="244"/>
      <c r="I1523" s="244" t="s">
        <v>2669</v>
      </c>
    </row>
    <row r="1524">
      <c r="A1524" s="244" t="s">
        <v>2082</v>
      </c>
      <c r="B1524" s="244" t="s">
        <v>2083</v>
      </c>
      <c r="C1524" s="244" t="s">
        <v>54</v>
      </c>
      <c r="D1524" s="245"/>
      <c r="E1524" s="245">
        <v>45792.0</v>
      </c>
      <c r="F1524" s="244"/>
      <c r="G1524" s="247"/>
      <c r="H1524" s="244"/>
      <c r="I1524" s="244" t="s">
        <v>2127</v>
      </c>
    </row>
    <row r="1525">
      <c r="A1525" s="244" t="s">
        <v>2084</v>
      </c>
      <c r="B1525" s="244" t="s">
        <v>2085</v>
      </c>
      <c r="C1525" s="244" t="s">
        <v>54</v>
      </c>
      <c r="D1525" s="245"/>
      <c r="E1525" s="245">
        <v>45764.0</v>
      </c>
      <c r="F1525" s="244"/>
      <c r="G1525" s="247"/>
      <c r="H1525" s="244"/>
      <c r="I1525" s="244"/>
    </row>
    <row r="1526">
      <c r="A1526" s="244" t="s">
        <v>2086</v>
      </c>
      <c r="B1526" s="244" t="s">
        <v>2087</v>
      </c>
      <c r="C1526" s="244" t="s">
        <v>54</v>
      </c>
      <c r="D1526" s="245"/>
      <c r="E1526" s="245">
        <v>45514.0</v>
      </c>
      <c r="F1526" s="244"/>
      <c r="G1526" s="247"/>
      <c r="H1526" s="244"/>
      <c r="I1526" s="244"/>
    </row>
    <row r="1527">
      <c r="A1527" s="244" t="s">
        <v>2088</v>
      </c>
      <c r="B1527" s="244" t="s">
        <v>2089</v>
      </c>
      <c r="C1527" s="244" t="s">
        <v>54</v>
      </c>
      <c r="D1527" s="245"/>
      <c r="E1527" s="245">
        <v>45692.0</v>
      </c>
      <c r="F1527" s="244"/>
      <c r="G1527" s="247"/>
      <c r="H1527" s="244"/>
      <c r="I1527" s="244" t="s">
        <v>2671</v>
      </c>
    </row>
    <row r="1528">
      <c r="A1528" s="244" t="s">
        <v>2091</v>
      </c>
      <c r="B1528" s="244" t="s">
        <v>2081</v>
      </c>
      <c r="C1528" s="244" t="s">
        <v>54</v>
      </c>
      <c r="D1528" s="245"/>
      <c r="E1528" s="245">
        <v>45400.0</v>
      </c>
      <c r="F1528" s="244"/>
      <c r="G1528" s="247"/>
      <c r="H1528" s="244"/>
      <c r="I1528" s="244"/>
    </row>
  </sheetData>
  <hyperlinks>
    <hyperlink r:id="rId1" ref="B12"/>
    <hyperlink r:id="rId2" ref="B137"/>
    <hyperlink r:id="rId3" ref="I137"/>
    <hyperlink r:id="rId4" ref="B138"/>
    <hyperlink r:id="rId5" ref="I138"/>
    <hyperlink r:id="rId6" ref="B139"/>
    <hyperlink r:id="rId7" ref="I139"/>
    <hyperlink r:id="rId8" ref="B140"/>
    <hyperlink r:id="rId9" ref="I140"/>
    <hyperlink r:id="rId10" ref="B141"/>
    <hyperlink r:id="rId11" ref="I141"/>
    <hyperlink r:id="rId12" ref="B142"/>
    <hyperlink r:id="rId13" ref="I142"/>
    <hyperlink r:id="rId14" ref="B143"/>
    <hyperlink r:id="rId15" ref="I143"/>
    <hyperlink r:id="rId16" ref="B144"/>
    <hyperlink r:id="rId17" ref="I144"/>
    <hyperlink r:id="rId18" ref="B145"/>
    <hyperlink r:id="rId19" ref="I145"/>
    <hyperlink r:id="rId20" ref="B146"/>
    <hyperlink r:id="rId21" ref="B147"/>
    <hyperlink r:id="rId22" ref="I147"/>
    <hyperlink r:id="rId23" ref="B148"/>
    <hyperlink r:id="rId24" ref="I148"/>
    <hyperlink r:id="rId25" ref="B149"/>
    <hyperlink r:id="rId26" ref="I149"/>
    <hyperlink r:id="rId27" ref="B150"/>
    <hyperlink r:id="rId28" ref="I150"/>
    <hyperlink r:id="rId29" ref="B151"/>
    <hyperlink r:id="rId30" ref="I151"/>
    <hyperlink r:id="rId31" ref="B152"/>
    <hyperlink r:id="rId32" ref="B153"/>
    <hyperlink r:id="rId33" ref="I153"/>
    <hyperlink r:id="rId34" ref="B154"/>
    <hyperlink r:id="rId35" ref="I154"/>
    <hyperlink r:id="rId36" ref="B155"/>
    <hyperlink r:id="rId37" ref="I155"/>
    <hyperlink r:id="rId38" ref="B156"/>
    <hyperlink r:id="rId39" ref="I156"/>
    <hyperlink r:id="rId40" ref="B157"/>
    <hyperlink r:id="rId41" ref="I157"/>
    <hyperlink r:id="rId42" ref="B158"/>
    <hyperlink r:id="rId43" ref="I158"/>
    <hyperlink r:id="rId44" ref="B159"/>
    <hyperlink r:id="rId45" ref="I159"/>
    <hyperlink r:id="rId46" ref="B160"/>
    <hyperlink r:id="rId47" ref="I160"/>
    <hyperlink r:id="rId48" ref="B161"/>
    <hyperlink r:id="rId49" ref="I161"/>
    <hyperlink r:id="rId50" ref="B162"/>
    <hyperlink r:id="rId51" ref="I162"/>
    <hyperlink r:id="rId52" ref="B163"/>
    <hyperlink r:id="rId53" ref="B164"/>
    <hyperlink r:id="rId54" ref="I164"/>
    <hyperlink r:id="rId55" ref="B165"/>
    <hyperlink r:id="rId56" ref="I165"/>
    <hyperlink r:id="rId57" ref="B166"/>
    <hyperlink r:id="rId58" ref="I166"/>
    <hyperlink r:id="rId59" ref="B167"/>
    <hyperlink r:id="rId60" ref="I167"/>
    <hyperlink r:id="rId61" ref="B168"/>
    <hyperlink r:id="rId62" ref="I168"/>
    <hyperlink r:id="rId63" ref="B169"/>
    <hyperlink r:id="rId64" ref="I169"/>
    <hyperlink r:id="rId65" ref="B170"/>
    <hyperlink r:id="rId66" ref="I170"/>
    <hyperlink r:id="rId67" ref="B171"/>
    <hyperlink r:id="rId68" ref="I171"/>
    <hyperlink r:id="rId69" ref="B172"/>
    <hyperlink r:id="rId70" ref="I172"/>
    <hyperlink r:id="rId71" ref="B173"/>
    <hyperlink r:id="rId72" ref="I173"/>
    <hyperlink r:id="rId73" ref="B174"/>
    <hyperlink r:id="rId74" ref="I174"/>
    <hyperlink r:id="rId75" ref="B175"/>
    <hyperlink r:id="rId76" ref="I175"/>
    <hyperlink r:id="rId77" ref="B176"/>
    <hyperlink r:id="rId78" ref="I176"/>
    <hyperlink r:id="rId79" ref="B177"/>
    <hyperlink r:id="rId80" ref="I177"/>
    <hyperlink r:id="rId81" ref="B178"/>
    <hyperlink r:id="rId82" ref="I178"/>
    <hyperlink r:id="rId83" ref="B179"/>
    <hyperlink r:id="rId84" ref="I179"/>
    <hyperlink r:id="rId85" ref="B180"/>
    <hyperlink r:id="rId86" ref="I180"/>
    <hyperlink r:id="rId87" ref="B181"/>
    <hyperlink r:id="rId88" ref="I181"/>
    <hyperlink r:id="rId89" ref="B182"/>
    <hyperlink r:id="rId90" ref="I182"/>
    <hyperlink r:id="rId91" ref="B183"/>
    <hyperlink r:id="rId92" ref="I183"/>
    <hyperlink r:id="rId93" ref="B184"/>
    <hyperlink r:id="rId94" ref="I184"/>
    <hyperlink r:id="rId95" ref="B185"/>
    <hyperlink r:id="rId96" ref="I185"/>
    <hyperlink r:id="rId97" ref="B186"/>
    <hyperlink r:id="rId98" ref="I186"/>
    <hyperlink r:id="rId99" ref="B187"/>
    <hyperlink r:id="rId100" ref="I187"/>
    <hyperlink r:id="rId101" ref="B188"/>
    <hyperlink r:id="rId102" ref="I188"/>
    <hyperlink r:id="rId103" ref="B189"/>
    <hyperlink r:id="rId104" ref="I189"/>
    <hyperlink r:id="rId105" ref="B190"/>
    <hyperlink r:id="rId106" ref="I190"/>
    <hyperlink r:id="rId107" ref="B191"/>
    <hyperlink r:id="rId108" ref="I191"/>
    <hyperlink r:id="rId109" ref="B192"/>
    <hyperlink r:id="rId110" ref="I192"/>
    <hyperlink r:id="rId111" ref="B193"/>
    <hyperlink r:id="rId112" ref="I193"/>
    <hyperlink r:id="rId113" ref="B194"/>
    <hyperlink r:id="rId114" ref="I194"/>
    <hyperlink r:id="rId115" ref="B195"/>
    <hyperlink r:id="rId116" ref="I195"/>
    <hyperlink r:id="rId117" ref="B196"/>
    <hyperlink r:id="rId118" ref="I196"/>
    <hyperlink r:id="rId119" ref="B197"/>
    <hyperlink r:id="rId120" ref="I197"/>
    <hyperlink r:id="rId121" ref="B198"/>
    <hyperlink r:id="rId122" ref="I198"/>
    <hyperlink r:id="rId123" ref="B199"/>
    <hyperlink r:id="rId124" ref="I199"/>
    <hyperlink r:id="rId125" ref="B200"/>
    <hyperlink r:id="rId126" ref="I200"/>
    <hyperlink r:id="rId127" ref="B201"/>
    <hyperlink r:id="rId128" ref="I201"/>
    <hyperlink r:id="rId129" ref="B202"/>
    <hyperlink r:id="rId130" ref="I202"/>
    <hyperlink r:id="rId131" ref="B203"/>
    <hyperlink r:id="rId132" ref="I203"/>
    <hyperlink r:id="rId133" ref="B204"/>
    <hyperlink r:id="rId134" ref="I204"/>
    <hyperlink r:id="rId135" ref="B205"/>
    <hyperlink r:id="rId136" ref="I205"/>
    <hyperlink r:id="rId137" ref="B206"/>
    <hyperlink r:id="rId138" ref="I206"/>
    <hyperlink r:id="rId139" ref="B207"/>
    <hyperlink r:id="rId140" ref="I207"/>
    <hyperlink r:id="rId141" ref="B208"/>
    <hyperlink r:id="rId142" ref="I208"/>
    <hyperlink r:id="rId143" ref="B209"/>
    <hyperlink r:id="rId144" ref="I209"/>
    <hyperlink r:id="rId145" ref="B210"/>
    <hyperlink r:id="rId146" ref="I210"/>
    <hyperlink r:id="rId147" ref="B211"/>
    <hyperlink r:id="rId148" ref="I211"/>
    <hyperlink r:id="rId149" ref="B212"/>
    <hyperlink r:id="rId150" ref="I212"/>
    <hyperlink r:id="rId151" ref="B213"/>
    <hyperlink r:id="rId152" ref="B214"/>
    <hyperlink r:id="rId153" ref="B215"/>
    <hyperlink r:id="rId154" ref="I215"/>
    <hyperlink r:id="rId155" ref="B216"/>
    <hyperlink r:id="rId156" ref="I216"/>
    <hyperlink r:id="rId157" ref="B217"/>
    <hyperlink r:id="rId158" ref="I217"/>
    <hyperlink r:id="rId159" ref="B218"/>
    <hyperlink r:id="rId160" ref="I218"/>
    <hyperlink r:id="rId161" ref="B219"/>
    <hyperlink r:id="rId162" ref="I219"/>
    <hyperlink r:id="rId163" ref="B220"/>
    <hyperlink r:id="rId164" ref="B221"/>
    <hyperlink r:id="rId165" ref="I221"/>
    <hyperlink r:id="rId166" ref="B222"/>
    <hyperlink r:id="rId167" ref="I222"/>
    <hyperlink r:id="rId168" ref="B223"/>
    <hyperlink r:id="rId169" ref="I223"/>
    <hyperlink r:id="rId170" ref="B224"/>
    <hyperlink r:id="rId171" ref="I224"/>
    <hyperlink r:id="rId172" ref="B225"/>
    <hyperlink r:id="rId173" ref="I225"/>
    <hyperlink r:id="rId174" ref="B226"/>
    <hyperlink r:id="rId175" ref="I226"/>
    <hyperlink r:id="rId176" ref="B227"/>
    <hyperlink r:id="rId177" ref="I227"/>
    <hyperlink r:id="rId178" ref="B228"/>
    <hyperlink r:id="rId179" ref="I228"/>
    <hyperlink r:id="rId180" ref="B229"/>
    <hyperlink r:id="rId181" ref="I229"/>
    <hyperlink r:id="rId182" ref="B230"/>
    <hyperlink r:id="rId183" ref="I230"/>
    <hyperlink r:id="rId184" ref="B231"/>
    <hyperlink r:id="rId185" ref="I231"/>
    <hyperlink r:id="rId186" ref="B232"/>
    <hyperlink r:id="rId187" ref="I232"/>
    <hyperlink r:id="rId188" ref="B233"/>
    <hyperlink r:id="rId189" ref="I233"/>
    <hyperlink r:id="rId190" ref="B234"/>
    <hyperlink r:id="rId191" ref="I234"/>
    <hyperlink r:id="rId192" ref="B235"/>
    <hyperlink r:id="rId193" ref="B236"/>
    <hyperlink r:id="rId194" ref="B237"/>
    <hyperlink r:id="rId195" ref="I237"/>
    <hyperlink r:id="rId196" ref="B238"/>
    <hyperlink r:id="rId197" ref="I238"/>
    <hyperlink r:id="rId198" ref="B239"/>
    <hyperlink r:id="rId199" ref="I239"/>
    <hyperlink r:id="rId200" ref="B240"/>
    <hyperlink r:id="rId201" ref="B241"/>
    <hyperlink r:id="rId202" ref="I241"/>
    <hyperlink r:id="rId203" ref="B242"/>
    <hyperlink r:id="rId204" ref="I242"/>
    <hyperlink r:id="rId205" ref="B243"/>
    <hyperlink r:id="rId206" ref="I243"/>
    <hyperlink r:id="rId207" ref="B244"/>
    <hyperlink r:id="rId208" ref="I244"/>
    <hyperlink r:id="rId209" ref="B245"/>
    <hyperlink r:id="rId210" ref="I245"/>
    <hyperlink r:id="rId211" ref="B246"/>
    <hyperlink r:id="rId212" ref="I246"/>
    <hyperlink r:id="rId213" ref="B247"/>
    <hyperlink r:id="rId214" ref="I247"/>
    <hyperlink r:id="rId215" ref="B248"/>
    <hyperlink r:id="rId216" ref="I248"/>
    <hyperlink r:id="rId217" ref="B249"/>
    <hyperlink r:id="rId218" ref="B250"/>
    <hyperlink r:id="rId219" ref="I250"/>
    <hyperlink r:id="rId220" ref="B251"/>
    <hyperlink r:id="rId221" ref="I251"/>
    <hyperlink r:id="rId222" ref="B252"/>
    <hyperlink r:id="rId223" ref="I252"/>
    <hyperlink r:id="rId224" ref="B253"/>
    <hyperlink r:id="rId225" ref="I253"/>
    <hyperlink r:id="rId226" ref="B254"/>
    <hyperlink r:id="rId227" ref="I254"/>
    <hyperlink r:id="rId228" ref="B255"/>
    <hyperlink r:id="rId229" ref="I255"/>
    <hyperlink r:id="rId230" ref="B256"/>
    <hyperlink r:id="rId231" ref="I256"/>
    <hyperlink r:id="rId232" ref="B257"/>
    <hyperlink r:id="rId233" ref="I257"/>
    <hyperlink r:id="rId234" ref="B258"/>
    <hyperlink r:id="rId235" ref="I258"/>
    <hyperlink r:id="rId236" ref="B259"/>
    <hyperlink r:id="rId237" ref="I259"/>
    <hyperlink r:id="rId238" ref="B260"/>
    <hyperlink r:id="rId239" ref="B261"/>
    <hyperlink r:id="rId240" ref="B262"/>
    <hyperlink r:id="rId241" ref="I262"/>
    <hyperlink r:id="rId242" ref="B263"/>
    <hyperlink r:id="rId243" ref="I263"/>
    <hyperlink r:id="rId244" ref="B264"/>
    <hyperlink r:id="rId245" ref="I264"/>
    <hyperlink r:id="rId246" ref="B265"/>
    <hyperlink r:id="rId247" ref="I265"/>
    <hyperlink r:id="rId248" ref="B266"/>
    <hyperlink r:id="rId249" ref="I266"/>
    <hyperlink r:id="rId250" ref="B267"/>
    <hyperlink r:id="rId251" ref="I267"/>
    <hyperlink r:id="rId252" ref="B268"/>
    <hyperlink r:id="rId253" ref="I268"/>
    <hyperlink r:id="rId254" ref="B269"/>
    <hyperlink r:id="rId255" ref="I269"/>
    <hyperlink r:id="rId256" ref="B270"/>
    <hyperlink r:id="rId257" ref="I270"/>
    <hyperlink r:id="rId258" ref="B271"/>
    <hyperlink r:id="rId259" ref="I271"/>
    <hyperlink r:id="rId260" ref="B272"/>
    <hyperlink r:id="rId261" ref="I272"/>
    <hyperlink r:id="rId262" ref="B273"/>
    <hyperlink r:id="rId263" ref="I273"/>
    <hyperlink r:id="rId264" ref="B274"/>
    <hyperlink r:id="rId265" ref="I274"/>
    <hyperlink r:id="rId266" ref="B275"/>
    <hyperlink r:id="rId267" ref="I275"/>
    <hyperlink r:id="rId268" ref="B276"/>
    <hyperlink r:id="rId269" ref="I276"/>
    <hyperlink r:id="rId270" ref="B277"/>
    <hyperlink r:id="rId271" ref="I277"/>
    <hyperlink r:id="rId272" ref="B278"/>
    <hyperlink r:id="rId273" ref="I278"/>
    <hyperlink r:id="rId274" ref="B279"/>
    <hyperlink r:id="rId275" ref="I279"/>
    <hyperlink r:id="rId276" ref="B280"/>
    <hyperlink r:id="rId277" ref="I280"/>
    <hyperlink r:id="rId278" ref="B281"/>
    <hyperlink r:id="rId279" ref="I281"/>
    <hyperlink r:id="rId280" ref="B282"/>
    <hyperlink r:id="rId281" ref="I282"/>
    <hyperlink r:id="rId282" ref="B283"/>
    <hyperlink r:id="rId283" ref="I283"/>
    <hyperlink r:id="rId284" ref="B284"/>
    <hyperlink r:id="rId285" ref="I284"/>
    <hyperlink r:id="rId286" ref="B285"/>
    <hyperlink r:id="rId287" ref="I285"/>
    <hyperlink r:id="rId288" ref="B286"/>
    <hyperlink r:id="rId289" ref="I286"/>
    <hyperlink r:id="rId290" ref="B287"/>
    <hyperlink r:id="rId291" ref="I287"/>
    <hyperlink r:id="rId292" ref="B288"/>
    <hyperlink r:id="rId293" ref="I288"/>
    <hyperlink r:id="rId294" ref="B289"/>
    <hyperlink r:id="rId295" ref="I289"/>
    <hyperlink r:id="rId296" ref="B290"/>
    <hyperlink r:id="rId297" ref="I290"/>
    <hyperlink r:id="rId298" ref="B291"/>
    <hyperlink r:id="rId299" ref="I291"/>
    <hyperlink r:id="rId300" ref="B292"/>
    <hyperlink r:id="rId301" ref="I292"/>
    <hyperlink r:id="rId302" ref="B293"/>
    <hyperlink r:id="rId303" ref="I293"/>
    <hyperlink r:id="rId304" ref="B294"/>
    <hyperlink r:id="rId305" ref="I294"/>
    <hyperlink r:id="rId306" ref="B295"/>
    <hyperlink r:id="rId307" ref="I295"/>
    <hyperlink r:id="rId308" ref="B296"/>
    <hyperlink r:id="rId309" ref="I296"/>
    <hyperlink r:id="rId310" ref="B297"/>
    <hyperlink r:id="rId311" ref="I297"/>
    <hyperlink r:id="rId312" ref="B298"/>
    <hyperlink r:id="rId313" ref="I298"/>
    <hyperlink r:id="rId314" ref="B299"/>
    <hyperlink r:id="rId315" ref="I299"/>
    <hyperlink r:id="rId316" ref="B300"/>
    <hyperlink r:id="rId317" ref="I300"/>
    <hyperlink r:id="rId318" ref="B301"/>
    <hyperlink r:id="rId319" ref="I301"/>
    <hyperlink r:id="rId320" ref="B302"/>
    <hyperlink r:id="rId321" ref="I302"/>
    <hyperlink r:id="rId322" ref="B303"/>
    <hyperlink r:id="rId323" ref="I303"/>
    <hyperlink r:id="rId324" ref="B304"/>
    <hyperlink r:id="rId325" ref="I304"/>
    <hyperlink r:id="rId326" ref="B305"/>
    <hyperlink r:id="rId327" ref="I305"/>
    <hyperlink r:id="rId328" ref="B306"/>
    <hyperlink r:id="rId329" ref="B307"/>
    <hyperlink r:id="rId330" ref="I307"/>
    <hyperlink r:id="rId331" ref="B308"/>
    <hyperlink r:id="rId332" ref="B309"/>
    <hyperlink r:id="rId333" ref="I309"/>
    <hyperlink r:id="rId334" ref="B310"/>
    <hyperlink r:id="rId335" ref="I310"/>
    <hyperlink r:id="rId336" ref="B311"/>
    <hyperlink r:id="rId337" ref="I311"/>
    <hyperlink r:id="rId338" ref="B312"/>
    <hyperlink r:id="rId339" ref="I312"/>
    <hyperlink r:id="rId340" ref="B313"/>
    <hyperlink r:id="rId341" ref="I313"/>
    <hyperlink r:id="rId342" ref="B314"/>
    <hyperlink r:id="rId343" ref="I314"/>
    <hyperlink r:id="rId344" ref="B315"/>
    <hyperlink r:id="rId345" ref="I315"/>
    <hyperlink r:id="rId346" ref="B316"/>
    <hyperlink r:id="rId347" ref="I316"/>
    <hyperlink r:id="rId348" ref="B317"/>
    <hyperlink r:id="rId349" ref="B318"/>
    <hyperlink r:id="rId350" ref="I318"/>
    <hyperlink r:id="rId351" ref="B319"/>
    <hyperlink r:id="rId352" ref="I319"/>
    <hyperlink r:id="rId353" ref="B320"/>
    <hyperlink r:id="rId354" ref="I320"/>
    <hyperlink r:id="rId355" ref="B321"/>
    <hyperlink r:id="rId356" ref="I321"/>
    <hyperlink r:id="rId357" ref="B322"/>
    <hyperlink r:id="rId358" ref="I322"/>
    <hyperlink r:id="rId359" ref="B323"/>
    <hyperlink r:id="rId360" ref="I323"/>
    <hyperlink r:id="rId361" ref="B324"/>
    <hyperlink r:id="rId362" ref="I324"/>
    <hyperlink r:id="rId363" ref="B325"/>
    <hyperlink r:id="rId364" ref="B326"/>
    <hyperlink r:id="rId365" ref="I326"/>
    <hyperlink r:id="rId366" ref="B327"/>
    <hyperlink r:id="rId367" ref="B328"/>
    <hyperlink r:id="rId368" ref="I328"/>
    <hyperlink r:id="rId369" ref="B329"/>
    <hyperlink r:id="rId370" ref="I329"/>
    <hyperlink r:id="rId371" ref="B330"/>
    <hyperlink r:id="rId372" ref="I330"/>
    <hyperlink r:id="rId373" ref="B331"/>
    <hyperlink r:id="rId374" ref="I331"/>
    <hyperlink r:id="rId375" ref="B332"/>
    <hyperlink r:id="rId376" ref="I332"/>
    <hyperlink r:id="rId377" ref="B333"/>
    <hyperlink r:id="rId378" ref="I333"/>
    <hyperlink r:id="rId379" ref="B334"/>
    <hyperlink r:id="rId380" ref="I334"/>
    <hyperlink r:id="rId381" ref="B335"/>
    <hyperlink r:id="rId382" ref="I335"/>
    <hyperlink r:id="rId383" ref="B336"/>
    <hyperlink r:id="rId384" ref="I336"/>
    <hyperlink r:id="rId385" ref="B337"/>
    <hyperlink r:id="rId386" ref="I337"/>
    <hyperlink r:id="rId387" ref="B338"/>
    <hyperlink r:id="rId388" ref="I338"/>
    <hyperlink r:id="rId389" ref="B339"/>
    <hyperlink r:id="rId390" ref="B340"/>
    <hyperlink r:id="rId391" ref="I340"/>
    <hyperlink r:id="rId392" ref="B341"/>
    <hyperlink r:id="rId393" ref="I341"/>
    <hyperlink r:id="rId394" ref="B342"/>
    <hyperlink r:id="rId395" ref="I342"/>
    <hyperlink r:id="rId396" ref="B343"/>
    <hyperlink r:id="rId397" ref="I343"/>
    <hyperlink r:id="rId398" ref="B344"/>
    <hyperlink r:id="rId399" ref="I344"/>
    <hyperlink r:id="rId400" ref="B345"/>
    <hyperlink r:id="rId401" ref="I345"/>
    <hyperlink r:id="rId402" ref="B346"/>
    <hyperlink r:id="rId403" ref="I346"/>
    <hyperlink r:id="rId404" ref="B347"/>
    <hyperlink r:id="rId405" ref="I347"/>
    <hyperlink r:id="rId406" ref="B348"/>
    <hyperlink r:id="rId407" ref="I348"/>
    <hyperlink r:id="rId408" ref="B349"/>
    <hyperlink r:id="rId409" ref="I349"/>
    <hyperlink r:id="rId410" ref="B350"/>
    <hyperlink r:id="rId411" ref="I350"/>
    <hyperlink r:id="rId412" ref="B351"/>
    <hyperlink r:id="rId413" ref="I351"/>
    <hyperlink r:id="rId414" ref="B352"/>
    <hyperlink r:id="rId415" ref="I352"/>
    <hyperlink r:id="rId416" ref="B353"/>
    <hyperlink r:id="rId417" ref="I353"/>
    <hyperlink r:id="rId418" ref="B354"/>
    <hyperlink r:id="rId419" ref="I354"/>
    <hyperlink r:id="rId420" ref="B355"/>
    <hyperlink r:id="rId421" ref="I355"/>
    <hyperlink r:id="rId422" ref="B356"/>
    <hyperlink r:id="rId423" ref="I356"/>
    <hyperlink r:id="rId424" ref="B357"/>
    <hyperlink r:id="rId425" ref="I357"/>
    <hyperlink r:id="rId426" ref="B358"/>
    <hyperlink r:id="rId427" ref="I358"/>
    <hyperlink r:id="rId428" ref="B359"/>
    <hyperlink r:id="rId429" ref="I359"/>
    <hyperlink r:id="rId430" ref="B360"/>
    <hyperlink r:id="rId431" ref="I360"/>
    <hyperlink r:id="rId432" ref="B361"/>
    <hyperlink r:id="rId433" ref="I361"/>
    <hyperlink r:id="rId434" ref="B362"/>
    <hyperlink r:id="rId435" ref="I362"/>
    <hyperlink r:id="rId436" ref="B363"/>
    <hyperlink r:id="rId437" ref="I363"/>
    <hyperlink r:id="rId438" ref="B364"/>
    <hyperlink r:id="rId439" ref="I364"/>
    <hyperlink r:id="rId440" ref="B365"/>
    <hyperlink r:id="rId441" ref="I365"/>
    <hyperlink r:id="rId442" ref="B366"/>
    <hyperlink r:id="rId443" ref="I366"/>
    <hyperlink r:id="rId444" ref="B367"/>
    <hyperlink r:id="rId445" ref="I367"/>
    <hyperlink r:id="rId446" ref="B368"/>
    <hyperlink r:id="rId447" ref="I368"/>
    <hyperlink r:id="rId448" ref="B369"/>
    <hyperlink r:id="rId449" ref="I369"/>
    <hyperlink r:id="rId450" ref="B370"/>
    <hyperlink r:id="rId451" ref="B371"/>
    <hyperlink r:id="rId452" ref="I371"/>
    <hyperlink r:id="rId453" ref="B372"/>
    <hyperlink r:id="rId454" ref="I372"/>
    <hyperlink r:id="rId455" ref="B373"/>
    <hyperlink r:id="rId456" ref="I373"/>
    <hyperlink r:id="rId457" ref="B374"/>
    <hyperlink r:id="rId458" ref="I374"/>
    <hyperlink r:id="rId459" ref="B375"/>
    <hyperlink r:id="rId460" ref="I375"/>
    <hyperlink r:id="rId461" ref="B376"/>
    <hyperlink r:id="rId462" ref="I376"/>
    <hyperlink r:id="rId463" ref="B377"/>
    <hyperlink r:id="rId464" ref="I377"/>
    <hyperlink r:id="rId465" ref="B378"/>
    <hyperlink r:id="rId466" ref="I378"/>
    <hyperlink r:id="rId467" ref="B379"/>
    <hyperlink r:id="rId468" ref="I379"/>
    <hyperlink r:id="rId469" ref="B380"/>
    <hyperlink r:id="rId470" ref="I380"/>
    <hyperlink r:id="rId471" ref="B381"/>
    <hyperlink r:id="rId472" ref="I381"/>
    <hyperlink r:id="rId473" ref="B382"/>
    <hyperlink r:id="rId474" ref="I382"/>
    <hyperlink r:id="rId475" ref="B383"/>
    <hyperlink r:id="rId476" ref="I383"/>
    <hyperlink r:id="rId477" ref="B384"/>
    <hyperlink r:id="rId478" ref="I384"/>
    <hyperlink r:id="rId479" ref="B385"/>
    <hyperlink r:id="rId480" ref="I385"/>
    <hyperlink r:id="rId481" ref="B386"/>
    <hyperlink r:id="rId482" ref="I386"/>
    <hyperlink r:id="rId483" ref="B387"/>
    <hyperlink r:id="rId484" ref="B388"/>
    <hyperlink r:id="rId485" ref="B389"/>
    <hyperlink r:id="rId486" ref="I389"/>
    <hyperlink r:id="rId487" ref="B390"/>
    <hyperlink r:id="rId488" ref="I390"/>
    <hyperlink r:id="rId489" ref="B391"/>
    <hyperlink r:id="rId490" ref="I391"/>
    <hyperlink r:id="rId491" ref="B392"/>
    <hyperlink r:id="rId492" ref="I392"/>
    <hyperlink r:id="rId493" ref="B393"/>
    <hyperlink r:id="rId494" ref="I393"/>
    <hyperlink r:id="rId495" ref="B394"/>
    <hyperlink r:id="rId496" ref="I394"/>
    <hyperlink r:id="rId497" ref="B395"/>
    <hyperlink r:id="rId498" ref="I395"/>
    <hyperlink r:id="rId499" ref="B396"/>
    <hyperlink r:id="rId500" ref="I396"/>
    <hyperlink r:id="rId501" ref="B397"/>
    <hyperlink r:id="rId502" ref="I397"/>
    <hyperlink r:id="rId503" ref="B398"/>
    <hyperlink r:id="rId504" ref="I398"/>
    <hyperlink r:id="rId505" ref="B399"/>
    <hyperlink r:id="rId506" ref="B400"/>
    <hyperlink r:id="rId507" ref="I400"/>
    <hyperlink r:id="rId508" ref="B401"/>
    <hyperlink r:id="rId509" ref="I401"/>
    <hyperlink r:id="rId510" ref="B402"/>
    <hyperlink r:id="rId511" ref="I402"/>
    <hyperlink r:id="rId512" ref="B403"/>
    <hyperlink r:id="rId513" ref="I403"/>
    <hyperlink r:id="rId514" ref="B404"/>
    <hyperlink r:id="rId515" ref="I404"/>
    <hyperlink r:id="rId516" ref="B405"/>
    <hyperlink r:id="rId517" ref="I405"/>
    <hyperlink r:id="rId518" ref="B406"/>
    <hyperlink r:id="rId519" ref="I406"/>
    <hyperlink r:id="rId520" ref="B407"/>
    <hyperlink r:id="rId521" ref="I407"/>
    <hyperlink r:id="rId522" ref="B408"/>
    <hyperlink r:id="rId523" ref="I408"/>
    <hyperlink r:id="rId524" ref="B409"/>
    <hyperlink r:id="rId525" ref="I409"/>
    <hyperlink r:id="rId526" ref="B410"/>
    <hyperlink r:id="rId527" ref="I410"/>
    <hyperlink r:id="rId528" ref="B411"/>
    <hyperlink r:id="rId529" ref="I411"/>
    <hyperlink r:id="rId530" ref="B412"/>
    <hyperlink r:id="rId531" ref="I412"/>
    <hyperlink r:id="rId532" ref="B413"/>
    <hyperlink r:id="rId533" ref="I413"/>
    <hyperlink r:id="rId534" ref="B414"/>
    <hyperlink r:id="rId535" ref="I414"/>
    <hyperlink r:id="rId536" ref="B415"/>
    <hyperlink r:id="rId537" ref="I415"/>
    <hyperlink r:id="rId538" ref="B416"/>
    <hyperlink r:id="rId539" ref="I416"/>
    <hyperlink r:id="rId540" ref="B417"/>
    <hyperlink r:id="rId541" ref="I417"/>
    <hyperlink r:id="rId542" ref="B418"/>
    <hyperlink r:id="rId543" ref="I418"/>
    <hyperlink r:id="rId544" ref="B419"/>
    <hyperlink r:id="rId545" ref="I419"/>
    <hyperlink r:id="rId546" ref="B420"/>
    <hyperlink r:id="rId547" ref="B421"/>
    <hyperlink r:id="rId548" ref="I421"/>
    <hyperlink r:id="rId549" ref="B422"/>
    <hyperlink r:id="rId550" ref="I422"/>
    <hyperlink r:id="rId551" ref="B423"/>
    <hyperlink r:id="rId552" ref="I423"/>
    <hyperlink r:id="rId553" ref="B424"/>
    <hyperlink r:id="rId554" ref="I424"/>
    <hyperlink r:id="rId555" ref="B425"/>
    <hyperlink r:id="rId556" ref="B426"/>
    <hyperlink r:id="rId557" ref="B427"/>
    <hyperlink r:id="rId558" ref="B428"/>
    <hyperlink r:id="rId559" ref="B429"/>
    <hyperlink r:id="rId560" ref="B430"/>
    <hyperlink r:id="rId561" ref="B431"/>
    <hyperlink r:id="rId562" ref="B432"/>
    <hyperlink r:id="rId563" ref="B433"/>
    <hyperlink r:id="rId564" ref="B434"/>
    <hyperlink r:id="rId565" ref="B435"/>
    <hyperlink r:id="rId566" ref="B436"/>
    <hyperlink r:id="rId567" ref="B437"/>
    <hyperlink r:id="rId568" ref="B438"/>
    <hyperlink r:id="rId569" ref="B439"/>
    <hyperlink r:id="rId570" ref="B440"/>
    <hyperlink r:id="rId571" ref="B441"/>
    <hyperlink r:id="rId572" ref="B442"/>
    <hyperlink r:id="rId573" ref="B443"/>
    <hyperlink r:id="rId574" ref="B444"/>
    <hyperlink r:id="rId575" ref="B445"/>
    <hyperlink r:id="rId576" ref="B446"/>
    <hyperlink r:id="rId577" ref="B447"/>
    <hyperlink r:id="rId578" ref="B448"/>
    <hyperlink r:id="rId579" ref="B449"/>
    <hyperlink r:id="rId580" ref="B450"/>
    <hyperlink r:id="rId581" ref="B451"/>
    <hyperlink r:id="rId582" ref="B452"/>
    <hyperlink r:id="rId583" ref="B453"/>
    <hyperlink r:id="rId584" ref="B454"/>
    <hyperlink r:id="rId585" ref="B455"/>
    <hyperlink r:id="rId586" ref="B456"/>
    <hyperlink r:id="rId587" ref="B457"/>
    <hyperlink r:id="rId588" ref="B458"/>
    <hyperlink r:id="rId589" ref="B459"/>
    <hyperlink r:id="rId590" ref="B460"/>
    <hyperlink r:id="rId591" ref="B461"/>
    <hyperlink r:id="rId592" ref="B462"/>
    <hyperlink r:id="rId593" ref="B463"/>
    <hyperlink r:id="rId594" ref="B464"/>
    <hyperlink r:id="rId595" ref="B465"/>
    <hyperlink r:id="rId596" ref="B466"/>
    <hyperlink r:id="rId597" ref="B467"/>
    <hyperlink r:id="rId598" ref="B468"/>
    <hyperlink r:id="rId599" ref="B469"/>
    <hyperlink r:id="rId600" ref="B470"/>
    <hyperlink r:id="rId601" ref="B471"/>
    <hyperlink r:id="rId602" ref="B472"/>
    <hyperlink r:id="rId603" ref="B473"/>
    <hyperlink r:id="rId604" ref="B474"/>
    <hyperlink r:id="rId605" ref="B475"/>
    <hyperlink r:id="rId606" ref="B476"/>
    <hyperlink r:id="rId607" ref="B477"/>
    <hyperlink r:id="rId608" ref="B478"/>
    <hyperlink r:id="rId609" ref="B479"/>
    <hyperlink r:id="rId610" ref="B480"/>
    <hyperlink r:id="rId611" ref="B481"/>
    <hyperlink r:id="rId612" ref="B482"/>
    <hyperlink r:id="rId613" ref="B483"/>
    <hyperlink r:id="rId614" ref="B484"/>
    <hyperlink r:id="rId615" ref="B485"/>
    <hyperlink r:id="rId616" ref="B486"/>
    <hyperlink r:id="rId617" ref="B487"/>
    <hyperlink r:id="rId618" ref="B488"/>
    <hyperlink r:id="rId619" ref="B489"/>
    <hyperlink r:id="rId620" ref="B490"/>
    <hyperlink r:id="rId621" ref="B491"/>
    <hyperlink r:id="rId622" ref="B492"/>
    <hyperlink r:id="rId623" ref="B493"/>
    <hyperlink r:id="rId624" ref="B494"/>
    <hyperlink r:id="rId625" ref="B495"/>
    <hyperlink r:id="rId626" ref="B496"/>
    <hyperlink r:id="rId627" ref="B497"/>
    <hyperlink r:id="rId628" ref="B498"/>
    <hyperlink r:id="rId629" ref="B499"/>
    <hyperlink r:id="rId630" ref="B500"/>
    <hyperlink r:id="rId631" ref="B501"/>
    <hyperlink r:id="rId632" ref="B502"/>
    <hyperlink r:id="rId633" ref="B503"/>
    <hyperlink r:id="rId634" ref="B504"/>
    <hyperlink r:id="rId635" ref="B505"/>
    <hyperlink r:id="rId636" ref="B506"/>
    <hyperlink r:id="rId637" ref="B507"/>
    <hyperlink r:id="rId638" ref="B508"/>
    <hyperlink r:id="rId639" ref="B509"/>
    <hyperlink r:id="rId640" ref="B510"/>
    <hyperlink r:id="rId641" ref="B511"/>
    <hyperlink r:id="rId642" ref="B512"/>
    <hyperlink r:id="rId643" ref="B513"/>
    <hyperlink r:id="rId644" ref="B514"/>
    <hyperlink r:id="rId645" ref="B515"/>
    <hyperlink r:id="rId646" ref="B516"/>
    <hyperlink r:id="rId647" ref="B517"/>
    <hyperlink r:id="rId648" ref="B518"/>
    <hyperlink r:id="rId649" ref="B519"/>
    <hyperlink r:id="rId650" ref="B520"/>
    <hyperlink r:id="rId651" ref="B521"/>
    <hyperlink r:id="rId652" ref="B522"/>
    <hyperlink r:id="rId653" ref="B523"/>
    <hyperlink r:id="rId654" ref="B524"/>
    <hyperlink r:id="rId655" ref="B525"/>
    <hyperlink r:id="rId656" ref="B526"/>
    <hyperlink r:id="rId657" ref="B527"/>
    <hyperlink r:id="rId658" ref="B528"/>
    <hyperlink r:id="rId659" ref="B529"/>
    <hyperlink r:id="rId660" ref="B530"/>
    <hyperlink r:id="rId661" ref="B531"/>
    <hyperlink r:id="rId662" ref="B532"/>
    <hyperlink r:id="rId663" ref="B533"/>
    <hyperlink r:id="rId664" ref="B534"/>
    <hyperlink r:id="rId665" ref="B535"/>
    <hyperlink r:id="rId666" ref="B536"/>
    <hyperlink r:id="rId667" ref="B537"/>
    <hyperlink r:id="rId668" ref="B538"/>
    <hyperlink r:id="rId669" ref="B539"/>
    <hyperlink r:id="rId670" ref="B540"/>
    <hyperlink r:id="rId671" ref="B541"/>
    <hyperlink r:id="rId672" ref="B542"/>
    <hyperlink r:id="rId673" ref="B543"/>
    <hyperlink r:id="rId674" ref="B544"/>
    <hyperlink r:id="rId675" ref="B545"/>
    <hyperlink r:id="rId676" ref="B546"/>
    <hyperlink r:id="rId677" ref="B547"/>
    <hyperlink r:id="rId678" ref="B548"/>
    <hyperlink r:id="rId679" ref="B549"/>
    <hyperlink r:id="rId680" ref="B550"/>
    <hyperlink r:id="rId681" ref="B551"/>
    <hyperlink r:id="rId682" ref="B552"/>
    <hyperlink r:id="rId683" ref="B553"/>
    <hyperlink r:id="rId684" ref="B554"/>
    <hyperlink r:id="rId685" ref="B555"/>
    <hyperlink r:id="rId686" ref="B556"/>
    <hyperlink r:id="rId687" ref="B557"/>
    <hyperlink r:id="rId688" ref="B558"/>
    <hyperlink r:id="rId689" ref="B559"/>
    <hyperlink r:id="rId690" ref="B560"/>
    <hyperlink r:id="rId691" ref="B561"/>
    <hyperlink r:id="rId692" ref="B562"/>
    <hyperlink r:id="rId693" ref="B563"/>
    <hyperlink r:id="rId694" ref="B564"/>
    <hyperlink r:id="rId695" ref="B565"/>
    <hyperlink r:id="rId696" ref="B566"/>
    <hyperlink r:id="rId697" ref="B567"/>
    <hyperlink r:id="rId698" ref="B568"/>
    <hyperlink r:id="rId699" ref="B569"/>
    <hyperlink r:id="rId700" ref="B570"/>
    <hyperlink r:id="rId701" ref="B571"/>
    <hyperlink r:id="rId702" ref="B572"/>
    <hyperlink r:id="rId703" ref="B573"/>
    <hyperlink r:id="rId704" ref="B574"/>
    <hyperlink r:id="rId705" ref="B575"/>
    <hyperlink r:id="rId706" ref="B576"/>
    <hyperlink r:id="rId707" ref="B577"/>
    <hyperlink r:id="rId708" ref="B578"/>
    <hyperlink r:id="rId709" ref="B579"/>
    <hyperlink r:id="rId710" ref="B580"/>
    <hyperlink r:id="rId711" ref="B581"/>
    <hyperlink r:id="rId712" ref="B582"/>
    <hyperlink r:id="rId713" ref="B583"/>
    <hyperlink r:id="rId714" ref="B584"/>
    <hyperlink r:id="rId715" ref="B585"/>
    <hyperlink r:id="rId716" ref="B586"/>
    <hyperlink r:id="rId717" ref="B587"/>
    <hyperlink r:id="rId718" ref="B588"/>
    <hyperlink r:id="rId719" ref="B589"/>
    <hyperlink r:id="rId720" ref="B590"/>
    <hyperlink r:id="rId721" ref="B591"/>
    <hyperlink r:id="rId722" ref="B592"/>
    <hyperlink r:id="rId723" ref="B593"/>
    <hyperlink r:id="rId724" ref="B594"/>
    <hyperlink r:id="rId725" ref="B595"/>
    <hyperlink r:id="rId726" ref="B596"/>
    <hyperlink r:id="rId727" ref="B597"/>
    <hyperlink r:id="rId728" ref="B598"/>
    <hyperlink r:id="rId729" ref="B599"/>
    <hyperlink r:id="rId730" ref="B600"/>
    <hyperlink r:id="rId731" ref="B601"/>
    <hyperlink r:id="rId732" ref="B602"/>
    <hyperlink r:id="rId733" ref="B603"/>
    <hyperlink r:id="rId734" ref="B604"/>
    <hyperlink r:id="rId735" ref="B605"/>
    <hyperlink r:id="rId736" ref="B606"/>
    <hyperlink r:id="rId737" ref="B607"/>
    <hyperlink r:id="rId738" ref="B608"/>
    <hyperlink r:id="rId739" ref="B609"/>
    <hyperlink r:id="rId740" ref="B610"/>
    <hyperlink r:id="rId741" ref="B611"/>
    <hyperlink r:id="rId742" ref="B612"/>
    <hyperlink r:id="rId743" ref="B613"/>
    <hyperlink r:id="rId744" ref="B614"/>
    <hyperlink r:id="rId745" ref="B615"/>
    <hyperlink r:id="rId746" ref="B616"/>
    <hyperlink r:id="rId747" ref="B617"/>
    <hyperlink r:id="rId748" ref="B618"/>
    <hyperlink r:id="rId749" ref="B619"/>
    <hyperlink r:id="rId750" ref="B620"/>
    <hyperlink r:id="rId751" ref="B621"/>
    <hyperlink r:id="rId752" ref="B622"/>
    <hyperlink r:id="rId753" ref="B623"/>
    <hyperlink r:id="rId754" ref="B624"/>
    <hyperlink r:id="rId755" ref="B625"/>
    <hyperlink r:id="rId756" ref="B626"/>
    <hyperlink r:id="rId757" ref="B627"/>
    <hyperlink r:id="rId758" ref="B628"/>
    <hyperlink r:id="rId759" ref="B629"/>
    <hyperlink r:id="rId760" ref="B631"/>
    <hyperlink r:id="rId761" ref="B632"/>
    <hyperlink r:id="rId762" ref="B633"/>
    <hyperlink r:id="rId763" ref="B634"/>
    <hyperlink r:id="rId764" ref="B635"/>
    <hyperlink r:id="rId765" ref="B636"/>
    <hyperlink r:id="rId766" ref="B637"/>
    <hyperlink r:id="rId767" ref="B638"/>
    <hyperlink r:id="rId768" ref="B639"/>
    <hyperlink r:id="rId769" ref="B640"/>
    <hyperlink r:id="rId770" ref="B641"/>
    <hyperlink r:id="rId771" ref="B642"/>
    <hyperlink r:id="rId772" ref="B643"/>
    <hyperlink r:id="rId773" ref="B644"/>
    <hyperlink r:id="rId774" ref="B645"/>
    <hyperlink r:id="rId775" ref="B646"/>
    <hyperlink r:id="rId776" ref="B647"/>
    <hyperlink r:id="rId777" ref="B648"/>
    <hyperlink r:id="rId778" ref="B649"/>
    <hyperlink r:id="rId779" ref="B650"/>
    <hyperlink r:id="rId780" ref="B651"/>
    <hyperlink r:id="rId781" ref="B652"/>
    <hyperlink r:id="rId782" ref="B653"/>
    <hyperlink r:id="rId783" ref="B654"/>
    <hyperlink r:id="rId784" ref="B655"/>
    <hyperlink r:id="rId785" ref="B656"/>
    <hyperlink r:id="rId786" ref="B657"/>
    <hyperlink r:id="rId787" ref="B658"/>
    <hyperlink r:id="rId788" ref="B659"/>
    <hyperlink r:id="rId789" ref="B660"/>
    <hyperlink r:id="rId790" ref="B661"/>
    <hyperlink r:id="rId791" ref="B662"/>
    <hyperlink r:id="rId792" ref="B663"/>
    <hyperlink r:id="rId793" ref="B664"/>
    <hyperlink r:id="rId794" ref="I664"/>
    <hyperlink r:id="rId795" ref="B665"/>
    <hyperlink r:id="rId796" ref="I665"/>
    <hyperlink r:id="rId797" ref="B666"/>
    <hyperlink r:id="rId798" ref="I666"/>
    <hyperlink r:id="rId799" ref="B667"/>
    <hyperlink r:id="rId800" ref="I667"/>
    <hyperlink r:id="rId801" ref="B668"/>
    <hyperlink r:id="rId802" ref="I668"/>
    <hyperlink r:id="rId803" ref="B669"/>
    <hyperlink r:id="rId804" ref="I669"/>
    <hyperlink r:id="rId805" ref="B670"/>
    <hyperlink r:id="rId806" ref="I670"/>
    <hyperlink r:id="rId807" ref="B671"/>
    <hyperlink r:id="rId808" ref="I671"/>
    <hyperlink r:id="rId809" ref="B672"/>
    <hyperlink r:id="rId810" ref="I672"/>
    <hyperlink r:id="rId811" ref="B673"/>
    <hyperlink r:id="rId812" ref="I673"/>
    <hyperlink r:id="rId813" ref="B674"/>
    <hyperlink r:id="rId814" ref="I674"/>
    <hyperlink r:id="rId815" ref="B675"/>
    <hyperlink r:id="rId816" ref="I675"/>
    <hyperlink r:id="rId817" ref="B676"/>
    <hyperlink r:id="rId818" ref="I676"/>
    <hyperlink r:id="rId819" ref="B677"/>
    <hyperlink r:id="rId820" ref="I677"/>
    <hyperlink r:id="rId821" ref="B678"/>
    <hyperlink r:id="rId822" ref="I678"/>
    <hyperlink r:id="rId823" ref="B679"/>
    <hyperlink r:id="rId824" ref="I679"/>
    <hyperlink r:id="rId825" ref="B680"/>
    <hyperlink r:id="rId826" ref="I680"/>
    <hyperlink r:id="rId827" ref="B681"/>
    <hyperlink r:id="rId828" ref="I681"/>
    <hyperlink r:id="rId829" ref="B682"/>
    <hyperlink r:id="rId830" ref="I682"/>
    <hyperlink r:id="rId831" ref="B683"/>
    <hyperlink r:id="rId832" ref="I683"/>
    <hyperlink r:id="rId833" ref="B684"/>
    <hyperlink r:id="rId834" ref="I684"/>
    <hyperlink r:id="rId835" ref="B685"/>
    <hyperlink r:id="rId836" ref="I685"/>
    <hyperlink r:id="rId837" ref="B686"/>
    <hyperlink r:id="rId838" ref="I686"/>
    <hyperlink r:id="rId839" ref="B687"/>
    <hyperlink r:id="rId840" ref="I687"/>
    <hyperlink r:id="rId841" ref="B688"/>
    <hyperlink r:id="rId842" ref="I688"/>
    <hyperlink r:id="rId843" ref="B689"/>
    <hyperlink r:id="rId844" ref="B690"/>
    <hyperlink r:id="rId845" ref="I690"/>
    <hyperlink r:id="rId846" ref="B691"/>
    <hyperlink r:id="rId847" ref="I691"/>
    <hyperlink r:id="rId848" ref="B692"/>
    <hyperlink r:id="rId849" ref="I692"/>
    <hyperlink r:id="rId850" ref="B693"/>
    <hyperlink r:id="rId851" ref="B694"/>
    <hyperlink r:id="rId852" ref="B695"/>
    <hyperlink r:id="rId853" ref="B696"/>
    <hyperlink r:id="rId854" ref="B697"/>
    <hyperlink r:id="rId855" ref="I697"/>
    <hyperlink r:id="rId856" ref="B698"/>
    <hyperlink r:id="rId857" ref="I698"/>
    <hyperlink r:id="rId858" ref="B699"/>
    <hyperlink r:id="rId859" ref="I699"/>
    <hyperlink r:id="rId860" ref="B700"/>
    <hyperlink r:id="rId861" ref="I700"/>
    <hyperlink r:id="rId862" ref="B701"/>
    <hyperlink r:id="rId863" ref="I701"/>
    <hyperlink r:id="rId864" ref="B702"/>
    <hyperlink r:id="rId865" ref="I702"/>
    <hyperlink r:id="rId866" ref="B703"/>
    <hyperlink r:id="rId867" ref="I703"/>
    <hyperlink r:id="rId868" ref="B704"/>
    <hyperlink r:id="rId869" ref="I704"/>
    <hyperlink r:id="rId870" ref="B705"/>
    <hyperlink r:id="rId871" ref="I705"/>
    <hyperlink r:id="rId872" ref="B706"/>
    <hyperlink r:id="rId873" ref="I706"/>
    <hyperlink r:id="rId874" ref="B707"/>
    <hyperlink r:id="rId875" ref="I707"/>
    <hyperlink r:id="rId876" ref="B708"/>
    <hyperlink r:id="rId877" ref="I708"/>
    <hyperlink r:id="rId878" ref="B709"/>
    <hyperlink r:id="rId879" ref="I709"/>
    <hyperlink r:id="rId880" ref="B710"/>
    <hyperlink r:id="rId881" ref="I710"/>
    <hyperlink r:id="rId882" ref="B711"/>
    <hyperlink r:id="rId883" ref="I711"/>
    <hyperlink r:id="rId884" ref="B712"/>
    <hyperlink r:id="rId885" ref="I712"/>
    <hyperlink r:id="rId886" ref="B713"/>
    <hyperlink r:id="rId887" ref="I713"/>
    <hyperlink r:id="rId888" ref="B714"/>
    <hyperlink r:id="rId889" ref="I714"/>
    <hyperlink r:id="rId890" ref="B715"/>
    <hyperlink r:id="rId891" ref="I715"/>
    <hyperlink r:id="rId892" ref="B716"/>
    <hyperlink r:id="rId893" ref="I716"/>
    <hyperlink r:id="rId894" ref="B717"/>
    <hyperlink r:id="rId895" ref="B718"/>
    <hyperlink r:id="rId896" ref="I718"/>
    <hyperlink r:id="rId897" ref="B719"/>
    <hyperlink r:id="rId898" ref="I719"/>
    <hyperlink r:id="rId899" ref="B720"/>
    <hyperlink r:id="rId900" ref="I720"/>
    <hyperlink r:id="rId901" ref="B721"/>
    <hyperlink r:id="rId902" ref="I721"/>
    <hyperlink r:id="rId903" ref="B722"/>
    <hyperlink r:id="rId904" ref="I722"/>
    <hyperlink r:id="rId905" ref="B723"/>
    <hyperlink r:id="rId906" ref="I723"/>
    <hyperlink r:id="rId907" ref="B724"/>
    <hyperlink r:id="rId908" ref="I724"/>
    <hyperlink r:id="rId909" ref="B725"/>
    <hyperlink r:id="rId910" ref="I725"/>
    <hyperlink r:id="rId911" ref="B726"/>
    <hyperlink r:id="rId912" ref="I726"/>
    <hyperlink r:id="rId913" ref="B727"/>
    <hyperlink r:id="rId914" ref="I727"/>
    <hyperlink r:id="rId915" ref="B728"/>
    <hyperlink r:id="rId916" ref="I728"/>
    <hyperlink r:id="rId917" ref="B729"/>
    <hyperlink r:id="rId918" ref="I729"/>
    <hyperlink r:id="rId919" ref="B730"/>
    <hyperlink r:id="rId920" ref="B731"/>
    <hyperlink r:id="rId921" ref="I731"/>
    <hyperlink r:id="rId922" ref="B732"/>
    <hyperlink r:id="rId923" ref="I732"/>
    <hyperlink r:id="rId924" ref="B733"/>
    <hyperlink r:id="rId925" ref="I733"/>
    <hyperlink r:id="rId926" ref="B734"/>
    <hyperlink r:id="rId927" ref="I734"/>
    <hyperlink r:id="rId928" ref="B735"/>
    <hyperlink r:id="rId929" ref="I735"/>
    <hyperlink r:id="rId930" ref="B736"/>
    <hyperlink r:id="rId931" ref="I736"/>
    <hyperlink r:id="rId932" ref="B737"/>
    <hyperlink r:id="rId933" ref="I737"/>
    <hyperlink r:id="rId934" ref="B738"/>
    <hyperlink r:id="rId935" ref="I738"/>
    <hyperlink r:id="rId936" ref="B739"/>
    <hyperlink r:id="rId937" ref="I739"/>
    <hyperlink r:id="rId938" ref="B740"/>
    <hyperlink r:id="rId939" ref="I740"/>
    <hyperlink r:id="rId940" ref="B741"/>
    <hyperlink r:id="rId941" ref="I741"/>
    <hyperlink r:id="rId942" ref="B742"/>
    <hyperlink r:id="rId943" ref="I742"/>
    <hyperlink r:id="rId944" ref="B743"/>
    <hyperlink r:id="rId945" ref="I743"/>
    <hyperlink r:id="rId946" ref="B744"/>
    <hyperlink r:id="rId947" ref="I744"/>
    <hyperlink r:id="rId948" ref="B745"/>
    <hyperlink r:id="rId949" ref="I745"/>
    <hyperlink r:id="rId950" ref="B746"/>
    <hyperlink r:id="rId951" ref="I746"/>
    <hyperlink r:id="rId952" ref="B747"/>
    <hyperlink r:id="rId953" ref="I747"/>
    <hyperlink r:id="rId954" ref="B748"/>
    <hyperlink r:id="rId955" ref="I748"/>
    <hyperlink r:id="rId956" ref="B749"/>
    <hyperlink r:id="rId957" ref="I749"/>
    <hyperlink r:id="rId958" ref="B750"/>
    <hyperlink r:id="rId959" ref="I750"/>
    <hyperlink r:id="rId960" ref="B751"/>
    <hyperlink r:id="rId961" ref="I751"/>
    <hyperlink r:id="rId962" ref="I752"/>
    <hyperlink r:id="rId963" ref="B753"/>
    <hyperlink r:id="rId964" ref="I753"/>
    <hyperlink r:id="rId965" ref="B754"/>
    <hyperlink r:id="rId966" ref="I754"/>
    <hyperlink r:id="rId967" ref="B755"/>
    <hyperlink r:id="rId968" ref="I755"/>
    <hyperlink r:id="rId969" ref="B756"/>
    <hyperlink r:id="rId970" ref="I756"/>
    <hyperlink r:id="rId971" ref="B757"/>
    <hyperlink r:id="rId972" ref="I757"/>
    <hyperlink r:id="rId973" ref="B758"/>
    <hyperlink r:id="rId974" ref="I758"/>
    <hyperlink r:id="rId975" ref="B759"/>
    <hyperlink r:id="rId976" ref="I759"/>
    <hyperlink r:id="rId977" ref="B760"/>
    <hyperlink r:id="rId978" ref="I760"/>
    <hyperlink r:id="rId979" ref="B761"/>
    <hyperlink r:id="rId980" ref="I761"/>
    <hyperlink r:id="rId981" ref="B762"/>
    <hyperlink r:id="rId982" ref="I762"/>
    <hyperlink r:id="rId983" ref="B763"/>
    <hyperlink r:id="rId984" ref="I763"/>
    <hyperlink r:id="rId985" ref="B764"/>
    <hyperlink r:id="rId986" ref="I764"/>
    <hyperlink r:id="rId987" ref="B765"/>
    <hyperlink r:id="rId988" ref="I765"/>
    <hyperlink r:id="rId989" ref="B766"/>
    <hyperlink r:id="rId990" ref="I766"/>
    <hyperlink r:id="rId991" ref="B767"/>
    <hyperlink r:id="rId992" ref="I767"/>
    <hyperlink r:id="rId993" ref="B768"/>
    <hyperlink r:id="rId994" ref="I768"/>
    <hyperlink r:id="rId995" ref="B769"/>
    <hyperlink r:id="rId996" ref="I769"/>
    <hyperlink r:id="rId997" ref="B770"/>
    <hyperlink r:id="rId998" ref="I770"/>
    <hyperlink r:id="rId999" ref="B771"/>
    <hyperlink r:id="rId1000" ref="I771"/>
    <hyperlink r:id="rId1001" ref="B772"/>
    <hyperlink r:id="rId1002" ref="I772"/>
    <hyperlink r:id="rId1003" ref="B773"/>
    <hyperlink r:id="rId1004" ref="I773"/>
    <hyperlink r:id="rId1005" ref="B774"/>
    <hyperlink r:id="rId1006" ref="I774"/>
    <hyperlink r:id="rId1007" ref="B775"/>
    <hyperlink r:id="rId1008" ref="I775"/>
    <hyperlink r:id="rId1009" ref="B776"/>
    <hyperlink r:id="rId1010" ref="I776"/>
    <hyperlink r:id="rId1011" ref="B777"/>
    <hyperlink r:id="rId1012" ref="I777"/>
    <hyperlink r:id="rId1013" ref="B778"/>
    <hyperlink r:id="rId1014" ref="I778"/>
    <hyperlink r:id="rId1015" ref="B779"/>
    <hyperlink r:id="rId1016" ref="I779"/>
    <hyperlink r:id="rId1017" ref="B780"/>
    <hyperlink r:id="rId1018" ref="I780"/>
    <hyperlink r:id="rId1019" ref="B781"/>
    <hyperlink r:id="rId1020" ref="I781"/>
    <hyperlink r:id="rId1021" ref="B782"/>
    <hyperlink r:id="rId1022" ref="I782"/>
    <hyperlink r:id="rId1023" ref="B783"/>
    <hyperlink r:id="rId1024" ref="I783"/>
    <hyperlink r:id="rId1025" ref="B784"/>
    <hyperlink r:id="rId1026" ref="I784"/>
    <hyperlink r:id="rId1027" ref="B785"/>
    <hyperlink r:id="rId1028" ref="I785"/>
    <hyperlink r:id="rId1029" ref="B786"/>
    <hyperlink r:id="rId1030" ref="I786"/>
    <hyperlink r:id="rId1031" ref="B787"/>
    <hyperlink r:id="rId1032" ref="I787"/>
    <hyperlink r:id="rId1033" ref="B788"/>
    <hyperlink r:id="rId1034" ref="I788"/>
    <hyperlink r:id="rId1035" ref="B789"/>
    <hyperlink r:id="rId1036" ref="I789"/>
    <hyperlink r:id="rId1037" ref="B790"/>
    <hyperlink r:id="rId1038" ref="I790"/>
    <hyperlink r:id="rId1039" ref="B791"/>
    <hyperlink r:id="rId1040" ref="I791"/>
    <hyperlink r:id="rId1041" ref="B792"/>
    <hyperlink r:id="rId1042" ref="I792"/>
    <hyperlink r:id="rId1043" ref="B793"/>
    <hyperlink r:id="rId1044" ref="I793"/>
    <hyperlink r:id="rId1045" ref="B794"/>
    <hyperlink r:id="rId1046" ref="I794"/>
    <hyperlink r:id="rId1047" ref="B795"/>
    <hyperlink r:id="rId1048" ref="I795"/>
    <hyperlink r:id="rId1049" ref="B796"/>
    <hyperlink r:id="rId1050" ref="I796"/>
    <hyperlink r:id="rId1051" ref="B797"/>
    <hyperlink r:id="rId1052" ref="I797"/>
    <hyperlink r:id="rId1053" ref="B798"/>
    <hyperlink r:id="rId1054" ref="I798"/>
    <hyperlink r:id="rId1055" ref="B799"/>
    <hyperlink r:id="rId1056" ref="I799"/>
    <hyperlink r:id="rId1057" ref="B800"/>
    <hyperlink r:id="rId1058" ref="I800"/>
    <hyperlink r:id="rId1059" ref="B801"/>
    <hyperlink r:id="rId1060" ref="I801"/>
    <hyperlink r:id="rId1061" ref="B802"/>
    <hyperlink r:id="rId1062" ref="I802"/>
    <hyperlink r:id="rId1063" ref="B803"/>
    <hyperlink r:id="rId1064" ref="I803"/>
    <hyperlink r:id="rId1065" ref="B804"/>
    <hyperlink r:id="rId1066" ref="I804"/>
    <hyperlink r:id="rId1067" ref="B805"/>
    <hyperlink r:id="rId1068" ref="I805"/>
    <hyperlink r:id="rId1069" ref="B806"/>
    <hyperlink r:id="rId1070" ref="I806"/>
    <hyperlink r:id="rId1071" ref="B807"/>
    <hyperlink r:id="rId1072" ref="I807"/>
    <hyperlink r:id="rId1073" ref="B808"/>
    <hyperlink r:id="rId1074" ref="I808"/>
    <hyperlink r:id="rId1075" ref="B809"/>
    <hyperlink r:id="rId1076" ref="I809"/>
    <hyperlink r:id="rId1077" ref="B810"/>
    <hyperlink r:id="rId1078" ref="I810"/>
    <hyperlink r:id="rId1079" ref="B811"/>
    <hyperlink r:id="rId1080" ref="I811"/>
    <hyperlink r:id="rId1081" ref="B812"/>
    <hyperlink r:id="rId1082" ref="I812"/>
    <hyperlink r:id="rId1083" ref="B813"/>
    <hyperlink r:id="rId1084" ref="I813"/>
    <hyperlink r:id="rId1085" ref="B814"/>
    <hyperlink r:id="rId1086" ref="I814"/>
    <hyperlink r:id="rId1087" ref="B815"/>
    <hyperlink r:id="rId1088" ref="I815"/>
    <hyperlink r:id="rId1089" ref="B816"/>
    <hyperlink r:id="rId1090" ref="I816"/>
    <hyperlink r:id="rId1091" ref="B817"/>
    <hyperlink r:id="rId1092" ref="I817"/>
    <hyperlink r:id="rId1093" ref="B818"/>
    <hyperlink r:id="rId1094" ref="I818"/>
    <hyperlink r:id="rId1095" ref="B819"/>
    <hyperlink r:id="rId1096" ref="I819"/>
    <hyperlink r:id="rId1097" ref="B820"/>
    <hyperlink r:id="rId1098" ref="I820"/>
    <hyperlink r:id="rId1099" ref="B821"/>
    <hyperlink r:id="rId1100" ref="I821"/>
    <hyperlink r:id="rId1101" ref="B822"/>
    <hyperlink r:id="rId1102" ref="I822"/>
    <hyperlink r:id="rId1103" ref="B823"/>
    <hyperlink r:id="rId1104" ref="I823"/>
    <hyperlink r:id="rId1105" ref="B824"/>
    <hyperlink r:id="rId1106" ref="B825"/>
    <hyperlink r:id="rId1107" ref="I825"/>
    <hyperlink r:id="rId1108" ref="B826"/>
    <hyperlink r:id="rId1109" ref="I826"/>
    <hyperlink r:id="rId1110" ref="B827"/>
    <hyperlink r:id="rId1111" ref="I827"/>
    <hyperlink r:id="rId1112" ref="B828"/>
    <hyperlink r:id="rId1113" ref="I828"/>
    <hyperlink r:id="rId1114" ref="B829"/>
    <hyperlink r:id="rId1115" ref="I829"/>
    <hyperlink r:id="rId1116" ref="B830"/>
    <hyperlink r:id="rId1117" ref="I830"/>
    <hyperlink r:id="rId1118" ref="B831"/>
    <hyperlink r:id="rId1119" ref="I831"/>
    <hyperlink r:id="rId1120" ref="B832"/>
    <hyperlink r:id="rId1121" ref="I832"/>
    <hyperlink r:id="rId1122" ref="B833"/>
    <hyperlink r:id="rId1123" ref="I833"/>
    <hyperlink r:id="rId1124" ref="B834"/>
    <hyperlink r:id="rId1125" ref="I834"/>
    <hyperlink r:id="rId1126" ref="B835"/>
    <hyperlink r:id="rId1127" ref="I835"/>
    <hyperlink r:id="rId1128" ref="B836"/>
    <hyperlink r:id="rId1129" ref="I836"/>
    <hyperlink r:id="rId1130" ref="B837"/>
    <hyperlink r:id="rId1131" ref="I837"/>
    <hyperlink r:id="rId1132" ref="B838"/>
    <hyperlink r:id="rId1133" ref="I838"/>
    <hyperlink r:id="rId1134" ref="B839"/>
    <hyperlink r:id="rId1135" ref="I839"/>
    <hyperlink r:id="rId1136" ref="B840"/>
    <hyperlink r:id="rId1137" ref="I840"/>
    <hyperlink r:id="rId1138" ref="B841"/>
    <hyperlink r:id="rId1139" ref="I841"/>
    <hyperlink r:id="rId1140" ref="B842"/>
    <hyperlink r:id="rId1141" ref="I842"/>
    <hyperlink r:id="rId1142" ref="B843"/>
    <hyperlink r:id="rId1143" ref="I843"/>
    <hyperlink r:id="rId1144" ref="B844"/>
    <hyperlink r:id="rId1145" ref="I844"/>
    <hyperlink r:id="rId1146" ref="B845"/>
    <hyperlink r:id="rId1147" ref="I845"/>
    <hyperlink r:id="rId1148" ref="B846"/>
    <hyperlink r:id="rId1149" ref="I846"/>
    <hyperlink r:id="rId1150" ref="B847"/>
    <hyperlink r:id="rId1151" ref="I847"/>
    <hyperlink r:id="rId1152" ref="B848"/>
    <hyperlink r:id="rId1153" ref="I848"/>
    <hyperlink r:id="rId1154" ref="B849"/>
    <hyperlink r:id="rId1155" ref="I849"/>
    <hyperlink r:id="rId1156" ref="B850"/>
    <hyperlink r:id="rId1157" ref="I850"/>
    <hyperlink r:id="rId1158" ref="B851"/>
    <hyperlink r:id="rId1159" ref="I851"/>
    <hyperlink r:id="rId1160" ref="B852"/>
    <hyperlink r:id="rId1161" ref="I852"/>
    <hyperlink r:id="rId1162" ref="B853"/>
    <hyperlink r:id="rId1163" ref="I853"/>
    <hyperlink r:id="rId1164" ref="B854"/>
    <hyperlink r:id="rId1165" ref="I854"/>
    <hyperlink r:id="rId1166" ref="B855"/>
    <hyperlink r:id="rId1167" ref="I855"/>
    <hyperlink r:id="rId1168" ref="B856"/>
    <hyperlink r:id="rId1169" ref="I856"/>
    <hyperlink r:id="rId1170" ref="B857"/>
    <hyperlink r:id="rId1171" ref="I857"/>
    <hyperlink r:id="rId1172" ref="B858"/>
    <hyperlink r:id="rId1173" ref="I858"/>
    <hyperlink r:id="rId1174" ref="B859"/>
    <hyperlink r:id="rId1175" ref="I859"/>
    <hyperlink r:id="rId1176" ref="B860"/>
    <hyperlink r:id="rId1177" ref="I860"/>
    <hyperlink r:id="rId1178" ref="B861"/>
    <hyperlink r:id="rId1179" ref="I861"/>
    <hyperlink r:id="rId1180" ref="B862"/>
    <hyperlink r:id="rId1181" ref="I862"/>
    <hyperlink r:id="rId1182" ref="B863"/>
    <hyperlink r:id="rId1183" ref="I863"/>
    <hyperlink r:id="rId1184" ref="B864"/>
    <hyperlink r:id="rId1185" ref="I864"/>
    <hyperlink r:id="rId1186" ref="B865"/>
    <hyperlink r:id="rId1187" ref="I865"/>
    <hyperlink r:id="rId1188" ref="B866"/>
    <hyperlink r:id="rId1189" ref="I866"/>
    <hyperlink r:id="rId1190" ref="B867"/>
    <hyperlink r:id="rId1191" ref="I867"/>
    <hyperlink r:id="rId1192" ref="B868"/>
    <hyperlink r:id="rId1193" ref="I868"/>
    <hyperlink r:id="rId1194" ref="B869"/>
    <hyperlink r:id="rId1195" ref="I869"/>
    <hyperlink r:id="rId1196" ref="B870"/>
    <hyperlink r:id="rId1197" ref="I870"/>
    <hyperlink r:id="rId1198" ref="B871"/>
    <hyperlink r:id="rId1199" ref="I871"/>
    <hyperlink r:id="rId1200" ref="B872"/>
    <hyperlink r:id="rId1201" ref="I872"/>
    <hyperlink r:id="rId1202" ref="B873"/>
    <hyperlink r:id="rId1203" ref="I873"/>
    <hyperlink r:id="rId1204" ref="B874"/>
    <hyperlink r:id="rId1205" ref="I874"/>
    <hyperlink r:id="rId1206" ref="B875"/>
    <hyperlink r:id="rId1207" ref="I875"/>
    <hyperlink r:id="rId1208" ref="B876"/>
    <hyperlink r:id="rId1209" ref="I876"/>
    <hyperlink r:id="rId1210" ref="B877"/>
    <hyperlink r:id="rId1211" ref="I877"/>
    <hyperlink r:id="rId1212" ref="B878"/>
    <hyperlink r:id="rId1213" ref="I878"/>
    <hyperlink r:id="rId1214" ref="B879"/>
    <hyperlink r:id="rId1215" ref="I879"/>
    <hyperlink r:id="rId1216" ref="B880"/>
    <hyperlink r:id="rId1217" ref="I880"/>
    <hyperlink r:id="rId1218" ref="B881"/>
    <hyperlink r:id="rId1219" ref="I881"/>
    <hyperlink r:id="rId1220" ref="B882"/>
    <hyperlink r:id="rId1221" ref="I882"/>
    <hyperlink r:id="rId1222" ref="B883"/>
    <hyperlink r:id="rId1223" ref="I883"/>
    <hyperlink r:id="rId1224" ref="B884"/>
    <hyperlink r:id="rId1225" ref="I884"/>
    <hyperlink r:id="rId1226" ref="B885"/>
    <hyperlink r:id="rId1227" ref="I885"/>
    <hyperlink r:id="rId1228" ref="B886"/>
    <hyperlink r:id="rId1229" ref="I886"/>
    <hyperlink r:id="rId1230" ref="B887"/>
    <hyperlink r:id="rId1231" ref="I887"/>
    <hyperlink r:id="rId1232" ref="B888"/>
    <hyperlink r:id="rId1233" ref="I888"/>
    <hyperlink r:id="rId1234" ref="B889"/>
    <hyperlink r:id="rId1235" ref="I889"/>
    <hyperlink r:id="rId1236" ref="B890"/>
    <hyperlink r:id="rId1237" ref="I890"/>
    <hyperlink r:id="rId1238" ref="B891"/>
    <hyperlink r:id="rId1239" ref="I891"/>
    <hyperlink r:id="rId1240" ref="B892"/>
    <hyperlink r:id="rId1241" ref="I892"/>
    <hyperlink r:id="rId1242" ref="B893"/>
    <hyperlink r:id="rId1243" ref="I893"/>
    <hyperlink r:id="rId1244" ref="B894"/>
    <hyperlink r:id="rId1245" ref="I894"/>
    <hyperlink r:id="rId1246" ref="B895"/>
    <hyperlink r:id="rId1247" ref="I895"/>
    <hyperlink r:id="rId1248" ref="B896"/>
    <hyperlink r:id="rId1249" ref="I896"/>
    <hyperlink r:id="rId1250" ref="B897"/>
    <hyperlink r:id="rId1251" ref="I897"/>
    <hyperlink r:id="rId1252" ref="B898"/>
    <hyperlink r:id="rId1253" ref="I898"/>
    <hyperlink r:id="rId1254" ref="B899"/>
    <hyperlink r:id="rId1255" ref="I899"/>
    <hyperlink r:id="rId1256" ref="B900"/>
    <hyperlink r:id="rId1257" ref="I900"/>
    <hyperlink r:id="rId1258" ref="B901"/>
    <hyperlink r:id="rId1259" ref="I901"/>
    <hyperlink r:id="rId1260" ref="B902"/>
    <hyperlink r:id="rId1261" ref="I902"/>
    <hyperlink r:id="rId1262" ref="B903"/>
    <hyperlink r:id="rId1263" ref="I903"/>
    <hyperlink r:id="rId1264" ref="B904"/>
    <hyperlink r:id="rId1265" ref="I904"/>
    <hyperlink r:id="rId1266" ref="B905"/>
    <hyperlink r:id="rId1267" ref="I905"/>
    <hyperlink r:id="rId1268" ref="B906"/>
    <hyperlink r:id="rId1269" ref="I906"/>
    <hyperlink r:id="rId1270" ref="B907"/>
    <hyperlink r:id="rId1271" ref="I907"/>
    <hyperlink r:id="rId1272" ref="B908"/>
    <hyperlink r:id="rId1273" ref="I908"/>
    <hyperlink r:id="rId1274" ref="B909"/>
    <hyperlink r:id="rId1275" ref="I909"/>
    <hyperlink r:id="rId1276" ref="B910"/>
    <hyperlink r:id="rId1277" ref="I910"/>
    <hyperlink r:id="rId1278" ref="B911"/>
    <hyperlink r:id="rId1279" ref="I911"/>
    <hyperlink r:id="rId1280" ref="B912"/>
    <hyperlink r:id="rId1281" ref="I912"/>
    <hyperlink r:id="rId1282" ref="B913"/>
    <hyperlink r:id="rId1283" ref="I913"/>
    <hyperlink r:id="rId1284" ref="B914"/>
    <hyperlink r:id="rId1285" ref="I914"/>
    <hyperlink r:id="rId1286" ref="B915"/>
    <hyperlink r:id="rId1287" ref="I915"/>
    <hyperlink r:id="rId1288" ref="B916"/>
    <hyperlink r:id="rId1289" ref="I916"/>
    <hyperlink r:id="rId1290" ref="B917"/>
    <hyperlink r:id="rId1291" ref="I917"/>
    <hyperlink r:id="rId1292" ref="B918"/>
    <hyperlink r:id="rId1293" ref="I918"/>
    <hyperlink r:id="rId1294" ref="B919"/>
    <hyperlink r:id="rId1295" ref="I919"/>
    <hyperlink r:id="rId1296" ref="B920"/>
    <hyperlink r:id="rId1297" ref="I920"/>
    <hyperlink r:id="rId1298" ref="B921"/>
    <hyperlink r:id="rId1299" ref="I921"/>
    <hyperlink r:id="rId1300" ref="B922"/>
    <hyperlink r:id="rId1301" ref="I922"/>
    <hyperlink r:id="rId1302" ref="B923"/>
    <hyperlink r:id="rId1303" ref="I923"/>
    <hyperlink r:id="rId1304" ref="B924"/>
    <hyperlink r:id="rId1305" ref="I924"/>
    <hyperlink r:id="rId1306" ref="B925"/>
    <hyperlink r:id="rId1307" ref="I925"/>
    <hyperlink r:id="rId1308" ref="B926"/>
    <hyperlink r:id="rId1309" ref="I926"/>
    <hyperlink r:id="rId1310" ref="B927"/>
    <hyperlink r:id="rId1311" ref="I927"/>
    <hyperlink r:id="rId1312" ref="B928"/>
    <hyperlink r:id="rId1313" ref="I928"/>
    <hyperlink r:id="rId1314" ref="B929"/>
    <hyperlink r:id="rId1315" ref="I929"/>
    <hyperlink r:id="rId1316" ref="B930"/>
    <hyperlink r:id="rId1317" ref="I930"/>
    <hyperlink r:id="rId1318" ref="B931"/>
    <hyperlink r:id="rId1319" ref="I931"/>
    <hyperlink r:id="rId1320" ref="B932"/>
    <hyperlink r:id="rId1321" ref="I932"/>
    <hyperlink r:id="rId1322" ref="B933"/>
    <hyperlink r:id="rId1323" ref="I933"/>
    <hyperlink r:id="rId1324" ref="B934"/>
    <hyperlink r:id="rId1325" ref="I934"/>
    <hyperlink r:id="rId1326" ref="B935"/>
    <hyperlink r:id="rId1327" ref="I935"/>
    <hyperlink r:id="rId1328" ref="B936"/>
    <hyperlink r:id="rId1329" ref="I936"/>
    <hyperlink r:id="rId1330" ref="B937"/>
    <hyperlink r:id="rId1331" ref="I937"/>
    <hyperlink r:id="rId1332" ref="B938"/>
    <hyperlink r:id="rId1333" ref="I938"/>
    <hyperlink r:id="rId1334" ref="B939"/>
    <hyperlink r:id="rId1335" ref="I939"/>
    <hyperlink r:id="rId1336" ref="B940"/>
    <hyperlink r:id="rId1337" ref="I940"/>
    <hyperlink r:id="rId1338" ref="B941"/>
    <hyperlink r:id="rId1339" ref="I941"/>
    <hyperlink r:id="rId1340" ref="B942"/>
    <hyperlink r:id="rId1341" ref="I942"/>
    <hyperlink r:id="rId1342" ref="B943"/>
    <hyperlink r:id="rId1343" ref="I943"/>
    <hyperlink r:id="rId1344" ref="B944"/>
    <hyperlink r:id="rId1345" ref="I944"/>
    <hyperlink r:id="rId1346" ref="B945"/>
    <hyperlink r:id="rId1347" ref="I945"/>
    <hyperlink r:id="rId1348" ref="B946"/>
    <hyperlink r:id="rId1349" ref="I946"/>
    <hyperlink r:id="rId1350" ref="B947"/>
    <hyperlink r:id="rId1351" ref="I947"/>
    <hyperlink r:id="rId1352" ref="B948"/>
    <hyperlink r:id="rId1353" ref="I948"/>
    <hyperlink r:id="rId1354" ref="B949"/>
    <hyperlink r:id="rId1355" ref="I949"/>
    <hyperlink r:id="rId1356" ref="B950"/>
    <hyperlink r:id="rId1357" ref="I950"/>
    <hyperlink r:id="rId1358" ref="B951"/>
    <hyperlink r:id="rId1359" ref="I951"/>
    <hyperlink r:id="rId1360" ref="B952"/>
    <hyperlink r:id="rId1361" ref="I952"/>
    <hyperlink r:id="rId1362" ref="B953"/>
    <hyperlink r:id="rId1363" ref="I953"/>
    <hyperlink r:id="rId1364" ref="B954"/>
    <hyperlink r:id="rId1365" ref="I954"/>
    <hyperlink r:id="rId1366" ref="B955"/>
    <hyperlink r:id="rId1367" ref="I955"/>
    <hyperlink r:id="rId1368" ref="B956"/>
    <hyperlink r:id="rId1369" ref="I956"/>
    <hyperlink r:id="rId1370" ref="B957"/>
    <hyperlink r:id="rId1371" ref="I957"/>
    <hyperlink r:id="rId1372" ref="B958"/>
    <hyperlink r:id="rId1373" ref="I958"/>
    <hyperlink r:id="rId1374" ref="B959"/>
    <hyperlink r:id="rId1375" ref="I959"/>
    <hyperlink r:id="rId1376" ref="B960"/>
    <hyperlink r:id="rId1377" ref="I960"/>
    <hyperlink r:id="rId1378" ref="B961"/>
    <hyperlink r:id="rId1379" ref="I961"/>
    <hyperlink r:id="rId1380" ref="B962"/>
    <hyperlink r:id="rId1381" ref="I962"/>
    <hyperlink r:id="rId1382" ref="B963"/>
    <hyperlink r:id="rId1383" ref="I963"/>
    <hyperlink r:id="rId1384" ref="B964"/>
    <hyperlink r:id="rId1385" ref="I964"/>
    <hyperlink r:id="rId1386" ref="B965"/>
    <hyperlink r:id="rId1387" ref="I965"/>
    <hyperlink r:id="rId1388" ref="B966"/>
    <hyperlink r:id="rId1389" ref="I966"/>
    <hyperlink r:id="rId1390" ref="B967"/>
    <hyperlink r:id="rId1391" ref="I967"/>
    <hyperlink r:id="rId1392" ref="B968"/>
    <hyperlink r:id="rId1393" ref="I968"/>
    <hyperlink r:id="rId1394" ref="B969"/>
    <hyperlink r:id="rId1395" ref="I969"/>
    <hyperlink r:id="rId1396" ref="B970"/>
    <hyperlink r:id="rId1397" ref="I970"/>
    <hyperlink r:id="rId1398" ref="B971"/>
    <hyperlink r:id="rId1399" ref="I971"/>
    <hyperlink r:id="rId1400" ref="B972"/>
    <hyperlink r:id="rId1401" ref="I972"/>
    <hyperlink r:id="rId1402" ref="B973"/>
    <hyperlink r:id="rId1403" ref="I973"/>
    <hyperlink r:id="rId1404" ref="B974"/>
    <hyperlink r:id="rId1405" ref="I974"/>
    <hyperlink r:id="rId1406" ref="B975"/>
    <hyperlink r:id="rId1407" ref="I975"/>
    <hyperlink r:id="rId1408" ref="B976"/>
    <hyperlink r:id="rId1409" ref="I976"/>
    <hyperlink r:id="rId1410" ref="B977"/>
    <hyperlink r:id="rId1411" ref="I977"/>
    <hyperlink r:id="rId1412" ref="B978"/>
    <hyperlink r:id="rId1413" ref="I978"/>
    <hyperlink r:id="rId1414" ref="B979"/>
    <hyperlink r:id="rId1415" ref="I979"/>
    <hyperlink r:id="rId1416" ref="B980"/>
    <hyperlink r:id="rId1417" ref="I980"/>
    <hyperlink r:id="rId1418" ref="B981"/>
    <hyperlink r:id="rId1419" ref="I981"/>
    <hyperlink r:id="rId1420" ref="B982"/>
    <hyperlink r:id="rId1421" ref="I982"/>
    <hyperlink r:id="rId1422" ref="B983"/>
    <hyperlink r:id="rId1423" ref="I983"/>
    <hyperlink r:id="rId1424" ref="B984"/>
    <hyperlink r:id="rId1425" ref="I984"/>
    <hyperlink r:id="rId1426" ref="B985"/>
    <hyperlink r:id="rId1427" ref="I985"/>
    <hyperlink r:id="rId1428" ref="B986"/>
    <hyperlink r:id="rId1429" ref="I986"/>
    <hyperlink r:id="rId1430" ref="B987"/>
    <hyperlink r:id="rId1431" ref="I987"/>
    <hyperlink r:id="rId1432" ref="B988"/>
    <hyperlink r:id="rId1433" ref="I988"/>
    <hyperlink r:id="rId1434" ref="B989"/>
    <hyperlink r:id="rId1435" ref="I989"/>
    <hyperlink r:id="rId1436" ref="B990"/>
    <hyperlink r:id="rId1437" ref="I990"/>
    <hyperlink r:id="rId1438" ref="B991"/>
    <hyperlink r:id="rId1439" ref="I991"/>
    <hyperlink r:id="rId1440" ref="B992"/>
    <hyperlink r:id="rId1441" ref="I992"/>
    <hyperlink r:id="rId1442" ref="B993"/>
    <hyperlink r:id="rId1443" ref="I993"/>
    <hyperlink r:id="rId1444" ref="B994"/>
    <hyperlink r:id="rId1445" ref="I994"/>
    <hyperlink r:id="rId1446" ref="B995"/>
    <hyperlink r:id="rId1447" ref="I995"/>
    <hyperlink r:id="rId1448" ref="B996"/>
    <hyperlink r:id="rId1449" ref="I996"/>
    <hyperlink r:id="rId1450" ref="B997"/>
    <hyperlink r:id="rId1451" ref="I997"/>
    <hyperlink r:id="rId1452" ref="B998"/>
    <hyperlink r:id="rId1453" ref="I998"/>
    <hyperlink r:id="rId1454" ref="B999"/>
    <hyperlink r:id="rId1455" ref="I999"/>
    <hyperlink r:id="rId1456" ref="B1000"/>
    <hyperlink r:id="rId1457" ref="I1000"/>
    <hyperlink r:id="rId1458" ref="B1001"/>
    <hyperlink r:id="rId1459" ref="I1001"/>
    <hyperlink r:id="rId1460" ref="B1002"/>
    <hyperlink r:id="rId1461" ref="I1002"/>
    <hyperlink r:id="rId1462" ref="B1003"/>
    <hyperlink r:id="rId1463" ref="I1003"/>
    <hyperlink r:id="rId1464" ref="B1004"/>
    <hyperlink r:id="rId1465" ref="I1004"/>
    <hyperlink r:id="rId1466" ref="B1005"/>
    <hyperlink r:id="rId1467" ref="I1005"/>
    <hyperlink r:id="rId1468" ref="B1006"/>
    <hyperlink r:id="rId1469" ref="I1006"/>
    <hyperlink r:id="rId1470" ref="B1007"/>
    <hyperlink r:id="rId1471" ref="I1007"/>
    <hyperlink r:id="rId1472" ref="B1008"/>
    <hyperlink r:id="rId1473" ref="I1008"/>
    <hyperlink r:id="rId1474" ref="B1009"/>
    <hyperlink r:id="rId1475" ref="I1009"/>
    <hyperlink r:id="rId1476" ref="B1010"/>
    <hyperlink r:id="rId1477" ref="I1010"/>
    <hyperlink r:id="rId1478" ref="B1011"/>
    <hyperlink r:id="rId1479" ref="I1011"/>
    <hyperlink r:id="rId1480" ref="B1012"/>
    <hyperlink r:id="rId1481" ref="I1012"/>
    <hyperlink r:id="rId1482" ref="B1013"/>
    <hyperlink r:id="rId1483" ref="I1013"/>
    <hyperlink r:id="rId1484" ref="B1014"/>
    <hyperlink r:id="rId1485" ref="I1014"/>
    <hyperlink r:id="rId1486" ref="B1015"/>
    <hyperlink r:id="rId1487" ref="I1015"/>
    <hyperlink r:id="rId1488" ref="B1016"/>
    <hyperlink r:id="rId1489" ref="I1016"/>
    <hyperlink r:id="rId1490" ref="B1017"/>
    <hyperlink r:id="rId1491" ref="I1017"/>
    <hyperlink r:id="rId1492" ref="B1018"/>
    <hyperlink r:id="rId1493" ref="I1018"/>
    <hyperlink r:id="rId1494" ref="B1019"/>
    <hyperlink r:id="rId1495" ref="I1019"/>
    <hyperlink r:id="rId1496" ref="B1020"/>
    <hyperlink r:id="rId1497" ref="I1020"/>
    <hyperlink r:id="rId1498" ref="B1021"/>
    <hyperlink r:id="rId1499" ref="I1021"/>
    <hyperlink r:id="rId1500" ref="B1022"/>
    <hyperlink r:id="rId1501" ref="I1022"/>
    <hyperlink r:id="rId1502" ref="B1023"/>
    <hyperlink r:id="rId1503" ref="I1023"/>
    <hyperlink r:id="rId1504" ref="B1024"/>
    <hyperlink r:id="rId1505" ref="I1024"/>
    <hyperlink r:id="rId1506" ref="B1025"/>
    <hyperlink r:id="rId1507" ref="I1025"/>
    <hyperlink r:id="rId1508" ref="B1026"/>
    <hyperlink r:id="rId1509" ref="I1026"/>
    <hyperlink r:id="rId1510" ref="B1027"/>
    <hyperlink r:id="rId1511" ref="I1027"/>
    <hyperlink r:id="rId1512" ref="B1028"/>
    <hyperlink r:id="rId1513" ref="I1028"/>
    <hyperlink r:id="rId1514" ref="B1029"/>
    <hyperlink r:id="rId1515" ref="I1029"/>
    <hyperlink r:id="rId1516" ref="B1030"/>
    <hyperlink r:id="rId1517" ref="I1030"/>
    <hyperlink r:id="rId1518" ref="B1031"/>
    <hyperlink r:id="rId1519" ref="I1031"/>
    <hyperlink r:id="rId1520" ref="B1032"/>
    <hyperlink r:id="rId1521" ref="I1032"/>
    <hyperlink r:id="rId1522" ref="B1033"/>
    <hyperlink r:id="rId1523" ref="I1033"/>
    <hyperlink r:id="rId1524" ref="B1034"/>
    <hyperlink r:id="rId1525" ref="I1034"/>
    <hyperlink r:id="rId1526" ref="B1035"/>
    <hyperlink r:id="rId1527" ref="I1035"/>
    <hyperlink r:id="rId1528" ref="B1036"/>
    <hyperlink r:id="rId1529" ref="I1036"/>
    <hyperlink r:id="rId1530" ref="B1196"/>
    <hyperlink r:id="rId1531" ref="B1467"/>
    <hyperlink r:id="rId1532" ref="B1469"/>
    <hyperlink r:id="rId1533" ref="B1470"/>
    <hyperlink r:id="rId1534" ref="I1470"/>
    <hyperlink r:id="rId1535" ref="B1471"/>
    <hyperlink r:id="rId1536" ref="I1471"/>
    <hyperlink r:id="rId1537" ref="B1472"/>
    <hyperlink r:id="rId1538" ref="I1472"/>
    <hyperlink r:id="rId1539" ref="B1473"/>
    <hyperlink r:id="rId1540" ref="I1473"/>
    <hyperlink r:id="rId1541" ref="B1474"/>
    <hyperlink r:id="rId1542" ref="B1475"/>
    <hyperlink r:id="rId1543" ref="I1475"/>
    <hyperlink r:id="rId1544" ref="B1476"/>
    <hyperlink r:id="rId1545" ref="I1476"/>
    <hyperlink r:id="rId1546" ref="B1477"/>
    <hyperlink r:id="rId1547" ref="I1477"/>
    <hyperlink r:id="rId1548" ref="B1478"/>
    <hyperlink r:id="rId1549" ref="I1478"/>
    <hyperlink r:id="rId1550" ref="B1479"/>
    <hyperlink r:id="rId1551" ref="I1479"/>
    <hyperlink r:id="rId1552" ref="B1480"/>
    <hyperlink r:id="rId1553" ref="B1481"/>
    <hyperlink r:id="rId1554" ref="B1482"/>
    <hyperlink r:id="rId1555" ref="I1482"/>
    <hyperlink r:id="rId1556" ref="B1483"/>
    <hyperlink r:id="rId1557" ref="B1485"/>
    <hyperlink r:id="rId1558" ref="B1486"/>
    <hyperlink r:id="rId1559" ref="B1487"/>
    <hyperlink r:id="rId1560" ref="B1488"/>
    <hyperlink r:id="rId1561" ref="B1489"/>
    <hyperlink r:id="rId1562" ref="B1490"/>
    <hyperlink r:id="rId1563" ref="B1491"/>
    <hyperlink r:id="rId1564" ref="B1492"/>
    <hyperlink r:id="rId1565" ref="I1492"/>
    <hyperlink r:id="rId1566" ref="B1493"/>
    <hyperlink r:id="rId1567" ref="B1495"/>
    <hyperlink r:id="rId1568" ref="I1495"/>
    <hyperlink r:id="rId1569" ref="B1496"/>
    <hyperlink r:id="rId1570" ref="B1497"/>
    <hyperlink r:id="rId1571" ref="I1497"/>
    <hyperlink r:id="rId1572" ref="B1500"/>
    <hyperlink r:id="rId1573" ref="B1514"/>
    <hyperlink r:id="rId1574" ref="I1514"/>
    <hyperlink r:id="rId1575" ref="B1515"/>
    <hyperlink r:id="rId1576" ref="I1515"/>
    <hyperlink r:id="rId1577" ref="B1516"/>
    <hyperlink r:id="rId1578" ref="I1516"/>
    <hyperlink r:id="rId1579" ref="B1518"/>
    <hyperlink r:id="rId1580" ref="B1521"/>
    <hyperlink r:id="rId1581" ref="I1521"/>
    <hyperlink r:id="rId1582" ref="B1522"/>
  </hyperlinks>
  <drawing r:id="rId158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05496"/>
    <pageSetUpPr/>
  </sheetPr>
  <sheetViews>
    <sheetView workbookViewId="0"/>
  </sheetViews>
  <sheetFormatPr customHeight="1" defaultColWidth="14.43" defaultRowHeight="15.0"/>
  <cols>
    <col customWidth="1" min="1" max="1" width="24.71"/>
    <col customWidth="1" min="2" max="2" width="43.86"/>
    <col customWidth="1" min="3" max="26" width="9.14"/>
  </cols>
  <sheetData>
    <row r="1" ht="25.5" customHeight="1">
      <c r="A1" s="251" t="s">
        <v>2507</v>
      </c>
      <c r="B1" s="252"/>
    </row>
    <row r="3">
      <c r="A3" s="253" t="s">
        <v>2508</v>
      </c>
      <c r="B3" s="254">
        <v>1563.0</v>
      </c>
    </row>
    <row r="5">
      <c r="A5" s="255" t="s">
        <v>2509</v>
      </c>
      <c r="B5" s="256" t="str">
        <f t="array" ref="B5">IF($B$3="","",IFNA(_xlfn.XLOOKUP($B$3,NEW!$A:$A,NEW!$C:$C),"Not found"))</f>
        <v>JIM BUTLER</v>
      </c>
    </row>
    <row r="6">
      <c r="A6" s="255" t="s">
        <v>18</v>
      </c>
      <c r="B6" s="256" t="str">
        <f t="array" ref="B6">IF($B$3="","",IFNA(_xlfn.XLOOKUP($B$3,NEW!$A:$A,NEW!$B:$B),"Not found"))</f>
        <v>ORDER COMPLETED</v>
      </c>
    </row>
    <row r="7">
      <c r="A7" s="255" t="s">
        <v>2510</v>
      </c>
      <c r="B7" s="256" t="str">
        <f t="array" ref="B7">IF($B$3="","",IFNA(_xlfn.XLOOKUP($B$3,NEW!$A:$A,NEW!$D:$D),"Not found"))</f>
        <v>RESIDENTIAL</v>
      </c>
    </row>
    <row r="8">
      <c r="A8" s="255" t="s">
        <v>2511</v>
      </c>
      <c r="B8" s="257" t="str">
        <f t="array" ref="B8">IF($B$3="","",IFNA(_xlfn.XLOOKUP($B$3,NEW!$A:$A,NEW!$F:$F),"Not found"))</f>
        <v/>
      </c>
    </row>
    <row r="9">
      <c r="A9" s="255" t="s">
        <v>7</v>
      </c>
      <c r="B9" s="257">
        <f t="array" ref="B9">IF($B$3="","",IFNA(_xlfn.XLOOKUP($B$3,NEW!$A:$A,NEW!$G:$G),"Not found"))</f>
        <v>46169</v>
      </c>
    </row>
    <row r="10">
      <c r="A10" s="255" t="s">
        <v>148</v>
      </c>
      <c r="B10" s="256" t="str">
        <f t="array" ref="B10">IF($B$3="","",IFNA(_xlfn.XLOOKUP($B$3,NEW!$A:$A,NEW!$H:$H),"Not found"))</f>
        <v/>
      </c>
    </row>
    <row r="11">
      <c r="A11" s="255" t="s">
        <v>2512</v>
      </c>
      <c r="B11" s="256" t="str">
        <f t="array" ref="B11">IF($B$3="","",IFNA(_xlfn.XLOOKUP($B$3,NEW!$A:$A,NEW!$I:$I),"Not found"))</f>
        <v/>
      </c>
    </row>
    <row r="12">
      <c r="A12" s="258" t="s">
        <v>2513</v>
      </c>
      <c r="B12" s="259"/>
    </row>
    <row r="13">
      <c r="A13" s="255" t="s">
        <v>14</v>
      </c>
      <c r="B13" s="260" t="str">
        <f t="array" ref="B13">IF($B$3="","",IFNA(_xlfn.XLOOKUP($B$3,NEW!$A:$A,NEW!$J:$J),"Not found"))</f>
        <v>NOT STARTED</v>
      </c>
    </row>
    <row r="14">
      <c r="A14" s="255" t="s">
        <v>15</v>
      </c>
      <c r="B14" s="260" t="str">
        <f t="array" ref="B14">IF($B$3="","",IFNA(_xlfn.XLOOKUP($B$3,NEW!$A:$A,NEW!$K:$K),"Not found"))</f>
        <v>NOT STARTED</v>
      </c>
    </row>
    <row r="15">
      <c r="A15" s="255" t="s">
        <v>16</v>
      </c>
      <c r="B15" s="260" t="str">
        <f t="array" ref="B15">IF($B$3="","",IFNA(_xlfn.XLOOKUP($B$3,NEW!$A:$A,NEW!$L:$L),"Not found"))</f>
        <v>NOT STARTED</v>
      </c>
    </row>
    <row r="16">
      <c r="A16" s="255" t="s">
        <v>8</v>
      </c>
      <c r="B16" s="260" t="str">
        <f t="array" ref="B16">IF($B$3="","",IFNA(_xlfn.XLOOKUP($B$3,NEW!$A:$A,NEW!$M:$M),"Not found"))</f>
        <v>NOT REQUIRED</v>
      </c>
    </row>
    <row r="17">
      <c r="A17" s="255" t="s">
        <v>2514</v>
      </c>
      <c r="B17" s="260" t="str">
        <f t="array" ref="B17">IF($B$3="","",IFNA(_xlfn.XLOOKUP($B$3,NEW!$A:$A,NEW!$N:$N),"Not found"))</f>
        <v>NOT REQUIRED</v>
      </c>
    </row>
    <row r="18">
      <c r="A18" s="255" t="s">
        <v>2515</v>
      </c>
      <c r="B18" s="260" t="str">
        <f t="array" ref="B18">IF($B$3="","",IFNA(_xlfn.XLOOKUP($B$3,NEW!$A:$A,NEW!$O:$O),"Not found"))</f>
        <v>NOT REQUIRED</v>
      </c>
    </row>
    <row r="19">
      <c r="A19" s="255" t="s">
        <v>2516</v>
      </c>
      <c r="B19" s="260" t="str">
        <f t="array" ref="B19">IF($B$3="","",IFNA(_xlfn.XLOOKUP($B$3,NEW!$A:$A,NEW!$P:$P),"Not found"))</f>
        <v>NOT REQUIRED</v>
      </c>
    </row>
    <row r="20">
      <c r="A20" s="255" t="s">
        <v>2517</v>
      </c>
      <c r="B20" s="260" t="str">
        <f t="array" ref="B20">IF($B$3="","",IFNA(_xlfn.XLOOKUP($B$3,NEW!$A:$A,NEW!$Q:$Q),"Not found"))</f>
        <v>NOT REQUIRED</v>
      </c>
    </row>
    <row r="21" ht="15.75" customHeight="1">
      <c r="A21" s="255" t="s">
        <v>2518</v>
      </c>
      <c r="B21" s="260" t="str">
        <f t="array" ref="B21">IF($B$3="","",IFNA(_xlfn.XLOOKUP($B$3,NEW!$A:$A,NEW!$R:$R),"Not found"))</f>
        <v>NOT REQUIRED</v>
      </c>
    </row>
    <row r="22" ht="15.75" customHeight="1">
      <c r="A22" s="258" t="s">
        <v>2520</v>
      </c>
      <c r="B22" s="259"/>
    </row>
    <row r="23" ht="15.75" customHeight="1">
      <c r="A23" s="255" t="s">
        <v>2521</v>
      </c>
      <c r="B23" s="272">
        <f t="array" ref="B23">IF($B$3="","",IFNA(_xlfn.XLOOKUP($B$3,NEW!$A:$A,NEW!$S:$S),"Not found"))</f>
        <v>0</v>
      </c>
    </row>
    <row r="24" ht="15.75" customHeight="1">
      <c r="A24" s="255" t="s">
        <v>2522</v>
      </c>
      <c r="B24" s="272" t="str">
        <f t="array" ref="B24">IF($B$3="","",IFNA(_xlfn.XLOOKUP($B$3,NEW!$A:$A,NEW!$T:$T),"Not found"))</f>
        <v/>
      </c>
    </row>
    <row r="25" ht="15.75" customHeight="1">
      <c r="A25" s="255" t="s">
        <v>2523</v>
      </c>
      <c r="B25" s="272" t="str">
        <f t="array" ref="B25">IF($B$3="","",IFNA(_xlfn.XLOOKUP($B$3,NEW!$A:$A,NEW!$U:$U),"Not found"))</f>
        <v/>
      </c>
    </row>
    <row r="26" ht="15.75" customHeight="1">
      <c r="A26" s="255" t="s">
        <v>10</v>
      </c>
      <c r="B26" s="260" t="str">
        <f t="array" ref="B26">IF($B$3="","",IFNA(_xlfn.XLOOKUP($B$3,NEW!$A:$A,NEW!$Y:$Y),"Not found"))</f>
        <v>NOT REQUIRED</v>
      </c>
    </row>
    <row r="27" ht="15.75" customHeight="1">
      <c r="A27" s="255" t="s">
        <v>178</v>
      </c>
      <c r="B27" s="260" t="str">
        <f t="array" ref="B27">IF($B$3="","",IFNA(_xlfn.XLOOKUP($B$3,NEW!$A:$A,NEW!$Z:$Z),"Not found"))</f>
        <v>NOT REQUIRED</v>
      </c>
    </row>
    <row r="28" ht="15.75" customHeight="1">
      <c r="A28" s="255" t="s">
        <v>181</v>
      </c>
      <c r="B28" s="260" t="str">
        <f t="array" ref="B28">IF($B$3="","",IFNA(_xlfn.XLOOKUP($B$3,NEW!$A:$A,NEW!$AA:$AA),"Not found"))</f>
        <v>NOT REQUIRED</v>
      </c>
    </row>
    <row r="29" ht="15.75" customHeight="1">
      <c r="A29" s="255" t="s">
        <v>13</v>
      </c>
      <c r="B29" s="260" t="str">
        <f t="array" ref="B29">IF($B$3="","",IFNA(_xlfn.XLOOKUP($B$3,NEW!$A:$A,NEW!$AB:$AB),"Not found"))</f>
        <v>NOT REQUIRED</v>
      </c>
    </row>
    <row r="30" ht="15.75" customHeight="1">
      <c r="A30" s="255" t="s">
        <v>17</v>
      </c>
      <c r="B30" s="256" t="str">
        <f t="array" ref="B30">IF($B$3="","",IFNA(_xlfn.XLOOKUP($B$3,NEW!$A:$A,NEW!$AC:$AC),"Not found"))</f>
        <v>6720 N Whispering Hills Rd, Paradise Valley, AZ 85253</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conditionalFormatting sqref="B13:B21">
    <cfRule type="expression" dxfId="8" priority="1">
      <formula>B13="COMPLETED"</formula>
    </cfRule>
  </conditionalFormatting>
  <conditionalFormatting sqref="B13:B21">
    <cfRule type="expression" dxfId="9" priority="2">
      <formula>B13="IN PROGRESS"</formula>
    </cfRule>
  </conditionalFormatting>
  <conditionalFormatting sqref="B13:B21">
    <cfRule type="expression" dxfId="10" priority="3">
      <formula>B13="NOT STARTED"</formula>
    </cfRule>
  </conditionalFormatting>
  <conditionalFormatting sqref="B13:B21">
    <cfRule type="expression" dxfId="11" priority="4">
      <formula>B13="NOT REQUIRED"</formula>
    </cfRule>
  </conditionalFormatting>
  <dataValidations>
    <dataValidation type="list" allowBlank="1" showErrorMessage="1" sqref="B3">
      <formula1>NEW!$A$2:$A$1469</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43"/>
    <col customWidth="1" min="2" max="2" width="34.0"/>
    <col customWidth="1" min="3" max="3" width="12.29"/>
    <col customWidth="1" min="4" max="4" width="11.43"/>
    <col customWidth="1" min="5" max="5" width="12.29"/>
    <col customWidth="1" min="6" max="6" width="15.71"/>
    <col customWidth="1" min="7" max="7" width="12.29"/>
    <col customWidth="1" min="8" max="8" width="19.57"/>
    <col customWidth="1" hidden="1" min="9" max="9" width="16.57"/>
    <col customWidth="1" min="10" max="10" width="14.71"/>
    <col customWidth="1" min="11" max="11" width="20.29"/>
    <col customWidth="1" min="12" max="12" width="14.71"/>
    <col customWidth="1" hidden="1" min="13" max="13" width="14.71"/>
    <col customWidth="1" min="14" max="14" width="14.43"/>
    <col customWidth="1" hidden="1" min="15" max="15" width="21.43"/>
    <col customWidth="1" min="16" max="16" width="39.57"/>
    <col customWidth="1" min="17" max="26" width="11.43"/>
  </cols>
  <sheetData>
    <row r="1">
      <c r="A1" s="278" t="s">
        <v>1</v>
      </c>
      <c r="B1" s="278" t="s">
        <v>2</v>
      </c>
      <c r="C1" s="278" t="s">
        <v>19</v>
      </c>
      <c r="D1" s="278" t="s">
        <v>20</v>
      </c>
      <c r="E1" s="279" t="s">
        <v>2524</v>
      </c>
      <c r="F1" s="278" t="s">
        <v>7</v>
      </c>
      <c r="G1" s="279" t="s">
        <v>2525</v>
      </c>
      <c r="H1" s="278" t="s">
        <v>2526</v>
      </c>
      <c r="I1" s="278" t="s">
        <v>2527</v>
      </c>
      <c r="J1" s="278" t="s">
        <v>14</v>
      </c>
      <c r="K1" s="278" t="s">
        <v>15</v>
      </c>
      <c r="L1" s="278" t="s">
        <v>16</v>
      </c>
      <c r="M1" s="278" t="s">
        <v>2528</v>
      </c>
      <c r="N1" s="278" t="s">
        <v>8</v>
      </c>
      <c r="O1" s="278" t="s">
        <v>2529</v>
      </c>
      <c r="P1" s="278" t="s">
        <v>17</v>
      </c>
    </row>
    <row r="2">
      <c r="A2" s="280">
        <v>1.0</v>
      </c>
      <c r="B2" s="281" t="s">
        <v>2530</v>
      </c>
      <c r="C2" s="282">
        <v>44257.0</v>
      </c>
      <c r="D2" s="282">
        <v>44311.0</v>
      </c>
      <c r="E2" s="283">
        <f t="shared" ref="E2:E298" si="1">(D2-C2)/7</f>
        <v>7.714285714</v>
      </c>
      <c r="F2" s="284">
        <v>44524.0</v>
      </c>
      <c r="G2" s="283">
        <f t="shared" ref="G2:G298" si="2">IF(F2&gt;0,((F2-C2)/7),0)</f>
        <v>38.14285714</v>
      </c>
      <c r="H2" s="285" t="s">
        <v>641</v>
      </c>
      <c r="I2" s="286" t="s">
        <v>2531</v>
      </c>
      <c r="J2" s="286" t="s">
        <v>56</v>
      </c>
      <c r="K2" s="286" t="s">
        <v>56</v>
      </c>
      <c r="L2" s="286" t="s">
        <v>56</v>
      </c>
      <c r="M2" s="286" t="s">
        <v>56</v>
      </c>
      <c r="N2" s="286" t="s">
        <v>56</v>
      </c>
      <c r="O2" s="286"/>
      <c r="P2" s="244" t="s">
        <v>2532</v>
      </c>
    </row>
    <row r="3">
      <c r="A3" s="280">
        <v>2.0</v>
      </c>
      <c r="B3" s="281" t="s">
        <v>2533</v>
      </c>
      <c r="C3" s="282">
        <v>43884.0</v>
      </c>
      <c r="D3" s="282">
        <v>43926.0</v>
      </c>
      <c r="E3" s="283">
        <f t="shared" si="1"/>
        <v>6</v>
      </c>
      <c r="F3" s="285"/>
      <c r="G3" s="283">
        <f t="shared" si="2"/>
        <v>0</v>
      </c>
      <c r="H3" s="285" t="s">
        <v>641</v>
      </c>
      <c r="I3" s="285"/>
      <c r="J3" s="285" t="s">
        <v>78</v>
      </c>
      <c r="K3" s="285" t="s">
        <v>78</v>
      </c>
      <c r="L3" s="285" t="s">
        <v>56</v>
      </c>
      <c r="M3" s="285" t="s">
        <v>78</v>
      </c>
      <c r="N3" s="285" t="s">
        <v>28</v>
      </c>
      <c r="O3" s="285"/>
      <c r="P3" s="244" t="s">
        <v>675</v>
      </c>
    </row>
    <row r="4">
      <c r="A4" s="280">
        <v>4.0</v>
      </c>
      <c r="B4" s="281" t="s">
        <v>2535</v>
      </c>
      <c r="C4" s="282">
        <v>44276.0</v>
      </c>
      <c r="D4" s="282">
        <v>44333.0</v>
      </c>
      <c r="E4" s="283">
        <f t="shared" si="1"/>
        <v>8.142857143</v>
      </c>
      <c r="F4" s="284">
        <v>44341.0</v>
      </c>
      <c r="G4" s="283">
        <f t="shared" si="2"/>
        <v>9.285714286</v>
      </c>
      <c r="H4" s="285" t="s">
        <v>641</v>
      </c>
      <c r="I4" s="286"/>
      <c r="J4" s="286" t="s">
        <v>56</v>
      </c>
      <c r="K4" s="286" t="s">
        <v>56</v>
      </c>
      <c r="L4" s="286" t="s">
        <v>56</v>
      </c>
      <c r="M4" s="286" t="s">
        <v>56</v>
      </c>
      <c r="N4" s="286" t="s">
        <v>56</v>
      </c>
      <c r="O4" s="286" t="s">
        <v>2537</v>
      </c>
      <c r="P4" s="244" t="s">
        <v>2538</v>
      </c>
    </row>
    <row r="5">
      <c r="A5" s="280">
        <v>5.0</v>
      </c>
      <c r="B5" s="281" t="s">
        <v>2539</v>
      </c>
      <c r="C5" s="282">
        <v>44277.0</v>
      </c>
      <c r="D5" s="282">
        <v>44333.0</v>
      </c>
      <c r="E5" s="283">
        <f t="shared" si="1"/>
        <v>8</v>
      </c>
      <c r="F5" s="282">
        <v>44341.0</v>
      </c>
      <c r="G5" s="283">
        <f t="shared" si="2"/>
        <v>9.142857143</v>
      </c>
      <c r="H5" s="285" t="s">
        <v>641</v>
      </c>
      <c r="I5" s="285"/>
      <c r="J5" s="285" t="s">
        <v>56</v>
      </c>
      <c r="K5" s="285" t="s">
        <v>56</v>
      </c>
      <c r="L5" s="285" t="s">
        <v>56</v>
      </c>
      <c r="M5" s="285" t="s">
        <v>56</v>
      </c>
      <c r="N5" s="285" t="s">
        <v>56</v>
      </c>
      <c r="O5" s="285" t="s">
        <v>2540</v>
      </c>
      <c r="P5" s="244" t="s">
        <v>2541</v>
      </c>
    </row>
    <row r="6">
      <c r="A6" s="280">
        <v>6.0</v>
      </c>
      <c r="B6" s="281" t="s">
        <v>2542</v>
      </c>
      <c r="C6" s="282">
        <v>44279.0</v>
      </c>
      <c r="D6" s="282">
        <v>44335.0</v>
      </c>
      <c r="E6" s="283">
        <f t="shared" si="1"/>
        <v>8</v>
      </c>
      <c r="F6" s="284">
        <v>44343.0</v>
      </c>
      <c r="G6" s="283">
        <f t="shared" si="2"/>
        <v>9.142857143</v>
      </c>
      <c r="H6" s="285" t="s">
        <v>641</v>
      </c>
      <c r="I6" s="286"/>
      <c r="J6" s="286" t="s">
        <v>56</v>
      </c>
      <c r="K6" s="286" t="s">
        <v>56</v>
      </c>
      <c r="L6" s="286" t="s">
        <v>56</v>
      </c>
      <c r="M6" s="286" t="s">
        <v>56</v>
      </c>
      <c r="N6" s="286" t="s">
        <v>56</v>
      </c>
      <c r="O6" s="286" t="s">
        <v>2537</v>
      </c>
      <c r="P6" s="244" t="s">
        <v>2543</v>
      </c>
    </row>
    <row r="7">
      <c r="A7" s="280">
        <v>7.0</v>
      </c>
      <c r="B7" s="281" t="s">
        <v>2544</v>
      </c>
      <c r="C7" s="282">
        <v>44284.0</v>
      </c>
      <c r="D7" s="282">
        <v>44340.0</v>
      </c>
      <c r="E7" s="283">
        <f t="shared" si="1"/>
        <v>8</v>
      </c>
      <c r="F7" s="282">
        <v>44361.0</v>
      </c>
      <c r="G7" s="283">
        <f t="shared" si="2"/>
        <v>11</v>
      </c>
      <c r="H7" s="285" t="s">
        <v>641</v>
      </c>
      <c r="I7" s="285"/>
      <c r="J7" s="285" t="s">
        <v>56</v>
      </c>
      <c r="K7" s="285" t="s">
        <v>56</v>
      </c>
      <c r="L7" s="285" t="s">
        <v>56</v>
      </c>
      <c r="M7" s="285" t="s">
        <v>56</v>
      </c>
      <c r="N7" s="285" t="s">
        <v>56</v>
      </c>
      <c r="O7" s="285" t="s">
        <v>2537</v>
      </c>
      <c r="P7" s="244" t="s">
        <v>2545</v>
      </c>
    </row>
    <row r="8">
      <c r="A8" s="280">
        <v>9.0</v>
      </c>
      <c r="B8" s="281" t="s">
        <v>2547</v>
      </c>
      <c r="C8" s="282">
        <v>44284.0</v>
      </c>
      <c r="D8" s="282">
        <v>44340.0</v>
      </c>
      <c r="E8" s="283">
        <f t="shared" si="1"/>
        <v>8</v>
      </c>
      <c r="F8" s="284">
        <v>44352.0</v>
      </c>
      <c r="G8" s="283">
        <f t="shared" si="2"/>
        <v>9.714285714</v>
      </c>
      <c r="H8" s="285" t="s">
        <v>641</v>
      </c>
      <c r="I8" s="286"/>
      <c r="J8" s="286" t="s">
        <v>56</v>
      </c>
      <c r="K8" s="286" t="s">
        <v>56</v>
      </c>
      <c r="L8" s="286" t="s">
        <v>56</v>
      </c>
      <c r="M8" s="286" t="s">
        <v>56</v>
      </c>
      <c r="N8" s="286" t="s">
        <v>56</v>
      </c>
      <c r="O8" s="286" t="s">
        <v>2537</v>
      </c>
      <c r="P8" s="244" t="s">
        <v>2548</v>
      </c>
    </row>
    <row r="9">
      <c r="A9" s="280">
        <v>10.0</v>
      </c>
      <c r="B9" s="281" t="s">
        <v>2549</v>
      </c>
      <c r="C9" s="282">
        <v>44266.0</v>
      </c>
      <c r="D9" s="282">
        <v>44322.0</v>
      </c>
      <c r="E9" s="283">
        <f t="shared" si="1"/>
        <v>8</v>
      </c>
      <c r="F9" s="282">
        <v>44357.0</v>
      </c>
      <c r="G9" s="283">
        <f t="shared" si="2"/>
        <v>13</v>
      </c>
      <c r="H9" s="285" t="s">
        <v>641</v>
      </c>
      <c r="I9" s="285"/>
      <c r="J9" s="285" t="s">
        <v>56</v>
      </c>
      <c r="K9" s="285" t="s">
        <v>56</v>
      </c>
      <c r="L9" s="285" t="s">
        <v>56</v>
      </c>
      <c r="M9" s="285" t="s">
        <v>56</v>
      </c>
      <c r="N9" s="285" t="s">
        <v>56</v>
      </c>
      <c r="O9" s="285" t="s">
        <v>2537</v>
      </c>
      <c r="P9" s="244" t="s">
        <v>2550</v>
      </c>
    </row>
    <row r="10">
      <c r="A10" s="280">
        <v>11.0</v>
      </c>
      <c r="B10" s="281" t="s">
        <v>661</v>
      </c>
      <c r="C10" s="282">
        <v>44289.0</v>
      </c>
      <c r="D10" s="282">
        <v>44345.0</v>
      </c>
      <c r="E10" s="283">
        <f t="shared" si="1"/>
        <v>8</v>
      </c>
      <c r="F10" s="286"/>
      <c r="G10" s="283">
        <f t="shared" si="2"/>
        <v>0</v>
      </c>
      <c r="H10" s="285" t="s">
        <v>641</v>
      </c>
      <c r="I10" s="286"/>
      <c r="J10" s="286" t="s">
        <v>56</v>
      </c>
      <c r="K10" s="286" t="s">
        <v>56</v>
      </c>
      <c r="L10" s="286" t="s">
        <v>56</v>
      </c>
      <c r="M10" s="286" t="s">
        <v>56</v>
      </c>
      <c r="N10" s="286" t="s">
        <v>56</v>
      </c>
      <c r="O10" s="286"/>
      <c r="P10" s="244" t="s">
        <v>788</v>
      </c>
    </row>
    <row r="11">
      <c r="A11" s="280">
        <v>13.0</v>
      </c>
      <c r="B11" s="281" t="s">
        <v>2551</v>
      </c>
      <c r="C11" s="282">
        <v>44291.0</v>
      </c>
      <c r="D11" s="282">
        <v>44347.0</v>
      </c>
      <c r="E11" s="283">
        <f t="shared" si="1"/>
        <v>8</v>
      </c>
      <c r="F11" s="285"/>
      <c r="G11" s="283">
        <f t="shared" si="2"/>
        <v>0</v>
      </c>
      <c r="H11" s="285" t="s">
        <v>641</v>
      </c>
      <c r="I11" s="285"/>
      <c r="J11" s="285" t="s">
        <v>56</v>
      </c>
      <c r="K11" s="285" t="s">
        <v>56</v>
      </c>
      <c r="L11" s="285" t="s">
        <v>56</v>
      </c>
      <c r="M11" s="285" t="s">
        <v>56</v>
      </c>
      <c r="N11" s="285" t="s">
        <v>56</v>
      </c>
      <c r="O11" s="285"/>
      <c r="P11" s="244" t="s">
        <v>675</v>
      </c>
    </row>
    <row r="12">
      <c r="A12" s="280">
        <v>14.0</v>
      </c>
      <c r="B12" s="281" t="s">
        <v>2552</v>
      </c>
      <c r="C12" s="282">
        <v>44336.0</v>
      </c>
      <c r="D12" s="282">
        <v>44478.0</v>
      </c>
      <c r="E12" s="283">
        <f t="shared" si="1"/>
        <v>20.28571429</v>
      </c>
      <c r="F12" s="284">
        <v>44499.0</v>
      </c>
      <c r="G12" s="283">
        <f t="shared" si="2"/>
        <v>23.28571429</v>
      </c>
      <c r="H12" s="285" t="s">
        <v>641</v>
      </c>
      <c r="I12" s="286" t="s">
        <v>2553</v>
      </c>
      <c r="J12" s="286" t="s">
        <v>56</v>
      </c>
      <c r="K12" s="286" t="s">
        <v>56</v>
      </c>
      <c r="L12" s="286" t="s">
        <v>56</v>
      </c>
      <c r="M12" s="286" t="s">
        <v>78</v>
      </c>
      <c r="N12" s="286" t="s">
        <v>56</v>
      </c>
      <c r="O12" s="286"/>
      <c r="P12" s="244" t="s">
        <v>2554</v>
      </c>
    </row>
    <row r="13">
      <c r="A13" s="280">
        <v>15.0</v>
      </c>
      <c r="B13" s="281" t="s">
        <v>2555</v>
      </c>
      <c r="C13" s="282">
        <v>44336.0</v>
      </c>
      <c r="D13" s="282">
        <v>44511.0</v>
      </c>
      <c r="E13" s="283">
        <f t="shared" si="1"/>
        <v>25</v>
      </c>
      <c r="F13" s="285"/>
      <c r="G13" s="283">
        <f t="shared" si="2"/>
        <v>0</v>
      </c>
      <c r="H13" s="285" t="s">
        <v>641</v>
      </c>
      <c r="I13" s="285"/>
      <c r="J13" s="285" t="s">
        <v>56</v>
      </c>
      <c r="K13" s="285" t="s">
        <v>56</v>
      </c>
      <c r="L13" s="285" t="s">
        <v>28</v>
      </c>
      <c r="M13" s="285" t="s">
        <v>28</v>
      </c>
      <c r="N13" s="285" t="s">
        <v>191</v>
      </c>
      <c r="O13" s="285"/>
      <c r="P13" s="244" t="s">
        <v>2556</v>
      </c>
    </row>
    <row r="14">
      <c r="A14" s="280">
        <v>16.0</v>
      </c>
      <c r="B14" s="281" t="s">
        <v>2558</v>
      </c>
      <c r="C14" s="282">
        <v>44336.0</v>
      </c>
      <c r="D14" s="282">
        <v>44365.0</v>
      </c>
      <c r="E14" s="283">
        <f t="shared" si="1"/>
        <v>4.142857143</v>
      </c>
      <c r="F14" s="286"/>
      <c r="G14" s="283">
        <f t="shared" si="2"/>
        <v>0</v>
      </c>
      <c r="H14" s="285" t="s">
        <v>641</v>
      </c>
      <c r="I14" s="286"/>
      <c r="J14" s="286" t="s">
        <v>56</v>
      </c>
      <c r="K14" s="286" t="s">
        <v>56</v>
      </c>
      <c r="L14" s="286" t="s">
        <v>56</v>
      </c>
      <c r="M14" s="286" t="s">
        <v>28</v>
      </c>
      <c r="N14" s="286" t="s">
        <v>56</v>
      </c>
      <c r="O14" s="286"/>
      <c r="P14" s="244" t="s">
        <v>2559</v>
      </c>
    </row>
    <row r="15">
      <c r="A15" s="280">
        <v>17.0</v>
      </c>
      <c r="B15" s="281" t="s">
        <v>383</v>
      </c>
      <c r="C15" s="282">
        <v>44336.0</v>
      </c>
      <c r="D15" s="282">
        <v>44351.0</v>
      </c>
      <c r="E15" s="283">
        <f t="shared" si="1"/>
        <v>2.142857143</v>
      </c>
      <c r="F15" s="282">
        <v>44358.0</v>
      </c>
      <c r="G15" s="283">
        <f t="shared" si="2"/>
        <v>3.142857143</v>
      </c>
      <c r="H15" s="285" t="s">
        <v>641</v>
      </c>
      <c r="I15" s="285"/>
      <c r="J15" s="285" t="s">
        <v>56</v>
      </c>
      <c r="K15" s="285" t="s">
        <v>56</v>
      </c>
      <c r="L15" s="285" t="s">
        <v>56</v>
      </c>
      <c r="M15" s="285" t="s">
        <v>56</v>
      </c>
      <c r="N15" s="285" t="s">
        <v>56</v>
      </c>
      <c r="O15" s="288">
        <v>44785.0</v>
      </c>
      <c r="P15" s="244" t="s">
        <v>1035</v>
      </c>
    </row>
    <row r="16">
      <c r="A16" s="280">
        <v>18.0</v>
      </c>
      <c r="B16" s="281" t="s">
        <v>2561</v>
      </c>
      <c r="C16" s="282">
        <v>44336.0</v>
      </c>
      <c r="D16" s="282">
        <v>44439.0</v>
      </c>
      <c r="E16" s="283">
        <f t="shared" si="1"/>
        <v>14.71428571</v>
      </c>
      <c r="F16" s="286"/>
      <c r="G16" s="283">
        <f t="shared" si="2"/>
        <v>0</v>
      </c>
      <c r="H16" s="285" t="s">
        <v>641</v>
      </c>
      <c r="I16" s="286"/>
      <c r="J16" s="286" t="s">
        <v>56</v>
      </c>
      <c r="K16" s="286" t="s">
        <v>56</v>
      </c>
      <c r="L16" s="286" t="s">
        <v>56</v>
      </c>
      <c r="M16" s="286" t="s">
        <v>78</v>
      </c>
      <c r="N16" s="286" t="s">
        <v>56</v>
      </c>
      <c r="O16" s="286"/>
      <c r="P16" s="244" t="s">
        <v>2563</v>
      </c>
    </row>
    <row r="17">
      <c r="A17" s="280">
        <v>19.0</v>
      </c>
      <c r="B17" s="281" t="s">
        <v>2565</v>
      </c>
      <c r="C17" s="282">
        <v>44336.0</v>
      </c>
      <c r="D17" s="282">
        <v>44383.0</v>
      </c>
      <c r="E17" s="283">
        <f t="shared" si="1"/>
        <v>6.714285714</v>
      </c>
      <c r="F17" s="285"/>
      <c r="G17" s="283">
        <f t="shared" si="2"/>
        <v>0</v>
      </c>
      <c r="H17" s="285" t="s">
        <v>641</v>
      </c>
      <c r="I17" s="285"/>
      <c r="J17" s="285" t="s">
        <v>56</v>
      </c>
      <c r="K17" s="285" t="s">
        <v>56</v>
      </c>
      <c r="L17" s="285" t="s">
        <v>56</v>
      </c>
      <c r="M17" s="285" t="s">
        <v>28</v>
      </c>
      <c r="N17" s="285" t="s">
        <v>56</v>
      </c>
      <c r="O17" s="285"/>
      <c r="P17" s="244" t="s">
        <v>2566</v>
      </c>
    </row>
    <row r="18">
      <c r="A18" s="280">
        <v>20.0</v>
      </c>
      <c r="B18" s="281" t="s">
        <v>2567</v>
      </c>
      <c r="C18" s="282">
        <v>44295.0</v>
      </c>
      <c r="D18" s="282">
        <v>44351.0</v>
      </c>
      <c r="E18" s="283">
        <f t="shared" si="1"/>
        <v>8</v>
      </c>
      <c r="F18" s="284">
        <v>44365.0</v>
      </c>
      <c r="G18" s="283">
        <f t="shared" si="2"/>
        <v>10</v>
      </c>
      <c r="H18" s="285" t="s">
        <v>641</v>
      </c>
      <c r="I18" s="286"/>
      <c r="J18" s="286" t="s">
        <v>56</v>
      </c>
      <c r="K18" s="286" t="s">
        <v>56</v>
      </c>
      <c r="L18" s="286" t="s">
        <v>56</v>
      </c>
      <c r="M18" s="286" t="s">
        <v>56</v>
      </c>
      <c r="N18" s="286" t="s">
        <v>56</v>
      </c>
      <c r="O18" s="289">
        <v>44785.0</v>
      </c>
      <c r="P18" s="244" t="s">
        <v>2569</v>
      </c>
    </row>
    <row r="19">
      <c r="A19" s="280">
        <v>21.0</v>
      </c>
      <c r="B19" s="281" t="s">
        <v>2570</v>
      </c>
      <c r="C19" s="282">
        <v>44315.0</v>
      </c>
      <c r="D19" s="282">
        <v>44371.0</v>
      </c>
      <c r="E19" s="283">
        <f t="shared" si="1"/>
        <v>8</v>
      </c>
      <c r="F19" s="282">
        <v>44365.0</v>
      </c>
      <c r="G19" s="283">
        <f t="shared" si="2"/>
        <v>7.142857143</v>
      </c>
      <c r="H19" s="285" t="s">
        <v>641</v>
      </c>
      <c r="I19" s="285"/>
      <c r="J19" s="285" t="s">
        <v>56</v>
      </c>
      <c r="K19" s="285" t="s">
        <v>56</v>
      </c>
      <c r="L19" s="285" t="s">
        <v>56</v>
      </c>
      <c r="M19" s="285" t="s">
        <v>78</v>
      </c>
      <c r="N19" s="285" t="s">
        <v>56</v>
      </c>
      <c r="O19" s="288">
        <v>44785.0</v>
      </c>
      <c r="P19" s="244" t="s">
        <v>2571</v>
      </c>
    </row>
    <row r="20">
      <c r="A20" s="280">
        <v>23.0</v>
      </c>
      <c r="B20" s="281" t="s">
        <v>2572</v>
      </c>
      <c r="C20" s="282">
        <v>44315.0</v>
      </c>
      <c r="D20" s="282">
        <v>44350.0</v>
      </c>
      <c r="E20" s="283">
        <f t="shared" si="1"/>
        <v>5</v>
      </c>
      <c r="F20" s="284">
        <v>44350.0</v>
      </c>
      <c r="G20" s="283">
        <f t="shared" si="2"/>
        <v>5</v>
      </c>
      <c r="H20" s="285" t="s">
        <v>641</v>
      </c>
      <c r="I20" s="286"/>
      <c r="J20" s="286" t="s">
        <v>56</v>
      </c>
      <c r="K20" s="286" t="s">
        <v>56</v>
      </c>
      <c r="L20" s="286" t="s">
        <v>56</v>
      </c>
      <c r="M20" s="286" t="s">
        <v>56</v>
      </c>
      <c r="N20" s="286" t="s">
        <v>56</v>
      </c>
      <c r="O20" s="286" t="s">
        <v>2573</v>
      </c>
      <c r="P20" s="244" t="s">
        <v>2574</v>
      </c>
    </row>
    <row r="21" ht="15.75" customHeight="1">
      <c r="A21" s="280">
        <v>24.0</v>
      </c>
      <c r="B21" s="281" t="s">
        <v>2575</v>
      </c>
      <c r="C21" s="282">
        <v>44333.0</v>
      </c>
      <c r="D21" s="282">
        <v>44340.0</v>
      </c>
      <c r="E21" s="283">
        <f t="shared" si="1"/>
        <v>1</v>
      </c>
      <c r="F21" s="282">
        <v>44342.0</v>
      </c>
      <c r="G21" s="283">
        <f t="shared" si="2"/>
        <v>1.285714286</v>
      </c>
      <c r="H21" s="285" t="s">
        <v>641</v>
      </c>
      <c r="I21" s="285"/>
      <c r="J21" s="285" t="s">
        <v>56</v>
      </c>
      <c r="K21" s="285" t="s">
        <v>56</v>
      </c>
      <c r="L21" s="285" t="s">
        <v>56</v>
      </c>
      <c r="M21" s="285" t="s">
        <v>56</v>
      </c>
      <c r="N21" s="285" t="s">
        <v>56</v>
      </c>
      <c r="O21" s="285" t="s">
        <v>2537</v>
      </c>
      <c r="P21" s="244" t="s">
        <v>2576</v>
      </c>
    </row>
    <row r="22" ht="15.75" customHeight="1">
      <c r="A22" s="280">
        <v>26.0</v>
      </c>
      <c r="B22" s="281" t="s">
        <v>1295</v>
      </c>
      <c r="C22" s="282">
        <v>44336.0</v>
      </c>
      <c r="D22" s="282">
        <v>44414.0</v>
      </c>
      <c r="E22" s="283">
        <f t="shared" si="1"/>
        <v>11.14285714</v>
      </c>
      <c r="F22" s="286"/>
      <c r="G22" s="283">
        <f t="shared" si="2"/>
        <v>0</v>
      </c>
      <c r="H22" s="285" t="s">
        <v>641</v>
      </c>
      <c r="I22" s="286"/>
      <c r="J22" s="286" t="s">
        <v>56</v>
      </c>
      <c r="K22" s="286" t="s">
        <v>56</v>
      </c>
      <c r="L22" s="286" t="s">
        <v>56</v>
      </c>
      <c r="M22" s="286" t="s">
        <v>56</v>
      </c>
      <c r="N22" s="286" t="s">
        <v>56</v>
      </c>
      <c r="O22" s="286"/>
      <c r="P22" s="244" t="s">
        <v>675</v>
      </c>
    </row>
    <row r="23" ht="15.75" customHeight="1">
      <c r="A23" s="280">
        <v>27.0</v>
      </c>
      <c r="B23" s="281" t="s">
        <v>2578</v>
      </c>
      <c r="C23" s="282">
        <v>44317.0</v>
      </c>
      <c r="D23" s="282">
        <v>44373.0</v>
      </c>
      <c r="E23" s="283">
        <f t="shared" si="1"/>
        <v>8</v>
      </c>
      <c r="F23" s="285"/>
      <c r="G23" s="283">
        <f t="shared" si="2"/>
        <v>0</v>
      </c>
      <c r="H23" s="285" t="s">
        <v>641</v>
      </c>
      <c r="I23" s="285"/>
      <c r="J23" s="285" t="s">
        <v>56</v>
      </c>
      <c r="K23" s="285" t="s">
        <v>56</v>
      </c>
      <c r="L23" s="285" t="s">
        <v>56</v>
      </c>
      <c r="M23" s="285" t="s">
        <v>78</v>
      </c>
      <c r="N23" s="285" t="s">
        <v>56</v>
      </c>
      <c r="O23" s="285"/>
      <c r="P23" s="244" t="s">
        <v>2579</v>
      </c>
    </row>
    <row r="24" ht="15.75" customHeight="1">
      <c r="A24" s="280">
        <v>29.0</v>
      </c>
      <c r="B24" s="281" t="s">
        <v>2580</v>
      </c>
      <c r="C24" s="282">
        <v>44329.0</v>
      </c>
      <c r="D24" s="282">
        <v>44384.0</v>
      </c>
      <c r="E24" s="283">
        <f t="shared" si="1"/>
        <v>7.857142857</v>
      </c>
      <c r="F24" s="286"/>
      <c r="G24" s="283">
        <f t="shared" si="2"/>
        <v>0</v>
      </c>
      <c r="H24" s="285" t="s">
        <v>641</v>
      </c>
      <c r="I24" s="286"/>
      <c r="J24" s="286" t="s">
        <v>56</v>
      </c>
      <c r="K24" s="286" t="s">
        <v>56</v>
      </c>
      <c r="L24" s="286" t="s">
        <v>56</v>
      </c>
      <c r="M24" s="286" t="s">
        <v>28</v>
      </c>
      <c r="N24" s="286" t="s">
        <v>56</v>
      </c>
      <c r="O24" s="286"/>
      <c r="P24" s="244" t="s">
        <v>2581</v>
      </c>
    </row>
    <row r="25" ht="15.75" customHeight="1">
      <c r="A25" s="280">
        <v>30.0</v>
      </c>
      <c r="B25" s="281" t="s">
        <v>2582</v>
      </c>
      <c r="C25" s="282">
        <v>44340.0</v>
      </c>
      <c r="D25" s="282">
        <v>44344.0</v>
      </c>
      <c r="E25" s="283">
        <f t="shared" si="1"/>
        <v>0.5714285714</v>
      </c>
      <c r="F25" s="282">
        <v>44347.0</v>
      </c>
      <c r="G25" s="283">
        <f t="shared" si="2"/>
        <v>1</v>
      </c>
      <c r="H25" s="285" t="s">
        <v>641</v>
      </c>
      <c r="I25" s="285"/>
      <c r="J25" s="285" t="s">
        <v>56</v>
      </c>
      <c r="K25" s="285" t="s">
        <v>56</v>
      </c>
      <c r="L25" s="285" t="s">
        <v>56</v>
      </c>
      <c r="M25" s="285" t="s">
        <v>56</v>
      </c>
      <c r="N25" s="285" t="s">
        <v>56</v>
      </c>
      <c r="O25" s="285" t="s">
        <v>2537</v>
      </c>
      <c r="P25" s="244" t="s">
        <v>2583</v>
      </c>
    </row>
    <row r="26" ht="15.75" customHeight="1">
      <c r="A26" s="280">
        <v>31.0</v>
      </c>
      <c r="B26" s="281" t="s">
        <v>2584</v>
      </c>
      <c r="C26" s="282">
        <v>44328.0</v>
      </c>
      <c r="D26" s="282">
        <v>44351.0</v>
      </c>
      <c r="E26" s="283">
        <f t="shared" si="1"/>
        <v>3.285714286</v>
      </c>
      <c r="F26" s="286"/>
      <c r="G26" s="283">
        <f t="shared" si="2"/>
        <v>0</v>
      </c>
      <c r="H26" s="285" t="s">
        <v>641</v>
      </c>
      <c r="I26" s="286"/>
      <c r="J26" s="286" t="s">
        <v>56</v>
      </c>
      <c r="K26" s="286" t="s">
        <v>56</v>
      </c>
      <c r="L26" s="286" t="s">
        <v>56</v>
      </c>
      <c r="M26" s="286" t="s">
        <v>56</v>
      </c>
      <c r="N26" s="286" t="s">
        <v>56</v>
      </c>
      <c r="O26" s="286"/>
      <c r="P26" s="244" t="s">
        <v>2585</v>
      </c>
    </row>
    <row r="27" ht="15.75" customHeight="1">
      <c r="A27" s="280">
        <v>32.0</v>
      </c>
      <c r="B27" s="281" t="s">
        <v>2586</v>
      </c>
      <c r="C27" s="282">
        <v>44328.0</v>
      </c>
      <c r="D27" s="282">
        <v>44351.0</v>
      </c>
      <c r="E27" s="283">
        <f t="shared" si="1"/>
        <v>3.285714286</v>
      </c>
      <c r="F27" s="285"/>
      <c r="G27" s="283">
        <f t="shared" si="2"/>
        <v>0</v>
      </c>
      <c r="H27" s="285" t="s">
        <v>641</v>
      </c>
      <c r="I27" s="285"/>
      <c r="J27" s="285" t="s">
        <v>56</v>
      </c>
      <c r="K27" s="285" t="s">
        <v>56</v>
      </c>
      <c r="L27" s="285" t="s">
        <v>56</v>
      </c>
      <c r="M27" s="285" t="s">
        <v>56</v>
      </c>
      <c r="N27" s="285" t="s">
        <v>56</v>
      </c>
      <c r="O27" s="285"/>
      <c r="P27" s="244" t="s">
        <v>675</v>
      </c>
    </row>
    <row r="28" ht="15.75" customHeight="1">
      <c r="A28" s="280">
        <v>33.0</v>
      </c>
      <c r="B28" s="281" t="s">
        <v>1251</v>
      </c>
      <c r="C28" s="282">
        <v>44328.0</v>
      </c>
      <c r="D28" s="282">
        <v>44351.0</v>
      </c>
      <c r="E28" s="283">
        <f t="shared" si="1"/>
        <v>3.285714286</v>
      </c>
      <c r="F28" s="284">
        <v>44360.0</v>
      </c>
      <c r="G28" s="283">
        <f t="shared" si="2"/>
        <v>4.571428571</v>
      </c>
      <c r="H28" s="285" t="s">
        <v>641</v>
      </c>
      <c r="I28" s="286"/>
      <c r="J28" s="286" t="s">
        <v>56</v>
      </c>
      <c r="K28" s="286" t="s">
        <v>56</v>
      </c>
      <c r="L28" s="286" t="s">
        <v>56</v>
      </c>
      <c r="M28" s="286" t="s">
        <v>28</v>
      </c>
      <c r="N28" s="286" t="s">
        <v>28</v>
      </c>
      <c r="O28" s="286" t="s">
        <v>2537</v>
      </c>
      <c r="P28" s="244" t="s">
        <v>1806</v>
      </c>
    </row>
    <row r="29" ht="15.75" customHeight="1">
      <c r="A29" s="280">
        <v>34.0</v>
      </c>
      <c r="B29" s="281" t="s">
        <v>360</v>
      </c>
      <c r="C29" s="282">
        <v>44321.0</v>
      </c>
      <c r="D29" s="282">
        <v>44377.0</v>
      </c>
      <c r="E29" s="283">
        <f t="shared" si="1"/>
        <v>8</v>
      </c>
      <c r="F29" s="282">
        <v>44490.0</v>
      </c>
      <c r="G29" s="283">
        <f t="shared" si="2"/>
        <v>24.14285714</v>
      </c>
      <c r="H29" s="285" t="s">
        <v>641</v>
      </c>
      <c r="I29" s="285"/>
      <c r="J29" s="285" t="s">
        <v>56</v>
      </c>
      <c r="K29" s="285" t="s">
        <v>56</v>
      </c>
      <c r="L29" s="285" t="s">
        <v>56</v>
      </c>
      <c r="M29" s="285" t="s">
        <v>56</v>
      </c>
      <c r="N29" s="285" t="s">
        <v>56</v>
      </c>
      <c r="O29" s="285"/>
      <c r="P29" s="244" t="s">
        <v>1252</v>
      </c>
    </row>
    <row r="30" ht="15.75" customHeight="1">
      <c r="A30" s="280">
        <v>35.0</v>
      </c>
      <c r="B30" s="281" t="s">
        <v>2588</v>
      </c>
      <c r="C30" s="282">
        <v>44330.0</v>
      </c>
      <c r="D30" s="282">
        <v>44386.0</v>
      </c>
      <c r="E30" s="283">
        <f t="shared" si="1"/>
        <v>8</v>
      </c>
      <c r="F30" s="286"/>
      <c r="G30" s="283">
        <f t="shared" si="2"/>
        <v>0</v>
      </c>
      <c r="H30" s="285" t="s">
        <v>641</v>
      </c>
      <c r="I30" s="286"/>
      <c r="J30" s="286" t="s">
        <v>56</v>
      </c>
      <c r="K30" s="286" t="s">
        <v>56</v>
      </c>
      <c r="L30" s="286" t="s">
        <v>56</v>
      </c>
      <c r="M30" s="286" t="s">
        <v>28</v>
      </c>
      <c r="N30" s="286" t="s">
        <v>78</v>
      </c>
      <c r="O30" s="286"/>
      <c r="P30" s="244" t="s">
        <v>2589</v>
      </c>
    </row>
    <row r="31" ht="15.75" customHeight="1">
      <c r="A31" s="280">
        <v>36.0</v>
      </c>
      <c r="B31" s="281" t="s">
        <v>2590</v>
      </c>
      <c r="C31" s="282">
        <v>44319.0</v>
      </c>
      <c r="D31" s="282">
        <v>44375.0</v>
      </c>
      <c r="E31" s="283">
        <f t="shared" si="1"/>
        <v>8</v>
      </c>
      <c r="F31" s="285"/>
      <c r="G31" s="283">
        <f t="shared" si="2"/>
        <v>0</v>
      </c>
      <c r="H31" s="285" t="s">
        <v>641</v>
      </c>
      <c r="I31" s="285" t="s">
        <v>2553</v>
      </c>
      <c r="J31" s="285" t="s">
        <v>56</v>
      </c>
      <c r="K31" s="285" t="s">
        <v>56</v>
      </c>
      <c r="L31" s="285" t="s">
        <v>56</v>
      </c>
      <c r="M31" s="285" t="s">
        <v>78</v>
      </c>
      <c r="N31" s="285" t="s">
        <v>56</v>
      </c>
      <c r="O31" s="285"/>
      <c r="P31" s="244" t="s">
        <v>2591</v>
      </c>
    </row>
    <row r="32" ht="15.75" customHeight="1">
      <c r="A32" s="280">
        <v>37.0</v>
      </c>
      <c r="B32" s="281" t="s">
        <v>525</v>
      </c>
      <c r="C32" s="282">
        <v>44340.0</v>
      </c>
      <c r="D32" s="282">
        <v>44396.0</v>
      </c>
      <c r="E32" s="283">
        <f t="shared" si="1"/>
        <v>8</v>
      </c>
      <c r="F32" s="286"/>
      <c r="G32" s="283">
        <f t="shared" si="2"/>
        <v>0</v>
      </c>
      <c r="H32" s="285" t="s">
        <v>641</v>
      </c>
      <c r="I32" s="286"/>
      <c r="J32" s="286" t="s">
        <v>56</v>
      </c>
      <c r="K32" s="286" t="s">
        <v>56</v>
      </c>
      <c r="L32" s="286" t="s">
        <v>56</v>
      </c>
      <c r="M32" s="286" t="s">
        <v>28</v>
      </c>
      <c r="N32" s="286" t="s">
        <v>56</v>
      </c>
      <c r="O32" s="286"/>
      <c r="P32" s="244" t="s">
        <v>1679</v>
      </c>
    </row>
    <row r="33" ht="15.75" customHeight="1">
      <c r="A33" s="280">
        <v>38.0</v>
      </c>
      <c r="B33" s="281" t="s">
        <v>2592</v>
      </c>
      <c r="C33" s="282">
        <v>44317.0</v>
      </c>
      <c r="D33" s="282">
        <v>44366.0</v>
      </c>
      <c r="E33" s="283">
        <f t="shared" si="1"/>
        <v>7</v>
      </c>
      <c r="F33" s="285"/>
      <c r="G33" s="283">
        <f t="shared" si="2"/>
        <v>0</v>
      </c>
      <c r="H33" s="285" t="s">
        <v>641</v>
      </c>
      <c r="I33" s="285"/>
      <c r="J33" s="285" t="s">
        <v>56</v>
      </c>
      <c r="K33" s="285" t="s">
        <v>56</v>
      </c>
      <c r="L33" s="285" t="s">
        <v>56</v>
      </c>
      <c r="M33" s="285" t="s">
        <v>28</v>
      </c>
      <c r="N33" s="285" t="s">
        <v>56</v>
      </c>
      <c r="O33" s="285"/>
      <c r="P33" s="244" t="s">
        <v>2593</v>
      </c>
    </row>
    <row r="34" ht="15.75" customHeight="1">
      <c r="A34" s="280">
        <v>39.0</v>
      </c>
      <c r="B34" s="281" t="s">
        <v>2594</v>
      </c>
      <c r="C34" s="282">
        <v>44345.0</v>
      </c>
      <c r="D34" s="282">
        <v>44378.0</v>
      </c>
      <c r="E34" s="283">
        <f t="shared" si="1"/>
        <v>4.714285714</v>
      </c>
      <c r="F34" s="286"/>
      <c r="G34" s="283">
        <f t="shared" si="2"/>
        <v>0</v>
      </c>
      <c r="H34" s="285" t="s">
        <v>641</v>
      </c>
      <c r="I34" s="286"/>
      <c r="J34" s="286" t="s">
        <v>56</v>
      </c>
      <c r="K34" s="286" t="s">
        <v>56</v>
      </c>
      <c r="L34" s="286" t="s">
        <v>56</v>
      </c>
      <c r="M34" s="286" t="s">
        <v>56</v>
      </c>
      <c r="N34" s="286" t="s">
        <v>56</v>
      </c>
      <c r="O34" s="286"/>
      <c r="P34" s="244" t="s">
        <v>2595</v>
      </c>
    </row>
    <row r="35" ht="15.75" customHeight="1">
      <c r="A35" s="280">
        <v>40.0</v>
      </c>
      <c r="B35" s="281" t="s">
        <v>614</v>
      </c>
      <c r="C35" s="282">
        <v>44326.0</v>
      </c>
      <c r="D35" s="282">
        <v>44382.0</v>
      </c>
      <c r="E35" s="283">
        <f t="shared" si="1"/>
        <v>8</v>
      </c>
      <c r="F35" s="285"/>
      <c r="G35" s="283">
        <f t="shared" si="2"/>
        <v>0</v>
      </c>
      <c r="H35" s="285" t="s">
        <v>641</v>
      </c>
      <c r="I35" s="285"/>
      <c r="J35" s="285" t="s">
        <v>56</v>
      </c>
      <c r="K35" s="285" t="s">
        <v>56</v>
      </c>
      <c r="L35" s="285" t="s">
        <v>56</v>
      </c>
      <c r="M35" s="285" t="s">
        <v>28</v>
      </c>
      <c r="N35" s="285" t="s">
        <v>56</v>
      </c>
      <c r="O35" s="285"/>
      <c r="P35" s="244" t="s">
        <v>702</v>
      </c>
    </row>
    <row r="36" ht="15.75" customHeight="1">
      <c r="A36" s="280">
        <v>41.0</v>
      </c>
      <c r="B36" s="281" t="s">
        <v>2596</v>
      </c>
      <c r="C36" s="282">
        <v>44335.0</v>
      </c>
      <c r="D36" s="282">
        <v>44386.0</v>
      </c>
      <c r="E36" s="283">
        <f t="shared" si="1"/>
        <v>7.285714286</v>
      </c>
      <c r="F36" s="284">
        <v>44476.0</v>
      </c>
      <c r="G36" s="283">
        <f t="shared" si="2"/>
        <v>20.14285714</v>
      </c>
      <c r="H36" s="285" t="s">
        <v>641</v>
      </c>
      <c r="I36" s="286"/>
      <c r="J36" s="286" t="s">
        <v>56</v>
      </c>
      <c r="K36" s="286" t="s">
        <v>56</v>
      </c>
      <c r="L36" s="286" t="s">
        <v>78</v>
      </c>
      <c r="M36" s="286" t="s">
        <v>78</v>
      </c>
      <c r="N36" s="286" t="s">
        <v>56</v>
      </c>
      <c r="O36" s="286"/>
      <c r="P36" s="244" t="s">
        <v>2597</v>
      </c>
    </row>
    <row r="37" ht="15.75" customHeight="1">
      <c r="A37" s="280">
        <v>44.0</v>
      </c>
      <c r="B37" s="281" t="s">
        <v>2599</v>
      </c>
      <c r="C37" s="282">
        <v>44342.0</v>
      </c>
      <c r="D37" s="282">
        <v>44398.0</v>
      </c>
      <c r="E37" s="283">
        <f t="shared" si="1"/>
        <v>8</v>
      </c>
      <c r="F37" s="285"/>
      <c r="G37" s="283">
        <f t="shared" si="2"/>
        <v>0</v>
      </c>
      <c r="H37" s="285" t="s">
        <v>641</v>
      </c>
      <c r="I37" s="285"/>
      <c r="J37" s="285" t="s">
        <v>56</v>
      </c>
      <c r="K37" s="285" t="s">
        <v>56</v>
      </c>
      <c r="L37" s="285" t="s">
        <v>56</v>
      </c>
      <c r="M37" s="285" t="s">
        <v>28</v>
      </c>
      <c r="N37" s="285" t="s">
        <v>78</v>
      </c>
      <c r="O37" s="285"/>
      <c r="P37" s="244" t="s">
        <v>2600</v>
      </c>
    </row>
    <row r="38" ht="15.75" customHeight="1">
      <c r="A38" s="280">
        <v>45.0</v>
      </c>
      <c r="B38" s="281" t="s">
        <v>2601</v>
      </c>
      <c r="C38" s="282">
        <v>44353.0</v>
      </c>
      <c r="D38" s="282">
        <v>44408.0</v>
      </c>
      <c r="E38" s="283">
        <f t="shared" si="1"/>
        <v>7.857142857</v>
      </c>
      <c r="F38" s="286"/>
      <c r="G38" s="283">
        <f t="shared" si="2"/>
        <v>0</v>
      </c>
      <c r="H38" s="285" t="s">
        <v>641</v>
      </c>
      <c r="I38" s="286"/>
      <c r="J38" s="286" t="s">
        <v>56</v>
      </c>
      <c r="K38" s="286" t="s">
        <v>56</v>
      </c>
      <c r="L38" s="286" t="s">
        <v>56</v>
      </c>
      <c r="M38" s="286" t="s">
        <v>28</v>
      </c>
      <c r="N38" s="286" t="s">
        <v>56</v>
      </c>
      <c r="O38" s="286"/>
      <c r="P38" s="244" t="s">
        <v>2602</v>
      </c>
    </row>
    <row r="39" ht="15.75" customHeight="1">
      <c r="A39" s="280">
        <v>46.0</v>
      </c>
      <c r="B39" s="281" t="s">
        <v>2547</v>
      </c>
      <c r="C39" s="282">
        <v>44353.0</v>
      </c>
      <c r="D39" s="282">
        <v>44365.0</v>
      </c>
      <c r="E39" s="283">
        <f t="shared" si="1"/>
        <v>1.714285714</v>
      </c>
      <c r="F39" s="285"/>
      <c r="G39" s="283">
        <f t="shared" si="2"/>
        <v>0</v>
      </c>
      <c r="H39" s="285" t="s">
        <v>641</v>
      </c>
      <c r="I39" s="285"/>
      <c r="J39" s="285" t="s">
        <v>78</v>
      </c>
      <c r="K39" s="285" t="s">
        <v>78</v>
      </c>
      <c r="L39" s="285" t="s">
        <v>56</v>
      </c>
      <c r="M39" s="285" t="s">
        <v>78</v>
      </c>
      <c r="N39" s="285" t="s">
        <v>78</v>
      </c>
      <c r="O39" s="285"/>
      <c r="P39" s="244" t="s">
        <v>2548</v>
      </c>
    </row>
    <row r="40" ht="15.75" customHeight="1">
      <c r="A40" s="280">
        <v>47.0</v>
      </c>
      <c r="B40" s="281" t="s">
        <v>2603</v>
      </c>
      <c r="C40" s="282">
        <v>44355.0</v>
      </c>
      <c r="D40" s="282">
        <v>44417.0</v>
      </c>
      <c r="E40" s="283">
        <f t="shared" si="1"/>
        <v>8.857142857</v>
      </c>
      <c r="F40" s="286"/>
      <c r="G40" s="283">
        <f t="shared" si="2"/>
        <v>0</v>
      </c>
      <c r="H40" s="285" t="s">
        <v>641</v>
      </c>
      <c r="I40" s="286"/>
      <c r="J40" s="286" t="s">
        <v>56</v>
      </c>
      <c r="K40" s="286" t="s">
        <v>56</v>
      </c>
      <c r="L40" s="286" t="s">
        <v>56</v>
      </c>
      <c r="M40" s="286" t="s">
        <v>28</v>
      </c>
      <c r="N40" s="286" t="s">
        <v>56</v>
      </c>
      <c r="O40" s="286"/>
      <c r="P40" s="244" t="s">
        <v>2604</v>
      </c>
    </row>
    <row r="41" ht="15.75" customHeight="1">
      <c r="A41" s="280">
        <v>48.0</v>
      </c>
      <c r="B41" s="281" t="s">
        <v>1212</v>
      </c>
      <c r="C41" s="282">
        <v>44355.0</v>
      </c>
      <c r="D41" s="282">
        <v>44364.0</v>
      </c>
      <c r="E41" s="283">
        <f t="shared" si="1"/>
        <v>1.285714286</v>
      </c>
      <c r="F41" s="285"/>
      <c r="G41" s="283">
        <f t="shared" si="2"/>
        <v>0</v>
      </c>
      <c r="H41" s="285" t="s">
        <v>641</v>
      </c>
      <c r="I41" s="285"/>
      <c r="J41" s="285" t="s">
        <v>56</v>
      </c>
      <c r="K41" s="285" t="s">
        <v>56</v>
      </c>
      <c r="L41" s="285" t="s">
        <v>56</v>
      </c>
      <c r="M41" s="285" t="s">
        <v>78</v>
      </c>
      <c r="N41" s="285" t="s">
        <v>56</v>
      </c>
      <c r="O41" s="285"/>
      <c r="P41" s="244" t="s">
        <v>1687</v>
      </c>
    </row>
    <row r="42" ht="15.75" customHeight="1">
      <c r="A42" s="280">
        <v>49.0</v>
      </c>
      <c r="B42" s="281" t="s">
        <v>2605</v>
      </c>
      <c r="C42" s="282">
        <v>44357.0</v>
      </c>
      <c r="D42" s="282">
        <v>44386.0</v>
      </c>
      <c r="E42" s="283">
        <f t="shared" si="1"/>
        <v>4.142857143</v>
      </c>
      <c r="F42" s="285"/>
      <c r="G42" s="283">
        <f t="shared" si="2"/>
        <v>0</v>
      </c>
      <c r="H42" s="285" t="s">
        <v>641</v>
      </c>
      <c r="I42" s="285"/>
      <c r="J42" s="285" t="s">
        <v>56</v>
      </c>
      <c r="K42" s="285" t="s">
        <v>56</v>
      </c>
      <c r="L42" s="285" t="s">
        <v>56</v>
      </c>
      <c r="M42" s="285" t="s">
        <v>28</v>
      </c>
      <c r="N42" s="285" t="s">
        <v>56</v>
      </c>
      <c r="O42" s="285"/>
      <c r="P42" s="244" t="s">
        <v>2606</v>
      </c>
    </row>
    <row r="43" ht="15.75" customHeight="1">
      <c r="A43" s="280">
        <v>50.0</v>
      </c>
      <c r="B43" s="281" t="s">
        <v>2607</v>
      </c>
      <c r="C43" s="282">
        <v>44357.0</v>
      </c>
      <c r="D43" s="282">
        <v>44386.0</v>
      </c>
      <c r="E43" s="283">
        <f t="shared" si="1"/>
        <v>4.142857143</v>
      </c>
      <c r="F43" s="286"/>
      <c r="G43" s="283">
        <f t="shared" si="2"/>
        <v>0</v>
      </c>
      <c r="H43" s="285" t="s">
        <v>641</v>
      </c>
      <c r="I43" s="286"/>
      <c r="J43" s="286" t="s">
        <v>56</v>
      </c>
      <c r="K43" s="286" t="s">
        <v>56</v>
      </c>
      <c r="L43" s="286" t="s">
        <v>56</v>
      </c>
      <c r="M43" s="286" t="s">
        <v>78</v>
      </c>
      <c r="N43" s="286" t="s">
        <v>56</v>
      </c>
      <c r="O43" s="286"/>
      <c r="P43" s="244" t="s">
        <v>2608</v>
      </c>
    </row>
    <row r="44" ht="15.75" customHeight="1">
      <c r="A44" s="280">
        <v>51.0</v>
      </c>
      <c r="B44" s="281" t="s">
        <v>2609</v>
      </c>
      <c r="C44" s="282">
        <v>44360.0</v>
      </c>
      <c r="D44" s="282">
        <v>44409.0</v>
      </c>
      <c r="E44" s="283">
        <f t="shared" si="1"/>
        <v>7</v>
      </c>
      <c r="F44" s="285"/>
      <c r="G44" s="283">
        <f t="shared" si="2"/>
        <v>0</v>
      </c>
      <c r="H44" s="285" t="s">
        <v>641</v>
      </c>
      <c r="I44" s="285"/>
      <c r="J44" s="285" t="s">
        <v>56</v>
      </c>
      <c r="K44" s="285" t="s">
        <v>56</v>
      </c>
      <c r="L44" s="285" t="s">
        <v>56</v>
      </c>
      <c r="M44" s="285" t="s">
        <v>28</v>
      </c>
      <c r="N44" s="285" t="s">
        <v>56</v>
      </c>
      <c r="O44" s="285"/>
      <c r="P44" s="244" t="s">
        <v>2610</v>
      </c>
    </row>
    <row r="45" ht="15.75" customHeight="1">
      <c r="A45" s="280">
        <v>52.0</v>
      </c>
      <c r="B45" s="281" t="s">
        <v>2611</v>
      </c>
      <c r="C45" s="282">
        <v>44362.0</v>
      </c>
      <c r="D45" s="282">
        <v>44396.0</v>
      </c>
      <c r="E45" s="283">
        <f t="shared" si="1"/>
        <v>4.857142857</v>
      </c>
      <c r="F45" s="286"/>
      <c r="G45" s="283">
        <f t="shared" si="2"/>
        <v>0</v>
      </c>
      <c r="H45" s="285" t="s">
        <v>641</v>
      </c>
      <c r="I45" s="286"/>
      <c r="J45" s="286" t="s">
        <v>56</v>
      </c>
      <c r="K45" s="286" t="s">
        <v>56</v>
      </c>
      <c r="L45" s="286" t="s">
        <v>56</v>
      </c>
      <c r="M45" s="286" t="s">
        <v>78</v>
      </c>
      <c r="N45" s="286" t="s">
        <v>56</v>
      </c>
      <c r="O45" s="286"/>
      <c r="P45" s="244" t="s">
        <v>2612</v>
      </c>
    </row>
    <row r="46" ht="15.75" customHeight="1">
      <c r="A46" s="280">
        <v>53.0</v>
      </c>
      <c r="B46" s="281" t="s">
        <v>2613</v>
      </c>
      <c r="C46" s="282">
        <v>44363.0</v>
      </c>
      <c r="D46" s="282">
        <v>44417.0</v>
      </c>
      <c r="E46" s="283">
        <f t="shared" si="1"/>
        <v>7.714285714</v>
      </c>
      <c r="F46" s="285"/>
      <c r="G46" s="283">
        <f t="shared" si="2"/>
        <v>0</v>
      </c>
      <c r="H46" s="285" t="s">
        <v>641</v>
      </c>
      <c r="I46" s="285"/>
      <c r="J46" s="285" t="s">
        <v>56</v>
      </c>
      <c r="K46" s="285" t="s">
        <v>56</v>
      </c>
      <c r="L46" s="285" t="s">
        <v>56</v>
      </c>
      <c r="M46" s="285" t="s">
        <v>78</v>
      </c>
      <c r="N46" s="285" t="s">
        <v>56</v>
      </c>
      <c r="O46" s="285"/>
      <c r="P46" s="244" t="s">
        <v>2614</v>
      </c>
    </row>
    <row r="47" ht="15.75" customHeight="1">
      <c r="A47" s="280">
        <v>54.0</v>
      </c>
      <c r="B47" s="281" t="s">
        <v>2615</v>
      </c>
      <c r="C47" s="282">
        <v>44363.0</v>
      </c>
      <c r="D47" s="282">
        <v>44399.0</v>
      </c>
      <c r="E47" s="283">
        <f t="shared" si="1"/>
        <v>5.142857143</v>
      </c>
      <c r="F47" s="286"/>
      <c r="G47" s="283">
        <f t="shared" si="2"/>
        <v>0</v>
      </c>
      <c r="H47" s="285" t="s">
        <v>641</v>
      </c>
      <c r="I47" s="286"/>
      <c r="J47" s="286" t="s">
        <v>56</v>
      </c>
      <c r="K47" s="286" t="s">
        <v>56</v>
      </c>
      <c r="L47" s="286" t="s">
        <v>56</v>
      </c>
      <c r="M47" s="286" t="s">
        <v>28</v>
      </c>
      <c r="N47" s="286" t="s">
        <v>56</v>
      </c>
      <c r="O47" s="286"/>
      <c r="P47" s="244" t="s">
        <v>750</v>
      </c>
    </row>
    <row r="48" ht="15.75" customHeight="1">
      <c r="A48" s="280">
        <v>55.0</v>
      </c>
      <c r="B48" s="281" t="s">
        <v>2616</v>
      </c>
      <c r="C48" s="282">
        <v>44368.0</v>
      </c>
      <c r="D48" s="282">
        <v>44402.0</v>
      </c>
      <c r="E48" s="283">
        <f t="shared" si="1"/>
        <v>4.857142857</v>
      </c>
      <c r="F48" s="285"/>
      <c r="G48" s="283">
        <f t="shared" si="2"/>
        <v>0</v>
      </c>
      <c r="H48" s="285" t="s">
        <v>641</v>
      </c>
      <c r="I48" s="285"/>
      <c r="J48" s="285" t="s">
        <v>56</v>
      </c>
      <c r="K48" s="285" t="s">
        <v>56</v>
      </c>
      <c r="L48" s="285" t="s">
        <v>56</v>
      </c>
      <c r="M48" s="285" t="s">
        <v>28</v>
      </c>
      <c r="N48" s="285" t="s">
        <v>56</v>
      </c>
      <c r="O48" s="285"/>
      <c r="P48" s="244" t="s">
        <v>2617</v>
      </c>
    </row>
    <row r="49" ht="15.75" customHeight="1">
      <c r="A49" s="280">
        <v>56.0</v>
      </c>
      <c r="B49" s="281" t="s">
        <v>616</v>
      </c>
      <c r="C49" s="282">
        <v>44375.0</v>
      </c>
      <c r="D49" s="282">
        <v>44926.0</v>
      </c>
      <c r="E49" s="283">
        <f t="shared" si="1"/>
        <v>78.71428571</v>
      </c>
      <c r="F49" s="284">
        <v>44747.0</v>
      </c>
      <c r="G49" s="283">
        <f t="shared" si="2"/>
        <v>53.14285714</v>
      </c>
      <c r="H49" s="285" t="s">
        <v>641</v>
      </c>
      <c r="I49" s="286" t="s">
        <v>2553</v>
      </c>
      <c r="J49" s="286" t="s">
        <v>56</v>
      </c>
      <c r="K49" s="286" t="s">
        <v>56</v>
      </c>
      <c r="L49" s="286" t="s">
        <v>141</v>
      </c>
      <c r="M49" s="286" t="s">
        <v>86</v>
      </c>
      <c r="N49" s="286" t="s">
        <v>56</v>
      </c>
      <c r="O49" s="286"/>
      <c r="P49" s="244" t="s">
        <v>711</v>
      </c>
    </row>
    <row r="50" ht="15.75" customHeight="1">
      <c r="A50" s="280">
        <v>57.0</v>
      </c>
      <c r="B50" s="281" t="s">
        <v>2618</v>
      </c>
      <c r="C50" s="282">
        <v>44378.0</v>
      </c>
      <c r="D50" s="282">
        <v>44444.0</v>
      </c>
      <c r="E50" s="283">
        <f t="shared" si="1"/>
        <v>9.428571429</v>
      </c>
      <c r="F50" s="285"/>
      <c r="G50" s="283">
        <f t="shared" si="2"/>
        <v>0</v>
      </c>
      <c r="H50" s="285" t="s">
        <v>641</v>
      </c>
      <c r="I50" s="285"/>
      <c r="J50" s="285" t="s">
        <v>56</v>
      </c>
      <c r="K50" s="285" t="s">
        <v>56</v>
      </c>
      <c r="L50" s="285" t="s">
        <v>56</v>
      </c>
      <c r="M50" s="285" t="s">
        <v>78</v>
      </c>
      <c r="N50" s="285" t="s">
        <v>56</v>
      </c>
      <c r="O50" s="285"/>
      <c r="P50" s="244" t="s">
        <v>2619</v>
      </c>
    </row>
    <row r="51" ht="15.75" customHeight="1">
      <c r="A51" s="280">
        <v>58.0</v>
      </c>
      <c r="B51" s="281" t="s">
        <v>317</v>
      </c>
      <c r="C51" s="282">
        <v>44378.0</v>
      </c>
      <c r="D51" s="282">
        <v>44437.0</v>
      </c>
      <c r="E51" s="283">
        <f t="shared" si="1"/>
        <v>8.428571429</v>
      </c>
      <c r="F51" s="286"/>
      <c r="G51" s="283">
        <f t="shared" si="2"/>
        <v>0</v>
      </c>
      <c r="H51" s="285" t="s">
        <v>641</v>
      </c>
      <c r="I51" s="286"/>
      <c r="J51" s="286" t="s">
        <v>56</v>
      </c>
      <c r="K51" s="286" t="s">
        <v>56</v>
      </c>
      <c r="L51" s="286" t="s">
        <v>56</v>
      </c>
      <c r="M51" s="286" t="s">
        <v>28</v>
      </c>
      <c r="N51" s="286" t="s">
        <v>56</v>
      </c>
      <c r="O51" s="286"/>
      <c r="P51" s="244" t="s">
        <v>2620</v>
      </c>
    </row>
    <row r="52" ht="15.75" customHeight="1">
      <c r="A52" s="280">
        <v>59.0</v>
      </c>
      <c r="B52" s="281" t="s">
        <v>2622</v>
      </c>
      <c r="C52" s="282">
        <v>44378.0</v>
      </c>
      <c r="D52" s="282">
        <v>44438.0</v>
      </c>
      <c r="E52" s="283">
        <f t="shared" si="1"/>
        <v>8.571428571</v>
      </c>
      <c r="F52" s="285"/>
      <c r="G52" s="283">
        <f t="shared" si="2"/>
        <v>0</v>
      </c>
      <c r="H52" s="285" t="s">
        <v>641</v>
      </c>
      <c r="I52" s="285"/>
      <c r="J52" s="285" t="s">
        <v>56</v>
      </c>
      <c r="K52" s="285" t="s">
        <v>56</v>
      </c>
      <c r="L52" s="285" t="s">
        <v>56</v>
      </c>
      <c r="M52" s="285" t="s">
        <v>78</v>
      </c>
      <c r="N52" s="285" t="s">
        <v>56</v>
      </c>
      <c r="O52" s="285"/>
      <c r="P52" s="244" t="s">
        <v>2623</v>
      </c>
    </row>
    <row r="53" ht="15.75" customHeight="1">
      <c r="A53" s="280">
        <v>60.0</v>
      </c>
      <c r="B53" s="281" t="s">
        <v>2624</v>
      </c>
      <c r="C53" s="282">
        <v>44378.0</v>
      </c>
      <c r="D53" s="282">
        <v>44454.0</v>
      </c>
      <c r="E53" s="283">
        <f t="shared" si="1"/>
        <v>10.85714286</v>
      </c>
      <c r="F53" s="284">
        <v>44533.0</v>
      </c>
      <c r="G53" s="283">
        <f t="shared" si="2"/>
        <v>22.14285714</v>
      </c>
      <c r="H53" s="285" t="s">
        <v>641</v>
      </c>
      <c r="I53" s="286" t="s">
        <v>2531</v>
      </c>
      <c r="J53" s="286" t="s">
        <v>78</v>
      </c>
      <c r="K53" s="286" t="s">
        <v>78</v>
      </c>
      <c r="L53" s="286" t="s">
        <v>78</v>
      </c>
      <c r="M53" s="286" t="s">
        <v>78</v>
      </c>
      <c r="N53" s="286" t="s">
        <v>56</v>
      </c>
      <c r="O53" s="286"/>
      <c r="P53" s="244" t="s">
        <v>2625</v>
      </c>
    </row>
    <row r="54" ht="15.75" customHeight="1">
      <c r="A54" s="280">
        <v>61.0</v>
      </c>
      <c r="B54" s="281" t="s">
        <v>2626</v>
      </c>
      <c r="C54" s="282">
        <v>44383.0</v>
      </c>
      <c r="D54" s="282">
        <v>44428.0</v>
      </c>
      <c r="E54" s="283">
        <f t="shared" si="1"/>
        <v>6.428571429</v>
      </c>
      <c r="F54" s="285"/>
      <c r="G54" s="283">
        <f t="shared" si="2"/>
        <v>0</v>
      </c>
      <c r="H54" s="285" t="s">
        <v>641</v>
      </c>
      <c r="I54" s="285"/>
      <c r="J54" s="285" t="s">
        <v>56</v>
      </c>
      <c r="K54" s="285" t="s">
        <v>56</v>
      </c>
      <c r="L54" s="285" t="s">
        <v>56</v>
      </c>
      <c r="M54" s="285" t="s">
        <v>78</v>
      </c>
      <c r="N54" s="285" t="s">
        <v>56</v>
      </c>
      <c r="O54" s="285"/>
      <c r="P54" s="244" t="s">
        <v>2627</v>
      </c>
    </row>
    <row r="55" ht="15.75" customHeight="1">
      <c r="A55" s="280">
        <v>62.0</v>
      </c>
      <c r="B55" s="281" t="s">
        <v>2628</v>
      </c>
      <c r="C55" s="282">
        <v>44383.0</v>
      </c>
      <c r="D55" s="282">
        <v>44489.0</v>
      </c>
      <c r="E55" s="283">
        <f t="shared" si="1"/>
        <v>15.14285714</v>
      </c>
      <c r="F55" s="284">
        <v>44488.0</v>
      </c>
      <c r="G55" s="283">
        <f t="shared" si="2"/>
        <v>15</v>
      </c>
      <c r="H55" s="285" t="s">
        <v>641</v>
      </c>
      <c r="I55" s="286" t="s">
        <v>2531</v>
      </c>
      <c r="J55" s="286" t="s">
        <v>56</v>
      </c>
      <c r="K55" s="286" t="s">
        <v>56</v>
      </c>
      <c r="L55" s="286" t="s">
        <v>56</v>
      </c>
      <c r="M55" s="286" t="s">
        <v>78</v>
      </c>
      <c r="N55" s="286" t="s">
        <v>56</v>
      </c>
      <c r="O55" s="286"/>
      <c r="P55" s="244" t="s">
        <v>2629</v>
      </c>
    </row>
    <row r="56" ht="15.75" customHeight="1">
      <c r="A56" s="280">
        <v>63.0</v>
      </c>
      <c r="B56" s="281" t="s">
        <v>2630</v>
      </c>
      <c r="C56" s="282">
        <v>44389.0</v>
      </c>
      <c r="D56" s="282">
        <v>44436.0</v>
      </c>
      <c r="E56" s="283">
        <f t="shared" si="1"/>
        <v>6.714285714</v>
      </c>
      <c r="F56" s="285"/>
      <c r="G56" s="283">
        <f t="shared" si="2"/>
        <v>0</v>
      </c>
      <c r="H56" s="285" t="s">
        <v>641</v>
      </c>
      <c r="I56" s="285"/>
      <c r="J56" s="285" t="s">
        <v>56</v>
      </c>
      <c r="K56" s="285" t="s">
        <v>56</v>
      </c>
      <c r="L56" s="285" t="s">
        <v>56</v>
      </c>
      <c r="M56" s="285" t="s">
        <v>78</v>
      </c>
      <c r="N56" s="285" t="s">
        <v>56</v>
      </c>
      <c r="O56" s="285"/>
      <c r="P56" s="244" t="s">
        <v>2631</v>
      </c>
    </row>
    <row r="57" ht="15.75" customHeight="1">
      <c r="A57" s="280">
        <v>64.0</v>
      </c>
      <c r="B57" s="281" t="s">
        <v>2632</v>
      </c>
      <c r="C57" s="282">
        <v>44390.0</v>
      </c>
      <c r="D57" s="282">
        <v>44437.0</v>
      </c>
      <c r="E57" s="283">
        <f t="shared" si="1"/>
        <v>6.714285714</v>
      </c>
      <c r="F57" s="286"/>
      <c r="G57" s="283">
        <f t="shared" si="2"/>
        <v>0</v>
      </c>
      <c r="H57" s="285" t="s">
        <v>641</v>
      </c>
      <c r="I57" s="286"/>
      <c r="J57" s="286" t="s">
        <v>56</v>
      </c>
      <c r="K57" s="286" t="s">
        <v>56</v>
      </c>
      <c r="L57" s="286" t="s">
        <v>56</v>
      </c>
      <c r="M57" s="286" t="s">
        <v>78</v>
      </c>
      <c r="N57" s="286" t="s">
        <v>56</v>
      </c>
      <c r="O57" s="286"/>
      <c r="P57" s="244" t="s">
        <v>2633</v>
      </c>
    </row>
    <row r="58" ht="15.75" customHeight="1">
      <c r="A58" s="280">
        <v>65.0</v>
      </c>
      <c r="B58" s="281" t="s">
        <v>2634</v>
      </c>
      <c r="C58" s="282">
        <v>44392.0</v>
      </c>
      <c r="D58" s="282">
        <v>44459.0</v>
      </c>
      <c r="E58" s="283">
        <f t="shared" si="1"/>
        <v>9.571428571</v>
      </c>
      <c r="F58" s="285"/>
      <c r="G58" s="283">
        <f t="shared" si="2"/>
        <v>0</v>
      </c>
      <c r="H58" s="285" t="s">
        <v>641</v>
      </c>
      <c r="I58" s="285" t="s">
        <v>2531</v>
      </c>
      <c r="J58" s="285" t="s">
        <v>56</v>
      </c>
      <c r="K58" s="285" t="s">
        <v>56</v>
      </c>
      <c r="L58" s="285" t="s">
        <v>56</v>
      </c>
      <c r="M58" s="285" t="s">
        <v>78</v>
      </c>
      <c r="N58" s="285" t="s">
        <v>56</v>
      </c>
      <c r="O58" s="285"/>
      <c r="P58" s="244" t="s">
        <v>2635</v>
      </c>
    </row>
    <row r="59" ht="15.75" customHeight="1">
      <c r="A59" s="280">
        <v>66.0</v>
      </c>
      <c r="B59" s="281" t="s">
        <v>2636</v>
      </c>
      <c r="C59" s="282">
        <v>44394.0</v>
      </c>
      <c r="D59" s="282">
        <v>44450.0</v>
      </c>
      <c r="E59" s="283">
        <f t="shared" si="1"/>
        <v>8</v>
      </c>
      <c r="F59" s="286"/>
      <c r="G59" s="283">
        <f t="shared" si="2"/>
        <v>0</v>
      </c>
      <c r="H59" s="285" t="s">
        <v>641</v>
      </c>
      <c r="I59" s="286"/>
      <c r="J59" s="286" t="s">
        <v>56</v>
      </c>
      <c r="K59" s="286" t="s">
        <v>56</v>
      </c>
      <c r="L59" s="286" t="s">
        <v>56</v>
      </c>
      <c r="M59" s="286" t="s">
        <v>78</v>
      </c>
      <c r="N59" s="286" t="s">
        <v>56</v>
      </c>
      <c r="O59" s="286"/>
      <c r="P59" s="244" t="s">
        <v>2637</v>
      </c>
    </row>
    <row r="60" ht="15.75" customHeight="1">
      <c r="A60" s="280">
        <v>67.0</v>
      </c>
      <c r="B60" s="281" t="s">
        <v>1102</v>
      </c>
      <c r="C60" s="282">
        <v>44396.0</v>
      </c>
      <c r="D60" s="282">
        <v>44464.0</v>
      </c>
      <c r="E60" s="283">
        <f t="shared" si="1"/>
        <v>9.714285714</v>
      </c>
      <c r="F60" s="282">
        <v>44474.0</v>
      </c>
      <c r="G60" s="283">
        <f t="shared" si="2"/>
        <v>11.14285714</v>
      </c>
      <c r="H60" s="285" t="s">
        <v>641</v>
      </c>
      <c r="I60" s="285"/>
      <c r="J60" s="285" t="s">
        <v>56</v>
      </c>
      <c r="K60" s="285" t="s">
        <v>56</v>
      </c>
      <c r="L60" s="285" t="s">
        <v>56</v>
      </c>
      <c r="M60" s="285" t="s">
        <v>78</v>
      </c>
      <c r="N60" s="285" t="s">
        <v>56</v>
      </c>
      <c r="O60" s="285"/>
      <c r="P60" s="244" t="s">
        <v>1425</v>
      </c>
    </row>
    <row r="61" ht="15.75" customHeight="1">
      <c r="A61" s="280">
        <v>68.0</v>
      </c>
      <c r="B61" s="281" t="s">
        <v>663</v>
      </c>
      <c r="C61" s="282">
        <v>44399.0</v>
      </c>
      <c r="D61" s="282">
        <v>44422.0</v>
      </c>
      <c r="E61" s="283">
        <f t="shared" si="1"/>
        <v>3.285714286</v>
      </c>
      <c r="F61" s="286"/>
      <c r="G61" s="283">
        <f t="shared" si="2"/>
        <v>0</v>
      </c>
      <c r="H61" s="285" t="s">
        <v>641</v>
      </c>
      <c r="I61" s="286"/>
      <c r="J61" s="286" t="s">
        <v>56</v>
      </c>
      <c r="K61" s="286" t="s">
        <v>56</v>
      </c>
      <c r="L61" s="286" t="s">
        <v>78</v>
      </c>
      <c r="M61" s="286" t="s">
        <v>78</v>
      </c>
      <c r="N61" s="286" t="s">
        <v>28</v>
      </c>
      <c r="O61" s="286"/>
      <c r="P61" s="244" t="s">
        <v>2638</v>
      </c>
    </row>
    <row r="62" ht="15.75" customHeight="1">
      <c r="A62" s="280">
        <v>69.0</v>
      </c>
      <c r="B62" s="281" t="s">
        <v>2639</v>
      </c>
      <c r="C62" s="282">
        <v>44399.0</v>
      </c>
      <c r="D62" s="282">
        <v>44449.0</v>
      </c>
      <c r="E62" s="283">
        <f t="shared" si="1"/>
        <v>7.142857143</v>
      </c>
      <c r="F62" s="282">
        <v>44558.0</v>
      </c>
      <c r="G62" s="283">
        <f t="shared" si="2"/>
        <v>22.71428571</v>
      </c>
      <c r="H62" s="285" t="s">
        <v>641</v>
      </c>
      <c r="I62" s="285" t="s">
        <v>2531</v>
      </c>
      <c r="J62" s="285" t="s">
        <v>56</v>
      </c>
      <c r="K62" s="285" t="s">
        <v>56</v>
      </c>
      <c r="L62" s="285" t="s">
        <v>56</v>
      </c>
      <c r="M62" s="285" t="s">
        <v>78</v>
      </c>
      <c r="N62" s="285" t="s">
        <v>56</v>
      </c>
      <c r="O62" s="285"/>
      <c r="P62" s="244" t="s">
        <v>2640</v>
      </c>
    </row>
    <row r="63" ht="15.75" customHeight="1">
      <c r="A63" s="280">
        <v>70.0</v>
      </c>
      <c r="B63" s="281" t="s">
        <v>2641</v>
      </c>
      <c r="C63" s="282">
        <v>44399.0</v>
      </c>
      <c r="D63" s="282">
        <v>44422.0</v>
      </c>
      <c r="E63" s="283">
        <f t="shared" si="1"/>
        <v>3.285714286</v>
      </c>
      <c r="F63" s="286"/>
      <c r="G63" s="283">
        <f t="shared" si="2"/>
        <v>0</v>
      </c>
      <c r="H63" s="285" t="s">
        <v>641</v>
      </c>
      <c r="I63" s="286"/>
      <c r="J63" s="286" t="s">
        <v>78</v>
      </c>
      <c r="K63" s="286" t="s">
        <v>78</v>
      </c>
      <c r="L63" s="286" t="s">
        <v>78</v>
      </c>
      <c r="M63" s="286" t="s">
        <v>78</v>
      </c>
      <c r="N63" s="286" t="s">
        <v>56</v>
      </c>
      <c r="O63" s="286"/>
      <c r="P63" s="244" t="s">
        <v>675</v>
      </c>
    </row>
    <row r="64" ht="15.75" customHeight="1">
      <c r="A64" s="280">
        <v>72.0</v>
      </c>
      <c r="B64" s="281" t="s">
        <v>2642</v>
      </c>
      <c r="C64" s="282">
        <v>44401.0</v>
      </c>
      <c r="D64" s="282">
        <v>44614.0</v>
      </c>
      <c r="E64" s="283">
        <f t="shared" si="1"/>
        <v>30.42857143</v>
      </c>
      <c r="F64" s="284">
        <v>44628.0</v>
      </c>
      <c r="G64" s="283">
        <f t="shared" si="2"/>
        <v>32.42857143</v>
      </c>
      <c r="H64" s="285" t="s">
        <v>641</v>
      </c>
      <c r="I64" s="286" t="s">
        <v>2553</v>
      </c>
      <c r="J64" s="286" t="s">
        <v>56</v>
      </c>
      <c r="K64" s="286" t="s">
        <v>56</v>
      </c>
      <c r="L64" s="286" t="s">
        <v>56</v>
      </c>
      <c r="M64" s="286" t="s">
        <v>78</v>
      </c>
      <c r="N64" s="286" t="s">
        <v>56</v>
      </c>
      <c r="O64" s="286"/>
      <c r="P64" s="244" t="s">
        <v>2643</v>
      </c>
    </row>
    <row r="65" ht="15.75" customHeight="1">
      <c r="A65" s="280">
        <v>73.0</v>
      </c>
      <c r="B65" s="281" t="s">
        <v>2644</v>
      </c>
      <c r="C65" s="282">
        <v>44404.0</v>
      </c>
      <c r="D65" s="282">
        <v>44410.0</v>
      </c>
      <c r="E65" s="283">
        <f t="shared" si="1"/>
        <v>0.8571428571</v>
      </c>
      <c r="F65" s="285"/>
      <c r="G65" s="283">
        <f t="shared" si="2"/>
        <v>0</v>
      </c>
      <c r="H65" s="285" t="s">
        <v>641</v>
      </c>
      <c r="I65" s="285"/>
      <c r="J65" s="285" t="s">
        <v>28</v>
      </c>
      <c r="K65" s="285" t="s">
        <v>28</v>
      </c>
      <c r="L65" s="285" t="s">
        <v>56</v>
      </c>
      <c r="M65" s="285" t="s">
        <v>78</v>
      </c>
      <c r="N65" s="285" t="s">
        <v>78</v>
      </c>
      <c r="O65" s="285"/>
      <c r="P65" s="244" t="s">
        <v>2645</v>
      </c>
    </row>
    <row r="66" ht="15.75" customHeight="1">
      <c r="A66" s="280">
        <v>74.0</v>
      </c>
      <c r="B66" s="281" t="s">
        <v>997</v>
      </c>
      <c r="C66" s="282">
        <v>44404.0</v>
      </c>
      <c r="D66" s="282">
        <v>44440.0</v>
      </c>
      <c r="E66" s="283">
        <f t="shared" si="1"/>
        <v>5.142857143</v>
      </c>
      <c r="F66" s="286"/>
      <c r="G66" s="283">
        <f t="shared" si="2"/>
        <v>0</v>
      </c>
      <c r="H66" s="285" t="s">
        <v>641</v>
      </c>
      <c r="I66" s="286"/>
      <c r="J66" s="286" t="s">
        <v>56</v>
      </c>
      <c r="K66" s="286" t="s">
        <v>56</v>
      </c>
      <c r="L66" s="286" t="s">
        <v>56</v>
      </c>
      <c r="M66" s="286" t="s">
        <v>78</v>
      </c>
      <c r="N66" s="286" t="s">
        <v>56</v>
      </c>
      <c r="O66" s="286"/>
      <c r="P66" s="244" t="s">
        <v>1327</v>
      </c>
    </row>
    <row r="67" ht="15.75" customHeight="1">
      <c r="A67" s="280">
        <v>75.0</v>
      </c>
      <c r="B67" s="281" t="s">
        <v>2646</v>
      </c>
      <c r="C67" s="282">
        <v>44404.0</v>
      </c>
      <c r="D67" s="282">
        <v>44418.0</v>
      </c>
      <c r="E67" s="283">
        <f t="shared" si="1"/>
        <v>2</v>
      </c>
      <c r="F67" s="285"/>
      <c r="G67" s="283">
        <f t="shared" si="2"/>
        <v>0</v>
      </c>
      <c r="H67" s="285" t="s">
        <v>641</v>
      </c>
      <c r="I67" s="285"/>
      <c r="J67" s="285" t="s">
        <v>56</v>
      </c>
      <c r="K67" s="285" t="s">
        <v>56</v>
      </c>
      <c r="L67" s="285" t="s">
        <v>56</v>
      </c>
      <c r="M67" s="285" t="s">
        <v>78</v>
      </c>
      <c r="N67" s="285" t="s">
        <v>28</v>
      </c>
      <c r="O67" s="285"/>
      <c r="P67" s="244" t="s">
        <v>2648</v>
      </c>
    </row>
    <row r="68" ht="15.75" customHeight="1">
      <c r="A68" s="280">
        <v>76.0</v>
      </c>
      <c r="B68" s="281" t="s">
        <v>2616</v>
      </c>
      <c r="C68" s="282">
        <v>44417.0</v>
      </c>
      <c r="D68" s="282">
        <v>44421.0</v>
      </c>
      <c r="E68" s="283">
        <f t="shared" si="1"/>
        <v>0.5714285714</v>
      </c>
      <c r="F68" s="286"/>
      <c r="G68" s="283">
        <f t="shared" si="2"/>
        <v>0</v>
      </c>
      <c r="H68" s="285" t="s">
        <v>641</v>
      </c>
      <c r="I68" s="286" t="s">
        <v>2553</v>
      </c>
      <c r="J68" s="286" t="s">
        <v>78</v>
      </c>
      <c r="K68" s="286" t="s">
        <v>56</v>
      </c>
      <c r="L68" s="286" t="s">
        <v>28</v>
      </c>
      <c r="M68" s="286" t="s">
        <v>78</v>
      </c>
      <c r="N68" s="286" t="s">
        <v>78</v>
      </c>
      <c r="O68" s="286"/>
      <c r="P68" s="244" t="s">
        <v>2617</v>
      </c>
    </row>
    <row r="69" ht="15.75" customHeight="1">
      <c r="A69" s="280">
        <v>77.0</v>
      </c>
      <c r="B69" s="281" t="s">
        <v>2603</v>
      </c>
      <c r="C69" s="282">
        <v>44417.0</v>
      </c>
      <c r="D69" s="282">
        <v>44421.0</v>
      </c>
      <c r="E69" s="283">
        <f t="shared" si="1"/>
        <v>0.5714285714</v>
      </c>
      <c r="F69" s="285"/>
      <c r="G69" s="283">
        <f t="shared" si="2"/>
        <v>0</v>
      </c>
      <c r="H69" s="285" t="s">
        <v>641</v>
      </c>
      <c r="I69" s="285"/>
      <c r="J69" s="285" t="s">
        <v>78</v>
      </c>
      <c r="K69" s="285" t="s">
        <v>78</v>
      </c>
      <c r="L69" s="285" t="s">
        <v>78</v>
      </c>
      <c r="M69" s="285" t="s">
        <v>78</v>
      </c>
      <c r="N69" s="285" t="s">
        <v>56</v>
      </c>
      <c r="O69" s="285"/>
      <c r="P69" s="244" t="s">
        <v>2604</v>
      </c>
    </row>
    <row r="70" ht="15.75" customHeight="1">
      <c r="A70" s="280">
        <v>78.0</v>
      </c>
      <c r="B70" s="281" t="s">
        <v>2649</v>
      </c>
      <c r="C70" s="282">
        <v>44417.0</v>
      </c>
      <c r="D70" s="282">
        <v>44464.0</v>
      </c>
      <c r="E70" s="283">
        <f t="shared" si="1"/>
        <v>6.714285714</v>
      </c>
      <c r="F70" s="284">
        <v>44485.0</v>
      </c>
      <c r="G70" s="283">
        <f t="shared" si="2"/>
        <v>9.714285714</v>
      </c>
      <c r="H70" s="285" t="s">
        <v>641</v>
      </c>
      <c r="I70" s="286" t="s">
        <v>2531</v>
      </c>
      <c r="J70" s="286" t="s">
        <v>56</v>
      </c>
      <c r="K70" s="286" t="s">
        <v>56</v>
      </c>
      <c r="L70" s="286" t="s">
        <v>56</v>
      </c>
      <c r="M70" s="286" t="s">
        <v>78</v>
      </c>
      <c r="N70" s="286" t="s">
        <v>56</v>
      </c>
      <c r="O70" s="286"/>
      <c r="P70" s="244" t="s">
        <v>2651</v>
      </c>
    </row>
    <row r="71" ht="15.75" customHeight="1">
      <c r="A71" s="280">
        <v>79.0</v>
      </c>
      <c r="B71" s="281" t="s">
        <v>480</v>
      </c>
      <c r="C71" s="282">
        <v>44418.0</v>
      </c>
      <c r="D71" s="282">
        <v>44478.0</v>
      </c>
      <c r="E71" s="283">
        <f t="shared" si="1"/>
        <v>8.571428571</v>
      </c>
      <c r="F71" s="282">
        <v>44478.0</v>
      </c>
      <c r="G71" s="283">
        <f t="shared" si="2"/>
        <v>8.571428571</v>
      </c>
      <c r="H71" s="285" t="s">
        <v>641</v>
      </c>
      <c r="I71" s="285" t="s">
        <v>2531</v>
      </c>
      <c r="J71" s="285" t="s">
        <v>56</v>
      </c>
      <c r="K71" s="285" t="s">
        <v>56</v>
      </c>
      <c r="L71" s="285" t="s">
        <v>56</v>
      </c>
      <c r="M71" s="285" t="s">
        <v>78</v>
      </c>
      <c r="N71" s="285" t="s">
        <v>56</v>
      </c>
      <c r="O71" s="285"/>
      <c r="P71" s="244" t="s">
        <v>792</v>
      </c>
    </row>
    <row r="72" ht="15.75" customHeight="1">
      <c r="A72" s="280">
        <v>80.0</v>
      </c>
      <c r="B72" s="281" t="s">
        <v>1286</v>
      </c>
      <c r="C72" s="282">
        <v>44418.0</v>
      </c>
      <c r="D72" s="282">
        <v>44440.0</v>
      </c>
      <c r="E72" s="283">
        <f t="shared" si="1"/>
        <v>3.142857143</v>
      </c>
      <c r="F72" s="286"/>
      <c r="G72" s="283">
        <f t="shared" si="2"/>
        <v>0</v>
      </c>
      <c r="H72" s="285" t="s">
        <v>641</v>
      </c>
      <c r="I72" s="286" t="s">
        <v>2531</v>
      </c>
      <c r="J72" s="286" t="s">
        <v>56</v>
      </c>
      <c r="K72" s="286" t="s">
        <v>56</v>
      </c>
      <c r="L72" s="286" t="s">
        <v>56</v>
      </c>
      <c r="M72" s="286" t="s">
        <v>78</v>
      </c>
      <c r="N72" s="286" t="s">
        <v>56</v>
      </c>
      <c r="O72" s="286"/>
      <c r="P72" s="244" t="s">
        <v>1900</v>
      </c>
    </row>
    <row r="73" ht="15.75" customHeight="1">
      <c r="A73" s="280">
        <v>81.0</v>
      </c>
      <c r="B73" s="281" t="s">
        <v>2652</v>
      </c>
      <c r="C73" s="282">
        <v>44418.0</v>
      </c>
      <c r="D73" s="282">
        <v>44477.0</v>
      </c>
      <c r="E73" s="283">
        <f t="shared" si="1"/>
        <v>8.428571429</v>
      </c>
      <c r="F73" s="282">
        <v>44477.0</v>
      </c>
      <c r="G73" s="283">
        <f t="shared" si="2"/>
        <v>8.428571429</v>
      </c>
      <c r="H73" s="285" t="s">
        <v>641</v>
      </c>
      <c r="I73" s="285"/>
      <c r="J73" s="285" t="s">
        <v>56</v>
      </c>
      <c r="K73" s="285" t="s">
        <v>56</v>
      </c>
      <c r="L73" s="285" t="s">
        <v>56</v>
      </c>
      <c r="M73" s="285" t="s">
        <v>78</v>
      </c>
      <c r="N73" s="285" t="s">
        <v>56</v>
      </c>
      <c r="O73" s="285"/>
      <c r="P73" s="244" t="s">
        <v>675</v>
      </c>
    </row>
    <row r="74" ht="15.75" customHeight="1">
      <c r="A74" s="280">
        <v>82.0</v>
      </c>
      <c r="B74" s="281" t="s">
        <v>2654</v>
      </c>
      <c r="C74" s="282">
        <v>44419.0</v>
      </c>
      <c r="D74" s="282">
        <v>44449.0</v>
      </c>
      <c r="E74" s="283">
        <f t="shared" si="1"/>
        <v>4.285714286</v>
      </c>
      <c r="F74" s="286"/>
      <c r="G74" s="283">
        <f t="shared" si="2"/>
        <v>0</v>
      </c>
      <c r="H74" s="285" t="s">
        <v>641</v>
      </c>
      <c r="I74" s="286"/>
      <c r="J74" s="286" t="s">
        <v>56</v>
      </c>
      <c r="K74" s="286" t="s">
        <v>56</v>
      </c>
      <c r="L74" s="286" t="s">
        <v>78</v>
      </c>
      <c r="M74" s="286" t="s">
        <v>78</v>
      </c>
      <c r="N74" s="286" t="s">
        <v>56</v>
      </c>
      <c r="O74" s="286"/>
      <c r="P74" s="244" t="s">
        <v>2655</v>
      </c>
    </row>
    <row r="75" ht="15.75" customHeight="1">
      <c r="A75" s="280">
        <v>83.0</v>
      </c>
      <c r="B75" s="281" t="s">
        <v>2656</v>
      </c>
      <c r="C75" s="282">
        <v>44419.0</v>
      </c>
      <c r="D75" s="282">
        <v>44475.0</v>
      </c>
      <c r="E75" s="283">
        <f t="shared" si="1"/>
        <v>8</v>
      </c>
      <c r="F75" s="282">
        <v>44502.0</v>
      </c>
      <c r="G75" s="283">
        <f t="shared" si="2"/>
        <v>11.85714286</v>
      </c>
      <c r="H75" s="285" t="s">
        <v>641</v>
      </c>
      <c r="I75" s="285" t="s">
        <v>2553</v>
      </c>
      <c r="J75" s="285" t="s">
        <v>56</v>
      </c>
      <c r="K75" s="285" t="s">
        <v>56</v>
      </c>
      <c r="L75" s="285" t="s">
        <v>56</v>
      </c>
      <c r="M75" s="285" t="s">
        <v>56</v>
      </c>
      <c r="N75" s="285" t="s">
        <v>56</v>
      </c>
      <c r="O75" s="285"/>
      <c r="P75" s="244" t="s">
        <v>675</v>
      </c>
    </row>
    <row r="76" ht="15.75" customHeight="1">
      <c r="A76" s="280">
        <v>84.0</v>
      </c>
      <c r="B76" s="281" t="s">
        <v>2657</v>
      </c>
      <c r="C76" s="282">
        <v>44420.0</v>
      </c>
      <c r="D76" s="282">
        <v>44483.0</v>
      </c>
      <c r="E76" s="283">
        <f t="shared" si="1"/>
        <v>9</v>
      </c>
      <c r="F76" s="284">
        <v>44491.0</v>
      </c>
      <c r="G76" s="283">
        <f t="shared" si="2"/>
        <v>10.14285714</v>
      </c>
      <c r="H76" s="285" t="s">
        <v>641</v>
      </c>
      <c r="I76" s="286" t="s">
        <v>2553</v>
      </c>
      <c r="J76" s="286" t="s">
        <v>56</v>
      </c>
      <c r="K76" s="286" t="s">
        <v>56</v>
      </c>
      <c r="L76" s="286" t="s">
        <v>56</v>
      </c>
      <c r="M76" s="286" t="s">
        <v>78</v>
      </c>
      <c r="N76" s="286" t="s">
        <v>56</v>
      </c>
      <c r="O76" s="286"/>
      <c r="P76" s="244" t="s">
        <v>2659</v>
      </c>
    </row>
    <row r="77" ht="15.75" customHeight="1">
      <c r="A77" s="280">
        <v>85.0</v>
      </c>
      <c r="B77" s="281" t="s">
        <v>2661</v>
      </c>
      <c r="C77" s="282">
        <v>44426.0</v>
      </c>
      <c r="D77" s="282">
        <v>44469.0</v>
      </c>
      <c r="E77" s="283">
        <f t="shared" si="1"/>
        <v>6.142857143</v>
      </c>
      <c r="F77" s="282">
        <v>44482.0</v>
      </c>
      <c r="G77" s="283">
        <f t="shared" si="2"/>
        <v>8</v>
      </c>
      <c r="H77" s="285" t="s">
        <v>641</v>
      </c>
      <c r="I77" s="285"/>
      <c r="J77" s="285" t="s">
        <v>56</v>
      </c>
      <c r="K77" s="285" t="s">
        <v>56</v>
      </c>
      <c r="L77" s="285" t="s">
        <v>56</v>
      </c>
      <c r="M77" s="285" t="s">
        <v>78</v>
      </c>
      <c r="N77" s="285" t="s">
        <v>56</v>
      </c>
      <c r="O77" s="285"/>
      <c r="P77" s="244" t="s">
        <v>2662</v>
      </c>
    </row>
    <row r="78" ht="15.75" customHeight="1">
      <c r="A78" s="280">
        <v>86.0</v>
      </c>
      <c r="B78" s="281" t="s">
        <v>2663</v>
      </c>
      <c r="C78" s="282">
        <v>44428.0</v>
      </c>
      <c r="D78" s="282">
        <v>44439.0</v>
      </c>
      <c r="E78" s="283">
        <f t="shared" si="1"/>
        <v>1.571428571</v>
      </c>
      <c r="F78" s="284">
        <v>44517.0</v>
      </c>
      <c r="G78" s="283">
        <f t="shared" si="2"/>
        <v>12.71428571</v>
      </c>
      <c r="H78" s="285" t="s">
        <v>641</v>
      </c>
      <c r="I78" s="286"/>
      <c r="J78" s="286" t="s">
        <v>78</v>
      </c>
      <c r="K78" s="286" t="s">
        <v>78</v>
      </c>
      <c r="L78" s="286" t="s">
        <v>56</v>
      </c>
      <c r="M78" s="286" t="s">
        <v>78</v>
      </c>
      <c r="N78" s="286" t="s">
        <v>78</v>
      </c>
      <c r="O78" s="286"/>
      <c r="P78" s="244" t="s">
        <v>2664</v>
      </c>
    </row>
    <row r="79" ht="15.75" customHeight="1">
      <c r="A79" s="280">
        <v>87.0</v>
      </c>
      <c r="B79" s="281" t="s">
        <v>1302</v>
      </c>
      <c r="C79" s="282">
        <v>44432.0</v>
      </c>
      <c r="D79" s="282">
        <v>44474.0</v>
      </c>
      <c r="E79" s="283">
        <f t="shared" si="1"/>
        <v>6</v>
      </c>
      <c r="F79" s="282">
        <v>44483.0</v>
      </c>
      <c r="G79" s="283">
        <f t="shared" si="2"/>
        <v>7.285714286</v>
      </c>
      <c r="H79" s="285" t="s">
        <v>641</v>
      </c>
      <c r="I79" s="285" t="s">
        <v>2531</v>
      </c>
      <c r="J79" s="285" t="s">
        <v>56</v>
      </c>
      <c r="K79" s="285" t="s">
        <v>56</v>
      </c>
      <c r="L79" s="285" t="s">
        <v>56</v>
      </c>
      <c r="M79" s="285" t="s">
        <v>78</v>
      </c>
      <c r="N79" s="285" t="s">
        <v>56</v>
      </c>
      <c r="O79" s="285"/>
      <c r="P79" s="244" t="s">
        <v>1932</v>
      </c>
    </row>
    <row r="80" ht="15.75" customHeight="1">
      <c r="A80" s="280">
        <v>88.0</v>
      </c>
      <c r="B80" s="281" t="s">
        <v>341</v>
      </c>
      <c r="C80" s="282">
        <v>44438.0</v>
      </c>
      <c r="D80" s="282">
        <v>44502.0</v>
      </c>
      <c r="E80" s="283">
        <f t="shared" si="1"/>
        <v>9.142857143</v>
      </c>
      <c r="F80" s="284">
        <v>44503.0</v>
      </c>
      <c r="G80" s="283">
        <f t="shared" si="2"/>
        <v>9.285714286</v>
      </c>
      <c r="H80" s="285" t="s">
        <v>641</v>
      </c>
      <c r="I80" s="286" t="s">
        <v>2531</v>
      </c>
      <c r="J80" s="286" t="s">
        <v>56</v>
      </c>
      <c r="K80" s="286" t="s">
        <v>56</v>
      </c>
      <c r="L80" s="286" t="s">
        <v>56</v>
      </c>
      <c r="M80" s="286" t="s">
        <v>78</v>
      </c>
      <c r="N80" s="286" t="s">
        <v>56</v>
      </c>
      <c r="O80" s="286"/>
      <c r="P80" s="244" t="s">
        <v>2665</v>
      </c>
    </row>
    <row r="81" ht="15.75" customHeight="1">
      <c r="A81" s="280">
        <v>89.0</v>
      </c>
      <c r="B81" s="281" t="s">
        <v>2667</v>
      </c>
      <c r="C81" s="282">
        <v>44440.0</v>
      </c>
      <c r="D81" s="282">
        <v>44510.0</v>
      </c>
      <c r="E81" s="283">
        <f t="shared" si="1"/>
        <v>10</v>
      </c>
      <c r="F81" s="282">
        <v>44529.0</v>
      </c>
      <c r="G81" s="283">
        <f t="shared" si="2"/>
        <v>12.71428571</v>
      </c>
      <c r="H81" s="285" t="s">
        <v>641</v>
      </c>
      <c r="I81" s="285" t="s">
        <v>2553</v>
      </c>
      <c r="J81" s="285" t="s">
        <v>56</v>
      </c>
      <c r="K81" s="285" t="s">
        <v>56</v>
      </c>
      <c r="L81" s="285" t="s">
        <v>56</v>
      </c>
      <c r="M81" s="285" t="s">
        <v>56</v>
      </c>
      <c r="N81" s="285" t="s">
        <v>56</v>
      </c>
      <c r="O81" s="285"/>
      <c r="P81" s="244" t="s">
        <v>2670</v>
      </c>
    </row>
    <row r="82" ht="15.75" customHeight="1">
      <c r="A82" s="280">
        <v>90.0</v>
      </c>
      <c r="B82" s="281" t="s">
        <v>2672</v>
      </c>
      <c r="C82" s="282">
        <v>44441.0</v>
      </c>
      <c r="D82" s="282">
        <v>44499.0</v>
      </c>
      <c r="E82" s="283">
        <f t="shared" si="1"/>
        <v>8.285714286</v>
      </c>
      <c r="F82" s="284">
        <v>44496.0</v>
      </c>
      <c r="G82" s="283">
        <f t="shared" si="2"/>
        <v>7.857142857</v>
      </c>
      <c r="H82" s="285" t="s">
        <v>641</v>
      </c>
      <c r="I82" s="286" t="s">
        <v>2553</v>
      </c>
      <c r="J82" s="286" t="s">
        <v>56</v>
      </c>
      <c r="K82" s="286" t="s">
        <v>56</v>
      </c>
      <c r="L82" s="286" t="s">
        <v>56</v>
      </c>
      <c r="M82" s="286" t="s">
        <v>78</v>
      </c>
      <c r="N82" s="286" t="s">
        <v>56</v>
      </c>
      <c r="O82" s="286"/>
      <c r="P82" s="244" t="s">
        <v>2673</v>
      </c>
    </row>
    <row r="83" ht="15.75" customHeight="1">
      <c r="A83" s="280">
        <v>91.0</v>
      </c>
      <c r="B83" s="281" t="s">
        <v>1409</v>
      </c>
      <c r="C83" s="282">
        <v>44441.0</v>
      </c>
      <c r="D83" s="282">
        <v>44499.0</v>
      </c>
      <c r="E83" s="283">
        <f t="shared" si="1"/>
        <v>8.285714286</v>
      </c>
      <c r="F83" s="282">
        <v>44498.0</v>
      </c>
      <c r="G83" s="283">
        <f t="shared" si="2"/>
        <v>8.142857143</v>
      </c>
      <c r="H83" s="285" t="s">
        <v>641</v>
      </c>
      <c r="I83" s="285" t="s">
        <v>2531</v>
      </c>
      <c r="J83" s="285" t="s">
        <v>56</v>
      </c>
      <c r="K83" s="285" t="s">
        <v>56</v>
      </c>
      <c r="L83" s="285" t="s">
        <v>56</v>
      </c>
      <c r="M83" s="285" t="s">
        <v>78</v>
      </c>
      <c r="N83" s="285" t="s">
        <v>56</v>
      </c>
      <c r="O83" s="285"/>
      <c r="P83" s="244" t="s">
        <v>2090</v>
      </c>
    </row>
    <row r="84" ht="15.75" customHeight="1">
      <c r="A84" s="280">
        <v>92.0</v>
      </c>
      <c r="B84" s="281" t="s">
        <v>2674</v>
      </c>
      <c r="C84" s="282">
        <v>44441.0</v>
      </c>
      <c r="D84" s="282">
        <v>44449.0</v>
      </c>
      <c r="E84" s="283">
        <f t="shared" si="1"/>
        <v>1.142857143</v>
      </c>
      <c r="F84" s="286"/>
      <c r="G84" s="283">
        <f t="shared" si="2"/>
        <v>0</v>
      </c>
      <c r="H84" s="285" t="s">
        <v>641</v>
      </c>
      <c r="I84" s="286" t="s">
        <v>2531</v>
      </c>
      <c r="J84" s="286" t="s">
        <v>56</v>
      </c>
      <c r="K84" s="286" t="s">
        <v>56</v>
      </c>
      <c r="L84" s="286" t="s">
        <v>56</v>
      </c>
      <c r="M84" s="286" t="s">
        <v>78</v>
      </c>
      <c r="N84" s="286" t="s">
        <v>78</v>
      </c>
      <c r="O84" s="286"/>
      <c r="P84" s="244" t="s">
        <v>675</v>
      </c>
    </row>
    <row r="85" ht="15.75" customHeight="1">
      <c r="A85" s="280">
        <v>93.0</v>
      </c>
      <c r="B85" s="281" t="s">
        <v>2675</v>
      </c>
      <c r="C85" s="282">
        <v>44445.0</v>
      </c>
      <c r="D85" s="282">
        <v>44513.0</v>
      </c>
      <c r="E85" s="283">
        <f t="shared" si="1"/>
        <v>9.714285714</v>
      </c>
      <c r="F85" s="282">
        <v>44511.0</v>
      </c>
      <c r="G85" s="283">
        <f t="shared" si="2"/>
        <v>9.428571429</v>
      </c>
      <c r="H85" s="285" t="s">
        <v>641</v>
      </c>
      <c r="I85" s="285"/>
      <c r="J85" s="285" t="s">
        <v>56</v>
      </c>
      <c r="K85" s="285" t="s">
        <v>56</v>
      </c>
      <c r="L85" s="285" t="s">
        <v>56</v>
      </c>
      <c r="M85" s="285" t="s">
        <v>56</v>
      </c>
      <c r="N85" s="285" t="s">
        <v>56</v>
      </c>
      <c r="O85" s="288">
        <v>44625.0</v>
      </c>
      <c r="P85" s="244" t="s">
        <v>2676</v>
      </c>
    </row>
    <row r="86" ht="15.75" customHeight="1">
      <c r="A86" s="280">
        <v>94.0</v>
      </c>
      <c r="B86" s="281" t="s">
        <v>1492</v>
      </c>
      <c r="C86" s="282">
        <v>44446.0</v>
      </c>
      <c r="D86" s="282">
        <v>44499.0</v>
      </c>
      <c r="E86" s="283">
        <f t="shared" si="1"/>
        <v>7.571428571</v>
      </c>
      <c r="F86" s="284">
        <v>44505.0</v>
      </c>
      <c r="G86" s="283">
        <f t="shared" si="2"/>
        <v>8.428571429</v>
      </c>
      <c r="H86" s="285" t="s">
        <v>641</v>
      </c>
      <c r="I86" s="286"/>
      <c r="J86" s="286" t="s">
        <v>56</v>
      </c>
      <c r="K86" s="286" t="s">
        <v>56</v>
      </c>
      <c r="L86" s="286" t="s">
        <v>78</v>
      </c>
      <c r="M86" s="286" t="s">
        <v>78</v>
      </c>
      <c r="N86" s="286" t="s">
        <v>56</v>
      </c>
      <c r="O86" s="286"/>
      <c r="P86" s="244" t="s">
        <v>2677</v>
      </c>
    </row>
    <row r="87" ht="15.75" customHeight="1">
      <c r="A87" s="280">
        <v>95.0</v>
      </c>
      <c r="B87" s="281" t="s">
        <v>2678</v>
      </c>
      <c r="C87" s="282">
        <v>44448.0</v>
      </c>
      <c r="D87" s="282">
        <v>44506.0</v>
      </c>
      <c r="E87" s="283">
        <f t="shared" si="1"/>
        <v>8.285714286</v>
      </c>
      <c r="F87" s="282">
        <v>44510.0</v>
      </c>
      <c r="G87" s="283">
        <f t="shared" si="2"/>
        <v>8.857142857</v>
      </c>
      <c r="H87" s="285" t="s">
        <v>641</v>
      </c>
      <c r="I87" s="285"/>
      <c r="J87" s="285" t="s">
        <v>56</v>
      </c>
      <c r="K87" s="285" t="s">
        <v>56</v>
      </c>
      <c r="L87" s="285" t="s">
        <v>56</v>
      </c>
      <c r="M87" s="285" t="s">
        <v>78</v>
      </c>
      <c r="N87" s="285" t="s">
        <v>56</v>
      </c>
      <c r="O87" s="285"/>
      <c r="P87" s="244" t="s">
        <v>2679</v>
      </c>
    </row>
    <row r="88" ht="15.75" customHeight="1">
      <c r="A88" s="280">
        <v>96.0</v>
      </c>
      <c r="B88" s="281" t="s">
        <v>2680</v>
      </c>
      <c r="C88" s="282">
        <v>44448.0</v>
      </c>
      <c r="D88" s="282">
        <v>44513.0</v>
      </c>
      <c r="E88" s="283">
        <f t="shared" si="1"/>
        <v>9.285714286</v>
      </c>
      <c r="F88" s="284">
        <v>44534.0</v>
      </c>
      <c r="G88" s="283">
        <f t="shared" si="2"/>
        <v>12.28571429</v>
      </c>
      <c r="H88" s="285" t="s">
        <v>641</v>
      </c>
      <c r="I88" s="286"/>
      <c r="J88" s="286" t="s">
        <v>56</v>
      </c>
      <c r="K88" s="286" t="s">
        <v>56</v>
      </c>
      <c r="L88" s="286" t="s">
        <v>56</v>
      </c>
      <c r="M88" s="286" t="s">
        <v>78</v>
      </c>
      <c r="N88" s="286" t="s">
        <v>56</v>
      </c>
      <c r="O88" s="286"/>
      <c r="P88" s="244" t="s">
        <v>2681</v>
      </c>
    </row>
    <row r="89" ht="15.75" customHeight="1">
      <c r="A89" s="280">
        <v>97.0</v>
      </c>
      <c r="B89" s="281" t="s">
        <v>2682</v>
      </c>
      <c r="C89" s="282">
        <v>44452.0</v>
      </c>
      <c r="D89" s="282">
        <v>44457.0</v>
      </c>
      <c r="E89" s="283">
        <f t="shared" si="1"/>
        <v>0.7142857143</v>
      </c>
      <c r="F89" s="282">
        <v>44457.0</v>
      </c>
      <c r="G89" s="283">
        <f t="shared" si="2"/>
        <v>0.7142857143</v>
      </c>
      <c r="H89" s="285" t="s">
        <v>641</v>
      </c>
      <c r="I89" s="285" t="s">
        <v>2531</v>
      </c>
      <c r="J89" s="285" t="s">
        <v>56</v>
      </c>
      <c r="K89" s="285" t="s">
        <v>56</v>
      </c>
      <c r="L89" s="285" t="s">
        <v>56</v>
      </c>
      <c r="M89" s="285" t="s">
        <v>78</v>
      </c>
      <c r="N89" s="285" t="s">
        <v>28</v>
      </c>
      <c r="O89" s="285"/>
      <c r="P89" s="244" t="s">
        <v>2683</v>
      </c>
    </row>
    <row r="90" ht="15.75" customHeight="1">
      <c r="A90" s="280">
        <v>98.0</v>
      </c>
      <c r="B90" s="281" t="s">
        <v>2684</v>
      </c>
      <c r="C90" s="282">
        <v>44452.0</v>
      </c>
      <c r="D90" s="282">
        <v>44510.0</v>
      </c>
      <c r="E90" s="283">
        <f t="shared" si="1"/>
        <v>8.285714286</v>
      </c>
      <c r="F90" s="284">
        <v>44530.0</v>
      </c>
      <c r="G90" s="283">
        <f t="shared" si="2"/>
        <v>11.14285714</v>
      </c>
      <c r="H90" s="285" t="s">
        <v>641</v>
      </c>
      <c r="I90" s="286"/>
      <c r="J90" s="286" t="s">
        <v>56</v>
      </c>
      <c r="K90" s="286" t="s">
        <v>56</v>
      </c>
      <c r="L90" s="286" t="s">
        <v>56</v>
      </c>
      <c r="M90" s="286" t="s">
        <v>78</v>
      </c>
      <c r="N90" s="286" t="s">
        <v>56</v>
      </c>
      <c r="O90" s="286"/>
      <c r="P90" s="244" t="s">
        <v>2685</v>
      </c>
    </row>
    <row r="91" ht="15.75" customHeight="1">
      <c r="A91" s="280">
        <v>99.0</v>
      </c>
      <c r="B91" s="281" t="s">
        <v>2686</v>
      </c>
      <c r="C91" s="282">
        <v>44455.0</v>
      </c>
      <c r="D91" s="282">
        <v>44511.0</v>
      </c>
      <c r="E91" s="283">
        <f t="shared" si="1"/>
        <v>8</v>
      </c>
      <c r="F91" s="282">
        <v>44504.0</v>
      </c>
      <c r="G91" s="283">
        <f t="shared" si="2"/>
        <v>7</v>
      </c>
      <c r="H91" s="285" t="s">
        <v>641</v>
      </c>
      <c r="I91" s="285" t="s">
        <v>2531</v>
      </c>
      <c r="J91" s="285" t="s">
        <v>56</v>
      </c>
      <c r="K91" s="285" t="s">
        <v>56</v>
      </c>
      <c r="L91" s="285" t="s">
        <v>56</v>
      </c>
      <c r="M91" s="285" t="s">
        <v>78</v>
      </c>
      <c r="N91" s="285" t="s">
        <v>56</v>
      </c>
      <c r="O91" s="285"/>
      <c r="P91" s="244" t="s">
        <v>2687</v>
      </c>
    </row>
    <row r="92" ht="15.75" customHeight="1">
      <c r="A92" s="280">
        <v>100.0</v>
      </c>
      <c r="B92" s="281" t="s">
        <v>2686</v>
      </c>
      <c r="C92" s="282">
        <v>44455.0</v>
      </c>
      <c r="D92" s="282">
        <v>44511.0</v>
      </c>
      <c r="E92" s="283">
        <f t="shared" si="1"/>
        <v>8</v>
      </c>
      <c r="F92" s="284">
        <v>44518.0</v>
      </c>
      <c r="G92" s="283">
        <f t="shared" si="2"/>
        <v>9</v>
      </c>
      <c r="H92" s="285" t="s">
        <v>641</v>
      </c>
      <c r="I92" s="286"/>
      <c r="J92" s="286" t="s">
        <v>56</v>
      </c>
      <c r="K92" s="286" t="s">
        <v>56</v>
      </c>
      <c r="L92" s="286" t="s">
        <v>56</v>
      </c>
      <c r="M92" s="286" t="s">
        <v>78</v>
      </c>
      <c r="N92" s="286" t="s">
        <v>56</v>
      </c>
      <c r="O92" s="286"/>
      <c r="P92" s="244" t="s">
        <v>2688</v>
      </c>
    </row>
    <row r="93" ht="15.75" customHeight="1">
      <c r="A93" s="280">
        <v>101.0</v>
      </c>
      <c r="B93" s="281" t="s">
        <v>697</v>
      </c>
      <c r="C93" s="282">
        <v>44456.0</v>
      </c>
      <c r="D93" s="282">
        <v>44520.0</v>
      </c>
      <c r="E93" s="283">
        <f t="shared" si="1"/>
        <v>9.142857143</v>
      </c>
      <c r="F93" s="282">
        <v>44494.0</v>
      </c>
      <c r="G93" s="283">
        <f t="shared" si="2"/>
        <v>5.428571429</v>
      </c>
      <c r="H93" s="285" t="s">
        <v>641</v>
      </c>
      <c r="I93" s="285" t="s">
        <v>2553</v>
      </c>
      <c r="J93" s="285" t="s">
        <v>56</v>
      </c>
      <c r="K93" s="285" t="s">
        <v>56</v>
      </c>
      <c r="L93" s="285" t="s">
        <v>56</v>
      </c>
      <c r="M93" s="285" t="s">
        <v>78</v>
      </c>
      <c r="N93" s="285" t="s">
        <v>56</v>
      </c>
      <c r="O93" s="285"/>
      <c r="P93" s="244" t="s">
        <v>831</v>
      </c>
    </row>
    <row r="94" ht="15.75" customHeight="1">
      <c r="A94" s="280">
        <v>102.0</v>
      </c>
      <c r="B94" s="281" t="s">
        <v>870</v>
      </c>
      <c r="C94" s="282">
        <v>44456.0</v>
      </c>
      <c r="D94" s="282">
        <v>44511.0</v>
      </c>
      <c r="E94" s="283">
        <f t="shared" si="1"/>
        <v>7.857142857</v>
      </c>
      <c r="F94" s="284">
        <v>44501.0</v>
      </c>
      <c r="G94" s="283">
        <f t="shared" si="2"/>
        <v>6.428571429</v>
      </c>
      <c r="H94" s="285" t="s">
        <v>641</v>
      </c>
      <c r="I94" s="286"/>
      <c r="J94" s="286" t="s">
        <v>56</v>
      </c>
      <c r="K94" s="286" t="s">
        <v>56</v>
      </c>
      <c r="L94" s="286" t="s">
        <v>78</v>
      </c>
      <c r="M94" s="286" t="s">
        <v>78</v>
      </c>
      <c r="N94" s="286" t="s">
        <v>56</v>
      </c>
      <c r="O94" s="286"/>
      <c r="P94" s="244" t="s">
        <v>1142</v>
      </c>
    </row>
    <row r="95" ht="15.75" customHeight="1">
      <c r="A95" s="280">
        <v>103.0</v>
      </c>
      <c r="B95" s="281" t="s">
        <v>410</v>
      </c>
      <c r="C95" s="282">
        <v>44459.0</v>
      </c>
      <c r="D95" s="282">
        <v>44489.0</v>
      </c>
      <c r="E95" s="283">
        <f t="shared" si="1"/>
        <v>4.285714286</v>
      </c>
      <c r="F95" s="282">
        <v>44489.0</v>
      </c>
      <c r="G95" s="283">
        <f t="shared" si="2"/>
        <v>4.285714286</v>
      </c>
      <c r="H95" s="285" t="s">
        <v>641</v>
      </c>
      <c r="I95" s="285"/>
      <c r="J95" s="285" t="s">
        <v>56</v>
      </c>
      <c r="K95" s="285" t="s">
        <v>56</v>
      </c>
      <c r="L95" s="285" t="s">
        <v>56</v>
      </c>
      <c r="M95" s="285" t="s">
        <v>78</v>
      </c>
      <c r="N95" s="285" t="s">
        <v>56</v>
      </c>
      <c r="O95" s="285"/>
      <c r="P95" s="244" t="s">
        <v>1334</v>
      </c>
    </row>
    <row r="96" ht="15.75" customHeight="1">
      <c r="A96" s="280">
        <v>104.0</v>
      </c>
      <c r="B96" s="281" t="s">
        <v>1017</v>
      </c>
      <c r="C96" s="282">
        <v>44459.0</v>
      </c>
      <c r="D96" s="282">
        <v>44499.0</v>
      </c>
      <c r="E96" s="283">
        <f t="shared" si="1"/>
        <v>5.714285714</v>
      </c>
      <c r="F96" s="284">
        <v>44492.0</v>
      </c>
      <c r="G96" s="283">
        <f t="shared" si="2"/>
        <v>4.714285714</v>
      </c>
      <c r="H96" s="285" t="s">
        <v>641</v>
      </c>
      <c r="I96" s="286"/>
      <c r="J96" s="286" t="s">
        <v>56</v>
      </c>
      <c r="K96" s="286" t="s">
        <v>56</v>
      </c>
      <c r="L96" s="286" t="s">
        <v>56</v>
      </c>
      <c r="M96" s="286" t="s">
        <v>78</v>
      </c>
      <c r="N96" s="286" t="s">
        <v>56</v>
      </c>
      <c r="O96" s="286"/>
      <c r="P96" s="244" t="s">
        <v>1346</v>
      </c>
    </row>
    <row r="97" ht="15.75" customHeight="1">
      <c r="A97" s="280">
        <v>105.0</v>
      </c>
      <c r="B97" s="281" t="s">
        <v>2689</v>
      </c>
      <c r="C97" s="282">
        <v>44459.0</v>
      </c>
      <c r="D97" s="282">
        <v>44499.0</v>
      </c>
      <c r="E97" s="283">
        <f t="shared" si="1"/>
        <v>5.714285714</v>
      </c>
      <c r="F97" s="282">
        <v>44495.0</v>
      </c>
      <c r="G97" s="283">
        <f t="shared" si="2"/>
        <v>5.142857143</v>
      </c>
      <c r="H97" s="285" t="s">
        <v>641</v>
      </c>
      <c r="I97" s="285" t="s">
        <v>2531</v>
      </c>
      <c r="J97" s="285" t="s">
        <v>56</v>
      </c>
      <c r="K97" s="285" t="s">
        <v>56</v>
      </c>
      <c r="L97" s="285" t="s">
        <v>56</v>
      </c>
      <c r="M97" s="285" t="s">
        <v>56</v>
      </c>
      <c r="N97" s="285" t="s">
        <v>56</v>
      </c>
      <c r="O97" s="285"/>
      <c r="P97" s="244" t="s">
        <v>2690</v>
      </c>
    </row>
    <row r="98" ht="15.75" customHeight="1">
      <c r="A98" s="280">
        <v>106.0</v>
      </c>
      <c r="B98" s="281" t="s">
        <v>2691</v>
      </c>
      <c r="C98" s="282">
        <v>44461.0</v>
      </c>
      <c r="D98" s="282">
        <v>44510.0</v>
      </c>
      <c r="E98" s="283">
        <f t="shared" si="1"/>
        <v>7</v>
      </c>
      <c r="F98" s="284">
        <v>44517.0</v>
      </c>
      <c r="G98" s="283">
        <f t="shared" si="2"/>
        <v>8</v>
      </c>
      <c r="H98" s="285" t="s">
        <v>641</v>
      </c>
      <c r="I98" s="286" t="s">
        <v>2553</v>
      </c>
      <c r="J98" s="286" t="s">
        <v>56</v>
      </c>
      <c r="K98" s="286" t="s">
        <v>56</v>
      </c>
      <c r="L98" s="286" t="s">
        <v>56</v>
      </c>
      <c r="M98" s="286" t="s">
        <v>78</v>
      </c>
      <c r="N98" s="286" t="s">
        <v>56</v>
      </c>
      <c r="O98" s="286"/>
      <c r="P98" s="244" t="s">
        <v>2692</v>
      </c>
    </row>
    <row r="99" ht="15.75" customHeight="1">
      <c r="A99" s="280">
        <v>107.0</v>
      </c>
      <c r="B99" s="281" t="s">
        <v>1241</v>
      </c>
      <c r="C99" s="282">
        <v>44462.0</v>
      </c>
      <c r="D99" s="282">
        <v>44550.0</v>
      </c>
      <c r="E99" s="283">
        <f t="shared" si="1"/>
        <v>12.57142857</v>
      </c>
      <c r="F99" s="282">
        <v>44557.0</v>
      </c>
      <c r="G99" s="283">
        <f t="shared" si="2"/>
        <v>13.57142857</v>
      </c>
      <c r="H99" s="285" t="s">
        <v>641</v>
      </c>
      <c r="I99" s="285" t="s">
        <v>2553</v>
      </c>
      <c r="J99" s="285" t="s">
        <v>56</v>
      </c>
      <c r="K99" s="285" t="s">
        <v>56</v>
      </c>
      <c r="L99" s="285" t="s">
        <v>56</v>
      </c>
      <c r="M99" s="285" t="s">
        <v>78</v>
      </c>
      <c r="N99" s="285" t="s">
        <v>56</v>
      </c>
      <c r="O99" s="285"/>
      <c r="P99" s="244" t="s">
        <v>1784</v>
      </c>
    </row>
    <row r="100" ht="15.75" customHeight="1">
      <c r="A100" s="280">
        <v>108.0</v>
      </c>
      <c r="B100" s="281" t="s">
        <v>2693</v>
      </c>
      <c r="C100" s="282">
        <v>44463.0</v>
      </c>
      <c r="D100" s="282">
        <v>44530.0</v>
      </c>
      <c r="E100" s="283">
        <f t="shared" si="1"/>
        <v>9.571428571</v>
      </c>
      <c r="F100" s="284">
        <v>44539.0</v>
      </c>
      <c r="G100" s="283">
        <f t="shared" si="2"/>
        <v>10.85714286</v>
      </c>
      <c r="H100" s="285" t="s">
        <v>641</v>
      </c>
      <c r="I100" s="286" t="s">
        <v>2531</v>
      </c>
      <c r="J100" s="286" t="s">
        <v>56</v>
      </c>
      <c r="K100" s="286" t="s">
        <v>56</v>
      </c>
      <c r="L100" s="286" t="s">
        <v>56</v>
      </c>
      <c r="M100" s="286" t="s">
        <v>78</v>
      </c>
      <c r="N100" s="286" t="s">
        <v>56</v>
      </c>
      <c r="O100" s="286"/>
      <c r="P100" s="244" t="s">
        <v>2694</v>
      </c>
    </row>
    <row r="101" ht="15.75" customHeight="1">
      <c r="A101" s="280">
        <v>109.0</v>
      </c>
      <c r="B101" s="281" t="s">
        <v>2695</v>
      </c>
      <c r="C101" s="282">
        <v>44466.0</v>
      </c>
      <c r="D101" s="282">
        <v>44500.0</v>
      </c>
      <c r="E101" s="283">
        <f t="shared" si="1"/>
        <v>4.857142857</v>
      </c>
      <c r="F101" s="282">
        <v>44497.0</v>
      </c>
      <c r="G101" s="283">
        <f t="shared" si="2"/>
        <v>4.428571429</v>
      </c>
      <c r="H101" s="285" t="s">
        <v>641</v>
      </c>
      <c r="I101" s="285" t="s">
        <v>2531</v>
      </c>
      <c r="J101" s="285" t="s">
        <v>56</v>
      </c>
      <c r="K101" s="285" t="s">
        <v>56</v>
      </c>
      <c r="L101" s="285" t="s">
        <v>56</v>
      </c>
      <c r="M101" s="285" t="s">
        <v>78</v>
      </c>
      <c r="N101" s="285" t="s">
        <v>56</v>
      </c>
      <c r="O101" s="285"/>
      <c r="P101" s="244" t="s">
        <v>2696</v>
      </c>
    </row>
    <row r="102" ht="15.75" customHeight="1">
      <c r="A102" s="280">
        <v>110.0</v>
      </c>
      <c r="B102" s="281" t="s">
        <v>2697</v>
      </c>
      <c r="C102" s="282">
        <v>44466.0</v>
      </c>
      <c r="D102" s="282">
        <v>44540.0</v>
      </c>
      <c r="E102" s="283">
        <f t="shared" si="1"/>
        <v>10.57142857</v>
      </c>
      <c r="F102" s="284">
        <v>44543.0</v>
      </c>
      <c r="G102" s="283">
        <f t="shared" si="2"/>
        <v>11</v>
      </c>
      <c r="H102" s="285" t="s">
        <v>641</v>
      </c>
      <c r="I102" s="286"/>
      <c r="J102" s="286" t="s">
        <v>56</v>
      </c>
      <c r="K102" s="286" t="s">
        <v>56</v>
      </c>
      <c r="L102" s="286" t="s">
        <v>56</v>
      </c>
      <c r="M102" s="286" t="s">
        <v>56</v>
      </c>
      <c r="N102" s="286" t="s">
        <v>56</v>
      </c>
      <c r="O102" s="286"/>
      <c r="P102" s="244" t="s">
        <v>2698</v>
      </c>
    </row>
    <row r="103" ht="15.75" customHeight="1">
      <c r="A103" s="280">
        <v>111.0</v>
      </c>
      <c r="B103" s="281" t="s">
        <v>2699</v>
      </c>
      <c r="C103" s="282">
        <v>44468.0</v>
      </c>
      <c r="D103" s="282">
        <v>44537.0</v>
      </c>
      <c r="E103" s="283">
        <f t="shared" si="1"/>
        <v>9.857142857</v>
      </c>
      <c r="F103" s="282">
        <v>44537.0</v>
      </c>
      <c r="G103" s="283">
        <f t="shared" si="2"/>
        <v>9.857142857</v>
      </c>
      <c r="H103" s="285" t="s">
        <v>641</v>
      </c>
      <c r="I103" s="285" t="s">
        <v>2531</v>
      </c>
      <c r="J103" s="285" t="s">
        <v>56</v>
      </c>
      <c r="K103" s="285" t="s">
        <v>56</v>
      </c>
      <c r="L103" s="285" t="s">
        <v>56</v>
      </c>
      <c r="M103" s="285" t="s">
        <v>56</v>
      </c>
      <c r="N103" s="285" t="s">
        <v>56</v>
      </c>
      <c r="O103" s="285"/>
      <c r="P103" s="244" t="s">
        <v>2700</v>
      </c>
    </row>
    <row r="104" ht="15.75" customHeight="1">
      <c r="A104" s="280">
        <v>112.0</v>
      </c>
      <c r="B104" s="281" t="s">
        <v>2701</v>
      </c>
      <c r="C104" s="282">
        <v>44468.0</v>
      </c>
      <c r="D104" s="282">
        <v>44520.0</v>
      </c>
      <c r="E104" s="283">
        <f t="shared" si="1"/>
        <v>7.428571429</v>
      </c>
      <c r="F104" s="284">
        <v>44522.0</v>
      </c>
      <c r="G104" s="283">
        <f t="shared" si="2"/>
        <v>7.714285714</v>
      </c>
      <c r="H104" s="285" t="s">
        <v>641</v>
      </c>
      <c r="I104" s="286" t="s">
        <v>2553</v>
      </c>
      <c r="J104" s="286" t="s">
        <v>56</v>
      </c>
      <c r="K104" s="286" t="s">
        <v>56</v>
      </c>
      <c r="L104" s="286" t="s">
        <v>56</v>
      </c>
      <c r="M104" s="286" t="s">
        <v>78</v>
      </c>
      <c r="N104" s="286" t="s">
        <v>56</v>
      </c>
      <c r="O104" s="286"/>
      <c r="P104" s="244" t="s">
        <v>2702</v>
      </c>
    </row>
    <row r="105" ht="15.75" customHeight="1">
      <c r="A105" s="280">
        <v>113.0</v>
      </c>
      <c r="B105" s="281" t="s">
        <v>2613</v>
      </c>
      <c r="C105" s="282">
        <v>44468.0</v>
      </c>
      <c r="D105" s="282">
        <v>44530.0</v>
      </c>
      <c r="E105" s="283">
        <f t="shared" si="1"/>
        <v>8.857142857</v>
      </c>
      <c r="F105" s="282">
        <v>44538.0</v>
      </c>
      <c r="G105" s="283">
        <f t="shared" si="2"/>
        <v>10</v>
      </c>
      <c r="H105" s="285" t="s">
        <v>641</v>
      </c>
      <c r="I105" s="285" t="s">
        <v>2553</v>
      </c>
      <c r="J105" s="285" t="s">
        <v>56</v>
      </c>
      <c r="K105" s="285" t="s">
        <v>56</v>
      </c>
      <c r="L105" s="285" t="s">
        <v>56</v>
      </c>
      <c r="M105" s="285" t="s">
        <v>78</v>
      </c>
      <c r="N105" s="285" t="s">
        <v>56</v>
      </c>
      <c r="O105" s="285"/>
      <c r="P105" s="244" t="s">
        <v>2614</v>
      </c>
    </row>
    <row r="106" ht="15.75" customHeight="1">
      <c r="A106" s="280">
        <v>114.0</v>
      </c>
      <c r="B106" s="281" t="s">
        <v>612</v>
      </c>
      <c r="C106" s="282">
        <v>44469.0</v>
      </c>
      <c r="D106" s="282">
        <v>44545.0</v>
      </c>
      <c r="E106" s="283">
        <f t="shared" si="1"/>
        <v>10.85714286</v>
      </c>
      <c r="F106" s="284">
        <v>44551.0</v>
      </c>
      <c r="G106" s="283">
        <f t="shared" si="2"/>
        <v>11.71428571</v>
      </c>
      <c r="H106" s="285" t="s">
        <v>641</v>
      </c>
      <c r="I106" s="286"/>
      <c r="J106" s="286" t="s">
        <v>56</v>
      </c>
      <c r="K106" s="286" t="s">
        <v>56</v>
      </c>
      <c r="L106" s="286" t="s">
        <v>56</v>
      </c>
      <c r="M106" s="286" t="s">
        <v>56</v>
      </c>
      <c r="N106" s="286" t="s">
        <v>56</v>
      </c>
      <c r="O106" s="286"/>
      <c r="P106" s="244" t="s">
        <v>696</v>
      </c>
    </row>
    <row r="107" ht="15.75" customHeight="1">
      <c r="A107" s="280">
        <v>115.0</v>
      </c>
      <c r="B107" s="281" t="s">
        <v>2703</v>
      </c>
      <c r="C107" s="282">
        <v>44470.0</v>
      </c>
      <c r="D107" s="282">
        <v>44516.0</v>
      </c>
      <c r="E107" s="283">
        <f t="shared" si="1"/>
        <v>6.571428571</v>
      </c>
      <c r="F107" s="282">
        <v>44515.0</v>
      </c>
      <c r="G107" s="283">
        <f t="shared" si="2"/>
        <v>6.428571429</v>
      </c>
      <c r="H107" s="285" t="s">
        <v>641</v>
      </c>
      <c r="I107" s="285" t="s">
        <v>2553</v>
      </c>
      <c r="J107" s="285" t="s">
        <v>56</v>
      </c>
      <c r="K107" s="285" t="s">
        <v>56</v>
      </c>
      <c r="L107" s="285" t="s">
        <v>56</v>
      </c>
      <c r="M107" s="285" t="s">
        <v>78</v>
      </c>
      <c r="N107" s="285" t="s">
        <v>56</v>
      </c>
      <c r="O107" s="285"/>
      <c r="P107" s="244" t="s">
        <v>2704</v>
      </c>
    </row>
    <row r="108" ht="15.75" customHeight="1">
      <c r="A108" s="280">
        <v>116.0</v>
      </c>
      <c r="B108" s="281" t="s">
        <v>2630</v>
      </c>
      <c r="C108" s="282">
        <v>44474.0</v>
      </c>
      <c r="D108" s="282">
        <v>44485.0</v>
      </c>
      <c r="E108" s="283">
        <f t="shared" si="1"/>
        <v>1.571428571</v>
      </c>
      <c r="F108" s="284">
        <v>44483.0</v>
      </c>
      <c r="G108" s="283">
        <f t="shared" si="2"/>
        <v>1.285714286</v>
      </c>
      <c r="H108" s="285" t="s">
        <v>641</v>
      </c>
      <c r="I108" s="286" t="s">
        <v>2553</v>
      </c>
      <c r="J108" s="286" t="s">
        <v>56</v>
      </c>
      <c r="K108" s="286" t="s">
        <v>56</v>
      </c>
      <c r="L108" s="286" t="s">
        <v>56</v>
      </c>
      <c r="M108" s="286" t="s">
        <v>78</v>
      </c>
      <c r="N108" s="286" t="s">
        <v>78</v>
      </c>
      <c r="O108" s="286"/>
      <c r="P108" s="244" t="s">
        <v>675</v>
      </c>
    </row>
    <row r="109" ht="15.75" customHeight="1">
      <c r="A109" s="280">
        <v>117.0</v>
      </c>
      <c r="B109" s="281" t="s">
        <v>418</v>
      </c>
      <c r="C109" s="282">
        <v>44480.0</v>
      </c>
      <c r="D109" s="282">
        <v>44545.0</v>
      </c>
      <c r="E109" s="283">
        <f t="shared" si="1"/>
        <v>9.285714286</v>
      </c>
      <c r="F109" s="282">
        <v>44545.0</v>
      </c>
      <c r="G109" s="283">
        <f t="shared" si="2"/>
        <v>9.285714286</v>
      </c>
      <c r="H109" s="285" t="s">
        <v>641</v>
      </c>
      <c r="I109" s="285"/>
      <c r="J109" s="285" t="s">
        <v>56</v>
      </c>
      <c r="K109" s="285" t="s">
        <v>56</v>
      </c>
      <c r="L109" s="285" t="s">
        <v>56</v>
      </c>
      <c r="M109" s="285" t="s">
        <v>78</v>
      </c>
      <c r="N109" s="285" t="s">
        <v>56</v>
      </c>
      <c r="O109" s="285"/>
      <c r="P109" s="244" t="s">
        <v>1349</v>
      </c>
    </row>
    <row r="110" ht="15.75" customHeight="1">
      <c r="A110" s="280">
        <v>118.0</v>
      </c>
      <c r="B110" s="281" t="s">
        <v>2705</v>
      </c>
      <c r="C110" s="282">
        <v>44483.0</v>
      </c>
      <c r="D110" s="282">
        <v>44562.0</v>
      </c>
      <c r="E110" s="283">
        <f t="shared" si="1"/>
        <v>11.28571429</v>
      </c>
      <c r="F110" s="284">
        <v>44564.0</v>
      </c>
      <c r="G110" s="283">
        <f t="shared" si="2"/>
        <v>11.57142857</v>
      </c>
      <c r="H110" s="285" t="s">
        <v>641</v>
      </c>
      <c r="I110" s="286" t="s">
        <v>2553</v>
      </c>
      <c r="J110" s="286" t="s">
        <v>56</v>
      </c>
      <c r="K110" s="286" t="s">
        <v>56</v>
      </c>
      <c r="L110" s="286" t="s">
        <v>56</v>
      </c>
      <c r="M110" s="286" t="s">
        <v>56</v>
      </c>
      <c r="N110" s="286" t="s">
        <v>56</v>
      </c>
      <c r="O110" s="286"/>
      <c r="P110" s="244" t="s">
        <v>2706</v>
      </c>
    </row>
    <row r="111" ht="15.75" customHeight="1">
      <c r="A111" s="280">
        <v>119.0</v>
      </c>
      <c r="B111" s="281" t="s">
        <v>480</v>
      </c>
      <c r="C111" s="282">
        <v>44483.0</v>
      </c>
      <c r="D111" s="282">
        <v>44492.0</v>
      </c>
      <c r="E111" s="283">
        <f t="shared" si="1"/>
        <v>1.285714286</v>
      </c>
      <c r="F111" s="282">
        <v>44492.0</v>
      </c>
      <c r="G111" s="283">
        <f t="shared" si="2"/>
        <v>1.285714286</v>
      </c>
      <c r="H111" s="285" t="s">
        <v>641</v>
      </c>
      <c r="I111" s="285" t="s">
        <v>2553</v>
      </c>
      <c r="J111" s="285" t="s">
        <v>56</v>
      </c>
      <c r="K111" s="285" t="s">
        <v>56</v>
      </c>
      <c r="L111" s="285" t="s">
        <v>56</v>
      </c>
      <c r="M111" s="285" t="s">
        <v>78</v>
      </c>
      <c r="N111" s="285" t="s">
        <v>78</v>
      </c>
      <c r="O111" s="285"/>
      <c r="P111" s="244" t="s">
        <v>2707</v>
      </c>
    </row>
    <row r="112" ht="15.75" customHeight="1">
      <c r="A112" s="280">
        <v>120.0</v>
      </c>
      <c r="B112" s="281" t="s">
        <v>2708</v>
      </c>
      <c r="C112" s="282">
        <v>44484.0</v>
      </c>
      <c r="D112" s="282">
        <v>44534.0</v>
      </c>
      <c r="E112" s="283">
        <f t="shared" si="1"/>
        <v>7.142857143</v>
      </c>
      <c r="F112" s="284">
        <v>44551.0</v>
      </c>
      <c r="G112" s="283">
        <f t="shared" si="2"/>
        <v>9.571428571</v>
      </c>
      <c r="H112" s="285" t="s">
        <v>641</v>
      </c>
      <c r="I112" s="286" t="s">
        <v>2553</v>
      </c>
      <c r="J112" s="286" t="s">
        <v>56</v>
      </c>
      <c r="K112" s="286" t="s">
        <v>56</v>
      </c>
      <c r="L112" s="286" t="s">
        <v>56</v>
      </c>
      <c r="M112" s="286" t="s">
        <v>78</v>
      </c>
      <c r="N112" s="286" t="s">
        <v>56</v>
      </c>
      <c r="O112" s="286"/>
      <c r="P112" s="244" t="s">
        <v>2709</v>
      </c>
    </row>
    <row r="113" ht="15.75" customHeight="1">
      <c r="A113" s="280">
        <v>121.0</v>
      </c>
      <c r="B113" s="281" t="s">
        <v>2710</v>
      </c>
      <c r="C113" s="282">
        <v>44485.0</v>
      </c>
      <c r="D113" s="282">
        <v>44505.0</v>
      </c>
      <c r="E113" s="283">
        <f t="shared" si="1"/>
        <v>2.857142857</v>
      </c>
      <c r="F113" s="285"/>
      <c r="G113" s="283">
        <f t="shared" si="2"/>
        <v>0</v>
      </c>
      <c r="H113" s="285" t="s">
        <v>641</v>
      </c>
      <c r="I113" s="285"/>
      <c r="J113" s="285" t="s">
        <v>78</v>
      </c>
      <c r="K113" s="285" t="s">
        <v>78</v>
      </c>
      <c r="L113" s="285" t="s">
        <v>78</v>
      </c>
      <c r="M113" s="285" t="s">
        <v>78</v>
      </c>
      <c r="N113" s="285" t="s">
        <v>56</v>
      </c>
      <c r="O113" s="285"/>
      <c r="P113" s="244" t="s">
        <v>743</v>
      </c>
    </row>
    <row r="114" ht="15.75" customHeight="1">
      <c r="A114" s="280">
        <v>122.0</v>
      </c>
      <c r="B114" s="281" t="s">
        <v>2711</v>
      </c>
      <c r="C114" s="282">
        <v>44488.0</v>
      </c>
      <c r="D114" s="282">
        <v>44544.0</v>
      </c>
      <c r="E114" s="283">
        <f t="shared" si="1"/>
        <v>8</v>
      </c>
      <c r="F114" s="284">
        <v>44544.0</v>
      </c>
      <c r="G114" s="283">
        <f t="shared" si="2"/>
        <v>8</v>
      </c>
      <c r="H114" s="285" t="s">
        <v>641</v>
      </c>
      <c r="I114" s="286" t="s">
        <v>2553</v>
      </c>
      <c r="J114" s="286" t="s">
        <v>56</v>
      </c>
      <c r="K114" s="286" t="s">
        <v>56</v>
      </c>
      <c r="L114" s="286" t="s">
        <v>56</v>
      </c>
      <c r="M114" s="286" t="s">
        <v>78</v>
      </c>
      <c r="N114" s="286" t="s">
        <v>78</v>
      </c>
      <c r="O114" s="286"/>
      <c r="P114" s="244" t="s">
        <v>2712</v>
      </c>
    </row>
    <row r="115" ht="15.75" customHeight="1">
      <c r="A115" s="280">
        <v>123.0</v>
      </c>
      <c r="B115" s="281" t="s">
        <v>2713</v>
      </c>
      <c r="C115" s="282">
        <v>44489.0</v>
      </c>
      <c r="D115" s="282">
        <v>44523.0</v>
      </c>
      <c r="E115" s="283">
        <f t="shared" si="1"/>
        <v>4.857142857</v>
      </c>
      <c r="F115" s="282">
        <v>44523.0</v>
      </c>
      <c r="G115" s="283">
        <f t="shared" si="2"/>
        <v>4.857142857</v>
      </c>
      <c r="H115" s="285" t="s">
        <v>641</v>
      </c>
      <c r="I115" s="285" t="s">
        <v>2553</v>
      </c>
      <c r="J115" s="285" t="s">
        <v>56</v>
      </c>
      <c r="K115" s="285" t="s">
        <v>56</v>
      </c>
      <c r="L115" s="285" t="s">
        <v>56</v>
      </c>
      <c r="M115" s="285" t="s">
        <v>78</v>
      </c>
      <c r="N115" s="285" t="s">
        <v>56</v>
      </c>
      <c r="O115" s="285"/>
      <c r="P115" s="244" t="s">
        <v>2714</v>
      </c>
    </row>
    <row r="116" ht="15.75" customHeight="1">
      <c r="A116" s="280">
        <v>124.0</v>
      </c>
      <c r="B116" s="281" t="s">
        <v>2715</v>
      </c>
      <c r="C116" s="282">
        <v>44492.0</v>
      </c>
      <c r="D116" s="282">
        <v>44574.0</v>
      </c>
      <c r="E116" s="283">
        <f t="shared" si="1"/>
        <v>11.71428571</v>
      </c>
      <c r="F116" s="284">
        <v>44571.0</v>
      </c>
      <c r="G116" s="283">
        <f t="shared" si="2"/>
        <v>11.28571429</v>
      </c>
      <c r="H116" s="285" t="s">
        <v>641</v>
      </c>
      <c r="I116" s="286"/>
      <c r="J116" s="286" t="s">
        <v>56</v>
      </c>
      <c r="K116" s="286" t="s">
        <v>56</v>
      </c>
      <c r="L116" s="286" t="s">
        <v>56</v>
      </c>
      <c r="M116" s="286" t="s">
        <v>56</v>
      </c>
      <c r="N116" s="286" t="s">
        <v>56</v>
      </c>
      <c r="O116" s="286"/>
      <c r="P116" s="244" t="s">
        <v>2716</v>
      </c>
    </row>
    <row r="117" ht="15.75" customHeight="1">
      <c r="A117" s="280">
        <v>125.0</v>
      </c>
      <c r="B117" s="281" t="s">
        <v>2717</v>
      </c>
      <c r="C117" s="282">
        <v>44494.0</v>
      </c>
      <c r="D117" s="282">
        <v>44494.0</v>
      </c>
      <c r="E117" s="283">
        <f t="shared" si="1"/>
        <v>0</v>
      </c>
      <c r="F117" s="285"/>
      <c r="G117" s="283">
        <f t="shared" si="2"/>
        <v>0</v>
      </c>
      <c r="H117" s="285" t="s">
        <v>641</v>
      </c>
      <c r="I117" s="285"/>
      <c r="J117" s="285" t="s">
        <v>78</v>
      </c>
      <c r="K117" s="285" t="s">
        <v>78</v>
      </c>
      <c r="L117" s="285" t="s">
        <v>78</v>
      </c>
      <c r="M117" s="285" t="s">
        <v>78</v>
      </c>
      <c r="N117" s="285" t="s">
        <v>56</v>
      </c>
      <c r="O117" s="285"/>
      <c r="P117" s="244" t="s">
        <v>675</v>
      </c>
    </row>
    <row r="118" ht="15.75" customHeight="1">
      <c r="A118" s="280">
        <v>126.0</v>
      </c>
      <c r="B118" s="281" t="s">
        <v>942</v>
      </c>
      <c r="C118" s="282">
        <v>44496.0</v>
      </c>
      <c r="D118" s="282">
        <v>44581.0</v>
      </c>
      <c r="E118" s="283">
        <f t="shared" si="1"/>
        <v>12.14285714</v>
      </c>
      <c r="F118" s="284">
        <v>44573.0</v>
      </c>
      <c r="G118" s="283">
        <f t="shared" si="2"/>
        <v>11</v>
      </c>
      <c r="H118" s="285" t="s">
        <v>641</v>
      </c>
      <c r="I118" s="286" t="s">
        <v>2718</v>
      </c>
      <c r="J118" s="286" t="s">
        <v>56</v>
      </c>
      <c r="K118" s="286" t="s">
        <v>56</v>
      </c>
      <c r="L118" s="286" t="s">
        <v>56</v>
      </c>
      <c r="M118" s="286" t="s">
        <v>78</v>
      </c>
      <c r="N118" s="286" t="s">
        <v>56</v>
      </c>
      <c r="O118" s="286"/>
      <c r="P118" s="244" t="s">
        <v>1264</v>
      </c>
    </row>
    <row r="119" ht="15.75" customHeight="1">
      <c r="A119" s="280">
        <v>127.0</v>
      </c>
      <c r="B119" s="281" t="s">
        <v>471</v>
      </c>
      <c r="C119" s="282">
        <v>44496.0</v>
      </c>
      <c r="D119" s="282">
        <v>44581.0</v>
      </c>
      <c r="E119" s="283">
        <f t="shared" si="1"/>
        <v>12.14285714</v>
      </c>
      <c r="F119" s="282">
        <v>44575.0</v>
      </c>
      <c r="G119" s="283">
        <f t="shared" si="2"/>
        <v>11.28571429</v>
      </c>
      <c r="H119" s="285" t="s">
        <v>641</v>
      </c>
      <c r="I119" s="285"/>
      <c r="J119" s="285" t="s">
        <v>56</v>
      </c>
      <c r="K119" s="285" t="s">
        <v>56</v>
      </c>
      <c r="L119" s="285" t="s">
        <v>56</v>
      </c>
      <c r="M119" s="285" t="s">
        <v>56</v>
      </c>
      <c r="N119" s="285" t="s">
        <v>56</v>
      </c>
      <c r="O119" s="285"/>
      <c r="P119" s="244" t="s">
        <v>1460</v>
      </c>
    </row>
    <row r="120" ht="15.75" customHeight="1">
      <c r="A120" s="280">
        <v>128.0</v>
      </c>
      <c r="B120" s="281" t="s">
        <v>2719</v>
      </c>
      <c r="C120" s="282">
        <v>44499.0</v>
      </c>
      <c r="D120" s="282">
        <v>44572.0</v>
      </c>
      <c r="E120" s="283">
        <f t="shared" si="1"/>
        <v>10.42857143</v>
      </c>
      <c r="F120" s="284">
        <v>44572.0</v>
      </c>
      <c r="G120" s="283">
        <f t="shared" si="2"/>
        <v>10.42857143</v>
      </c>
      <c r="H120" s="285" t="s">
        <v>641</v>
      </c>
      <c r="I120" s="286"/>
      <c r="J120" s="286" t="s">
        <v>56</v>
      </c>
      <c r="K120" s="286" t="s">
        <v>56</v>
      </c>
      <c r="L120" s="286" t="s">
        <v>56</v>
      </c>
      <c r="M120" s="286" t="s">
        <v>78</v>
      </c>
      <c r="N120" s="286" t="s">
        <v>56</v>
      </c>
      <c r="O120" s="286"/>
      <c r="P120" s="244" t="s">
        <v>2720</v>
      </c>
    </row>
    <row r="121" ht="15.75" customHeight="1">
      <c r="A121" s="280">
        <v>129.0</v>
      </c>
      <c r="B121" s="281" t="s">
        <v>2721</v>
      </c>
      <c r="C121" s="282">
        <v>44502.0</v>
      </c>
      <c r="D121" s="282">
        <v>44594.0</v>
      </c>
      <c r="E121" s="283">
        <f t="shared" si="1"/>
        <v>13.14285714</v>
      </c>
      <c r="F121" s="282">
        <v>44559.0</v>
      </c>
      <c r="G121" s="283">
        <f t="shared" si="2"/>
        <v>8.142857143</v>
      </c>
      <c r="H121" s="285" t="s">
        <v>641</v>
      </c>
      <c r="I121" s="285"/>
      <c r="J121" s="285" t="s">
        <v>56</v>
      </c>
      <c r="K121" s="285" t="s">
        <v>56</v>
      </c>
      <c r="L121" s="285" t="s">
        <v>78</v>
      </c>
      <c r="M121" s="285" t="s">
        <v>78</v>
      </c>
      <c r="N121" s="285" t="s">
        <v>56</v>
      </c>
      <c r="O121" s="285"/>
      <c r="P121" s="244" t="s">
        <v>2722</v>
      </c>
    </row>
    <row r="122" ht="15.75" customHeight="1">
      <c r="A122" s="280">
        <v>130.0</v>
      </c>
      <c r="B122" s="281" t="s">
        <v>2723</v>
      </c>
      <c r="C122" s="282">
        <v>44502.0</v>
      </c>
      <c r="D122" s="282">
        <v>44547.0</v>
      </c>
      <c r="E122" s="283">
        <f t="shared" si="1"/>
        <v>6.428571429</v>
      </c>
      <c r="F122" s="284">
        <v>44547.0</v>
      </c>
      <c r="G122" s="283">
        <f t="shared" si="2"/>
        <v>6.428571429</v>
      </c>
      <c r="H122" s="285" t="s">
        <v>641</v>
      </c>
      <c r="I122" s="286"/>
      <c r="J122" s="286" t="s">
        <v>56</v>
      </c>
      <c r="K122" s="286" t="s">
        <v>56</v>
      </c>
      <c r="L122" s="286" t="s">
        <v>56</v>
      </c>
      <c r="M122" s="286" t="s">
        <v>56</v>
      </c>
      <c r="N122" s="286" t="s">
        <v>56</v>
      </c>
      <c r="O122" s="286"/>
      <c r="P122" s="244" t="s">
        <v>2724</v>
      </c>
    </row>
    <row r="123" ht="15.75" customHeight="1">
      <c r="A123" s="280">
        <v>131.0</v>
      </c>
      <c r="B123" s="281" t="s">
        <v>2725</v>
      </c>
      <c r="C123" s="282">
        <v>44503.0</v>
      </c>
      <c r="D123" s="282">
        <v>44558.0</v>
      </c>
      <c r="E123" s="283">
        <f t="shared" si="1"/>
        <v>7.857142857</v>
      </c>
      <c r="F123" s="282">
        <v>44559.0</v>
      </c>
      <c r="G123" s="283">
        <f t="shared" si="2"/>
        <v>8</v>
      </c>
      <c r="H123" s="285" t="s">
        <v>641</v>
      </c>
      <c r="I123" s="285"/>
      <c r="J123" s="285" t="s">
        <v>56</v>
      </c>
      <c r="K123" s="285" t="s">
        <v>56</v>
      </c>
      <c r="L123" s="285" t="s">
        <v>56</v>
      </c>
      <c r="M123" s="285" t="s">
        <v>78</v>
      </c>
      <c r="N123" s="285" t="s">
        <v>78</v>
      </c>
      <c r="O123" s="285"/>
      <c r="P123" s="244" t="s">
        <v>2726</v>
      </c>
    </row>
    <row r="124" ht="15.75" customHeight="1">
      <c r="A124" s="280">
        <v>132.0</v>
      </c>
      <c r="B124" s="281" t="s">
        <v>2727</v>
      </c>
      <c r="C124" s="282">
        <v>44503.0</v>
      </c>
      <c r="D124" s="282">
        <v>44583.0</v>
      </c>
      <c r="E124" s="283">
        <f t="shared" si="1"/>
        <v>11.42857143</v>
      </c>
      <c r="F124" s="284">
        <v>44581.0</v>
      </c>
      <c r="G124" s="283">
        <f t="shared" si="2"/>
        <v>11.14285714</v>
      </c>
      <c r="H124" s="285" t="s">
        <v>641</v>
      </c>
      <c r="I124" s="286"/>
      <c r="J124" s="286" t="s">
        <v>56</v>
      </c>
      <c r="K124" s="286" t="s">
        <v>56</v>
      </c>
      <c r="L124" s="286" t="s">
        <v>56</v>
      </c>
      <c r="M124" s="286" t="s">
        <v>78</v>
      </c>
      <c r="N124" s="286" t="s">
        <v>56</v>
      </c>
      <c r="O124" s="286"/>
      <c r="P124" s="244" t="s">
        <v>2728</v>
      </c>
    </row>
    <row r="125" ht="15.75" customHeight="1">
      <c r="A125" s="280">
        <v>134.0</v>
      </c>
      <c r="B125" s="281" t="s">
        <v>2729</v>
      </c>
      <c r="C125" s="282">
        <v>44509.0</v>
      </c>
      <c r="D125" s="282">
        <v>44565.0</v>
      </c>
      <c r="E125" s="283">
        <f t="shared" si="1"/>
        <v>8</v>
      </c>
      <c r="F125" s="282">
        <v>44571.0</v>
      </c>
      <c r="G125" s="283">
        <f t="shared" si="2"/>
        <v>8.857142857</v>
      </c>
      <c r="H125" s="285" t="s">
        <v>641</v>
      </c>
      <c r="I125" s="285" t="s">
        <v>2553</v>
      </c>
      <c r="J125" s="285" t="s">
        <v>56</v>
      </c>
      <c r="K125" s="285" t="s">
        <v>56</v>
      </c>
      <c r="L125" s="285" t="s">
        <v>56</v>
      </c>
      <c r="M125" s="285" t="s">
        <v>78</v>
      </c>
      <c r="N125" s="285" t="s">
        <v>56</v>
      </c>
      <c r="O125" s="285"/>
      <c r="P125" s="244" t="s">
        <v>2730</v>
      </c>
    </row>
    <row r="126" ht="15.75" customHeight="1">
      <c r="A126" s="280">
        <v>135.0</v>
      </c>
      <c r="B126" s="281" t="s">
        <v>2731</v>
      </c>
      <c r="C126" s="282">
        <v>44510.0</v>
      </c>
      <c r="D126" s="282">
        <v>44589.0</v>
      </c>
      <c r="E126" s="283">
        <f t="shared" si="1"/>
        <v>11.28571429</v>
      </c>
      <c r="F126" s="284">
        <v>44589.0</v>
      </c>
      <c r="G126" s="283">
        <f t="shared" si="2"/>
        <v>11.28571429</v>
      </c>
      <c r="H126" s="285" t="s">
        <v>641</v>
      </c>
      <c r="I126" s="286" t="s">
        <v>2553</v>
      </c>
      <c r="J126" s="286" t="s">
        <v>56</v>
      </c>
      <c r="K126" s="286" t="s">
        <v>56</v>
      </c>
      <c r="L126" s="286" t="s">
        <v>78</v>
      </c>
      <c r="M126" s="286" t="s">
        <v>78</v>
      </c>
      <c r="N126" s="286" t="s">
        <v>56</v>
      </c>
      <c r="O126" s="286"/>
      <c r="P126" s="244" t="s">
        <v>2732</v>
      </c>
    </row>
    <row r="127" ht="15.75" customHeight="1">
      <c r="A127" s="280">
        <v>136.0</v>
      </c>
      <c r="B127" s="281" t="s">
        <v>539</v>
      </c>
      <c r="C127" s="282">
        <v>44510.0</v>
      </c>
      <c r="D127" s="282">
        <v>44575.0</v>
      </c>
      <c r="E127" s="283">
        <f t="shared" si="1"/>
        <v>9.285714286</v>
      </c>
      <c r="F127" s="282">
        <v>44559.0</v>
      </c>
      <c r="G127" s="283">
        <f t="shared" si="2"/>
        <v>7</v>
      </c>
      <c r="H127" s="285" t="s">
        <v>641</v>
      </c>
      <c r="I127" s="285"/>
      <c r="J127" s="285" t="s">
        <v>56</v>
      </c>
      <c r="K127" s="285" t="s">
        <v>56</v>
      </c>
      <c r="L127" s="285" t="s">
        <v>56</v>
      </c>
      <c r="M127" s="285" t="s">
        <v>78</v>
      </c>
      <c r="N127" s="285" t="s">
        <v>56</v>
      </c>
      <c r="O127" s="285"/>
      <c r="P127" s="244" t="s">
        <v>1358</v>
      </c>
    </row>
    <row r="128" ht="15.75" customHeight="1">
      <c r="A128" s="280">
        <v>137.0</v>
      </c>
      <c r="B128" s="281" t="s">
        <v>584</v>
      </c>
      <c r="C128" s="282">
        <v>44511.0</v>
      </c>
      <c r="D128" s="282">
        <v>44673.0</v>
      </c>
      <c r="E128" s="283">
        <f t="shared" si="1"/>
        <v>23.14285714</v>
      </c>
      <c r="F128" s="284">
        <v>44704.0</v>
      </c>
      <c r="G128" s="283">
        <f t="shared" si="2"/>
        <v>27.57142857</v>
      </c>
      <c r="H128" s="285" t="s">
        <v>641</v>
      </c>
      <c r="I128" s="286" t="s">
        <v>2553</v>
      </c>
      <c r="J128" s="286" t="s">
        <v>56</v>
      </c>
      <c r="K128" s="286" t="s">
        <v>56</v>
      </c>
      <c r="L128" s="286" t="s">
        <v>56</v>
      </c>
      <c r="M128" s="286" t="s">
        <v>86</v>
      </c>
      <c r="N128" s="286" t="s">
        <v>56</v>
      </c>
      <c r="O128" s="286"/>
      <c r="P128" s="244" t="s">
        <v>675</v>
      </c>
    </row>
    <row r="129" ht="15.75" customHeight="1">
      <c r="A129" s="280">
        <v>138.0</v>
      </c>
      <c r="B129" s="281" t="s">
        <v>2733</v>
      </c>
      <c r="C129" s="282">
        <v>44516.0</v>
      </c>
      <c r="D129" s="282">
        <v>44604.0</v>
      </c>
      <c r="E129" s="283">
        <f t="shared" si="1"/>
        <v>12.57142857</v>
      </c>
      <c r="F129" s="282">
        <v>44593.0</v>
      </c>
      <c r="G129" s="283">
        <f t="shared" si="2"/>
        <v>11</v>
      </c>
      <c r="H129" s="285" t="s">
        <v>641</v>
      </c>
      <c r="I129" s="285" t="s">
        <v>2553</v>
      </c>
      <c r="J129" s="285" t="s">
        <v>56</v>
      </c>
      <c r="K129" s="285" t="s">
        <v>56</v>
      </c>
      <c r="L129" s="285" t="s">
        <v>56</v>
      </c>
      <c r="M129" s="285" t="s">
        <v>78</v>
      </c>
      <c r="N129" s="285" t="s">
        <v>56</v>
      </c>
      <c r="O129" s="285"/>
      <c r="P129" s="244" t="s">
        <v>2734</v>
      </c>
    </row>
    <row r="130" ht="15.75" customHeight="1">
      <c r="A130" s="280">
        <v>139.0</v>
      </c>
      <c r="B130" s="281" t="s">
        <v>1328</v>
      </c>
      <c r="C130" s="282">
        <v>44516.0</v>
      </c>
      <c r="D130" s="282">
        <v>44593.0</v>
      </c>
      <c r="E130" s="283">
        <f t="shared" si="1"/>
        <v>11</v>
      </c>
      <c r="F130" s="284">
        <v>44595.0</v>
      </c>
      <c r="G130" s="283">
        <f t="shared" si="2"/>
        <v>11.28571429</v>
      </c>
      <c r="H130" s="285" t="s">
        <v>641</v>
      </c>
      <c r="I130" s="286" t="s">
        <v>2553</v>
      </c>
      <c r="J130" s="286" t="s">
        <v>56</v>
      </c>
      <c r="K130" s="286" t="s">
        <v>56</v>
      </c>
      <c r="L130" s="286" t="s">
        <v>56</v>
      </c>
      <c r="M130" s="286" t="s">
        <v>78</v>
      </c>
      <c r="N130" s="286" t="s">
        <v>56</v>
      </c>
      <c r="O130" s="286"/>
      <c r="P130" s="244" t="s">
        <v>1967</v>
      </c>
    </row>
    <row r="131" ht="15.75" customHeight="1">
      <c r="A131" s="280">
        <v>140.0</v>
      </c>
      <c r="B131" s="281" t="s">
        <v>2735</v>
      </c>
      <c r="C131" s="282">
        <v>44517.0</v>
      </c>
      <c r="D131" s="282">
        <v>44553.0</v>
      </c>
      <c r="E131" s="283">
        <f t="shared" si="1"/>
        <v>5.142857143</v>
      </c>
      <c r="F131" s="282">
        <v>44553.0</v>
      </c>
      <c r="G131" s="283">
        <f t="shared" si="2"/>
        <v>5.142857143</v>
      </c>
      <c r="H131" s="285" t="s">
        <v>641</v>
      </c>
      <c r="I131" s="285" t="s">
        <v>2531</v>
      </c>
      <c r="J131" s="285" t="s">
        <v>56</v>
      </c>
      <c r="K131" s="285" t="s">
        <v>56</v>
      </c>
      <c r="L131" s="285" t="s">
        <v>56</v>
      </c>
      <c r="M131" s="285" t="s">
        <v>78</v>
      </c>
      <c r="N131" s="285" t="s">
        <v>78</v>
      </c>
      <c r="O131" s="285"/>
      <c r="P131" s="244" t="s">
        <v>2730</v>
      </c>
    </row>
    <row r="132" ht="15.75" customHeight="1">
      <c r="A132" s="280">
        <v>141.0</v>
      </c>
      <c r="B132" s="281" t="s">
        <v>2736</v>
      </c>
      <c r="C132" s="282">
        <v>44517.0</v>
      </c>
      <c r="D132" s="282">
        <v>44593.0</v>
      </c>
      <c r="E132" s="283">
        <f t="shared" si="1"/>
        <v>10.85714286</v>
      </c>
      <c r="F132" s="284">
        <v>44596.0</v>
      </c>
      <c r="G132" s="283">
        <f t="shared" si="2"/>
        <v>11.28571429</v>
      </c>
      <c r="H132" s="285" t="s">
        <v>641</v>
      </c>
      <c r="I132" s="286" t="s">
        <v>2553</v>
      </c>
      <c r="J132" s="286" t="s">
        <v>56</v>
      </c>
      <c r="K132" s="286" t="s">
        <v>56</v>
      </c>
      <c r="L132" s="286" t="s">
        <v>78</v>
      </c>
      <c r="M132" s="286" t="s">
        <v>56</v>
      </c>
      <c r="N132" s="286" t="s">
        <v>56</v>
      </c>
      <c r="O132" s="286"/>
      <c r="P132" s="244" t="s">
        <v>675</v>
      </c>
    </row>
    <row r="133" ht="15.75" customHeight="1">
      <c r="A133" s="280">
        <v>142.0</v>
      </c>
      <c r="B133" s="281" t="s">
        <v>2737</v>
      </c>
      <c r="C133" s="282">
        <v>44522.0</v>
      </c>
      <c r="D133" s="282">
        <v>44592.0</v>
      </c>
      <c r="E133" s="283">
        <f t="shared" si="1"/>
        <v>10</v>
      </c>
      <c r="F133" s="282">
        <v>44594.0</v>
      </c>
      <c r="G133" s="283">
        <f t="shared" si="2"/>
        <v>10.28571429</v>
      </c>
      <c r="H133" s="285" t="s">
        <v>641</v>
      </c>
      <c r="I133" s="285"/>
      <c r="J133" s="285" t="s">
        <v>56</v>
      </c>
      <c r="K133" s="285" t="s">
        <v>56</v>
      </c>
      <c r="L133" s="285" t="s">
        <v>56</v>
      </c>
      <c r="M133" s="285" t="s">
        <v>78</v>
      </c>
      <c r="N133" s="285" t="s">
        <v>56</v>
      </c>
      <c r="O133" s="285"/>
      <c r="P133" s="244" t="s">
        <v>2738</v>
      </c>
    </row>
    <row r="134" ht="15.75" customHeight="1">
      <c r="A134" s="280">
        <v>143.0</v>
      </c>
      <c r="B134" s="281" t="s">
        <v>2739</v>
      </c>
      <c r="C134" s="282">
        <v>44523.0</v>
      </c>
      <c r="D134" s="282">
        <v>44602.0</v>
      </c>
      <c r="E134" s="283">
        <f t="shared" si="1"/>
        <v>11.28571429</v>
      </c>
      <c r="F134" s="284">
        <v>44582.0</v>
      </c>
      <c r="G134" s="283">
        <f t="shared" si="2"/>
        <v>8.428571429</v>
      </c>
      <c r="H134" s="285" t="s">
        <v>641</v>
      </c>
      <c r="I134" s="286" t="s">
        <v>2553</v>
      </c>
      <c r="J134" s="286" t="s">
        <v>56</v>
      </c>
      <c r="K134" s="286" t="s">
        <v>56</v>
      </c>
      <c r="L134" s="286" t="s">
        <v>56</v>
      </c>
      <c r="M134" s="286" t="s">
        <v>78</v>
      </c>
      <c r="N134" s="286" t="s">
        <v>56</v>
      </c>
      <c r="O134" s="286"/>
      <c r="P134" s="244" t="s">
        <v>2740</v>
      </c>
    </row>
    <row r="135" ht="15.75" customHeight="1">
      <c r="A135" s="280">
        <v>144.0</v>
      </c>
      <c r="B135" s="281" t="s">
        <v>266</v>
      </c>
      <c r="C135" s="282">
        <v>44527.0</v>
      </c>
      <c r="D135" s="282">
        <v>44597.0</v>
      </c>
      <c r="E135" s="283">
        <f t="shared" si="1"/>
        <v>10</v>
      </c>
      <c r="F135" s="282">
        <v>44603.0</v>
      </c>
      <c r="G135" s="283">
        <f t="shared" si="2"/>
        <v>10.85714286</v>
      </c>
      <c r="H135" s="285" t="s">
        <v>641</v>
      </c>
      <c r="I135" s="285" t="s">
        <v>2531</v>
      </c>
      <c r="J135" s="285" t="s">
        <v>56</v>
      </c>
      <c r="K135" s="285" t="s">
        <v>56</v>
      </c>
      <c r="L135" s="285" t="s">
        <v>56</v>
      </c>
      <c r="M135" s="285" t="s">
        <v>78</v>
      </c>
      <c r="N135" s="285" t="s">
        <v>56</v>
      </c>
      <c r="O135" s="285"/>
      <c r="P135" s="244" t="s">
        <v>2741</v>
      </c>
    </row>
    <row r="136" ht="15.75" customHeight="1">
      <c r="A136" s="280">
        <v>145.0</v>
      </c>
      <c r="B136" s="281" t="s">
        <v>2742</v>
      </c>
      <c r="C136" s="282">
        <v>44529.0</v>
      </c>
      <c r="D136" s="282">
        <v>44571.0</v>
      </c>
      <c r="E136" s="283">
        <f t="shared" si="1"/>
        <v>6</v>
      </c>
      <c r="F136" s="284">
        <v>44601.0</v>
      </c>
      <c r="G136" s="283">
        <f t="shared" si="2"/>
        <v>10.28571429</v>
      </c>
      <c r="H136" s="285" t="s">
        <v>641</v>
      </c>
      <c r="I136" s="286" t="s">
        <v>2553</v>
      </c>
      <c r="J136" s="286" t="s">
        <v>56</v>
      </c>
      <c r="K136" s="286" t="s">
        <v>56</v>
      </c>
      <c r="L136" s="286" t="s">
        <v>56</v>
      </c>
      <c r="M136" s="286" t="s">
        <v>78</v>
      </c>
      <c r="N136" s="286" t="s">
        <v>56</v>
      </c>
      <c r="O136" s="286"/>
      <c r="P136" s="244" t="s">
        <v>2743</v>
      </c>
    </row>
    <row r="137" ht="15.75" customHeight="1">
      <c r="A137" s="280">
        <v>146.0</v>
      </c>
      <c r="B137" s="281" t="s">
        <v>2744</v>
      </c>
      <c r="C137" s="282">
        <v>44530.0</v>
      </c>
      <c r="D137" s="282">
        <v>44586.0</v>
      </c>
      <c r="E137" s="283">
        <f t="shared" si="1"/>
        <v>8</v>
      </c>
      <c r="F137" s="282">
        <v>44583.0</v>
      </c>
      <c r="G137" s="283">
        <f t="shared" si="2"/>
        <v>7.571428571</v>
      </c>
      <c r="H137" s="285" t="s">
        <v>641</v>
      </c>
      <c r="I137" s="285"/>
      <c r="J137" s="285" t="s">
        <v>56</v>
      </c>
      <c r="K137" s="285" t="s">
        <v>56</v>
      </c>
      <c r="L137" s="285" t="s">
        <v>56</v>
      </c>
      <c r="M137" s="285" t="s">
        <v>78</v>
      </c>
      <c r="N137" s="285" t="s">
        <v>56</v>
      </c>
      <c r="O137" s="285"/>
      <c r="P137" s="244" t="s">
        <v>2745</v>
      </c>
    </row>
    <row r="138" ht="15.75" customHeight="1">
      <c r="A138" s="280">
        <v>147.0</v>
      </c>
      <c r="B138" s="281" t="s">
        <v>2746</v>
      </c>
      <c r="C138" s="282">
        <v>44530.0</v>
      </c>
      <c r="D138" s="282">
        <v>44586.0</v>
      </c>
      <c r="E138" s="283">
        <f t="shared" si="1"/>
        <v>8</v>
      </c>
      <c r="F138" s="284">
        <v>44580.0</v>
      </c>
      <c r="G138" s="283">
        <f t="shared" si="2"/>
        <v>7.142857143</v>
      </c>
      <c r="H138" s="285" t="s">
        <v>641</v>
      </c>
      <c r="I138" s="286"/>
      <c r="J138" s="286" t="s">
        <v>56</v>
      </c>
      <c r="K138" s="286" t="s">
        <v>56</v>
      </c>
      <c r="L138" s="286" t="s">
        <v>78</v>
      </c>
      <c r="M138" s="286" t="s">
        <v>78</v>
      </c>
      <c r="N138" s="286" t="s">
        <v>56</v>
      </c>
      <c r="O138" s="286"/>
      <c r="P138" s="244" t="s">
        <v>2747</v>
      </c>
    </row>
    <row r="139" ht="15.75" customHeight="1">
      <c r="A139" s="280">
        <v>148.0</v>
      </c>
      <c r="B139" s="281" t="s">
        <v>1125</v>
      </c>
      <c r="C139" s="282">
        <v>44533.0</v>
      </c>
      <c r="D139" s="282">
        <v>44571.0</v>
      </c>
      <c r="E139" s="283">
        <f t="shared" si="1"/>
        <v>5.428571429</v>
      </c>
      <c r="F139" s="282">
        <v>44588.0</v>
      </c>
      <c r="G139" s="283">
        <f t="shared" si="2"/>
        <v>7.857142857</v>
      </c>
      <c r="H139" s="285" t="s">
        <v>641</v>
      </c>
      <c r="I139" s="285"/>
      <c r="J139" s="285" t="s">
        <v>56</v>
      </c>
      <c r="K139" s="285" t="s">
        <v>56</v>
      </c>
      <c r="L139" s="285" t="s">
        <v>56</v>
      </c>
      <c r="M139" s="285" t="s">
        <v>78</v>
      </c>
      <c r="N139" s="285" t="s">
        <v>56</v>
      </c>
      <c r="O139" s="285"/>
      <c r="P139" s="244" t="s">
        <v>1455</v>
      </c>
    </row>
    <row r="140" ht="15.75" customHeight="1">
      <c r="A140" s="280">
        <v>149.0</v>
      </c>
      <c r="B140" s="281" t="s">
        <v>2748</v>
      </c>
      <c r="C140" s="282">
        <v>44533.0</v>
      </c>
      <c r="D140" s="282">
        <v>44596.0</v>
      </c>
      <c r="E140" s="283">
        <f t="shared" si="1"/>
        <v>9</v>
      </c>
      <c r="F140" s="284">
        <v>44609.0</v>
      </c>
      <c r="G140" s="283">
        <f t="shared" si="2"/>
        <v>10.85714286</v>
      </c>
      <c r="H140" s="285" t="s">
        <v>641</v>
      </c>
      <c r="I140" s="286" t="s">
        <v>2531</v>
      </c>
      <c r="J140" s="286" t="s">
        <v>56</v>
      </c>
      <c r="K140" s="286" t="s">
        <v>56</v>
      </c>
      <c r="L140" s="286" t="s">
        <v>56</v>
      </c>
      <c r="M140" s="286" t="s">
        <v>56</v>
      </c>
      <c r="N140" s="286" t="s">
        <v>56</v>
      </c>
      <c r="O140" s="286"/>
      <c r="P140" s="244" t="s">
        <v>2749</v>
      </c>
    </row>
    <row r="141" ht="15.75" customHeight="1">
      <c r="A141" s="280">
        <v>150.0</v>
      </c>
      <c r="B141" s="281" t="s">
        <v>2750</v>
      </c>
      <c r="C141" s="282">
        <v>44536.0</v>
      </c>
      <c r="D141" s="282">
        <v>44588.0</v>
      </c>
      <c r="E141" s="283">
        <f t="shared" si="1"/>
        <v>7.428571429</v>
      </c>
      <c r="F141" s="282">
        <v>44588.0</v>
      </c>
      <c r="G141" s="283">
        <f t="shared" si="2"/>
        <v>7.428571429</v>
      </c>
      <c r="H141" s="285" t="s">
        <v>641</v>
      </c>
      <c r="I141" s="285" t="s">
        <v>2531</v>
      </c>
      <c r="J141" s="285" t="s">
        <v>56</v>
      </c>
      <c r="K141" s="285" t="s">
        <v>56</v>
      </c>
      <c r="L141" s="285" t="s">
        <v>56</v>
      </c>
      <c r="M141" s="285" t="s">
        <v>78</v>
      </c>
      <c r="N141" s="285" t="s">
        <v>56</v>
      </c>
      <c r="O141" s="285"/>
      <c r="P141" s="244" t="s">
        <v>654</v>
      </c>
    </row>
    <row r="142" ht="15.75" customHeight="1">
      <c r="A142" s="280">
        <v>151.0</v>
      </c>
      <c r="B142" s="281" t="s">
        <v>2751</v>
      </c>
      <c r="C142" s="282">
        <v>44536.0</v>
      </c>
      <c r="D142" s="282">
        <v>44589.0</v>
      </c>
      <c r="E142" s="283">
        <f t="shared" si="1"/>
        <v>7.571428571</v>
      </c>
      <c r="F142" s="284">
        <v>44587.0</v>
      </c>
      <c r="G142" s="283">
        <f t="shared" si="2"/>
        <v>7.285714286</v>
      </c>
      <c r="H142" s="285" t="s">
        <v>641</v>
      </c>
      <c r="I142" s="286" t="s">
        <v>2553</v>
      </c>
      <c r="J142" s="286" t="s">
        <v>56</v>
      </c>
      <c r="K142" s="286" t="s">
        <v>56</v>
      </c>
      <c r="L142" s="286" t="s">
        <v>56</v>
      </c>
      <c r="M142" s="286" t="s">
        <v>78</v>
      </c>
      <c r="N142" s="286" t="s">
        <v>78</v>
      </c>
      <c r="O142" s="286"/>
      <c r="P142" s="244" t="s">
        <v>675</v>
      </c>
    </row>
    <row r="143" ht="15.75" customHeight="1">
      <c r="A143" s="280">
        <v>152.0</v>
      </c>
      <c r="B143" s="281" t="s">
        <v>2752</v>
      </c>
      <c r="C143" s="282">
        <v>44536.0</v>
      </c>
      <c r="D143" s="282">
        <v>44607.0</v>
      </c>
      <c r="E143" s="283">
        <f t="shared" si="1"/>
        <v>10.14285714</v>
      </c>
      <c r="F143" s="282">
        <v>44616.0</v>
      </c>
      <c r="G143" s="283">
        <f t="shared" si="2"/>
        <v>11.42857143</v>
      </c>
      <c r="H143" s="285" t="s">
        <v>641</v>
      </c>
      <c r="I143" s="285"/>
      <c r="J143" s="285" t="s">
        <v>56</v>
      </c>
      <c r="K143" s="285" t="s">
        <v>56</v>
      </c>
      <c r="L143" s="285" t="s">
        <v>56</v>
      </c>
      <c r="M143" s="285" t="s">
        <v>78</v>
      </c>
      <c r="N143" s="285" t="s">
        <v>56</v>
      </c>
      <c r="O143" s="285"/>
      <c r="P143" s="244" t="s">
        <v>2754</v>
      </c>
    </row>
    <row r="144" ht="15.75" customHeight="1">
      <c r="A144" s="280">
        <v>153.0</v>
      </c>
      <c r="B144" s="281" t="s">
        <v>525</v>
      </c>
      <c r="C144" s="282">
        <v>44538.0</v>
      </c>
      <c r="D144" s="282">
        <v>44586.0</v>
      </c>
      <c r="E144" s="283">
        <f t="shared" si="1"/>
        <v>6.857142857</v>
      </c>
      <c r="F144" s="284">
        <v>44596.0</v>
      </c>
      <c r="G144" s="283">
        <f t="shared" si="2"/>
        <v>8.285714286</v>
      </c>
      <c r="H144" s="285" t="s">
        <v>641</v>
      </c>
      <c r="I144" s="286"/>
      <c r="J144" s="286" t="s">
        <v>78</v>
      </c>
      <c r="K144" s="286" t="s">
        <v>78</v>
      </c>
      <c r="L144" s="286" t="s">
        <v>56</v>
      </c>
      <c r="M144" s="286" t="s">
        <v>78</v>
      </c>
      <c r="N144" s="286" t="s">
        <v>78</v>
      </c>
      <c r="O144" s="286"/>
      <c r="P144" s="244" t="s">
        <v>1679</v>
      </c>
    </row>
    <row r="145" ht="15.75" customHeight="1">
      <c r="A145" s="280">
        <v>154.0</v>
      </c>
      <c r="B145" s="281" t="s">
        <v>2756</v>
      </c>
      <c r="C145" s="282">
        <v>44529.0</v>
      </c>
      <c r="D145" s="282">
        <v>44547.0</v>
      </c>
      <c r="E145" s="283">
        <f t="shared" si="1"/>
        <v>2.571428571</v>
      </c>
      <c r="F145" s="282">
        <v>44553.0</v>
      </c>
      <c r="G145" s="283">
        <f t="shared" si="2"/>
        <v>3.428571429</v>
      </c>
      <c r="H145" s="285" t="s">
        <v>641</v>
      </c>
      <c r="I145" s="285"/>
      <c r="J145" s="285" t="s">
        <v>78</v>
      </c>
      <c r="K145" s="285" t="s">
        <v>78</v>
      </c>
      <c r="L145" s="285" t="s">
        <v>56</v>
      </c>
      <c r="M145" s="285" t="s">
        <v>78</v>
      </c>
      <c r="N145" s="285" t="s">
        <v>78</v>
      </c>
      <c r="O145" s="285"/>
      <c r="P145" s="244" t="s">
        <v>2759</v>
      </c>
    </row>
    <row r="146" ht="15.75" customHeight="1">
      <c r="A146" s="280">
        <v>155.0</v>
      </c>
      <c r="B146" s="281" t="s">
        <v>490</v>
      </c>
      <c r="C146" s="282">
        <v>44540.0</v>
      </c>
      <c r="D146" s="282">
        <v>44602.0</v>
      </c>
      <c r="E146" s="283">
        <f t="shared" si="1"/>
        <v>8.857142857</v>
      </c>
      <c r="F146" s="284">
        <v>44608.0</v>
      </c>
      <c r="G146" s="283">
        <f t="shared" si="2"/>
        <v>9.714285714</v>
      </c>
      <c r="H146" s="285" t="s">
        <v>641</v>
      </c>
      <c r="I146" s="286"/>
      <c r="J146" s="286" t="s">
        <v>56</v>
      </c>
      <c r="K146" s="286" t="s">
        <v>56</v>
      </c>
      <c r="L146" s="286" t="s">
        <v>56</v>
      </c>
      <c r="M146" s="286" t="s">
        <v>78</v>
      </c>
      <c r="N146" s="286" t="s">
        <v>56</v>
      </c>
      <c r="O146" s="286"/>
      <c r="P146" s="244" t="s">
        <v>1519</v>
      </c>
    </row>
    <row r="147" ht="15.75" customHeight="1">
      <c r="A147" s="280">
        <v>156.0</v>
      </c>
      <c r="B147" s="281" t="s">
        <v>2764</v>
      </c>
      <c r="C147" s="282">
        <v>44540.0</v>
      </c>
      <c r="D147" s="282">
        <v>44603.0</v>
      </c>
      <c r="E147" s="283">
        <f t="shared" si="1"/>
        <v>9</v>
      </c>
      <c r="F147" s="282">
        <v>44610.0</v>
      </c>
      <c r="G147" s="283">
        <f t="shared" si="2"/>
        <v>10</v>
      </c>
      <c r="H147" s="285" t="s">
        <v>641</v>
      </c>
      <c r="I147" s="285"/>
      <c r="J147" s="285" t="s">
        <v>56</v>
      </c>
      <c r="K147" s="285" t="s">
        <v>56</v>
      </c>
      <c r="L147" s="285" t="s">
        <v>56</v>
      </c>
      <c r="M147" s="285" t="s">
        <v>78</v>
      </c>
      <c r="N147" s="285" t="s">
        <v>56</v>
      </c>
      <c r="O147" s="285"/>
      <c r="P147" s="244" t="s">
        <v>2765</v>
      </c>
    </row>
    <row r="148" ht="15.75" customHeight="1">
      <c r="A148" s="280">
        <v>157.0</v>
      </c>
      <c r="B148" s="281" t="s">
        <v>2766</v>
      </c>
      <c r="C148" s="282">
        <v>44543.0</v>
      </c>
      <c r="D148" s="282">
        <v>44584.0</v>
      </c>
      <c r="E148" s="283">
        <f t="shared" si="1"/>
        <v>5.857142857</v>
      </c>
      <c r="F148" s="284">
        <v>44585.0</v>
      </c>
      <c r="G148" s="283">
        <f t="shared" si="2"/>
        <v>6</v>
      </c>
      <c r="H148" s="285" t="s">
        <v>641</v>
      </c>
      <c r="I148" s="286"/>
      <c r="J148" s="286" t="s">
        <v>56</v>
      </c>
      <c r="K148" s="286" t="s">
        <v>56</v>
      </c>
      <c r="L148" s="286" t="s">
        <v>56</v>
      </c>
      <c r="M148" s="286" t="s">
        <v>56</v>
      </c>
      <c r="N148" s="286" t="s">
        <v>56</v>
      </c>
      <c r="O148" s="286"/>
      <c r="P148" s="244" t="s">
        <v>675</v>
      </c>
    </row>
    <row r="149" ht="15.75" customHeight="1">
      <c r="A149" s="280">
        <v>158.0</v>
      </c>
      <c r="B149" s="281" t="s">
        <v>589</v>
      </c>
      <c r="C149" s="282">
        <v>44543.0</v>
      </c>
      <c r="D149" s="282">
        <v>44600.0</v>
      </c>
      <c r="E149" s="283">
        <f t="shared" si="1"/>
        <v>8.142857143</v>
      </c>
      <c r="F149" s="282">
        <v>44602.0</v>
      </c>
      <c r="G149" s="283">
        <f t="shared" si="2"/>
        <v>8.428571429</v>
      </c>
      <c r="H149" s="285" t="s">
        <v>641</v>
      </c>
      <c r="I149" s="285"/>
      <c r="J149" s="285" t="s">
        <v>56</v>
      </c>
      <c r="K149" s="285" t="s">
        <v>56</v>
      </c>
      <c r="L149" s="285" t="s">
        <v>56</v>
      </c>
      <c r="M149" s="285" t="s">
        <v>78</v>
      </c>
      <c r="N149" s="285" t="s">
        <v>56</v>
      </c>
      <c r="O149" s="285"/>
      <c r="P149" s="244" t="s">
        <v>1905</v>
      </c>
    </row>
    <row r="150" ht="15.75" customHeight="1">
      <c r="A150" s="280">
        <v>159.0</v>
      </c>
      <c r="B150" s="281" t="s">
        <v>613</v>
      </c>
      <c r="C150" s="282">
        <v>44544.0</v>
      </c>
      <c r="D150" s="282">
        <v>44595.0</v>
      </c>
      <c r="E150" s="283">
        <f t="shared" si="1"/>
        <v>7.285714286</v>
      </c>
      <c r="F150" s="284">
        <v>44602.0</v>
      </c>
      <c r="G150" s="283">
        <f t="shared" si="2"/>
        <v>8.285714286</v>
      </c>
      <c r="H150" s="285" t="s">
        <v>641</v>
      </c>
      <c r="I150" s="286" t="s">
        <v>2531</v>
      </c>
      <c r="J150" s="286" t="s">
        <v>56</v>
      </c>
      <c r="K150" s="286" t="s">
        <v>56</v>
      </c>
      <c r="L150" s="286" t="s">
        <v>56</v>
      </c>
      <c r="M150" s="286" t="s">
        <v>78</v>
      </c>
      <c r="N150" s="286" t="s">
        <v>56</v>
      </c>
      <c r="O150" s="286"/>
      <c r="P150" s="244" t="s">
        <v>698</v>
      </c>
    </row>
    <row r="151" ht="15.75" customHeight="1">
      <c r="A151" s="280">
        <v>160.0</v>
      </c>
      <c r="B151" s="281" t="s">
        <v>427</v>
      </c>
      <c r="C151" s="282">
        <v>44557.0</v>
      </c>
      <c r="D151" s="282">
        <v>44616.0</v>
      </c>
      <c r="E151" s="283">
        <f t="shared" si="1"/>
        <v>8.428571429</v>
      </c>
      <c r="F151" s="282">
        <v>44623.0</v>
      </c>
      <c r="G151" s="283">
        <f t="shared" si="2"/>
        <v>9.428571429</v>
      </c>
      <c r="H151" s="285" t="s">
        <v>641</v>
      </c>
      <c r="I151" s="285"/>
      <c r="J151" s="285" t="s">
        <v>56</v>
      </c>
      <c r="K151" s="285" t="s">
        <v>56</v>
      </c>
      <c r="L151" s="285" t="s">
        <v>56</v>
      </c>
      <c r="M151" s="285" t="s">
        <v>78</v>
      </c>
      <c r="N151" s="285" t="s">
        <v>56</v>
      </c>
      <c r="O151" s="285"/>
      <c r="P151" s="244" t="s">
        <v>1372</v>
      </c>
    </row>
    <row r="152" ht="15.75" customHeight="1">
      <c r="A152" s="280">
        <v>161.0</v>
      </c>
      <c r="B152" s="281" t="s">
        <v>2770</v>
      </c>
      <c r="C152" s="282">
        <v>44557.0</v>
      </c>
      <c r="D152" s="282">
        <v>44615.0</v>
      </c>
      <c r="E152" s="283">
        <f t="shared" si="1"/>
        <v>8.285714286</v>
      </c>
      <c r="F152" s="284">
        <v>44622.0</v>
      </c>
      <c r="G152" s="283">
        <f t="shared" si="2"/>
        <v>9.285714286</v>
      </c>
      <c r="H152" s="285" t="s">
        <v>641</v>
      </c>
      <c r="I152" s="286" t="s">
        <v>2553</v>
      </c>
      <c r="J152" s="286" t="s">
        <v>56</v>
      </c>
      <c r="K152" s="286" t="s">
        <v>56</v>
      </c>
      <c r="L152" s="286" t="s">
        <v>56</v>
      </c>
      <c r="M152" s="286" t="s">
        <v>78</v>
      </c>
      <c r="N152" s="286" t="s">
        <v>56</v>
      </c>
      <c r="O152" s="286"/>
      <c r="P152" s="244" t="s">
        <v>2772</v>
      </c>
    </row>
    <row r="153" ht="15.75" customHeight="1">
      <c r="A153" s="280">
        <v>162.0</v>
      </c>
      <c r="B153" s="281" t="s">
        <v>2773</v>
      </c>
      <c r="C153" s="282">
        <v>44557.0</v>
      </c>
      <c r="D153" s="282">
        <v>44601.0</v>
      </c>
      <c r="E153" s="283">
        <f t="shared" si="1"/>
        <v>6.285714286</v>
      </c>
      <c r="F153" s="282">
        <v>44613.0</v>
      </c>
      <c r="G153" s="283">
        <f t="shared" si="2"/>
        <v>8</v>
      </c>
      <c r="H153" s="285" t="s">
        <v>641</v>
      </c>
      <c r="I153" s="285"/>
      <c r="J153" s="285" t="s">
        <v>56</v>
      </c>
      <c r="K153" s="285" t="s">
        <v>56</v>
      </c>
      <c r="L153" s="285" t="s">
        <v>56</v>
      </c>
      <c r="M153" s="285" t="s">
        <v>78</v>
      </c>
      <c r="N153" s="285" t="s">
        <v>56</v>
      </c>
      <c r="O153" s="285"/>
      <c r="P153" s="244" t="s">
        <v>675</v>
      </c>
    </row>
    <row r="154" ht="15.75" customHeight="1">
      <c r="A154" s="280">
        <v>163.0</v>
      </c>
      <c r="B154" s="281" t="s">
        <v>2774</v>
      </c>
      <c r="C154" s="282">
        <v>44558.0</v>
      </c>
      <c r="D154" s="282">
        <v>44624.0</v>
      </c>
      <c r="E154" s="283">
        <f t="shared" si="1"/>
        <v>9.428571429</v>
      </c>
      <c r="F154" s="284">
        <v>44638.0</v>
      </c>
      <c r="G154" s="283">
        <f t="shared" si="2"/>
        <v>11.42857143</v>
      </c>
      <c r="H154" s="285" t="s">
        <v>641</v>
      </c>
      <c r="I154" s="286"/>
      <c r="J154" s="286" t="s">
        <v>56</v>
      </c>
      <c r="K154" s="286" t="s">
        <v>2775</v>
      </c>
      <c r="L154" s="286" t="s">
        <v>56</v>
      </c>
      <c r="M154" s="286" t="s">
        <v>78</v>
      </c>
      <c r="N154" s="286" t="s">
        <v>56</v>
      </c>
      <c r="O154" s="286"/>
      <c r="P154" s="244" t="s">
        <v>2776</v>
      </c>
    </row>
    <row r="155" ht="15.75" customHeight="1">
      <c r="A155" s="280">
        <v>164.0</v>
      </c>
      <c r="B155" s="281" t="s">
        <v>616</v>
      </c>
      <c r="C155" s="282">
        <v>44559.0</v>
      </c>
      <c r="D155" s="282">
        <v>44926.0</v>
      </c>
      <c r="E155" s="283">
        <f t="shared" si="1"/>
        <v>52.42857143</v>
      </c>
      <c r="F155" s="282">
        <v>44747.0</v>
      </c>
      <c r="G155" s="283">
        <f t="shared" si="2"/>
        <v>26.85714286</v>
      </c>
      <c r="H155" s="285" t="s">
        <v>641</v>
      </c>
      <c r="I155" s="285" t="s">
        <v>2553</v>
      </c>
      <c r="J155" s="285" t="s">
        <v>86</v>
      </c>
      <c r="K155" s="285" t="s">
        <v>86</v>
      </c>
      <c r="L155" s="285" t="s">
        <v>86</v>
      </c>
      <c r="M155" s="285" t="s">
        <v>86</v>
      </c>
      <c r="N155" s="285" t="s">
        <v>56</v>
      </c>
      <c r="O155" s="285"/>
      <c r="P155" s="244" t="s">
        <v>711</v>
      </c>
    </row>
    <row r="156" ht="15.75" customHeight="1">
      <c r="A156" s="280">
        <v>165.0</v>
      </c>
      <c r="B156" s="281" t="s">
        <v>2779</v>
      </c>
      <c r="C156" s="282">
        <v>44560.0</v>
      </c>
      <c r="D156" s="282">
        <v>44601.0</v>
      </c>
      <c r="E156" s="283">
        <f t="shared" si="1"/>
        <v>5.857142857</v>
      </c>
      <c r="F156" s="284">
        <v>44615.0</v>
      </c>
      <c r="G156" s="283">
        <f t="shared" si="2"/>
        <v>7.857142857</v>
      </c>
      <c r="H156" s="285" t="s">
        <v>641</v>
      </c>
      <c r="I156" s="286" t="s">
        <v>2553</v>
      </c>
      <c r="J156" s="286" t="s">
        <v>56</v>
      </c>
      <c r="K156" s="286" t="s">
        <v>56</v>
      </c>
      <c r="L156" s="286" t="s">
        <v>56</v>
      </c>
      <c r="M156" s="286" t="s">
        <v>78</v>
      </c>
      <c r="N156" s="286" t="s">
        <v>78</v>
      </c>
      <c r="O156" s="286"/>
      <c r="P156" s="244" t="s">
        <v>2782</v>
      </c>
    </row>
    <row r="157" ht="15.75" customHeight="1">
      <c r="A157" s="280">
        <v>166.0</v>
      </c>
      <c r="B157" s="281" t="s">
        <v>1473</v>
      </c>
      <c r="C157" s="282">
        <v>44564.0</v>
      </c>
      <c r="D157" s="282">
        <v>44629.0</v>
      </c>
      <c r="E157" s="283">
        <f t="shared" si="1"/>
        <v>9.285714286</v>
      </c>
      <c r="F157" s="282">
        <v>44634.0</v>
      </c>
      <c r="G157" s="283">
        <f t="shared" si="2"/>
        <v>10</v>
      </c>
      <c r="H157" s="285" t="s">
        <v>641</v>
      </c>
      <c r="I157" s="285"/>
      <c r="J157" s="285" t="s">
        <v>56</v>
      </c>
      <c r="K157" s="285" t="s">
        <v>56</v>
      </c>
      <c r="L157" s="285" t="s">
        <v>56</v>
      </c>
      <c r="M157" s="285" t="s">
        <v>56</v>
      </c>
      <c r="N157" s="285" t="s">
        <v>56</v>
      </c>
      <c r="O157" s="285"/>
      <c r="P157" s="244" t="s">
        <v>1476</v>
      </c>
    </row>
    <row r="158" ht="15.75" customHeight="1">
      <c r="A158" s="280">
        <v>167.0</v>
      </c>
      <c r="B158" s="281" t="s">
        <v>2786</v>
      </c>
      <c r="C158" s="282">
        <v>44567.0</v>
      </c>
      <c r="D158" s="282">
        <v>44616.0</v>
      </c>
      <c r="E158" s="283">
        <f t="shared" si="1"/>
        <v>7</v>
      </c>
      <c r="F158" s="284">
        <v>44637.0</v>
      </c>
      <c r="G158" s="283">
        <f t="shared" si="2"/>
        <v>10</v>
      </c>
      <c r="H158" s="285" t="s">
        <v>641</v>
      </c>
      <c r="I158" s="286" t="s">
        <v>2553</v>
      </c>
      <c r="J158" s="286" t="s">
        <v>56</v>
      </c>
      <c r="K158" s="286" t="s">
        <v>56</v>
      </c>
      <c r="L158" s="286" t="s">
        <v>56</v>
      </c>
      <c r="M158" s="286" t="s">
        <v>78</v>
      </c>
      <c r="N158" s="286" t="s">
        <v>56</v>
      </c>
      <c r="O158" s="286"/>
      <c r="P158" s="244" t="s">
        <v>2787</v>
      </c>
    </row>
    <row r="159" ht="15.75" customHeight="1">
      <c r="A159" s="280">
        <v>168.0</v>
      </c>
      <c r="B159" s="281" t="s">
        <v>2613</v>
      </c>
      <c r="C159" s="282">
        <v>44568.0</v>
      </c>
      <c r="D159" s="282">
        <v>44610.0</v>
      </c>
      <c r="E159" s="283">
        <f t="shared" si="1"/>
        <v>6</v>
      </c>
      <c r="F159" s="282">
        <v>44678.0</v>
      </c>
      <c r="G159" s="283">
        <f t="shared" si="2"/>
        <v>15.71428571</v>
      </c>
      <c r="H159" s="285" t="s">
        <v>641</v>
      </c>
      <c r="I159" s="285" t="s">
        <v>2553</v>
      </c>
      <c r="J159" s="285" t="s">
        <v>56</v>
      </c>
      <c r="K159" s="285" t="s">
        <v>56</v>
      </c>
      <c r="L159" s="285" t="s">
        <v>86</v>
      </c>
      <c r="M159" s="285" t="s">
        <v>86</v>
      </c>
      <c r="N159" s="285" t="s">
        <v>56</v>
      </c>
      <c r="O159" s="285"/>
      <c r="P159" s="244" t="s">
        <v>2614</v>
      </c>
    </row>
    <row r="160" ht="15.75" customHeight="1">
      <c r="A160" s="280">
        <v>169.0</v>
      </c>
      <c r="B160" s="281" t="s">
        <v>2788</v>
      </c>
      <c r="C160" s="282">
        <v>44574.0</v>
      </c>
      <c r="D160" s="282">
        <v>44603.0</v>
      </c>
      <c r="E160" s="283">
        <f t="shared" si="1"/>
        <v>4.142857143</v>
      </c>
      <c r="F160" s="284">
        <v>44614.0</v>
      </c>
      <c r="G160" s="283">
        <f t="shared" si="2"/>
        <v>5.714285714</v>
      </c>
      <c r="H160" s="285" t="s">
        <v>641</v>
      </c>
      <c r="I160" s="286" t="s">
        <v>2531</v>
      </c>
      <c r="J160" s="286" t="s">
        <v>56</v>
      </c>
      <c r="K160" s="286" t="s">
        <v>56</v>
      </c>
      <c r="L160" s="286" t="s">
        <v>56</v>
      </c>
      <c r="M160" s="286" t="s">
        <v>78</v>
      </c>
      <c r="N160" s="286" t="s">
        <v>56</v>
      </c>
      <c r="O160" s="286"/>
      <c r="P160" s="244" t="s">
        <v>675</v>
      </c>
    </row>
    <row r="161" ht="15.75" customHeight="1">
      <c r="A161" s="280">
        <v>170.0</v>
      </c>
      <c r="B161" s="281" t="s">
        <v>418</v>
      </c>
      <c r="C161" s="282">
        <v>44575.0</v>
      </c>
      <c r="D161" s="282">
        <v>44596.0</v>
      </c>
      <c r="E161" s="283">
        <f t="shared" si="1"/>
        <v>3</v>
      </c>
      <c r="F161" s="282">
        <v>44596.0</v>
      </c>
      <c r="G161" s="283">
        <f t="shared" si="2"/>
        <v>3</v>
      </c>
      <c r="H161" s="285" t="s">
        <v>641</v>
      </c>
      <c r="I161" s="285" t="s">
        <v>2553</v>
      </c>
      <c r="J161" s="285" t="s">
        <v>56</v>
      </c>
      <c r="K161" s="285" t="s">
        <v>56</v>
      </c>
      <c r="L161" s="285" t="s">
        <v>78</v>
      </c>
      <c r="M161" s="285" t="s">
        <v>78</v>
      </c>
      <c r="N161" s="285" t="s">
        <v>78</v>
      </c>
      <c r="O161" s="285"/>
      <c r="P161" s="244" t="s">
        <v>1349</v>
      </c>
    </row>
    <row r="162" ht="15.75" customHeight="1">
      <c r="A162" s="280">
        <v>171.0</v>
      </c>
      <c r="B162" s="281" t="s">
        <v>408</v>
      </c>
      <c r="C162" s="282">
        <v>44576.0</v>
      </c>
      <c r="D162" s="282">
        <v>44644.0</v>
      </c>
      <c r="E162" s="283">
        <f t="shared" si="1"/>
        <v>9.714285714</v>
      </c>
      <c r="F162" s="284">
        <v>44648.0</v>
      </c>
      <c r="G162" s="283">
        <f t="shared" si="2"/>
        <v>10.28571429</v>
      </c>
      <c r="H162" s="285" t="s">
        <v>641</v>
      </c>
      <c r="I162" s="286" t="s">
        <v>2553</v>
      </c>
      <c r="J162" s="286" t="s">
        <v>56</v>
      </c>
      <c r="K162" s="286" t="s">
        <v>56</v>
      </c>
      <c r="L162" s="286" t="s">
        <v>56</v>
      </c>
      <c r="M162" s="286" t="s">
        <v>78</v>
      </c>
      <c r="N162" s="286" t="s">
        <v>56</v>
      </c>
      <c r="O162" s="286"/>
      <c r="P162" s="244" t="s">
        <v>675</v>
      </c>
    </row>
    <row r="163" ht="15.75" customHeight="1">
      <c r="A163" s="280">
        <v>172.0</v>
      </c>
      <c r="B163" s="281" t="s">
        <v>942</v>
      </c>
      <c r="C163" s="282">
        <v>44579.0</v>
      </c>
      <c r="D163" s="282">
        <v>44590.0</v>
      </c>
      <c r="E163" s="283">
        <f t="shared" si="1"/>
        <v>1.571428571</v>
      </c>
      <c r="F163" s="282">
        <v>44596.0</v>
      </c>
      <c r="G163" s="283">
        <f t="shared" si="2"/>
        <v>2.428571429</v>
      </c>
      <c r="H163" s="285" t="s">
        <v>641</v>
      </c>
      <c r="I163" s="285"/>
      <c r="J163" s="285" t="s">
        <v>78</v>
      </c>
      <c r="K163" s="285" t="s">
        <v>78</v>
      </c>
      <c r="L163" s="285" t="s">
        <v>56</v>
      </c>
      <c r="M163" s="285" t="s">
        <v>78</v>
      </c>
      <c r="N163" s="285" t="s">
        <v>78</v>
      </c>
      <c r="O163" s="285"/>
      <c r="P163" s="244" t="s">
        <v>1264</v>
      </c>
    </row>
    <row r="164" ht="15.75" customHeight="1">
      <c r="A164" s="280">
        <v>173.0</v>
      </c>
      <c r="B164" s="281" t="s">
        <v>2791</v>
      </c>
      <c r="C164" s="282">
        <v>44586.0</v>
      </c>
      <c r="D164" s="282">
        <v>44614.0</v>
      </c>
      <c r="E164" s="283">
        <f t="shared" si="1"/>
        <v>4</v>
      </c>
      <c r="F164" s="284">
        <v>44627.0</v>
      </c>
      <c r="G164" s="283">
        <f t="shared" si="2"/>
        <v>5.857142857</v>
      </c>
      <c r="H164" s="285" t="s">
        <v>641</v>
      </c>
      <c r="I164" s="286"/>
      <c r="J164" s="286" t="s">
        <v>56</v>
      </c>
      <c r="K164" s="286" t="s">
        <v>56</v>
      </c>
      <c r="L164" s="286" t="s">
        <v>56</v>
      </c>
      <c r="M164" s="286" t="s">
        <v>78</v>
      </c>
      <c r="N164" s="286" t="s">
        <v>78</v>
      </c>
      <c r="O164" s="286"/>
      <c r="P164" s="244" t="s">
        <v>675</v>
      </c>
    </row>
    <row r="165" ht="15.75" customHeight="1">
      <c r="A165" s="280">
        <v>174.0</v>
      </c>
      <c r="B165" s="281" t="s">
        <v>2792</v>
      </c>
      <c r="C165" s="282">
        <v>44586.0</v>
      </c>
      <c r="D165" s="282">
        <v>44621.0</v>
      </c>
      <c r="E165" s="283">
        <f t="shared" si="1"/>
        <v>5</v>
      </c>
      <c r="F165" s="282">
        <v>44635.0</v>
      </c>
      <c r="G165" s="283">
        <f t="shared" si="2"/>
        <v>7</v>
      </c>
      <c r="H165" s="285" t="s">
        <v>641</v>
      </c>
      <c r="I165" s="285"/>
      <c r="J165" s="285" t="s">
        <v>56</v>
      </c>
      <c r="K165" s="285" t="s">
        <v>56</v>
      </c>
      <c r="L165" s="285" t="s">
        <v>78</v>
      </c>
      <c r="M165" s="285" t="s">
        <v>78</v>
      </c>
      <c r="N165" s="285" t="s">
        <v>56</v>
      </c>
      <c r="O165" s="285"/>
      <c r="P165" s="244" t="s">
        <v>2793</v>
      </c>
    </row>
    <row r="166" ht="15.75" customHeight="1">
      <c r="A166" s="280">
        <v>175.0</v>
      </c>
      <c r="B166" s="281" t="s">
        <v>2794</v>
      </c>
      <c r="C166" s="282">
        <v>44586.0</v>
      </c>
      <c r="D166" s="282">
        <v>44601.0</v>
      </c>
      <c r="E166" s="283">
        <f t="shared" si="1"/>
        <v>2.142857143</v>
      </c>
      <c r="F166" s="284">
        <v>44603.0</v>
      </c>
      <c r="G166" s="283">
        <f t="shared" si="2"/>
        <v>2.428571429</v>
      </c>
      <c r="H166" s="285" t="s">
        <v>641</v>
      </c>
      <c r="I166" s="286"/>
      <c r="J166" s="286" t="s">
        <v>56</v>
      </c>
      <c r="K166" s="286" t="s">
        <v>56</v>
      </c>
      <c r="L166" s="286" t="s">
        <v>56</v>
      </c>
      <c r="M166" s="286" t="s">
        <v>78</v>
      </c>
      <c r="N166" s="286" t="s">
        <v>56</v>
      </c>
      <c r="O166" s="286"/>
      <c r="P166" s="244" t="s">
        <v>675</v>
      </c>
    </row>
    <row r="167" ht="15.75" customHeight="1">
      <c r="A167" s="280">
        <v>176.0</v>
      </c>
      <c r="B167" s="281" t="s">
        <v>2795</v>
      </c>
      <c r="C167" s="282">
        <v>44587.0</v>
      </c>
      <c r="D167" s="282">
        <v>44593.0</v>
      </c>
      <c r="E167" s="283">
        <f t="shared" si="1"/>
        <v>0.8571428571</v>
      </c>
      <c r="F167" s="282">
        <v>44593.0</v>
      </c>
      <c r="G167" s="283">
        <f t="shared" si="2"/>
        <v>0.8571428571</v>
      </c>
      <c r="H167" s="285" t="s">
        <v>641</v>
      </c>
      <c r="I167" s="285" t="s">
        <v>2553</v>
      </c>
      <c r="J167" s="285" t="s">
        <v>78</v>
      </c>
      <c r="K167" s="285" t="s">
        <v>78</v>
      </c>
      <c r="L167" s="285" t="s">
        <v>78</v>
      </c>
      <c r="M167" s="285" t="s">
        <v>78</v>
      </c>
      <c r="N167" s="285" t="s">
        <v>56</v>
      </c>
      <c r="O167" s="285"/>
      <c r="P167" s="244" t="s">
        <v>675</v>
      </c>
    </row>
    <row r="168" ht="15.75" customHeight="1">
      <c r="A168" s="280">
        <v>177.0</v>
      </c>
      <c r="B168" s="281" t="s">
        <v>2796</v>
      </c>
      <c r="C168" s="282">
        <v>44587.0</v>
      </c>
      <c r="D168" s="282">
        <v>44650.0</v>
      </c>
      <c r="E168" s="283">
        <f t="shared" si="1"/>
        <v>9</v>
      </c>
      <c r="F168" s="284">
        <v>44679.0</v>
      </c>
      <c r="G168" s="283">
        <f t="shared" si="2"/>
        <v>13.14285714</v>
      </c>
      <c r="H168" s="285" t="s">
        <v>641</v>
      </c>
      <c r="I168" s="286"/>
      <c r="J168" s="286" t="s">
        <v>56</v>
      </c>
      <c r="K168" s="286" t="s">
        <v>56</v>
      </c>
      <c r="L168" s="286" t="s">
        <v>56</v>
      </c>
      <c r="M168" s="286" t="s">
        <v>86</v>
      </c>
      <c r="N168" s="286" t="s">
        <v>56</v>
      </c>
      <c r="O168" s="286"/>
      <c r="P168" s="244" t="s">
        <v>2797</v>
      </c>
    </row>
    <row r="169" ht="15.75" customHeight="1">
      <c r="A169" s="280">
        <v>178.0</v>
      </c>
      <c r="B169" s="281" t="s">
        <v>2799</v>
      </c>
      <c r="C169" s="282">
        <v>44589.0</v>
      </c>
      <c r="D169" s="282">
        <v>44644.0</v>
      </c>
      <c r="E169" s="283">
        <f t="shared" si="1"/>
        <v>7.857142857</v>
      </c>
      <c r="F169" s="282">
        <v>44643.0</v>
      </c>
      <c r="G169" s="283">
        <f t="shared" si="2"/>
        <v>7.714285714</v>
      </c>
      <c r="H169" s="285" t="s">
        <v>641</v>
      </c>
      <c r="I169" s="285"/>
      <c r="J169" s="285" t="s">
        <v>56</v>
      </c>
      <c r="K169" s="285" t="s">
        <v>56</v>
      </c>
      <c r="L169" s="285" t="s">
        <v>56</v>
      </c>
      <c r="M169" s="285" t="s">
        <v>78</v>
      </c>
      <c r="N169" s="285" t="s">
        <v>56</v>
      </c>
      <c r="O169" s="285"/>
      <c r="P169" s="244" t="s">
        <v>2800</v>
      </c>
    </row>
    <row r="170" ht="15.75" customHeight="1">
      <c r="A170" s="280">
        <v>179.0</v>
      </c>
      <c r="B170" s="281" t="s">
        <v>2801</v>
      </c>
      <c r="C170" s="282">
        <v>44589.0</v>
      </c>
      <c r="D170" s="282">
        <v>44645.0</v>
      </c>
      <c r="E170" s="283">
        <f t="shared" si="1"/>
        <v>8</v>
      </c>
      <c r="F170" s="284">
        <v>44642.0</v>
      </c>
      <c r="G170" s="283">
        <f t="shared" si="2"/>
        <v>7.571428571</v>
      </c>
      <c r="H170" s="285" t="s">
        <v>641</v>
      </c>
      <c r="I170" s="286"/>
      <c r="J170" s="286" t="s">
        <v>56</v>
      </c>
      <c r="K170" s="286" t="s">
        <v>56</v>
      </c>
      <c r="L170" s="286" t="s">
        <v>56</v>
      </c>
      <c r="M170" s="286" t="s">
        <v>78</v>
      </c>
      <c r="N170" s="286" t="s">
        <v>56</v>
      </c>
      <c r="O170" s="286"/>
      <c r="P170" s="244" t="s">
        <v>2802</v>
      </c>
    </row>
    <row r="171" ht="15.75" customHeight="1">
      <c r="A171" s="280">
        <v>180.0</v>
      </c>
      <c r="B171" s="281" t="s">
        <v>2803</v>
      </c>
      <c r="C171" s="282">
        <v>44590.0</v>
      </c>
      <c r="D171" s="282">
        <v>44617.0</v>
      </c>
      <c r="E171" s="283">
        <f t="shared" si="1"/>
        <v>3.857142857</v>
      </c>
      <c r="F171" s="282">
        <v>44624.0</v>
      </c>
      <c r="G171" s="283">
        <f t="shared" si="2"/>
        <v>4.857142857</v>
      </c>
      <c r="H171" s="285" t="s">
        <v>641</v>
      </c>
      <c r="I171" s="285"/>
      <c r="J171" s="285" t="s">
        <v>56</v>
      </c>
      <c r="K171" s="285" t="s">
        <v>56</v>
      </c>
      <c r="L171" s="285" t="s">
        <v>56</v>
      </c>
      <c r="M171" s="285" t="s">
        <v>78</v>
      </c>
      <c r="N171" s="285" t="s">
        <v>56</v>
      </c>
      <c r="O171" s="285"/>
      <c r="P171" s="244" t="s">
        <v>2804</v>
      </c>
    </row>
    <row r="172" ht="15.75" customHeight="1">
      <c r="A172" s="280">
        <v>181.0</v>
      </c>
      <c r="B172" s="281" t="s">
        <v>533</v>
      </c>
      <c r="C172" s="282">
        <v>44590.0</v>
      </c>
      <c r="D172" s="282">
        <v>44657.0</v>
      </c>
      <c r="E172" s="283">
        <f t="shared" si="1"/>
        <v>9.571428571</v>
      </c>
      <c r="F172" s="284">
        <v>44658.0</v>
      </c>
      <c r="G172" s="283">
        <f t="shared" si="2"/>
        <v>9.714285714</v>
      </c>
      <c r="H172" s="285" t="s">
        <v>641</v>
      </c>
      <c r="I172" s="286"/>
      <c r="J172" s="286" t="s">
        <v>56</v>
      </c>
      <c r="K172" s="286" t="s">
        <v>56</v>
      </c>
      <c r="L172" s="286" t="s">
        <v>56</v>
      </c>
      <c r="M172" s="286" t="s">
        <v>78</v>
      </c>
      <c r="N172" s="286" t="s">
        <v>56</v>
      </c>
      <c r="O172" s="286"/>
      <c r="P172" s="244" t="s">
        <v>1711</v>
      </c>
    </row>
    <row r="173" ht="15.75" customHeight="1">
      <c r="A173" s="280">
        <v>182.0</v>
      </c>
      <c r="B173" s="281" t="s">
        <v>2805</v>
      </c>
      <c r="C173" s="282">
        <v>44595.0</v>
      </c>
      <c r="D173" s="282">
        <v>44599.0</v>
      </c>
      <c r="E173" s="283">
        <f t="shared" si="1"/>
        <v>0.5714285714</v>
      </c>
      <c r="F173" s="282">
        <v>44599.0</v>
      </c>
      <c r="G173" s="283">
        <f t="shared" si="2"/>
        <v>0.5714285714</v>
      </c>
      <c r="H173" s="285" t="s">
        <v>641</v>
      </c>
      <c r="I173" s="285" t="s">
        <v>2553</v>
      </c>
      <c r="J173" s="285" t="s">
        <v>56</v>
      </c>
      <c r="K173" s="285" t="s">
        <v>56</v>
      </c>
      <c r="L173" s="285" t="s">
        <v>56</v>
      </c>
      <c r="M173" s="285" t="s">
        <v>78</v>
      </c>
      <c r="N173" s="285" t="s">
        <v>78</v>
      </c>
      <c r="O173" s="285"/>
      <c r="P173" s="244" t="s">
        <v>675</v>
      </c>
    </row>
    <row r="174" ht="15.75" customHeight="1">
      <c r="A174" s="280">
        <v>183.0</v>
      </c>
      <c r="B174" s="281" t="s">
        <v>2806</v>
      </c>
      <c r="C174" s="282">
        <v>44595.0</v>
      </c>
      <c r="D174" s="282">
        <v>44656.0</v>
      </c>
      <c r="E174" s="283">
        <f t="shared" si="1"/>
        <v>8.714285714</v>
      </c>
      <c r="F174" s="284">
        <v>44659.0</v>
      </c>
      <c r="G174" s="283">
        <f t="shared" si="2"/>
        <v>9.142857143</v>
      </c>
      <c r="H174" s="285" t="s">
        <v>641</v>
      </c>
      <c r="I174" s="286" t="s">
        <v>2553</v>
      </c>
      <c r="J174" s="286" t="s">
        <v>56</v>
      </c>
      <c r="K174" s="286" t="s">
        <v>56</v>
      </c>
      <c r="L174" s="286" t="s">
        <v>56</v>
      </c>
      <c r="M174" s="286"/>
      <c r="N174" s="286" t="s">
        <v>56</v>
      </c>
      <c r="O174" s="286"/>
      <c r="P174" s="244" t="s">
        <v>2807</v>
      </c>
    </row>
    <row r="175" ht="15.75" customHeight="1">
      <c r="A175" s="280">
        <v>253.0</v>
      </c>
      <c r="B175" s="281" t="s">
        <v>2809</v>
      </c>
      <c r="C175" s="282">
        <v>44687.0</v>
      </c>
      <c r="D175" s="282">
        <v>44753.0</v>
      </c>
      <c r="E175" s="283">
        <f t="shared" si="1"/>
        <v>9.428571429</v>
      </c>
      <c r="F175" s="282">
        <v>44768.0</v>
      </c>
      <c r="G175" s="283">
        <f t="shared" si="2"/>
        <v>11.57142857</v>
      </c>
      <c r="H175" s="285" t="s">
        <v>672</v>
      </c>
      <c r="I175" s="285"/>
      <c r="J175" s="339" t="s">
        <v>56</v>
      </c>
      <c r="K175" s="340" t="s">
        <v>105</v>
      </c>
      <c r="L175" s="339" t="s">
        <v>56</v>
      </c>
      <c r="M175" s="285" t="s">
        <v>30</v>
      </c>
      <c r="N175" s="339" t="s">
        <v>56</v>
      </c>
      <c r="O175" s="285"/>
      <c r="P175" s="341" t="s">
        <v>743</v>
      </c>
    </row>
    <row r="176" ht="15.75" customHeight="1">
      <c r="A176" s="280">
        <v>185.0</v>
      </c>
      <c r="B176" s="281" t="s">
        <v>569</v>
      </c>
      <c r="C176" s="282">
        <v>44597.0</v>
      </c>
      <c r="D176" s="282">
        <v>44655.0</v>
      </c>
      <c r="E176" s="283">
        <f t="shared" si="1"/>
        <v>8.285714286</v>
      </c>
      <c r="F176" s="284">
        <v>44652.0</v>
      </c>
      <c r="G176" s="283">
        <f t="shared" si="2"/>
        <v>7.857142857</v>
      </c>
      <c r="H176" s="285" t="s">
        <v>641</v>
      </c>
      <c r="I176" s="286"/>
      <c r="J176" s="286" t="s">
        <v>56</v>
      </c>
      <c r="K176" s="286" t="s">
        <v>56</v>
      </c>
      <c r="L176" s="286" t="s">
        <v>56</v>
      </c>
      <c r="M176" s="286" t="s">
        <v>78</v>
      </c>
      <c r="N176" s="286" t="s">
        <v>56</v>
      </c>
      <c r="O176" s="286"/>
      <c r="P176" s="244" t="s">
        <v>658</v>
      </c>
    </row>
    <row r="177" ht="15.75" customHeight="1">
      <c r="A177" s="280">
        <v>271.0</v>
      </c>
      <c r="B177" s="281" t="s">
        <v>1058</v>
      </c>
      <c r="C177" s="282">
        <v>44716.0</v>
      </c>
      <c r="D177" s="282">
        <v>44754.0</v>
      </c>
      <c r="E177" s="283">
        <f t="shared" si="1"/>
        <v>5.428571429</v>
      </c>
      <c r="F177" s="282">
        <v>44769.0</v>
      </c>
      <c r="G177" s="283">
        <f t="shared" si="2"/>
        <v>7.571428571</v>
      </c>
      <c r="H177" s="285" t="s">
        <v>672</v>
      </c>
      <c r="I177" s="285"/>
      <c r="J177" s="339" t="s">
        <v>56</v>
      </c>
      <c r="K177" s="340" t="s">
        <v>105</v>
      </c>
      <c r="L177" s="339" t="s">
        <v>56</v>
      </c>
      <c r="M177" s="285" t="s">
        <v>86</v>
      </c>
      <c r="N177" s="340" t="s">
        <v>2808</v>
      </c>
      <c r="O177" s="285"/>
      <c r="P177" s="341" t="s">
        <v>1377</v>
      </c>
    </row>
    <row r="178" ht="15.75" customHeight="1">
      <c r="A178" s="280">
        <v>187.0</v>
      </c>
      <c r="B178" s="281" t="s">
        <v>2813</v>
      </c>
      <c r="C178" s="282">
        <v>44601.0</v>
      </c>
      <c r="D178" s="282">
        <v>44699.0</v>
      </c>
      <c r="E178" s="283">
        <f t="shared" si="1"/>
        <v>14</v>
      </c>
      <c r="F178" s="284">
        <v>44707.0</v>
      </c>
      <c r="G178" s="283">
        <f t="shared" si="2"/>
        <v>15.14285714</v>
      </c>
      <c r="H178" s="285" t="s">
        <v>641</v>
      </c>
      <c r="I178" s="286" t="s">
        <v>2553</v>
      </c>
      <c r="J178" s="286" t="s">
        <v>56</v>
      </c>
      <c r="K178" s="286" t="s">
        <v>56</v>
      </c>
      <c r="L178" s="286" t="s">
        <v>56</v>
      </c>
      <c r="M178" s="286" t="s">
        <v>86</v>
      </c>
      <c r="N178" s="286" t="s">
        <v>56</v>
      </c>
      <c r="O178" s="286"/>
      <c r="P178" s="341" t="s">
        <v>675</v>
      </c>
    </row>
    <row r="179" ht="15.75" customHeight="1">
      <c r="A179" s="280">
        <v>188.0</v>
      </c>
      <c r="B179" s="281" t="s">
        <v>384</v>
      </c>
      <c r="C179" s="282">
        <v>44603.0</v>
      </c>
      <c r="D179" s="282">
        <v>44659.0</v>
      </c>
      <c r="E179" s="283">
        <f t="shared" si="1"/>
        <v>8</v>
      </c>
      <c r="F179" s="282">
        <v>44662.0</v>
      </c>
      <c r="G179" s="283">
        <f t="shared" si="2"/>
        <v>8.428571429</v>
      </c>
      <c r="H179" s="285" t="s">
        <v>641</v>
      </c>
      <c r="I179" s="285"/>
      <c r="J179" s="285" t="s">
        <v>56</v>
      </c>
      <c r="K179" s="285" t="s">
        <v>56</v>
      </c>
      <c r="L179" s="285" t="s">
        <v>56</v>
      </c>
      <c r="M179" s="285" t="s">
        <v>86</v>
      </c>
      <c r="N179" s="285" t="s">
        <v>56</v>
      </c>
      <c r="O179" s="285"/>
      <c r="P179" s="341" t="s">
        <v>1284</v>
      </c>
    </row>
    <row r="180" ht="15.75" customHeight="1">
      <c r="A180" s="280">
        <v>189.0</v>
      </c>
      <c r="B180" s="281" t="s">
        <v>428</v>
      </c>
      <c r="C180" s="282">
        <v>44603.0</v>
      </c>
      <c r="D180" s="282">
        <v>44641.0</v>
      </c>
      <c r="E180" s="283">
        <f t="shared" si="1"/>
        <v>5.428571429</v>
      </c>
      <c r="F180" s="284">
        <v>44649.0</v>
      </c>
      <c r="G180" s="283">
        <f t="shared" si="2"/>
        <v>6.571428571</v>
      </c>
      <c r="H180" s="285" t="s">
        <v>641</v>
      </c>
      <c r="I180" s="286"/>
      <c r="J180" s="286"/>
      <c r="K180" s="286"/>
      <c r="L180" s="286"/>
      <c r="M180" s="286" t="s">
        <v>78</v>
      </c>
      <c r="N180" s="286"/>
      <c r="O180" s="286"/>
      <c r="P180" s="341" t="s">
        <v>845</v>
      </c>
    </row>
    <row r="181" ht="15.75" customHeight="1">
      <c r="A181" s="280">
        <v>190.0</v>
      </c>
      <c r="B181" s="281" t="s">
        <v>2815</v>
      </c>
      <c r="C181" s="282">
        <v>44606.0</v>
      </c>
      <c r="D181" s="282">
        <v>44659.0</v>
      </c>
      <c r="E181" s="283">
        <f t="shared" si="1"/>
        <v>7.571428571</v>
      </c>
      <c r="F181" s="282">
        <v>44698.0</v>
      </c>
      <c r="G181" s="283">
        <f t="shared" si="2"/>
        <v>13.14285714</v>
      </c>
      <c r="H181" s="285" t="s">
        <v>641</v>
      </c>
      <c r="I181" s="285"/>
      <c r="J181" s="285" t="s">
        <v>56</v>
      </c>
      <c r="K181" s="285" t="s">
        <v>56</v>
      </c>
      <c r="L181" s="285" t="s">
        <v>56</v>
      </c>
      <c r="M181" s="285" t="s">
        <v>86</v>
      </c>
      <c r="N181" s="285" t="s">
        <v>56</v>
      </c>
      <c r="O181" s="285"/>
      <c r="P181" s="341" t="s">
        <v>2817</v>
      </c>
    </row>
    <row r="182" ht="15.75" customHeight="1">
      <c r="A182" s="280">
        <v>191.0</v>
      </c>
      <c r="B182" s="281" t="s">
        <v>2818</v>
      </c>
      <c r="C182" s="282">
        <v>44606.0</v>
      </c>
      <c r="D182" s="282">
        <v>44617.0</v>
      </c>
      <c r="E182" s="283">
        <f t="shared" si="1"/>
        <v>1.571428571</v>
      </c>
      <c r="F182" s="284">
        <v>44625.0</v>
      </c>
      <c r="G182" s="283">
        <f t="shared" si="2"/>
        <v>2.714285714</v>
      </c>
      <c r="H182" s="285" t="s">
        <v>641</v>
      </c>
      <c r="I182" s="286" t="s">
        <v>2553</v>
      </c>
      <c r="J182" s="286" t="s">
        <v>56</v>
      </c>
      <c r="K182" s="286" t="s">
        <v>56</v>
      </c>
      <c r="L182" s="286" t="s">
        <v>56</v>
      </c>
      <c r="M182" s="286" t="s">
        <v>78</v>
      </c>
      <c r="N182" s="286" t="s">
        <v>56</v>
      </c>
      <c r="O182" s="286"/>
      <c r="P182" s="341" t="s">
        <v>2819</v>
      </c>
    </row>
    <row r="183" ht="15.75" customHeight="1">
      <c r="A183" s="280">
        <v>192.0</v>
      </c>
      <c r="B183" s="281" t="s">
        <v>1244</v>
      </c>
      <c r="C183" s="282">
        <v>44606.0</v>
      </c>
      <c r="D183" s="282">
        <v>44620.0</v>
      </c>
      <c r="E183" s="283">
        <f t="shared" si="1"/>
        <v>2</v>
      </c>
      <c r="F183" s="282">
        <v>44631.0</v>
      </c>
      <c r="G183" s="283">
        <f t="shared" si="2"/>
        <v>3.571428571</v>
      </c>
      <c r="H183" s="285" t="s">
        <v>641</v>
      </c>
      <c r="I183" s="285" t="s">
        <v>2531</v>
      </c>
      <c r="J183" s="285" t="s">
        <v>56</v>
      </c>
      <c r="K183" s="285" t="s">
        <v>56</v>
      </c>
      <c r="L183" s="285" t="s">
        <v>78</v>
      </c>
      <c r="M183" s="285" t="s">
        <v>78</v>
      </c>
      <c r="N183" s="285" t="s">
        <v>56</v>
      </c>
      <c r="O183" s="285"/>
      <c r="P183" s="341" t="s">
        <v>1789</v>
      </c>
    </row>
    <row r="184" ht="15.75" customHeight="1">
      <c r="A184" s="280">
        <v>193.0</v>
      </c>
      <c r="B184" s="281" t="s">
        <v>2821</v>
      </c>
      <c r="C184" s="282">
        <v>44607.0</v>
      </c>
      <c r="D184" s="282">
        <v>44677.0</v>
      </c>
      <c r="E184" s="283">
        <f t="shared" si="1"/>
        <v>10</v>
      </c>
      <c r="F184" s="284">
        <v>44670.0</v>
      </c>
      <c r="G184" s="283">
        <f t="shared" si="2"/>
        <v>9</v>
      </c>
      <c r="H184" s="285" t="s">
        <v>641</v>
      </c>
      <c r="I184" s="286" t="s">
        <v>2553</v>
      </c>
      <c r="J184" s="286" t="s">
        <v>56</v>
      </c>
      <c r="K184" s="286" t="s">
        <v>56</v>
      </c>
      <c r="L184" s="286" t="s">
        <v>56</v>
      </c>
      <c r="M184" s="286" t="s">
        <v>86</v>
      </c>
      <c r="N184" s="286" t="s">
        <v>56</v>
      </c>
      <c r="O184" s="286"/>
      <c r="P184" s="341" t="s">
        <v>2822</v>
      </c>
    </row>
    <row r="185" ht="15.75" customHeight="1">
      <c r="A185" s="280">
        <v>194.0</v>
      </c>
      <c r="B185" s="281" t="s">
        <v>2657</v>
      </c>
      <c r="C185" s="282">
        <v>44608.0</v>
      </c>
      <c r="D185" s="282">
        <v>44629.0</v>
      </c>
      <c r="E185" s="283">
        <f t="shared" si="1"/>
        <v>3</v>
      </c>
      <c r="F185" s="282">
        <v>44617.0</v>
      </c>
      <c r="G185" s="283">
        <f t="shared" si="2"/>
        <v>1.285714286</v>
      </c>
      <c r="H185" s="285" t="s">
        <v>641</v>
      </c>
      <c r="I185" s="285" t="s">
        <v>2553</v>
      </c>
      <c r="J185" s="285" t="s">
        <v>78</v>
      </c>
      <c r="K185" s="285" t="s">
        <v>78</v>
      </c>
      <c r="L185" s="285" t="s">
        <v>56</v>
      </c>
      <c r="M185" s="285" t="s">
        <v>78</v>
      </c>
      <c r="N185" s="285" t="s">
        <v>78</v>
      </c>
      <c r="O185" s="285"/>
      <c r="P185" s="341" t="s">
        <v>2659</v>
      </c>
    </row>
    <row r="186" ht="15.75" customHeight="1">
      <c r="A186" s="280">
        <v>195.0</v>
      </c>
      <c r="B186" s="281" t="s">
        <v>2823</v>
      </c>
      <c r="C186" s="282">
        <v>44610.0</v>
      </c>
      <c r="D186" s="282">
        <v>44659.0</v>
      </c>
      <c r="E186" s="283">
        <f t="shared" si="1"/>
        <v>7</v>
      </c>
      <c r="F186" s="284">
        <v>44666.0</v>
      </c>
      <c r="G186" s="283">
        <f t="shared" si="2"/>
        <v>8</v>
      </c>
      <c r="H186" s="285" t="s">
        <v>641</v>
      </c>
      <c r="I186" s="286"/>
      <c r="J186" s="286" t="s">
        <v>56</v>
      </c>
      <c r="K186" s="286" t="s">
        <v>56</v>
      </c>
      <c r="L186" s="286" t="s">
        <v>56</v>
      </c>
      <c r="M186" s="286" t="s">
        <v>86</v>
      </c>
      <c r="N186" s="286" t="s">
        <v>56</v>
      </c>
      <c r="O186" s="286"/>
      <c r="P186" s="341" t="s">
        <v>2824</v>
      </c>
    </row>
    <row r="187" ht="15.75" customHeight="1">
      <c r="A187" s="280">
        <v>196.0</v>
      </c>
      <c r="B187" s="281" t="s">
        <v>2825</v>
      </c>
      <c r="C187" s="282">
        <v>44613.0</v>
      </c>
      <c r="D187" s="282">
        <v>44665.0</v>
      </c>
      <c r="E187" s="283">
        <f t="shared" si="1"/>
        <v>7.428571429</v>
      </c>
      <c r="F187" s="282">
        <v>44669.0</v>
      </c>
      <c r="G187" s="283">
        <f t="shared" si="2"/>
        <v>8</v>
      </c>
      <c r="H187" s="285" t="s">
        <v>641</v>
      </c>
      <c r="I187" s="285" t="s">
        <v>2553</v>
      </c>
      <c r="J187" s="285" t="s">
        <v>56</v>
      </c>
      <c r="K187" s="285" t="s">
        <v>56</v>
      </c>
      <c r="L187" s="285" t="s">
        <v>56</v>
      </c>
      <c r="M187" s="285" t="s">
        <v>86</v>
      </c>
      <c r="N187" s="285" t="s">
        <v>56</v>
      </c>
      <c r="O187" s="285"/>
      <c r="P187" s="341" t="s">
        <v>2826</v>
      </c>
    </row>
    <row r="188" ht="15.75" customHeight="1">
      <c r="A188" s="280">
        <v>197.0</v>
      </c>
      <c r="B188" s="281" t="s">
        <v>2827</v>
      </c>
      <c r="C188" s="282">
        <v>44613.0</v>
      </c>
      <c r="D188" s="282">
        <v>44656.0</v>
      </c>
      <c r="E188" s="283">
        <f t="shared" si="1"/>
        <v>6.142857143</v>
      </c>
      <c r="F188" s="284">
        <v>44664.0</v>
      </c>
      <c r="G188" s="283">
        <f t="shared" si="2"/>
        <v>7.285714286</v>
      </c>
      <c r="H188" s="285" t="s">
        <v>641</v>
      </c>
      <c r="I188" s="286"/>
      <c r="J188" s="286" t="s">
        <v>56</v>
      </c>
      <c r="K188" s="286" t="s">
        <v>56</v>
      </c>
      <c r="L188" s="286" t="s">
        <v>56</v>
      </c>
      <c r="M188" s="286" t="s">
        <v>86</v>
      </c>
      <c r="N188" s="286" t="s">
        <v>56</v>
      </c>
      <c r="O188" s="286"/>
      <c r="P188" s="341" t="s">
        <v>675</v>
      </c>
    </row>
    <row r="189" ht="15.75" customHeight="1">
      <c r="A189" s="280">
        <v>198.0</v>
      </c>
      <c r="B189" s="281" t="s">
        <v>2828</v>
      </c>
      <c r="C189" s="282">
        <v>44614.0</v>
      </c>
      <c r="D189" s="282">
        <v>44662.0</v>
      </c>
      <c r="E189" s="283">
        <f t="shared" si="1"/>
        <v>6.857142857</v>
      </c>
      <c r="F189" s="282">
        <v>44677.0</v>
      </c>
      <c r="G189" s="283">
        <f t="shared" si="2"/>
        <v>9</v>
      </c>
      <c r="H189" s="285" t="s">
        <v>641</v>
      </c>
      <c r="I189" s="285"/>
      <c r="J189" s="285" t="s">
        <v>56</v>
      </c>
      <c r="K189" s="285" t="s">
        <v>56</v>
      </c>
      <c r="L189" s="285" t="s">
        <v>56</v>
      </c>
      <c r="M189" s="285" t="s">
        <v>86</v>
      </c>
      <c r="N189" s="285" t="s">
        <v>56</v>
      </c>
      <c r="O189" s="285"/>
      <c r="P189" s="341" t="s">
        <v>675</v>
      </c>
    </row>
    <row r="190" ht="15.75" customHeight="1">
      <c r="A190" s="280">
        <v>273.0</v>
      </c>
      <c r="B190" s="281" t="s">
        <v>295</v>
      </c>
      <c r="C190" s="282">
        <v>44720.0</v>
      </c>
      <c r="D190" s="282">
        <v>44747.0</v>
      </c>
      <c r="E190" s="283">
        <f t="shared" si="1"/>
        <v>3.857142857</v>
      </c>
      <c r="F190" s="282">
        <v>44769.0</v>
      </c>
      <c r="G190" s="283">
        <f t="shared" si="2"/>
        <v>7</v>
      </c>
      <c r="H190" s="285" t="s">
        <v>672</v>
      </c>
      <c r="I190" s="285"/>
      <c r="J190" s="340" t="s">
        <v>106</v>
      </c>
      <c r="K190" s="346" t="s">
        <v>30</v>
      </c>
      <c r="L190" s="346" t="s">
        <v>28</v>
      </c>
      <c r="M190" s="285" t="s">
        <v>30</v>
      </c>
      <c r="N190" s="340" t="s">
        <v>37</v>
      </c>
      <c r="O190" s="285"/>
      <c r="P190" s="341" t="s">
        <v>2829</v>
      </c>
    </row>
    <row r="191" ht="15.75" customHeight="1">
      <c r="A191" s="280">
        <v>200.0</v>
      </c>
      <c r="B191" s="281" t="s">
        <v>2748</v>
      </c>
      <c r="C191" s="282">
        <v>44624.0</v>
      </c>
      <c r="D191" s="282">
        <v>44662.0</v>
      </c>
      <c r="E191" s="283">
        <f t="shared" si="1"/>
        <v>5.428571429</v>
      </c>
      <c r="F191" s="282">
        <v>44671.0</v>
      </c>
      <c r="G191" s="283">
        <f t="shared" si="2"/>
        <v>6.714285714</v>
      </c>
      <c r="H191" s="285" t="s">
        <v>641</v>
      </c>
      <c r="I191" s="285"/>
      <c r="J191" s="285" t="s">
        <v>56</v>
      </c>
      <c r="K191" s="285" t="s">
        <v>56</v>
      </c>
      <c r="L191" s="285" t="s">
        <v>56</v>
      </c>
      <c r="M191" s="285" t="s">
        <v>86</v>
      </c>
      <c r="N191" s="285" t="s">
        <v>56</v>
      </c>
      <c r="O191" s="285"/>
      <c r="P191" s="341" t="s">
        <v>2749</v>
      </c>
    </row>
    <row r="192" ht="15.75" customHeight="1">
      <c r="A192" s="280">
        <v>201.0</v>
      </c>
      <c r="B192" s="281" t="s">
        <v>454</v>
      </c>
      <c r="C192" s="282">
        <v>44634.0</v>
      </c>
      <c r="D192" s="282">
        <v>44655.0</v>
      </c>
      <c r="E192" s="283">
        <f t="shared" si="1"/>
        <v>3</v>
      </c>
      <c r="F192" s="284">
        <v>44665.0</v>
      </c>
      <c r="G192" s="283">
        <f t="shared" si="2"/>
        <v>4.428571429</v>
      </c>
      <c r="H192" s="285" t="s">
        <v>641</v>
      </c>
      <c r="I192" s="286" t="s">
        <v>2553</v>
      </c>
      <c r="J192" s="286" t="s">
        <v>56</v>
      </c>
      <c r="K192" s="286" t="s">
        <v>56</v>
      </c>
      <c r="L192" s="286" t="s">
        <v>56</v>
      </c>
      <c r="M192" s="286" t="s">
        <v>86</v>
      </c>
      <c r="N192" s="286" t="s">
        <v>56</v>
      </c>
      <c r="O192" s="286" t="s">
        <v>2830</v>
      </c>
      <c r="P192" s="341" t="s">
        <v>1429</v>
      </c>
    </row>
    <row r="193" ht="15.75" customHeight="1">
      <c r="A193" s="280">
        <v>202.0</v>
      </c>
      <c r="B193" s="281" t="s">
        <v>2831</v>
      </c>
      <c r="C193" s="282">
        <v>44634.0</v>
      </c>
      <c r="D193" s="282">
        <v>44697.0</v>
      </c>
      <c r="E193" s="283">
        <f t="shared" si="1"/>
        <v>9</v>
      </c>
      <c r="F193" s="282">
        <v>44748.0</v>
      </c>
      <c r="G193" s="283">
        <f t="shared" si="2"/>
        <v>16.28571429</v>
      </c>
      <c r="H193" s="285" t="s">
        <v>641</v>
      </c>
      <c r="I193" s="285" t="s">
        <v>2553</v>
      </c>
      <c r="J193" s="285" t="s">
        <v>56</v>
      </c>
      <c r="K193" s="285" t="s">
        <v>56</v>
      </c>
      <c r="L193" s="285" t="s">
        <v>56</v>
      </c>
      <c r="M193" s="285" t="s">
        <v>86</v>
      </c>
      <c r="N193" s="285" t="s">
        <v>56</v>
      </c>
      <c r="O193" s="285"/>
      <c r="P193" s="341" t="s">
        <v>2832</v>
      </c>
    </row>
    <row r="194" ht="15.75" customHeight="1">
      <c r="A194" s="280">
        <v>203.0</v>
      </c>
      <c r="B194" s="281" t="s">
        <v>1015</v>
      </c>
      <c r="C194" s="282">
        <v>44639.0</v>
      </c>
      <c r="D194" s="282">
        <v>44699.0</v>
      </c>
      <c r="E194" s="283">
        <f t="shared" si="1"/>
        <v>8.571428571</v>
      </c>
      <c r="F194" s="284">
        <v>44697.0</v>
      </c>
      <c r="G194" s="283">
        <f t="shared" si="2"/>
        <v>8.285714286</v>
      </c>
      <c r="H194" s="285" t="s">
        <v>641</v>
      </c>
      <c r="I194" s="286" t="s">
        <v>2553</v>
      </c>
      <c r="J194" s="286" t="s">
        <v>56</v>
      </c>
      <c r="K194" s="286" t="s">
        <v>56</v>
      </c>
      <c r="L194" s="286" t="s">
        <v>56</v>
      </c>
      <c r="M194" s="286" t="s">
        <v>86</v>
      </c>
      <c r="N194" s="286" t="s">
        <v>56</v>
      </c>
      <c r="O194" s="286"/>
      <c r="P194" s="341" t="s">
        <v>1342</v>
      </c>
    </row>
    <row r="195" ht="15.75" customHeight="1">
      <c r="A195" s="280">
        <v>204.0</v>
      </c>
      <c r="B195" s="281" t="s">
        <v>2833</v>
      </c>
      <c r="C195" s="282">
        <v>44641.0</v>
      </c>
      <c r="D195" s="282">
        <v>44683.0</v>
      </c>
      <c r="E195" s="283">
        <f t="shared" si="1"/>
        <v>6</v>
      </c>
      <c r="F195" s="282">
        <v>44686.0</v>
      </c>
      <c r="G195" s="283">
        <f t="shared" si="2"/>
        <v>6.428571429</v>
      </c>
      <c r="H195" s="285" t="s">
        <v>641</v>
      </c>
      <c r="I195" s="285"/>
      <c r="J195" s="285" t="s">
        <v>56</v>
      </c>
      <c r="K195" s="285" t="s">
        <v>56</v>
      </c>
      <c r="L195" s="285" t="s">
        <v>56</v>
      </c>
      <c r="M195" s="285" t="s">
        <v>86</v>
      </c>
      <c r="N195" s="285" t="s">
        <v>56</v>
      </c>
      <c r="O195" s="285"/>
      <c r="P195" s="341" t="s">
        <v>2834</v>
      </c>
    </row>
    <row r="196" ht="15.75" customHeight="1">
      <c r="A196" s="280">
        <v>205.0</v>
      </c>
      <c r="B196" s="281" t="s">
        <v>2835</v>
      </c>
      <c r="C196" s="282">
        <v>44641.0</v>
      </c>
      <c r="D196" s="282">
        <v>44771.0</v>
      </c>
      <c r="E196" s="283">
        <f t="shared" si="1"/>
        <v>18.57142857</v>
      </c>
      <c r="F196" s="284">
        <v>44764.0</v>
      </c>
      <c r="G196" s="283">
        <f t="shared" si="2"/>
        <v>17.57142857</v>
      </c>
      <c r="H196" s="285" t="s">
        <v>641</v>
      </c>
      <c r="I196" s="286" t="s">
        <v>2553</v>
      </c>
      <c r="J196" s="286" t="s">
        <v>56</v>
      </c>
      <c r="K196" s="286" t="s">
        <v>56</v>
      </c>
      <c r="L196" s="286" t="s">
        <v>56</v>
      </c>
      <c r="M196" s="286" t="s">
        <v>86</v>
      </c>
      <c r="N196" s="286" t="s">
        <v>56</v>
      </c>
      <c r="O196" s="286"/>
      <c r="P196" s="341" t="s">
        <v>2836</v>
      </c>
    </row>
    <row r="197" ht="15.75" customHeight="1">
      <c r="A197" s="280">
        <v>206.0</v>
      </c>
      <c r="B197" s="281" t="s">
        <v>2837</v>
      </c>
      <c r="C197" s="282">
        <v>44642.0</v>
      </c>
      <c r="D197" s="282">
        <v>44743.0</v>
      </c>
      <c r="E197" s="283">
        <f t="shared" si="1"/>
        <v>14.42857143</v>
      </c>
      <c r="F197" s="282">
        <v>44744.0</v>
      </c>
      <c r="G197" s="283">
        <f t="shared" si="2"/>
        <v>14.57142857</v>
      </c>
      <c r="H197" s="285" t="s">
        <v>641</v>
      </c>
      <c r="I197" s="285" t="s">
        <v>2531</v>
      </c>
      <c r="J197" s="285" t="s">
        <v>56</v>
      </c>
      <c r="K197" s="285" t="s">
        <v>56</v>
      </c>
      <c r="L197" s="285" t="s">
        <v>56</v>
      </c>
      <c r="M197" s="285" t="s">
        <v>86</v>
      </c>
      <c r="N197" s="285" t="s">
        <v>56</v>
      </c>
      <c r="O197" s="285"/>
      <c r="P197" s="341" t="s">
        <v>2838</v>
      </c>
    </row>
    <row r="198" ht="15.75" customHeight="1">
      <c r="A198" s="280">
        <v>207.0</v>
      </c>
      <c r="B198" s="281" t="s">
        <v>508</v>
      </c>
      <c r="C198" s="282">
        <v>44648.0</v>
      </c>
      <c r="D198" s="282">
        <v>44685.0</v>
      </c>
      <c r="E198" s="283">
        <f t="shared" si="1"/>
        <v>5.285714286</v>
      </c>
      <c r="F198" s="284">
        <v>44687.0</v>
      </c>
      <c r="G198" s="283">
        <f t="shared" si="2"/>
        <v>5.571428571</v>
      </c>
      <c r="H198" s="285" t="s">
        <v>641</v>
      </c>
      <c r="I198" s="286"/>
      <c r="J198" s="286" t="s">
        <v>56</v>
      </c>
      <c r="K198" s="286" t="s">
        <v>56</v>
      </c>
      <c r="L198" s="286" t="s">
        <v>56</v>
      </c>
      <c r="M198" s="286" t="s">
        <v>86</v>
      </c>
      <c r="N198" s="286" t="s">
        <v>56</v>
      </c>
      <c r="O198" s="286"/>
      <c r="P198" s="341" t="s">
        <v>1610</v>
      </c>
    </row>
    <row r="199" ht="15.75" customHeight="1">
      <c r="A199" s="280">
        <v>208.0</v>
      </c>
      <c r="B199" s="281" t="s">
        <v>2839</v>
      </c>
      <c r="C199" s="282">
        <v>44650.0</v>
      </c>
      <c r="D199" s="282">
        <v>44711.0</v>
      </c>
      <c r="E199" s="283">
        <f t="shared" si="1"/>
        <v>8.714285714</v>
      </c>
      <c r="F199" s="282">
        <v>44723.0</v>
      </c>
      <c r="G199" s="283">
        <f t="shared" si="2"/>
        <v>10.42857143</v>
      </c>
      <c r="H199" s="285" t="s">
        <v>641</v>
      </c>
      <c r="I199" s="285" t="s">
        <v>2531</v>
      </c>
      <c r="J199" s="285" t="s">
        <v>56</v>
      </c>
      <c r="K199" s="285" t="s">
        <v>56</v>
      </c>
      <c r="L199" s="285" t="s">
        <v>56</v>
      </c>
      <c r="M199" s="285" t="s">
        <v>86</v>
      </c>
      <c r="N199" s="285" t="s">
        <v>56</v>
      </c>
      <c r="O199" s="285"/>
      <c r="P199" s="341" t="s">
        <v>2840</v>
      </c>
    </row>
    <row r="200" ht="15.75" customHeight="1">
      <c r="A200" s="280">
        <v>209.0</v>
      </c>
      <c r="B200" s="281" t="s">
        <v>2842</v>
      </c>
      <c r="C200" s="282">
        <v>44651.0</v>
      </c>
      <c r="D200" s="282">
        <v>44687.0</v>
      </c>
      <c r="E200" s="283">
        <f t="shared" si="1"/>
        <v>5.142857143</v>
      </c>
      <c r="F200" s="284">
        <v>44714.0</v>
      </c>
      <c r="G200" s="283">
        <f t="shared" si="2"/>
        <v>9</v>
      </c>
      <c r="H200" s="285" t="s">
        <v>641</v>
      </c>
      <c r="I200" s="286"/>
      <c r="J200" s="286" t="s">
        <v>56</v>
      </c>
      <c r="K200" s="286" t="s">
        <v>56</v>
      </c>
      <c r="L200" s="286" t="s">
        <v>56</v>
      </c>
      <c r="M200" s="286" t="s">
        <v>86</v>
      </c>
      <c r="N200" s="286" t="s">
        <v>56</v>
      </c>
      <c r="O200" s="286"/>
      <c r="P200" s="341" t="s">
        <v>675</v>
      </c>
    </row>
    <row r="201" ht="15.75" customHeight="1">
      <c r="A201" s="280">
        <v>210.0</v>
      </c>
      <c r="B201" s="281" t="s">
        <v>732</v>
      </c>
      <c r="C201" s="282">
        <v>44651.0</v>
      </c>
      <c r="D201" s="282">
        <v>44711.0</v>
      </c>
      <c r="E201" s="283">
        <f t="shared" si="1"/>
        <v>8.571428571</v>
      </c>
      <c r="F201" s="282">
        <v>44720.0</v>
      </c>
      <c r="G201" s="283">
        <f t="shared" si="2"/>
        <v>9.857142857</v>
      </c>
      <c r="H201" s="285" t="s">
        <v>641</v>
      </c>
      <c r="I201" s="285"/>
      <c r="J201" s="285" t="s">
        <v>56</v>
      </c>
      <c r="K201" s="285" t="s">
        <v>56</v>
      </c>
      <c r="L201" s="285" t="s">
        <v>56</v>
      </c>
      <c r="M201" s="285" t="s">
        <v>86</v>
      </c>
      <c r="N201" s="285" t="s">
        <v>56</v>
      </c>
      <c r="O201" s="285"/>
      <c r="P201" s="341" t="s">
        <v>675</v>
      </c>
    </row>
    <row r="202" ht="15.75" customHeight="1">
      <c r="A202" s="280">
        <v>211.0</v>
      </c>
      <c r="B202" s="281" t="s">
        <v>2843</v>
      </c>
      <c r="C202" s="282">
        <v>44652.0</v>
      </c>
      <c r="D202" s="282">
        <v>44701.0</v>
      </c>
      <c r="E202" s="283">
        <f t="shared" si="1"/>
        <v>7</v>
      </c>
      <c r="F202" s="284">
        <v>44690.0</v>
      </c>
      <c r="G202" s="283">
        <f t="shared" si="2"/>
        <v>5.428571429</v>
      </c>
      <c r="H202" s="285" t="s">
        <v>641</v>
      </c>
      <c r="I202" s="286"/>
      <c r="J202" s="286" t="s">
        <v>56</v>
      </c>
      <c r="K202" s="286" t="s">
        <v>56</v>
      </c>
      <c r="L202" s="286" t="s">
        <v>86</v>
      </c>
      <c r="M202" s="286" t="s">
        <v>86</v>
      </c>
      <c r="N202" s="286" t="s">
        <v>56</v>
      </c>
      <c r="O202" s="286"/>
      <c r="P202" s="341" t="s">
        <v>675</v>
      </c>
    </row>
    <row r="203" ht="15.75" customHeight="1">
      <c r="A203" s="280">
        <v>212.0</v>
      </c>
      <c r="B203" s="281" t="s">
        <v>388</v>
      </c>
      <c r="C203" s="282">
        <v>44657.0</v>
      </c>
      <c r="D203" s="282">
        <v>44694.0</v>
      </c>
      <c r="E203" s="283">
        <f t="shared" si="1"/>
        <v>5.285714286</v>
      </c>
      <c r="F203" s="282">
        <v>44715.0</v>
      </c>
      <c r="G203" s="283">
        <f t="shared" si="2"/>
        <v>8.285714286</v>
      </c>
      <c r="H203" s="285" t="s">
        <v>641</v>
      </c>
      <c r="I203" s="285"/>
      <c r="J203" s="285" t="s">
        <v>56</v>
      </c>
      <c r="K203" s="285" t="s">
        <v>56</v>
      </c>
      <c r="L203" s="285" t="s">
        <v>56</v>
      </c>
      <c r="M203" s="285" t="s">
        <v>86</v>
      </c>
      <c r="N203" s="285" t="s">
        <v>56</v>
      </c>
      <c r="O203" s="285"/>
      <c r="P203" s="341" t="s">
        <v>675</v>
      </c>
    </row>
    <row r="204" ht="15.75" customHeight="1">
      <c r="A204" s="280">
        <v>213.0</v>
      </c>
      <c r="B204" s="281" t="s">
        <v>2844</v>
      </c>
      <c r="C204" s="282">
        <v>44657.0</v>
      </c>
      <c r="D204" s="282">
        <v>44691.0</v>
      </c>
      <c r="E204" s="283">
        <f t="shared" si="1"/>
        <v>4.857142857</v>
      </c>
      <c r="F204" s="284">
        <v>44694.0</v>
      </c>
      <c r="G204" s="283">
        <f t="shared" si="2"/>
        <v>5.285714286</v>
      </c>
      <c r="H204" s="285" t="s">
        <v>641</v>
      </c>
      <c r="I204" s="286"/>
      <c r="J204" s="286" t="s">
        <v>56</v>
      </c>
      <c r="K204" s="286" t="s">
        <v>56</v>
      </c>
      <c r="L204" s="286" t="s">
        <v>56</v>
      </c>
      <c r="M204" s="286" t="s">
        <v>86</v>
      </c>
      <c r="N204" s="286" t="s">
        <v>56</v>
      </c>
      <c r="O204" s="286"/>
      <c r="P204" s="341" t="s">
        <v>675</v>
      </c>
    </row>
    <row r="205" ht="15.75" customHeight="1">
      <c r="A205" s="280">
        <v>214.0</v>
      </c>
      <c r="B205" s="281" t="s">
        <v>358</v>
      </c>
      <c r="C205" s="282">
        <v>44658.0</v>
      </c>
      <c r="D205" s="282">
        <v>44677.0</v>
      </c>
      <c r="E205" s="283">
        <f t="shared" si="1"/>
        <v>2.714285714</v>
      </c>
      <c r="F205" s="282">
        <v>44684.0</v>
      </c>
      <c r="G205" s="283">
        <f t="shared" si="2"/>
        <v>3.714285714</v>
      </c>
      <c r="H205" s="285" t="s">
        <v>641</v>
      </c>
      <c r="I205" s="285" t="s">
        <v>2553</v>
      </c>
      <c r="J205" s="285" t="s">
        <v>56</v>
      </c>
      <c r="K205" s="285" t="s">
        <v>56</v>
      </c>
      <c r="L205" s="285" t="s">
        <v>56</v>
      </c>
      <c r="M205" s="285" t="s">
        <v>86</v>
      </c>
      <c r="N205" s="285" t="s">
        <v>56</v>
      </c>
      <c r="O205" s="285"/>
      <c r="P205" s="341" t="s">
        <v>675</v>
      </c>
    </row>
    <row r="206" ht="15.75" customHeight="1">
      <c r="A206" s="280">
        <v>215.0</v>
      </c>
      <c r="B206" s="281" t="s">
        <v>2845</v>
      </c>
      <c r="C206" s="282">
        <v>44658.0</v>
      </c>
      <c r="D206" s="282">
        <v>44659.0</v>
      </c>
      <c r="E206" s="283">
        <f t="shared" si="1"/>
        <v>0.1428571429</v>
      </c>
      <c r="F206" s="284">
        <v>44659.0</v>
      </c>
      <c r="G206" s="283">
        <f t="shared" si="2"/>
        <v>0.1428571429</v>
      </c>
      <c r="H206" s="285" t="s">
        <v>641</v>
      </c>
      <c r="I206" s="286" t="s">
        <v>2531</v>
      </c>
      <c r="J206" s="286" t="s">
        <v>56</v>
      </c>
      <c r="K206" s="286" t="s">
        <v>56</v>
      </c>
      <c r="L206" s="286" t="s">
        <v>86</v>
      </c>
      <c r="M206" s="286" t="s">
        <v>86</v>
      </c>
      <c r="N206" s="286" t="s">
        <v>56</v>
      </c>
      <c r="O206" s="286"/>
      <c r="P206" s="341" t="s">
        <v>2846</v>
      </c>
    </row>
    <row r="207" ht="15.75" customHeight="1">
      <c r="A207" s="280">
        <v>216.0</v>
      </c>
      <c r="B207" s="281" t="s">
        <v>2847</v>
      </c>
      <c r="C207" s="350">
        <v>44658.0</v>
      </c>
      <c r="D207" s="350">
        <v>44662.0</v>
      </c>
      <c r="E207" s="283">
        <f t="shared" si="1"/>
        <v>0.5714285714</v>
      </c>
      <c r="F207" s="350">
        <v>44670.0</v>
      </c>
      <c r="G207" s="283">
        <f t="shared" si="2"/>
        <v>1.714285714</v>
      </c>
      <c r="H207" s="351" t="s">
        <v>641</v>
      </c>
      <c r="I207" s="351"/>
      <c r="J207" s="351" t="s">
        <v>86</v>
      </c>
      <c r="K207" s="351" t="s">
        <v>56</v>
      </c>
      <c r="L207" s="351" t="s">
        <v>86</v>
      </c>
      <c r="M207" s="351" t="s">
        <v>86</v>
      </c>
      <c r="N207" s="351" t="s">
        <v>56</v>
      </c>
      <c r="O207" s="351"/>
      <c r="P207" s="341" t="s">
        <v>2848</v>
      </c>
    </row>
    <row r="208" ht="15.75" customHeight="1">
      <c r="A208" s="280">
        <v>217.0</v>
      </c>
      <c r="B208" s="281" t="s">
        <v>2849</v>
      </c>
      <c r="C208" s="282">
        <v>44658.0</v>
      </c>
      <c r="D208" s="282">
        <v>44679.0</v>
      </c>
      <c r="E208" s="283">
        <f t="shared" si="1"/>
        <v>3</v>
      </c>
      <c r="F208" s="284">
        <v>44685.0</v>
      </c>
      <c r="G208" s="283">
        <f t="shared" si="2"/>
        <v>3.857142857</v>
      </c>
      <c r="H208" s="285" t="s">
        <v>641</v>
      </c>
      <c r="I208" s="286"/>
      <c r="J208" s="286" t="s">
        <v>56</v>
      </c>
      <c r="K208" s="286" t="s">
        <v>56</v>
      </c>
      <c r="L208" s="286" t="s">
        <v>86</v>
      </c>
      <c r="M208" s="286" t="s">
        <v>86</v>
      </c>
      <c r="N208" s="286" t="s">
        <v>56</v>
      </c>
      <c r="O208" s="286"/>
      <c r="P208" s="341" t="s">
        <v>675</v>
      </c>
    </row>
    <row r="209" ht="15.75" customHeight="1">
      <c r="A209" s="280">
        <v>218.0</v>
      </c>
      <c r="B209" s="281" t="s">
        <v>2850</v>
      </c>
      <c r="C209" s="282">
        <v>44659.0</v>
      </c>
      <c r="D209" s="282">
        <v>44666.0</v>
      </c>
      <c r="E209" s="283">
        <f t="shared" si="1"/>
        <v>1</v>
      </c>
      <c r="F209" s="282">
        <v>44666.0</v>
      </c>
      <c r="G209" s="283">
        <f t="shared" si="2"/>
        <v>1</v>
      </c>
      <c r="H209" s="285" t="s">
        <v>641</v>
      </c>
      <c r="I209" s="285"/>
      <c r="J209" s="285" t="s">
        <v>86</v>
      </c>
      <c r="K209" s="285" t="s">
        <v>86</v>
      </c>
      <c r="L209" s="285" t="s">
        <v>56</v>
      </c>
      <c r="M209" s="285" t="s">
        <v>86</v>
      </c>
      <c r="N209" s="285" t="s">
        <v>78</v>
      </c>
      <c r="O209" s="285"/>
      <c r="P209" s="341" t="s">
        <v>2851</v>
      </c>
    </row>
    <row r="210" ht="15.75" customHeight="1">
      <c r="A210" s="280">
        <v>219.0</v>
      </c>
      <c r="B210" s="281" t="s">
        <v>2852</v>
      </c>
      <c r="C210" s="282">
        <v>44660.0</v>
      </c>
      <c r="D210" s="282">
        <v>44708.0</v>
      </c>
      <c r="E210" s="283">
        <f t="shared" si="1"/>
        <v>6.857142857</v>
      </c>
      <c r="F210" s="284">
        <v>44760.0</v>
      </c>
      <c r="G210" s="283">
        <f t="shared" si="2"/>
        <v>14.28571429</v>
      </c>
      <c r="H210" s="285" t="s">
        <v>641</v>
      </c>
      <c r="I210" s="286"/>
      <c r="J210" s="286" t="s">
        <v>56</v>
      </c>
      <c r="K210" s="286" t="s">
        <v>56</v>
      </c>
      <c r="L210" s="286" t="s">
        <v>56</v>
      </c>
      <c r="M210" s="286" t="s">
        <v>86</v>
      </c>
      <c r="N210" s="286" t="s">
        <v>56</v>
      </c>
      <c r="O210" s="286"/>
      <c r="P210" s="341" t="s">
        <v>675</v>
      </c>
    </row>
    <row r="211" ht="15.75" customHeight="1">
      <c r="A211" s="280">
        <v>220.0</v>
      </c>
      <c r="B211" s="281" t="s">
        <v>2853</v>
      </c>
      <c r="C211" s="282">
        <v>44660.0</v>
      </c>
      <c r="D211" s="282">
        <v>44687.0</v>
      </c>
      <c r="E211" s="283">
        <f t="shared" si="1"/>
        <v>3.857142857</v>
      </c>
      <c r="F211" s="282">
        <v>44693.0</v>
      </c>
      <c r="G211" s="283">
        <f t="shared" si="2"/>
        <v>4.714285714</v>
      </c>
      <c r="H211" s="285" t="s">
        <v>641</v>
      </c>
      <c r="I211" s="285" t="s">
        <v>2531</v>
      </c>
      <c r="J211" s="285" t="s">
        <v>56</v>
      </c>
      <c r="K211" s="285" t="s">
        <v>56</v>
      </c>
      <c r="L211" s="285" t="s">
        <v>56</v>
      </c>
      <c r="M211" s="285" t="s">
        <v>86</v>
      </c>
      <c r="N211" s="285" t="s">
        <v>56</v>
      </c>
      <c r="O211" s="285"/>
      <c r="P211" s="341" t="s">
        <v>675</v>
      </c>
    </row>
    <row r="212" ht="15.75" customHeight="1">
      <c r="A212" s="280">
        <v>221.0</v>
      </c>
      <c r="B212" s="281" t="s">
        <v>2854</v>
      </c>
      <c r="C212" s="282">
        <v>44662.0</v>
      </c>
      <c r="D212" s="282">
        <v>44704.0</v>
      </c>
      <c r="E212" s="283">
        <f t="shared" si="1"/>
        <v>6</v>
      </c>
      <c r="F212" s="284">
        <v>44705.0</v>
      </c>
      <c r="G212" s="283">
        <f t="shared" si="2"/>
        <v>6.142857143</v>
      </c>
      <c r="H212" s="285" t="s">
        <v>641</v>
      </c>
      <c r="I212" s="286"/>
      <c r="J212" s="286" t="s">
        <v>56</v>
      </c>
      <c r="K212" s="286" t="s">
        <v>56</v>
      </c>
      <c r="L212" s="286" t="s">
        <v>56</v>
      </c>
      <c r="M212" s="286" t="s">
        <v>86</v>
      </c>
      <c r="N212" s="286" t="s">
        <v>56</v>
      </c>
      <c r="O212" s="286"/>
      <c r="P212" s="341" t="s">
        <v>675</v>
      </c>
    </row>
    <row r="213" ht="15.75" customHeight="1">
      <c r="A213" s="280">
        <v>222.0</v>
      </c>
      <c r="B213" s="281" t="s">
        <v>2855</v>
      </c>
      <c r="C213" s="282">
        <v>44663.0</v>
      </c>
      <c r="D213" s="282">
        <v>44673.0</v>
      </c>
      <c r="E213" s="283">
        <f t="shared" si="1"/>
        <v>1.428571429</v>
      </c>
      <c r="F213" s="282">
        <v>44691.0</v>
      </c>
      <c r="G213" s="283">
        <f t="shared" si="2"/>
        <v>4</v>
      </c>
      <c r="H213" s="285" t="s">
        <v>641</v>
      </c>
      <c r="I213" s="285"/>
      <c r="J213" s="285" t="s">
        <v>56</v>
      </c>
      <c r="K213" s="285" t="s">
        <v>56</v>
      </c>
      <c r="L213" s="285" t="s">
        <v>56</v>
      </c>
      <c r="M213" s="285" t="s">
        <v>86</v>
      </c>
      <c r="N213" s="285" t="s">
        <v>78</v>
      </c>
      <c r="O213" s="285"/>
      <c r="P213" s="341" t="s">
        <v>2856</v>
      </c>
    </row>
    <row r="214" ht="15.75" customHeight="1">
      <c r="A214" s="280">
        <v>223.0</v>
      </c>
      <c r="B214" s="281" t="s">
        <v>2857</v>
      </c>
      <c r="C214" s="282">
        <v>44663.0</v>
      </c>
      <c r="D214" s="282">
        <v>44693.0</v>
      </c>
      <c r="E214" s="283">
        <f t="shared" si="1"/>
        <v>4.285714286</v>
      </c>
      <c r="F214" s="284">
        <v>44683.0</v>
      </c>
      <c r="G214" s="283">
        <f t="shared" si="2"/>
        <v>2.857142857</v>
      </c>
      <c r="H214" s="285" t="s">
        <v>641</v>
      </c>
      <c r="I214" s="286" t="s">
        <v>2553</v>
      </c>
      <c r="J214" s="286" t="s">
        <v>56</v>
      </c>
      <c r="K214" s="286" t="s">
        <v>56</v>
      </c>
      <c r="L214" s="286" t="s">
        <v>86</v>
      </c>
      <c r="M214" s="286" t="s">
        <v>86</v>
      </c>
      <c r="N214" s="286" t="s">
        <v>56</v>
      </c>
      <c r="O214" s="286"/>
      <c r="P214" s="341" t="s">
        <v>2858</v>
      </c>
    </row>
    <row r="215" ht="15.75" customHeight="1">
      <c r="A215" s="280">
        <v>224.0</v>
      </c>
      <c r="B215" s="281" t="s">
        <v>328</v>
      </c>
      <c r="C215" s="282">
        <v>44664.0</v>
      </c>
      <c r="D215" s="282">
        <v>44712.0</v>
      </c>
      <c r="E215" s="283">
        <f t="shared" si="1"/>
        <v>6.857142857</v>
      </c>
      <c r="F215" s="282">
        <v>44753.0</v>
      </c>
      <c r="G215" s="283">
        <f t="shared" si="2"/>
        <v>12.71428571</v>
      </c>
      <c r="H215" s="285" t="s">
        <v>641</v>
      </c>
      <c r="I215" s="285"/>
      <c r="J215" s="285" t="s">
        <v>56</v>
      </c>
      <c r="K215" s="285" t="s">
        <v>56</v>
      </c>
      <c r="L215" s="285" t="s">
        <v>56</v>
      </c>
      <c r="M215" s="285" t="s">
        <v>86</v>
      </c>
      <c r="N215" s="285" t="s">
        <v>56</v>
      </c>
      <c r="O215" s="285"/>
      <c r="P215" s="341" t="s">
        <v>2859</v>
      </c>
    </row>
    <row r="216" ht="15.75" customHeight="1">
      <c r="A216" s="280">
        <v>226.0</v>
      </c>
      <c r="B216" s="281" t="s">
        <v>2860</v>
      </c>
      <c r="C216" s="282">
        <v>44670.0</v>
      </c>
      <c r="D216" s="282">
        <v>44711.0</v>
      </c>
      <c r="E216" s="283">
        <f t="shared" si="1"/>
        <v>5.857142857</v>
      </c>
      <c r="F216" s="284">
        <v>44722.0</v>
      </c>
      <c r="G216" s="283">
        <f t="shared" si="2"/>
        <v>7.428571429</v>
      </c>
      <c r="H216" s="285" t="s">
        <v>641</v>
      </c>
      <c r="I216" s="286"/>
      <c r="J216" s="286" t="s">
        <v>56</v>
      </c>
      <c r="K216" s="286" t="s">
        <v>56</v>
      </c>
      <c r="L216" s="286" t="s">
        <v>56</v>
      </c>
      <c r="M216" s="286" t="s">
        <v>86</v>
      </c>
      <c r="N216" s="286" t="s">
        <v>56</v>
      </c>
      <c r="O216" s="286"/>
      <c r="P216" s="341" t="s">
        <v>675</v>
      </c>
    </row>
    <row r="217" ht="15.75" customHeight="1">
      <c r="A217" s="280">
        <v>227.0</v>
      </c>
      <c r="B217" s="281" t="s">
        <v>2861</v>
      </c>
      <c r="C217" s="282">
        <v>44671.0</v>
      </c>
      <c r="D217" s="282">
        <v>44699.0</v>
      </c>
      <c r="E217" s="283">
        <f t="shared" si="1"/>
        <v>4</v>
      </c>
      <c r="F217" s="282">
        <v>44708.0</v>
      </c>
      <c r="G217" s="283">
        <f t="shared" si="2"/>
        <v>5.285714286</v>
      </c>
      <c r="H217" s="285" t="s">
        <v>641</v>
      </c>
      <c r="I217" s="285" t="s">
        <v>2553</v>
      </c>
      <c r="J217" s="285" t="s">
        <v>56</v>
      </c>
      <c r="K217" s="285" t="s">
        <v>56</v>
      </c>
      <c r="L217" s="285" t="s">
        <v>56</v>
      </c>
      <c r="M217" s="285" t="s">
        <v>86</v>
      </c>
      <c r="N217" s="285" t="s">
        <v>56</v>
      </c>
      <c r="O217" s="285"/>
      <c r="P217" s="341" t="s">
        <v>675</v>
      </c>
    </row>
    <row r="218" ht="15.75" customHeight="1">
      <c r="A218" s="280">
        <v>228.0</v>
      </c>
      <c r="B218" s="281" t="s">
        <v>2862</v>
      </c>
      <c r="C218" s="282">
        <v>44676.0</v>
      </c>
      <c r="D218" s="282">
        <v>44715.0</v>
      </c>
      <c r="E218" s="283">
        <f t="shared" si="1"/>
        <v>5.571428571</v>
      </c>
      <c r="F218" s="284">
        <v>44725.0</v>
      </c>
      <c r="G218" s="283">
        <f t="shared" si="2"/>
        <v>7</v>
      </c>
      <c r="H218" s="285" t="s">
        <v>641</v>
      </c>
      <c r="I218" s="286"/>
      <c r="J218" s="286" t="s">
        <v>56</v>
      </c>
      <c r="K218" s="286" t="s">
        <v>56</v>
      </c>
      <c r="L218" s="286" t="s">
        <v>56</v>
      </c>
      <c r="M218" s="286" t="s">
        <v>86</v>
      </c>
      <c r="N218" s="286" t="s">
        <v>56</v>
      </c>
      <c r="O218" s="286"/>
      <c r="P218" s="341" t="s">
        <v>2864</v>
      </c>
    </row>
    <row r="219" ht="15.75" customHeight="1">
      <c r="A219" s="280">
        <v>229.0</v>
      </c>
      <c r="B219" s="281" t="s">
        <v>2865</v>
      </c>
      <c r="C219" s="282">
        <v>44677.0</v>
      </c>
      <c r="D219" s="282">
        <v>44701.0</v>
      </c>
      <c r="E219" s="283">
        <f t="shared" si="1"/>
        <v>3.428571429</v>
      </c>
      <c r="F219" s="282">
        <v>44713.0</v>
      </c>
      <c r="G219" s="283">
        <f t="shared" si="2"/>
        <v>5.142857143</v>
      </c>
      <c r="H219" s="285" t="s">
        <v>641</v>
      </c>
      <c r="I219" s="285"/>
      <c r="J219" s="285" t="s">
        <v>56</v>
      </c>
      <c r="K219" s="285" t="s">
        <v>56</v>
      </c>
      <c r="L219" s="285" t="s">
        <v>56</v>
      </c>
      <c r="M219" s="285" t="s">
        <v>86</v>
      </c>
      <c r="N219" s="285" t="s">
        <v>56</v>
      </c>
      <c r="O219" s="285"/>
      <c r="P219" s="341" t="s">
        <v>2866</v>
      </c>
    </row>
    <row r="220" ht="15.75" customHeight="1">
      <c r="A220" s="280">
        <v>230.0</v>
      </c>
      <c r="B220" s="281" t="s">
        <v>387</v>
      </c>
      <c r="C220" s="282">
        <v>44677.0</v>
      </c>
      <c r="D220" s="282">
        <v>44735.0</v>
      </c>
      <c r="E220" s="283">
        <f t="shared" si="1"/>
        <v>8.285714286</v>
      </c>
      <c r="F220" s="284">
        <v>44744.0</v>
      </c>
      <c r="G220" s="283">
        <f t="shared" si="2"/>
        <v>9.571428571</v>
      </c>
      <c r="H220" s="285" t="s">
        <v>641</v>
      </c>
      <c r="I220" s="286" t="s">
        <v>2553</v>
      </c>
      <c r="J220" s="286" t="s">
        <v>56</v>
      </c>
      <c r="K220" s="286" t="s">
        <v>56</v>
      </c>
      <c r="L220" s="286" t="s">
        <v>56</v>
      </c>
      <c r="M220" s="286" t="s">
        <v>30</v>
      </c>
      <c r="N220" s="286" t="s">
        <v>56</v>
      </c>
      <c r="O220" s="286"/>
      <c r="P220" s="341" t="s">
        <v>675</v>
      </c>
    </row>
    <row r="221" ht="15.75" customHeight="1">
      <c r="A221" s="280">
        <v>231.0</v>
      </c>
      <c r="B221" s="281" t="s">
        <v>2868</v>
      </c>
      <c r="C221" s="282">
        <v>44677.0</v>
      </c>
      <c r="D221" s="282">
        <v>44725.0</v>
      </c>
      <c r="E221" s="283">
        <f t="shared" si="1"/>
        <v>6.857142857</v>
      </c>
      <c r="F221" s="282">
        <v>44721.0</v>
      </c>
      <c r="G221" s="283">
        <f t="shared" si="2"/>
        <v>6.285714286</v>
      </c>
      <c r="H221" s="285" t="s">
        <v>641</v>
      </c>
      <c r="I221" s="285"/>
      <c r="J221" s="285" t="s">
        <v>56</v>
      </c>
      <c r="K221" s="285" t="s">
        <v>56</v>
      </c>
      <c r="L221" s="285" t="s">
        <v>56</v>
      </c>
      <c r="M221" s="285" t="s">
        <v>86</v>
      </c>
      <c r="N221" s="285" t="s">
        <v>56</v>
      </c>
      <c r="O221" s="285"/>
      <c r="P221" s="341" t="s">
        <v>2869</v>
      </c>
    </row>
    <row r="222" ht="15.75" customHeight="1">
      <c r="A222" s="280">
        <v>232.0</v>
      </c>
      <c r="B222" s="281" t="s">
        <v>1325</v>
      </c>
      <c r="C222" s="282">
        <v>44678.0</v>
      </c>
      <c r="D222" s="282">
        <v>44694.0</v>
      </c>
      <c r="E222" s="283">
        <f t="shared" si="1"/>
        <v>2.285714286</v>
      </c>
      <c r="F222" s="284">
        <v>44701.0</v>
      </c>
      <c r="G222" s="283">
        <f t="shared" si="2"/>
        <v>3.285714286</v>
      </c>
      <c r="H222" s="285" t="s">
        <v>641</v>
      </c>
      <c r="I222" s="286"/>
      <c r="J222" s="286" t="s">
        <v>56</v>
      </c>
      <c r="K222" s="286" t="s">
        <v>56</v>
      </c>
      <c r="L222" s="286" t="s">
        <v>56</v>
      </c>
      <c r="M222" s="286" t="s">
        <v>86</v>
      </c>
      <c r="N222" s="286" t="s">
        <v>56</v>
      </c>
      <c r="O222" s="286"/>
      <c r="P222" s="341" t="s">
        <v>1961</v>
      </c>
    </row>
    <row r="223" ht="15.75" customHeight="1">
      <c r="A223" s="280">
        <v>233.0</v>
      </c>
      <c r="B223" s="281" t="s">
        <v>2870</v>
      </c>
      <c r="C223" s="282">
        <v>44678.0</v>
      </c>
      <c r="D223" s="282">
        <v>44707.0</v>
      </c>
      <c r="E223" s="283">
        <f t="shared" si="1"/>
        <v>4.142857143</v>
      </c>
      <c r="F223" s="282">
        <v>44699.0</v>
      </c>
      <c r="G223" s="283">
        <f t="shared" si="2"/>
        <v>3</v>
      </c>
      <c r="H223" s="285" t="s">
        <v>641</v>
      </c>
      <c r="I223" s="285" t="s">
        <v>2553</v>
      </c>
      <c r="J223" s="285" t="s">
        <v>56</v>
      </c>
      <c r="K223" s="285" t="s">
        <v>56</v>
      </c>
      <c r="L223" s="285" t="s">
        <v>86</v>
      </c>
      <c r="M223" s="285" t="s">
        <v>86</v>
      </c>
      <c r="N223" s="285" t="s">
        <v>56</v>
      </c>
      <c r="O223" s="285"/>
      <c r="P223" s="341" t="s">
        <v>675</v>
      </c>
    </row>
    <row r="224" ht="15.75" customHeight="1">
      <c r="A224" s="280">
        <v>234.0</v>
      </c>
      <c r="B224" s="281" t="s">
        <v>2874</v>
      </c>
      <c r="C224" s="282">
        <v>44679.0</v>
      </c>
      <c r="D224" s="282">
        <v>44721.0</v>
      </c>
      <c r="E224" s="283">
        <f t="shared" si="1"/>
        <v>6</v>
      </c>
      <c r="F224" s="284">
        <v>44727.0</v>
      </c>
      <c r="G224" s="283">
        <f t="shared" si="2"/>
        <v>6.857142857</v>
      </c>
      <c r="H224" s="285" t="s">
        <v>641</v>
      </c>
      <c r="I224" s="286"/>
      <c r="J224" s="286" t="s">
        <v>56</v>
      </c>
      <c r="K224" s="286" t="s">
        <v>56</v>
      </c>
      <c r="L224" s="286" t="s">
        <v>56</v>
      </c>
      <c r="M224" s="286" t="s">
        <v>86</v>
      </c>
      <c r="N224" s="286" t="s">
        <v>56</v>
      </c>
      <c r="O224" s="286"/>
      <c r="P224" s="341" t="s">
        <v>2875</v>
      </c>
    </row>
    <row r="225" ht="15.75" customHeight="1">
      <c r="A225" s="280">
        <v>235.0</v>
      </c>
      <c r="B225" s="281" t="s">
        <v>2876</v>
      </c>
      <c r="C225" s="282">
        <v>44680.0</v>
      </c>
      <c r="D225" s="282">
        <v>44736.0</v>
      </c>
      <c r="E225" s="283">
        <f t="shared" si="1"/>
        <v>8</v>
      </c>
      <c r="F225" s="282">
        <v>44740.0</v>
      </c>
      <c r="G225" s="283">
        <f t="shared" si="2"/>
        <v>8.571428571</v>
      </c>
      <c r="H225" s="285" t="s">
        <v>641</v>
      </c>
      <c r="I225" s="285" t="s">
        <v>2553</v>
      </c>
      <c r="J225" s="285" t="s">
        <v>56</v>
      </c>
      <c r="K225" s="285" t="s">
        <v>56</v>
      </c>
      <c r="L225" s="285" t="s">
        <v>56</v>
      </c>
      <c r="M225" s="285" t="s">
        <v>86</v>
      </c>
      <c r="N225" s="285" t="s">
        <v>56</v>
      </c>
      <c r="O225" s="285"/>
      <c r="P225" s="341" t="s">
        <v>2878</v>
      </c>
    </row>
    <row r="226" ht="15.75" customHeight="1">
      <c r="A226" s="280">
        <v>236.0</v>
      </c>
      <c r="B226" s="281" t="s">
        <v>2879</v>
      </c>
      <c r="C226" s="282">
        <v>44681.0</v>
      </c>
      <c r="D226" s="282">
        <v>44725.0</v>
      </c>
      <c r="E226" s="283">
        <f t="shared" si="1"/>
        <v>6.285714286</v>
      </c>
      <c r="F226" s="284">
        <v>44728.0</v>
      </c>
      <c r="G226" s="283">
        <f t="shared" si="2"/>
        <v>6.714285714</v>
      </c>
      <c r="H226" s="285" t="s">
        <v>641</v>
      </c>
      <c r="I226" s="286"/>
      <c r="J226" s="286" t="s">
        <v>56</v>
      </c>
      <c r="K226" s="286" t="s">
        <v>56</v>
      </c>
      <c r="L226" s="286" t="s">
        <v>56</v>
      </c>
      <c r="M226" s="286" t="s">
        <v>86</v>
      </c>
      <c r="N226" s="286" t="s">
        <v>56</v>
      </c>
      <c r="O226" s="286"/>
      <c r="P226" s="341" t="s">
        <v>2882</v>
      </c>
    </row>
    <row r="227" ht="15.75" customHeight="1">
      <c r="A227" s="280">
        <v>237.0</v>
      </c>
      <c r="B227" s="281" t="s">
        <v>533</v>
      </c>
      <c r="C227" s="282">
        <v>44683.0</v>
      </c>
      <c r="D227" s="282">
        <v>44687.0</v>
      </c>
      <c r="E227" s="283">
        <f t="shared" si="1"/>
        <v>0.5714285714</v>
      </c>
      <c r="F227" s="282">
        <v>44687.0</v>
      </c>
      <c r="G227" s="283">
        <f t="shared" si="2"/>
        <v>0.5714285714</v>
      </c>
      <c r="H227" s="285" t="s">
        <v>641</v>
      </c>
      <c r="I227" s="285"/>
      <c r="J227" s="285" t="s">
        <v>86</v>
      </c>
      <c r="K227" s="285" t="s">
        <v>86</v>
      </c>
      <c r="L227" s="285" t="s">
        <v>86</v>
      </c>
      <c r="M227" s="285" t="s">
        <v>86</v>
      </c>
      <c r="N227" s="285" t="s">
        <v>56</v>
      </c>
      <c r="O227" s="285"/>
      <c r="P227" s="341" t="s">
        <v>1711</v>
      </c>
    </row>
    <row r="228" ht="15.75" customHeight="1">
      <c r="A228" s="280">
        <v>238.0</v>
      </c>
      <c r="B228" s="281" t="s">
        <v>2883</v>
      </c>
      <c r="C228" s="282">
        <v>44683.0</v>
      </c>
      <c r="D228" s="282">
        <v>44713.0</v>
      </c>
      <c r="E228" s="283">
        <f t="shared" si="1"/>
        <v>4.285714286</v>
      </c>
      <c r="F228" s="284">
        <v>44719.0</v>
      </c>
      <c r="G228" s="283">
        <f t="shared" si="2"/>
        <v>5.142857143</v>
      </c>
      <c r="H228" s="285" t="s">
        <v>641</v>
      </c>
      <c r="I228" s="286"/>
      <c r="J228" s="286" t="s">
        <v>56</v>
      </c>
      <c r="K228" s="286" t="s">
        <v>56</v>
      </c>
      <c r="L228" s="286" t="s">
        <v>56</v>
      </c>
      <c r="M228" s="286" t="s">
        <v>86</v>
      </c>
      <c r="N228" s="286" t="s">
        <v>56</v>
      </c>
      <c r="O228" s="286"/>
      <c r="P228" s="341" t="s">
        <v>2884</v>
      </c>
    </row>
    <row r="229" ht="15.75" customHeight="1">
      <c r="A229" s="280">
        <v>239.0</v>
      </c>
      <c r="B229" s="281" t="s">
        <v>2611</v>
      </c>
      <c r="C229" s="282">
        <v>44683.0</v>
      </c>
      <c r="D229" s="282">
        <v>44686.0</v>
      </c>
      <c r="E229" s="283">
        <f t="shared" si="1"/>
        <v>0.4285714286</v>
      </c>
      <c r="F229" s="282">
        <v>44686.0</v>
      </c>
      <c r="G229" s="283">
        <f t="shared" si="2"/>
        <v>0.4285714286</v>
      </c>
      <c r="H229" s="285" t="s">
        <v>641</v>
      </c>
      <c r="I229" s="285" t="s">
        <v>2718</v>
      </c>
      <c r="J229" s="285" t="s">
        <v>86</v>
      </c>
      <c r="K229" s="285" t="s">
        <v>86</v>
      </c>
      <c r="L229" s="285" t="s">
        <v>86</v>
      </c>
      <c r="M229" s="285" t="s">
        <v>86</v>
      </c>
      <c r="N229" s="285" t="s">
        <v>56</v>
      </c>
      <c r="O229" s="285"/>
      <c r="P229" s="341" t="s">
        <v>2612</v>
      </c>
    </row>
    <row r="230" ht="15.75" customHeight="1">
      <c r="A230" s="280">
        <v>240.0</v>
      </c>
      <c r="B230" s="281" t="s">
        <v>2885</v>
      </c>
      <c r="C230" s="282">
        <v>44684.0</v>
      </c>
      <c r="D230" s="282">
        <v>44719.0</v>
      </c>
      <c r="E230" s="283">
        <f t="shared" si="1"/>
        <v>5</v>
      </c>
      <c r="F230" s="286"/>
      <c r="G230" s="283">
        <f t="shared" si="2"/>
        <v>0</v>
      </c>
      <c r="H230" s="285" t="s">
        <v>641</v>
      </c>
      <c r="I230" s="286"/>
      <c r="J230" s="286" t="s">
        <v>86</v>
      </c>
      <c r="K230" s="286" t="s">
        <v>86</v>
      </c>
      <c r="L230" s="286" t="s">
        <v>86</v>
      </c>
      <c r="M230" s="286" t="s">
        <v>86</v>
      </c>
      <c r="N230" s="286" t="s">
        <v>56</v>
      </c>
      <c r="O230" s="286"/>
      <c r="P230" s="341" t="s">
        <v>2886</v>
      </c>
    </row>
    <row r="231" ht="15.75" customHeight="1">
      <c r="A231" s="280">
        <v>241.0</v>
      </c>
      <c r="B231" s="281" t="s">
        <v>2887</v>
      </c>
      <c r="C231" s="282">
        <v>44684.0</v>
      </c>
      <c r="D231" s="282">
        <v>44732.0</v>
      </c>
      <c r="E231" s="283">
        <f t="shared" si="1"/>
        <v>6.857142857</v>
      </c>
      <c r="F231" s="282">
        <v>44736.0</v>
      </c>
      <c r="G231" s="283">
        <f t="shared" si="2"/>
        <v>7.428571429</v>
      </c>
      <c r="H231" s="285" t="s">
        <v>641</v>
      </c>
      <c r="I231" s="285"/>
      <c r="J231" s="285" t="s">
        <v>56</v>
      </c>
      <c r="K231" s="285" t="s">
        <v>56</v>
      </c>
      <c r="L231" s="285" t="s">
        <v>56</v>
      </c>
      <c r="M231" s="285" t="s">
        <v>86</v>
      </c>
      <c r="N231" s="285" t="s">
        <v>56</v>
      </c>
      <c r="O231" s="285"/>
      <c r="P231" s="341" t="s">
        <v>675</v>
      </c>
    </row>
    <row r="232" ht="15.75" customHeight="1">
      <c r="A232" s="280">
        <v>242.0</v>
      </c>
      <c r="B232" s="281" t="s">
        <v>2888</v>
      </c>
      <c r="C232" s="282">
        <v>44684.0</v>
      </c>
      <c r="D232" s="282">
        <v>44743.0</v>
      </c>
      <c r="E232" s="283">
        <f t="shared" si="1"/>
        <v>8.428571429</v>
      </c>
      <c r="F232" s="284">
        <v>44751.0</v>
      </c>
      <c r="G232" s="283">
        <f t="shared" si="2"/>
        <v>9.571428571</v>
      </c>
      <c r="H232" s="285" t="s">
        <v>641</v>
      </c>
      <c r="I232" s="286" t="s">
        <v>2553</v>
      </c>
      <c r="J232" s="286" t="s">
        <v>56</v>
      </c>
      <c r="K232" s="286" t="s">
        <v>56</v>
      </c>
      <c r="L232" s="286" t="s">
        <v>56</v>
      </c>
      <c r="M232" s="286" t="s">
        <v>30</v>
      </c>
      <c r="N232" s="286" t="s">
        <v>56</v>
      </c>
      <c r="O232" s="286"/>
      <c r="P232" s="341" t="s">
        <v>675</v>
      </c>
    </row>
    <row r="233" ht="15.75" customHeight="1">
      <c r="A233" s="280">
        <v>243.0</v>
      </c>
      <c r="B233" s="281" t="s">
        <v>2889</v>
      </c>
      <c r="C233" s="282">
        <v>44684.0</v>
      </c>
      <c r="D233" s="282">
        <v>44732.0</v>
      </c>
      <c r="E233" s="283">
        <f t="shared" si="1"/>
        <v>6.857142857</v>
      </c>
      <c r="F233" s="282">
        <v>44749.0</v>
      </c>
      <c r="G233" s="283">
        <f t="shared" si="2"/>
        <v>9.285714286</v>
      </c>
      <c r="H233" s="285" t="s">
        <v>641</v>
      </c>
      <c r="I233" s="285" t="s">
        <v>2553</v>
      </c>
      <c r="J233" s="285" t="s">
        <v>56</v>
      </c>
      <c r="K233" s="285" t="s">
        <v>56</v>
      </c>
      <c r="L233" s="285" t="s">
        <v>56</v>
      </c>
      <c r="M233" s="285" t="s">
        <v>30</v>
      </c>
      <c r="N233" s="285" t="s">
        <v>56</v>
      </c>
      <c r="O233" s="285"/>
      <c r="P233" s="341" t="s">
        <v>675</v>
      </c>
    </row>
    <row r="234" ht="15.75" customHeight="1">
      <c r="A234" s="280">
        <v>244.0</v>
      </c>
      <c r="B234" s="281" t="s">
        <v>2890</v>
      </c>
      <c r="C234" s="282">
        <v>44684.0</v>
      </c>
      <c r="D234" s="282">
        <v>44694.0</v>
      </c>
      <c r="E234" s="283">
        <f t="shared" si="1"/>
        <v>1.428571429</v>
      </c>
      <c r="F234" s="284">
        <v>44701.0</v>
      </c>
      <c r="G234" s="283">
        <f t="shared" si="2"/>
        <v>2.428571429</v>
      </c>
      <c r="H234" s="285" t="s">
        <v>641</v>
      </c>
      <c r="I234" s="286"/>
      <c r="J234" s="286" t="s">
        <v>86</v>
      </c>
      <c r="K234" s="286" t="s">
        <v>86</v>
      </c>
      <c r="L234" s="286" t="s">
        <v>86</v>
      </c>
      <c r="M234" s="286" t="s">
        <v>86</v>
      </c>
      <c r="N234" s="286" t="s">
        <v>56</v>
      </c>
      <c r="O234" s="286"/>
      <c r="P234" s="341" t="s">
        <v>2892</v>
      </c>
    </row>
    <row r="235" ht="15.75" customHeight="1">
      <c r="A235" s="280">
        <v>245.0</v>
      </c>
      <c r="B235" s="281" t="s">
        <v>2893</v>
      </c>
      <c r="C235" s="282">
        <v>44685.0</v>
      </c>
      <c r="D235" s="282">
        <v>44743.0</v>
      </c>
      <c r="E235" s="283">
        <f t="shared" si="1"/>
        <v>8.285714286</v>
      </c>
      <c r="F235" s="282">
        <v>44762.0</v>
      </c>
      <c r="G235" s="283">
        <f t="shared" si="2"/>
        <v>11</v>
      </c>
      <c r="H235" s="285" t="s">
        <v>641</v>
      </c>
      <c r="I235" s="285"/>
      <c r="J235" s="285" t="s">
        <v>56</v>
      </c>
      <c r="K235" s="285" t="s">
        <v>56</v>
      </c>
      <c r="L235" s="285" t="s">
        <v>56</v>
      </c>
      <c r="M235" s="285" t="s">
        <v>30</v>
      </c>
      <c r="N235" s="285" t="s">
        <v>56</v>
      </c>
      <c r="O235" s="285"/>
      <c r="P235" s="341" t="s">
        <v>2894</v>
      </c>
    </row>
    <row r="236" ht="15.75" customHeight="1">
      <c r="A236" s="280">
        <v>246.0</v>
      </c>
      <c r="B236" s="281" t="s">
        <v>2896</v>
      </c>
      <c r="C236" s="282">
        <v>44685.0</v>
      </c>
      <c r="D236" s="282">
        <v>44748.0</v>
      </c>
      <c r="E236" s="283">
        <f t="shared" si="1"/>
        <v>9</v>
      </c>
      <c r="F236" s="286"/>
      <c r="G236" s="283">
        <f t="shared" si="2"/>
        <v>0</v>
      </c>
      <c r="H236" s="285" t="s">
        <v>641</v>
      </c>
      <c r="I236" s="286"/>
      <c r="J236" s="286" t="s">
        <v>30</v>
      </c>
      <c r="K236" s="286" t="s">
        <v>30</v>
      </c>
      <c r="L236" s="286" t="s">
        <v>28</v>
      </c>
      <c r="M236" s="286" t="s">
        <v>30</v>
      </c>
      <c r="N236" s="286" t="s">
        <v>28</v>
      </c>
      <c r="O236" s="286"/>
      <c r="P236" s="341" t="s">
        <v>675</v>
      </c>
    </row>
    <row r="237" ht="15.75" customHeight="1">
      <c r="A237" s="280">
        <v>247.0</v>
      </c>
      <c r="B237" s="281" t="s">
        <v>2897</v>
      </c>
      <c r="C237" s="282">
        <v>44686.0</v>
      </c>
      <c r="D237" s="282">
        <v>44742.0</v>
      </c>
      <c r="E237" s="283">
        <f t="shared" si="1"/>
        <v>8</v>
      </c>
      <c r="F237" s="282">
        <v>44743.0</v>
      </c>
      <c r="G237" s="283">
        <f t="shared" si="2"/>
        <v>8.142857143</v>
      </c>
      <c r="H237" s="285" t="s">
        <v>641</v>
      </c>
      <c r="I237" s="285"/>
      <c r="J237" s="285" t="s">
        <v>56</v>
      </c>
      <c r="K237" s="285" t="s">
        <v>56</v>
      </c>
      <c r="L237" s="285" t="s">
        <v>86</v>
      </c>
      <c r="M237" s="285" t="s">
        <v>30</v>
      </c>
      <c r="N237" s="285" t="s">
        <v>56</v>
      </c>
      <c r="O237" s="285"/>
      <c r="P237" s="341" t="s">
        <v>2898</v>
      </c>
    </row>
    <row r="238" ht="15.75" customHeight="1">
      <c r="A238" s="280">
        <v>278.0</v>
      </c>
      <c r="B238" s="281" t="s">
        <v>474</v>
      </c>
      <c r="C238" s="282">
        <v>44721.0</v>
      </c>
      <c r="D238" s="282">
        <v>44756.0</v>
      </c>
      <c r="E238" s="283">
        <f t="shared" si="1"/>
        <v>5</v>
      </c>
      <c r="F238" s="284">
        <v>44770.0</v>
      </c>
      <c r="G238" s="283">
        <f t="shared" si="2"/>
        <v>7</v>
      </c>
      <c r="H238" s="285" t="s">
        <v>672</v>
      </c>
      <c r="I238" s="286"/>
      <c r="J238" s="339" t="s">
        <v>56</v>
      </c>
      <c r="K238" s="346" t="s">
        <v>30</v>
      </c>
      <c r="L238" s="340" t="s">
        <v>141</v>
      </c>
      <c r="M238" s="286" t="s">
        <v>30</v>
      </c>
      <c r="N238" s="339" t="s">
        <v>56</v>
      </c>
      <c r="O238" s="286"/>
      <c r="P238" s="360" t="s">
        <v>1467</v>
      </c>
    </row>
    <row r="239" ht="15.75" customHeight="1">
      <c r="A239" s="280">
        <v>249.0</v>
      </c>
      <c r="B239" s="281" t="s">
        <v>2899</v>
      </c>
      <c r="C239" s="282">
        <v>44686.0</v>
      </c>
      <c r="D239" s="282">
        <v>44730.0</v>
      </c>
      <c r="E239" s="283">
        <f t="shared" si="1"/>
        <v>6.285714286</v>
      </c>
      <c r="F239" s="282">
        <v>44729.0</v>
      </c>
      <c r="G239" s="283">
        <f t="shared" si="2"/>
        <v>6.142857143</v>
      </c>
      <c r="H239" s="285" t="s">
        <v>641</v>
      </c>
      <c r="I239" s="285"/>
      <c r="J239" s="285" t="s">
        <v>56</v>
      </c>
      <c r="K239" s="285" t="s">
        <v>56</v>
      </c>
      <c r="L239" s="285" t="s">
        <v>56</v>
      </c>
      <c r="M239" s="285" t="s">
        <v>30</v>
      </c>
      <c r="N239" s="285" t="s">
        <v>56</v>
      </c>
      <c r="O239" s="285"/>
      <c r="P239" s="341" t="s">
        <v>2900</v>
      </c>
    </row>
    <row r="240" ht="15.75" customHeight="1">
      <c r="A240" s="280">
        <v>250.0</v>
      </c>
      <c r="B240" s="281" t="s">
        <v>2770</v>
      </c>
      <c r="C240" s="282">
        <v>44686.0</v>
      </c>
      <c r="D240" s="282">
        <v>44713.0</v>
      </c>
      <c r="E240" s="283">
        <f t="shared" si="1"/>
        <v>3.857142857</v>
      </c>
      <c r="F240" s="284">
        <v>44700.0</v>
      </c>
      <c r="G240" s="283">
        <f t="shared" si="2"/>
        <v>2</v>
      </c>
      <c r="H240" s="285" t="s">
        <v>641</v>
      </c>
      <c r="I240" s="286"/>
      <c r="J240" s="286" t="s">
        <v>86</v>
      </c>
      <c r="K240" s="286" t="s">
        <v>86</v>
      </c>
      <c r="L240" s="286" t="s">
        <v>86</v>
      </c>
      <c r="M240" s="286" t="s">
        <v>86</v>
      </c>
      <c r="N240" s="286" t="s">
        <v>56</v>
      </c>
      <c r="O240" s="286"/>
      <c r="P240" s="341" t="s">
        <v>2772</v>
      </c>
    </row>
    <row r="241" ht="15.75" customHeight="1">
      <c r="A241" s="280">
        <v>251.0</v>
      </c>
      <c r="B241" s="281" t="s">
        <v>1412</v>
      </c>
      <c r="C241" s="282">
        <v>44686.0</v>
      </c>
      <c r="D241" s="282">
        <v>44742.0</v>
      </c>
      <c r="E241" s="283">
        <f t="shared" si="1"/>
        <v>8</v>
      </c>
      <c r="F241" s="282">
        <v>44753.0</v>
      </c>
      <c r="G241" s="283">
        <f t="shared" si="2"/>
        <v>9.571428571</v>
      </c>
      <c r="H241" s="285" t="s">
        <v>641</v>
      </c>
      <c r="I241" s="285"/>
      <c r="J241" s="285" t="s">
        <v>56</v>
      </c>
      <c r="K241" s="285" t="s">
        <v>56</v>
      </c>
      <c r="L241" s="285" t="s">
        <v>56</v>
      </c>
      <c r="M241" s="285" t="s">
        <v>30</v>
      </c>
      <c r="N241" s="285" t="s">
        <v>56</v>
      </c>
      <c r="O241" s="285"/>
      <c r="P241" s="341" t="s">
        <v>2092</v>
      </c>
    </row>
    <row r="242" ht="15.75" customHeight="1">
      <c r="A242" s="280">
        <v>252.0</v>
      </c>
      <c r="B242" s="281" t="s">
        <v>2901</v>
      </c>
      <c r="C242" s="282">
        <v>44687.0</v>
      </c>
      <c r="D242" s="282">
        <v>44743.0</v>
      </c>
      <c r="E242" s="283">
        <f t="shared" si="1"/>
        <v>8</v>
      </c>
      <c r="F242" s="284">
        <v>44751.0</v>
      </c>
      <c r="G242" s="283">
        <f t="shared" si="2"/>
        <v>9.142857143</v>
      </c>
      <c r="H242" s="285" t="s">
        <v>641</v>
      </c>
      <c r="I242" s="286"/>
      <c r="J242" s="286" t="s">
        <v>56</v>
      </c>
      <c r="K242" s="286" t="s">
        <v>56</v>
      </c>
      <c r="L242" s="286" t="s">
        <v>56</v>
      </c>
      <c r="M242" s="286" t="s">
        <v>30</v>
      </c>
      <c r="N242" s="286" t="s">
        <v>56</v>
      </c>
      <c r="O242" s="286"/>
      <c r="P242" s="341" t="s">
        <v>2902</v>
      </c>
    </row>
    <row r="243" ht="15.75" customHeight="1">
      <c r="A243" s="280">
        <v>199.0</v>
      </c>
      <c r="B243" s="281" t="s">
        <v>41</v>
      </c>
      <c r="C243" s="282">
        <v>44621.0</v>
      </c>
      <c r="D243" s="282">
        <v>44666.0</v>
      </c>
      <c r="E243" s="283">
        <f t="shared" si="1"/>
        <v>6.428571429</v>
      </c>
      <c r="F243" s="284">
        <v>44771.0</v>
      </c>
      <c r="G243" s="283">
        <f t="shared" si="2"/>
        <v>21.42857143</v>
      </c>
      <c r="H243" s="285" t="s">
        <v>672</v>
      </c>
      <c r="I243" s="286"/>
      <c r="J243" s="340" t="s">
        <v>184</v>
      </c>
      <c r="K243" s="346" t="s">
        <v>30</v>
      </c>
      <c r="L243" s="339" t="s">
        <v>56</v>
      </c>
      <c r="M243" s="286" t="s">
        <v>86</v>
      </c>
      <c r="N243" s="340" t="s">
        <v>2808</v>
      </c>
      <c r="O243" s="286"/>
      <c r="P243" s="341" t="s">
        <v>1107</v>
      </c>
    </row>
    <row r="244" ht="15.75" customHeight="1">
      <c r="A244" s="280">
        <v>254.0</v>
      </c>
      <c r="B244" s="281" t="s">
        <v>2903</v>
      </c>
      <c r="C244" s="282">
        <v>44690.0</v>
      </c>
      <c r="D244" s="282">
        <v>44746.0</v>
      </c>
      <c r="E244" s="283">
        <f t="shared" si="1"/>
        <v>8</v>
      </c>
      <c r="F244" s="284">
        <v>44767.0</v>
      </c>
      <c r="G244" s="283">
        <f t="shared" si="2"/>
        <v>11</v>
      </c>
      <c r="H244" s="285" t="s">
        <v>641</v>
      </c>
      <c r="I244" s="286" t="s">
        <v>2553</v>
      </c>
      <c r="J244" s="286" t="s">
        <v>56</v>
      </c>
      <c r="K244" s="286" t="s">
        <v>56</v>
      </c>
      <c r="L244" s="286" t="s">
        <v>56</v>
      </c>
      <c r="M244" s="286" t="s">
        <v>30</v>
      </c>
      <c r="N244" s="286" t="s">
        <v>56</v>
      </c>
      <c r="O244" s="286"/>
      <c r="P244" s="341" t="s">
        <v>2904</v>
      </c>
    </row>
    <row r="245" ht="15.75" customHeight="1">
      <c r="A245" s="280">
        <v>255.0</v>
      </c>
      <c r="B245" s="281" t="s">
        <v>2905</v>
      </c>
      <c r="C245" s="282">
        <v>44691.0</v>
      </c>
      <c r="D245" s="282">
        <v>44737.0</v>
      </c>
      <c r="E245" s="283">
        <f t="shared" si="1"/>
        <v>6.571428571</v>
      </c>
      <c r="F245" s="282">
        <v>44742.0</v>
      </c>
      <c r="G245" s="283">
        <f t="shared" si="2"/>
        <v>7.285714286</v>
      </c>
      <c r="H245" s="285" t="s">
        <v>641</v>
      </c>
      <c r="I245" s="285"/>
      <c r="J245" s="285" t="s">
        <v>56</v>
      </c>
      <c r="K245" s="285" t="s">
        <v>56</v>
      </c>
      <c r="L245" s="285" t="s">
        <v>56</v>
      </c>
      <c r="M245" s="285" t="s">
        <v>86</v>
      </c>
      <c r="N245" s="285" t="s">
        <v>56</v>
      </c>
      <c r="O245" s="285"/>
      <c r="P245" s="341" t="s">
        <v>2906</v>
      </c>
    </row>
    <row r="246" ht="15.75" customHeight="1">
      <c r="A246" s="280">
        <v>256.0</v>
      </c>
      <c r="B246" s="281" t="s">
        <v>2907</v>
      </c>
      <c r="C246" s="282">
        <v>44691.0</v>
      </c>
      <c r="D246" s="282">
        <v>44705.0</v>
      </c>
      <c r="E246" s="283">
        <f t="shared" si="1"/>
        <v>2</v>
      </c>
      <c r="F246" s="286"/>
      <c r="G246" s="283">
        <f t="shared" si="2"/>
        <v>0</v>
      </c>
      <c r="H246" s="285" t="s">
        <v>641</v>
      </c>
      <c r="I246" s="286"/>
      <c r="J246" s="286" t="s">
        <v>56</v>
      </c>
      <c r="K246" s="286" t="s">
        <v>56</v>
      </c>
      <c r="L246" s="286" t="s">
        <v>56</v>
      </c>
      <c r="M246" s="286" t="s">
        <v>86</v>
      </c>
      <c r="N246" s="286" t="s">
        <v>56</v>
      </c>
      <c r="O246" s="286"/>
      <c r="P246" s="341" t="s">
        <v>675</v>
      </c>
    </row>
    <row r="247" ht="15.75" customHeight="1">
      <c r="A247" s="280">
        <v>257.0</v>
      </c>
      <c r="B247" s="281" t="s">
        <v>2908</v>
      </c>
      <c r="C247" s="282">
        <v>44695.0</v>
      </c>
      <c r="D247" s="282">
        <v>44749.0</v>
      </c>
      <c r="E247" s="283">
        <f t="shared" si="1"/>
        <v>7.714285714</v>
      </c>
      <c r="F247" s="282">
        <v>44765.0</v>
      </c>
      <c r="G247" s="283">
        <f t="shared" si="2"/>
        <v>10</v>
      </c>
      <c r="H247" s="285" t="s">
        <v>641</v>
      </c>
      <c r="I247" s="285"/>
      <c r="J247" s="285" t="s">
        <v>56</v>
      </c>
      <c r="K247" s="285" t="s">
        <v>56</v>
      </c>
      <c r="L247" s="285" t="s">
        <v>56</v>
      </c>
      <c r="M247" s="285" t="s">
        <v>30</v>
      </c>
      <c r="N247" s="285" t="s">
        <v>56</v>
      </c>
      <c r="O247" s="285"/>
      <c r="P247" s="341" t="s">
        <v>2909</v>
      </c>
    </row>
    <row r="248" ht="15.75" customHeight="1">
      <c r="A248" s="280">
        <v>258.0</v>
      </c>
      <c r="B248" s="281" t="s">
        <v>2910</v>
      </c>
      <c r="C248" s="282">
        <v>44695.0</v>
      </c>
      <c r="D248" s="282">
        <v>44736.0</v>
      </c>
      <c r="E248" s="283">
        <f t="shared" si="1"/>
        <v>5.857142857</v>
      </c>
      <c r="F248" s="284">
        <v>44741.0</v>
      </c>
      <c r="G248" s="283">
        <f t="shared" si="2"/>
        <v>6.571428571</v>
      </c>
      <c r="H248" s="285" t="s">
        <v>641</v>
      </c>
      <c r="I248" s="286"/>
      <c r="J248" s="286" t="s">
        <v>56</v>
      </c>
      <c r="K248" s="286" t="s">
        <v>56</v>
      </c>
      <c r="L248" s="286" t="s">
        <v>56</v>
      </c>
      <c r="M248" s="286" t="s">
        <v>86</v>
      </c>
      <c r="N248" s="286" t="s">
        <v>56</v>
      </c>
      <c r="O248" s="286"/>
      <c r="P248" s="341" t="s">
        <v>2912</v>
      </c>
    </row>
    <row r="249" ht="15.75" customHeight="1">
      <c r="A249" s="280">
        <v>284.0</v>
      </c>
      <c r="B249" s="281" t="s">
        <v>156</v>
      </c>
      <c r="C249" s="282">
        <v>44734.0</v>
      </c>
      <c r="D249" s="282">
        <v>44764.0</v>
      </c>
      <c r="E249" s="283">
        <f t="shared" si="1"/>
        <v>4.285714286</v>
      </c>
      <c r="F249" s="284">
        <v>44782.0</v>
      </c>
      <c r="G249" s="283">
        <f t="shared" si="2"/>
        <v>6.857142857</v>
      </c>
      <c r="H249" s="285" t="s">
        <v>672</v>
      </c>
      <c r="I249" s="286" t="s">
        <v>2553</v>
      </c>
      <c r="J249" s="339" t="s">
        <v>56</v>
      </c>
      <c r="K249" s="346" t="s">
        <v>30</v>
      </c>
      <c r="L249" s="340" t="s">
        <v>141</v>
      </c>
      <c r="M249" s="286" t="s">
        <v>86</v>
      </c>
      <c r="N249" s="340" t="s">
        <v>67</v>
      </c>
      <c r="O249" s="289">
        <v>44785.0</v>
      </c>
      <c r="P249" s="341" t="s">
        <v>675</v>
      </c>
    </row>
    <row r="250" ht="15.75" customHeight="1">
      <c r="A250" s="280">
        <v>260.0</v>
      </c>
      <c r="B250" s="281" t="s">
        <v>630</v>
      </c>
      <c r="C250" s="282">
        <v>44698.0</v>
      </c>
      <c r="D250" s="282">
        <v>44737.0</v>
      </c>
      <c r="E250" s="283">
        <f t="shared" si="1"/>
        <v>5.571428571</v>
      </c>
      <c r="F250" s="284">
        <v>44760.0</v>
      </c>
      <c r="G250" s="283">
        <f t="shared" si="2"/>
        <v>8.857142857</v>
      </c>
      <c r="H250" s="285" t="s">
        <v>641</v>
      </c>
      <c r="I250" s="286"/>
      <c r="J250" s="286" t="s">
        <v>56</v>
      </c>
      <c r="K250" s="286" t="s">
        <v>56</v>
      </c>
      <c r="L250" s="286" t="s">
        <v>56</v>
      </c>
      <c r="M250" s="286" t="s">
        <v>30</v>
      </c>
      <c r="N250" s="286" t="s">
        <v>56</v>
      </c>
      <c r="O250" s="286"/>
      <c r="P250" s="341" t="s">
        <v>743</v>
      </c>
    </row>
    <row r="251" ht="15.75" customHeight="1">
      <c r="A251" s="280">
        <v>261.0</v>
      </c>
      <c r="B251" s="281" t="s">
        <v>2642</v>
      </c>
      <c r="C251" s="282">
        <v>44699.0</v>
      </c>
      <c r="D251" s="282">
        <v>44744.0</v>
      </c>
      <c r="E251" s="283">
        <f t="shared" si="1"/>
        <v>6.428571429</v>
      </c>
      <c r="F251" s="285"/>
      <c r="G251" s="283">
        <f t="shared" si="2"/>
        <v>0</v>
      </c>
      <c r="H251" s="285" t="s">
        <v>641</v>
      </c>
      <c r="I251" s="285"/>
      <c r="J251" s="285" t="s">
        <v>56</v>
      </c>
      <c r="K251" s="285" t="s">
        <v>56</v>
      </c>
      <c r="L251" s="285" t="s">
        <v>86</v>
      </c>
      <c r="M251" s="285" t="s">
        <v>86</v>
      </c>
      <c r="N251" s="285" t="s">
        <v>78</v>
      </c>
      <c r="O251" s="285"/>
      <c r="P251" s="341" t="s">
        <v>675</v>
      </c>
    </row>
    <row r="252" ht="15.75" customHeight="1">
      <c r="A252" s="280">
        <v>259.0</v>
      </c>
      <c r="B252" s="281" t="s">
        <v>70</v>
      </c>
      <c r="C252" s="282">
        <v>44697.0</v>
      </c>
      <c r="D252" s="282">
        <v>44795.0</v>
      </c>
      <c r="E252" s="283">
        <f t="shared" si="1"/>
        <v>14</v>
      </c>
      <c r="F252" s="282">
        <v>44798.0</v>
      </c>
      <c r="G252" s="283">
        <f t="shared" si="2"/>
        <v>14.42857143</v>
      </c>
      <c r="H252" s="285" t="s">
        <v>672</v>
      </c>
      <c r="I252" s="285"/>
      <c r="J252" s="339" t="s">
        <v>56</v>
      </c>
      <c r="K252" s="346" t="s">
        <v>30</v>
      </c>
      <c r="L252" s="339" t="s">
        <v>56</v>
      </c>
      <c r="M252" s="285" t="s">
        <v>30</v>
      </c>
      <c r="N252" s="340" t="s">
        <v>67</v>
      </c>
      <c r="O252" s="288">
        <v>44785.0</v>
      </c>
      <c r="P252" s="341" t="s">
        <v>743</v>
      </c>
    </row>
    <row r="253" ht="15.75" customHeight="1">
      <c r="A253" s="280">
        <v>184.0</v>
      </c>
      <c r="B253" s="281" t="s">
        <v>22</v>
      </c>
      <c r="C253" s="282">
        <v>44595.0</v>
      </c>
      <c r="D253" s="282">
        <v>44926.0</v>
      </c>
      <c r="E253" s="283">
        <f t="shared" si="1"/>
        <v>47.28571429</v>
      </c>
      <c r="F253" s="285"/>
      <c r="G253" s="283">
        <f t="shared" si="2"/>
        <v>0</v>
      </c>
      <c r="H253" s="285" t="s">
        <v>672</v>
      </c>
      <c r="I253" s="285" t="s">
        <v>2531</v>
      </c>
      <c r="J253" s="346" t="s">
        <v>30</v>
      </c>
      <c r="K253" s="346" t="s">
        <v>30</v>
      </c>
      <c r="L253" s="346" t="s">
        <v>28</v>
      </c>
      <c r="M253" s="285" t="s">
        <v>30</v>
      </c>
      <c r="N253" s="346" t="s">
        <v>28</v>
      </c>
      <c r="O253" s="285"/>
      <c r="P253" s="341" t="s">
        <v>1101</v>
      </c>
    </row>
    <row r="254" ht="15.75" customHeight="1">
      <c r="A254" s="280">
        <v>264.0</v>
      </c>
      <c r="B254" s="281" t="s">
        <v>2849</v>
      </c>
      <c r="C254" s="282">
        <v>44705.0</v>
      </c>
      <c r="D254" s="282">
        <v>44739.0</v>
      </c>
      <c r="E254" s="283">
        <f t="shared" si="1"/>
        <v>4.857142857</v>
      </c>
      <c r="F254" s="284">
        <v>44742.0</v>
      </c>
      <c r="G254" s="283">
        <f t="shared" si="2"/>
        <v>5.285714286</v>
      </c>
      <c r="H254" s="285" t="s">
        <v>641</v>
      </c>
      <c r="I254" s="286"/>
      <c r="J254" s="286" t="s">
        <v>56</v>
      </c>
      <c r="K254" s="286" t="s">
        <v>56</v>
      </c>
      <c r="L254" s="286" t="s">
        <v>86</v>
      </c>
      <c r="M254" s="286" t="s">
        <v>86</v>
      </c>
      <c r="N254" s="286" t="s">
        <v>56</v>
      </c>
      <c r="O254" s="286"/>
      <c r="P254" s="341" t="s">
        <v>675</v>
      </c>
    </row>
    <row r="255" ht="15.75" customHeight="1">
      <c r="A255" s="280">
        <v>265.0</v>
      </c>
      <c r="B255" s="281" t="s">
        <v>2913</v>
      </c>
      <c r="C255" s="282">
        <v>44706.0</v>
      </c>
      <c r="D255" s="282">
        <v>44749.0</v>
      </c>
      <c r="E255" s="283">
        <f t="shared" si="1"/>
        <v>6.142857143</v>
      </c>
      <c r="F255" s="282">
        <v>44765.0</v>
      </c>
      <c r="G255" s="283">
        <f t="shared" si="2"/>
        <v>8.428571429</v>
      </c>
      <c r="H255" s="285" t="s">
        <v>641</v>
      </c>
      <c r="I255" s="285"/>
      <c r="J255" s="285" t="s">
        <v>56</v>
      </c>
      <c r="K255" s="285" t="s">
        <v>56</v>
      </c>
      <c r="L255" s="285" t="s">
        <v>56</v>
      </c>
      <c r="M255" s="285" t="s">
        <v>30</v>
      </c>
      <c r="N255" s="285" t="s">
        <v>56</v>
      </c>
      <c r="O255" s="285"/>
      <c r="P255" s="341" t="s">
        <v>2914</v>
      </c>
    </row>
    <row r="256" ht="15.75" customHeight="1">
      <c r="A256" s="280">
        <v>266.0</v>
      </c>
      <c r="B256" s="281" t="s">
        <v>341</v>
      </c>
      <c r="C256" s="282">
        <v>44707.0</v>
      </c>
      <c r="D256" s="282">
        <v>44721.0</v>
      </c>
      <c r="E256" s="283">
        <f t="shared" si="1"/>
        <v>2</v>
      </c>
      <c r="F256" s="284">
        <v>44733.0</v>
      </c>
      <c r="G256" s="283">
        <f t="shared" si="2"/>
        <v>3.714285714</v>
      </c>
      <c r="H256" s="285" t="s">
        <v>641</v>
      </c>
      <c r="I256" s="286" t="s">
        <v>2553</v>
      </c>
      <c r="J256" s="286" t="s">
        <v>56</v>
      </c>
      <c r="K256" s="286" t="s">
        <v>56</v>
      </c>
      <c r="L256" s="286" t="s">
        <v>86</v>
      </c>
      <c r="M256" s="286" t="s">
        <v>86</v>
      </c>
      <c r="N256" s="286" t="s">
        <v>56</v>
      </c>
      <c r="O256" s="286"/>
      <c r="P256" s="341" t="s">
        <v>675</v>
      </c>
    </row>
    <row r="257" ht="15.75" customHeight="1">
      <c r="A257" s="280">
        <v>186.0</v>
      </c>
      <c r="B257" s="281" t="s">
        <v>33</v>
      </c>
      <c r="C257" s="282">
        <v>44600.0</v>
      </c>
      <c r="D257" s="282">
        <v>44788.0</v>
      </c>
      <c r="E257" s="283">
        <f t="shared" si="1"/>
        <v>26.85714286</v>
      </c>
      <c r="F257" s="285"/>
      <c r="G257" s="283">
        <f t="shared" si="2"/>
        <v>0</v>
      </c>
      <c r="H257" s="285" t="s">
        <v>672</v>
      </c>
      <c r="I257" s="285" t="s">
        <v>2553</v>
      </c>
      <c r="J257" s="346" t="s">
        <v>30</v>
      </c>
      <c r="K257" s="346" t="s">
        <v>30</v>
      </c>
      <c r="L257" s="346" t="s">
        <v>28</v>
      </c>
      <c r="M257" s="285" t="s">
        <v>30</v>
      </c>
      <c r="N257" s="346" t="s">
        <v>28</v>
      </c>
      <c r="O257" s="285"/>
      <c r="P257" s="341" t="s">
        <v>738</v>
      </c>
    </row>
    <row r="258" ht="15.75" customHeight="1">
      <c r="A258" s="280">
        <v>268.0</v>
      </c>
      <c r="B258" s="281" t="s">
        <v>2915</v>
      </c>
      <c r="C258" s="282">
        <v>44712.0</v>
      </c>
      <c r="D258" s="282">
        <v>44735.0</v>
      </c>
      <c r="E258" s="283">
        <f t="shared" si="1"/>
        <v>3.285714286</v>
      </c>
      <c r="F258" s="284">
        <v>44735.0</v>
      </c>
      <c r="G258" s="283">
        <f t="shared" si="2"/>
        <v>3.285714286</v>
      </c>
      <c r="H258" s="285" t="s">
        <v>641</v>
      </c>
      <c r="I258" s="286"/>
      <c r="J258" s="286" t="s">
        <v>56</v>
      </c>
      <c r="K258" s="286" t="s">
        <v>56</v>
      </c>
      <c r="L258" s="286" t="s">
        <v>56</v>
      </c>
      <c r="M258" s="286" t="s">
        <v>86</v>
      </c>
      <c r="N258" s="286" t="s">
        <v>56</v>
      </c>
      <c r="O258" s="286"/>
      <c r="P258" s="341" t="s">
        <v>675</v>
      </c>
    </row>
    <row r="259" ht="15.75" customHeight="1">
      <c r="A259" s="280">
        <v>248.0</v>
      </c>
      <c r="B259" s="281" t="s">
        <v>61</v>
      </c>
      <c r="C259" s="282">
        <v>44686.0</v>
      </c>
      <c r="D259" s="282">
        <v>44805.0</v>
      </c>
      <c r="E259" s="283">
        <f t="shared" si="1"/>
        <v>17</v>
      </c>
      <c r="F259" s="286"/>
      <c r="G259" s="283">
        <f t="shared" si="2"/>
        <v>0</v>
      </c>
      <c r="H259" s="285" t="s">
        <v>672</v>
      </c>
      <c r="I259" s="286" t="s">
        <v>2531</v>
      </c>
      <c r="J259" s="346" t="s">
        <v>30</v>
      </c>
      <c r="K259" s="346" t="s">
        <v>30</v>
      </c>
      <c r="L259" s="346" t="s">
        <v>28</v>
      </c>
      <c r="M259" s="286" t="s">
        <v>30</v>
      </c>
      <c r="N259" s="340" t="s">
        <v>67</v>
      </c>
      <c r="O259" s="286"/>
      <c r="P259" s="341" t="s">
        <v>1110</v>
      </c>
    </row>
    <row r="260" ht="15.75" customHeight="1">
      <c r="A260" s="280">
        <v>270.0</v>
      </c>
      <c r="B260" s="281" t="s">
        <v>2857</v>
      </c>
      <c r="C260" s="282">
        <v>44715.0</v>
      </c>
      <c r="D260" s="282">
        <v>44722.0</v>
      </c>
      <c r="E260" s="283">
        <f t="shared" si="1"/>
        <v>1</v>
      </c>
      <c r="F260" s="284">
        <v>44732.0</v>
      </c>
      <c r="G260" s="283">
        <f t="shared" si="2"/>
        <v>2.428571429</v>
      </c>
      <c r="H260" s="285" t="s">
        <v>641</v>
      </c>
      <c r="I260" s="286"/>
      <c r="J260" s="286" t="s">
        <v>56</v>
      </c>
      <c r="K260" s="286" t="s">
        <v>56</v>
      </c>
      <c r="L260" s="286" t="s">
        <v>86</v>
      </c>
      <c r="M260" s="286" t="s">
        <v>86</v>
      </c>
      <c r="N260" s="286" t="s">
        <v>78</v>
      </c>
      <c r="O260" s="286"/>
      <c r="P260" s="341" t="s">
        <v>2858</v>
      </c>
    </row>
    <row r="261" ht="15.75" customHeight="1">
      <c r="A261" s="280">
        <v>262.0</v>
      </c>
      <c r="B261" s="281" t="s">
        <v>77</v>
      </c>
      <c r="C261" s="282">
        <v>44704.0</v>
      </c>
      <c r="D261" s="282">
        <v>44775.0</v>
      </c>
      <c r="E261" s="283">
        <f t="shared" si="1"/>
        <v>10.14285714</v>
      </c>
      <c r="F261" s="286"/>
      <c r="G261" s="283">
        <f t="shared" si="2"/>
        <v>0</v>
      </c>
      <c r="H261" s="285" t="s">
        <v>672</v>
      </c>
      <c r="I261" s="286"/>
      <c r="J261" s="346" t="s">
        <v>30</v>
      </c>
      <c r="K261" s="346" t="s">
        <v>30</v>
      </c>
      <c r="L261" s="346" t="s">
        <v>28</v>
      </c>
      <c r="M261" s="286" t="s">
        <v>86</v>
      </c>
      <c r="N261" s="286" t="s">
        <v>78</v>
      </c>
      <c r="O261" s="286"/>
      <c r="P261" s="341" t="s">
        <v>675</v>
      </c>
    </row>
    <row r="262" ht="15.75" customHeight="1">
      <c r="A262" s="280">
        <v>272.0</v>
      </c>
      <c r="B262" s="281" t="s">
        <v>439</v>
      </c>
      <c r="C262" s="282">
        <v>44719.0</v>
      </c>
      <c r="D262" s="282">
        <v>44739.0</v>
      </c>
      <c r="E262" s="283">
        <f t="shared" si="1"/>
        <v>2.857142857</v>
      </c>
      <c r="F262" s="284">
        <v>44733.0</v>
      </c>
      <c r="G262" s="283">
        <f t="shared" si="2"/>
        <v>2</v>
      </c>
      <c r="H262" s="285" t="s">
        <v>641</v>
      </c>
      <c r="I262" s="286" t="s">
        <v>2553</v>
      </c>
      <c r="J262" s="286" t="s">
        <v>56</v>
      </c>
      <c r="K262" s="286" t="s">
        <v>56</v>
      </c>
      <c r="L262" s="286" t="s">
        <v>56</v>
      </c>
      <c r="M262" s="286" t="s">
        <v>86</v>
      </c>
      <c r="N262" s="286" t="s">
        <v>56</v>
      </c>
      <c r="O262" s="286"/>
      <c r="P262" s="341" t="s">
        <v>2917</v>
      </c>
    </row>
    <row r="263" ht="15.75" customHeight="1">
      <c r="A263" s="280">
        <v>263.0</v>
      </c>
      <c r="B263" s="281" t="s">
        <v>80</v>
      </c>
      <c r="C263" s="282">
        <v>44705.0</v>
      </c>
      <c r="D263" s="282">
        <v>44926.0</v>
      </c>
      <c r="E263" s="283">
        <f t="shared" si="1"/>
        <v>31.57142857</v>
      </c>
      <c r="F263" s="285"/>
      <c r="G263" s="283">
        <f t="shared" si="2"/>
        <v>0</v>
      </c>
      <c r="H263" s="285" t="s">
        <v>672</v>
      </c>
      <c r="I263" s="285"/>
      <c r="J263" s="339" t="s">
        <v>56</v>
      </c>
      <c r="K263" s="339" t="s">
        <v>56</v>
      </c>
      <c r="L263" s="285" t="s">
        <v>86</v>
      </c>
      <c r="M263" s="285" t="s">
        <v>86</v>
      </c>
      <c r="N263" s="339" t="s">
        <v>56</v>
      </c>
      <c r="O263" s="285"/>
      <c r="P263" s="341" t="s">
        <v>675</v>
      </c>
    </row>
    <row r="264" ht="15.75" customHeight="1">
      <c r="A264" s="280">
        <v>267.0</v>
      </c>
      <c r="B264" s="281" t="s">
        <v>87</v>
      </c>
      <c r="C264" s="282">
        <v>44712.0</v>
      </c>
      <c r="D264" s="282">
        <v>44757.0</v>
      </c>
      <c r="E264" s="283">
        <f t="shared" si="1"/>
        <v>6.428571429</v>
      </c>
      <c r="F264" s="285"/>
      <c r="G264" s="283">
        <f t="shared" si="2"/>
        <v>0</v>
      </c>
      <c r="H264" s="285" t="s">
        <v>672</v>
      </c>
      <c r="I264" s="285"/>
      <c r="J264" s="346" t="s">
        <v>30</v>
      </c>
      <c r="K264" s="346" t="s">
        <v>30</v>
      </c>
      <c r="L264" s="346" t="s">
        <v>28</v>
      </c>
      <c r="M264" s="285" t="s">
        <v>30</v>
      </c>
      <c r="N264" s="340" t="s">
        <v>37</v>
      </c>
      <c r="O264" s="285"/>
      <c r="P264" s="341" t="s">
        <v>1118</v>
      </c>
    </row>
    <row r="265" ht="15.75" customHeight="1">
      <c r="A265" s="280">
        <v>275.0</v>
      </c>
      <c r="B265" s="281" t="s">
        <v>2918</v>
      </c>
      <c r="C265" s="282">
        <v>44720.0</v>
      </c>
      <c r="D265" s="282">
        <v>44737.0</v>
      </c>
      <c r="E265" s="283">
        <f t="shared" si="1"/>
        <v>2.428571429</v>
      </c>
      <c r="F265" s="282">
        <v>44743.0</v>
      </c>
      <c r="G265" s="283">
        <f t="shared" si="2"/>
        <v>3.285714286</v>
      </c>
      <c r="H265" s="285" t="s">
        <v>641</v>
      </c>
      <c r="I265" s="285"/>
      <c r="J265" s="285" t="s">
        <v>56</v>
      </c>
      <c r="K265" s="285" t="s">
        <v>56</v>
      </c>
      <c r="L265" s="285" t="s">
        <v>56</v>
      </c>
      <c r="M265" s="285" t="s">
        <v>86</v>
      </c>
      <c r="N265" s="285" t="s">
        <v>56</v>
      </c>
      <c r="O265" s="285"/>
      <c r="P265" s="341" t="s">
        <v>675</v>
      </c>
    </row>
    <row r="266" ht="15.75" customHeight="1">
      <c r="A266" s="280">
        <v>269.0</v>
      </c>
      <c r="B266" s="281" t="s">
        <v>96</v>
      </c>
      <c r="C266" s="282">
        <v>44712.0</v>
      </c>
      <c r="D266" s="282">
        <v>44770.0</v>
      </c>
      <c r="E266" s="283">
        <f t="shared" si="1"/>
        <v>8.285714286</v>
      </c>
      <c r="F266" s="285"/>
      <c r="G266" s="283">
        <f t="shared" si="2"/>
        <v>0</v>
      </c>
      <c r="H266" s="285" t="s">
        <v>672</v>
      </c>
      <c r="I266" s="285"/>
      <c r="J266" s="346" t="s">
        <v>30</v>
      </c>
      <c r="K266" s="346" t="s">
        <v>30</v>
      </c>
      <c r="L266" s="346" t="s">
        <v>28</v>
      </c>
      <c r="M266" s="285" t="s">
        <v>30</v>
      </c>
      <c r="N266" s="340" t="s">
        <v>141</v>
      </c>
      <c r="O266" s="285"/>
      <c r="P266" s="341" t="s">
        <v>1121</v>
      </c>
    </row>
    <row r="267" ht="15.75" customHeight="1">
      <c r="A267" s="280">
        <v>277.0</v>
      </c>
      <c r="B267" s="281" t="s">
        <v>2919</v>
      </c>
      <c r="C267" s="282">
        <v>44721.0</v>
      </c>
      <c r="D267" s="282">
        <v>44732.0</v>
      </c>
      <c r="E267" s="283">
        <f t="shared" si="1"/>
        <v>1.571428571</v>
      </c>
      <c r="F267" s="282">
        <v>44739.0</v>
      </c>
      <c r="G267" s="283">
        <f t="shared" si="2"/>
        <v>2.571428571</v>
      </c>
      <c r="H267" s="285" t="s">
        <v>641</v>
      </c>
      <c r="I267" s="285"/>
      <c r="J267" s="285" t="s">
        <v>56</v>
      </c>
      <c r="K267" s="285" t="s">
        <v>56</v>
      </c>
      <c r="L267" s="285" t="s">
        <v>86</v>
      </c>
      <c r="M267" s="285" t="s">
        <v>86</v>
      </c>
      <c r="N267" s="285" t="s">
        <v>56</v>
      </c>
      <c r="O267" s="285"/>
      <c r="P267" s="341" t="s">
        <v>675</v>
      </c>
    </row>
    <row r="268" ht="15.75" customHeight="1">
      <c r="A268" s="280">
        <v>274.0</v>
      </c>
      <c r="B268" s="281" t="s">
        <v>109</v>
      </c>
      <c r="C268" s="282">
        <v>44720.0</v>
      </c>
      <c r="D268" s="282">
        <v>44776.0</v>
      </c>
      <c r="E268" s="283">
        <f t="shared" si="1"/>
        <v>8</v>
      </c>
      <c r="F268" s="286"/>
      <c r="G268" s="283">
        <f t="shared" si="2"/>
        <v>0</v>
      </c>
      <c r="H268" s="285" t="s">
        <v>672</v>
      </c>
      <c r="I268" s="286"/>
      <c r="J268" s="346" t="s">
        <v>30</v>
      </c>
      <c r="K268" s="346" t="s">
        <v>30</v>
      </c>
      <c r="L268" s="346" t="s">
        <v>28</v>
      </c>
      <c r="M268" s="286" t="s">
        <v>30</v>
      </c>
      <c r="N268" s="346" t="s">
        <v>28</v>
      </c>
      <c r="O268" s="286"/>
      <c r="P268" s="341" t="s">
        <v>1124</v>
      </c>
    </row>
    <row r="269" ht="15.75" customHeight="1">
      <c r="A269" s="280">
        <v>276.0</v>
      </c>
      <c r="B269" s="281" t="s">
        <v>123</v>
      </c>
      <c r="C269" s="282">
        <v>44720.0</v>
      </c>
      <c r="D269" s="282">
        <v>44754.0</v>
      </c>
      <c r="E269" s="283">
        <f t="shared" si="1"/>
        <v>4.857142857</v>
      </c>
      <c r="F269" s="286"/>
      <c r="G269" s="283">
        <f t="shared" si="2"/>
        <v>0</v>
      </c>
      <c r="H269" s="285" t="s">
        <v>672</v>
      </c>
      <c r="I269" s="286"/>
      <c r="J269" s="346" t="s">
        <v>30</v>
      </c>
      <c r="K269" s="346" t="s">
        <v>30</v>
      </c>
      <c r="L269" s="346" t="s">
        <v>28</v>
      </c>
      <c r="M269" s="286" t="s">
        <v>30</v>
      </c>
      <c r="N269" s="340" t="s">
        <v>37</v>
      </c>
      <c r="O269" s="286"/>
      <c r="P269" s="341" t="s">
        <v>675</v>
      </c>
    </row>
    <row r="270" ht="15.75" customHeight="1">
      <c r="A270" s="280">
        <v>279.0</v>
      </c>
      <c r="B270" s="281" t="s">
        <v>131</v>
      </c>
      <c r="C270" s="282">
        <v>44722.0</v>
      </c>
      <c r="D270" s="282">
        <v>44775.0</v>
      </c>
      <c r="E270" s="283">
        <f t="shared" si="1"/>
        <v>7.571428571</v>
      </c>
      <c r="F270" s="285"/>
      <c r="G270" s="283">
        <f t="shared" si="2"/>
        <v>0</v>
      </c>
      <c r="H270" s="285" t="s">
        <v>672</v>
      </c>
      <c r="I270" s="285"/>
      <c r="J270" s="346" t="s">
        <v>30</v>
      </c>
      <c r="K270" s="346" t="s">
        <v>30</v>
      </c>
      <c r="L270" s="346" t="s">
        <v>28</v>
      </c>
      <c r="M270" s="285" t="s">
        <v>86</v>
      </c>
      <c r="N270" s="346" t="s">
        <v>28</v>
      </c>
      <c r="O270" s="285"/>
      <c r="P270" s="341" t="s">
        <v>1128</v>
      </c>
    </row>
    <row r="271" ht="15.75" customHeight="1">
      <c r="A271" s="280">
        <v>281.0</v>
      </c>
      <c r="B271" s="281" t="s">
        <v>2594</v>
      </c>
      <c r="C271" s="282">
        <v>44732.0</v>
      </c>
      <c r="D271" s="282">
        <v>44760.0</v>
      </c>
      <c r="E271" s="283">
        <f t="shared" si="1"/>
        <v>4</v>
      </c>
      <c r="F271" s="285"/>
      <c r="G271" s="283">
        <f t="shared" si="2"/>
        <v>0</v>
      </c>
      <c r="H271" s="285" t="s">
        <v>641</v>
      </c>
      <c r="I271" s="285"/>
      <c r="J271" s="285" t="s">
        <v>86</v>
      </c>
      <c r="K271" s="285" t="s">
        <v>86</v>
      </c>
      <c r="L271" s="285" t="s">
        <v>86</v>
      </c>
      <c r="M271" s="285" t="s">
        <v>86</v>
      </c>
      <c r="N271" s="285" t="s">
        <v>28</v>
      </c>
      <c r="O271" s="285"/>
      <c r="P271" s="341" t="s">
        <v>2920</v>
      </c>
    </row>
    <row r="272" ht="15.75" customHeight="1">
      <c r="A272" s="280">
        <v>280.0</v>
      </c>
      <c r="B272" s="281" t="s">
        <v>143</v>
      </c>
      <c r="C272" s="282">
        <v>44730.0</v>
      </c>
      <c r="D272" s="282">
        <v>44775.0</v>
      </c>
      <c r="E272" s="283">
        <f t="shared" si="1"/>
        <v>6.428571429</v>
      </c>
      <c r="F272" s="286"/>
      <c r="G272" s="283">
        <f t="shared" si="2"/>
        <v>0</v>
      </c>
      <c r="H272" s="285" t="s">
        <v>672</v>
      </c>
      <c r="I272" s="286"/>
      <c r="J272" s="346" t="s">
        <v>30</v>
      </c>
      <c r="K272" s="346" t="s">
        <v>30</v>
      </c>
      <c r="L272" s="286" t="s">
        <v>86</v>
      </c>
      <c r="M272" s="286" t="s">
        <v>86</v>
      </c>
      <c r="N272" s="346" t="s">
        <v>28</v>
      </c>
      <c r="O272" s="286"/>
      <c r="P272" s="341" t="s">
        <v>675</v>
      </c>
    </row>
    <row r="273" ht="15.75" customHeight="1">
      <c r="A273" s="280">
        <v>282.0</v>
      </c>
      <c r="B273" s="281" t="s">
        <v>149</v>
      </c>
      <c r="C273" s="282">
        <v>44734.0</v>
      </c>
      <c r="D273" s="282">
        <v>44785.0</v>
      </c>
      <c r="E273" s="283">
        <f t="shared" si="1"/>
        <v>7.285714286</v>
      </c>
      <c r="F273" s="286"/>
      <c r="G273" s="283">
        <f t="shared" si="2"/>
        <v>0</v>
      </c>
      <c r="H273" s="285" t="s">
        <v>672</v>
      </c>
      <c r="I273" s="286" t="s">
        <v>2553</v>
      </c>
      <c r="J273" s="346" t="s">
        <v>30</v>
      </c>
      <c r="K273" s="346" t="s">
        <v>30</v>
      </c>
      <c r="L273" s="346" t="s">
        <v>28</v>
      </c>
      <c r="M273" s="286" t="s">
        <v>86</v>
      </c>
      <c r="N273" s="346" t="s">
        <v>28</v>
      </c>
      <c r="O273" s="286"/>
      <c r="P273" s="341" t="s">
        <v>779</v>
      </c>
    </row>
    <row r="274" ht="15.75" customHeight="1">
      <c r="A274" s="280">
        <v>283.0</v>
      </c>
      <c r="B274" s="281" t="s">
        <v>319</v>
      </c>
      <c r="C274" s="282">
        <v>44734.0</v>
      </c>
      <c r="D274" s="282">
        <v>44755.0</v>
      </c>
      <c r="E274" s="283">
        <f t="shared" si="1"/>
        <v>3</v>
      </c>
      <c r="F274" s="285"/>
      <c r="G274" s="283">
        <f t="shared" si="2"/>
        <v>0</v>
      </c>
      <c r="H274" s="285" t="s">
        <v>672</v>
      </c>
      <c r="I274" s="285" t="s">
        <v>2553</v>
      </c>
      <c r="J274" s="339" t="s">
        <v>56</v>
      </c>
      <c r="K274" s="346" t="s">
        <v>30</v>
      </c>
      <c r="L274" s="339" t="s">
        <v>56</v>
      </c>
      <c r="M274" s="285" t="s">
        <v>86</v>
      </c>
      <c r="N274" s="339" t="s">
        <v>56</v>
      </c>
      <c r="O274" s="285"/>
      <c r="P274" s="341" t="s">
        <v>675</v>
      </c>
    </row>
    <row r="275" ht="15.75" customHeight="1">
      <c r="A275" s="280">
        <v>285.0</v>
      </c>
      <c r="B275" s="281" t="s">
        <v>162</v>
      </c>
      <c r="C275" s="282">
        <v>44734.0</v>
      </c>
      <c r="D275" s="282">
        <v>44816.0</v>
      </c>
      <c r="E275" s="283">
        <f t="shared" si="1"/>
        <v>11.71428571</v>
      </c>
      <c r="F275" s="285"/>
      <c r="G275" s="283">
        <f t="shared" si="2"/>
        <v>0</v>
      </c>
      <c r="H275" s="285" t="s">
        <v>672</v>
      </c>
      <c r="I275" s="285" t="s">
        <v>2553</v>
      </c>
      <c r="J275" s="346" t="s">
        <v>30</v>
      </c>
      <c r="K275" s="346" t="s">
        <v>30</v>
      </c>
      <c r="L275" s="346" t="s">
        <v>28</v>
      </c>
      <c r="M275" s="285" t="s">
        <v>86</v>
      </c>
      <c r="N275" s="346" t="s">
        <v>28</v>
      </c>
      <c r="O275" s="285"/>
      <c r="P275" s="341" t="s">
        <v>1140</v>
      </c>
    </row>
    <row r="276" ht="15.75" customHeight="1">
      <c r="A276" s="280">
        <v>286.0</v>
      </c>
      <c r="B276" s="281" t="s">
        <v>2922</v>
      </c>
      <c r="C276" s="282">
        <v>44736.0</v>
      </c>
      <c r="D276" s="282">
        <v>44760.0</v>
      </c>
      <c r="E276" s="283">
        <f t="shared" si="1"/>
        <v>3.428571429</v>
      </c>
      <c r="F276" s="286"/>
      <c r="G276" s="283">
        <f t="shared" si="2"/>
        <v>0</v>
      </c>
      <c r="H276" s="285" t="s">
        <v>641</v>
      </c>
      <c r="I276" s="286" t="s">
        <v>2553</v>
      </c>
      <c r="J276" s="286" t="s">
        <v>86</v>
      </c>
      <c r="K276" s="286" t="s">
        <v>86</v>
      </c>
      <c r="L276" s="286" t="s">
        <v>86</v>
      </c>
      <c r="M276" s="286" t="s">
        <v>86</v>
      </c>
      <c r="N276" s="286" t="s">
        <v>67</v>
      </c>
      <c r="O276" s="286"/>
      <c r="P276" s="341" t="s">
        <v>2923</v>
      </c>
    </row>
    <row r="277" ht="15.75" customHeight="1">
      <c r="A277" s="280">
        <v>287.0</v>
      </c>
      <c r="B277" s="281" t="s">
        <v>167</v>
      </c>
      <c r="C277" s="282">
        <v>44737.0</v>
      </c>
      <c r="D277" s="282">
        <v>44768.0</v>
      </c>
      <c r="E277" s="283">
        <f t="shared" si="1"/>
        <v>4.428571429</v>
      </c>
      <c r="F277" s="285"/>
      <c r="G277" s="283">
        <f t="shared" si="2"/>
        <v>0</v>
      </c>
      <c r="H277" s="285" t="s">
        <v>672</v>
      </c>
      <c r="I277" s="285"/>
      <c r="J277" s="346" t="s">
        <v>30</v>
      </c>
      <c r="K277" s="346" t="s">
        <v>30</v>
      </c>
      <c r="L277" s="346" t="s">
        <v>28</v>
      </c>
      <c r="M277" s="285" t="s">
        <v>30</v>
      </c>
      <c r="N277" s="340" t="s">
        <v>106</v>
      </c>
      <c r="O277" s="285"/>
      <c r="P277" s="341" t="s">
        <v>675</v>
      </c>
    </row>
    <row r="278" ht="15.75" customHeight="1">
      <c r="A278" s="280">
        <v>288.0</v>
      </c>
      <c r="B278" s="281" t="s">
        <v>176</v>
      </c>
      <c r="C278" s="282">
        <v>44737.0</v>
      </c>
      <c r="D278" s="282">
        <v>44764.0</v>
      </c>
      <c r="E278" s="283">
        <f t="shared" si="1"/>
        <v>3.857142857</v>
      </c>
      <c r="F278" s="286"/>
      <c r="G278" s="283">
        <f t="shared" si="2"/>
        <v>0</v>
      </c>
      <c r="H278" s="285" t="s">
        <v>672</v>
      </c>
      <c r="I278" s="286"/>
      <c r="J278" s="346" t="s">
        <v>30</v>
      </c>
      <c r="K278" s="346" t="s">
        <v>30</v>
      </c>
      <c r="L278" s="346" t="s">
        <v>28</v>
      </c>
      <c r="M278" s="286" t="s">
        <v>30</v>
      </c>
      <c r="N278" s="340" t="s">
        <v>141</v>
      </c>
      <c r="O278" s="286"/>
      <c r="P278" s="341" t="s">
        <v>1144</v>
      </c>
    </row>
    <row r="279" ht="15.75" customHeight="1">
      <c r="A279" s="280">
        <v>289.0</v>
      </c>
      <c r="B279" s="281" t="s">
        <v>186</v>
      </c>
      <c r="C279" s="282">
        <v>44737.0</v>
      </c>
      <c r="D279" s="282">
        <v>44765.0</v>
      </c>
      <c r="E279" s="283">
        <f t="shared" si="1"/>
        <v>4</v>
      </c>
      <c r="F279" s="285"/>
      <c r="G279" s="283">
        <f t="shared" si="2"/>
        <v>0</v>
      </c>
      <c r="H279" s="285" t="s">
        <v>672</v>
      </c>
      <c r="I279" s="285" t="s">
        <v>2531</v>
      </c>
      <c r="J279" s="346" t="s">
        <v>30</v>
      </c>
      <c r="K279" s="346" t="s">
        <v>30</v>
      </c>
      <c r="L279" s="346" t="s">
        <v>28</v>
      </c>
      <c r="M279" s="285" t="s">
        <v>30</v>
      </c>
      <c r="N279" s="365" t="s">
        <v>191</v>
      </c>
      <c r="O279" s="285"/>
      <c r="P279" s="341" t="s">
        <v>675</v>
      </c>
    </row>
    <row r="280" ht="15.75" customHeight="1">
      <c r="A280" s="280">
        <v>290.0</v>
      </c>
      <c r="B280" s="281" t="s">
        <v>194</v>
      </c>
      <c r="C280" s="282">
        <v>44740.0</v>
      </c>
      <c r="D280" s="282">
        <v>44803.0</v>
      </c>
      <c r="E280" s="283">
        <f t="shared" si="1"/>
        <v>9</v>
      </c>
      <c r="F280" s="286"/>
      <c r="G280" s="283">
        <f t="shared" si="2"/>
        <v>0</v>
      </c>
      <c r="H280" s="285" t="s">
        <v>672</v>
      </c>
      <c r="I280" s="286"/>
      <c r="J280" s="346" t="s">
        <v>30</v>
      </c>
      <c r="K280" s="346" t="s">
        <v>30</v>
      </c>
      <c r="L280" s="346" t="s">
        <v>28</v>
      </c>
      <c r="M280" s="286" t="s">
        <v>30</v>
      </c>
      <c r="N280" s="346" t="s">
        <v>28</v>
      </c>
      <c r="O280" s="286"/>
      <c r="P280" s="341" t="s">
        <v>675</v>
      </c>
    </row>
    <row r="281" ht="15.75" customHeight="1">
      <c r="A281" s="280">
        <v>291.0</v>
      </c>
      <c r="B281" s="281" t="s">
        <v>199</v>
      </c>
      <c r="C281" s="282">
        <v>44740.0</v>
      </c>
      <c r="D281" s="282">
        <v>44771.0</v>
      </c>
      <c r="E281" s="283">
        <f t="shared" si="1"/>
        <v>4.428571429</v>
      </c>
      <c r="F281" s="285"/>
      <c r="G281" s="283">
        <f t="shared" si="2"/>
        <v>0</v>
      </c>
      <c r="H281" s="285" t="s">
        <v>672</v>
      </c>
      <c r="I281" s="285"/>
      <c r="J281" s="346" t="s">
        <v>30</v>
      </c>
      <c r="K281" s="346" t="s">
        <v>30</v>
      </c>
      <c r="L281" s="346" t="s">
        <v>28</v>
      </c>
      <c r="M281" s="285" t="s">
        <v>30</v>
      </c>
      <c r="N281" s="340" t="s">
        <v>141</v>
      </c>
      <c r="O281" s="285"/>
      <c r="P281" s="341" t="s">
        <v>675</v>
      </c>
    </row>
    <row r="282" ht="15.75" customHeight="1">
      <c r="A282" s="280">
        <v>292.0</v>
      </c>
      <c r="B282" s="281" t="s">
        <v>205</v>
      </c>
      <c r="C282" s="282">
        <v>44740.0</v>
      </c>
      <c r="D282" s="282">
        <v>44756.0</v>
      </c>
      <c r="E282" s="283">
        <f t="shared" si="1"/>
        <v>2.285714286</v>
      </c>
      <c r="F282" s="286"/>
      <c r="G282" s="283">
        <f t="shared" si="2"/>
        <v>0</v>
      </c>
      <c r="H282" s="285" t="s">
        <v>672</v>
      </c>
      <c r="I282" s="286"/>
      <c r="J282" s="346" t="s">
        <v>30</v>
      </c>
      <c r="K282" s="346" t="s">
        <v>30</v>
      </c>
      <c r="L282" s="340" t="s">
        <v>106</v>
      </c>
      <c r="M282" s="286" t="s">
        <v>30</v>
      </c>
      <c r="N282" s="340" t="s">
        <v>37</v>
      </c>
      <c r="O282" s="286"/>
      <c r="P282" s="341" t="s">
        <v>675</v>
      </c>
    </row>
    <row r="283" ht="15.75" customHeight="1">
      <c r="A283" s="280">
        <v>293.0</v>
      </c>
      <c r="B283" s="281" t="s">
        <v>210</v>
      </c>
      <c r="C283" s="282">
        <v>44740.0</v>
      </c>
      <c r="D283" s="282">
        <v>44790.0</v>
      </c>
      <c r="E283" s="283">
        <f t="shared" si="1"/>
        <v>7.142857143</v>
      </c>
      <c r="F283" s="285"/>
      <c r="G283" s="283">
        <f t="shared" si="2"/>
        <v>0</v>
      </c>
      <c r="H283" s="285" t="s">
        <v>672</v>
      </c>
      <c r="I283" s="285"/>
      <c r="J283" s="346" t="s">
        <v>30</v>
      </c>
      <c r="K283" s="346" t="s">
        <v>30</v>
      </c>
      <c r="L283" s="346" t="s">
        <v>28</v>
      </c>
      <c r="M283" s="285" t="s">
        <v>30</v>
      </c>
      <c r="N283" s="346" t="s">
        <v>28</v>
      </c>
      <c r="O283" s="285"/>
      <c r="P283" s="360" t="s">
        <v>1154</v>
      </c>
    </row>
    <row r="284" ht="15.75" customHeight="1">
      <c r="A284" s="280">
        <v>294.0</v>
      </c>
      <c r="B284" s="281" t="s">
        <v>216</v>
      </c>
      <c r="C284" s="282">
        <v>44740.0</v>
      </c>
      <c r="D284" s="282">
        <v>44793.0</v>
      </c>
      <c r="E284" s="283">
        <f t="shared" si="1"/>
        <v>7.571428571</v>
      </c>
      <c r="F284" s="286"/>
      <c r="G284" s="283">
        <f t="shared" si="2"/>
        <v>0</v>
      </c>
      <c r="H284" s="285" t="s">
        <v>672</v>
      </c>
      <c r="I284" s="286"/>
      <c r="J284" s="346" t="s">
        <v>30</v>
      </c>
      <c r="K284" s="346" t="s">
        <v>30</v>
      </c>
      <c r="L284" s="346" t="s">
        <v>28</v>
      </c>
      <c r="M284" s="286" t="s">
        <v>30</v>
      </c>
      <c r="N284" s="365" t="s">
        <v>191</v>
      </c>
      <c r="O284" s="286"/>
      <c r="P284" s="360" t="s">
        <v>1158</v>
      </c>
    </row>
    <row r="285" ht="15.75" customHeight="1">
      <c r="A285" s="280">
        <v>295.0</v>
      </c>
      <c r="B285" s="281" t="s">
        <v>337</v>
      </c>
      <c r="C285" s="282">
        <v>44747.0</v>
      </c>
      <c r="D285" s="282">
        <v>44771.0</v>
      </c>
      <c r="E285" s="283">
        <f t="shared" si="1"/>
        <v>3.428571429</v>
      </c>
      <c r="F285" s="285"/>
      <c r="G285" s="283">
        <f t="shared" si="2"/>
        <v>0</v>
      </c>
      <c r="H285" s="285" t="s">
        <v>672</v>
      </c>
      <c r="I285" s="285" t="s">
        <v>2553</v>
      </c>
      <c r="J285" s="346" t="s">
        <v>30</v>
      </c>
      <c r="K285" s="346" t="s">
        <v>30</v>
      </c>
      <c r="L285" s="285" t="s">
        <v>86</v>
      </c>
      <c r="M285" s="285" t="s">
        <v>86</v>
      </c>
      <c r="N285" s="285" t="s">
        <v>78</v>
      </c>
      <c r="O285" s="285"/>
      <c r="P285" s="360" t="s">
        <v>2926</v>
      </c>
    </row>
    <row r="286" ht="15.75" customHeight="1">
      <c r="A286" s="280">
        <v>296.0</v>
      </c>
      <c r="B286" s="281" t="s">
        <v>223</v>
      </c>
      <c r="C286" s="282">
        <v>44748.0</v>
      </c>
      <c r="D286" s="282">
        <v>44817.0</v>
      </c>
      <c r="E286" s="283">
        <f t="shared" si="1"/>
        <v>9.857142857</v>
      </c>
      <c r="F286" s="286"/>
      <c r="G286" s="283">
        <f t="shared" si="2"/>
        <v>0</v>
      </c>
      <c r="H286" s="285" t="s">
        <v>672</v>
      </c>
      <c r="I286" s="286"/>
      <c r="J286" s="346" t="s">
        <v>30</v>
      </c>
      <c r="K286" s="346" t="s">
        <v>30</v>
      </c>
      <c r="L286" s="346" t="s">
        <v>28</v>
      </c>
      <c r="M286" s="286" t="s">
        <v>30</v>
      </c>
      <c r="N286" s="365" t="s">
        <v>191</v>
      </c>
      <c r="O286" s="286"/>
      <c r="P286" s="360" t="s">
        <v>2927</v>
      </c>
    </row>
    <row r="287" ht="15.75" customHeight="1">
      <c r="A287" s="280">
        <v>297.0</v>
      </c>
      <c r="B287" s="281" t="s">
        <v>228</v>
      </c>
      <c r="C287" s="282">
        <v>44749.0</v>
      </c>
      <c r="D287" s="282">
        <v>44792.0</v>
      </c>
      <c r="E287" s="283">
        <f t="shared" si="1"/>
        <v>6.142857143</v>
      </c>
      <c r="F287" s="285"/>
      <c r="G287" s="283">
        <f t="shared" si="2"/>
        <v>0</v>
      </c>
      <c r="H287" s="285" t="s">
        <v>672</v>
      </c>
      <c r="I287" s="285" t="s">
        <v>2531</v>
      </c>
      <c r="J287" s="346" t="s">
        <v>30</v>
      </c>
      <c r="K287" s="346" t="s">
        <v>30</v>
      </c>
      <c r="L287" s="346" t="s">
        <v>28</v>
      </c>
      <c r="M287" s="285" t="s">
        <v>86</v>
      </c>
      <c r="N287" s="346" t="s">
        <v>28</v>
      </c>
      <c r="O287" s="285"/>
      <c r="P287" s="341" t="s">
        <v>675</v>
      </c>
    </row>
    <row r="288" ht="15.75" customHeight="1">
      <c r="A288" s="280">
        <v>298.0</v>
      </c>
      <c r="B288" s="281" t="s">
        <v>76</v>
      </c>
      <c r="C288" s="282">
        <v>44749.0</v>
      </c>
      <c r="D288" s="282">
        <v>44793.0</v>
      </c>
      <c r="E288" s="283">
        <f t="shared" si="1"/>
        <v>6.285714286</v>
      </c>
      <c r="F288" s="286"/>
      <c r="G288" s="283">
        <f t="shared" si="2"/>
        <v>0</v>
      </c>
      <c r="H288" s="285" t="s">
        <v>672</v>
      </c>
      <c r="I288" s="286"/>
      <c r="J288" s="346" t="s">
        <v>30</v>
      </c>
      <c r="K288" s="346" t="s">
        <v>30</v>
      </c>
      <c r="L288" s="365" t="s">
        <v>191</v>
      </c>
      <c r="M288" s="286" t="s">
        <v>30</v>
      </c>
      <c r="N288" s="346" t="s">
        <v>28</v>
      </c>
      <c r="O288" s="286"/>
      <c r="P288" s="341" t="s">
        <v>1166</v>
      </c>
    </row>
    <row r="289" ht="15.75" customHeight="1">
      <c r="A289" s="280">
        <v>299.0</v>
      </c>
      <c r="B289" s="281" t="s">
        <v>237</v>
      </c>
      <c r="C289" s="282">
        <v>44750.0</v>
      </c>
      <c r="D289" s="282">
        <v>44785.0</v>
      </c>
      <c r="E289" s="283">
        <f t="shared" si="1"/>
        <v>5</v>
      </c>
      <c r="F289" s="285"/>
      <c r="G289" s="283">
        <f t="shared" si="2"/>
        <v>0</v>
      </c>
      <c r="H289" s="285" t="s">
        <v>672</v>
      </c>
      <c r="I289" s="285" t="s">
        <v>2553</v>
      </c>
      <c r="J289" s="346" t="s">
        <v>30</v>
      </c>
      <c r="K289" s="346" t="s">
        <v>30</v>
      </c>
      <c r="L289" s="346" t="s">
        <v>28</v>
      </c>
      <c r="M289" s="285" t="s">
        <v>30</v>
      </c>
      <c r="N289" s="365" t="s">
        <v>191</v>
      </c>
      <c r="O289" s="285"/>
      <c r="P289" s="360" t="s">
        <v>656</v>
      </c>
    </row>
    <row r="290" ht="15.75" customHeight="1">
      <c r="A290" s="280">
        <v>300.0</v>
      </c>
      <c r="B290" s="281" t="s">
        <v>243</v>
      </c>
      <c r="C290" s="282">
        <v>44755.0</v>
      </c>
      <c r="D290" s="282">
        <v>44824.0</v>
      </c>
      <c r="E290" s="283">
        <f t="shared" si="1"/>
        <v>9.857142857</v>
      </c>
      <c r="F290" s="286"/>
      <c r="G290" s="283">
        <f t="shared" si="2"/>
        <v>0</v>
      </c>
      <c r="H290" s="285" t="s">
        <v>672</v>
      </c>
      <c r="I290" s="286"/>
      <c r="J290" s="346" t="s">
        <v>30</v>
      </c>
      <c r="K290" s="346" t="s">
        <v>30</v>
      </c>
      <c r="L290" s="346" t="s">
        <v>28</v>
      </c>
      <c r="M290" s="286" t="s">
        <v>30</v>
      </c>
      <c r="N290" s="365" t="s">
        <v>191</v>
      </c>
      <c r="O290" s="286"/>
      <c r="P290" s="341" t="s">
        <v>1170</v>
      </c>
    </row>
    <row r="291" ht="15.75" customHeight="1">
      <c r="A291" s="280">
        <v>301.0</v>
      </c>
      <c r="B291" s="281" t="s">
        <v>249</v>
      </c>
      <c r="C291" s="282">
        <v>44755.0</v>
      </c>
      <c r="D291" s="282">
        <v>44825.0</v>
      </c>
      <c r="E291" s="283">
        <f t="shared" si="1"/>
        <v>10</v>
      </c>
      <c r="F291" s="285"/>
      <c r="G291" s="283">
        <f t="shared" si="2"/>
        <v>0</v>
      </c>
      <c r="H291" s="285" t="s">
        <v>672</v>
      </c>
      <c r="I291" s="285"/>
      <c r="J291" s="346" t="s">
        <v>30</v>
      </c>
      <c r="K291" s="346" t="s">
        <v>30</v>
      </c>
      <c r="L291" s="346" t="s">
        <v>28</v>
      </c>
      <c r="M291" s="285" t="s">
        <v>30</v>
      </c>
      <c r="N291" s="365" t="s">
        <v>191</v>
      </c>
      <c r="O291" s="285"/>
      <c r="P291" s="341" t="s">
        <v>1173</v>
      </c>
    </row>
    <row r="292" ht="15.75" customHeight="1">
      <c r="A292" s="280">
        <v>302.0</v>
      </c>
      <c r="B292" s="281" t="s">
        <v>256</v>
      </c>
      <c r="C292" s="282">
        <v>44756.0</v>
      </c>
      <c r="D292" s="282">
        <v>44848.0</v>
      </c>
      <c r="E292" s="283">
        <f t="shared" si="1"/>
        <v>13.14285714</v>
      </c>
      <c r="F292" s="286"/>
      <c r="G292" s="283">
        <f t="shared" si="2"/>
        <v>0</v>
      </c>
      <c r="H292" s="285" t="s">
        <v>672</v>
      </c>
      <c r="I292" s="286"/>
      <c r="J292" s="346" t="s">
        <v>30</v>
      </c>
      <c r="K292" s="346" t="s">
        <v>30</v>
      </c>
      <c r="L292" s="365" t="s">
        <v>191</v>
      </c>
      <c r="M292" s="286" t="s">
        <v>30</v>
      </c>
      <c r="N292" s="365" t="s">
        <v>191</v>
      </c>
      <c r="O292" s="286"/>
      <c r="P292" s="341" t="s">
        <v>1176</v>
      </c>
    </row>
    <row r="293" ht="15.75" customHeight="1">
      <c r="A293" s="280">
        <v>303.0</v>
      </c>
      <c r="B293" s="281" t="s">
        <v>261</v>
      </c>
      <c r="C293" s="282">
        <v>44760.0</v>
      </c>
      <c r="D293" s="282">
        <v>44790.0</v>
      </c>
      <c r="E293" s="283">
        <f t="shared" si="1"/>
        <v>4.285714286</v>
      </c>
      <c r="F293" s="285"/>
      <c r="G293" s="283">
        <f t="shared" si="2"/>
        <v>0</v>
      </c>
      <c r="H293" s="285" t="s">
        <v>672</v>
      </c>
      <c r="I293" s="285"/>
      <c r="J293" s="346" t="s">
        <v>30</v>
      </c>
      <c r="K293" s="346" t="s">
        <v>30</v>
      </c>
      <c r="L293" s="346" t="s">
        <v>28</v>
      </c>
      <c r="M293" s="285" t="s">
        <v>30</v>
      </c>
      <c r="N293" s="346" t="s">
        <v>28</v>
      </c>
      <c r="O293" s="285"/>
      <c r="P293" s="341" t="s">
        <v>1178</v>
      </c>
    </row>
    <row r="294" ht="15.75" customHeight="1">
      <c r="A294" s="280">
        <v>304.0</v>
      </c>
      <c r="B294" s="281" t="s">
        <v>266</v>
      </c>
      <c r="C294" s="282">
        <v>44762.0</v>
      </c>
      <c r="D294" s="282">
        <v>44804.0</v>
      </c>
      <c r="E294" s="283">
        <f t="shared" si="1"/>
        <v>6</v>
      </c>
      <c r="F294" s="286"/>
      <c r="G294" s="283">
        <f t="shared" si="2"/>
        <v>0</v>
      </c>
      <c r="H294" s="285" t="s">
        <v>672</v>
      </c>
      <c r="I294" s="286"/>
      <c r="J294" s="346" t="s">
        <v>30</v>
      </c>
      <c r="K294" s="346" t="s">
        <v>30</v>
      </c>
      <c r="L294" s="346" t="s">
        <v>28</v>
      </c>
      <c r="M294" s="286" t="s">
        <v>30</v>
      </c>
      <c r="N294" s="365" t="s">
        <v>191</v>
      </c>
      <c r="O294" s="286"/>
      <c r="P294" s="341" t="s">
        <v>675</v>
      </c>
    </row>
    <row r="295" ht="15.75" customHeight="1">
      <c r="A295" s="280">
        <v>305.0</v>
      </c>
      <c r="B295" s="281" t="s">
        <v>274</v>
      </c>
      <c r="C295" s="282">
        <v>44764.0</v>
      </c>
      <c r="D295" s="282">
        <v>44820.0</v>
      </c>
      <c r="E295" s="283">
        <f t="shared" si="1"/>
        <v>8</v>
      </c>
      <c r="F295" s="285"/>
      <c r="G295" s="283">
        <f t="shared" si="2"/>
        <v>0</v>
      </c>
      <c r="H295" s="285" t="s">
        <v>672</v>
      </c>
      <c r="I295" s="285"/>
      <c r="J295" s="346" t="s">
        <v>30</v>
      </c>
      <c r="K295" s="346" t="s">
        <v>30</v>
      </c>
      <c r="L295" s="365" t="s">
        <v>191</v>
      </c>
      <c r="M295" s="285" t="s">
        <v>30</v>
      </c>
      <c r="N295" s="365" t="s">
        <v>191</v>
      </c>
      <c r="O295" s="285"/>
      <c r="P295" s="341" t="s">
        <v>743</v>
      </c>
    </row>
    <row r="296" ht="15.75" customHeight="1">
      <c r="A296" s="280">
        <v>306.0</v>
      </c>
      <c r="B296" s="281" t="s">
        <v>282</v>
      </c>
      <c r="C296" s="282">
        <v>44764.0</v>
      </c>
      <c r="D296" s="282">
        <v>44816.0</v>
      </c>
      <c r="E296" s="283">
        <f t="shared" si="1"/>
        <v>7.428571429</v>
      </c>
      <c r="F296" s="286"/>
      <c r="G296" s="283">
        <f t="shared" si="2"/>
        <v>0</v>
      </c>
      <c r="H296" s="285" t="s">
        <v>672</v>
      </c>
      <c r="I296" s="286"/>
      <c r="J296" s="346" t="s">
        <v>30</v>
      </c>
      <c r="K296" s="346" t="s">
        <v>30</v>
      </c>
      <c r="L296" s="346" t="s">
        <v>28</v>
      </c>
      <c r="M296" s="286" t="s">
        <v>30</v>
      </c>
      <c r="N296" s="346" t="s">
        <v>28</v>
      </c>
      <c r="O296" s="286"/>
      <c r="P296" s="341" t="s">
        <v>743</v>
      </c>
    </row>
    <row r="297" ht="15.75" customHeight="1">
      <c r="A297" s="280">
        <v>307.0</v>
      </c>
      <c r="B297" s="281" t="s">
        <v>283</v>
      </c>
      <c r="C297" s="282">
        <v>44765.0</v>
      </c>
      <c r="D297" s="282">
        <v>44772.0</v>
      </c>
      <c r="E297" s="283">
        <f t="shared" si="1"/>
        <v>1</v>
      </c>
      <c r="F297" s="285"/>
      <c r="G297" s="283">
        <f t="shared" si="2"/>
        <v>0</v>
      </c>
      <c r="H297" s="285" t="s">
        <v>672</v>
      </c>
      <c r="I297" s="285"/>
      <c r="J297" s="346" t="s">
        <v>30</v>
      </c>
      <c r="K297" s="346" t="s">
        <v>30</v>
      </c>
      <c r="L297" s="346" t="s">
        <v>28</v>
      </c>
      <c r="M297" s="285" t="s">
        <v>86</v>
      </c>
      <c r="N297" s="285" t="s">
        <v>78</v>
      </c>
      <c r="O297" s="285"/>
      <c r="P297" s="341" t="s">
        <v>675</v>
      </c>
    </row>
    <row r="298" ht="15.75" customHeight="1">
      <c r="A298" s="280">
        <v>308.0</v>
      </c>
      <c r="B298" s="281" t="s">
        <v>285</v>
      </c>
      <c r="C298" s="282">
        <v>44767.0</v>
      </c>
      <c r="D298" s="282">
        <v>44826.0</v>
      </c>
      <c r="E298" s="283">
        <f t="shared" si="1"/>
        <v>8.428571429</v>
      </c>
      <c r="F298" s="377"/>
      <c r="G298" s="283">
        <f t="shared" si="2"/>
        <v>0</v>
      </c>
      <c r="H298" s="285" t="s">
        <v>672</v>
      </c>
      <c r="I298" s="377"/>
      <c r="J298" s="346" t="s">
        <v>30</v>
      </c>
      <c r="K298" s="346" t="s">
        <v>30</v>
      </c>
      <c r="L298" s="346" t="s">
        <v>28</v>
      </c>
      <c r="M298" s="377" t="s">
        <v>30</v>
      </c>
      <c r="N298" s="365" t="s">
        <v>191</v>
      </c>
      <c r="O298" s="377"/>
      <c r="P298" s="341" t="s">
        <v>675</v>
      </c>
    </row>
    <row r="299" ht="15.75" customHeight="1">
      <c r="A299" s="84"/>
      <c r="B299" s="84"/>
    </row>
    <row r="300" ht="15.75" customHeight="1">
      <c r="A300" s="84"/>
      <c r="B300" s="84"/>
    </row>
    <row r="301" ht="15.75" customHeight="1">
      <c r="A301" s="84"/>
      <c r="B301" s="84"/>
    </row>
    <row r="302" ht="15.75" customHeight="1">
      <c r="A302" s="84"/>
      <c r="B302" s="84"/>
    </row>
    <row r="303" ht="15.75" customHeight="1">
      <c r="A303" s="84"/>
      <c r="B303" s="84"/>
    </row>
    <row r="304" ht="15.75" customHeight="1">
      <c r="A304" s="84"/>
      <c r="B304" s="84"/>
    </row>
    <row r="305" ht="15.75" customHeight="1">
      <c r="A305" s="84"/>
      <c r="B305" s="84"/>
    </row>
    <row r="306" ht="15.75" customHeight="1">
      <c r="A306" s="84"/>
      <c r="B306" s="84"/>
    </row>
    <row r="307" ht="15.75" customHeight="1">
      <c r="A307" s="84"/>
      <c r="B307" s="84"/>
    </row>
    <row r="308" ht="15.75" customHeight="1">
      <c r="A308" s="84"/>
      <c r="B308" s="84"/>
    </row>
    <row r="309" ht="15.75" customHeight="1">
      <c r="A309" s="84"/>
      <c r="B309" s="84"/>
    </row>
    <row r="310" ht="15.75" customHeight="1">
      <c r="A310" s="84"/>
      <c r="B310" s="84"/>
    </row>
    <row r="311" ht="15.75" customHeight="1">
      <c r="A311" s="84"/>
      <c r="B311" s="84"/>
    </row>
    <row r="312" ht="15.75" customHeight="1">
      <c r="A312" s="84"/>
      <c r="B312" s="84"/>
    </row>
    <row r="313" ht="15.75" customHeight="1">
      <c r="A313" s="84"/>
      <c r="B313" s="84"/>
    </row>
    <row r="314" ht="15.75" customHeight="1">
      <c r="A314" s="84"/>
      <c r="B314" s="84"/>
    </row>
    <row r="315" ht="15.75" customHeight="1">
      <c r="A315" s="84"/>
      <c r="B315" s="84"/>
    </row>
    <row r="316" ht="15.75" customHeight="1">
      <c r="A316" s="84"/>
      <c r="B316" s="84"/>
    </row>
    <row r="317" ht="15.75" customHeight="1">
      <c r="A317" s="84"/>
      <c r="B317" s="84"/>
    </row>
    <row r="318" ht="15.75" customHeight="1">
      <c r="A318" s="84"/>
      <c r="B318" s="84"/>
    </row>
    <row r="319" ht="15.75" customHeight="1">
      <c r="A319" s="84"/>
      <c r="B319" s="84"/>
    </row>
    <row r="320" ht="15.75" customHeight="1">
      <c r="A320" s="84"/>
      <c r="B320" s="84"/>
    </row>
    <row r="321" ht="15.75" customHeight="1">
      <c r="A321" s="84"/>
      <c r="B321" s="84"/>
    </row>
    <row r="322" ht="15.75" customHeight="1">
      <c r="A322" s="84"/>
      <c r="B322" s="84"/>
    </row>
    <row r="323" ht="15.75" customHeight="1">
      <c r="A323" s="84"/>
      <c r="B323" s="84"/>
    </row>
    <row r="324" ht="15.75" customHeight="1">
      <c r="A324" s="84"/>
      <c r="B324" s="84"/>
    </row>
    <row r="325" ht="15.75" customHeight="1">
      <c r="A325" s="84"/>
      <c r="B325" s="84"/>
    </row>
    <row r="326" ht="15.75" customHeight="1">
      <c r="A326" s="84"/>
      <c r="B326" s="84"/>
    </row>
    <row r="327" ht="15.75" customHeight="1">
      <c r="A327" s="84"/>
      <c r="B327" s="84"/>
    </row>
    <row r="328" ht="15.75" customHeight="1">
      <c r="A328" s="84"/>
      <c r="B328" s="84"/>
    </row>
    <row r="329" ht="15.75" customHeight="1">
      <c r="A329" s="84"/>
      <c r="B329" s="84"/>
    </row>
    <row r="330" ht="15.75" customHeight="1">
      <c r="A330" s="84"/>
      <c r="B330" s="84"/>
    </row>
    <row r="331" ht="15.75" customHeight="1">
      <c r="A331" s="84"/>
      <c r="B331" s="84"/>
    </row>
    <row r="332" ht="15.75" customHeight="1">
      <c r="A332" s="84"/>
      <c r="B332" s="84"/>
    </row>
    <row r="333" ht="15.75" customHeight="1">
      <c r="A333" s="84"/>
      <c r="B333" s="84"/>
    </row>
    <row r="334" ht="15.75" customHeight="1">
      <c r="A334" s="84"/>
      <c r="B334" s="84"/>
    </row>
    <row r="335" ht="15.75" customHeight="1">
      <c r="A335" s="84"/>
      <c r="B335" s="84"/>
    </row>
    <row r="336" ht="15.75" customHeight="1">
      <c r="A336" s="84"/>
      <c r="B336" s="84"/>
    </row>
    <row r="337" ht="15.75" customHeight="1">
      <c r="A337" s="84"/>
      <c r="B337" s="84"/>
    </row>
    <row r="338" ht="15.75" customHeight="1">
      <c r="A338" s="84"/>
      <c r="B338" s="84"/>
    </row>
    <row r="339" ht="15.75" customHeight="1">
      <c r="A339" s="84"/>
      <c r="B339" s="84"/>
    </row>
    <row r="340" ht="15.75" customHeight="1">
      <c r="A340" s="84"/>
      <c r="B340" s="84"/>
    </row>
    <row r="341" ht="15.75" customHeight="1">
      <c r="A341" s="84"/>
      <c r="B341" s="84"/>
    </row>
    <row r="342" ht="15.75" customHeight="1">
      <c r="A342" s="84"/>
      <c r="B342" s="84"/>
    </row>
    <row r="343" ht="15.75" customHeight="1">
      <c r="A343" s="84"/>
      <c r="B343" s="84"/>
    </row>
    <row r="344" ht="15.75" customHeight="1">
      <c r="A344" s="84"/>
      <c r="B344" s="84"/>
    </row>
    <row r="345" ht="15.75" customHeight="1">
      <c r="A345" s="84"/>
      <c r="B345" s="84"/>
    </row>
    <row r="346" ht="15.75" customHeight="1">
      <c r="A346" s="84"/>
      <c r="B346" s="84"/>
    </row>
    <row r="347" ht="15.75" customHeight="1">
      <c r="A347" s="84"/>
      <c r="B347" s="84"/>
    </row>
    <row r="348" ht="15.75" customHeight="1">
      <c r="A348" s="84"/>
      <c r="B348" s="84"/>
    </row>
    <row r="349" ht="15.75" customHeight="1">
      <c r="A349" s="84"/>
      <c r="B349" s="84"/>
    </row>
    <row r="350" ht="15.75" customHeight="1">
      <c r="A350" s="84"/>
      <c r="B350" s="84"/>
    </row>
    <row r="351" ht="15.75" customHeight="1">
      <c r="A351" s="84"/>
      <c r="B351" s="84"/>
    </row>
    <row r="352" ht="15.75" customHeight="1">
      <c r="A352" s="84"/>
      <c r="B352" s="84"/>
    </row>
    <row r="353" ht="15.75" customHeight="1">
      <c r="A353" s="84"/>
      <c r="B353" s="84"/>
    </row>
    <row r="354" ht="15.75" customHeight="1">
      <c r="A354" s="84"/>
      <c r="B354" s="84"/>
    </row>
    <row r="355" ht="15.75" customHeight="1">
      <c r="A355" s="84"/>
      <c r="B355" s="84"/>
    </row>
    <row r="356" ht="15.75" customHeight="1">
      <c r="A356" s="84"/>
      <c r="B356" s="84"/>
    </row>
    <row r="357" ht="15.75" customHeight="1">
      <c r="A357" s="84"/>
      <c r="B357" s="84"/>
    </row>
    <row r="358" ht="15.75" customHeight="1">
      <c r="A358" s="84"/>
      <c r="B358" s="84"/>
    </row>
    <row r="359" ht="15.75" customHeight="1">
      <c r="A359" s="84"/>
      <c r="B359" s="84"/>
    </row>
    <row r="360" ht="15.75" customHeight="1">
      <c r="A360" s="84"/>
      <c r="B360" s="84"/>
    </row>
    <row r="361" ht="15.75" customHeight="1">
      <c r="A361" s="84"/>
      <c r="B361" s="84"/>
    </row>
    <row r="362" ht="15.75" customHeight="1">
      <c r="A362" s="84"/>
      <c r="B362" s="84"/>
    </row>
    <row r="363" ht="15.75" customHeight="1">
      <c r="A363" s="84"/>
      <c r="B363" s="84"/>
    </row>
    <row r="364" ht="15.75" customHeight="1">
      <c r="A364" s="84"/>
      <c r="B364" s="84"/>
    </row>
    <row r="365" ht="15.75" customHeight="1">
      <c r="A365" s="84"/>
      <c r="B365" s="84"/>
    </row>
    <row r="366" ht="15.75" customHeight="1">
      <c r="A366" s="84"/>
      <c r="B366" s="84"/>
    </row>
    <row r="367" ht="15.75" customHeight="1">
      <c r="A367" s="84"/>
      <c r="B367" s="84"/>
    </row>
    <row r="368" ht="15.75" customHeight="1">
      <c r="A368" s="84"/>
      <c r="B368" s="84"/>
    </row>
    <row r="369" ht="15.75" customHeight="1">
      <c r="A369" s="84"/>
      <c r="B369" s="84"/>
    </row>
    <row r="370" ht="15.75" customHeight="1">
      <c r="A370" s="84"/>
      <c r="B370" s="84"/>
    </row>
    <row r="371" ht="15.75" customHeight="1">
      <c r="A371" s="84"/>
      <c r="B371" s="84"/>
    </row>
    <row r="372" ht="15.75" customHeight="1">
      <c r="A372" s="84"/>
      <c r="B372" s="84"/>
    </row>
    <row r="373" ht="15.75" customHeight="1">
      <c r="A373" s="84"/>
      <c r="B373" s="84"/>
    </row>
    <row r="374" ht="15.75" customHeight="1">
      <c r="A374" s="84"/>
      <c r="B374" s="84"/>
    </row>
    <row r="375" ht="15.75" customHeight="1">
      <c r="A375" s="84"/>
      <c r="B375" s="84"/>
    </row>
    <row r="376" ht="15.75" customHeight="1">
      <c r="A376" s="84"/>
      <c r="B376" s="84"/>
    </row>
    <row r="377" ht="15.75" customHeight="1">
      <c r="A377" s="84"/>
      <c r="B377" s="84"/>
    </row>
    <row r="378" ht="15.75" customHeight="1">
      <c r="A378" s="84"/>
      <c r="B378" s="84"/>
    </row>
    <row r="379" ht="15.75" customHeight="1">
      <c r="A379" s="84"/>
      <c r="B379" s="84"/>
    </row>
    <row r="380" ht="15.75" customHeight="1">
      <c r="A380" s="84"/>
      <c r="B380" s="84"/>
    </row>
    <row r="381" ht="15.75" customHeight="1">
      <c r="A381" s="84"/>
      <c r="B381" s="84"/>
    </row>
    <row r="382" ht="15.75" customHeight="1">
      <c r="A382" s="84"/>
      <c r="B382" s="84"/>
    </row>
    <row r="383" ht="15.75" customHeight="1">
      <c r="A383" s="84"/>
      <c r="B383" s="84"/>
    </row>
    <row r="384" ht="15.75" customHeight="1">
      <c r="A384" s="84"/>
      <c r="B384" s="84"/>
    </row>
    <row r="385" ht="15.75" customHeight="1">
      <c r="A385" s="84"/>
      <c r="B385" s="84"/>
    </row>
    <row r="386" ht="15.75" customHeight="1">
      <c r="A386" s="84"/>
      <c r="B386" s="84"/>
    </row>
    <row r="387" ht="15.75" customHeight="1">
      <c r="A387" s="84"/>
      <c r="B387" s="84"/>
    </row>
    <row r="388" ht="15.75" customHeight="1">
      <c r="A388" s="84"/>
      <c r="B388" s="84"/>
    </row>
    <row r="389" ht="15.75" customHeight="1">
      <c r="A389" s="84"/>
      <c r="B389" s="84"/>
    </row>
    <row r="390" ht="15.75" customHeight="1">
      <c r="A390" s="84"/>
      <c r="B390" s="84"/>
    </row>
    <row r="391" ht="15.75" customHeight="1">
      <c r="A391" s="84"/>
      <c r="B391" s="84"/>
    </row>
    <row r="392" ht="15.75" customHeight="1">
      <c r="A392" s="84"/>
      <c r="B392" s="84"/>
    </row>
    <row r="393" ht="15.75" customHeight="1">
      <c r="A393" s="84"/>
      <c r="B393" s="84"/>
    </row>
    <row r="394" ht="15.75" customHeight="1">
      <c r="A394" s="84"/>
      <c r="B394" s="84"/>
    </row>
    <row r="395" ht="15.75" customHeight="1">
      <c r="A395" s="84"/>
      <c r="B395" s="84"/>
    </row>
    <row r="396" ht="15.75" customHeight="1">
      <c r="A396" s="84"/>
      <c r="B396" s="84"/>
    </row>
    <row r="397" ht="15.75" customHeight="1">
      <c r="A397" s="84"/>
      <c r="B397" s="84"/>
    </row>
    <row r="398" ht="15.75" customHeight="1">
      <c r="A398" s="84"/>
      <c r="B398" s="84"/>
    </row>
    <row r="399" ht="15.75" customHeight="1">
      <c r="A399" s="84"/>
      <c r="B399" s="84"/>
    </row>
    <row r="400" ht="15.75" customHeight="1">
      <c r="A400" s="84"/>
      <c r="B400" s="84"/>
    </row>
    <row r="401" ht="15.75" customHeight="1">
      <c r="A401" s="84"/>
      <c r="B401" s="84"/>
    </row>
    <row r="402" ht="15.75" customHeight="1">
      <c r="A402" s="84"/>
      <c r="B402" s="84"/>
    </row>
    <row r="403" ht="15.75" customHeight="1">
      <c r="A403" s="84"/>
      <c r="B403" s="84"/>
    </row>
    <row r="404" ht="15.75" customHeight="1">
      <c r="A404" s="84"/>
      <c r="B404" s="84"/>
    </row>
    <row r="405" ht="15.75" customHeight="1">
      <c r="A405" s="84"/>
      <c r="B405" s="84"/>
    </row>
    <row r="406" ht="15.75" customHeight="1">
      <c r="A406" s="84"/>
      <c r="B406" s="84"/>
    </row>
    <row r="407" ht="15.75" customHeight="1">
      <c r="A407" s="84"/>
      <c r="B407" s="84"/>
    </row>
    <row r="408" ht="15.75" customHeight="1">
      <c r="A408" s="84"/>
      <c r="B408" s="84"/>
    </row>
    <row r="409" ht="15.75" customHeight="1">
      <c r="A409" s="84"/>
      <c r="B409" s="84"/>
    </row>
    <row r="410" ht="15.75" customHeight="1">
      <c r="A410" s="84"/>
      <c r="B410" s="84"/>
    </row>
    <row r="411" ht="15.75" customHeight="1">
      <c r="A411" s="84"/>
      <c r="B411" s="84"/>
    </row>
    <row r="412" ht="15.75" customHeight="1">
      <c r="A412" s="84"/>
      <c r="B412" s="84"/>
    </row>
    <row r="413" ht="15.75" customHeight="1">
      <c r="A413" s="84"/>
      <c r="B413" s="84"/>
    </row>
    <row r="414" ht="15.75" customHeight="1">
      <c r="A414" s="84"/>
      <c r="B414" s="84"/>
    </row>
    <row r="415" ht="15.75" customHeight="1">
      <c r="A415" s="84"/>
      <c r="B415" s="84"/>
    </row>
    <row r="416" ht="15.75" customHeight="1">
      <c r="A416" s="84"/>
      <c r="B416" s="84"/>
    </row>
    <row r="417" ht="15.75" customHeight="1">
      <c r="A417" s="84"/>
      <c r="B417" s="84"/>
    </row>
    <row r="418" ht="15.75" customHeight="1">
      <c r="A418" s="84"/>
      <c r="B418" s="84"/>
    </row>
    <row r="419" ht="15.75" customHeight="1">
      <c r="A419" s="84"/>
      <c r="B419" s="84"/>
    </row>
    <row r="420" ht="15.75" customHeight="1">
      <c r="A420" s="84"/>
      <c r="B420" s="84"/>
    </row>
    <row r="421" ht="15.75" customHeight="1">
      <c r="A421" s="84"/>
      <c r="B421" s="84"/>
    </row>
    <row r="422" ht="15.75" customHeight="1">
      <c r="A422" s="84"/>
      <c r="B422" s="84"/>
    </row>
    <row r="423" ht="15.75" customHeight="1">
      <c r="A423" s="84"/>
      <c r="B423" s="84"/>
    </row>
    <row r="424" ht="15.75" customHeight="1">
      <c r="A424" s="84"/>
      <c r="B424" s="84"/>
    </row>
    <row r="425" ht="15.75" customHeight="1">
      <c r="A425" s="84"/>
      <c r="B425" s="84"/>
    </row>
    <row r="426" ht="15.75" customHeight="1">
      <c r="A426" s="84"/>
      <c r="B426" s="84"/>
    </row>
    <row r="427" ht="15.75" customHeight="1">
      <c r="A427" s="84"/>
      <c r="B427" s="84"/>
    </row>
    <row r="428" ht="15.75" customHeight="1">
      <c r="A428" s="84"/>
      <c r="B428" s="84"/>
    </row>
    <row r="429" ht="15.75" customHeight="1">
      <c r="A429" s="84"/>
      <c r="B429" s="84"/>
    </row>
    <row r="430" ht="15.75" customHeight="1">
      <c r="A430" s="84"/>
      <c r="B430" s="84"/>
    </row>
    <row r="431" ht="15.75" customHeight="1">
      <c r="A431" s="84"/>
      <c r="B431" s="84"/>
    </row>
    <row r="432" ht="15.75" customHeight="1">
      <c r="A432" s="84"/>
      <c r="B432" s="84"/>
    </row>
    <row r="433" ht="15.75" customHeight="1">
      <c r="A433" s="84"/>
      <c r="B433" s="84"/>
    </row>
    <row r="434" ht="15.75" customHeight="1">
      <c r="A434" s="84"/>
      <c r="B434" s="84"/>
    </row>
    <row r="435" ht="15.75" customHeight="1">
      <c r="A435" s="84"/>
      <c r="B435" s="84"/>
    </row>
    <row r="436" ht="15.75" customHeight="1">
      <c r="A436" s="84"/>
      <c r="B436" s="84"/>
    </row>
    <row r="437" ht="15.75" customHeight="1">
      <c r="A437" s="84"/>
      <c r="B437" s="84"/>
    </row>
    <row r="438" ht="15.75" customHeight="1">
      <c r="A438" s="84"/>
      <c r="B438" s="84"/>
    </row>
    <row r="439" ht="15.75" customHeight="1">
      <c r="A439" s="84"/>
      <c r="B439" s="84"/>
    </row>
    <row r="440" ht="15.75" customHeight="1">
      <c r="A440" s="84"/>
      <c r="B440" s="84"/>
    </row>
    <row r="441" ht="15.75" customHeight="1">
      <c r="A441" s="84"/>
      <c r="B441" s="84"/>
    </row>
    <row r="442" ht="15.75" customHeight="1">
      <c r="A442" s="84"/>
      <c r="B442" s="84"/>
    </row>
    <row r="443" ht="15.75" customHeight="1">
      <c r="A443" s="84"/>
      <c r="B443" s="84"/>
    </row>
    <row r="444" ht="15.75" customHeight="1">
      <c r="A444" s="84"/>
      <c r="B444" s="84"/>
    </row>
    <row r="445" ht="15.75" customHeight="1">
      <c r="A445" s="84"/>
      <c r="B445" s="84"/>
    </row>
    <row r="446" ht="15.75" customHeight="1">
      <c r="A446" s="84"/>
      <c r="B446" s="84"/>
    </row>
    <row r="447" ht="15.75" customHeight="1">
      <c r="A447" s="84"/>
      <c r="B447" s="84"/>
    </row>
    <row r="448" ht="15.75" customHeight="1">
      <c r="A448" s="84"/>
      <c r="B448" s="84"/>
    </row>
    <row r="449" ht="15.75" customHeight="1">
      <c r="A449" s="84"/>
      <c r="B449" s="84"/>
    </row>
    <row r="450" ht="15.75" customHeight="1">
      <c r="A450" s="84"/>
      <c r="B450" s="84"/>
    </row>
    <row r="451" ht="15.75" customHeight="1">
      <c r="A451" s="84"/>
      <c r="B451" s="84"/>
    </row>
    <row r="452" ht="15.75" customHeight="1">
      <c r="A452" s="84"/>
      <c r="B452" s="84"/>
    </row>
    <row r="453" ht="15.75" customHeight="1">
      <c r="A453" s="84"/>
      <c r="B453" s="84"/>
    </row>
    <row r="454" ht="15.75" customHeight="1">
      <c r="A454" s="84"/>
      <c r="B454" s="84"/>
    </row>
    <row r="455" ht="15.75" customHeight="1">
      <c r="A455" s="84"/>
      <c r="B455" s="84"/>
    </row>
    <row r="456" ht="15.75" customHeight="1">
      <c r="A456" s="84"/>
      <c r="B456" s="84"/>
    </row>
    <row r="457" ht="15.75" customHeight="1">
      <c r="A457" s="84"/>
      <c r="B457" s="84"/>
    </row>
    <row r="458" ht="15.75" customHeight="1">
      <c r="A458" s="84"/>
      <c r="B458" s="84"/>
    </row>
    <row r="459" ht="15.75" customHeight="1">
      <c r="A459" s="84"/>
      <c r="B459" s="84"/>
    </row>
    <row r="460" ht="15.75" customHeight="1">
      <c r="A460" s="84"/>
      <c r="B460" s="84"/>
    </row>
    <row r="461" ht="15.75" customHeight="1">
      <c r="A461" s="84"/>
      <c r="B461" s="84"/>
    </row>
    <row r="462" ht="15.75" customHeight="1">
      <c r="A462" s="84"/>
      <c r="B462" s="84"/>
    </row>
    <row r="463" ht="15.75" customHeight="1">
      <c r="A463" s="84"/>
      <c r="B463" s="84"/>
    </row>
    <row r="464" ht="15.75" customHeight="1">
      <c r="A464" s="84"/>
      <c r="B464" s="84"/>
    </row>
    <row r="465" ht="15.75" customHeight="1">
      <c r="A465" s="84"/>
      <c r="B465" s="84"/>
    </row>
    <row r="466" ht="15.75" customHeight="1">
      <c r="A466" s="84"/>
      <c r="B466" s="84"/>
    </row>
    <row r="467" ht="15.75" customHeight="1">
      <c r="A467" s="84"/>
      <c r="B467" s="84"/>
    </row>
    <row r="468" ht="15.75" customHeight="1">
      <c r="A468" s="84"/>
      <c r="B468" s="84"/>
    </row>
    <row r="469" ht="15.75" customHeight="1">
      <c r="A469" s="84"/>
      <c r="B469" s="84"/>
    </row>
    <row r="470" ht="15.75" customHeight="1">
      <c r="A470" s="84"/>
      <c r="B470" s="84"/>
    </row>
    <row r="471" ht="15.75" customHeight="1">
      <c r="A471" s="84"/>
      <c r="B471" s="84"/>
    </row>
    <row r="472" ht="15.75" customHeight="1">
      <c r="A472" s="84"/>
      <c r="B472" s="84"/>
    </row>
    <row r="473" ht="15.75" customHeight="1">
      <c r="A473" s="84"/>
      <c r="B473" s="84"/>
    </row>
    <row r="474" ht="15.75" customHeight="1">
      <c r="A474" s="84"/>
      <c r="B474" s="84"/>
    </row>
    <row r="475" ht="15.75" customHeight="1">
      <c r="A475" s="84"/>
      <c r="B475" s="84"/>
    </row>
    <row r="476" ht="15.75" customHeight="1">
      <c r="A476" s="84"/>
      <c r="B476" s="84"/>
    </row>
    <row r="477" ht="15.75" customHeight="1">
      <c r="A477" s="84"/>
      <c r="B477" s="84"/>
    </row>
    <row r="478" ht="15.75" customHeight="1">
      <c r="A478" s="84"/>
      <c r="B478" s="84"/>
    </row>
    <row r="479" ht="15.75" customHeight="1">
      <c r="A479" s="84"/>
      <c r="B479" s="84"/>
    </row>
    <row r="480" ht="15.75" customHeight="1">
      <c r="A480" s="84"/>
      <c r="B480" s="84"/>
    </row>
    <row r="481" ht="15.75" customHeight="1">
      <c r="A481" s="84"/>
      <c r="B481" s="84"/>
    </row>
    <row r="482" ht="15.75" customHeight="1">
      <c r="A482" s="84"/>
      <c r="B482" s="84"/>
    </row>
    <row r="483" ht="15.75" customHeight="1">
      <c r="A483" s="84"/>
      <c r="B483" s="84"/>
    </row>
    <row r="484" ht="15.75" customHeight="1">
      <c r="A484" s="84"/>
      <c r="B484" s="84"/>
    </row>
    <row r="485" ht="15.75" customHeight="1">
      <c r="A485" s="84"/>
      <c r="B485" s="84"/>
    </row>
    <row r="486" ht="15.75" customHeight="1">
      <c r="A486" s="84"/>
      <c r="B486" s="84"/>
    </row>
    <row r="487" ht="15.75" customHeight="1">
      <c r="A487" s="84"/>
      <c r="B487" s="84"/>
    </row>
    <row r="488" ht="15.75" customHeight="1">
      <c r="A488" s="84"/>
      <c r="B488" s="84"/>
    </row>
    <row r="489" ht="15.75" customHeight="1">
      <c r="A489" s="84"/>
      <c r="B489" s="84"/>
    </row>
    <row r="490" ht="15.75" customHeight="1">
      <c r="A490" s="84"/>
      <c r="B490" s="84"/>
    </row>
    <row r="491" ht="15.75" customHeight="1">
      <c r="A491" s="84"/>
      <c r="B491" s="84"/>
    </row>
    <row r="492" ht="15.75" customHeight="1">
      <c r="A492" s="84"/>
      <c r="B492" s="84"/>
    </row>
    <row r="493" ht="15.75" customHeight="1">
      <c r="A493" s="84"/>
      <c r="B493" s="84"/>
    </row>
    <row r="494" ht="15.75" customHeight="1">
      <c r="A494" s="84"/>
      <c r="B494" s="84"/>
    </row>
    <row r="495" ht="15.75" customHeight="1">
      <c r="A495" s="84"/>
      <c r="B495" s="84"/>
    </row>
    <row r="496" ht="15.75" customHeight="1">
      <c r="A496" s="84"/>
      <c r="B496" s="84"/>
    </row>
    <row r="497" ht="15.75" customHeight="1">
      <c r="A497" s="84"/>
      <c r="B497" s="84"/>
    </row>
    <row r="498" ht="15.75" customHeight="1">
      <c r="A498" s="84"/>
      <c r="B498" s="84"/>
    </row>
    <row r="499" ht="15.75" customHeight="1">
      <c r="A499" s="84"/>
      <c r="B499" s="84"/>
    </row>
    <row r="500" ht="15.75" customHeight="1">
      <c r="A500" s="84"/>
      <c r="B500" s="84"/>
    </row>
    <row r="501" ht="15.75" customHeight="1">
      <c r="A501" s="84"/>
      <c r="B501" s="84"/>
    </row>
    <row r="502" ht="15.75" customHeight="1">
      <c r="A502" s="84"/>
      <c r="B502" s="84"/>
    </row>
    <row r="503" ht="15.75" customHeight="1">
      <c r="A503" s="84"/>
      <c r="B503" s="84"/>
    </row>
    <row r="504" ht="15.75" customHeight="1">
      <c r="A504" s="84"/>
      <c r="B504" s="84"/>
    </row>
    <row r="505" ht="15.75" customHeight="1">
      <c r="A505" s="84"/>
      <c r="B505" s="84"/>
    </row>
    <row r="506" ht="15.75" customHeight="1">
      <c r="A506" s="84"/>
      <c r="B506" s="84"/>
    </row>
    <row r="507" ht="15.75" customHeight="1">
      <c r="A507" s="84"/>
      <c r="B507" s="84"/>
    </row>
    <row r="508" ht="15.75" customHeight="1">
      <c r="A508" s="84"/>
      <c r="B508" s="84"/>
    </row>
    <row r="509" ht="15.75" customHeight="1">
      <c r="A509" s="84"/>
      <c r="B509" s="84"/>
    </row>
    <row r="510" ht="15.75" customHeight="1">
      <c r="A510" s="84"/>
      <c r="B510" s="84"/>
    </row>
    <row r="511" ht="15.75" customHeight="1">
      <c r="A511" s="84"/>
      <c r="B511" s="84"/>
    </row>
    <row r="512" ht="15.75" customHeight="1">
      <c r="A512" s="84"/>
      <c r="B512" s="84"/>
    </row>
    <row r="513" ht="15.75" customHeight="1">
      <c r="A513" s="84"/>
      <c r="B513" s="84"/>
    </row>
    <row r="514" ht="15.75" customHeight="1">
      <c r="A514" s="84"/>
      <c r="B514" s="84"/>
    </row>
    <row r="515" ht="15.75" customHeight="1">
      <c r="A515" s="84"/>
      <c r="B515" s="84"/>
    </row>
    <row r="516" ht="15.75" customHeight="1">
      <c r="A516" s="84"/>
      <c r="B516" s="84"/>
    </row>
    <row r="517" ht="15.75" customHeight="1">
      <c r="A517" s="84"/>
      <c r="B517" s="84"/>
    </row>
    <row r="518" ht="15.75" customHeight="1">
      <c r="A518" s="84"/>
      <c r="B518" s="84"/>
    </row>
    <row r="519" ht="15.75" customHeight="1">
      <c r="A519" s="84"/>
      <c r="B519" s="84"/>
    </row>
    <row r="520" ht="15.75" customHeight="1">
      <c r="A520" s="84"/>
      <c r="B520" s="84"/>
    </row>
    <row r="521" ht="15.75" customHeight="1">
      <c r="A521" s="84"/>
      <c r="B521" s="84"/>
    </row>
    <row r="522" ht="15.75" customHeight="1">
      <c r="A522" s="84"/>
      <c r="B522" s="84"/>
    </row>
    <row r="523" ht="15.75" customHeight="1">
      <c r="A523" s="84"/>
      <c r="B523" s="84"/>
    </row>
    <row r="524" ht="15.75" customHeight="1">
      <c r="A524" s="84"/>
      <c r="B524" s="84"/>
    </row>
    <row r="525" ht="15.75" customHeight="1">
      <c r="A525" s="84"/>
      <c r="B525" s="84"/>
    </row>
    <row r="526" ht="15.75" customHeight="1">
      <c r="A526" s="84"/>
      <c r="B526" s="84"/>
    </row>
    <row r="527" ht="15.75" customHeight="1">
      <c r="A527" s="84"/>
      <c r="B527" s="84"/>
    </row>
    <row r="528" ht="15.75" customHeight="1">
      <c r="A528" s="84"/>
      <c r="B528" s="84"/>
    </row>
    <row r="529" ht="15.75" customHeight="1">
      <c r="A529" s="84"/>
      <c r="B529" s="84"/>
    </row>
    <row r="530" ht="15.75" customHeight="1">
      <c r="A530" s="84"/>
      <c r="B530" s="84"/>
    </row>
    <row r="531" ht="15.75" customHeight="1">
      <c r="A531" s="84"/>
      <c r="B531" s="84"/>
    </row>
    <row r="532" ht="15.75" customHeight="1">
      <c r="A532" s="84"/>
      <c r="B532" s="84"/>
    </row>
    <row r="533" ht="15.75" customHeight="1">
      <c r="A533" s="84"/>
      <c r="B533" s="84"/>
    </row>
    <row r="534" ht="15.75" customHeight="1">
      <c r="A534" s="84"/>
      <c r="B534" s="84"/>
    </row>
    <row r="535" ht="15.75" customHeight="1">
      <c r="A535" s="84"/>
      <c r="B535" s="84"/>
    </row>
    <row r="536" ht="15.75" customHeight="1">
      <c r="A536" s="84"/>
      <c r="B536" s="84"/>
    </row>
    <row r="537" ht="15.75" customHeight="1">
      <c r="A537" s="84"/>
      <c r="B537" s="84"/>
    </row>
    <row r="538" ht="15.75" customHeight="1">
      <c r="A538" s="84"/>
      <c r="B538" s="84"/>
    </row>
    <row r="539" ht="15.75" customHeight="1">
      <c r="A539" s="84"/>
      <c r="B539" s="84"/>
    </row>
    <row r="540" ht="15.75" customHeight="1">
      <c r="A540" s="84"/>
      <c r="B540" s="84"/>
    </row>
    <row r="541" ht="15.75" customHeight="1">
      <c r="A541" s="84"/>
      <c r="B541" s="84"/>
    </row>
    <row r="542" ht="15.75" customHeight="1">
      <c r="A542" s="84"/>
      <c r="B542" s="84"/>
    </row>
    <row r="543" ht="15.75" customHeight="1">
      <c r="A543" s="84"/>
      <c r="B543" s="84"/>
    </row>
    <row r="544" ht="15.75" customHeight="1">
      <c r="A544" s="84"/>
      <c r="B544" s="84"/>
    </row>
    <row r="545" ht="15.75" customHeight="1">
      <c r="A545" s="84"/>
      <c r="B545" s="84"/>
    </row>
    <row r="546" ht="15.75" customHeight="1">
      <c r="A546" s="84"/>
      <c r="B546" s="84"/>
    </row>
    <row r="547" ht="15.75" customHeight="1">
      <c r="A547" s="84"/>
      <c r="B547" s="84"/>
    </row>
    <row r="548" ht="15.75" customHeight="1">
      <c r="A548" s="84"/>
      <c r="B548" s="84"/>
    </row>
    <row r="549" ht="15.75" customHeight="1">
      <c r="A549" s="84"/>
      <c r="B549" s="84"/>
    </row>
    <row r="550" ht="15.75" customHeight="1">
      <c r="A550" s="84"/>
      <c r="B550" s="84"/>
    </row>
    <row r="551" ht="15.75" customHeight="1">
      <c r="A551" s="84"/>
      <c r="B551" s="84"/>
    </row>
    <row r="552" ht="15.75" customHeight="1">
      <c r="A552" s="84"/>
      <c r="B552" s="84"/>
    </row>
    <row r="553" ht="15.75" customHeight="1">
      <c r="A553" s="84"/>
      <c r="B553" s="84"/>
    </row>
    <row r="554" ht="15.75" customHeight="1">
      <c r="A554" s="84"/>
      <c r="B554" s="84"/>
    </row>
    <row r="555" ht="15.75" customHeight="1">
      <c r="A555" s="84"/>
      <c r="B555" s="84"/>
    </row>
    <row r="556" ht="15.75" customHeight="1">
      <c r="A556" s="84"/>
      <c r="B556" s="84"/>
    </row>
    <row r="557" ht="15.75" customHeight="1">
      <c r="A557" s="84"/>
      <c r="B557" s="84"/>
    </row>
    <row r="558" ht="15.75" customHeight="1">
      <c r="A558" s="84"/>
      <c r="B558" s="84"/>
    </row>
    <row r="559" ht="15.75" customHeight="1">
      <c r="A559" s="84"/>
      <c r="B559" s="84"/>
    </row>
    <row r="560" ht="15.75" customHeight="1">
      <c r="A560" s="84"/>
      <c r="B560" s="84"/>
    </row>
    <row r="561" ht="15.75" customHeight="1">
      <c r="A561" s="84"/>
      <c r="B561" s="84"/>
    </row>
    <row r="562" ht="15.75" customHeight="1">
      <c r="A562" s="84"/>
      <c r="B562" s="84"/>
    </row>
    <row r="563" ht="15.75" customHeight="1">
      <c r="A563" s="84"/>
      <c r="B563" s="84"/>
    </row>
    <row r="564" ht="15.75" customHeight="1">
      <c r="A564" s="84"/>
      <c r="B564" s="84"/>
    </row>
    <row r="565" ht="15.75" customHeight="1">
      <c r="A565" s="84"/>
      <c r="B565" s="84"/>
    </row>
    <row r="566" ht="15.75" customHeight="1">
      <c r="A566" s="84"/>
      <c r="B566" s="84"/>
    </row>
    <row r="567" ht="15.75" customHeight="1">
      <c r="A567" s="84"/>
      <c r="B567" s="84"/>
    </row>
    <row r="568" ht="15.75" customHeight="1">
      <c r="A568" s="84"/>
      <c r="B568" s="84"/>
    </row>
    <row r="569" ht="15.75" customHeight="1">
      <c r="A569" s="84"/>
      <c r="B569" s="84"/>
    </row>
    <row r="570" ht="15.75" customHeight="1">
      <c r="A570" s="84"/>
      <c r="B570" s="84"/>
    </row>
    <row r="571" ht="15.75" customHeight="1">
      <c r="A571" s="84"/>
      <c r="B571" s="84"/>
    </row>
    <row r="572" ht="15.75" customHeight="1">
      <c r="A572" s="84"/>
      <c r="B572" s="84"/>
    </row>
    <row r="573" ht="15.75" customHeight="1">
      <c r="A573" s="84"/>
      <c r="B573" s="84"/>
    </row>
    <row r="574" ht="15.75" customHeight="1">
      <c r="A574" s="84"/>
      <c r="B574" s="84"/>
    </row>
    <row r="575" ht="15.75" customHeight="1">
      <c r="A575" s="84"/>
      <c r="B575" s="84"/>
    </row>
    <row r="576" ht="15.75" customHeight="1">
      <c r="A576" s="84"/>
      <c r="B576" s="84"/>
    </row>
    <row r="577" ht="15.75" customHeight="1">
      <c r="A577" s="84"/>
      <c r="B577" s="84"/>
    </row>
    <row r="578" ht="15.75" customHeight="1">
      <c r="A578" s="84"/>
      <c r="B578" s="84"/>
    </row>
    <row r="579" ht="15.75" customHeight="1">
      <c r="A579" s="84"/>
      <c r="B579" s="84"/>
    </row>
    <row r="580" ht="15.75" customHeight="1">
      <c r="A580" s="84"/>
      <c r="B580" s="84"/>
    </row>
    <row r="581" ht="15.75" customHeight="1">
      <c r="A581" s="84"/>
      <c r="B581" s="84"/>
    </row>
    <row r="582" ht="15.75" customHeight="1">
      <c r="A582" s="84"/>
      <c r="B582" s="84"/>
    </row>
    <row r="583" ht="15.75" customHeight="1">
      <c r="A583" s="84"/>
      <c r="B583" s="84"/>
    </row>
    <row r="584" ht="15.75" customHeight="1">
      <c r="A584" s="84"/>
      <c r="B584" s="84"/>
    </row>
    <row r="585" ht="15.75" customHeight="1">
      <c r="A585" s="84"/>
      <c r="B585" s="84"/>
    </row>
    <row r="586" ht="15.75" customHeight="1">
      <c r="A586" s="84"/>
      <c r="B586" s="84"/>
    </row>
    <row r="587" ht="15.75" customHeight="1">
      <c r="A587" s="84"/>
      <c r="B587" s="84"/>
    </row>
    <row r="588" ht="15.75" customHeight="1">
      <c r="A588" s="84"/>
      <c r="B588" s="84"/>
    </row>
    <row r="589" ht="15.75" customHeight="1">
      <c r="A589" s="84"/>
      <c r="B589" s="84"/>
    </row>
    <row r="590" ht="15.75" customHeight="1">
      <c r="A590" s="84"/>
      <c r="B590" s="84"/>
    </row>
    <row r="591" ht="15.75" customHeight="1">
      <c r="A591" s="84"/>
      <c r="B591" s="84"/>
    </row>
    <row r="592" ht="15.75" customHeight="1">
      <c r="A592" s="84"/>
      <c r="B592" s="84"/>
    </row>
    <row r="593" ht="15.75" customHeight="1">
      <c r="A593" s="84"/>
      <c r="B593" s="84"/>
    </row>
    <row r="594" ht="15.75" customHeight="1">
      <c r="A594" s="84"/>
      <c r="B594" s="84"/>
    </row>
    <row r="595" ht="15.75" customHeight="1">
      <c r="A595" s="84"/>
      <c r="B595" s="84"/>
    </row>
    <row r="596" ht="15.75" customHeight="1">
      <c r="A596" s="84"/>
      <c r="B596" s="84"/>
    </row>
    <row r="597" ht="15.75" customHeight="1">
      <c r="A597" s="84"/>
      <c r="B597" s="84"/>
    </row>
    <row r="598" ht="15.75" customHeight="1">
      <c r="A598" s="84"/>
      <c r="B598" s="84"/>
    </row>
    <row r="599" ht="15.75" customHeight="1">
      <c r="A599" s="84"/>
      <c r="B599" s="84"/>
    </row>
    <row r="600" ht="15.75" customHeight="1">
      <c r="A600" s="84"/>
      <c r="B600" s="84"/>
    </row>
    <row r="601" ht="15.75" customHeight="1">
      <c r="A601" s="84"/>
      <c r="B601" s="84"/>
    </row>
    <row r="602" ht="15.75" customHeight="1">
      <c r="A602" s="84"/>
      <c r="B602" s="84"/>
    </row>
    <row r="603" ht="15.75" customHeight="1">
      <c r="A603" s="84"/>
      <c r="B603" s="84"/>
    </row>
    <row r="604" ht="15.75" customHeight="1">
      <c r="A604" s="84"/>
      <c r="B604" s="84"/>
    </row>
    <row r="605" ht="15.75" customHeight="1">
      <c r="A605" s="84"/>
      <c r="B605" s="84"/>
    </row>
    <row r="606" ht="15.75" customHeight="1">
      <c r="A606" s="84"/>
      <c r="B606" s="84"/>
    </row>
    <row r="607" ht="15.75" customHeight="1">
      <c r="A607" s="84"/>
      <c r="B607" s="84"/>
    </row>
    <row r="608" ht="15.75" customHeight="1">
      <c r="A608" s="84"/>
      <c r="B608" s="84"/>
    </row>
    <row r="609" ht="15.75" customHeight="1">
      <c r="A609" s="84"/>
      <c r="B609" s="84"/>
    </row>
    <row r="610" ht="15.75" customHeight="1">
      <c r="A610" s="84"/>
      <c r="B610" s="84"/>
    </row>
    <row r="611" ht="15.75" customHeight="1">
      <c r="A611" s="84"/>
      <c r="B611" s="84"/>
    </row>
    <row r="612" ht="15.75" customHeight="1">
      <c r="A612" s="84"/>
      <c r="B612" s="84"/>
    </row>
    <row r="613" ht="15.75" customHeight="1">
      <c r="A613" s="84"/>
      <c r="B613" s="84"/>
    </row>
    <row r="614" ht="15.75" customHeight="1">
      <c r="A614" s="84"/>
      <c r="B614" s="84"/>
    </row>
    <row r="615" ht="15.75" customHeight="1">
      <c r="A615" s="84"/>
      <c r="B615" s="84"/>
    </row>
    <row r="616" ht="15.75" customHeight="1">
      <c r="A616" s="84"/>
      <c r="B616" s="84"/>
    </row>
    <row r="617" ht="15.75" customHeight="1">
      <c r="A617" s="84"/>
      <c r="B617" s="84"/>
    </row>
    <row r="618" ht="15.75" customHeight="1">
      <c r="A618" s="84"/>
      <c r="B618" s="84"/>
    </row>
    <row r="619" ht="15.75" customHeight="1">
      <c r="A619" s="84"/>
      <c r="B619" s="84"/>
    </row>
    <row r="620" ht="15.75" customHeight="1">
      <c r="A620" s="84"/>
      <c r="B620" s="84"/>
    </row>
    <row r="621" ht="15.75" customHeight="1">
      <c r="A621" s="84"/>
      <c r="B621" s="84"/>
    </row>
    <row r="622" ht="15.75" customHeight="1">
      <c r="A622" s="84"/>
      <c r="B622" s="84"/>
    </row>
    <row r="623" ht="15.75" customHeight="1">
      <c r="A623" s="84"/>
      <c r="B623" s="84"/>
    </row>
    <row r="624" ht="15.75" customHeight="1">
      <c r="A624" s="84"/>
      <c r="B624" s="84"/>
    </row>
    <row r="625" ht="15.75" customHeight="1">
      <c r="A625" s="84"/>
      <c r="B625" s="84"/>
    </row>
    <row r="626" ht="15.75" customHeight="1">
      <c r="A626" s="84"/>
      <c r="B626" s="84"/>
    </row>
    <row r="627" ht="15.75" customHeight="1">
      <c r="A627" s="84"/>
      <c r="B627" s="84"/>
    </row>
    <row r="628" ht="15.75" customHeight="1">
      <c r="A628" s="84"/>
      <c r="B628" s="84"/>
    </row>
    <row r="629" ht="15.75" customHeight="1">
      <c r="A629" s="84"/>
      <c r="B629" s="84"/>
    </row>
    <row r="630" ht="15.75" customHeight="1">
      <c r="A630" s="84"/>
      <c r="B630" s="84"/>
    </row>
    <row r="631" ht="15.75" customHeight="1">
      <c r="A631" s="84"/>
      <c r="B631" s="84"/>
    </row>
    <row r="632" ht="15.75" customHeight="1">
      <c r="A632" s="84"/>
      <c r="B632" s="84"/>
    </row>
    <row r="633" ht="15.75" customHeight="1">
      <c r="A633" s="84"/>
      <c r="B633" s="84"/>
    </row>
    <row r="634" ht="15.75" customHeight="1">
      <c r="A634" s="84"/>
      <c r="B634" s="84"/>
    </row>
    <row r="635" ht="15.75" customHeight="1">
      <c r="A635" s="84"/>
      <c r="B635" s="84"/>
    </row>
    <row r="636" ht="15.75" customHeight="1">
      <c r="A636" s="84"/>
      <c r="B636" s="84"/>
    </row>
    <row r="637" ht="15.75" customHeight="1">
      <c r="A637" s="84"/>
      <c r="B637" s="84"/>
    </row>
    <row r="638" ht="15.75" customHeight="1">
      <c r="A638" s="84"/>
      <c r="B638" s="84"/>
    </row>
    <row r="639" ht="15.75" customHeight="1">
      <c r="A639" s="84"/>
      <c r="B639" s="84"/>
    </row>
    <row r="640" ht="15.75" customHeight="1">
      <c r="A640" s="84"/>
      <c r="B640" s="84"/>
    </row>
    <row r="641" ht="15.75" customHeight="1">
      <c r="A641" s="84"/>
      <c r="B641" s="84"/>
    </row>
    <row r="642" ht="15.75" customHeight="1">
      <c r="A642" s="84"/>
      <c r="B642" s="84"/>
    </row>
    <row r="643" ht="15.75" customHeight="1">
      <c r="A643" s="84"/>
      <c r="B643" s="84"/>
    </row>
    <row r="644" ht="15.75" customHeight="1">
      <c r="A644" s="84"/>
      <c r="B644" s="84"/>
    </row>
    <row r="645" ht="15.75" customHeight="1">
      <c r="A645" s="84"/>
      <c r="B645" s="84"/>
    </row>
    <row r="646" ht="15.75" customHeight="1">
      <c r="A646" s="84"/>
      <c r="B646" s="84"/>
    </row>
    <row r="647" ht="15.75" customHeight="1">
      <c r="A647" s="84"/>
      <c r="B647" s="84"/>
    </row>
    <row r="648" ht="15.75" customHeight="1">
      <c r="A648" s="84"/>
      <c r="B648" s="84"/>
    </row>
    <row r="649" ht="15.75" customHeight="1">
      <c r="A649" s="84"/>
      <c r="B649" s="84"/>
    </row>
    <row r="650" ht="15.75" customHeight="1">
      <c r="A650" s="84"/>
      <c r="B650" s="84"/>
    </row>
    <row r="651" ht="15.75" customHeight="1">
      <c r="A651" s="84"/>
      <c r="B651" s="84"/>
    </row>
    <row r="652" ht="15.75" customHeight="1">
      <c r="A652" s="84"/>
      <c r="B652" s="84"/>
    </row>
    <row r="653" ht="15.75" customHeight="1">
      <c r="A653" s="84"/>
      <c r="B653" s="84"/>
    </row>
    <row r="654" ht="15.75" customHeight="1">
      <c r="A654" s="84"/>
      <c r="B654" s="84"/>
    </row>
    <row r="655" ht="15.75" customHeight="1">
      <c r="A655" s="84"/>
      <c r="B655" s="84"/>
    </row>
    <row r="656" ht="15.75" customHeight="1">
      <c r="A656" s="84"/>
      <c r="B656" s="84"/>
    </row>
    <row r="657" ht="15.75" customHeight="1">
      <c r="A657" s="84"/>
      <c r="B657" s="84"/>
    </row>
    <row r="658" ht="15.75" customHeight="1">
      <c r="A658" s="84"/>
      <c r="B658" s="84"/>
    </row>
    <row r="659" ht="15.75" customHeight="1">
      <c r="A659" s="84"/>
      <c r="B659" s="84"/>
    </row>
    <row r="660" ht="15.75" customHeight="1">
      <c r="A660" s="84"/>
      <c r="B660" s="84"/>
    </row>
    <row r="661" ht="15.75" customHeight="1">
      <c r="A661" s="84"/>
      <c r="B661" s="84"/>
    </row>
    <row r="662" ht="15.75" customHeight="1">
      <c r="A662" s="84"/>
      <c r="B662" s="84"/>
    </row>
    <row r="663" ht="15.75" customHeight="1">
      <c r="A663" s="84"/>
      <c r="B663" s="84"/>
    </row>
    <row r="664" ht="15.75" customHeight="1">
      <c r="A664" s="84"/>
      <c r="B664" s="84"/>
    </row>
    <row r="665" ht="15.75" customHeight="1">
      <c r="A665" s="84"/>
      <c r="B665" s="84"/>
    </row>
    <row r="666" ht="15.75" customHeight="1">
      <c r="A666" s="84"/>
      <c r="B666" s="84"/>
    </row>
    <row r="667" ht="15.75" customHeight="1">
      <c r="A667" s="84"/>
      <c r="B667" s="84"/>
    </row>
    <row r="668" ht="15.75" customHeight="1">
      <c r="A668" s="84"/>
      <c r="B668" s="84"/>
    </row>
    <row r="669" ht="15.75" customHeight="1">
      <c r="A669" s="84"/>
      <c r="B669" s="84"/>
    </row>
    <row r="670" ht="15.75" customHeight="1">
      <c r="A670" s="84"/>
      <c r="B670" s="84"/>
    </row>
    <row r="671" ht="15.75" customHeight="1">
      <c r="A671" s="84"/>
      <c r="B671" s="84"/>
    </row>
    <row r="672" ht="15.75" customHeight="1">
      <c r="A672" s="84"/>
      <c r="B672" s="84"/>
    </row>
    <row r="673" ht="15.75" customHeight="1">
      <c r="A673" s="84"/>
      <c r="B673" s="84"/>
    </row>
    <row r="674" ht="15.75" customHeight="1">
      <c r="A674" s="84"/>
      <c r="B674" s="84"/>
    </row>
    <row r="675" ht="15.75" customHeight="1">
      <c r="A675" s="84"/>
      <c r="B675" s="84"/>
    </row>
    <row r="676" ht="15.75" customHeight="1">
      <c r="A676" s="84"/>
      <c r="B676" s="84"/>
    </row>
    <row r="677" ht="15.75" customHeight="1">
      <c r="A677" s="84"/>
      <c r="B677" s="84"/>
    </row>
    <row r="678" ht="15.75" customHeight="1">
      <c r="A678" s="84"/>
      <c r="B678" s="84"/>
    </row>
    <row r="679" ht="15.75" customHeight="1">
      <c r="A679" s="84"/>
      <c r="B679" s="84"/>
    </row>
    <row r="680" ht="15.75" customHeight="1">
      <c r="A680" s="84"/>
      <c r="B680" s="84"/>
    </row>
    <row r="681" ht="15.75" customHeight="1">
      <c r="A681" s="84"/>
      <c r="B681" s="84"/>
    </row>
    <row r="682" ht="15.75" customHeight="1">
      <c r="A682" s="84"/>
      <c r="B682" s="84"/>
    </row>
    <row r="683" ht="15.75" customHeight="1">
      <c r="A683" s="84"/>
      <c r="B683" s="84"/>
    </row>
    <row r="684" ht="15.75" customHeight="1">
      <c r="A684" s="84"/>
      <c r="B684" s="84"/>
    </row>
    <row r="685" ht="15.75" customHeight="1">
      <c r="A685" s="84"/>
      <c r="B685" s="84"/>
    </row>
    <row r="686" ht="15.75" customHeight="1">
      <c r="A686" s="84"/>
      <c r="B686" s="84"/>
    </row>
    <row r="687" ht="15.75" customHeight="1">
      <c r="A687" s="84"/>
      <c r="B687" s="84"/>
    </row>
    <row r="688" ht="15.75" customHeight="1">
      <c r="A688" s="84"/>
      <c r="B688" s="84"/>
    </row>
    <row r="689" ht="15.75" customHeight="1">
      <c r="A689" s="84"/>
      <c r="B689" s="84"/>
    </row>
    <row r="690" ht="15.75" customHeight="1">
      <c r="A690" s="84"/>
      <c r="B690" s="84"/>
    </row>
    <row r="691" ht="15.75" customHeight="1">
      <c r="A691" s="84"/>
      <c r="B691" s="84"/>
    </row>
    <row r="692" ht="15.75" customHeight="1">
      <c r="A692" s="84"/>
      <c r="B692" s="84"/>
    </row>
    <row r="693" ht="15.75" customHeight="1">
      <c r="A693" s="84"/>
      <c r="B693" s="84"/>
    </row>
    <row r="694" ht="15.75" customHeight="1">
      <c r="A694" s="84"/>
      <c r="B694" s="84"/>
    </row>
    <row r="695" ht="15.75" customHeight="1">
      <c r="A695" s="84"/>
      <c r="B695" s="84"/>
    </row>
    <row r="696" ht="15.75" customHeight="1">
      <c r="A696" s="84"/>
      <c r="B696" s="84"/>
    </row>
    <row r="697" ht="15.75" customHeight="1">
      <c r="A697" s="84"/>
      <c r="B697" s="84"/>
    </row>
    <row r="698" ht="15.75" customHeight="1">
      <c r="A698" s="84"/>
      <c r="B698" s="84"/>
    </row>
    <row r="699" ht="15.75" customHeight="1">
      <c r="A699" s="84"/>
      <c r="B699" s="84"/>
    </row>
    <row r="700" ht="15.75" customHeight="1">
      <c r="A700" s="84"/>
      <c r="B700" s="84"/>
    </row>
    <row r="701" ht="15.75" customHeight="1">
      <c r="A701" s="84"/>
      <c r="B701" s="84"/>
    </row>
    <row r="702" ht="15.75" customHeight="1">
      <c r="A702" s="84"/>
      <c r="B702" s="84"/>
    </row>
    <row r="703" ht="15.75" customHeight="1">
      <c r="A703" s="84"/>
      <c r="B703" s="84"/>
    </row>
    <row r="704" ht="15.75" customHeight="1">
      <c r="A704" s="84"/>
      <c r="B704" s="84"/>
    </row>
    <row r="705" ht="15.75" customHeight="1">
      <c r="A705" s="84"/>
      <c r="B705" s="84"/>
    </row>
    <row r="706" ht="15.75" customHeight="1">
      <c r="A706" s="84"/>
      <c r="B706" s="84"/>
    </row>
    <row r="707" ht="15.75" customHeight="1">
      <c r="A707" s="84"/>
      <c r="B707" s="84"/>
    </row>
    <row r="708" ht="15.75" customHeight="1">
      <c r="A708" s="84"/>
      <c r="B708" s="84"/>
    </row>
    <row r="709" ht="15.75" customHeight="1">
      <c r="A709" s="84"/>
      <c r="B709" s="84"/>
    </row>
    <row r="710" ht="15.75" customHeight="1">
      <c r="A710" s="84"/>
      <c r="B710" s="84"/>
    </row>
    <row r="711" ht="15.75" customHeight="1">
      <c r="A711" s="84"/>
      <c r="B711" s="84"/>
    </row>
    <row r="712" ht="15.75" customHeight="1">
      <c r="A712" s="84"/>
      <c r="B712" s="84"/>
    </row>
    <row r="713" ht="15.75" customHeight="1">
      <c r="A713" s="84"/>
      <c r="B713" s="84"/>
    </row>
    <row r="714" ht="15.75" customHeight="1">
      <c r="A714" s="84"/>
      <c r="B714" s="84"/>
    </row>
    <row r="715" ht="15.75" customHeight="1">
      <c r="A715" s="84"/>
      <c r="B715" s="84"/>
    </row>
    <row r="716" ht="15.75" customHeight="1">
      <c r="A716" s="84"/>
      <c r="B716" s="84"/>
    </row>
    <row r="717" ht="15.75" customHeight="1">
      <c r="A717" s="84"/>
      <c r="B717" s="84"/>
    </row>
    <row r="718" ht="15.75" customHeight="1">
      <c r="A718" s="84"/>
      <c r="B718" s="84"/>
    </row>
    <row r="719" ht="15.75" customHeight="1">
      <c r="A719" s="84"/>
      <c r="B719" s="84"/>
    </row>
    <row r="720" ht="15.75" customHeight="1">
      <c r="A720" s="84"/>
      <c r="B720" s="84"/>
    </row>
    <row r="721" ht="15.75" customHeight="1">
      <c r="A721" s="84"/>
      <c r="B721" s="84"/>
    </row>
    <row r="722" ht="15.75" customHeight="1">
      <c r="A722" s="84"/>
      <c r="B722" s="84"/>
    </row>
    <row r="723" ht="15.75" customHeight="1">
      <c r="A723" s="84"/>
      <c r="B723" s="84"/>
    </row>
    <row r="724" ht="15.75" customHeight="1">
      <c r="A724" s="84"/>
      <c r="B724" s="84"/>
    </row>
    <row r="725" ht="15.75" customHeight="1">
      <c r="A725" s="84"/>
      <c r="B725" s="84"/>
    </row>
    <row r="726" ht="15.75" customHeight="1">
      <c r="A726" s="84"/>
      <c r="B726" s="84"/>
    </row>
    <row r="727" ht="15.75" customHeight="1">
      <c r="A727" s="84"/>
      <c r="B727" s="84"/>
    </row>
    <row r="728" ht="15.75" customHeight="1">
      <c r="A728" s="84"/>
      <c r="B728" s="84"/>
    </row>
    <row r="729" ht="15.75" customHeight="1">
      <c r="A729" s="84"/>
      <c r="B729" s="84"/>
    </row>
    <row r="730" ht="15.75" customHeight="1">
      <c r="A730" s="84"/>
      <c r="B730" s="84"/>
    </row>
    <row r="731" ht="15.75" customHeight="1">
      <c r="A731" s="84"/>
      <c r="B731" s="84"/>
    </row>
    <row r="732" ht="15.75" customHeight="1">
      <c r="A732" s="84"/>
      <c r="B732" s="84"/>
    </row>
    <row r="733" ht="15.75" customHeight="1">
      <c r="A733" s="84"/>
      <c r="B733" s="84"/>
    </row>
    <row r="734" ht="15.75" customHeight="1">
      <c r="A734" s="84"/>
      <c r="B734" s="84"/>
    </row>
    <row r="735" ht="15.75" customHeight="1">
      <c r="A735" s="84"/>
      <c r="B735" s="84"/>
    </row>
    <row r="736" ht="15.75" customHeight="1">
      <c r="A736" s="84"/>
      <c r="B736" s="84"/>
    </row>
    <row r="737" ht="15.75" customHeight="1">
      <c r="A737" s="84"/>
      <c r="B737" s="84"/>
    </row>
    <row r="738" ht="15.75" customHeight="1">
      <c r="A738" s="84"/>
      <c r="B738" s="84"/>
    </row>
    <row r="739" ht="15.75" customHeight="1">
      <c r="A739" s="84"/>
      <c r="B739" s="84"/>
    </row>
    <row r="740" ht="15.75" customHeight="1">
      <c r="A740" s="84"/>
      <c r="B740" s="84"/>
    </row>
    <row r="741" ht="15.75" customHeight="1">
      <c r="A741" s="84"/>
      <c r="B741" s="84"/>
    </row>
    <row r="742" ht="15.75" customHeight="1">
      <c r="A742" s="84"/>
      <c r="B742" s="84"/>
    </row>
    <row r="743" ht="15.75" customHeight="1">
      <c r="A743" s="84"/>
      <c r="B743" s="84"/>
    </row>
    <row r="744" ht="15.75" customHeight="1">
      <c r="A744" s="84"/>
      <c r="B744" s="84"/>
    </row>
    <row r="745" ht="15.75" customHeight="1">
      <c r="A745" s="84"/>
      <c r="B745" s="84"/>
    </row>
    <row r="746" ht="15.75" customHeight="1">
      <c r="A746" s="84"/>
      <c r="B746" s="84"/>
    </row>
    <row r="747" ht="15.75" customHeight="1">
      <c r="A747" s="84"/>
      <c r="B747" s="84"/>
    </row>
    <row r="748" ht="15.75" customHeight="1">
      <c r="A748" s="84"/>
      <c r="B748" s="84"/>
    </row>
    <row r="749" ht="15.75" customHeight="1">
      <c r="A749" s="84"/>
      <c r="B749" s="84"/>
    </row>
    <row r="750" ht="15.75" customHeight="1">
      <c r="A750" s="84"/>
      <c r="B750" s="84"/>
    </row>
    <row r="751" ht="15.75" customHeight="1">
      <c r="A751" s="84"/>
      <c r="B751" s="84"/>
    </row>
    <row r="752" ht="15.75" customHeight="1">
      <c r="A752" s="84"/>
      <c r="B752" s="84"/>
    </row>
    <row r="753" ht="15.75" customHeight="1">
      <c r="A753" s="84"/>
      <c r="B753" s="84"/>
    </row>
    <row r="754" ht="15.75" customHeight="1">
      <c r="A754" s="84"/>
      <c r="B754" s="84"/>
    </row>
    <row r="755" ht="15.75" customHeight="1">
      <c r="A755" s="84"/>
      <c r="B755" s="84"/>
    </row>
    <row r="756" ht="15.75" customHeight="1">
      <c r="A756" s="84"/>
      <c r="B756" s="84"/>
    </row>
    <row r="757" ht="15.75" customHeight="1">
      <c r="A757" s="84"/>
      <c r="B757" s="84"/>
    </row>
    <row r="758" ht="15.75" customHeight="1">
      <c r="A758" s="84"/>
      <c r="B758" s="84"/>
    </row>
    <row r="759" ht="15.75" customHeight="1">
      <c r="A759" s="84"/>
      <c r="B759" s="84"/>
    </row>
    <row r="760" ht="15.75" customHeight="1">
      <c r="A760" s="84"/>
      <c r="B760" s="84"/>
    </row>
    <row r="761" ht="15.75" customHeight="1">
      <c r="A761" s="84"/>
      <c r="B761" s="84"/>
    </row>
    <row r="762" ht="15.75" customHeight="1">
      <c r="A762" s="84"/>
      <c r="B762" s="84"/>
    </row>
    <row r="763" ht="15.75" customHeight="1">
      <c r="A763" s="84"/>
      <c r="B763" s="84"/>
    </row>
    <row r="764" ht="15.75" customHeight="1">
      <c r="A764" s="84"/>
      <c r="B764" s="84"/>
    </row>
    <row r="765" ht="15.75" customHeight="1">
      <c r="A765" s="84"/>
      <c r="B765" s="84"/>
    </row>
    <row r="766" ht="15.75" customHeight="1">
      <c r="A766" s="84"/>
      <c r="B766" s="84"/>
    </row>
    <row r="767" ht="15.75" customHeight="1">
      <c r="A767" s="84"/>
      <c r="B767" s="84"/>
    </row>
    <row r="768" ht="15.75" customHeight="1">
      <c r="A768" s="84"/>
      <c r="B768" s="84"/>
    </row>
    <row r="769" ht="15.75" customHeight="1">
      <c r="A769" s="84"/>
      <c r="B769" s="84"/>
    </row>
    <row r="770" ht="15.75" customHeight="1">
      <c r="A770" s="84"/>
      <c r="B770" s="84"/>
    </row>
    <row r="771" ht="15.75" customHeight="1">
      <c r="A771" s="84"/>
      <c r="B771" s="84"/>
    </row>
    <row r="772" ht="15.75" customHeight="1">
      <c r="A772" s="84"/>
      <c r="B772" s="84"/>
    </row>
    <row r="773" ht="15.75" customHeight="1">
      <c r="A773" s="84"/>
      <c r="B773" s="84"/>
    </row>
    <row r="774" ht="15.75" customHeight="1">
      <c r="A774" s="84"/>
      <c r="B774" s="84"/>
    </row>
    <row r="775" ht="15.75" customHeight="1">
      <c r="A775" s="84"/>
      <c r="B775" s="84"/>
    </row>
    <row r="776" ht="15.75" customHeight="1">
      <c r="A776" s="84"/>
      <c r="B776" s="84"/>
    </row>
    <row r="777" ht="15.75" customHeight="1">
      <c r="A777" s="84"/>
      <c r="B777" s="84"/>
    </row>
    <row r="778" ht="15.75" customHeight="1">
      <c r="A778" s="84"/>
      <c r="B778" s="84"/>
    </row>
    <row r="779" ht="15.75" customHeight="1">
      <c r="A779" s="84"/>
      <c r="B779" s="84"/>
    </row>
    <row r="780" ht="15.75" customHeight="1">
      <c r="A780" s="84"/>
      <c r="B780" s="84"/>
    </row>
    <row r="781" ht="15.75" customHeight="1">
      <c r="A781" s="84"/>
      <c r="B781" s="84"/>
    </row>
    <row r="782" ht="15.75" customHeight="1">
      <c r="A782" s="84"/>
      <c r="B782" s="84"/>
    </row>
    <row r="783" ht="15.75" customHeight="1">
      <c r="A783" s="84"/>
      <c r="B783" s="84"/>
    </row>
    <row r="784" ht="15.75" customHeight="1">
      <c r="A784" s="84"/>
      <c r="B784" s="84"/>
    </row>
    <row r="785" ht="15.75" customHeight="1">
      <c r="A785" s="84"/>
      <c r="B785" s="84"/>
    </row>
    <row r="786" ht="15.75" customHeight="1">
      <c r="A786" s="84"/>
      <c r="B786" s="84"/>
    </row>
    <row r="787" ht="15.75" customHeight="1">
      <c r="A787" s="84"/>
      <c r="B787" s="84"/>
    </row>
    <row r="788" ht="15.75" customHeight="1">
      <c r="A788" s="84"/>
      <c r="B788" s="84"/>
    </row>
    <row r="789" ht="15.75" customHeight="1">
      <c r="A789" s="84"/>
      <c r="B789" s="84"/>
    </row>
    <row r="790" ht="15.75" customHeight="1">
      <c r="A790" s="84"/>
      <c r="B790" s="84"/>
    </row>
    <row r="791" ht="15.75" customHeight="1">
      <c r="A791" s="84"/>
      <c r="B791" s="84"/>
    </row>
    <row r="792" ht="15.75" customHeight="1">
      <c r="A792" s="84"/>
      <c r="B792" s="84"/>
    </row>
    <row r="793" ht="15.75" customHeight="1">
      <c r="A793" s="84"/>
      <c r="B793" s="84"/>
    </row>
    <row r="794" ht="15.75" customHeight="1">
      <c r="A794" s="84"/>
      <c r="B794" s="84"/>
    </row>
    <row r="795" ht="15.75" customHeight="1">
      <c r="A795" s="84"/>
      <c r="B795" s="84"/>
    </row>
    <row r="796" ht="15.75" customHeight="1">
      <c r="A796" s="84"/>
      <c r="B796" s="84"/>
    </row>
    <row r="797" ht="15.75" customHeight="1">
      <c r="A797" s="84"/>
      <c r="B797" s="84"/>
    </row>
    <row r="798" ht="15.75" customHeight="1">
      <c r="A798" s="84"/>
      <c r="B798" s="84"/>
    </row>
    <row r="799" ht="15.75" customHeight="1">
      <c r="A799" s="84"/>
      <c r="B799" s="84"/>
    </row>
    <row r="800" ht="15.75" customHeight="1">
      <c r="A800" s="84"/>
      <c r="B800" s="84"/>
    </row>
    <row r="801" ht="15.75" customHeight="1">
      <c r="A801" s="84"/>
      <c r="B801" s="84"/>
    </row>
    <row r="802" ht="15.75" customHeight="1">
      <c r="A802" s="84"/>
      <c r="B802" s="84"/>
    </row>
    <row r="803" ht="15.75" customHeight="1">
      <c r="A803" s="84"/>
      <c r="B803" s="84"/>
    </row>
    <row r="804" ht="15.75" customHeight="1">
      <c r="A804" s="84"/>
      <c r="B804" s="84"/>
    </row>
    <row r="805" ht="15.75" customHeight="1">
      <c r="A805" s="84"/>
      <c r="B805" s="84"/>
    </row>
    <row r="806" ht="15.75" customHeight="1">
      <c r="A806" s="84"/>
      <c r="B806" s="84"/>
    </row>
    <row r="807" ht="15.75" customHeight="1">
      <c r="A807" s="84"/>
      <c r="B807" s="84"/>
    </row>
    <row r="808" ht="15.75" customHeight="1">
      <c r="A808" s="84"/>
      <c r="B808" s="84"/>
    </row>
    <row r="809" ht="15.75" customHeight="1">
      <c r="A809" s="84"/>
      <c r="B809" s="84"/>
    </row>
    <row r="810" ht="15.75" customHeight="1">
      <c r="A810" s="84"/>
      <c r="B810" s="84"/>
    </row>
    <row r="811" ht="15.75" customHeight="1">
      <c r="A811" s="84"/>
      <c r="B811" s="84"/>
    </row>
    <row r="812" ht="15.75" customHeight="1">
      <c r="A812" s="84"/>
      <c r="B812" s="84"/>
    </row>
    <row r="813" ht="15.75" customHeight="1">
      <c r="A813" s="84"/>
      <c r="B813" s="84"/>
    </row>
    <row r="814" ht="15.75" customHeight="1">
      <c r="A814" s="84"/>
      <c r="B814" s="84"/>
    </row>
    <row r="815" ht="15.75" customHeight="1">
      <c r="A815" s="84"/>
      <c r="B815" s="84"/>
    </row>
    <row r="816" ht="15.75" customHeight="1">
      <c r="A816" s="84"/>
      <c r="B816" s="84"/>
    </row>
    <row r="817" ht="15.75" customHeight="1">
      <c r="A817" s="84"/>
      <c r="B817" s="84"/>
    </row>
    <row r="818" ht="15.75" customHeight="1">
      <c r="A818" s="84"/>
      <c r="B818" s="84"/>
    </row>
    <row r="819" ht="15.75" customHeight="1">
      <c r="A819" s="84"/>
      <c r="B819" s="84"/>
    </row>
    <row r="820" ht="15.75" customHeight="1">
      <c r="A820" s="84"/>
      <c r="B820" s="84"/>
    </row>
    <row r="821" ht="15.75" customHeight="1">
      <c r="A821" s="84"/>
      <c r="B821" s="84"/>
    </row>
    <row r="822" ht="15.75" customHeight="1">
      <c r="A822" s="84"/>
      <c r="B822" s="84"/>
    </row>
    <row r="823" ht="15.75" customHeight="1">
      <c r="A823" s="84"/>
      <c r="B823" s="84"/>
    </row>
    <row r="824" ht="15.75" customHeight="1">
      <c r="A824" s="84"/>
      <c r="B824" s="84"/>
    </row>
    <row r="825" ht="15.75" customHeight="1">
      <c r="A825" s="84"/>
      <c r="B825" s="84"/>
    </row>
    <row r="826" ht="15.75" customHeight="1">
      <c r="A826" s="84"/>
      <c r="B826" s="84"/>
    </row>
    <row r="827" ht="15.75" customHeight="1">
      <c r="A827" s="84"/>
      <c r="B827" s="84"/>
    </row>
    <row r="828" ht="15.75" customHeight="1">
      <c r="A828" s="84"/>
      <c r="B828" s="84"/>
    </row>
    <row r="829" ht="15.75" customHeight="1">
      <c r="A829" s="84"/>
      <c r="B829" s="84"/>
    </row>
    <row r="830" ht="15.75" customHeight="1">
      <c r="A830" s="84"/>
      <c r="B830" s="84"/>
    </row>
    <row r="831" ht="15.75" customHeight="1">
      <c r="A831" s="84"/>
      <c r="B831" s="84"/>
    </row>
    <row r="832" ht="15.75" customHeight="1">
      <c r="A832" s="84"/>
      <c r="B832" s="84"/>
    </row>
    <row r="833" ht="15.75" customHeight="1">
      <c r="A833" s="84"/>
      <c r="B833" s="84"/>
    </row>
    <row r="834" ht="15.75" customHeight="1">
      <c r="A834" s="84"/>
      <c r="B834" s="84"/>
    </row>
    <row r="835" ht="15.75" customHeight="1">
      <c r="A835" s="84"/>
      <c r="B835" s="84"/>
    </row>
    <row r="836" ht="15.75" customHeight="1">
      <c r="A836" s="84"/>
      <c r="B836" s="84"/>
    </row>
    <row r="837" ht="15.75" customHeight="1">
      <c r="A837" s="84"/>
      <c r="B837" s="84"/>
    </row>
    <row r="838" ht="15.75" customHeight="1">
      <c r="A838" s="84"/>
      <c r="B838" s="84"/>
    </row>
    <row r="839" ht="15.75" customHeight="1">
      <c r="A839" s="84"/>
      <c r="B839" s="84"/>
    </row>
    <row r="840" ht="15.75" customHeight="1">
      <c r="A840" s="84"/>
      <c r="B840" s="84"/>
    </row>
    <row r="841" ht="15.75" customHeight="1">
      <c r="A841" s="84"/>
      <c r="B841" s="84"/>
    </row>
    <row r="842" ht="15.75" customHeight="1">
      <c r="A842" s="84"/>
      <c r="B842" s="84"/>
    </row>
    <row r="843" ht="15.75" customHeight="1">
      <c r="A843" s="84"/>
      <c r="B843" s="84"/>
    </row>
    <row r="844" ht="15.75" customHeight="1">
      <c r="A844" s="84"/>
      <c r="B844" s="84"/>
    </row>
    <row r="845" ht="15.75" customHeight="1">
      <c r="A845" s="84"/>
      <c r="B845" s="84"/>
    </row>
    <row r="846" ht="15.75" customHeight="1">
      <c r="A846" s="84"/>
      <c r="B846" s="84"/>
    </row>
    <row r="847" ht="15.75" customHeight="1">
      <c r="A847" s="84"/>
      <c r="B847" s="84"/>
    </row>
    <row r="848" ht="15.75" customHeight="1">
      <c r="A848" s="84"/>
      <c r="B848" s="84"/>
    </row>
    <row r="849" ht="15.75" customHeight="1">
      <c r="A849" s="84"/>
      <c r="B849" s="84"/>
    </row>
    <row r="850" ht="15.75" customHeight="1">
      <c r="A850" s="84"/>
      <c r="B850" s="84"/>
    </row>
    <row r="851" ht="15.75" customHeight="1">
      <c r="A851" s="84"/>
      <c r="B851" s="84"/>
    </row>
    <row r="852" ht="15.75" customHeight="1">
      <c r="A852" s="84"/>
      <c r="B852" s="84"/>
    </row>
    <row r="853" ht="15.75" customHeight="1">
      <c r="A853" s="84"/>
      <c r="B853" s="84"/>
    </row>
    <row r="854" ht="15.75" customHeight="1">
      <c r="A854" s="84"/>
      <c r="B854" s="84"/>
    </row>
    <row r="855" ht="15.75" customHeight="1">
      <c r="A855" s="84"/>
      <c r="B855" s="84"/>
    </row>
    <row r="856" ht="15.75" customHeight="1">
      <c r="A856" s="84"/>
      <c r="B856" s="84"/>
    </row>
    <row r="857" ht="15.75" customHeight="1">
      <c r="A857" s="84"/>
      <c r="B857" s="84"/>
    </row>
    <row r="858" ht="15.75" customHeight="1">
      <c r="A858" s="84"/>
      <c r="B858" s="84"/>
    </row>
    <row r="859" ht="15.75" customHeight="1">
      <c r="A859" s="84"/>
      <c r="B859" s="84"/>
    </row>
    <row r="860" ht="15.75" customHeight="1">
      <c r="A860" s="84"/>
      <c r="B860" s="84"/>
    </row>
    <row r="861" ht="15.75" customHeight="1">
      <c r="A861" s="84"/>
      <c r="B861" s="84"/>
    </row>
    <row r="862" ht="15.75" customHeight="1">
      <c r="A862" s="84"/>
      <c r="B862" s="84"/>
    </row>
    <row r="863" ht="15.75" customHeight="1">
      <c r="A863" s="84"/>
      <c r="B863" s="84"/>
    </row>
    <row r="864" ht="15.75" customHeight="1">
      <c r="A864" s="84"/>
      <c r="B864" s="84"/>
    </row>
    <row r="865" ht="15.75" customHeight="1">
      <c r="A865" s="84"/>
      <c r="B865" s="84"/>
    </row>
    <row r="866" ht="15.75" customHeight="1">
      <c r="A866" s="84"/>
      <c r="B866" s="84"/>
    </row>
    <row r="867" ht="15.75" customHeight="1">
      <c r="A867" s="84"/>
      <c r="B867" s="84"/>
    </row>
    <row r="868" ht="15.75" customHeight="1">
      <c r="A868" s="84"/>
      <c r="B868" s="84"/>
    </row>
    <row r="869" ht="15.75" customHeight="1">
      <c r="A869" s="84"/>
      <c r="B869" s="84"/>
    </row>
    <row r="870" ht="15.75" customHeight="1">
      <c r="A870" s="84"/>
      <c r="B870" s="84"/>
    </row>
    <row r="871" ht="15.75" customHeight="1">
      <c r="A871" s="84"/>
      <c r="B871" s="84"/>
    </row>
    <row r="872" ht="15.75" customHeight="1">
      <c r="A872" s="84"/>
      <c r="B872" s="84"/>
    </row>
    <row r="873" ht="15.75" customHeight="1">
      <c r="A873" s="84"/>
      <c r="B873" s="84"/>
    </row>
    <row r="874" ht="15.75" customHeight="1">
      <c r="A874" s="84"/>
      <c r="B874" s="84"/>
    </row>
    <row r="875" ht="15.75" customHeight="1">
      <c r="A875" s="84"/>
      <c r="B875" s="84"/>
    </row>
    <row r="876" ht="15.75" customHeight="1">
      <c r="A876" s="84"/>
      <c r="B876" s="84"/>
    </row>
    <row r="877" ht="15.75" customHeight="1">
      <c r="A877" s="84"/>
      <c r="B877" s="84"/>
    </row>
    <row r="878" ht="15.75" customHeight="1">
      <c r="A878" s="84"/>
      <c r="B878" s="84"/>
    </row>
    <row r="879" ht="15.75" customHeight="1">
      <c r="A879" s="84"/>
      <c r="B879" s="84"/>
    </row>
    <row r="880" ht="15.75" customHeight="1">
      <c r="A880" s="84"/>
      <c r="B880" s="84"/>
    </row>
    <row r="881" ht="15.75" customHeight="1">
      <c r="A881" s="84"/>
      <c r="B881" s="84"/>
    </row>
    <row r="882" ht="15.75" customHeight="1">
      <c r="A882" s="84"/>
      <c r="B882" s="84"/>
    </row>
    <row r="883" ht="15.75" customHeight="1">
      <c r="A883" s="84"/>
      <c r="B883" s="84"/>
    </row>
    <row r="884" ht="15.75" customHeight="1">
      <c r="A884" s="84"/>
      <c r="B884" s="84"/>
    </row>
    <row r="885" ht="15.75" customHeight="1">
      <c r="A885" s="84"/>
      <c r="B885" s="84"/>
    </row>
    <row r="886" ht="15.75" customHeight="1">
      <c r="A886" s="84"/>
      <c r="B886" s="84"/>
    </row>
    <row r="887" ht="15.75" customHeight="1">
      <c r="A887" s="84"/>
      <c r="B887" s="84"/>
    </row>
    <row r="888" ht="15.75" customHeight="1">
      <c r="A888" s="84"/>
      <c r="B888" s="84"/>
    </row>
    <row r="889" ht="15.75" customHeight="1">
      <c r="A889" s="84"/>
      <c r="B889" s="84"/>
    </row>
    <row r="890" ht="15.75" customHeight="1">
      <c r="A890" s="84"/>
      <c r="B890" s="84"/>
    </row>
    <row r="891" ht="15.75" customHeight="1">
      <c r="A891" s="84"/>
      <c r="B891" s="84"/>
    </row>
    <row r="892" ht="15.75" customHeight="1">
      <c r="A892" s="84"/>
      <c r="B892" s="84"/>
    </row>
    <row r="893" ht="15.75" customHeight="1">
      <c r="A893" s="84"/>
      <c r="B893" s="84"/>
    </row>
    <row r="894" ht="15.75" customHeight="1">
      <c r="A894" s="84"/>
      <c r="B894" s="84"/>
    </row>
    <row r="895" ht="15.75" customHeight="1">
      <c r="A895" s="84"/>
      <c r="B895" s="84"/>
    </row>
    <row r="896" ht="15.75" customHeight="1">
      <c r="A896" s="84"/>
      <c r="B896" s="84"/>
    </row>
    <row r="897" ht="15.75" customHeight="1">
      <c r="A897" s="84"/>
      <c r="B897" s="84"/>
    </row>
    <row r="898" ht="15.75" customHeight="1">
      <c r="A898" s="84"/>
      <c r="B898" s="84"/>
    </row>
    <row r="899" ht="15.75" customHeight="1">
      <c r="A899" s="84"/>
      <c r="B899" s="84"/>
    </row>
    <row r="900" ht="15.75" customHeight="1">
      <c r="A900" s="84"/>
      <c r="B900" s="84"/>
    </row>
    <row r="901" ht="15.75" customHeight="1">
      <c r="A901" s="84"/>
      <c r="B901" s="84"/>
    </row>
    <row r="902" ht="15.75" customHeight="1">
      <c r="A902" s="84"/>
      <c r="B902" s="84"/>
    </row>
    <row r="903" ht="15.75" customHeight="1">
      <c r="A903" s="84"/>
      <c r="B903" s="84"/>
    </row>
    <row r="904" ht="15.75" customHeight="1">
      <c r="A904" s="84"/>
      <c r="B904" s="84"/>
    </row>
    <row r="905" ht="15.75" customHeight="1">
      <c r="A905" s="84"/>
      <c r="B905" s="84"/>
    </row>
    <row r="906" ht="15.75" customHeight="1">
      <c r="A906" s="84"/>
      <c r="B906" s="84"/>
    </row>
    <row r="907" ht="15.75" customHeight="1">
      <c r="A907" s="84"/>
      <c r="B907" s="84"/>
    </row>
    <row r="908" ht="15.75" customHeight="1">
      <c r="A908" s="84"/>
      <c r="B908" s="84"/>
    </row>
    <row r="909" ht="15.75" customHeight="1">
      <c r="A909" s="84"/>
      <c r="B909" s="84"/>
    </row>
    <row r="910" ht="15.75" customHeight="1">
      <c r="A910" s="84"/>
      <c r="B910" s="84"/>
    </row>
    <row r="911" ht="15.75" customHeight="1">
      <c r="A911" s="84"/>
      <c r="B911" s="84"/>
    </row>
    <row r="912" ht="15.75" customHeight="1">
      <c r="A912" s="84"/>
      <c r="B912" s="84"/>
    </row>
    <row r="913" ht="15.75" customHeight="1">
      <c r="A913" s="84"/>
      <c r="B913" s="84"/>
    </row>
    <row r="914" ht="15.75" customHeight="1">
      <c r="A914" s="84"/>
      <c r="B914" s="84"/>
    </row>
    <row r="915" ht="15.75" customHeight="1">
      <c r="A915" s="84"/>
      <c r="B915" s="84"/>
    </row>
    <row r="916" ht="15.75" customHeight="1">
      <c r="A916" s="84"/>
      <c r="B916" s="84"/>
    </row>
    <row r="917" ht="15.75" customHeight="1">
      <c r="A917" s="84"/>
      <c r="B917" s="84"/>
    </row>
    <row r="918" ht="15.75" customHeight="1">
      <c r="A918" s="84"/>
      <c r="B918" s="84"/>
    </row>
    <row r="919" ht="15.75" customHeight="1">
      <c r="A919" s="84"/>
      <c r="B919" s="84"/>
    </row>
    <row r="920" ht="15.75" customHeight="1">
      <c r="A920" s="84"/>
      <c r="B920" s="84"/>
    </row>
    <row r="921" ht="15.75" customHeight="1">
      <c r="A921" s="84"/>
      <c r="B921" s="84"/>
    </row>
    <row r="922" ht="15.75" customHeight="1">
      <c r="A922" s="84"/>
      <c r="B922" s="84"/>
    </row>
    <row r="923" ht="15.75" customHeight="1">
      <c r="A923" s="84"/>
      <c r="B923" s="84"/>
    </row>
    <row r="924" ht="15.75" customHeight="1">
      <c r="A924" s="84"/>
      <c r="B924" s="84"/>
    </row>
    <row r="925" ht="15.75" customHeight="1">
      <c r="A925" s="84"/>
      <c r="B925" s="84"/>
    </row>
    <row r="926" ht="15.75" customHeight="1">
      <c r="A926" s="84"/>
      <c r="B926" s="84"/>
    </row>
    <row r="927" ht="15.75" customHeight="1">
      <c r="A927" s="84"/>
      <c r="B927" s="84"/>
    </row>
    <row r="928" ht="15.75" customHeight="1">
      <c r="A928" s="84"/>
      <c r="B928" s="84"/>
    </row>
    <row r="929" ht="15.75" customHeight="1">
      <c r="A929" s="84"/>
      <c r="B929" s="84"/>
    </row>
    <row r="930" ht="15.75" customHeight="1">
      <c r="A930" s="84"/>
      <c r="B930" s="84"/>
    </row>
    <row r="931" ht="15.75" customHeight="1">
      <c r="A931" s="84"/>
      <c r="B931" s="84"/>
    </row>
    <row r="932" ht="15.75" customHeight="1">
      <c r="A932" s="84"/>
      <c r="B932" s="84"/>
    </row>
    <row r="933" ht="15.75" customHeight="1">
      <c r="A933" s="84"/>
      <c r="B933" s="84"/>
    </row>
    <row r="934" ht="15.75" customHeight="1">
      <c r="A934" s="84"/>
      <c r="B934" s="84"/>
    </row>
    <row r="935" ht="15.75" customHeight="1">
      <c r="A935" s="84"/>
      <c r="B935" s="84"/>
    </row>
    <row r="936" ht="15.75" customHeight="1">
      <c r="A936" s="84"/>
      <c r="B936" s="84"/>
    </row>
    <row r="937" ht="15.75" customHeight="1">
      <c r="A937" s="84"/>
      <c r="B937" s="84"/>
    </row>
    <row r="938" ht="15.75" customHeight="1">
      <c r="A938" s="84"/>
      <c r="B938" s="84"/>
    </row>
    <row r="939" ht="15.75" customHeight="1">
      <c r="A939" s="84"/>
      <c r="B939" s="84"/>
    </row>
    <row r="940" ht="15.75" customHeight="1">
      <c r="A940" s="84"/>
      <c r="B940" s="84"/>
    </row>
    <row r="941" ht="15.75" customHeight="1">
      <c r="A941" s="84"/>
      <c r="B941" s="84"/>
    </row>
    <row r="942" ht="15.75" customHeight="1">
      <c r="A942" s="84"/>
      <c r="B942" s="84"/>
    </row>
    <row r="943" ht="15.75" customHeight="1">
      <c r="A943" s="84"/>
      <c r="B943" s="84"/>
    </row>
    <row r="944" ht="15.75" customHeight="1">
      <c r="A944" s="84"/>
      <c r="B944" s="84"/>
    </row>
    <row r="945" ht="15.75" customHeight="1">
      <c r="A945" s="84"/>
      <c r="B945" s="84"/>
    </row>
    <row r="946" ht="15.75" customHeight="1">
      <c r="A946" s="84"/>
      <c r="B946" s="84"/>
    </row>
    <row r="947" ht="15.75" customHeight="1">
      <c r="A947" s="84"/>
      <c r="B947" s="84"/>
    </row>
    <row r="948" ht="15.75" customHeight="1">
      <c r="A948" s="84"/>
      <c r="B948" s="84"/>
    </row>
    <row r="949" ht="15.75" customHeight="1">
      <c r="A949" s="84"/>
      <c r="B949" s="84"/>
    </row>
    <row r="950" ht="15.75" customHeight="1">
      <c r="A950" s="84"/>
      <c r="B950" s="84"/>
    </row>
    <row r="951" ht="15.75" customHeight="1">
      <c r="A951" s="84"/>
      <c r="B951" s="84"/>
    </row>
    <row r="952" ht="15.75" customHeight="1">
      <c r="A952" s="84"/>
      <c r="B952" s="84"/>
    </row>
    <row r="953" ht="15.75" customHeight="1">
      <c r="A953" s="84"/>
      <c r="B953" s="84"/>
    </row>
    <row r="954" ht="15.75" customHeight="1">
      <c r="A954" s="84"/>
      <c r="B954" s="84"/>
    </row>
    <row r="955" ht="15.75" customHeight="1">
      <c r="A955" s="84"/>
      <c r="B955" s="84"/>
    </row>
    <row r="956" ht="15.75" customHeight="1">
      <c r="A956" s="84"/>
      <c r="B956" s="84"/>
    </row>
    <row r="957" ht="15.75" customHeight="1">
      <c r="A957" s="84"/>
      <c r="B957" s="84"/>
    </row>
    <row r="958" ht="15.75" customHeight="1">
      <c r="A958" s="84"/>
      <c r="B958" s="84"/>
    </row>
    <row r="959" ht="15.75" customHeight="1">
      <c r="A959" s="84"/>
      <c r="B959" s="84"/>
    </row>
    <row r="960" ht="15.75" customHeight="1">
      <c r="A960" s="84"/>
      <c r="B960" s="84"/>
    </row>
    <row r="961" ht="15.75" customHeight="1">
      <c r="A961" s="84"/>
      <c r="B961" s="84"/>
    </row>
    <row r="962" ht="15.75" customHeight="1">
      <c r="A962" s="84"/>
      <c r="B962" s="84"/>
    </row>
    <row r="963" ht="15.75" customHeight="1">
      <c r="A963" s="84"/>
      <c r="B963" s="84"/>
    </row>
    <row r="964" ht="15.75" customHeight="1">
      <c r="A964" s="84"/>
      <c r="B964" s="84"/>
    </row>
    <row r="965" ht="15.75" customHeight="1">
      <c r="A965" s="84"/>
      <c r="B965" s="84"/>
    </row>
    <row r="966" ht="15.75" customHeight="1">
      <c r="A966" s="84"/>
      <c r="B966" s="84"/>
    </row>
    <row r="967" ht="15.75" customHeight="1">
      <c r="A967" s="84"/>
      <c r="B967" s="84"/>
    </row>
    <row r="968" ht="15.75" customHeight="1">
      <c r="A968" s="84"/>
      <c r="B968" s="84"/>
    </row>
    <row r="969" ht="15.75" customHeight="1">
      <c r="A969" s="84"/>
      <c r="B969" s="84"/>
    </row>
    <row r="970" ht="15.75" customHeight="1">
      <c r="A970" s="84"/>
      <c r="B970" s="84"/>
    </row>
    <row r="971" ht="15.75" customHeight="1">
      <c r="A971" s="84"/>
      <c r="B971" s="84"/>
    </row>
    <row r="972" ht="15.75" customHeight="1">
      <c r="A972" s="84"/>
      <c r="B972" s="84"/>
    </row>
    <row r="973" ht="15.75" customHeight="1">
      <c r="A973" s="84"/>
      <c r="B973" s="84"/>
    </row>
    <row r="974" ht="15.75" customHeight="1">
      <c r="A974" s="84"/>
      <c r="B974" s="84"/>
    </row>
    <row r="975" ht="15.75" customHeight="1">
      <c r="A975" s="84"/>
      <c r="B975" s="84"/>
    </row>
    <row r="976" ht="15.75" customHeight="1">
      <c r="A976" s="84"/>
      <c r="B976" s="84"/>
    </row>
    <row r="977" ht="15.75" customHeight="1">
      <c r="A977" s="84"/>
      <c r="B977" s="84"/>
    </row>
    <row r="978" ht="15.75" customHeight="1">
      <c r="A978" s="84"/>
      <c r="B978" s="84"/>
    </row>
    <row r="979" ht="15.75" customHeight="1">
      <c r="A979" s="84"/>
      <c r="B979" s="84"/>
    </row>
    <row r="980" ht="15.75" customHeight="1">
      <c r="A980" s="84"/>
      <c r="B980" s="84"/>
    </row>
    <row r="981" ht="15.75" customHeight="1">
      <c r="A981" s="84"/>
      <c r="B981" s="84"/>
    </row>
    <row r="982" ht="15.75" customHeight="1">
      <c r="A982" s="84"/>
      <c r="B982" s="84"/>
    </row>
    <row r="983" ht="15.75" customHeight="1">
      <c r="A983" s="84"/>
      <c r="B983" s="84"/>
    </row>
    <row r="984" ht="15.75" customHeight="1">
      <c r="A984" s="84"/>
      <c r="B984" s="84"/>
    </row>
    <row r="985" ht="15.75" customHeight="1">
      <c r="A985" s="84"/>
      <c r="B985" s="84"/>
    </row>
    <row r="986" ht="15.75" customHeight="1">
      <c r="A986" s="84"/>
      <c r="B986" s="84"/>
    </row>
    <row r="987" ht="15.75" customHeight="1">
      <c r="A987" s="84"/>
      <c r="B987" s="84"/>
    </row>
    <row r="988" ht="15.75" customHeight="1">
      <c r="A988" s="84"/>
      <c r="B988" s="84"/>
    </row>
    <row r="989" ht="15.75" customHeight="1">
      <c r="A989" s="84"/>
      <c r="B989" s="84"/>
    </row>
    <row r="990" ht="15.75" customHeight="1">
      <c r="A990" s="84"/>
      <c r="B990" s="84"/>
    </row>
    <row r="991" ht="15.75" customHeight="1">
      <c r="A991" s="84"/>
      <c r="B991" s="84"/>
    </row>
    <row r="992" ht="15.75" customHeight="1">
      <c r="A992" s="84"/>
      <c r="B992" s="84"/>
    </row>
    <row r="993" ht="15.75" customHeight="1">
      <c r="A993" s="84"/>
      <c r="B993" s="84"/>
    </row>
    <row r="994" ht="15.75" customHeight="1">
      <c r="A994" s="84"/>
      <c r="B994" s="84"/>
    </row>
    <row r="995" ht="15.75" customHeight="1">
      <c r="A995" s="84"/>
      <c r="B995" s="84"/>
    </row>
    <row r="996" ht="15.75" customHeight="1">
      <c r="A996" s="84"/>
      <c r="B996" s="84"/>
    </row>
    <row r="997" ht="15.75" customHeight="1">
      <c r="A997" s="84"/>
      <c r="B997" s="84"/>
    </row>
    <row r="998" ht="15.75" customHeight="1">
      <c r="A998" s="84"/>
      <c r="B998" s="84"/>
    </row>
    <row r="999" ht="15.75" customHeight="1">
      <c r="A999" s="84"/>
      <c r="B999" s="84"/>
    </row>
    <row r="1000" ht="15.75" customHeight="1">
      <c r="A1000" s="84"/>
      <c r="B1000" s="84"/>
    </row>
  </sheetData>
  <autoFilter ref="$A$1:$P$298">
    <sortState ref="A1:P298">
      <sortCondition ref="F1:F298"/>
    </sortState>
  </autoFilter>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 r:id="rId447" ref="A225"/>
    <hyperlink r:id="rId448" ref="B225"/>
    <hyperlink r:id="rId449" ref="A226"/>
    <hyperlink r:id="rId450" ref="B226"/>
    <hyperlink r:id="rId451" ref="A227"/>
    <hyperlink r:id="rId452" ref="B227"/>
    <hyperlink r:id="rId453" ref="A228"/>
    <hyperlink r:id="rId454" ref="B228"/>
    <hyperlink r:id="rId455" ref="A229"/>
    <hyperlink r:id="rId456" ref="B229"/>
    <hyperlink r:id="rId457" ref="A230"/>
    <hyperlink r:id="rId458" ref="B230"/>
    <hyperlink r:id="rId459" ref="A231"/>
    <hyperlink r:id="rId460" ref="B231"/>
    <hyperlink r:id="rId461" ref="A232"/>
    <hyperlink r:id="rId462" ref="B232"/>
    <hyperlink r:id="rId463" ref="A233"/>
    <hyperlink r:id="rId464" ref="B233"/>
    <hyperlink r:id="rId465" ref="A234"/>
    <hyperlink r:id="rId466" ref="B234"/>
    <hyperlink r:id="rId467" ref="A235"/>
    <hyperlink r:id="rId468" ref="B235"/>
    <hyperlink r:id="rId469" ref="A236"/>
    <hyperlink r:id="rId470" ref="B236"/>
    <hyperlink r:id="rId471" ref="A237"/>
    <hyperlink r:id="rId472" ref="B237"/>
    <hyperlink r:id="rId473" ref="A238"/>
    <hyperlink r:id="rId474" ref="B238"/>
    <hyperlink r:id="rId475" ref="A239"/>
    <hyperlink r:id="rId476" ref="B239"/>
    <hyperlink r:id="rId477" ref="A240"/>
    <hyperlink r:id="rId478" ref="B240"/>
    <hyperlink r:id="rId479" ref="A241"/>
    <hyperlink r:id="rId480" ref="B241"/>
    <hyperlink r:id="rId481" ref="A242"/>
    <hyperlink r:id="rId482" ref="B242"/>
    <hyperlink r:id="rId483" ref="A243"/>
    <hyperlink r:id="rId484" ref="B243"/>
    <hyperlink r:id="rId485" ref="A244"/>
    <hyperlink r:id="rId486" ref="B244"/>
    <hyperlink r:id="rId487" ref="A245"/>
    <hyperlink r:id="rId488" ref="B245"/>
    <hyperlink r:id="rId489" ref="A246"/>
    <hyperlink r:id="rId490" ref="B246"/>
    <hyperlink r:id="rId491" ref="A247"/>
    <hyperlink r:id="rId492" ref="B247"/>
    <hyperlink r:id="rId493" ref="A248"/>
    <hyperlink r:id="rId494" ref="B248"/>
    <hyperlink r:id="rId495" ref="A249"/>
    <hyperlink r:id="rId496" ref="B249"/>
    <hyperlink r:id="rId497" ref="A250"/>
    <hyperlink r:id="rId498" ref="B250"/>
    <hyperlink r:id="rId499" ref="A251"/>
    <hyperlink r:id="rId500" ref="B251"/>
    <hyperlink r:id="rId501" ref="A252"/>
    <hyperlink r:id="rId502" ref="B252"/>
    <hyperlink r:id="rId503" ref="A253"/>
    <hyperlink r:id="rId504" ref="B253"/>
    <hyperlink r:id="rId505" ref="A254"/>
    <hyperlink r:id="rId506" ref="B254"/>
    <hyperlink r:id="rId507" ref="A255"/>
    <hyperlink r:id="rId508" ref="B255"/>
    <hyperlink r:id="rId509" ref="A256"/>
    <hyperlink r:id="rId510" ref="B256"/>
    <hyperlink r:id="rId511" ref="A257"/>
    <hyperlink r:id="rId512" ref="B257"/>
    <hyperlink r:id="rId513" ref="A258"/>
    <hyperlink r:id="rId514" ref="B258"/>
    <hyperlink r:id="rId515" ref="A259"/>
    <hyperlink r:id="rId516" ref="B259"/>
    <hyperlink r:id="rId517" ref="A260"/>
    <hyperlink r:id="rId518" ref="B260"/>
    <hyperlink r:id="rId519" ref="A261"/>
    <hyperlink r:id="rId520" ref="B261"/>
    <hyperlink r:id="rId521" ref="A262"/>
    <hyperlink r:id="rId522" ref="B262"/>
    <hyperlink r:id="rId523" ref="A263"/>
    <hyperlink r:id="rId524" ref="B263"/>
    <hyperlink r:id="rId525" ref="A264"/>
    <hyperlink r:id="rId526" ref="B264"/>
    <hyperlink r:id="rId527" ref="A265"/>
    <hyperlink r:id="rId528" ref="B265"/>
    <hyperlink r:id="rId529" ref="A266"/>
    <hyperlink r:id="rId530" ref="B266"/>
    <hyperlink r:id="rId531" ref="A267"/>
    <hyperlink r:id="rId532" ref="B267"/>
    <hyperlink r:id="rId533" ref="A268"/>
    <hyperlink r:id="rId534" ref="B268"/>
    <hyperlink r:id="rId535" ref="A269"/>
    <hyperlink r:id="rId536" ref="B269"/>
    <hyperlink r:id="rId537" ref="A270"/>
    <hyperlink r:id="rId538" ref="B270"/>
    <hyperlink r:id="rId539" ref="A271"/>
    <hyperlink r:id="rId540" ref="B271"/>
    <hyperlink r:id="rId541" ref="A272"/>
    <hyperlink r:id="rId542" ref="B272"/>
    <hyperlink r:id="rId543" ref="A273"/>
    <hyperlink r:id="rId544" ref="B273"/>
    <hyperlink r:id="rId545" ref="A274"/>
    <hyperlink r:id="rId546" ref="B274"/>
    <hyperlink r:id="rId547" ref="A275"/>
    <hyperlink r:id="rId548" ref="B275"/>
    <hyperlink r:id="rId549" ref="A276"/>
    <hyperlink r:id="rId550" ref="B276"/>
    <hyperlink r:id="rId551" ref="A277"/>
    <hyperlink r:id="rId552" ref="B277"/>
    <hyperlink r:id="rId553" ref="A278"/>
    <hyperlink r:id="rId554" ref="B278"/>
    <hyperlink r:id="rId555" ref="A279"/>
    <hyperlink r:id="rId556" ref="B279"/>
    <hyperlink r:id="rId557" ref="A280"/>
    <hyperlink r:id="rId558" ref="B280"/>
    <hyperlink r:id="rId559" ref="A281"/>
    <hyperlink r:id="rId560" ref="B281"/>
    <hyperlink r:id="rId561" ref="A282"/>
    <hyperlink r:id="rId562" ref="B282"/>
    <hyperlink r:id="rId563" ref="A283"/>
    <hyperlink r:id="rId564" ref="B283"/>
    <hyperlink r:id="rId565" ref="A284"/>
    <hyperlink r:id="rId566" ref="B284"/>
    <hyperlink r:id="rId567" ref="A285"/>
    <hyperlink r:id="rId568" ref="B285"/>
    <hyperlink r:id="rId569" ref="A286"/>
    <hyperlink r:id="rId570" ref="B286"/>
    <hyperlink r:id="rId571" ref="A287"/>
    <hyperlink r:id="rId572" ref="B287"/>
    <hyperlink r:id="rId573" ref="A288"/>
    <hyperlink r:id="rId574" ref="B288"/>
    <hyperlink r:id="rId575" ref="A289"/>
    <hyperlink r:id="rId576" ref="B289"/>
    <hyperlink r:id="rId577" ref="A290"/>
    <hyperlink r:id="rId578" ref="B290"/>
    <hyperlink r:id="rId579" ref="A291"/>
    <hyperlink r:id="rId580" ref="B291"/>
    <hyperlink r:id="rId581" ref="A292"/>
    <hyperlink r:id="rId582" ref="B292"/>
    <hyperlink r:id="rId583" ref="A293"/>
    <hyperlink r:id="rId584" ref="B293"/>
    <hyperlink r:id="rId585" ref="A294"/>
    <hyperlink r:id="rId586" ref="B294"/>
    <hyperlink r:id="rId587" ref="A295"/>
    <hyperlink r:id="rId588" ref="B295"/>
    <hyperlink r:id="rId589" ref="A296"/>
    <hyperlink r:id="rId590" ref="B296"/>
    <hyperlink r:id="rId591" ref="A297"/>
    <hyperlink r:id="rId592" ref="B297"/>
    <hyperlink r:id="rId593" ref="A298"/>
    <hyperlink r:id="rId594" ref="B298"/>
  </hyperlinks>
  <printOptions/>
  <pageMargins bottom="0.75" footer="0.0" header="0.0" left="0.7" right="0.7" top="0.75"/>
  <pageSetup paperSize="9" orientation="portrait"/>
  <drawing r:id="rId59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15.14"/>
    <col customWidth="1" min="2" max="2" width="36.86"/>
    <col customWidth="1" min="3" max="3" width="19.57"/>
    <col customWidth="1" min="4" max="4" width="37.43"/>
    <col customWidth="1" min="5" max="5" width="17.29"/>
    <col customWidth="1" min="6" max="6" width="41.43"/>
    <col customWidth="1" min="7" max="9" width="17.0"/>
    <col customWidth="1" min="10" max="10" width="15.29"/>
    <col customWidth="1" min="11" max="11" width="21.29"/>
    <col customWidth="1" min="12" max="12" width="19.86"/>
    <col customWidth="1" min="13" max="13" width="12.29"/>
    <col customWidth="1" min="14" max="14" width="11.86"/>
    <col customWidth="1" min="15" max="15" width="11.71"/>
    <col customWidth="1" min="16" max="16" width="12.43"/>
    <col customWidth="1" min="17" max="18" width="12.29"/>
    <col customWidth="1" min="19" max="19" width="16.43"/>
    <col customWidth="1" min="20" max="20" width="20.29"/>
    <col customWidth="1" min="21" max="21" width="18.29"/>
    <col customWidth="1" min="22" max="22" width="13.86"/>
    <col customWidth="1" min="23" max="23" width="17.0"/>
    <col customWidth="1" min="24" max="24" width="11.86"/>
    <col customWidth="1" min="25" max="25" width="20.0"/>
    <col customWidth="1" min="26" max="26" width="97.0"/>
    <col customWidth="1" min="27" max="27" width="17.29"/>
    <col customWidth="1" min="28" max="28" width="16.0"/>
    <col customWidth="1" min="29" max="29" width="23.29"/>
    <col customWidth="1" min="30" max="30" width="18.43"/>
    <col customWidth="1" min="31" max="31" width="13.43"/>
    <col customWidth="1" min="32" max="32" width="17.71"/>
    <col customWidth="1" min="33" max="33" width="21.71"/>
    <col customWidth="1" min="34" max="34" width="27.29"/>
    <col customWidth="1" min="35" max="35" width="12.0"/>
    <col customWidth="1" min="36" max="44" width="8.71"/>
  </cols>
  <sheetData>
    <row r="1">
      <c r="A1" s="299" t="s">
        <v>1</v>
      </c>
      <c r="B1" s="300" t="s">
        <v>2</v>
      </c>
      <c r="C1" s="301" t="s">
        <v>2753</v>
      </c>
      <c r="D1" s="301" t="s">
        <v>4</v>
      </c>
      <c r="E1" s="302" t="s">
        <v>6</v>
      </c>
      <c r="F1" s="299" t="s">
        <v>7</v>
      </c>
      <c r="G1" s="304" t="s">
        <v>8</v>
      </c>
      <c r="H1" s="305" t="s">
        <v>2514</v>
      </c>
      <c r="I1" s="305" t="s">
        <v>46</v>
      </c>
      <c r="J1" s="304" t="s">
        <v>47</v>
      </c>
      <c r="K1" s="305" t="s">
        <v>48</v>
      </c>
      <c r="L1" s="305" t="s">
        <v>50</v>
      </c>
      <c r="M1" s="304" t="s">
        <v>51</v>
      </c>
      <c r="N1" s="304" t="s">
        <v>2755</v>
      </c>
      <c r="O1" s="306" t="s">
        <v>10</v>
      </c>
      <c r="P1" s="306" t="s">
        <v>11</v>
      </c>
      <c r="Q1" s="306" t="s">
        <v>12</v>
      </c>
      <c r="R1" s="306" t="s">
        <v>13</v>
      </c>
      <c r="S1" s="299" t="s">
        <v>14</v>
      </c>
      <c r="T1" s="299" t="s">
        <v>15</v>
      </c>
      <c r="U1" s="304" t="s">
        <v>2757</v>
      </c>
      <c r="V1" s="304" t="s">
        <v>2758</v>
      </c>
      <c r="W1" s="305" t="s">
        <v>16</v>
      </c>
      <c r="X1" s="304" t="s">
        <v>170</v>
      </c>
      <c r="Y1" s="304" t="s">
        <v>18</v>
      </c>
      <c r="Z1" s="308" t="s">
        <v>17</v>
      </c>
      <c r="AA1" s="299" t="s">
        <v>19</v>
      </c>
      <c r="AB1" s="309" t="s">
        <v>20</v>
      </c>
      <c r="AC1" s="304" t="s">
        <v>21</v>
      </c>
      <c r="AD1" s="304" t="s">
        <v>2760</v>
      </c>
      <c r="AE1" s="304" t="s">
        <v>2525</v>
      </c>
      <c r="AF1" s="304" t="s">
        <v>2761</v>
      </c>
      <c r="AG1" s="310" t="s">
        <v>2762</v>
      </c>
      <c r="AH1" s="304" t="s">
        <v>2763</v>
      </c>
    </row>
    <row r="2">
      <c r="A2" s="311">
        <v>184.0</v>
      </c>
      <c r="B2" s="312" t="s">
        <v>22</v>
      </c>
      <c r="C2" s="313"/>
      <c r="D2" s="313"/>
      <c r="E2" s="313"/>
      <c r="F2" s="314">
        <v>44851.0</v>
      </c>
      <c r="G2" s="13" t="s">
        <v>56</v>
      </c>
      <c r="H2" s="13"/>
      <c r="I2" s="13"/>
      <c r="J2" s="13"/>
      <c r="K2" s="13"/>
      <c r="L2" s="13"/>
      <c r="M2" s="315"/>
      <c r="N2" s="316"/>
      <c r="O2" s="316"/>
      <c r="P2" s="316"/>
      <c r="Q2" s="316"/>
      <c r="R2" s="316"/>
      <c r="S2" s="13" t="s">
        <v>56</v>
      </c>
      <c r="T2" s="229" t="s">
        <v>56</v>
      </c>
      <c r="U2" s="283" t="s">
        <v>2767</v>
      </c>
      <c r="V2" s="283">
        <v>20.0</v>
      </c>
      <c r="W2" s="15" t="s">
        <v>56</v>
      </c>
      <c r="X2" s="315"/>
      <c r="Y2" s="6" t="s">
        <v>641</v>
      </c>
      <c r="Z2" s="317" t="s">
        <v>1101</v>
      </c>
      <c r="AA2" s="318">
        <v>44595.0</v>
      </c>
      <c r="AB2" s="18">
        <v>44860.0</v>
      </c>
      <c r="AC2" s="27" t="s">
        <v>59</v>
      </c>
      <c r="AD2" s="319">
        <f t="shared" ref="AD2:AD289" si="1">(AB2-AA2)/7</f>
        <v>37.85714286</v>
      </c>
      <c r="AE2" s="283">
        <f t="shared" ref="AE2:AE55" si="2">IF(F2&gt;0,((F2-AA2)/7),0)</f>
        <v>36.57142857</v>
      </c>
      <c r="AF2" s="15" t="s">
        <v>2768</v>
      </c>
      <c r="AG2" s="13" t="s">
        <v>56</v>
      </c>
      <c r="AH2" s="315"/>
      <c r="AI2" s="320"/>
    </row>
    <row r="3">
      <c r="A3" s="311">
        <v>186.0</v>
      </c>
      <c r="B3" s="321" t="s">
        <v>33</v>
      </c>
      <c r="C3" s="313"/>
      <c r="D3" s="313"/>
      <c r="E3" s="313"/>
      <c r="F3" s="322">
        <v>44833.0</v>
      </c>
      <c r="G3" s="13" t="s">
        <v>56</v>
      </c>
      <c r="H3" s="13"/>
      <c r="I3" s="13"/>
      <c r="J3" s="13"/>
      <c r="K3" s="13"/>
      <c r="L3" s="13"/>
      <c r="M3" s="315"/>
      <c r="N3" s="316"/>
      <c r="O3" s="316"/>
      <c r="P3" s="316"/>
      <c r="Q3" s="316"/>
      <c r="R3" s="316"/>
      <c r="S3" s="13" t="s">
        <v>56</v>
      </c>
      <c r="T3" s="229" t="s">
        <v>56</v>
      </c>
      <c r="U3" s="283" t="s">
        <v>2769</v>
      </c>
      <c r="V3" s="283">
        <v>24.0</v>
      </c>
      <c r="W3" s="27" t="s">
        <v>56</v>
      </c>
      <c r="X3" s="315"/>
      <c r="Y3" s="6" t="s">
        <v>641</v>
      </c>
      <c r="Z3" s="317" t="s">
        <v>738</v>
      </c>
      <c r="AA3" s="323">
        <v>44600.0</v>
      </c>
      <c r="AB3" s="18">
        <v>44819.0</v>
      </c>
      <c r="AC3" s="13" t="s">
        <v>59</v>
      </c>
      <c r="AD3" s="319">
        <f t="shared" si="1"/>
        <v>31.28571429</v>
      </c>
      <c r="AE3" s="283">
        <f t="shared" si="2"/>
        <v>33.28571429</v>
      </c>
      <c r="AF3" s="324" t="s">
        <v>2771</v>
      </c>
      <c r="AG3" s="13" t="s">
        <v>56</v>
      </c>
      <c r="AH3" s="315"/>
      <c r="AI3" s="320"/>
    </row>
    <row r="4">
      <c r="A4" s="325">
        <v>199.0</v>
      </c>
      <c r="B4" s="312" t="s">
        <v>41</v>
      </c>
      <c r="C4" s="326"/>
      <c r="D4" s="326"/>
      <c r="E4" s="326"/>
      <c r="F4" s="314">
        <v>44785.0</v>
      </c>
      <c r="G4" s="13" t="s">
        <v>56</v>
      </c>
      <c r="H4" s="327"/>
      <c r="I4" s="327"/>
      <c r="J4" s="327"/>
      <c r="K4" s="327"/>
      <c r="L4" s="327"/>
      <c r="M4" s="315"/>
      <c r="N4" s="316"/>
      <c r="O4" s="316"/>
      <c r="P4" s="316"/>
      <c r="Q4" s="316"/>
      <c r="R4" s="316"/>
      <c r="S4" s="13" t="s">
        <v>56</v>
      </c>
      <c r="T4" s="229" t="s">
        <v>56</v>
      </c>
      <c r="U4" s="283" t="s">
        <v>2767</v>
      </c>
      <c r="V4" s="283">
        <v>45.0</v>
      </c>
      <c r="W4" s="327" t="s">
        <v>56</v>
      </c>
      <c r="X4" s="315"/>
      <c r="Y4" s="6" t="s">
        <v>641</v>
      </c>
      <c r="Z4" s="317" t="s">
        <v>1107</v>
      </c>
      <c r="AA4" s="18">
        <v>44621.0</v>
      </c>
      <c r="AB4" s="18">
        <v>44666.0</v>
      </c>
      <c r="AC4" s="13" t="s">
        <v>59</v>
      </c>
      <c r="AD4" s="319">
        <f t="shared" si="1"/>
        <v>6.428571429</v>
      </c>
      <c r="AE4" s="283">
        <f t="shared" si="2"/>
        <v>23.42857143</v>
      </c>
      <c r="AF4" s="13" t="s">
        <v>220</v>
      </c>
      <c r="AG4" s="13" t="s">
        <v>56</v>
      </c>
      <c r="AH4" s="315"/>
      <c r="AI4" s="320"/>
    </row>
    <row r="5">
      <c r="A5" s="311">
        <v>248.0</v>
      </c>
      <c r="B5" s="312" t="s">
        <v>61</v>
      </c>
      <c r="C5" s="313"/>
      <c r="D5" s="313"/>
      <c r="E5" s="313"/>
      <c r="F5" s="314">
        <v>44854.0</v>
      </c>
      <c r="G5" s="13" t="s">
        <v>56</v>
      </c>
      <c r="H5" s="328"/>
      <c r="I5" s="328"/>
      <c r="J5" s="328"/>
      <c r="K5" s="328"/>
      <c r="L5" s="328"/>
      <c r="M5" s="315"/>
      <c r="N5" s="316"/>
      <c r="O5" s="316"/>
      <c r="P5" s="316"/>
      <c r="Q5" s="316"/>
      <c r="R5" s="316"/>
      <c r="S5" s="13" t="s">
        <v>56</v>
      </c>
      <c r="T5" s="229" t="s">
        <v>56</v>
      </c>
      <c r="U5" s="283" t="s">
        <v>2777</v>
      </c>
      <c r="V5" s="283">
        <v>32.0</v>
      </c>
      <c r="W5" s="329" t="s">
        <v>56</v>
      </c>
      <c r="X5" s="315"/>
      <c r="Y5" s="6" t="s">
        <v>641</v>
      </c>
      <c r="Z5" s="317" t="s">
        <v>1110</v>
      </c>
      <c r="AA5" s="323">
        <v>44686.0</v>
      </c>
      <c r="AB5" s="18">
        <v>44833.0</v>
      </c>
      <c r="AC5" s="13" t="s">
        <v>59</v>
      </c>
      <c r="AD5" s="319">
        <f t="shared" si="1"/>
        <v>21</v>
      </c>
      <c r="AE5" s="283">
        <f t="shared" si="2"/>
        <v>24</v>
      </c>
      <c r="AF5" s="27" t="s">
        <v>2771</v>
      </c>
      <c r="AG5" s="13" t="s">
        <v>56</v>
      </c>
      <c r="AH5" s="315"/>
    </row>
    <row r="6">
      <c r="A6" s="325">
        <v>259.0</v>
      </c>
      <c r="B6" s="321" t="s">
        <v>70</v>
      </c>
      <c r="C6" s="313"/>
      <c r="D6" s="313"/>
      <c r="E6" s="313"/>
      <c r="F6" s="314">
        <v>44799.0</v>
      </c>
      <c r="G6" s="13" t="s">
        <v>56</v>
      </c>
      <c r="H6" s="328"/>
      <c r="I6" s="328"/>
      <c r="J6" s="328"/>
      <c r="K6" s="328"/>
      <c r="L6" s="328"/>
      <c r="M6" s="315"/>
      <c r="N6" s="316"/>
      <c r="O6" s="316"/>
      <c r="P6" s="316"/>
      <c r="Q6" s="316"/>
      <c r="R6" s="316"/>
      <c r="S6" s="13" t="s">
        <v>56</v>
      </c>
      <c r="T6" s="229" t="s">
        <v>56</v>
      </c>
      <c r="U6" s="283" t="s">
        <v>2778</v>
      </c>
      <c r="V6" s="283">
        <v>19.0</v>
      </c>
      <c r="W6" s="329" t="s">
        <v>56</v>
      </c>
      <c r="X6" s="315"/>
      <c r="Y6" s="6" t="s">
        <v>641</v>
      </c>
      <c r="Z6" s="317" t="s">
        <v>743</v>
      </c>
      <c r="AA6" s="323">
        <v>44697.0</v>
      </c>
      <c r="AB6" s="18">
        <v>44795.0</v>
      </c>
      <c r="AC6" s="27" t="s">
        <v>59</v>
      </c>
      <c r="AD6" s="319">
        <f t="shared" si="1"/>
        <v>14</v>
      </c>
      <c r="AE6" s="283">
        <f t="shared" si="2"/>
        <v>14.57142857</v>
      </c>
      <c r="AF6" s="27" t="s">
        <v>2780</v>
      </c>
      <c r="AG6" s="13" t="s">
        <v>56</v>
      </c>
      <c r="AH6" s="315"/>
      <c r="AI6" s="320"/>
    </row>
    <row r="7">
      <c r="A7" s="325">
        <v>262.0</v>
      </c>
      <c r="B7" s="312" t="s">
        <v>77</v>
      </c>
      <c r="C7" s="326"/>
      <c r="D7" s="326"/>
      <c r="E7" s="326"/>
      <c r="F7" s="314">
        <v>44789.0</v>
      </c>
      <c r="G7" s="13" t="s">
        <v>78</v>
      </c>
      <c r="H7" s="328"/>
      <c r="I7" s="328"/>
      <c r="J7" s="328"/>
      <c r="K7" s="328"/>
      <c r="L7" s="328"/>
      <c r="M7" s="315"/>
      <c r="N7" s="316"/>
      <c r="O7" s="316"/>
      <c r="P7" s="316"/>
      <c r="Q7" s="316"/>
      <c r="R7" s="316"/>
      <c r="S7" s="13" t="s">
        <v>56</v>
      </c>
      <c r="T7" s="229" t="s">
        <v>56</v>
      </c>
      <c r="U7" s="283" t="s">
        <v>2781</v>
      </c>
      <c r="V7" s="283">
        <v>2.0</v>
      </c>
      <c r="W7" s="329" t="s">
        <v>2783</v>
      </c>
      <c r="X7" s="315"/>
      <c r="Y7" s="6" t="s">
        <v>641</v>
      </c>
      <c r="Z7" s="317" t="s">
        <v>675</v>
      </c>
      <c r="AA7" s="323">
        <v>44704.0</v>
      </c>
      <c r="AB7" s="18">
        <v>44775.0</v>
      </c>
      <c r="AC7" s="27" t="s">
        <v>59</v>
      </c>
      <c r="AD7" s="319">
        <f t="shared" si="1"/>
        <v>10.14285714</v>
      </c>
      <c r="AE7" s="283">
        <f t="shared" si="2"/>
        <v>12.14285714</v>
      </c>
      <c r="AF7" s="27" t="s">
        <v>220</v>
      </c>
      <c r="AG7" s="13" t="s">
        <v>56</v>
      </c>
      <c r="AH7" s="315"/>
      <c r="AI7" s="320"/>
    </row>
    <row r="8">
      <c r="A8" s="311">
        <v>263.0</v>
      </c>
      <c r="B8" s="330" t="s">
        <v>80</v>
      </c>
      <c r="C8" s="313"/>
      <c r="D8" s="313"/>
      <c r="E8" s="313"/>
      <c r="F8" s="314"/>
      <c r="G8" s="13" t="s">
        <v>56</v>
      </c>
      <c r="H8" s="328"/>
      <c r="I8" s="328"/>
      <c r="J8" s="328"/>
      <c r="K8" s="328"/>
      <c r="L8" s="328"/>
      <c r="M8" s="315"/>
      <c r="N8" s="316"/>
      <c r="O8" s="316"/>
      <c r="P8" s="316"/>
      <c r="Q8" s="316"/>
      <c r="R8" s="316"/>
      <c r="S8" s="13" t="s">
        <v>56</v>
      </c>
      <c r="T8" s="229" t="s">
        <v>56</v>
      </c>
      <c r="U8" s="283" t="s">
        <v>2784</v>
      </c>
      <c r="V8" s="283">
        <v>2.0</v>
      </c>
      <c r="W8" s="328" t="s">
        <v>86</v>
      </c>
      <c r="X8" s="315"/>
      <c r="Y8" s="6" t="s">
        <v>641</v>
      </c>
      <c r="Z8" s="317" t="s">
        <v>675</v>
      </c>
      <c r="AA8" s="18">
        <v>44705.0</v>
      </c>
      <c r="AB8" s="18">
        <v>44926.0</v>
      </c>
      <c r="AC8" s="27" t="s">
        <v>59</v>
      </c>
      <c r="AD8" s="319">
        <f t="shared" si="1"/>
        <v>31.57142857</v>
      </c>
      <c r="AE8" s="283">
        <f t="shared" si="2"/>
        <v>0</v>
      </c>
      <c r="AF8" s="13"/>
      <c r="AG8" s="13" t="s">
        <v>56</v>
      </c>
      <c r="AH8" s="315"/>
    </row>
    <row r="9">
      <c r="A9" s="325">
        <v>267.0</v>
      </c>
      <c r="B9" s="312" t="s">
        <v>87</v>
      </c>
      <c r="C9" s="326"/>
      <c r="D9" s="326"/>
      <c r="E9" s="326"/>
      <c r="F9" s="314">
        <v>44788.0</v>
      </c>
      <c r="G9" s="13" t="s">
        <v>56</v>
      </c>
      <c r="H9" s="328"/>
      <c r="I9" s="328"/>
      <c r="J9" s="328"/>
      <c r="K9" s="328"/>
      <c r="L9" s="328"/>
      <c r="M9" s="315"/>
      <c r="N9" s="316"/>
      <c r="O9" s="316"/>
      <c r="P9" s="316"/>
      <c r="Q9" s="316"/>
      <c r="R9" s="316"/>
      <c r="S9" s="13" t="s">
        <v>56</v>
      </c>
      <c r="T9" s="229" t="s">
        <v>56</v>
      </c>
      <c r="U9" s="283" t="s">
        <v>2767</v>
      </c>
      <c r="V9" s="283">
        <v>14.0</v>
      </c>
      <c r="W9" s="329" t="s">
        <v>56</v>
      </c>
      <c r="X9" s="315"/>
      <c r="Y9" s="6" t="s">
        <v>641</v>
      </c>
      <c r="Z9" s="317" t="s">
        <v>1118</v>
      </c>
      <c r="AA9" s="323">
        <v>44712.0</v>
      </c>
      <c r="AB9" s="18">
        <v>44757.0</v>
      </c>
      <c r="AC9" s="27" t="s">
        <v>59</v>
      </c>
      <c r="AD9" s="319">
        <f t="shared" si="1"/>
        <v>6.428571429</v>
      </c>
      <c r="AE9" s="283">
        <f t="shared" si="2"/>
        <v>10.85714286</v>
      </c>
      <c r="AF9" s="27" t="s">
        <v>2785</v>
      </c>
      <c r="AG9" s="13" t="s">
        <v>56</v>
      </c>
      <c r="AH9" s="315"/>
    </row>
    <row r="10">
      <c r="A10" s="325">
        <v>269.0</v>
      </c>
      <c r="B10" s="312" t="s">
        <v>96</v>
      </c>
      <c r="C10" s="326"/>
      <c r="D10" s="326"/>
      <c r="E10" s="326"/>
      <c r="F10" s="314">
        <v>44784.0</v>
      </c>
      <c r="G10" s="13" t="s">
        <v>57</v>
      </c>
      <c r="H10" s="328"/>
      <c r="I10" s="328"/>
      <c r="J10" s="328"/>
      <c r="K10" s="328"/>
      <c r="L10" s="328"/>
      <c r="M10" s="315"/>
      <c r="N10" s="316"/>
      <c r="O10" s="316"/>
      <c r="P10" s="316"/>
      <c r="Q10" s="316"/>
      <c r="R10" s="316"/>
      <c r="S10" s="13" t="s">
        <v>56</v>
      </c>
      <c r="T10" s="229" t="s">
        <v>56</v>
      </c>
      <c r="U10" s="283" t="s">
        <v>2767</v>
      </c>
      <c r="V10" s="283">
        <v>18.0</v>
      </c>
      <c r="W10" s="328" t="s">
        <v>56</v>
      </c>
      <c r="X10" s="315"/>
      <c r="Y10" s="6" t="s">
        <v>641</v>
      </c>
      <c r="Z10" s="317" t="s">
        <v>1121</v>
      </c>
      <c r="AA10" s="18">
        <v>44712.0</v>
      </c>
      <c r="AB10" s="18">
        <v>44770.0</v>
      </c>
      <c r="AC10" s="13" t="s">
        <v>59</v>
      </c>
      <c r="AD10" s="319">
        <f t="shared" si="1"/>
        <v>8.285714286</v>
      </c>
      <c r="AE10" s="283">
        <f t="shared" si="2"/>
        <v>10.28571429</v>
      </c>
      <c r="AF10" s="13" t="s">
        <v>220</v>
      </c>
      <c r="AG10" s="13" t="s">
        <v>56</v>
      </c>
      <c r="AH10" s="315"/>
      <c r="AI10" s="320"/>
    </row>
    <row r="11">
      <c r="A11" s="311">
        <v>273.0</v>
      </c>
      <c r="B11" s="312" t="s">
        <v>295</v>
      </c>
      <c r="C11" s="326"/>
      <c r="D11" s="326"/>
      <c r="E11" s="326"/>
      <c r="F11" s="322">
        <v>44777.0</v>
      </c>
      <c r="G11" s="13" t="s">
        <v>56</v>
      </c>
      <c r="H11" s="328"/>
      <c r="I11" s="328"/>
      <c r="J11" s="328"/>
      <c r="K11" s="328"/>
      <c r="L11" s="328"/>
      <c r="M11" s="315"/>
      <c r="N11" s="316"/>
      <c r="O11" s="316"/>
      <c r="P11" s="316"/>
      <c r="Q11" s="316"/>
      <c r="R11" s="316"/>
      <c r="S11" s="13" t="s">
        <v>56</v>
      </c>
      <c r="T11" s="229" t="s">
        <v>56</v>
      </c>
      <c r="U11" s="283" t="s">
        <v>2777</v>
      </c>
      <c r="V11" s="283">
        <v>35.0</v>
      </c>
      <c r="W11" s="328" t="s">
        <v>56</v>
      </c>
      <c r="X11" s="315"/>
      <c r="Y11" s="6" t="s">
        <v>641</v>
      </c>
      <c r="Z11" s="331" t="s">
        <v>1123</v>
      </c>
      <c r="AA11" s="323">
        <v>44720.0</v>
      </c>
      <c r="AB11" s="18">
        <v>44747.0</v>
      </c>
      <c r="AC11" s="27" t="s">
        <v>59</v>
      </c>
      <c r="AD11" s="319">
        <f t="shared" si="1"/>
        <v>3.857142857</v>
      </c>
      <c r="AE11" s="283">
        <f t="shared" si="2"/>
        <v>8.142857143</v>
      </c>
      <c r="AF11" s="13"/>
      <c r="AG11" s="13" t="s">
        <v>56</v>
      </c>
      <c r="AH11" s="315"/>
      <c r="AI11" s="320"/>
    </row>
    <row r="12">
      <c r="A12" s="325">
        <v>274.0</v>
      </c>
      <c r="B12" s="312" t="s">
        <v>109</v>
      </c>
      <c r="C12" s="326"/>
      <c r="D12" s="326"/>
      <c r="E12" s="326"/>
      <c r="F12" s="314">
        <v>44790.0</v>
      </c>
      <c r="G12" s="13" t="s">
        <v>56</v>
      </c>
      <c r="H12" s="13"/>
      <c r="I12" s="13"/>
      <c r="J12" s="13"/>
      <c r="K12" s="13"/>
      <c r="L12" s="13"/>
      <c r="M12" s="315"/>
      <c r="N12" s="316"/>
      <c r="O12" s="316"/>
      <c r="P12" s="316"/>
      <c r="Q12" s="316"/>
      <c r="R12" s="316"/>
      <c r="S12" s="13" t="s">
        <v>56</v>
      </c>
      <c r="T12" s="229" t="s">
        <v>56</v>
      </c>
      <c r="U12" s="283" t="s">
        <v>2767</v>
      </c>
      <c r="V12" s="283">
        <v>17.0</v>
      </c>
      <c r="W12" s="13" t="s">
        <v>56</v>
      </c>
      <c r="X12" s="315"/>
      <c r="Y12" s="6" t="s">
        <v>641</v>
      </c>
      <c r="Z12" s="317" t="s">
        <v>1124</v>
      </c>
      <c r="AA12" s="18">
        <v>44720.0</v>
      </c>
      <c r="AB12" s="18">
        <v>44776.0</v>
      </c>
      <c r="AC12" s="13" t="s">
        <v>59</v>
      </c>
      <c r="AD12" s="319">
        <f t="shared" si="1"/>
        <v>8</v>
      </c>
      <c r="AE12" s="283">
        <f t="shared" si="2"/>
        <v>10</v>
      </c>
      <c r="AF12" s="13" t="s">
        <v>2785</v>
      </c>
      <c r="AG12" s="13" t="s">
        <v>56</v>
      </c>
      <c r="AH12" s="315"/>
      <c r="AI12" s="320"/>
    </row>
    <row r="13">
      <c r="A13" s="325">
        <v>276.0</v>
      </c>
      <c r="B13" s="312" t="s">
        <v>123</v>
      </c>
      <c r="C13" s="326"/>
      <c r="D13" s="326"/>
      <c r="E13" s="326"/>
      <c r="F13" s="314">
        <v>44783.0</v>
      </c>
      <c r="G13" s="13" t="s">
        <v>56</v>
      </c>
      <c r="H13" s="13"/>
      <c r="I13" s="13"/>
      <c r="J13" s="13"/>
      <c r="K13" s="13"/>
      <c r="L13" s="13"/>
      <c r="M13" s="315"/>
      <c r="N13" s="316"/>
      <c r="O13" s="316"/>
      <c r="P13" s="316"/>
      <c r="Q13" s="316"/>
      <c r="R13" s="316"/>
      <c r="S13" s="13" t="s">
        <v>56</v>
      </c>
      <c r="T13" s="229" t="s">
        <v>57</v>
      </c>
      <c r="U13" s="283" t="s">
        <v>2789</v>
      </c>
      <c r="V13" s="283">
        <v>17.0</v>
      </c>
      <c r="W13" s="27" t="s">
        <v>56</v>
      </c>
      <c r="X13" s="315"/>
      <c r="Y13" s="6" t="s">
        <v>641</v>
      </c>
      <c r="Z13" s="317" t="s">
        <v>958</v>
      </c>
      <c r="AA13" s="323">
        <v>44720.0</v>
      </c>
      <c r="AB13" s="18">
        <v>44754.0</v>
      </c>
      <c r="AC13" s="27" t="s">
        <v>59</v>
      </c>
      <c r="AD13" s="319">
        <f t="shared" si="1"/>
        <v>4.857142857</v>
      </c>
      <c r="AE13" s="283">
        <f t="shared" si="2"/>
        <v>9</v>
      </c>
      <c r="AF13" s="27" t="s">
        <v>220</v>
      </c>
      <c r="AG13" s="13" t="s">
        <v>56</v>
      </c>
      <c r="AH13" s="315"/>
      <c r="AI13" s="320"/>
    </row>
    <row r="14">
      <c r="A14" s="325">
        <v>279.0</v>
      </c>
      <c r="B14" s="312" t="s">
        <v>131</v>
      </c>
      <c r="C14" s="326"/>
      <c r="D14" s="326"/>
      <c r="E14" s="326"/>
      <c r="F14" s="314">
        <v>44784.0</v>
      </c>
      <c r="G14" s="13" t="s">
        <v>56</v>
      </c>
      <c r="H14" s="13"/>
      <c r="I14" s="13"/>
      <c r="J14" s="13"/>
      <c r="K14" s="13"/>
      <c r="L14" s="13"/>
      <c r="M14" s="315"/>
      <c r="N14" s="316"/>
      <c r="O14" s="316"/>
      <c r="P14" s="316"/>
      <c r="Q14" s="316"/>
      <c r="R14" s="316"/>
      <c r="S14" s="13" t="s">
        <v>57</v>
      </c>
      <c r="T14" s="229" t="s">
        <v>56</v>
      </c>
      <c r="U14" s="283" t="s">
        <v>2778</v>
      </c>
      <c r="V14" s="332">
        <v>5.0</v>
      </c>
      <c r="W14" s="13" t="s">
        <v>2783</v>
      </c>
      <c r="X14" s="315"/>
      <c r="Y14" s="6" t="s">
        <v>641</v>
      </c>
      <c r="Z14" s="317" t="s">
        <v>1128</v>
      </c>
      <c r="AA14" s="18">
        <v>44722.0</v>
      </c>
      <c r="AB14" s="18">
        <v>44775.0</v>
      </c>
      <c r="AC14" s="13" t="s">
        <v>59</v>
      </c>
      <c r="AD14" s="319">
        <f t="shared" si="1"/>
        <v>7.571428571</v>
      </c>
      <c r="AE14" s="283">
        <f t="shared" si="2"/>
        <v>8.857142857</v>
      </c>
      <c r="AF14" s="13" t="s">
        <v>2785</v>
      </c>
      <c r="AG14" s="13" t="s">
        <v>56</v>
      </c>
      <c r="AH14" s="315"/>
    </row>
    <row r="15">
      <c r="A15" s="311">
        <v>280.0</v>
      </c>
      <c r="B15" s="312" t="s">
        <v>143</v>
      </c>
      <c r="C15" s="313"/>
      <c r="D15" s="313"/>
      <c r="E15" s="313"/>
      <c r="F15" s="314">
        <v>45022.0</v>
      </c>
      <c r="G15" s="13" t="s">
        <v>56</v>
      </c>
      <c r="H15" s="13"/>
      <c r="I15" s="13"/>
      <c r="J15" s="13"/>
      <c r="K15" s="13"/>
      <c r="L15" s="13"/>
      <c r="M15" s="315">
        <v>2.0</v>
      </c>
      <c r="N15" s="316"/>
      <c r="O15" s="316"/>
      <c r="P15" s="316"/>
      <c r="Q15" s="316"/>
      <c r="R15" s="316"/>
      <c r="S15" s="13" t="s">
        <v>56</v>
      </c>
      <c r="T15" s="229" t="s">
        <v>56</v>
      </c>
      <c r="U15" s="283" t="s">
        <v>2789</v>
      </c>
      <c r="V15" s="283">
        <v>1.0</v>
      </c>
      <c r="W15" s="27" t="s">
        <v>86</v>
      </c>
      <c r="X15" s="315"/>
      <c r="Y15" s="6" t="s">
        <v>641</v>
      </c>
      <c r="Z15" s="317" t="s">
        <v>675</v>
      </c>
      <c r="AA15" s="323">
        <v>44730.0</v>
      </c>
      <c r="AB15" s="18">
        <v>45291.0</v>
      </c>
      <c r="AC15" s="27" t="s">
        <v>59</v>
      </c>
      <c r="AD15" s="319">
        <f t="shared" si="1"/>
        <v>80.14285714</v>
      </c>
      <c r="AE15" s="283">
        <f t="shared" si="2"/>
        <v>41.71428571</v>
      </c>
      <c r="AF15" s="27" t="s">
        <v>2790</v>
      </c>
      <c r="AG15" s="13" t="s">
        <v>56</v>
      </c>
      <c r="AH15" s="333"/>
    </row>
    <row r="16">
      <c r="A16" s="325">
        <v>282.0</v>
      </c>
      <c r="B16" s="334" t="s">
        <v>149</v>
      </c>
      <c r="C16" s="313"/>
      <c r="D16" s="313"/>
      <c r="E16" s="313"/>
      <c r="F16" s="335">
        <v>44792.0</v>
      </c>
      <c r="G16" s="13" t="s">
        <v>56</v>
      </c>
      <c r="H16" s="13"/>
      <c r="I16" s="13"/>
      <c r="J16" s="13"/>
      <c r="K16" s="13"/>
      <c r="L16" s="13"/>
      <c r="M16" s="315"/>
      <c r="N16" s="316"/>
      <c r="O16" s="316"/>
      <c r="P16" s="316"/>
      <c r="Q16" s="316"/>
      <c r="R16" s="316"/>
      <c r="S16" s="13" t="s">
        <v>2783</v>
      </c>
      <c r="T16" s="229" t="s">
        <v>56</v>
      </c>
      <c r="U16" s="283" t="s">
        <v>2789</v>
      </c>
      <c r="V16" s="283">
        <v>10.0</v>
      </c>
      <c r="W16" s="27" t="s">
        <v>56</v>
      </c>
      <c r="X16" s="315"/>
      <c r="Y16" s="6" t="s">
        <v>641</v>
      </c>
      <c r="Z16" s="317" t="s">
        <v>779</v>
      </c>
      <c r="AA16" s="323">
        <v>44734.0</v>
      </c>
      <c r="AB16" s="18">
        <v>44785.0</v>
      </c>
      <c r="AC16" s="13" t="s">
        <v>59</v>
      </c>
      <c r="AD16" s="319">
        <f t="shared" si="1"/>
        <v>7.285714286</v>
      </c>
      <c r="AE16" s="283">
        <f t="shared" si="2"/>
        <v>8.285714286</v>
      </c>
      <c r="AF16" s="27" t="s">
        <v>220</v>
      </c>
      <c r="AG16" s="13" t="s">
        <v>56</v>
      </c>
      <c r="AH16" s="333"/>
    </row>
    <row r="17">
      <c r="A17" s="311">
        <v>283.0</v>
      </c>
      <c r="B17" s="312" t="s">
        <v>319</v>
      </c>
      <c r="C17" s="326"/>
      <c r="D17" s="326"/>
      <c r="E17" s="326"/>
      <c r="F17" s="322">
        <v>44776.0</v>
      </c>
      <c r="G17" s="13" t="s">
        <v>56</v>
      </c>
      <c r="H17" s="13"/>
      <c r="I17" s="13"/>
      <c r="J17" s="13"/>
      <c r="K17" s="13"/>
      <c r="L17" s="13"/>
      <c r="M17" s="315"/>
      <c r="N17" s="316"/>
      <c r="O17" s="316"/>
      <c r="P17" s="316"/>
      <c r="Q17" s="316"/>
      <c r="R17" s="316"/>
      <c r="S17" s="13" t="s">
        <v>56</v>
      </c>
      <c r="T17" s="229" t="s">
        <v>56</v>
      </c>
      <c r="U17" s="283" t="s">
        <v>2777</v>
      </c>
      <c r="V17" s="283">
        <v>4.0</v>
      </c>
      <c r="W17" s="13" t="s">
        <v>56</v>
      </c>
      <c r="X17" s="315"/>
      <c r="Y17" s="6" t="s">
        <v>641</v>
      </c>
      <c r="Z17" s="331" t="s">
        <v>1135</v>
      </c>
      <c r="AA17" s="18">
        <v>44734.0</v>
      </c>
      <c r="AB17" s="18">
        <v>44755.0</v>
      </c>
      <c r="AC17" s="13" t="s">
        <v>59</v>
      </c>
      <c r="AD17" s="319">
        <f t="shared" si="1"/>
        <v>3</v>
      </c>
      <c r="AE17" s="283">
        <f t="shared" si="2"/>
        <v>6</v>
      </c>
      <c r="AF17" s="13"/>
      <c r="AG17" s="13" t="s">
        <v>56</v>
      </c>
      <c r="AH17" s="333"/>
      <c r="AI17" s="320"/>
    </row>
    <row r="18">
      <c r="A18" s="325">
        <v>284.0</v>
      </c>
      <c r="B18" s="312" t="s">
        <v>156</v>
      </c>
      <c r="C18" s="326"/>
      <c r="D18" s="326"/>
      <c r="E18" s="326"/>
      <c r="F18" s="314">
        <v>44782.0</v>
      </c>
      <c r="G18" s="13" t="s">
        <v>56</v>
      </c>
      <c r="H18" s="13"/>
      <c r="I18" s="13"/>
      <c r="J18" s="13"/>
      <c r="K18" s="13"/>
      <c r="L18" s="13"/>
      <c r="M18" s="315"/>
      <c r="N18" s="316"/>
      <c r="O18" s="316"/>
      <c r="P18" s="316"/>
      <c r="Q18" s="316"/>
      <c r="R18" s="316"/>
      <c r="S18" s="13" t="s">
        <v>56</v>
      </c>
      <c r="T18" s="229" t="s">
        <v>56</v>
      </c>
      <c r="U18" s="283" t="s">
        <v>2789</v>
      </c>
      <c r="V18" s="283">
        <v>3.0</v>
      </c>
      <c r="W18" s="27" t="s">
        <v>56</v>
      </c>
      <c r="X18" s="315"/>
      <c r="Y18" s="6" t="s">
        <v>641</v>
      </c>
      <c r="Z18" s="317" t="s">
        <v>675</v>
      </c>
      <c r="AA18" s="323">
        <v>44734.0</v>
      </c>
      <c r="AB18" s="18">
        <v>44764.0</v>
      </c>
      <c r="AC18" s="27" t="s">
        <v>59</v>
      </c>
      <c r="AD18" s="319">
        <f t="shared" si="1"/>
        <v>4.285714286</v>
      </c>
      <c r="AE18" s="283">
        <f t="shared" si="2"/>
        <v>6.857142857</v>
      </c>
      <c r="AF18" s="27" t="s">
        <v>220</v>
      </c>
      <c r="AG18" s="13" t="s">
        <v>56</v>
      </c>
      <c r="AH18" s="333"/>
      <c r="AI18" s="320"/>
    </row>
    <row r="19">
      <c r="A19" s="311">
        <v>285.0</v>
      </c>
      <c r="B19" s="312" t="s">
        <v>162</v>
      </c>
      <c r="C19" s="313"/>
      <c r="D19" s="313"/>
      <c r="E19" s="313"/>
      <c r="F19" s="314">
        <v>44869.0</v>
      </c>
      <c r="G19" s="13" t="s">
        <v>56</v>
      </c>
      <c r="H19" s="13"/>
      <c r="I19" s="13"/>
      <c r="J19" s="13"/>
      <c r="K19" s="13"/>
      <c r="L19" s="13"/>
      <c r="M19" s="336">
        <v>5.0</v>
      </c>
      <c r="N19" s="316"/>
      <c r="O19" s="316"/>
      <c r="P19" s="316"/>
      <c r="Q19" s="316"/>
      <c r="R19" s="316"/>
      <c r="S19" s="48" t="s">
        <v>56</v>
      </c>
      <c r="T19" s="229" t="s">
        <v>56</v>
      </c>
      <c r="U19" s="283" t="s">
        <v>2769</v>
      </c>
      <c r="V19" s="283">
        <v>3.0</v>
      </c>
      <c r="W19" s="13" t="s">
        <v>56</v>
      </c>
      <c r="X19" s="315"/>
      <c r="Y19" s="6" t="s">
        <v>641</v>
      </c>
      <c r="Z19" s="129" t="s">
        <v>1140</v>
      </c>
      <c r="AA19" s="18">
        <v>44734.0</v>
      </c>
      <c r="AB19" s="18">
        <v>44841.0</v>
      </c>
      <c r="AC19" s="13" t="s">
        <v>59</v>
      </c>
      <c r="AD19" s="319">
        <f t="shared" si="1"/>
        <v>15.28571429</v>
      </c>
      <c r="AE19" s="283">
        <f t="shared" si="2"/>
        <v>19.28571429</v>
      </c>
      <c r="AF19" s="48" t="s">
        <v>2790</v>
      </c>
      <c r="AG19" s="13" t="s">
        <v>56</v>
      </c>
      <c r="AH19" s="333"/>
      <c r="AI19" s="320"/>
    </row>
    <row r="20">
      <c r="A20" s="311">
        <v>287.0</v>
      </c>
      <c r="B20" s="312" t="s">
        <v>167</v>
      </c>
      <c r="C20" s="313"/>
      <c r="D20" s="313"/>
      <c r="E20" s="313"/>
      <c r="F20" s="314"/>
      <c r="G20" s="13" t="s">
        <v>56</v>
      </c>
      <c r="H20" s="13"/>
      <c r="I20" s="13"/>
      <c r="J20" s="13"/>
      <c r="K20" s="13"/>
      <c r="L20" s="13"/>
      <c r="M20" s="315">
        <v>12.0</v>
      </c>
      <c r="N20" s="316"/>
      <c r="O20" s="316"/>
      <c r="P20" s="316"/>
      <c r="Q20" s="316"/>
      <c r="R20" s="316"/>
      <c r="S20" s="229" t="s">
        <v>56</v>
      </c>
      <c r="T20" s="229" t="s">
        <v>56</v>
      </c>
      <c r="U20" s="283" t="s">
        <v>2767</v>
      </c>
      <c r="V20" s="283">
        <v>9.0</v>
      </c>
      <c r="W20" s="229" t="s">
        <v>56</v>
      </c>
      <c r="X20" s="315">
        <v>3.0</v>
      </c>
      <c r="Y20" s="6" t="s">
        <v>641</v>
      </c>
      <c r="Z20" s="317" t="s">
        <v>675</v>
      </c>
      <c r="AA20" s="18">
        <v>44737.0</v>
      </c>
      <c r="AB20" s="18">
        <v>45291.0</v>
      </c>
      <c r="AC20" s="13" t="s">
        <v>59</v>
      </c>
      <c r="AD20" s="319">
        <f t="shared" si="1"/>
        <v>79.14285714</v>
      </c>
      <c r="AE20" s="283">
        <f t="shared" si="2"/>
        <v>0</v>
      </c>
      <c r="AF20" s="13"/>
      <c r="AG20" s="13" t="s">
        <v>2798</v>
      </c>
      <c r="AH20" s="333"/>
      <c r="AI20" s="320"/>
    </row>
    <row r="21" ht="15.75" customHeight="1">
      <c r="A21" s="325">
        <v>288.0</v>
      </c>
      <c r="B21" s="312" t="s">
        <v>176</v>
      </c>
      <c r="C21" s="313"/>
      <c r="D21" s="313"/>
      <c r="E21" s="313"/>
      <c r="F21" s="314">
        <v>44811.0</v>
      </c>
      <c r="G21" s="13" t="s">
        <v>56</v>
      </c>
      <c r="H21" s="13"/>
      <c r="I21" s="13"/>
      <c r="J21" s="13"/>
      <c r="K21" s="13"/>
      <c r="L21" s="13"/>
      <c r="M21" s="315"/>
      <c r="N21" s="316"/>
      <c r="O21" s="316"/>
      <c r="P21" s="316"/>
      <c r="Q21" s="316"/>
      <c r="R21" s="316"/>
      <c r="S21" s="13" t="s">
        <v>56</v>
      </c>
      <c r="T21" s="229" t="s">
        <v>56</v>
      </c>
      <c r="U21" s="283" t="s">
        <v>2767</v>
      </c>
      <c r="V21" s="283">
        <v>5.0</v>
      </c>
      <c r="W21" s="13" t="s">
        <v>56</v>
      </c>
      <c r="X21" s="315"/>
      <c r="Y21" s="6" t="s">
        <v>641</v>
      </c>
      <c r="Z21" s="317" t="s">
        <v>1144</v>
      </c>
      <c r="AA21" s="18">
        <v>44737.0</v>
      </c>
      <c r="AB21" s="18">
        <v>44764.0</v>
      </c>
      <c r="AC21" s="13" t="s">
        <v>59</v>
      </c>
      <c r="AD21" s="319">
        <f t="shared" si="1"/>
        <v>3.857142857</v>
      </c>
      <c r="AE21" s="283">
        <f t="shared" si="2"/>
        <v>10.57142857</v>
      </c>
      <c r="AF21" s="13" t="s">
        <v>2771</v>
      </c>
      <c r="AG21" s="13" t="s">
        <v>56</v>
      </c>
      <c r="AH21" s="333"/>
      <c r="AI21" s="320"/>
    </row>
    <row r="22" ht="15.75" customHeight="1">
      <c r="A22" s="311">
        <v>289.0</v>
      </c>
      <c r="B22" s="321" t="s">
        <v>186</v>
      </c>
      <c r="C22" s="313"/>
      <c r="D22" s="313"/>
      <c r="E22" s="313"/>
      <c r="F22" s="314">
        <v>44802.0</v>
      </c>
      <c r="G22" s="13" t="s">
        <v>56</v>
      </c>
      <c r="H22" s="13"/>
      <c r="I22" s="13"/>
      <c r="J22" s="13"/>
      <c r="K22" s="13"/>
      <c r="L22" s="13"/>
      <c r="M22" s="315"/>
      <c r="N22" s="316"/>
      <c r="O22" s="316"/>
      <c r="P22" s="316"/>
      <c r="Q22" s="316"/>
      <c r="R22" s="316"/>
      <c r="S22" s="13" t="s">
        <v>56</v>
      </c>
      <c r="T22" s="229" t="s">
        <v>56</v>
      </c>
      <c r="U22" s="283" t="s">
        <v>2769</v>
      </c>
      <c r="V22" s="283">
        <v>9.0</v>
      </c>
      <c r="W22" s="27" t="s">
        <v>56</v>
      </c>
      <c r="X22" s="315"/>
      <c r="Y22" s="6" t="s">
        <v>641</v>
      </c>
      <c r="Z22" s="317" t="s">
        <v>675</v>
      </c>
      <c r="AA22" s="323">
        <v>44737.0</v>
      </c>
      <c r="AB22" s="18">
        <v>44790.0</v>
      </c>
      <c r="AC22" s="27" t="s">
        <v>59</v>
      </c>
      <c r="AD22" s="319">
        <f t="shared" si="1"/>
        <v>7.571428571</v>
      </c>
      <c r="AE22" s="283">
        <f t="shared" si="2"/>
        <v>9.285714286</v>
      </c>
      <c r="AF22" s="27" t="s">
        <v>2771</v>
      </c>
      <c r="AG22" s="13" t="s">
        <v>56</v>
      </c>
      <c r="AH22" s="333"/>
      <c r="AI22" s="320"/>
    </row>
    <row r="23" ht="15.75" customHeight="1">
      <c r="A23" s="311">
        <v>290.0</v>
      </c>
      <c r="B23" s="312" t="s">
        <v>194</v>
      </c>
      <c r="C23" s="313"/>
      <c r="D23" s="313"/>
      <c r="E23" s="313"/>
      <c r="F23" s="314">
        <v>44873.0</v>
      </c>
      <c r="G23" s="13" t="s">
        <v>56</v>
      </c>
      <c r="H23" s="13"/>
      <c r="I23" s="13"/>
      <c r="J23" s="13"/>
      <c r="K23" s="13"/>
      <c r="L23" s="13"/>
      <c r="M23" s="336">
        <v>12.0</v>
      </c>
      <c r="N23" s="316"/>
      <c r="O23" s="316"/>
      <c r="P23" s="316"/>
      <c r="Q23" s="316"/>
      <c r="R23" s="316"/>
      <c r="S23" s="229" t="s">
        <v>56</v>
      </c>
      <c r="T23" s="229" t="s">
        <v>56</v>
      </c>
      <c r="U23" s="283" t="s">
        <v>2767</v>
      </c>
      <c r="V23" s="283">
        <v>13.0</v>
      </c>
      <c r="W23" s="27" t="s">
        <v>56</v>
      </c>
      <c r="X23" s="315"/>
      <c r="Y23" s="6" t="s">
        <v>641</v>
      </c>
      <c r="Z23" s="317" t="s">
        <v>675</v>
      </c>
      <c r="AA23" s="323">
        <v>44740.0</v>
      </c>
      <c r="AB23" s="18">
        <v>44862.0</v>
      </c>
      <c r="AC23" s="13" t="s">
        <v>59</v>
      </c>
      <c r="AD23" s="319">
        <f t="shared" si="1"/>
        <v>17.42857143</v>
      </c>
      <c r="AE23" s="283">
        <f t="shared" si="2"/>
        <v>19</v>
      </c>
      <c r="AF23" s="27" t="s">
        <v>2768</v>
      </c>
      <c r="AG23" s="13" t="s">
        <v>56</v>
      </c>
      <c r="AH23" s="333"/>
      <c r="AI23" s="320"/>
    </row>
    <row r="24" ht="15.75" customHeight="1">
      <c r="A24" s="325">
        <v>291.0</v>
      </c>
      <c r="B24" s="312" t="s">
        <v>199</v>
      </c>
      <c r="C24" s="313"/>
      <c r="D24" s="313"/>
      <c r="E24" s="313"/>
      <c r="F24" s="337">
        <v>44791.0</v>
      </c>
      <c r="G24" s="13" t="s">
        <v>56</v>
      </c>
      <c r="H24" s="13"/>
      <c r="I24" s="13"/>
      <c r="J24" s="13"/>
      <c r="K24" s="13"/>
      <c r="L24" s="13"/>
      <c r="M24" s="315"/>
      <c r="N24" s="316"/>
      <c r="O24" s="316"/>
      <c r="P24" s="316"/>
      <c r="Q24" s="316"/>
      <c r="R24" s="316"/>
      <c r="S24" s="13" t="s">
        <v>56</v>
      </c>
      <c r="T24" s="229" t="s">
        <v>56</v>
      </c>
      <c r="U24" s="283" t="s">
        <v>2777</v>
      </c>
      <c r="V24" s="332">
        <v>5.0</v>
      </c>
      <c r="W24" s="13" t="s">
        <v>56</v>
      </c>
      <c r="X24" s="315"/>
      <c r="Y24" s="6" t="s">
        <v>641</v>
      </c>
      <c r="Z24" s="317" t="s">
        <v>675</v>
      </c>
      <c r="AA24" s="18">
        <v>44740.0</v>
      </c>
      <c r="AB24" s="18">
        <v>44771.0</v>
      </c>
      <c r="AC24" s="13" t="s">
        <v>59</v>
      </c>
      <c r="AD24" s="319">
        <f t="shared" si="1"/>
        <v>4.428571429</v>
      </c>
      <c r="AE24" s="283">
        <f t="shared" si="2"/>
        <v>7.285714286</v>
      </c>
      <c r="AF24" s="13" t="s">
        <v>2785</v>
      </c>
      <c r="AG24" s="13" t="s">
        <v>56</v>
      </c>
      <c r="AH24" s="333"/>
      <c r="AI24" s="320">
        <v>52753.5</v>
      </c>
    </row>
    <row r="25" ht="15.75" customHeight="1">
      <c r="A25" s="311">
        <v>292.0</v>
      </c>
      <c r="B25" s="312" t="s">
        <v>205</v>
      </c>
      <c r="C25" s="313"/>
      <c r="D25" s="313"/>
      <c r="E25" s="313"/>
      <c r="F25" s="314">
        <v>44842.0</v>
      </c>
      <c r="G25" s="13" t="s">
        <v>56</v>
      </c>
      <c r="H25" s="13"/>
      <c r="I25" s="13"/>
      <c r="J25" s="13"/>
      <c r="K25" s="13"/>
      <c r="L25" s="13"/>
      <c r="M25" s="315"/>
      <c r="N25" s="316"/>
      <c r="O25" s="316"/>
      <c r="P25" s="316"/>
      <c r="Q25" s="316"/>
      <c r="R25" s="316"/>
      <c r="S25" s="13" t="s">
        <v>56</v>
      </c>
      <c r="T25" s="229" t="s">
        <v>56</v>
      </c>
      <c r="U25" s="283" t="s">
        <v>2769</v>
      </c>
      <c r="V25" s="283">
        <v>32.0</v>
      </c>
      <c r="W25" s="13" t="s">
        <v>56</v>
      </c>
      <c r="X25" s="315"/>
      <c r="Y25" s="6" t="s">
        <v>641</v>
      </c>
      <c r="Z25" s="317" t="s">
        <v>675</v>
      </c>
      <c r="AA25" s="18">
        <v>44740.0</v>
      </c>
      <c r="AB25" s="18">
        <v>44848.0</v>
      </c>
      <c r="AC25" s="13" t="s">
        <v>59</v>
      </c>
      <c r="AD25" s="319">
        <f t="shared" si="1"/>
        <v>15.42857143</v>
      </c>
      <c r="AE25" s="283">
        <f t="shared" si="2"/>
        <v>14.57142857</v>
      </c>
      <c r="AF25" s="13" t="s">
        <v>2771</v>
      </c>
      <c r="AG25" s="13" t="s">
        <v>56</v>
      </c>
      <c r="AH25" s="333"/>
      <c r="AI25" s="320"/>
    </row>
    <row r="26" ht="15.75" customHeight="1">
      <c r="A26" s="338">
        <v>293.0</v>
      </c>
      <c r="B26" s="312" t="s">
        <v>210</v>
      </c>
      <c r="C26" s="313"/>
      <c r="D26" s="313"/>
      <c r="E26" s="313"/>
      <c r="F26" s="314">
        <v>44814.0</v>
      </c>
      <c r="G26" s="13" t="s">
        <v>2808</v>
      </c>
      <c r="H26" s="13"/>
      <c r="I26" s="13"/>
      <c r="J26" s="13"/>
      <c r="K26" s="13"/>
      <c r="L26" s="13"/>
      <c r="M26" s="315"/>
      <c r="N26" s="316"/>
      <c r="O26" s="316"/>
      <c r="P26" s="316"/>
      <c r="Q26" s="316"/>
      <c r="R26" s="316"/>
      <c r="S26" s="13" t="s">
        <v>56</v>
      </c>
      <c r="T26" s="229" t="s">
        <v>56</v>
      </c>
      <c r="U26" s="283" t="s">
        <v>2789</v>
      </c>
      <c r="V26" s="283">
        <v>25.0</v>
      </c>
      <c r="W26" s="13" t="s">
        <v>56</v>
      </c>
      <c r="X26" s="315"/>
      <c r="Y26" s="6" t="s">
        <v>641</v>
      </c>
      <c r="Z26" s="317" t="s">
        <v>1154</v>
      </c>
      <c r="AA26" s="18">
        <v>44740.0</v>
      </c>
      <c r="AB26" s="18">
        <v>44807.0</v>
      </c>
      <c r="AC26" s="13" t="s">
        <v>59</v>
      </c>
      <c r="AD26" s="319">
        <f t="shared" si="1"/>
        <v>9.571428571</v>
      </c>
      <c r="AE26" s="283">
        <f t="shared" si="2"/>
        <v>10.57142857</v>
      </c>
      <c r="AF26" s="13" t="s">
        <v>2810</v>
      </c>
      <c r="AG26" s="13" t="s">
        <v>56</v>
      </c>
      <c r="AH26" s="333"/>
    </row>
    <row r="27" ht="15.75" customHeight="1">
      <c r="A27" s="338">
        <v>294.0</v>
      </c>
      <c r="B27" s="312" t="s">
        <v>216</v>
      </c>
      <c r="C27" s="313"/>
      <c r="D27" s="313"/>
      <c r="E27" s="313"/>
      <c r="F27" s="314">
        <v>44807.0</v>
      </c>
      <c r="G27" s="13" t="s">
        <v>56</v>
      </c>
      <c r="H27" s="13"/>
      <c r="I27" s="13"/>
      <c r="J27" s="13"/>
      <c r="K27" s="13"/>
      <c r="L27" s="13"/>
      <c r="M27" s="315"/>
      <c r="N27" s="316"/>
      <c r="O27" s="316"/>
      <c r="P27" s="316"/>
      <c r="Q27" s="316"/>
      <c r="R27" s="316"/>
      <c r="S27" s="13" t="s">
        <v>56</v>
      </c>
      <c r="T27" s="229" t="s">
        <v>56</v>
      </c>
      <c r="U27" s="283" t="s">
        <v>2767</v>
      </c>
      <c r="V27" s="283">
        <v>12.0</v>
      </c>
      <c r="W27" s="13" t="s">
        <v>56</v>
      </c>
      <c r="X27" s="315"/>
      <c r="Y27" s="6" t="s">
        <v>641</v>
      </c>
      <c r="Z27" s="317" t="s">
        <v>1158</v>
      </c>
      <c r="AA27" s="18">
        <v>44740.0</v>
      </c>
      <c r="AB27" s="18">
        <v>44793.0</v>
      </c>
      <c r="AC27" s="13" t="s">
        <v>59</v>
      </c>
      <c r="AD27" s="319">
        <f t="shared" si="1"/>
        <v>7.571428571</v>
      </c>
      <c r="AE27" s="283">
        <f t="shared" si="2"/>
        <v>9.571428571</v>
      </c>
      <c r="AF27" s="13" t="s">
        <v>220</v>
      </c>
      <c r="AG27" s="13" t="s">
        <v>56</v>
      </c>
      <c r="AH27" s="333"/>
    </row>
    <row r="28" ht="15.75" customHeight="1">
      <c r="A28" s="311">
        <v>295.0</v>
      </c>
      <c r="B28" s="312" t="s">
        <v>337</v>
      </c>
      <c r="C28" s="326"/>
      <c r="D28" s="326"/>
      <c r="E28" s="326"/>
      <c r="F28" s="314">
        <v>44777.0</v>
      </c>
      <c r="G28" s="13" t="s">
        <v>78</v>
      </c>
      <c r="H28" s="13"/>
      <c r="I28" s="13"/>
      <c r="J28" s="13"/>
      <c r="K28" s="13"/>
      <c r="L28" s="13"/>
      <c r="M28" s="315"/>
      <c r="N28" s="316"/>
      <c r="O28" s="316"/>
      <c r="P28" s="316"/>
      <c r="Q28" s="316"/>
      <c r="R28" s="316"/>
      <c r="S28" s="13" t="s">
        <v>56</v>
      </c>
      <c r="T28" s="229" t="s">
        <v>30</v>
      </c>
      <c r="U28" s="283" t="s">
        <v>2777</v>
      </c>
      <c r="V28" s="283">
        <v>2.0</v>
      </c>
      <c r="W28" s="27" t="s">
        <v>86</v>
      </c>
      <c r="X28" s="315"/>
      <c r="Y28" s="6" t="s">
        <v>641</v>
      </c>
      <c r="Z28" s="331" t="s">
        <v>1161</v>
      </c>
      <c r="AA28" s="323">
        <v>44747.0</v>
      </c>
      <c r="AB28" s="18">
        <v>44771.0</v>
      </c>
      <c r="AC28" s="13" t="s">
        <v>2811</v>
      </c>
      <c r="AD28" s="319">
        <f t="shared" si="1"/>
        <v>3.428571429</v>
      </c>
      <c r="AE28" s="283">
        <f t="shared" si="2"/>
        <v>4.285714286</v>
      </c>
      <c r="AF28" s="27"/>
      <c r="AG28" s="13" t="s">
        <v>56</v>
      </c>
      <c r="AH28" s="333"/>
      <c r="AI28" s="320"/>
    </row>
    <row r="29" ht="30.0" customHeight="1">
      <c r="A29" s="311">
        <v>296.0</v>
      </c>
      <c r="B29" s="342" t="s">
        <v>223</v>
      </c>
      <c r="C29" s="313"/>
      <c r="D29" s="313"/>
      <c r="E29" s="313"/>
      <c r="F29" s="314">
        <v>45093.0</v>
      </c>
      <c r="G29" s="13" t="s">
        <v>56</v>
      </c>
      <c r="H29" s="13"/>
      <c r="I29" s="13"/>
      <c r="J29" s="13"/>
      <c r="K29" s="13"/>
      <c r="L29" s="13"/>
      <c r="M29" s="315">
        <v>39.0</v>
      </c>
      <c r="N29" s="316"/>
      <c r="O29" s="316"/>
      <c r="P29" s="316"/>
      <c r="Q29" s="316"/>
      <c r="R29" s="316"/>
      <c r="S29" s="343" t="s">
        <v>552</v>
      </c>
      <c r="T29" s="229" t="s">
        <v>30</v>
      </c>
      <c r="U29" s="332" t="s">
        <v>2767</v>
      </c>
      <c r="V29" s="283">
        <v>27.0</v>
      </c>
      <c r="W29" s="343" t="s">
        <v>56</v>
      </c>
      <c r="X29" s="315">
        <v>8.0</v>
      </c>
      <c r="Y29" s="6" t="s">
        <v>641</v>
      </c>
      <c r="Z29" s="317" t="s">
        <v>1163</v>
      </c>
      <c r="AA29" s="18">
        <v>44748.0</v>
      </c>
      <c r="AB29" s="18">
        <v>45108.0</v>
      </c>
      <c r="AC29" s="13" t="s">
        <v>2812</v>
      </c>
      <c r="AD29" s="319">
        <f t="shared" si="1"/>
        <v>51.42857143</v>
      </c>
      <c r="AE29" s="283">
        <f t="shared" si="2"/>
        <v>49.28571429</v>
      </c>
      <c r="AF29" s="13"/>
      <c r="AG29" s="13" t="s">
        <v>2798</v>
      </c>
      <c r="AH29" s="333"/>
      <c r="AI29" s="320"/>
    </row>
    <row r="30" ht="15.75" customHeight="1">
      <c r="A30" s="311">
        <v>297.0</v>
      </c>
      <c r="B30" s="312" t="s">
        <v>228</v>
      </c>
      <c r="C30" s="313"/>
      <c r="D30" s="313"/>
      <c r="E30" s="313"/>
      <c r="F30" s="314">
        <v>44805.0</v>
      </c>
      <c r="G30" s="13" t="s">
        <v>56</v>
      </c>
      <c r="H30" s="13"/>
      <c r="I30" s="13"/>
      <c r="J30" s="13"/>
      <c r="K30" s="13"/>
      <c r="L30" s="13"/>
      <c r="M30" s="315"/>
      <c r="N30" s="316"/>
      <c r="O30" s="316"/>
      <c r="P30" s="316"/>
      <c r="Q30" s="316"/>
      <c r="R30" s="316"/>
      <c r="S30" s="13" t="s">
        <v>2783</v>
      </c>
      <c r="T30" s="229" t="s">
        <v>56</v>
      </c>
      <c r="U30" s="283" t="s">
        <v>2767</v>
      </c>
      <c r="V30" s="283">
        <v>7.0</v>
      </c>
      <c r="W30" s="27" t="s">
        <v>56</v>
      </c>
      <c r="X30" s="315"/>
      <c r="Y30" s="6" t="s">
        <v>641</v>
      </c>
      <c r="Z30" s="317" t="s">
        <v>675</v>
      </c>
      <c r="AA30" s="323">
        <v>44749.0</v>
      </c>
      <c r="AB30" s="18">
        <v>44792.0</v>
      </c>
      <c r="AC30" s="13" t="s">
        <v>59</v>
      </c>
      <c r="AD30" s="319">
        <f t="shared" si="1"/>
        <v>6.142857143</v>
      </c>
      <c r="AE30" s="283">
        <f t="shared" si="2"/>
        <v>8</v>
      </c>
      <c r="AF30" s="27" t="s">
        <v>2771</v>
      </c>
      <c r="AG30" s="13" t="s">
        <v>56</v>
      </c>
      <c r="AH30" s="333"/>
      <c r="AI30" s="320"/>
    </row>
    <row r="31" ht="15.75" customHeight="1">
      <c r="A31" s="338">
        <v>298.0</v>
      </c>
      <c r="B31" s="119" t="s">
        <v>76</v>
      </c>
      <c r="C31" s="344"/>
      <c r="D31" s="344"/>
      <c r="E31" s="344"/>
      <c r="F31" s="314">
        <v>44807.0</v>
      </c>
      <c r="G31" s="13" t="s">
        <v>56</v>
      </c>
      <c r="H31" s="13"/>
      <c r="I31" s="13"/>
      <c r="J31" s="13"/>
      <c r="K31" s="13"/>
      <c r="L31" s="13"/>
      <c r="M31" s="315"/>
      <c r="N31" s="316"/>
      <c r="O31" s="316"/>
      <c r="P31" s="316"/>
      <c r="Q31" s="316"/>
      <c r="R31" s="316"/>
      <c r="S31" s="13" t="s">
        <v>56</v>
      </c>
      <c r="T31" s="229" t="s">
        <v>56</v>
      </c>
      <c r="U31" s="283" t="s">
        <v>2767</v>
      </c>
      <c r="V31" s="283">
        <v>30.0</v>
      </c>
      <c r="W31" s="27" t="s">
        <v>56</v>
      </c>
      <c r="X31" s="315"/>
      <c r="Y31" s="6" t="s">
        <v>641</v>
      </c>
      <c r="Z31" s="317" t="s">
        <v>1166</v>
      </c>
      <c r="AA31" s="323">
        <v>44749.0</v>
      </c>
      <c r="AB31" s="18">
        <v>44793.0</v>
      </c>
      <c r="AC31" s="13" t="s">
        <v>59</v>
      </c>
      <c r="AD31" s="319">
        <f t="shared" si="1"/>
        <v>6.285714286</v>
      </c>
      <c r="AE31" s="283">
        <f t="shared" si="2"/>
        <v>8.285714286</v>
      </c>
      <c r="AF31" s="27" t="s">
        <v>2785</v>
      </c>
      <c r="AG31" s="13" t="s">
        <v>56</v>
      </c>
      <c r="AH31" s="333"/>
      <c r="AI31" s="320"/>
    </row>
    <row r="32" ht="15.75" customHeight="1">
      <c r="A32" s="338">
        <v>299.0</v>
      </c>
      <c r="B32" s="321" t="s">
        <v>237</v>
      </c>
      <c r="C32" s="313"/>
      <c r="D32" s="313"/>
      <c r="E32" s="313"/>
      <c r="F32" s="314">
        <v>44798.0</v>
      </c>
      <c r="G32" s="13" t="s">
        <v>57</v>
      </c>
      <c r="H32" s="13"/>
      <c r="I32" s="13"/>
      <c r="J32" s="13"/>
      <c r="K32" s="13"/>
      <c r="L32" s="13"/>
      <c r="M32" s="315"/>
      <c r="N32" s="316"/>
      <c r="O32" s="316"/>
      <c r="P32" s="316"/>
      <c r="Q32" s="316"/>
      <c r="R32" s="316"/>
      <c r="S32" s="13" t="s">
        <v>56</v>
      </c>
      <c r="T32" s="229" t="s">
        <v>56</v>
      </c>
      <c r="U32" s="283" t="s">
        <v>2777</v>
      </c>
      <c r="V32" s="283">
        <v>19.0</v>
      </c>
      <c r="W32" s="13" t="s">
        <v>56</v>
      </c>
      <c r="X32" s="315"/>
      <c r="Y32" s="6" t="s">
        <v>641</v>
      </c>
      <c r="Z32" s="317" t="s">
        <v>656</v>
      </c>
      <c r="AA32" s="18">
        <v>44750.0</v>
      </c>
      <c r="AB32" s="18">
        <v>44785.0</v>
      </c>
      <c r="AC32" s="13" t="s">
        <v>59</v>
      </c>
      <c r="AD32" s="319">
        <f t="shared" si="1"/>
        <v>5</v>
      </c>
      <c r="AE32" s="283">
        <f t="shared" si="2"/>
        <v>6.857142857</v>
      </c>
      <c r="AF32" s="13" t="s">
        <v>2814</v>
      </c>
      <c r="AG32" s="13" t="s">
        <v>56</v>
      </c>
      <c r="AH32" s="333"/>
      <c r="AI32" s="320"/>
    </row>
    <row r="33" ht="15.75" customHeight="1">
      <c r="A33" s="311">
        <v>300.0</v>
      </c>
      <c r="B33" s="312" t="s">
        <v>243</v>
      </c>
      <c r="C33" s="313"/>
      <c r="D33" s="313"/>
      <c r="E33" s="313"/>
      <c r="F33" s="314">
        <v>44830.0</v>
      </c>
      <c r="G33" s="13" t="s">
        <v>56</v>
      </c>
      <c r="H33" s="13"/>
      <c r="I33" s="13"/>
      <c r="J33" s="13"/>
      <c r="K33" s="13"/>
      <c r="L33" s="13"/>
      <c r="M33" s="315"/>
      <c r="N33" s="316"/>
      <c r="O33" s="316"/>
      <c r="P33" s="316"/>
      <c r="Q33" s="316"/>
      <c r="R33" s="316"/>
      <c r="S33" s="13" t="s">
        <v>56</v>
      </c>
      <c r="T33" s="229" t="s">
        <v>56</v>
      </c>
      <c r="U33" s="283" t="s">
        <v>2816</v>
      </c>
      <c r="V33" s="283">
        <v>18.0</v>
      </c>
      <c r="W33" s="13" t="s">
        <v>56</v>
      </c>
      <c r="X33" s="315"/>
      <c r="Y33" s="6" t="s">
        <v>641</v>
      </c>
      <c r="Z33" s="317" t="s">
        <v>1170</v>
      </c>
      <c r="AA33" s="18">
        <v>44755.0</v>
      </c>
      <c r="AB33" s="18">
        <v>44824.0</v>
      </c>
      <c r="AC33" s="13" t="s">
        <v>59</v>
      </c>
      <c r="AD33" s="319">
        <f t="shared" si="1"/>
        <v>9.857142857</v>
      </c>
      <c r="AE33" s="283">
        <f t="shared" si="2"/>
        <v>10.71428571</v>
      </c>
      <c r="AF33" s="13"/>
      <c r="AG33" s="13" t="s">
        <v>56</v>
      </c>
      <c r="AH33" s="333"/>
      <c r="AI33" s="320"/>
    </row>
    <row r="34" ht="15.75" customHeight="1">
      <c r="A34" s="311">
        <v>301.0</v>
      </c>
      <c r="B34" s="312" t="s">
        <v>249</v>
      </c>
      <c r="C34" s="313"/>
      <c r="D34" s="313"/>
      <c r="E34" s="313"/>
      <c r="F34" s="314">
        <v>44846.0</v>
      </c>
      <c r="G34" s="13" t="s">
        <v>56</v>
      </c>
      <c r="H34" s="13"/>
      <c r="I34" s="13"/>
      <c r="J34" s="13"/>
      <c r="K34" s="13"/>
      <c r="L34" s="13"/>
      <c r="M34" s="315"/>
      <c r="N34" s="316"/>
      <c r="O34" s="316"/>
      <c r="P34" s="316"/>
      <c r="Q34" s="316"/>
      <c r="R34" s="316"/>
      <c r="S34" s="13" t="s">
        <v>56</v>
      </c>
      <c r="T34" s="229" t="s">
        <v>56</v>
      </c>
      <c r="U34" s="283" t="s">
        <v>2777</v>
      </c>
      <c r="V34" s="283">
        <v>11.0</v>
      </c>
      <c r="W34" s="27" t="s">
        <v>56</v>
      </c>
      <c r="X34" s="315"/>
      <c r="Y34" s="6" t="s">
        <v>641</v>
      </c>
      <c r="Z34" s="317" t="s">
        <v>1173</v>
      </c>
      <c r="AA34" s="323">
        <v>44755.0</v>
      </c>
      <c r="AB34" s="18">
        <v>44825.0</v>
      </c>
      <c r="AC34" s="27" t="s">
        <v>59</v>
      </c>
      <c r="AD34" s="319">
        <f t="shared" si="1"/>
        <v>10</v>
      </c>
      <c r="AE34" s="283">
        <f t="shared" si="2"/>
        <v>13</v>
      </c>
      <c r="AF34" s="27" t="s">
        <v>2768</v>
      </c>
      <c r="AG34" s="13" t="s">
        <v>56</v>
      </c>
      <c r="AH34" s="333"/>
    </row>
    <row r="35" ht="15.75" customHeight="1">
      <c r="A35" s="345">
        <v>302.0</v>
      </c>
      <c r="B35" s="312" t="s">
        <v>256</v>
      </c>
      <c r="C35" s="313"/>
      <c r="D35" s="313"/>
      <c r="E35" s="313"/>
      <c r="F35" s="316">
        <v>44903.0</v>
      </c>
      <c r="G35" s="13" t="s">
        <v>56</v>
      </c>
      <c r="H35" s="13"/>
      <c r="I35" s="13"/>
      <c r="J35" s="13"/>
      <c r="K35" s="13"/>
      <c r="L35" s="13"/>
      <c r="M35" s="315">
        <v>31.0</v>
      </c>
      <c r="N35" s="316"/>
      <c r="O35" s="316"/>
      <c r="P35" s="316"/>
      <c r="Q35" s="316"/>
      <c r="R35" s="316"/>
      <c r="S35" s="13" t="s">
        <v>56</v>
      </c>
      <c r="T35" s="229" t="s">
        <v>56</v>
      </c>
      <c r="U35" s="283" t="s">
        <v>2820</v>
      </c>
      <c r="V35" s="283">
        <v>33.0</v>
      </c>
      <c r="W35" s="13" t="s">
        <v>56</v>
      </c>
      <c r="X35" s="315"/>
      <c r="Y35" s="6" t="s">
        <v>641</v>
      </c>
      <c r="Z35" s="317" t="s">
        <v>1176</v>
      </c>
      <c r="AA35" s="18">
        <v>44756.0</v>
      </c>
      <c r="AB35" s="18">
        <v>44890.0</v>
      </c>
      <c r="AC35" s="13" t="s">
        <v>59</v>
      </c>
      <c r="AD35" s="319">
        <f t="shared" si="1"/>
        <v>19.14285714</v>
      </c>
      <c r="AE35" s="283">
        <f t="shared" si="2"/>
        <v>21</v>
      </c>
      <c r="AF35" s="13" t="s">
        <v>2790</v>
      </c>
      <c r="AG35" s="13" t="s">
        <v>56</v>
      </c>
      <c r="AH35" s="333"/>
      <c r="AI35" s="320"/>
    </row>
    <row r="36" ht="15.75" customHeight="1">
      <c r="A36" s="311">
        <v>303.0</v>
      </c>
      <c r="B36" s="312" t="s">
        <v>261</v>
      </c>
      <c r="C36" s="313"/>
      <c r="D36" s="313"/>
      <c r="E36" s="313"/>
      <c r="F36" s="314">
        <v>44799.0</v>
      </c>
      <c r="G36" s="13" t="s">
        <v>56</v>
      </c>
      <c r="H36" s="13"/>
      <c r="I36" s="13"/>
      <c r="J36" s="13"/>
      <c r="K36" s="13"/>
      <c r="L36" s="13"/>
      <c r="M36" s="315"/>
      <c r="N36" s="316"/>
      <c r="O36" s="316"/>
      <c r="P36" s="316"/>
      <c r="Q36" s="316"/>
      <c r="R36" s="316"/>
      <c r="S36" s="13" t="s">
        <v>56</v>
      </c>
      <c r="T36" s="229" t="s">
        <v>56</v>
      </c>
      <c r="U36" s="283" t="s">
        <v>2767</v>
      </c>
      <c r="V36" s="283">
        <v>7.0</v>
      </c>
      <c r="W36" s="27" t="s">
        <v>56</v>
      </c>
      <c r="X36" s="315"/>
      <c r="Y36" s="6" t="s">
        <v>641</v>
      </c>
      <c r="Z36" s="317" t="s">
        <v>1178</v>
      </c>
      <c r="AA36" s="323">
        <v>44760.0</v>
      </c>
      <c r="AB36" s="18">
        <v>44790.0</v>
      </c>
      <c r="AC36" s="13" t="s">
        <v>59</v>
      </c>
      <c r="AD36" s="319">
        <f t="shared" si="1"/>
        <v>4.285714286</v>
      </c>
      <c r="AE36" s="283">
        <f t="shared" si="2"/>
        <v>5.571428571</v>
      </c>
      <c r="AF36" s="27" t="s">
        <v>2771</v>
      </c>
      <c r="AG36" s="13" t="s">
        <v>56</v>
      </c>
      <c r="AH36" s="333"/>
      <c r="AI36" s="320"/>
    </row>
    <row r="37" ht="15.75" customHeight="1">
      <c r="A37" s="311">
        <v>304.0</v>
      </c>
      <c r="B37" s="312" t="s">
        <v>266</v>
      </c>
      <c r="C37" s="313"/>
      <c r="D37" s="313"/>
      <c r="E37" s="313"/>
      <c r="F37" s="314">
        <v>44810.0</v>
      </c>
      <c r="G37" s="13" t="s">
        <v>2808</v>
      </c>
      <c r="H37" s="13"/>
      <c r="I37" s="13"/>
      <c r="J37" s="13"/>
      <c r="K37" s="13"/>
      <c r="L37" s="13"/>
      <c r="M37" s="315"/>
      <c r="N37" s="316"/>
      <c r="O37" s="316"/>
      <c r="P37" s="316"/>
      <c r="Q37" s="316"/>
      <c r="R37" s="316"/>
      <c r="S37" s="13" t="s">
        <v>56</v>
      </c>
      <c r="T37" s="229" t="s">
        <v>56</v>
      </c>
      <c r="U37" s="283" t="s">
        <v>2778</v>
      </c>
      <c r="V37" s="283">
        <v>3.0</v>
      </c>
      <c r="W37" s="13" t="s">
        <v>86</v>
      </c>
      <c r="X37" s="315"/>
      <c r="Y37" s="6" t="s">
        <v>641</v>
      </c>
      <c r="Z37" s="317" t="s">
        <v>675</v>
      </c>
      <c r="AA37" s="18">
        <v>44762.0</v>
      </c>
      <c r="AB37" s="18">
        <v>44804.0</v>
      </c>
      <c r="AC37" s="13" t="s">
        <v>59</v>
      </c>
      <c r="AD37" s="319">
        <f t="shared" si="1"/>
        <v>6</v>
      </c>
      <c r="AE37" s="283">
        <f t="shared" si="2"/>
        <v>6.857142857</v>
      </c>
      <c r="AF37" s="13" t="s">
        <v>2780</v>
      </c>
      <c r="AG37" s="13" t="s">
        <v>56</v>
      </c>
      <c r="AH37" s="333"/>
    </row>
    <row r="38" ht="15.75" customHeight="1">
      <c r="A38" s="311">
        <v>305.0</v>
      </c>
      <c r="B38" s="312" t="s">
        <v>274</v>
      </c>
      <c r="C38" s="313"/>
      <c r="D38" s="313"/>
      <c r="E38" s="313"/>
      <c r="F38" s="314">
        <v>44847.0</v>
      </c>
      <c r="G38" s="13" t="s">
        <v>56</v>
      </c>
      <c r="H38" s="13"/>
      <c r="I38" s="13"/>
      <c r="J38" s="13"/>
      <c r="K38" s="13"/>
      <c r="L38" s="13"/>
      <c r="M38" s="315"/>
      <c r="N38" s="316"/>
      <c r="O38" s="316"/>
      <c r="P38" s="316"/>
      <c r="Q38" s="316"/>
      <c r="R38" s="316"/>
      <c r="S38" s="13" t="s">
        <v>56</v>
      </c>
      <c r="T38" s="229" t="s">
        <v>56</v>
      </c>
      <c r="U38" s="283" t="s">
        <v>2816</v>
      </c>
      <c r="V38" s="283">
        <v>14.0</v>
      </c>
      <c r="W38" s="27" t="s">
        <v>56</v>
      </c>
      <c r="X38" s="315"/>
      <c r="Y38" s="6" t="s">
        <v>641</v>
      </c>
      <c r="Z38" s="317" t="s">
        <v>743</v>
      </c>
      <c r="AA38" s="323">
        <v>44764.0</v>
      </c>
      <c r="AB38" s="18">
        <v>44820.0</v>
      </c>
      <c r="AC38" s="13" t="s">
        <v>59</v>
      </c>
      <c r="AD38" s="319">
        <f t="shared" si="1"/>
        <v>8</v>
      </c>
      <c r="AE38" s="283">
        <f t="shared" si="2"/>
        <v>11.85714286</v>
      </c>
      <c r="AF38" s="27" t="s">
        <v>2768</v>
      </c>
      <c r="AG38" s="13" t="s">
        <v>56</v>
      </c>
      <c r="AH38" s="333"/>
      <c r="AI38" s="320"/>
    </row>
    <row r="39" ht="15.75" customHeight="1">
      <c r="A39" s="311">
        <v>306.0</v>
      </c>
      <c r="B39" s="312" t="s">
        <v>282</v>
      </c>
      <c r="C39" s="313"/>
      <c r="D39" s="313"/>
      <c r="E39" s="313"/>
      <c r="F39" s="314">
        <v>44817.0</v>
      </c>
      <c r="G39" s="13" t="s">
        <v>56</v>
      </c>
      <c r="H39" s="13"/>
      <c r="I39" s="13"/>
      <c r="J39" s="13"/>
      <c r="K39" s="13"/>
      <c r="L39" s="13"/>
      <c r="M39" s="315"/>
      <c r="N39" s="316"/>
      <c r="O39" s="316"/>
      <c r="P39" s="316"/>
      <c r="Q39" s="316"/>
      <c r="R39" s="316"/>
      <c r="S39" s="13" t="s">
        <v>56</v>
      </c>
      <c r="T39" s="229" t="s">
        <v>56</v>
      </c>
      <c r="U39" s="283" t="s">
        <v>2816</v>
      </c>
      <c r="V39" s="283">
        <v>14.0</v>
      </c>
      <c r="W39" s="27" t="s">
        <v>56</v>
      </c>
      <c r="X39" s="315"/>
      <c r="Y39" s="6" t="s">
        <v>641</v>
      </c>
      <c r="Z39" s="317" t="s">
        <v>743</v>
      </c>
      <c r="AA39" s="323">
        <v>44764.0</v>
      </c>
      <c r="AB39" s="18">
        <v>44816.0</v>
      </c>
      <c r="AC39" s="13" t="s">
        <v>59</v>
      </c>
      <c r="AD39" s="319">
        <f t="shared" si="1"/>
        <v>7.428571429</v>
      </c>
      <c r="AE39" s="283">
        <f t="shared" si="2"/>
        <v>7.571428571</v>
      </c>
      <c r="AF39" s="27" t="s">
        <v>2771</v>
      </c>
      <c r="AG39" s="13" t="s">
        <v>56</v>
      </c>
      <c r="AH39" s="333"/>
      <c r="AI39" s="320"/>
    </row>
    <row r="40" ht="15.75" customHeight="1">
      <c r="A40" s="325">
        <v>307.0</v>
      </c>
      <c r="B40" s="312" t="s">
        <v>283</v>
      </c>
      <c r="C40" s="313"/>
      <c r="D40" s="313"/>
      <c r="E40" s="313"/>
      <c r="F40" s="314">
        <v>44812.0</v>
      </c>
      <c r="G40" s="13" t="s">
        <v>78</v>
      </c>
      <c r="H40" s="13"/>
      <c r="I40" s="13"/>
      <c r="J40" s="13"/>
      <c r="K40" s="13"/>
      <c r="L40" s="13"/>
      <c r="M40" s="315"/>
      <c r="N40" s="316"/>
      <c r="O40" s="316"/>
      <c r="P40" s="316"/>
      <c r="Q40" s="316"/>
      <c r="R40" s="316"/>
      <c r="S40" s="13" t="s">
        <v>56</v>
      </c>
      <c r="T40" s="229" t="s">
        <v>56</v>
      </c>
      <c r="U40" s="283" t="s">
        <v>2777</v>
      </c>
      <c r="V40" s="283">
        <v>1.0</v>
      </c>
      <c r="W40" s="13" t="s">
        <v>56</v>
      </c>
      <c r="X40" s="315"/>
      <c r="Y40" s="6" t="s">
        <v>641</v>
      </c>
      <c r="Z40" s="317" t="s">
        <v>675</v>
      </c>
      <c r="AA40" s="18">
        <v>44765.0</v>
      </c>
      <c r="AB40" s="18">
        <v>44806.0</v>
      </c>
      <c r="AC40" s="13" t="s">
        <v>59</v>
      </c>
      <c r="AD40" s="319">
        <f t="shared" si="1"/>
        <v>5.857142857</v>
      </c>
      <c r="AE40" s="283">
        <f t="shared" si="2"/>
        <v>6.714285714</v>
      </c>
      <c r="AF40" s="13" t="s">
        <v>2771</v>
      </c>
      <c r="AG40" s="13" t="s">
        <v>56</v>
      </c>
      <c r="AH40" s="333"/>
      <c r="AI40" s="320"/>
    </row>
    <row r="41" ht="21.75" customHeight="1">
      <c r="A41" s="311">
        <v>308.0</v>
      </c>
      <c r="B41" s="342" t="s">
        <v>285</v>
      </c>
      <c r="C41" s="313"/>
      <c r="D41" s="313"/>
      <c r="E41" s="313"/>
      <c r="F41" s="314">
        <v>45057.0</v>
      </c>
      <c r="G41" s="13" t="s">
        <v>56</v>
      </c>
      <c r="H41" s="13"/>
      <c r="I41" s="13"/>
      <c r="J41" s="13"/>
      <c r="K41" s="13"/>
      <c r="L41" s="13"/>
      <c r="M41" s="315">
        <f>8+4+4+8+8+16+16</f>
        <v>64</v>
      </c>
      <c r="N41" s="316"/>
      <c r="O41" s="316"/>
      <c r="P41" s="316"/>
      <c r="Q41" s="316"/>
      <c r="R41" s="316"/>
      <c r="S41" s="229" t="s">
        <v>56</v>
      </c>
      <c r="T41" s="229" t="s">
        <v>56</v>
      </c>
      <c r="U41" s="283" t="s">
        <v>2769</v>
      </c>
      <c r="V41" s="332">
        <v>45.0</v>
      </c>
      <c r="W41" s="13" t="s">
        <v>56</v>
      </c>
      <c r="X41" s="315">
        <v>13.0</v>
      </c>
      <c r="Y41" s="6" t="s">
        <v>641</v>
      </c>
      <c r="Z41" s="317" t="s">
        <v>675</v>
      </c>
      <c r="AA41" s="18">
        <v>44767.0</v>
      </c>
      <c r="AB41" s="18">
        <v>45291.0</v>
      </c>
      <c r="AC41" s="13" t="s">
        <v>59</v>
      </c>
      <c r="AD41" s="319">
        <f t="shared" si="1"/>
        <v>74.85714286</v>
      </c>
      <c r="AE41" s="283">
        <f t="shared" si="2"/>
        <v>41.42857143</v>
      </c>
      <c r="AF41" s="13" t="s">
        <v>644</v>
      </c>
      <c r="AG41" s="13" t="s">
        <v>56</v>
      </c>
      <c r="AH41" s="333"/>
    </row>
    <row r="42" ht="21.75" customHeight="1">
      <c r="A42" s="311">
        <v>309.0</v>
      </c>
      <c r="B42" s="312" t="s">
        <v>287</v>
      </c>
      <c r="C42" s="313"/>
      <c r="D42" s="313"/>
      <c r="E42" s="313"/>
      <c r="F42" s="314">
        <v>45077.0</v>
      </c>
      <c r="G42" s="13" t="s">
        <v>56</v>
      </c>
      <c r="H42" s="13"/>
      <c r="I42" s="13"/>
      <c r="J42" s="13"/>
      <c r="K42" s="13"/>
      <c r="L42" s="13"/>
      <c r="M42" s="315">
        <v>32.0</v>
      </c>
      <c r="N42" s="316"/>
      <c r="O42" s="316"/>
      <c r="P42" s="316"/>
      <c r="Q42" s="316"/>
      <c r="R42" s="316"/>
      <c r="S42" s="13" t="s">
        <v>56</v>
      </c>
      <c r="T42" s="229" t="s">
        <v>56</v>
      </c>
      <c r="U42" s="283" t="s">
        <v>2777</v>
      </c>
      <c r="V42" s="283">
        <v>29.0</v>
      </c>
      <c r="W42" s="27" t="s">
        <v>56</v>
      </c>
      <c r="X42" s="315">
        <v>11.0</v>
      </c>
      <c r="Y42" s="6" t="s">
        <v>641</v>
      </c>
      <c r="Z42" s="317" t="s">
        <v>743</v>
      </c>
      <c r="AA42" s="323">
        <v>44768.0</v>
      </c>
      <c r="AB42" s="18">
        <v>45291.0</v>
      </c>
      <c r="AC42" s="27" t="s">
        <v>59</v>
      </c>
      <c r="AD42" s="319">
        <f t="shared" si="1"/>
        <v>74.71428571</v>
      </c>
      <c r="AE42" s="283">
        <f t="shared" si="2"/>
        <v>44.14285714</v>
      </c>
      <c r="AF42" s="27" t="s">
        <v>2790</v>
      </c>
      <c r="AG42" s="13" t="s">
        <v>56</v>
      </c>
      <c r="AH42" s="333"/>
      <c r="AI42" s="320"/>
    </row>
    <row r="43" ht="15.75" customHeight="1">
      <c r="A43" s="311">
        <v>310.0</v>
      </c>
      <c r="B43" s="312" t="s">
        <v>288</v>
      </c>
      <c r="C43" s="313"/>
      <c r="D43" s="313"/>
      <c r="E43" s="313"/>
      <c r="F43" s="314">
        <v>44876.0</v>
      </c>
      <c r="G43" s="13" t="s">
        <v>56</v>
      </c>
      <c r="H43" s="13"/>
      <c r="I43" s="13"/>
      <c r="J43" s="13"/>
      <c r="K43" s="13"/>
      <c r="L43" s="13"/>
      <c r="M43" s="315"/>
      <c r="N43" s="316"/>
      <c r="O43" s="316"/>
      <c r="P43" s="316"/>
      <c r="Q43" s="316"/>
      <c r="R43" s="316"/>
      <c r="S43" s="13" t="s">
        <v>56</v>
      </c>
      <c r="T43" s="229" t="s">
        <v>56</v>
      </c>
      <c r="U43" s="283" t="s">
        <v>2767</v>
      </c>
      <c r="V43" s="283">
        <v>11.0</v>
      </c>
      <c r="W43" s="13" t="s">
        <v>56</v>
      </c>
      <c r="X43" s="315"/>
      <c r="Y43" s="6" t="s">
        <v>641</v>
      </c>
      <c r="Z43" s="317" t="s">
        <v>743</v>
      </c>
      <c r="AA43" s="18">
        <v>44768.0</v>
      </c>
      <c r="AB43" s="18">
        <v>44831.0</v>
      </c>
      <c r="AC43" s="13" t="s">
        <v>59</v>
      </c>
      <c r="AD43" s="319">
        <f t="shared" si="1"/>
        <v>9</v>
      </c>
      <c r="AE43" s="283">
        <f t="shared" si="2"/>
        <v>15.42857143</v>
      </c>
      <c r="AF43" s="13" t="s">
        <v>2768</v>
      </c>
      <c r="AG43" s="13" t="s">
        <v>56</v>
      </c>
      <c r="AH43" s="333"/>
    </row>
    <row r="44" ht="15.75" customHeight="1">
      <c r="A44" s="311">
        <v>311.0</v>
      </c>
      <c r="B44" s="312" t="s">
        <v>290</v>
      </c>
      <c r="C44" s="313"/>
      <c r="D44" s="313"/>
      <c r="E44" s="313"/>
      <c r="F44" s="337">
        <v>44791.0</v>
      </c>
      <c r="G44" s="13" t="s">
        <v>56</v>
      </c>
      <c r="H44" s="13"/>
      <c r="I44" s="13"/>
      <c r="J44" s="13"/>
      <c r="K44" s="13"/>
      <c r="L44" s="13"/>
      <c r="M44" s="315"/>
      <c r="N44" s="316"/>
      <c r="O44" s="316"/>
      <c r="P44" s="316"/>
      <c r="Q44" s="316"/>
      <c r="R44" s="316"/>
      <c r="S44" s="13" t="s">
        <v>86</v>
      </c>
      <c r="T44" s="229" t="s">
        <v>56</v>
      </c>
      <c r="U44" s="283" t="s">
        <v>2784</v>
      </c>
      <c r="V44" s="283">
        <v>4.0</v>
      </c>
      <c r="W44" s="13" t="s">
        <v>86</v>
      </c>
      <c r="X44" s="315"/>
      <c r="Y44" s="6" t="s">
        <v>641</v>
      </c>
      <c r="Z44" s="317" t="s">
        <v>1192</v>
      </c>
      <c r="AA44" s="18">
        <v>44770.0</v>
      </c>
      <c r="AB44" s="18">
        <v>44791.0</v>
      </c>
      <c r="AC44" s="13" t="s">
        <v>59</v>
      </c>
      <c r="AD44" s="319">
        <f t="shared" si="1"/>
        <v>3</v>
      </c>
      <c r="AE44" s="283">
        <f t="shared" si="2"/>
        <v>3</v>
      </c>
      <c r="AF44" s="13"/>
      <c r="AG44" s="13" t="s">
        <v>56</v>
      </c>
      <c r="AH44" s="333"/>
    </row>
    <row r="45" ht="15.75" customHeight="1">
      <c r="A45" s="311">
        <v>312.0</v>
      </c>
      <c r="B45" s="312" t="s">
        <v>292</v>
      </c>
      <c r="C45" s="313"/>
      <c r="D45" s="313"/>
      <c r="E45" s="313"/>
      <c r="F45" s="314">
        <v>44810.0</v>
      </c>
      <c r="G45" s="13" t="s">
        <v>56</v>
      </c>
      <c r="H45" s="13"/>
      <c r="I45" s="13"/>
      <c r="J45" s="13"/>
      <c r="K45" s="13"/>
      <c r="L45" s="13"/>
      <c r="M45" s="315"/>
      <c r="N45" s="316"/>
      <c r="O45" s="316"/>
      <c r="P45" s="316"/>
      <c r="Q45" s="316"/>
      <c r="R45" s="316"/>
      <c r="S45" s="13" t="s">
        <v>56</v>
      </c>
      <c r="T45" s="229" t="s">
        <v>56</v>
      </c>
      <c r="U45" s="283" t="s">
        <v>2767</v>
      </c>
      <c r="V45" s="283">
        <v>3.0</v>
      </c>
      <c r="W45" s="13" t="s">
        <v>56</v>
      </c>
      <c r="X45" s="315"/>
      <c r="Y45" s="6" t="s">
        <v>641</v>
      </c>
      <c r="Z45" s="317" t="s">
        <v>675</v>
      </c>
      <c r="AA45" s="18">
        <v>44770.0</v>
      </c>
      <c r="AB45" s="18">
        <v>44796.0</v>
      </c>
      <c r="AC45" s="13" t="s">
        <v>59</v>
      </c>
      <c r="AD45" s="319">
        <f t="shared" si="1"/>
        <v>3.714285714</v>
      </c>
      <c r="AE45" s="283">
        <f t="shared" si="2"/>
        <v>5.714285714</v>
      </c>
      <c r="AF45" s="13" t="s">
        <v>2810</v>
      </c>
      <c r="AG45" s="13" t="s">
        <v>56</v>
      </c>
      <c r="AH45" s="333"/>
      <c r="AI45" s="320"/>
      <c r="AJ45" s="347"/>
      <c r="AK45" s="347"/>
      <c r="AL45" s="347"/>
      <c r="AM45" s="347"/>
      <c r="AN45" s="347"/>
      <c r="AO45" s="347"/>
      <c r="AP45" s="347"/>
      <c r="AQ45" s="347"/>
      <c r="AR45" s="347"/>
    </row>
    <row r="46" ht="15.75" customHeight="1">
      <c r="A46" s="311">
        <v>313.0</v>
      </c>
      <c r="B46" s="312" t="s">
        <v>296</v>
      </c>
      <c r="C46" s="313"/>
      <c r="D46" s="313"/>
      <c r="E46" s="313"/>
      <c r="F46" s="314">
        <v>44841.0</v>
      </c>
      <c r="G46" s="13" t="s">
        <v>56</v>
      </c>
      <c r="H46" s="13"/>
      <c r="I46" s="13"/>
      <c r="J46" s="13"/>
      <c r="K46" s="13"/>
      <c r="L46" s="13"/>
      <c r="M46" s="315"/>
      <c r="N46" s="316"/>
      <c r="O46" s="316"/>
      <c r="P46" s="316"/>
      <c r="Q46" s="316"/>
      <c r="R46" s="316"/>
      <c r="S46" s="13" t="s">
        <v>56</v>
      </c>
      <c r="T46" s="229" t="s">
        <v>56</v>
      </c>
      <c r="U46" s="283" t="s">
        <v>2777</v>
      </c>
      <c r="V46" s="283">
        <v>10.0</v>
      </c>
      <c r="W46" s="27" t="s">
        <v>56</v>
      </c>
      <c r="X46" s="315"/>
      <c r="Y46" s="6" t="s">
        <v>641</v>
      </c>
      <c r="Z46" s="317" t="s">
        <v>743</v>
      </c>
      <c r="AA46" s="323">
        <v>44770.0</v>
      </c>
      <c r="AB46" s="18">
        <v>44855.0</v>
      </c>
      <c r="AC46" s="27" t="s">
        <v>59</v>
      </c>
      <c r="AD46" s="319">
        <f t="shared" si="1"/>
        <v>12.14285714</v>
      </c>
      <c r="AE46" s="283">
        <f t="shared" si="2"/>
        <v>10.14285714</v>
      </c>
      <c r="AF46" s="27" t="s">
        <v>2768</v>
      </c>
      <c r="AG46" s="13" t="s">
        <v>56</v>
      </c>
      <c r="AH46" s="333"/>
      <c r="AI46" s="320"/>
    </row>
    <row r="47" ht="15.75" customHeight="1">
      <c r="A47" s="311">
        <v>314.0</v>
      </c>
      <c r="B47" s="312" t="s">
        <v>283</v>
      </c>
      <c r="C47" s="313"/>
      <c r="D47" s="313"/>
      <c r="E47" s="313"/>
      <c r="F47" s="314">
        <v>44812.0</v>
      </c>
      <c r="G47" s="13" t="s">
        <v>56</v>
      </c>
      <c r="H47" s="13"/>
      <c r="I47" s="13"/>
      <c r="J47" s="13"/>
      <c r="K47" s="13"/>
      <c r="L47" s="13"/>
      <c r="M47" s="315"/>
      <c r="N47" s="316"/>
      <c r="O47" s="316"/>
      <c r="P47" s="316"/>
      <c r="Q47" s="316"/>
      <c r="R47" s="316"/>
      <c r="S47" s="13" t="s">
        <v>56</v>
      </c>
      <c r="T47" s="229" t="s">
        <v>56</v>
      </c>
      <c r="U47" s="283" t="s">
        <v>2777</v>
      </c>
      <c r="V47" s="283">
        <v>1.0</v>
      </c>
      <c r="W47" s="27" t="s">
        <v>86</v>
      </c>
      <c r="X47" s="315"/>
      <c r="Y47" s="6" t="s">
        <v>641</v>
      </c>
      <c r="Z47" s="317" t="s">
        <v>743</v>
      </c>
      <c r="AA47" s="323">
        <v>44774.0</v>
      </c>
      <c r="AB47" s="18">
        <v>44806.0</v>
      </c>
      <c r="AC47" s="27" t="s">
        <v>59</v>
      </c>
      <c r="AD47" s="319">
        <f t="shared" si="1"/>
        <v>4.571428571</v>
      </c>
      <c r="AE47" s="283">
        <f t="shared" si="2"/>
        <v>5.428571429</v>
      </c>
      <c r="AF47" s="27" t="s">
        <v>2771</v>
      </c>
      <c r="AG47" s="13" t="s">
        <v>56</v>
      </c>
      <c r="AH47" s="333"/>
    </row>
    <row r="48" ht="15.75" customHeight="1">
      <c r="A48" s="311">
        <v>315.0</v>
      </c>
      <c r="B48" s="312" t="s">
        <v>316</v>
      </c>
      <c r="C48" s="313"/>
      <c r="D48" s="313"/>
      <c r="E48" s="313"/>
      <c r="F48" s="314">
        <v>44834.0</v>
      </c>
      <c r="G48" s="13" t="s">
        <v>56</v>
      </c>
      <c r="H48" s="13"/>
      <c r="I48" s="13"/>
      <c r="J48" s="13"/>
      <c r="K48" s="13"/>
      <c r="L48" s="13"/>
      <c r="M48" s="315"/>
      <c r="N48" s="316"/>
      <c r="O48" s="316"/>
      <c r="P48" s="316"/>
      <c r="Q48" s="316"/>
      <c r="R48" s="316"/>
      <c r="S48" s="13" t="s">
        <v>56</v>
      </c>
      <c r="T48" s="229" t="s">
        <v>56</v>
      </c>
      <c r="U48" s="283" t="s">
        <v>2777</v>
      </c>
      <c r="V48" s="283">
        <v>2.0</v>
      </c>
      <c r="W48" s="27" t="s">
        <v>56</v>
      </c>
      <c r="X48" s="315"/>
      <c r="Y48" s="6" t="s">
        <v>641</v>
      </c>
      <c r="Z48" s="317" t="s">
        <v>743</v>
      </c>
      <c r="AA48" s="323">
        <v>44774.0</v>
      </c>
      <c r="AB48" s="18">
        <v>44846.0</v>
      </c>
      <c r="AC48" s="27" t="s">
        <v>59</v>
      </c>
      <c r="AD48" s="319">
        <f t="shared" si="1"/>
        <v>10.28571429</v>
      </c>
      <c r="AE48" s="283">
        <f t="shared" si="2"/>
        <v>8.571428571</v>
      </c>
      <c r="AF48" s="27" t="s">
        <v>2768</v>
      </c>
      <c r="AG48" s="13" t="s">
        <v>56</v>
      </c>
      <c r="AH48" s="333"/>
    </row>
    <row r="49" ht="15.75" customHeight="1">
      <c r="A49" s="311">
        <v>316.0</v>
      </c>
      <c r="B49" s="12" t="s">
        <v>317</v>
      </c>
      <c r="C49" s="209"/>
      <c r="D49" s="209"/>
      <c r="E49" s="209"/>
      <c r="F49" s="314"/>
      <c r="G49" s="13" t="s">
        <v>67</v>
      </c>
      <c r="H49" s="13"/>
      <c r="I49" s="13"/>
      <c r="J49" s="13"/>
      <c r="K49" s="13"/>
      <c r="L49" s="13"/>
      <c r="M49" s="315"/>
      <c r="N49" s="316"/>
      <c r="O49" s="316"/>
      <c r="P49" s="316"/>
      <c r="Q49" s="316"/>
      <c r="R49" s="316"/>
      <c r="S49" s="13" t="s">
        <v>86</v>
      </c>
      <c r="T49" s="229" t="s">
        <v>86</v>
      </c>
      <c r="U49" s="283" t="s">
        <v>2767</v>
      </c>
      <c r="V49" s="283">
        <v>2.0</v>
      </c>
      <c r="W49" s="27" t="s">
        <v>86</v>
      </c>
      <c r="X49" s="315"/>
      <c r="Y49" s="6" t="s">
        <v>641</v>
      </c>
      <c r="Z49" s="317" t="s">
        <v>1203</v>
      </c>
      <c r="AA49" s="323">
        <v>44775.0</v>
      </c>
      <c r="AB49" s="18">
        <v>44785.0</v>
      </c>
      <c r="AC49" s="27"/>
      <c r="AD49" s="319">
        <f t="shared" si="1"/>
        <v>1.428571429</v>
      </c>
      <c r="AE49" s="283">
        <f t="shared" si="2"/>
        <v>0</v>
      </c>
      <c r="AF49" s="27"/>
      <c r="AG49" s="13" t="s">
        <v>56</v>
      </c>
      <c r="AH49" s="333"/>
      <c r="AI49" s="320"/>
    </row>
    <row r="50" ht="15.75" customHeight="1">
      <c r="A50" s="311">
        <v>317.0</v>
      </c>
      <c r="B50" s="12" t="s">
        <v>318</v>
      </c>
      <c r="C50" s="209"/>
      <c r="D50" s="209"/>
      <c r="E50" s="209"/>
      <c r="F50" s="314">
        <v>44837.0</v>
      </c>
      <c r="G50" s="13" t="s">
        <v>78</v>
      </c>
      <c r="H50" s="13"/>
      <c r="I50" s="13"/>
      <c r="J50" s="13"/>
      <c r="K50" s="13"/>
      <c r="L50" s="13"/>
      <c r="M50" s="315"/>
      <c r="N50" s="316"/>
      <c r="O50" s="316"/>
      <c r="P50" s="316"/>
      <c r="Q50" s="316"/>
      <c r="R50" s="316"/>
      <c r="S50" s="13" t="s">
        <v>56</v>
      </c>
      <c r="T50" s="229" t="s">
        <v>56</v>
      </c>
      <c r="U50" s="283" t="s">
        <v>2777</v>
      </c>
      <c r="V50" s="283">
        <v>1.0</v>
      </c>
      <c r="W50" s="27" t="s">
        <v>56</v>
      </c>
      <c r="X50" s="315"/>
      <c r="Y50" s="6" t="s">
        <v>641</v>
      </c>
      <c r="Z50" s="317" t="s">
        <v>1206</v>
      </c>
      <c r="AA50" s="323">
        <v>44776.0</v>
      </c>
      <c r="AB50" s="18">
        <v>44834.0</v>
      </c>
      <c r="AC50" s="27" t="s">
        <v>59</v>
      </c>
      <c r="AD50" s="319">
        <f t="shared" si="1"/>
        <v>8.285714286</v>
      </c>
      <c r="AE50" s="283">
        <f t="shared" si="2"/>
        <v>8.714285714</v>
      </c>
      <c r="AF50" s="27" t="s">
        <v>2841</v>
      </c>
      <c r="AG50" s="13" t="s">
        <v>56</v>
      </c>
      <c r="AH50" s="333"/>
      <c r="AI50" s="320"/>
    </row>
    <row r="51" ht="15.75" customHeight="1">
      <c r="A51" s="311">
        <v>318.0</v>
      </c>
      <c r="B51" s="12" t="s">
        <v>320</v>
      </c>
      <c r="C51" s="209"/>
      <c r="D51" s="209"/>
      <c r="E51" s="209"/>
      <c r="F51" s="314">
        <v>44846.0</v>
      </c>
      <c r="G51" s="13" t="s">
        <v>56</v>
      </c>
      <c r="H51" s="13"/>
      <c r="I51" s="13"/>
      <c r="J51" s="13"/>
      <c r="K51" s="13"/>
      <c r="L51" s="13"/>
      <c r="M51" s="315"/>
      <c r="N51" s="316"/>
      <c r="O51" s="316"/>
      <c r="P51" s="316"/>
      <c r="Q51" s="316"/>
      <c r="R51" s="316"/>
      <c r="S51" s="13" t="s">
        <v>56</v>
      </c>
      <c r="T51" s="229" t="s">
        <v>56</v>
      </c>
      <c r="U51" s="283" t="s">
        <v>2777</v>
      </c>
      <c r="V51" s="283">
        <v>15.0</v>
      </c>
      <c r="W51" s="27" t="s">
        <v>56</v>
      </c>
      <c r="X51" s="315"/>
      <c r="Y51" s="6" t="s">
        <v>641</v>
      </c>
      <c r="Z51" s="317" t="s">
        <v>1209</v>
      </c>
      <c r="AA51" s="323">
        <v>44776.0</v>
      </c>
      <c r="AB51" s="18">
        <v>44855.0</v>
      </c>
      <c r="AC51" s="27" t="s">
        <v>59</v>
      </c>
      <c r="AD51" s="319">
        <f t="shared" si="1"/>
        <v>11.28571429</v>
      </c>
      <c r="AE51" s="283">
        <f t="shared" si="2"/>
        <v>10</v>
      </c>
      <c r="AF51" s="27" t="s">
        <v>2768</v>
      </c>
      <c r="AG51" s="13" t="s">
        <v>56</v>
      </c>
      <c r="AH51" s="333"/>
      <c r="AI51" s="320"/>
    </row>
    <row r="52" ht="15.75" customHeight="1">
      <c r="A52" s="311">
        <v>319.0</v>
      </c>
      <c r="B52" s="12" t="s">
        <v>321</v>
      </c>
      <c r="C52" s="209"/>
      <c r="D52" s="209"/>
      <c r="E52" s="209"/>
      <c r="F52" s="314">
        <v>44820.0</v>
      </c>
      <c r="G52" s="13" t="s">
        <v>56</v>
      </c>
      <c r="H52" s="13"/>
      <c r="I52" s="13"/>
      <c r="J52" s="13"/>
      <c r="K52" s="13"/>
      <c r="L52" s="13"/>
      <c r="M52" s="315"/>
      <c r="N52" s="316"/>
      <c r="O52" s="316"/>
      <c r="P52" s="316"/>
      <c r="Q52" s="316"/>
      <c r="R52" s="316"/>
      <c r="S52" s="13" t="s">
        <v>56</v>
      </c>
      <c r="T52" s="229" t="s">
        <v>56</v>
      </c>
      <c r="U52" s="283" t="s">
        <v>2777</v>
      </c>
      <c r="V52" s="332">
        <v>18.0</v>
      </c>
      <c r="W52" s="27" t="s">
        <v>56</v>
      </c>
      <c r="X52" s="315"/>
      <c r="Y52" s="6" t="s">
        <v>641</v>
      </c>
      <c r="Z52" s="317" t="s">
        <v>1211</v>
      </c>
      <c r="AA52" s="323">
        <v>44776.0</v>
      </c>
      <c r="AB52" s="18">
        <v>44817.0</v>
      </c>
      <c r="AC52" s="27" t="s">
        <v>59</v>
      </c>
      <c r="AD52" s="319">
        <f t="shared" si="1"/>
        <v>5.857142857</v>
      </c>
      <c r="AE52" s="283">
        <f t="shared" si="2"/>
        <v>6.285714286</v>
      </c>
      <c r="AF52" s="27" t="s">
        <v>2768</v>
      </c>
      <c r="AG52" s="13" t="s">
        <v>56</v>
      </c>
      <c r="AH52" s="333"/>
      <c r="AI52" s="320"/>
    </row>
    <row r="53" ht="21.75" customHeight="1">
      <c r="A53" s="311">
        <v>320.0</v>
      </c>
      <c r="B53" s="348" t="s">
        <v>322</v>
      </c>
      <c r="C53" s="209"/>
      <c r="D53" s="209"/>
      <c r="E53" s="209"/>
      <c r="F53" s="316">
        <v>44967.0</v>
      </c>
      <c r="G53" s="343" t="s">
        <v>56</v>
      </c>
      <c r="H53" s="343"/>
      <c r="I53" s="343"/>
      <c r="J53" s="343"/>
      <c r="K53" s="343"/>
      <c r="L53" s="343"/>
      <c r="M53" s="315"/>
      <c r="N53" s="316"/>
      <c r="O53" s="316"/>
      <c r="P53" s="316"/>
      <c r="Q53" s="316"/>
      <c r="R53" s="316"/>
      <c r="S53" s="343" t="s">
        <v>56</v>
      </c>
      <c r="T53" s="229" t="s">
        <v>56</v>
      </c>
      <c r="U53" s="283" t="s">
        <v>2784</v>
      </c>
      <c r="V53" s="283">
        <v>4.0</v>
      </c>
      <c r="W53" s="27" t="s">
        <v>86</v>
      </c>
      <c r="X53" s="315"/>
      <c r="Y53" s="6" t="s">
        <v>641</v>
      </c>
      <c r="Z53" s="317" t="s">
        <v>675</v>
      </c>
      <c r="AA53" s="323">
        <v>44777.0</v>
      </c>
      <c r="AB53" s="18">
        <v>44963.0</v>
      </c>
      <c r="AC53" s="27" t="s">
        <v>2812</v>
      </c>
      <c r="AD53" s="319">
        <f t="shared" si="1"/>
        <v>26.57142857</v>
      </c>
      <c r="AE53" s="283">
        <f t="shared" si="2"/>
        <v>27.14285714</v>
      </c>
      <c r="AF53" s="27" t="s">
        <v>2790</v>
      </c>
      <c r="AG53" s="13" t="s">
        <v>57</v>
      </c>
      <c r="AH53" s="333"/>
      <c r="AI53" s="320"/>
    </row>
    <row r="54" ht="15.75" customHeight="1">
      <c r="A54" s="311">
        <v>321.0</v>
      </c>
      <c r="B54" s="12" t="s">
        <v>328</v>
      </c>
      <c r="C54" s="209"/>
      <c r="D54" s="209"/>
      <c r="E54" s="209"/>
      <c r="F54" s="314">
        <v>44824.0</v>
      </c>
      <c r="G54" s="13" t="s">
        <v>56</v>
      </c>
      <c r="H54" s="13"/>
      <c r="I54" s="13"/>
      <c r="J54" s="13"/>
      <c r="K54" s="13"/>
      <c r="L54" s="13"/>
      <c r="M54" s="315"/>
      <c r="N54" s="316"/>
      <c r="O54" s="316"/>
      <c r="P54" s="316"/>
      <c r="Q54" s="316"/>
      <c r="R54" s="316"/>
      <c r="S54" s="13" t="s">
        <v>56</v>
      </c>
      <c r="T54" s="229" t="s">
        <v>56</v>
      </c>
      <c r="U54" s="283" t="s">
        <v>2767</v>
      </c>
      <c r="V54" s="283">
        <v>4.0</v>
      </c>
      <c r="W54" s="27" t="s">
        <v>86</v>
      </c>
      <c r="X54" s="315"/>
      <c r="Y54" s="6" t="s">
        <v>641</v>
      </c>
      <c r="Z54" s="317" t="s">
        <v>1215</v>
      </c>
      <c r="AA54" s="323">
        <v>44781.0</v>
      </c>
      <c r="AB54" s="18">
        <v>44831.0</v>
      </c>
      <c r="AC54" s="27" t="s">
        <v>59</v>
      </c>
      <c r="AD54" s="319">
        <f t="shared" si="1"/>
        <v>7.142857143</v>
      </c>
      <c r="AE54" s="283">
        <f t="shared" si="2"/>
        <v>6.142857143</v>
      </c>
      <c r="AF54" s="27" t="s">
        <v>2768</v>
      </c>
      <c r="AG54" s="13" t="s">
        <v>56</v>
      </c>
      <c r="AH54" s="333"/>
      <c r="AI54" s="320"/>
    </row>
    <row r="55" ht="21.75" customHeight="1">
      <c r="A55" s="311">
        <v>322.0</v>
      </c>
      <c r="B55" s="12" t="s">
        <v>329</v>
      </c>
      <c r="C55" s="209"/>
      <c r="D55" s="209"/>
      <c r="E55" s="209"/>
      <c r="F55" s="314">
        <v>44868.0</v>
      </c>
      <c r="G55" s="13" t="s">
        <v>56</v>
      </c>
      <c r="H55" s="13"/>
      <c r="I55" s="13"/>
      <c r="J55" s="13"/>
      <c r="K55" s="13"/>
      <c r="L55" s="13"/>
      <c r="M55" s="315"/>
      <c r="N55" s="316"/>
      <c r="O55" s="316"/>
      <c r="P55" s="316"/>
      <c r="Q55" s="316"/>
      <c r="R55" s="316"/>
      <c r="S55" s="229" t="s">
        <v>56</v>
      </c>
      <c r="T55" s="229" t="s">
        <v>56</v>
      </c>
      <c r="U55" s="283" t="s">
        <v>2777</v>
      </c>
      <c r="V55" s="283">
        <v>22.0</v>
      </c>
      <c r="W55" s="27" t="s">
        <v>56</v>
      </c>
      <c r="X55" s="315"/>
      <c r="Y55" s="6" t="s">
        <v>641</v>
      </c>
      <c r="Z55" s="317" t="s">
        <v>1218</v>
      </c>
      <c r="AA55" s="323">
        <v>44782.0</v>
      </c>
      <c r="AB55" s="18">
        <v>44872.0</v>
      </c>
      <c r="AC55" s="27" t="s">
        <v>59</v>
      </c>
      <c r="AD55" s="319">
        <f t="shared" si="1"/>
        <v>12.85714286</v>
      </c>
      <c r="AE55" s="283">
        <f t="shared" si="2"/>
        <v>12.28571429</v>
      </c>
      <c r="AF55" s="27" t="s">
        <v>2768</v>
      </c>
      <c r="AG55" s="13" t="s">
        <v>56</v>
      </c>
      <c r="AH55" s="333"/>
      <c r="AI55" s="320"/>
    </row>
    <row r="56" ht="15.75" customHeight="1">
      <c r="A56" s="311">
        <v>323.0</v>
      </c>
      <c r="B56" s="12" t="s">
        <v>330</v>
      </c>
      <c r="C56" s="209"/>
      <c r="D56" s="209"/>
      <c r="E56" s="209"/>
      <c r="F56" s="314">
        <v>44824.0</v>
      </c>
      <c r="G56" s="13" t="s">
        <v>56</v>
      </c>
      <c r="H56" s="13"/>
      <c r="I56" s="13"/>
      <c r="J56" s="13"/>
      <c r="K56" s="13"/>
      <c r="L56" s="13"/>
      <c r="M56" s="315"/>
      <c r="N56" s="316"/>
      <c r="O56" s="316"/>
      <c r="P56" s="316"/>
      <c r="Q56" s="316"/>
      <c r="R56" s="316"/>
      <c r="S56" s="13" t="s">
        <v>56</v>
      </c>
      <c r="T56" s="229" t="s">
        <v>56</v>
      </c>
      <c r="U56" s="283" t="s">
        <v>2767</v>
      </c>
      <c r="V56" s="332">
        <v>10.0</v>
      </c>
      <c r="W56" s="27" t="s">
        <v>56</v>
      </c>
      <c r="X56" s="315"/>
      <c r="Y56" s="6" t="s">
        <v>641</v>
      </c>
      <c r="Z56" s="349" t="s">
        <v>743</v>
      </c>
      <c r="AA56" s="323">
        <v>44782.0</v>
      </c>
      <c r="AB56" s="18">
        <v>44823.0</v>
      </c>
      <c r="AC56" s="27" t="s">
        <v>59</v>
      </c>
      <c r="AD56" s="319">
        <f t="shared" si="1"/>
        <v>5.857142857</v>
      </c>
      <c r="AE56" s="283">
        <f>IF(F55&gt;0,((F55-AA56)/7),0)</f>
        <v>12.28571429</v>
      </c>
      <c r="AF56" s="27" t="s">
        <v>2768</v>
      </c>
      <c r="AG56" s="13" t="s">
        <v>56</v>
      </c>
      <c r="AH56" s="333"/>
      <c r="AI56" s="320"/>
    </row>
    <row r="57" ht="15.75" customHeight="1">
      <c r="A57" s="311">
        <v>324.0</v>
      </c>
      <c r="B57" s="12" t="s">
        <v>331</v>
      </c>
      <c r="C57" s="209"/>
      <c r="D57" s="209"/>
      <c r="E57" s="209"/>
      <c r="F57" s="314">
        <v>44813.0</v>
      </c>
      <c r="G57" s="13" t="s">
        <v>56</v>
      </c>
      <c r="H57" s="13"/>
      <c r="I57" s="13"/>
      <c r="J57" s="13"/>
      <c r="K57" s="13"/>
      <c r="L57" s="13"/>
      <c r="M57" s="315"/>
      <c r="N57" s="316"/>
      <c r="O57" s="316"/>
      <c r="P57" s="316"/>
      <c r="Q57" s="316"/>
      <c r="R57" s="316"/>
      <c r="S57" s="13" t="s">
        <v>56</v>
      </c>
      <c r="T57" s="229" t="s">
        <v>56</v>
      </c>
      <c r="U57" s="283" t="s">
        <v>2767</v>
      </c>
      <c r="V57" s="283">
        <v>6.0</v>
      </c>
      <c r="W57" s="27" t="s">
        <v>86</v>
      </c>
      <c r="X57" s="315"/>
      <c r="Y57" s="6" t="s">
        <v>641</v>
      </c>
      <c r="Z57" s="349" t="s">
        <v>1223</v>
      </c>
      <c r="AA57" s="323">
        <v>44782.0</v>
      </c>
      <c r="AB57" s="18">
        <v>44812.0</v>
      </c>
      <c r="AC57" s="27" t="s">
        <v>59</v>
      </c>
      <c r="AD57" s="319">
        <f t="shared" si="1"/>
        <v>4.285714286</v>
      </c>
      <c r="AE57" s="283">
        <f t="shared" ref="AE57:AE289" si="3">IF(F57&gt;0,((F57-AA57)/7),0)</f>
        <v>4.428571429</v>
      </c>
      <c r="AF57" s="27" t="s">
        <v>2768</v>
      </c>
      <c r="AG57" s="13" t="s">
        <v>56</v>
      </c>
      <c r="AH57" s="333"/>
    </row>
    <row r="58" ht="15.75" customHeight="1">
      <c r="A58" s="311">
        <v>325.0</v>
      </c>
      <c r="B58" s="12" t="s">
        <v>332</v>
      </c>
      <c r="C58" s="209"/>
      <c r="D58" s="209"/>
      <c r="E58" s="209"/>
      <c r="F58" s="314">
        <v>44811.0</v>
      </c>
      <c r="G58" s="13" t="s">
        <v>78</v>
      </c>
      <c r="H58" s="13"/>
      <c r="I58" s="13"/>
      <c r="J58" s="13"/>
      <c r="K58" s="13"/>
      <c r="L58" s="13"/>
      <c r="M58" s="315"/>
      <c r="N58" s="316"/>
      <c r="O58" s="316"/>
      <c r="P58" s="316"/>
      <c r="Q58" s="316"/>
      <c r="R58" s="316"/>
      <c r="S58" s="13" t="s">
        <v>86</v>
      </c>
      <c r="T58" s="229" t="s">
        <v>86</v>
      </c>
      <c r="U58" s="283"/>
      <c r="V58" s="332"/>
      <c r="W58" s="27" t="s">
        <v>86</v>
      </c>
      <c r="X58" s="315"/>
      <c r="Y58" s="6" t="s">
        <v>641</v>
      </c>
      <c r="Z58" s="317" t="s">
        <v>1225</v>
      </c>
      <c r="AA58" s="323">
        <v>44784.0</v>
      </c>
      <c r="AB58" s="18">
        <v>44926.0</v>
      </c>
      <c r="AC58" s="27" t="s">
        <v>59</v>
      </c>
      <c r="AD58" s="319">
        <f t="shared" si="1"/>
        <v>20.28571429</v>
      </c>
      <c r="AE58" s="283">
        <f t="shared" si="3"/>
        <v>3.857142857</v>
      </c>
      <c r="AF58" s="27" t="s">
        <v>2768</v>
      </c>
      <c r="AG58" s="13" t="s">
        <v>56</v>
      </c>
      <c r="AH58" s="333"/>
      <c r="AI58" s="320"/>
    </row>
    <row r="59" ht="15.75" customHeight="1">
      <c r="A59" s="311">
        <v>326.0</v>
      </c>
      <c r="B59" s="12" t="s">
        <v>334</v>
      </c>
      <c r="C59" s="209"/>
      <c r="D59" s="209"/>
      <c r="E59" s="209"/>
      <c r="F59" s="314">
        <v>44882.0</v>
      </c>
      <c r="G59" s="13" t="s">
        <v>56</v>
      </c>
      <c r="H59" s="13"/>
      <c r="I59" s="13"/>
      <c r="J59" s="13"/>
      <c r="K59" s="13"/>
      <c r="L59" s="13"/>
      <c r="M59" s="315"/>
      <c r="N59" s="316"/>
      <c r="O59" s="316"/>
      <c r="P59" s="316"/>
      <c r="Q59" s="316"/>
      <c r="R59" s="316"/>
      <c r="S59" s="13" t="s">
        <v>56</v>
      </c>
      <c r="T59" s="229" t="s">
        <v>56</v>
      </c>
      <c r="U59" s="283" t="s">
        <v>2767</v>
      </c>
      <c r="V59" s="283">
        <v>12.0</v>
      </c>
      <c r="W59" s="27" t="s">
        <v>56</v>
      </c>
      <c r="X59" s="315"/>
      <c r="Y59" s="6" t="s">
        <v>641</v>
      </c>
      <c r="Z59" s="317" t="s">
        <v>1228</v>
      </c>
      <c r="AA59" s="323">
        <v>44784.0</v>
      </c>
      <c r="AB59" s="18">
        <v>44834.0</v>
      </c>
      <c r="AC59" s="27" t="s">
        <v>59</v>
      </c>
      <c r="AD59" s="319">
        <f t="shared" si="1"/>
        <v>7.142857143</v>
      </c>
      <c r="AE59" s="283">
        <f t="shared" si="3"/>
        <v>14</v>
      </c>
      <c r="AF59" s="27" t="s">
        <v>2768</v>
      </c>
      <c r="AG59" s="13" t="s">
        <v>56</v>
      </c>
      <c r="AH59" s="333"/>
    </row>
    <row r="60" ht="15.75" customHeight="1">
      <c r="A60" s="311">
        <v>327.0</v>
      </c>
      <c r="B60" s="312" t="s">
        <v>336</v>
      </c>
      <c r="C60" s="313"/>
      <c r="D60" s="313"/>
      <c r="E60" s="313"/>
      <c r="F60" s="314">
        <v>44837.0</v>
      </c>
      <c r="G60" s="13" t="s">
        <v>56</v>
      </c>
      <c r="H60" s="328"/>
      <c r="I60" s="328"/>
      <c r="J60" s="328"/>
      <c r="K60" s="328"/>
      <c r="L60" s="328"/>
      <c r="M60" s="315"/>
      <c r="N60" s="316"/>
      <c r="O60" s="316"/>
      <c r="P60" s="316"/>
      <c r="Q60" s="316"/>
      <c r="R60" s="316"/>
      <c r="S60" s="13" t="s">
        <v>56</v>
      </c>
      <c r="T60" s="229" t="s">
        <v>56</v>
      </c>
      <c r="U60" s="283" t="s">
        <v>2767</v>
      </c>
      <c r="V60" s="283">
        <v>2.0</v>
      </c>
      <c r="W60" s="329" t="s">
        <v>56</v>
      </c>
      <c r="X60" s="315"/>
      <c r="Y60" s="6" t="s">
        <v>641</v>
      </c>
      <c r="Z60" s="317" t="s">
        <v>1229</v>
      </c>
      <c r="AA60" s="323">
        <v>44784.0</v>
      </c>
      <c r="AB60" s="18">
        <v>44856.0</v>
      </c>
      <c r="AC60" s="27" t="s">
        <v>59</v>
      </c>
      <c r="AD60" s="319">
        <f t="shared" si="1"/>
        <v>10.28571429</v>
      </c>
      <c r="AE60" s="283">
        <f t="shared" si="3"/>
        <v>7.571428571</v>
      </c>
      <c r="AF60" s="27" t="s">
        <v>2768</v>
      </c>
      <c r="AG60" s="13" t="s">
        <v>56</v>
      </c>
      <c r="AH60" s="333"/>
      <c r="AI60" s="320"/>
    </row>
    <row r="61" ht="15.75" customHeight="1">
      <c r="A61" s="311">
        <v>328.0</v>
      </c>
      <c r="B61" s="12" t="s">
        <v>338</v>
      </c>
      <c r="C61" s="209"/>
      <c r="D61" s="209"/>
      <c r="E61" s="209"/>
      <c r="F61" s="314">
        <v>44827.0</v>
      </c>
      <c r="G61" s="13" t="s">
        <v>56</v>
      </c>
      <c r="H61" s="13"/>
      <c r="I61" s="13"/>
      <c r="J61" s="13"/>
      <c r="K61" s="13"/>
      <c r="L61" s="13"/>
      <c r="M61" s="315"/>
      <c r="N61" s="316"/>
      <c r="O61" s="316"/>
      <c r="P61" s="316"/>
      <c r="Q61" s="316"/>
      <c r="R61" s="316"/>
      <c r="S61" s="13" t="s">
        <v>56</v>
      </c>
      <c r="T61" s="229" t="s">
        <v>56</v>
      </c>
      <c r="U61" s="283" t="s">
        <v>2767</v>
      </c>
      <c r="V61" s="283">
        <v>1.0</v>
      </c>
      <c r="W61" s="27" t="s">
        <v>86</v>
      </c>
      <c r="X61" s="315"/>
      <c r="Y61" s="6" t="s">
        <v>641</v>
      </c>
      <c r="Z61" s="317" t="s">
        <v>675</v>
      </c>
      <c r="AA61" s="323">
        <v>44785.0</v>
      </c>
      <c r="AB61" s="18">
        <v>44831.0</v>
      </c>
      <c r="AC61" s="27" t="s">
        <v>59</v>
      </c>
      <c r="AD61" s="319">
        <f t="shared" si="1"/>
        <v>6.571428571</v>
      </c>
      <c r="AE61" s="283">
        <f t="shared" si="3"/>
        <v>6</v>
      </c>
      <c r="AF61" s="27" t="s">
        <v>2768</v>
      </c>
      <c r="AG61" s="13" t="s">
        <v>56</v>
      </c>
      <c r="AH61" s="333"/>
    </row>
    <row r="62" ht="15.75" customHeight="1">
      <c r="A62" s="311">
        <v>329.0</v>
      </c>
      <c r="B62" s="12" t="s">
        <v>339</v>
      </c>
      <c r="C62" s="209"/>
      <c r="D62" s="209"/>
      <c r="E62" s="209"/>
      <c r="F62" s="314">
        <v>44818.0</v>
      </c>
      <c r="G62" s="13" t="s">
        <v>56</v>
      </c>
      <c r="H62" s="13"/>
      <c r="I62" s="13"/>
      <c r="J62" s="13"/>
      <c r="K62" s="13"/>
      <c r="L62" s="13"/>
      <c r="M62" s="315"/>
      <c r="N62" s="316"/>
      <c r="O62" s="316"/>
      <c r="P62" s="316"/>
      <c r="Q62" s="316"/>
      <c r="R62" s="316"/>
      <c r="S62" s="13" t="s">
        <v>56</v>
      </c>
      <c r="T62" s="229" t="s">
        <v>56</v>
      </c>
      <c r="U62" s="283" t="s">
        <v>2777</v>
      </c>
      <c r="V62" s="332">
        <v>21.0</v>
      </c>
      <c r="W62" s="27" t="s">
        <v>56</v>
      </c>
      <c r="X62" s="315"/>
      <c r="Y62" s="6" t="s">
        <v>641</v>
      </c>
      <c r="Z62" s="317" t="s">
        <v>951</v>
      </c>
      <c r="AA62" s="323">
        <v>44785.0</v>
      </c>
      <c r="AB62" s="18">
        <v>44816.0</v>
      </c>
      <c r="AC62" s="27" t="s">
        <v>59</v>
      </c>
      <c r="AD62" s="319">
        <f t="shared" si="1"/>
        <v>4.428571429</v>
      </c>
      <c r="AE62" s="283">
        <f t="shared" si="3"/>
        <v>4.714285714</v>
      </c>
      <c r="AF62" s="27" t="s">
        <v>2768</v>
      </c>
      <c r="AG62" s="13" t="s">
        <v>56</v>
      </c>
      <c r="AH62" s="333"/>
      <c r="AI62" s="320"/>
    </row>
    <row r="63" ht="15.75" customHeight="1">
      <c r="A63" s="311">
        <v>330.0</v>
      </c>
      <c r="B63" s="12" t="s">
        <v>340</v>
      </c>
      <c r="C63" s="209"/>
      <c r="D63" s="209"/>
      <c r="E63" s="209"/>
      <c r="F63" s="314">
        <v>44839.0</v>
      </c>
      <c r="G63" s="13" t="s">
        <v>56</v>
      </c>
      <c r="H63" s="13"/>
      <c r="I63" s="13"/>
      <c r="J63" s="13"/>
      <c r="K63" s="13"/>
      <c r="L63" s="13"/>
      <c r="M63" s="315"/>
      <c r="N63" s="316"/>
      <c r="O63" s="316"/>
      <c r="P63" s="316"/>
      <c r="Q63" s="316"/>
      <c r="R63" s="316"/>
      <c r="S63" s="13" t="s">
        <v>56</v>
      </c>
      <c r="T63" s="229" t="s">
        <v>56</v>
      </c>
      <c r="U63" s="283" t="s">
        <v>2789</v>
      </c>
      <c r="V63" s="283">
        <v>4.0</v>
      </c>
      <c r="W63" s="27" t="s">
        <v>56</v>
      </c>
      <c r="X63" s="315"/>
      <c r="Y63" s="6" t="s">
        <v>641</v>
      </c>
      <c r="Z63" s="317" t="s">
        <v>856</v>
      </c>
      <c r="AA63" s="323">
        <v>44785.0</v>
      </c>
      <c r="AB63" s="18">
        <v>44848.0</v>
      </c>
      <c r="AC63" s="27" t="s">
        <v>59</v>
      </c>
      <c r="AD63" s="319">
        <f t="shared" si="1"/>
        <v>9</v>
      </c>
      <c r="AE63" s="283">
        <f t="shared" si="3"/>
        <v>7.714285714</v>
      </c>
      <c r="AF63" s="27" t="s">
        <v>2768</v>
      </c>
      <c r="AG63" s="13" t="s">
        <v>56</v>
      </c>
      <c r="AH63" s="333"/>
      <c r="AI63" s="320"/>
    </row>
    <row r="64" ht="15.75" customHeight="1">
      <c r="A64" s="311">
        <v>331.0</v>
      </c>
      <c r="B64" s="12" t="s">
        <v>341</v>
      </c>
      <c r="C64" s="209"/>
      <c r="D64" s="209"/>
      <c r="E64" s="209"/>
      <c r="F64" s="314">
        <v>44825.0</v>
      </c>
      <c r="G64" s="13" t="s">
        <v>56</v>
      </c>
      <c r="H64" s="13"/>
      <c r="I64" s="13"/>
      <c r="J64" s="13"/>
      <c r="K64" s="13"/>
      <c r="L64" s="13"/>
      <c r="M64" s="315"/>
      <c r="N64" s="316"/>
      <c r="O64" s="316"/>
      <c r="P64" s="316"/>
      <c r="Q64" s="316"/>
      <c r="R64" s="316"/>
      <c r="S64" s="13" t="s">
        <v>86</v>
      </c>
      <c r="T64" s="229" t="s">
        <v>86</v>
      </c>
      <c r="U64" s="283"/>
      <c r="V64" s="332"/>
      <c r="W64" s="27" t="s">
        <v>86</v>
      </c>
      <c r="X64" s="315"/>
      <c r="Y64" s="6" t="s">
        <v>641</v>
      </c>
      <c r="Z64" s="317" t="s">
        <v>675</v>
      </c>
      <c r="AA64" s="323">
        <v>44785.0</v>
      </c>
      <c r="AB64" s="18">
        <v>44830.0</v>
      </c>
      <c r="AC64" s="27" t="s">
        <v>59</v>
      </c>
      <c r="AD64" s="319">
        <f t="shared" si="1"/>
        <v>6.428571429</v>
      </c>
      <c r="AE64" s="283">
        <f t="shared" si="3"/>
        <v>5.714285714</v>
      </c>
      <c r="AF64" s="27" t="s">
        <v>2841</v>
      </c>
      <c r="AG64" s="13" t="s">
        <v>56</v>
      </c>
      <c r="AH64" s="333"/>
      <c r="AI64" s="320"/>
    </row>
    <row r="65" ht="15.75" customHeight="1">
      <c r="A65" s="311">
        <v>332.0</v>
      </c>
      <c r="B65" s="12" t="s">
        <v>353</v>
      </c>
      <c r="C65" s="209"/>
      <c r="D65" s="209"/>
      <c r="E65" s="209"/>
      <c r="F65" s="314">
        <v>44855.0</v>
      </c>
      <c r="G65" s="13" t="s">
        <v>56</v>
      </c>
      <c r="H65" s="13"/>
      <c r="I65" s="13"/>
      <c r="J65" s="13"/>
      <c r="K65" s="13"/>
      <c r="L65" s="13"/>
      <c r="M65" s="315"/>
      <c r="N65" s="316"/>
      <c r="O65" s="316"/>
      <c r="P65" s="316"/>
      <c r="Q65" s="316"/>
      <c r="R65" s="316"/>
      <c r="S65" s="13" t="s">
        <v>56</v>
      </c>
      <c r="T65" s="229" t="s">
        <v>56</v>
      </c>
      <c r="U65" s="283" t="s">
        <v>2767</v>
      </c>
      <c r="V65" s="283">
        <v>4.0</v>
      </c>
      <c r="W65" s="27" t="s">
        <v>56</v>
      </c>
      <c r="X65" s="315"/>
      <c r="Y65" s="6" t="s">
        <v>641</v>
      </c>
      <c r="Z65" s="349" t="s">
        <v>1139</v>
      </c>
      <c r="AA65" s="323">
        <v>44797.0</v>
      </c>
      <c r="AB65" s="18">
        <v>44860.0</v>
      </c>
      <c r="AC65" s="27" t="s">
        <v>59</v>
      </c>
      <c r="AD65" s="319">
        <f t="shared" si="1"/>
        <v>9</v>
      </c>
      <c r="AE65" s="283">
        <f t="shared" si="3"/>
        <v>8.285714286</v>
      </c>
      <c r="AF65" s="27" t="s">
        <v>2768</v>
      </c>
      <c r="AG65" s="13" t="s">
        <v>56</v>
      </c>
      <c r="AH65" s="333"/>
    </row>
    <row r="66" ht="15.75" customHeight="1">
      <c r="A66" s="311">
        <v>333.0</v>
      </c>
      <c r="B66" s="12" t="s">
        <v>355</v>
      </c>
      <c r="C66" s="209"/>
      <c r="D66" s="209"/>
      <c r="E66" s="209"/>
      <c r="F66" s="314">
        <v>44840.0</v>
      </c>
      <c r="G66" s="13" t="s">
        <v>56</v>
      </c>
      <c r="H66" s="13"/>
      <c r="I66" s="13"/>
      <c r="J66" s="13"/>
      <c r="K66" s="13"/>
      <c r="L66" s="13"/>
      <c r="M66" s="315"/>
      <c r="N66" s="316"/>
      <c r="O66" s="316"/>
      <c r="P66" s="316"/>
      <c r="Q66" s="316"/>
      <c r="R66" s="316"/>
      <c r="S66" s="13" t="s">
        <v>56</v>
      </c>
      <c r="T66" s="229" t="s">
        <v>56</v>
      </c>
      <c r="U66" s="283" t="s">
        <v>2777</v>
      </c>
      <c r="V66" s="283">
        <v>13.0</v>
      </c>
      <c r="W66" s="27" t="s">
        <v>56</v>
      </c>
      <c r="X66" s="315"/>
      <c r="Y66" s="6" t="s">
        <v>641</v>
      </c>
      <c r="Z66" s="349" t="s">
        <v>799</v>
      </c>
      <c r="AA66" s="323">
        <v>44799.0</v>
      </c>
      <c r="AB66" s="18">
        <v>44855.0</v>
      </c>
      <c r="AC66" s="27" t="s">
        <v>59</v>
      </c>
      <c r="AD66" s="319">
        <f t="shared" si="1"/>
        <v>8</v>
      </c>
      <c r="AE66" s="283">
        <f t="shared" si="3"/>
        <v>5.857142857</v>
      </c>
      <c r="AF66" s="27" t="s">
        <v>2768</v>
      </c>
      <c r="AG66" s="13" t="s">
        <v>56</v>
      </c>
      <c r="AH66" s="333"/>
      <c r="AI66" s="320">
        <v>3233.45</v>
      </c>
    </row>
    <row r="67" ht="15.75" customHeight="1">
      <c r="A67" s="311">
        <v>334.0</v>
      </c>
      <c r="B67" s="12" t="s">
        <v>356</v>
      </c>
      <c r="C67" s="209"/>
      <c r="D67" s="209"/>
      <c r="E67" s="209"/>
      <c r="F67" s="314">
        <v>44831.0</v>
      </c>
      <c r="G67" s="13" t="s">
        <v>56</v>
      </c>
      <c r="H67" s="13"/>
      <c r="I67" s="13"/>
      <c r="J67" s="13"/>
      <c r="K67" s="13"/>
      <c r="L67" s="13"/>
      <c r="M67" s="315"/>
      <c r="N67" s="316"/>
      <c r="O67" s="316"/>
      <c r="P67" s="316"/>
      <c r="Q67" s="316"/>
      <c r="R67" s="316"/>
      <c r="S67" s="13" t="s">
        <v>56</v>
      </c>
      <c r="T67" s="229" t="s">
        <v>56</v>
      </c>
      <c r="U67" s="283" t="s">
        <v>2767</v>
      </c>
      <c r="V67" s="283">
        <v>7.0</v>
      </c>
      <c r="W67" s="27" t="s">
        <v>56</v>
      </c>
      <c r="X67" s="315"/>
      <c r="Y67" s="6" t="s">
        <v>641</v>
      </c>
      <c r="Z67" s="349" t="s">
        <v>1242</v>
      </c>
      <c r="AA67" s="323">
        <v>44800.0</v>
      </c>
      <c r="AB67" s="18">
        <v>44824.0</v>
      </c>
      <c r="AC67" s="27" t="s">
        <v>59</v>
      </c>
      <c r="AD67" s="319">
        <f t="shared" si="1"/>
        <v>3.428571429</v>
      </c>
      <c r="AE67" s="283">
        <f t="shared" si="3"/>
        <v>4.428571429</v>
      </c>
      <c r="AF67" s="27" t="s">
        <v>2768</v>
      </c>
      <c r="AG67" s="13" t="s">
        <v>56</v>
      </c>
      <c r="AH67" s="333"/>
      <c r="AI67" s="320"/>
    </row>
    <row r="68" ht="15.75" customHeight="1">
      <c r="A68" s="311">
        <v>335.0</v>
      </c>
      <c r="B68" s="312" t="s">
        <v>357</v>
      </c>
      <c r="C68" s="313"/>
      <c r="D68" s="313"/>
      <c r="E68" s="313"/>
      <c r="F68" s="314">
        <v>44813.0</v>
      </c>
      <c r="G68" s="13" t="s">
        <v>56</v>
      </c>
      <c r="H68" s="328"/>
      <c r="I68" s="328"/>
      <c r="J68" s="328"/>
      <c r="K68" s="328"/>
      <c r="L68" s="328"/>
      <c r="M68" s="315"/>
      <c r="N68" s="316"/>
      <c r="O68" s="316"/>
      <c r="P68" s="316"/>
      <c r="Q68" s="316"/>
      <c r="R68" s="316"/>
      <c r="S68" s="13" t="s">
        <v>86</v>
      </c>
      <c r="T68" s="229" t="s">
        <v>86</v>
      </c>
      <c r="U68" s="283"/>
      <c r="V68" s="332"/>
      <c r="W68" s="329" t="s">
        <v>86</v>
      </c>
      <c r="X68" s="315"/>
      <c r="Y68" s="6" t="s">
        <v>641</v>
      </c>
      <c r="Z68" s="349" t="s">
        <v>1245</v>
      </c>
      <c r="AA68" s="323">
        <v>44805.0</v>
      </c>
      <c r="AB68" s="18">
        <v>44814.0</v>
      </c>
      <c r="AC68" s="27" t="s">
        <v>59</v>
      </c>
      <c r="AD68" s="319">
        <f t="shared" si="1"/>
        <v>1.285714286</v>
      </c>
      <c r="AE68" s="283">
        <f t="shared" si="3"/>
        <v>1.142857143</v>
      </c>
      <c r="AF68" s="27"/>
      <c r="AG68" s="13" t="s">
        <v>56</v>
      </c>
      <c r="AH68" s="333"/>
      <c r="AI68" s="320"/>
    </row>
    <row r="69" ht="15.75" customHeight="1">
      <c r="A69" s="311">
        <v>336.0</v>
      </c>
      <c r="B69" s="12" t="s">
        <v>156</v>
      </c>
      <c r="C69" s="209"/>
      <c r="D69" s="209"/>
      <c r="E69" s="209"/>
      <c r="F69" s="352">
        <v>44825.0</v>
      </c>
      <c r="G69" s="13" t="s">
        <v>78</v>
      </c>
      <c r="H69" s="13"/>
      <c r="I69" s="13"/>
      <c r="J69" s="13"/>
      <c r="K69" s="13"/>
      <c r="L69" s="13"/>
      <c r="M69" s="315"/>
      <c r="N69" s="353"/>
      <c r="O69" s="353"/>
      <c r="P69" s="353"/>
      <c r="Q69" s="353"/>
      <c r="R69" s="353"/>
      <c r="S69" s="13" t="s">
        <v>86</v>
      </c>
      <c r="T69" s="229" t="s">
        <v>86</v>
      </c>
      <c r="U69" s="283"/>
      <c r="V69" s="332"/>
      <c r="W69" s="27" t="s">
        <v>56</v>
      </c>
      <c r="X69" s="315"/>
      <c r="Y69" s="6" t="s">
        <v>641</v>
      </c>
      <c r="Z69" s="349" t="s">
        <v>1246</v>
      </c>
      <c r="AA69" s="323">
        <v>44805.0</v>
      </c>
      <c r="AB69" s="18">
        <v>44814.0</v>
      </c>
      <c r="AC69" s="27" t="s">
        <v>2811</v>
      </c>
      <c r="AD69" s="319">
        <f t="shared" si="1"/>
        <v>1.285714286</v>
      </c>
      <c r="AE69" s="283">
        <f t="shared" si="3"/>
        <v>2.857142857</v>
      </c>
      <c r="AF69" s="27"/>
      <c r="AG69" s="13" t="s">
        <v>56</v>
      </c>
      <c r="AH69" s="333"/>
      <c r="AI69" s="320"/>
    </row>
    <row r="70" ht="15.75" customHeight="1">
      <c r="A70" s="311">
        <v>337.0</v>
      </c>
      <c r="B70" s="12" t="s">
        <v>358</v>
      </c>
      <c r="C70" s="209"/>
      <c r="D70" s="209"/>
      <c r="E70" s="209"/>
      <c r="F70" s="314">
        <v>44819.0</v>
      </c>
      <c r="G70" s="13" t="s">
        <v>56</v>
      </c>
      <c r="H70" s="13"/>
      <c r="I70" s="13"/>
      <c r="J70" s="13"/>
      <c r="K70" s="13"/>
      <c r="L70" s="13"/>
      <c r="M70" s="315"/>
      <c r="N70" s="316"/>
      <c r="O70" s="316"/>
      <c r="P70" s="316"/>
      <c r="Q70" s="316"/>
      <c r="R70" s="316"/>
      <c r="S70" s="13" t="s">
        <v>86</v>
      </c>
      <c r="T70" s="229" t="s">
        <v>86</v>
      </c>
      <c r="U70" s="283"/>
      <c r="V70" s="332"/>
      <c r="W70" s="27" t="s">
        <v>86</v>
      </c>
      <c r="X70" s="315"/>
      <c r="Y70" s="6" t="s">
        <v>641</v>
      </c>
      <c r="Z70" s="349" t="s">
        <v>742</v>
      </c>
      <c r="AA70" s="323">
        <v>44805.0</v>
      </c>
      <c r="AB70" s="18">
        <v>44828.0</v>
      </c>
      <c r="AC70" s="27" t="s">
        <v>2811</v>
      </c>
      <c r="AD70" s="319">
        <f t="shared" si="1"/>
        <v>3.285714286</v>
      </c>
      <c r="AE70" s="283">
        <f t="shared" si="3"/>
        <v>2</v>
      </c>
      <c r="AF70" s="27"/>
      <c r="AG70" s="13" t="s">
        <v>56</v>
      </c>
      <c r="AH70" s="333"/>
      <c r="AI70" s="320"/>
    </row>
    <row r="71" ht="21.75" customHeight="1">
      <c r="A71" s="311">
        <v>338.0</v>
      </c>
      <c r="B71" s="12" t="s">
        <v>359</v>
      </c>
      <c r="C71" s="209"/>
      <c r="D71" s="209"/>
      <c r="E71" s="209"/>
      <c r="F71" s="314"/>
      <c r="G71" s="13" t="s">
        <v>28</v>
      </c>
      <c r="H71" s="13"/>
      <c r="I71" s="13"/>
      <c r="J71" s="13"/>
      <c r="K71" s="13"/>
      <c r="L71" s="13"/>
      <c r="M71" s="315"/>
      <c r="N71" s="316"/>
      <c r="O71" s="316"/>
      <c r="P71" s="316"/>
      <c r="Q71" s="316"/>
      <c r="R71" s="316"/>
      <c r="S71" s="13" t="s">
        <v>86</v>
      </c>
      <c r="T71" s="229" t="s">
        <v>86</v>
      </c>
      <c r="U71" s="283"/>
      <c r="V71" s="332"/>
      <c r="W71" s="27" t="s">
        <v>86</v>
      </c>
      <c r="X71" s="315"/>
      <c r="Y71" s="6" t="s">
        <v>641</v>
      </c>
      <c r="Z71" s="349" t="s">
        <v>675</v>
      </c>
      <c r="AA71" s="323">
        <v>44805.0</v>
      </c>
      <c r="AB71" s="18">
        <v>44926.0</v>
      </c>
      <c r="AC71" s="27" t="s">
        <v>32</v>
      </c>
      <c r="AD71" s="319">
        <f t="shared" si="1"/>
        <v>17.28571429</v>
      </c>
      <c r="AE71" s="283">
        <f t="shared" si="3"/>
        <v>0</v>
      </c>
      <c r="AF71" s="27"/>
      <c r="AG71" s="13" t="s">
        <v>56</v>
      </c>
      <c r="AH71" s="333"/>
      <c r="AI71" s="320"/>
    </row>
    <row r="72" ht="15.75" customHeight="1">
      <c r="A72" s="311">
        <v>339.0</v>
      </c>
      <c r="B72" s="12" t="s">
        <v>360</v>
      </c>
      <c r="C72" s="209"/>
      <c r="D72" s="209"/>
      <c r="E72" s="209"/>
      <c r="F72" s="314"/>
      <c r="G72" s="13" t="s">
        <v>56</v>
      </c>
      <c r="H72" s="13"/>
      <c r="I72" s="13"/>
      <c r="J72" s="13"/>
      <c r="K72" s="13"/>
      <c r="L72" s="13"/>
      <c r="M72" s="315"/>
      <c r="N72" s="316"/>
      <c r="O72" s="316"/>
      <c r="P72" s="316"/>
      <c r="Q72" s="316"/>
      <c r="R72" s="316"/>
      <c r="S72" s="13" t="s">
        <v>86</v>
      </c>
      <c r="T72" s="229" t="s">
        <v>86</v>
      </c>
      <c r="U72" s="354"/>
      <c r="V72" s="332"/>
      <c r="W72" s="27" t="s">
        <v>86</v>
      </c>
      <c r="X72" s="315"/>
      <c r="Y72" s="6" t="s">
        <v>641</v>
      </c>
      <c r="Z72" s="349" t="s">
        <v>1252</v>
      </c>
      <c r="AA72" s="323">
        <v>44805.0</v>
      </c>
      <c r="AB72" s="18">
        <v>44862.0</v>
      </c>
      <c r="AC72" s="27" t="s">
        <v>59</v>
      </c>
      <c r="AD72" s="319">
        <f t="shared" si="1"/>
        <v>8.142857143</v>
      </c>
      <c r="AE72" s="283">
        <f t="shared" si="3"/>
        <v>0</v>
      </c>
      <c r="AF72" s="27"/>
      <c r="AG72" s="13" t="s">
        <v>56</v>
      </c>
      <c r="AH72" s="333"/>
      <c r="AI72" s="320"/>
    </row>
    <row r="73" ht="21.0" customHeight="1">
      <c r="A73" s="311">
        <v>340.0</v>
      </c>
      <c r="B73" s="12" t="s">
        <v>361</v>
      </c>
      <c r="C73" s="209"/>
      <c r="D73" s="209"/>
      <c r="E73" s="209"/>
      <c r="F73" s="314">
        <v>44833.0</v>
      </c>
      <c r="G73" s="13" t="s">
        <v>56</v>
      </c>
      <c r="H73" s="13"/>
      <c r="I73" s="13"/>
      <c r="J73" s="13"/>
      <c r="K73" s="13"/>
      <c r="L73" s="13"/>
      <c r="M73" s="315"/>
      <c r="N73" s="316"/>
      <c r="O73" s="316"/>
      <c r="P73" s="316"/>
      <c r="Q73" s="316"/>
      <c r="R73" s="316"/>
      <c r="S73" s="13" t="s">
        <v>56</v>
      </c>
      <c r="T73" s="229" t="s">
        <v>56</v>
      </c>
      <c r="U73" s="283" t="s">
        <v>2767</v>
      </c>
      <c r="V73" s="283">
        <v>8.0</v>
      </c>
      <c r="W73" s="27" t="s">
        <v>56</v>
      </c>
      <c r="X73" s="315"/>
      <c r="Y73" s="6" t="s">
        <v>641</v>
      </c>
      <c r="Z73" s="349" t="s">
        <v>858</v>
      </c>
      <c r="AA73" s="323">
        <v>44807.0</v>
      </c>
      <c r="AB73" s="18">
        <v>44833.0</v>
      </c>
      <c r="AC73" s="27" t="s">
        <v>59</v>
      </c>
      <c r="AD73" s="319">
        <f t="shared" si="1"/>
        <v>3.714285714</v>
      </c>
      <c r="AE73" s="283">
        <f t="shared" si="3"/>
        <v>3.714285714</v>
      </c>
      <c r="AF73" s="27"/>
      <c r="AG73" s="13" t="s">
        <v>56</v>
      </c>
      <c r="AH73" s="333"/>
    </row>
    <row r="74" ht="21.75" customHeight="1">
      <c r="A74" s="311">
        <v>341.0</v>
      </c>
      <c r="B74" s="12" t="s">
        <v>363</v>
      </c>
      <c r="C74" s="209"/>
      <c r="D74" s="209"/>
      <c r="E74" s="209"/>
      <c r="F74" s="322">
        <v>44897.0</v>
      </c>
      <c r="G74" s="13" t="s">
        <v>56</v>
      </c>
      <c r="H74" s="13"/>
      <c r="I74" s="13"/>
      <c r="J74" s="13"/>
      <c r="K74" s="13"/>
      <c r="L74" s="13"/>
      <c r="M74" s="315"/>
      <c r="N74" s="316"/>
      <c r="O74" s="316"/>
      <c r="P74" s="316"/>
      <c r="Q74" s="316"/>
      <c r="R74" s="316"/>
      <c r="S74" s="13" t="s">
        <v>56</v>
      </c>
      <c r="T74" s="229" t="s">
        <v>56</v>
      </c>
      <c r="U74" s="283" t="s">
        <v>2789</v>
      </c>
      <c r="V74" s="283">
        <v>12.0</v>
      </c>
      <c r="W74" s="27" t="s">
        <v>56</v>
      </c>
      <c r="X74" s="315"/>
      <c r="Y74" s="6" t="s">
        <v>641</v>
      </c>
      <c r="Z74" s="349" t="s">
        <v>1257</v>
      </c>
      <c r="AA74" s="323">
        <v>44809.0</v>
      </c>
      <c r="AB74" s="18">
        <v>44858.0</v>
      </c>
      <c r="AC74" s="27" t="s">
        <v>59</v>
      </c>
      <c r="AD74" s="319">
        <f t="shared" si="1"/>
        <v>7</v>
      </c>
      <c r="AE74" s="283">
        <f t="shared" si="3"/>
        <v>12.57142857</v>
      </c>
      <c r="AF74" s="27" t="s">
        <v>2863</v>
      </c>
      <c r="AG74" s="13" t="s">
        <v>56</v>
      </c>
      <c r="AH74" s="333"/>
      <c r="AI74" s="320"/>
    </row>
    <row r="75" ht="15.75" customHeight="1">
      <c r="A75" s="311">
        <v>342.0</v>
      </c>
      <c r="B75" s="312" t="s">
        <v>364</v>
      </c>
      <c r="C75" s="313"/>
      <c r="D75" s="313"/>
      <c r="E75" s="313"/>
      <c r="F75" s="314">
        <v>44858.0</v>
      </c>
      <c r="G75" s="13" t="s">
        <v>389</v>
      </c>
      <c r="H75" s="328"/>
      <c r="I75" s="328"/>
      <c r="J75" s="328"/>
      <c r="K75" s="328"/>
      <c r="L75" s="328"/>
      <c r="M75" s="315"/>
      <c r="N75" s="316"/>
      <c r="O75" s="316"/>
      <c r="P75" s="316"/>
      <c r="Q75" s="316"/>
      <c r="R75" s="316"/>
      <c r="S75" s="13" t="s">
        <v>56</v>
      </c>
      <c r="T75" s="229" t="s">
        <v>30</v>
      </c>
      <c r="U75" s="283" t="s">
        <v>2789</v>
      </c>
      <c r="V75" s="283">
        <v>15.0</v>
      </c>
      <c r="W75" s="329" t="s">
        <v>28</v>
      </c>
      <c r="X75" s="315"/>
      <c r="Y75" s="6" t="s">
        <v>641</v>
      </c>
      <c r="Z75" s="349" t="s">
        <v>1174</v>
      </c>
      <c r="AA75" s="323">
        <v>44809.0</v>
      </c>
      <c r="AB75" s="18">
        <v>44875.0</v>
      </c>
      <c r="AC75" s="27" t="s">
        <v>59</v>
      </c>
      <c r="AD75" s="319">
        <f t="shared" si="1"/>
        <v>9.428571429</v>
      </c>
      <c r="AE75" s="283">
        <f t="shared" si="3"/>
        <v>7</v>
      </c>
      <c r="AF75" s="27" t="s">
        <v>2768</v>
      </c>
      <c r="AG75" s="13" t="s">
        <v>56</v>
      </c>
      <c r="AH75" s="333"/>
      <c r="AI75" s="320"/>
    </row>
    <row r="76" ht="15.75" customHeight="1">
      <c r="A76" s="311">
        <v>343.0</v>
      </c>
      <c r="B76" s="312" t="s">
        <v>365</v>
      </c>
      <c r="C76" s="313"/>
      <c r="D76" s="313"/>
      <c r="E76" s="313"/>
      <c r="F76" s="314">
        <v>44867.0</v>
      </c>
      <c r="G76" s="13" t="s">
        <v>66</v>
      </c>
      <c r="H76" s="328"/>
      <c r="I76" s="328"/>
      <c r="J76" s="328"/>
      <c r="K76" s="328"/>
      <c r="L76" s="328"/>
      <c r="M76" s="315"/>
      <c r="N76" s="316"/>
      <c r="O76" s="316"/>
      <c r="P76" s="316"/>
      <c r="Q76" s="316"/>
      <c r="R76" s="316"/>
      <c r="S76" s="13" t="s">
        <v>56</v>
      </c>
      <c r="T76" s="229" t="s">
        <v>56</v>
      </c>
      <c r="U76" s="283" t="s">
        <v>2777</v>
      </c>
      <c r="V76" s="283">
        <v>1.0</v>
      </c>
      <c r="W76" s="329" t="s">
        <v>56</v>
      </c>
      <c r="X76" s="315"/>
      <c r="Y76" s="6" t="s">
        <v>641</v>
      </c>
      <c r="Z76" s="349" t="s">
        <v>1263</v>
      </c>
      <c r="AA76" s="323">
        <v>44809.0</v>
      </c>
      <c r="AB76" s="18">
        <v>44870.0</v>
      </c>
      <c r="AC76" s="27" t="s">
        <v>59</v>
      </c>
      <c r="AD76" s="319">
        <f t="shared" si="1"/>
        <v>8.714285714</v>
      </c>
      <c r="AE76" s="283">
        <f t="shared" si="3"/>
        <v>8.285714286</v>
      </c>
      <c r="AF76" s="27" t="s">
        <v>2768</v>
      </c>
      <c r="AG76" s="13" t="s">
        <v>56</v>
      </c>
      <c r="AH76" s="333"/>
      <c r="AI76" s="320"/>
    </row>
    <row r="77" ht="15.75" customHeight="1">
      <c r="A77" s="311">
        <v>344.0</v>
      </c>
      <c r="B77" s="12" t="s">
        <v>366</v>
      </c>
      <c r="C77" s="209"/>
      <c r="D77" s="209"/>
      <c r="E77" s="209"/>
      <c r="F77" s="314">
        <v>44847.0</v>
      </c>
      <c r="G77" s="13" t="s">
        <v>56</v>
      </c>
      <c r="H77" s="13"/>
      <c r="I77" s="13"/>
      <c r="J77" s="13"/>
      <c r="K77" s="13"/>
      <c r="L77" s="13"/>
      <c r="M77" s="315"/>
      <c r="N77" s="316"/>
      <c r="O77" s="316"/>
      <c r="P77" s="316"/>
      <c r="Q77" s="316"/>
      <c r="R77" s="316"/>
      <c r="S77" s="13" t="s">
        <v>56</v>
      </c>
      <c r="T77" s="229" t="s">
        <v>56</v>
      </c>
      <c r="U77" s="283" t="s">
        <v>2767</v>
      </c>
      <c r="V77" s="283">
        <v>6.0</v>
      </c>
      <c r="W77" s="27" t="s">
        <v>56</v>
      </c>
      <c r="X77" s="315"/>
      <c r="Y77" s="6" t="s">
        <v>641</v>
      </c>
      <c r="Z77" s="349" t="s">
        <v>1266</v>
      </c>
      <c r="AA77" s="323">
        <v>44792.0</v>
      </c>
      <c r="AB77" s="18">
        <v>44863.0</v>
      </c>
      <c r="AC77" s="27" t="s">
        <v>59</v>
      </c>
      <c r="AD77" s="319">
        <f t="shared" si="1"/>
        <v>10.14285714</v>
      </c>
      <c r="AE77" s="283">
        <f t="shared" si="3"/>
        <v>7.857142857</v>
      </c>
      <c r="AF77" s="27" t="s">
        <v>2768</v>
      </c>
      <c r="AG77" s="13" t="s">
        <v>56</v>
      </c>
      <c r="AH77" s="333"/>
      <c r="AI77" s="320"/>
    </row>
    <row r="78" ht="15.75" customHeight="1">
      <c r="A78" s="311">
        <v>346.0</v>
      </c>
      <c r="B78" s="12" t="s">
        <v>367</v>
      </c>
      <c r="C78" s="209"/>
      <c r="D78" s="209"/>
      <c r="E78" s="209"/>
      <c r="F78" s="355">
        <v>44865.0</v>
      </c>
      <c r="G78" s="13" t="s">
        <v>56</v>
      </c>
      <c r="H78" s="13"/>
      <c r="I78" s="13"/>
      <c r="J78" s="13"/>
      <c r="K78" s="13"/>
      <c r="L78" s="13"/>
      <c r="M78" s="315"/>
      <c r="N78" s="316"/>
      <c r="O78" s="316"/>
      <c r="P78" s="316"/>
      <c r="Q78" s="316"/>
      <c r="R78" s="316"/>
      <c r="S78" s="13" t="s">
        <v>56</v>
      </c>
      <c r="T78" s="229" t="s">
        <v>56</v>
      </c>
      <c r="U78" s="332" t="s">
        <v>2867</v>
      </c>
      <c r="V78" s="283">
        <v>5.0</v>
      </c>
      <c r="W78" s="27" t="s">
        <v>56</v>
      </c>
      <c r="X78" s="315"/>
      <c r="Y78" s="6" t="s">
        <v>641</v>
      </c>
      <c r="Z78" s="6"/>
      <c r="AA78" s="323">
        <v>44812.0</v>
      </c>
      <c r="AB78" s="18">
        <v>44883.0</v>
      </c>
      <c r="AC78" s="27" t="s">
        <v>2812</v>
      </c>
      <c r="AD78" s="319">
        <f t="shared" si="1"/>
        <v>10.14285714</v>
      </c>
      <c r="AE78" s="283">
        <f t="shared" si="3"/>
        <v>7.571428571</v>
      </c>
      <c r="AF78" s="27"/>
      <c r="AG78" s="13" t="s">
        <v>56</v>
      </c>
      <c r="AH78" s="333"/>
      <c r="AI78" s="320"/>
    </row>
    <row r="79" ht="15.75" customHeight="1">
      <c r="A79" s="311">
        <v>347.0</v>
      </c>
      <c r="B79" s="12" t="s">
        <v>368</v>
      </c>
      <c r="C79" s="209"/>
      <c r="D79" s="209"/>
      <c r="E79" s="209"/>
      <c r="F79" s="314">
        <v>44855.0</v>
      </c>
      <c r="G79" s="13" t="s">
        <v>78</v>
      </c>
      <c r="H79" s="13"/>
      <c r="I79" s="13"/>
      <c r="J79" s="13"/>
      <c r="K79" s="13"/>
      <c r="L79" s="13"/>
      <c r="M79" s="315"/>
      <c r="N79" s="316"/>
      <c r="O79" s="316"/>
      <c r="P79" s="316"/>
      <c r="Q79" s="316"/>
      <c r="R79" s="316"/>
      <c r="S79" s="13" t="s">
        <v>56</v>
      </c>
      <c r="T79" s="229" t="s">
        <v>56</v>
      </c>
      <c r="U79" s="283" t="s">
        <v>2789</v>
      </c>
      <c r="V79" s="283">
        <v>1.0</v>
      </c>
      <c r="W79" s="27" t="s">
        <v>56</v>
      </c>
      <c r="X79" s="315"/>
      <c r="Y79" s="6" t="s">
        <v>641</v>
      </c>
      <c r="Z79" s="6"/>
      <c r="AA79" s="323">
        <v>44817.0</v>
      </c>
      <c r="AB79" s="18">
        <v>44866.0</v>
      </c>
      <c r="AC79" s="27" t="s">
        <v>59</v>
      </c>
      <c r="AD79" s="319">
        <f t="shared" si="1"/>
        <v>7</v>
      </c>
      <c r="AE79" s="283">
        <f t="shared" si="3"/>
        <v>5.428571429</v>
      </c>
      <c r="AF79" s="27" t="s">
        <v>2768</v>
      </c>
      <c r="AG79" s="13" t="s">
        <v>56</v>
      </c>
      <c r="AH79" s="333"/>
      <c r="AI79" s="320"/>
    </row>
    <row r="80" ht="15.75" customHeight="1">
      <c r="A80" s="311">
        <v>348.0</v>
      </c>
      <c r="B80" s="12" t="s">
        <v>376</v>
      </c>
      <c r="C80" s="209"/>
      <c r="D80" s="209"/>
      <c r="E80" s="209"/>
      <c r="F80" s="314">
        <v>44858.0</v>
      </c>
      <c r="G80" s="13" t="s">
        <v>56</v>
      </c>
      <c r="H80" s="13"/>
      <c r="I80" s="13"/>
      <c r="J80" s="13"/>
      <c r="K80" s="13"/>
      <c r="L80" s="13"/>
      <c r="M80" s="315"/>
      <c r="N80" s="316"/>
      <c r="O80" s="316"/>
      <c r="P80" s="316"/>
      <c r="Q80" s="316"/>
      <c r="R80" s="316"/>
      <c r="S80" s="13" t="s">
        <v>56</v>
      </c>
      <c r="T80" s="229" t="s">
        <v>56</v>
      </c>
      <c r="U80" s="283" t="s">
        <v>2767</v>
      </c>
      <c r="V80" s="283">
        <v>8.0</v>
      </c>
      <c r="W80" s="27" t="s">
        <v>56</v>
      </c>
      <c r="X80" s="315"/>
      <c r="Y80" s="6" t="s">
        <v>641</v>
      </c>
      <c r="Z80" s="349" t="s">
        <v>675</v>
      </c>
      <c r="AA80" s="323">
        <v>44820.0</v>
      </c>
      <c r="AB80" s="18">
        <v>44884.0</v>
      </c>
      <c r="AC80" s="27" t="s">
        <v>59</v>
      </c>
      <c r="AD80" s="319">
        <f t="shared" si="1"/>
        <v>9.142857143</v>
      </c>
      <c r="AE80" s="283">
        <f t="shared" si="3"/>
        <v>5.428571429</v>
      </c>
      <c r="AF80" s="27"/>
      <c r="AG80" s="13" t="s">
        <v>56</v>
      </c>
      <c r="AH80" s="333"/>
      <c r="AI80" s="320"/>
    </row>
    <row r="81" ht="15.75" customHeight="1">
      <c r="A81" s="311">
        <v>349.0</v>
      </c>
      <c r="B81" s="12" t="s">
        <v>377</v>
      </c>
      <c r="C81" s="209"/>
      <c r="D81" s="209"/>
      <c r="E81" s="209"/>
      <c r="F81" s="314">
        <v>44845.0</v>
      </c>
      <c r="G81" s="13" t="s">
        <v>56</v>
      </c>
      <c r="H81" s="13"/>
      <c r="I81" s="13"/>
      <c r="J81" s="13"/>
      <c r="K81" s="13"/>
      <c r="L81" s="13"/>
      <c r="M81" s="315"/>
      <c r="N81" s="316"/>
      <c r="O81" s="316"/>
      <c r="P81" s="316"/>
      <c r="Q81" s="316"/>
      <c r="R81" s="316"/>
      <c r="S81" s="13" t="s">
        <v>56</v>
      </c>
      <c r="T81" s="229" t="s">
        <v>56</v>
      </c>
      <c r="U81" s="283" t="s">
        <v>2769</v>
      </c>
      <c r="V81" s="283">
        <v>7.0</v>
      </c>
      <c r="W81" s="27" t="s">
        <v>56</v>
      </c>
      <c r="X81" s="315"/>
      <c r="Y81" s="6" t="s">
        <v>641</v>
      </c>
      <c r="Z81" s="349" t="s">
        <v>1273</v>
      </c>
      <c r="AA81" s="323">
        <v>44820.0</v>
      </c>
      <c r="AB81" s="18">
        <v>44855.0</v>
      </c>
      <c r="AC81" s="27" t="s">
        <v>59</v>
      </c>
      <c r="AD81" s="319">
        <f t="shared" si="1"/>
        <v>5</v>
      </c>
      <c r="AE81" s="283">
        <f t="shared" si="3"/>
        <v>3.571428571</v>
      </c>
      <c r="AF81" s="27" t="s">
        <v>2841</v>
      </c>
      <c r="AG81" s="13" t="s">
        <v>56</v>
      </c>
      <c r="AH81" s="333"/>
      <c r="AI81" s="320"/>
    </row>
    <row r="82" ht="21.0" customHeight="1">
      <c r="A82" s="311">
        <v>350.0</v>
      </c>
      <c r="B82" s="12" t="s">
        <v>378</v>
      </c>
      <c r="C82" s="209"/>
      <c r="D82" s="209"/>
      <c r="E82" s="209"/>
      <c r="F82" s="314">
        <v>44859.0</v>
      </c>
      <c r="G82" s="13" t="s">
        <v>56</v>
      </c>
      <c r="H82" s="13"/>
      <c r="I82" s="13"/>
      <c r="J82" s="13"/>
      <c r="K82" s="13"/>
      <c r="L82" s="13"/>
      <c r="M82" s="315"/>
      <c r="N82" s="316"/>
      <c r="O82" s="316"/>
      <c r="P82" s="316"/>
      <c r="Q82" s="316"/>
      <c r="R82" s="316"/>
      <c r="S82" s="13" t="s">
        <v>56</v>
      </c>
      <c r="T82" s="229" t="s">
        <v>56</v>
      </c>
      <c r="U82" s="283" t="s">
        <v>2777</v>
      </c>
      <c r="V82" s="283">
        <v>19.0</v>
      </c>
      <c r="W82" s="27" t="s">
        <v>56</v>
      </c>
      <c r="X82" s="315"/>
      <c r="Y82" s="6" t="s">
        <v>641</v>
      </c>
      <c r="Z82" s="349" t="s">
        <v>1275</v>
      </c>
      <c r="AA82" s="323">
        <v>44820.0</v>
      </c>
      <c r="AB82" s="18">
        <v>44882.0</v>
      </c>
      <c r="AC82" s="27" t="s">
        <v>2872</v>
      </c>
      <c r="AD82" s="319">
        <f t="shared" si="1"/>
        <v>8.857142857</v>
      </c>
      <c r="AE82" s="283">
        <f t="shared" si="3"/>
        <v>5.571428571</v>
      </c>
      <c r="AF82" s="27" t="s">
        <v>2873</v>
      </c>
      <c r="AG82" s="13" t="s">
        <v>56</v>
      </c>
      <c r="AH82" s="333"/>
    </row>
    <row r="83" ht="21.0" customHeight="1">
      <c r="A83" s="311">
        <v>351.0</v>
      </c>
      <c r="B83" s="12" t="s">
        <v>379</v>
      </c>
      <c r="C83" s="209"/>
      <c r="D83" s="209"/>
      <c r="E83" s="209"/>
      <c r="F83" s="314">
        <v>44852.0</v>
      </c>
      <c r="G83" s="13" t="s">
        <v>56</v>
      </c>
      <c r="H83" s="13"/>
      <c r="I83" s="13"/>
      <c r="J83" s="13"/>
      <c r="K83" s="13"/>
      <c r="L83" s="13"/>
      <c r="M83" s="315"/>
      <c r="N83" s="316"/>
      <c r="O83" s="316"/>
      <c r="P83" s="316"/>
      <c r="Q83" s="316"/>
      <c r="R83" s="316"/>
      <c r="S83" s="13" t="s">
        <v>56</v>
      </c>
      <c r="T83" s="229" t="s">
        <v>56</v>
      </c>
      <c r="U83" s="283" t="s">
        <v>2777</v>
      </c>
      <c r="V83" s="332">
        <v>14.0</v>
      </c>
      <c r="W83" s="27" t="s">
        <v>56</v>
      </c>
      <c r="X83" s="315"/>
      <c r="Y83" s="6" t="s">
        <v>641</v>
      </c>
      <c r="Z83" s="349" t="s">
        <v>1278</v>
      </c>
      <c r="AA83" s="323">
        <v>44820.0</v>
      </c>
      <c r="AB83" s="18">
        <v>44888.0</v>
      </c>
      <c r="AC83" s="27" t="s">
        <v>59</v>
      </c>
      <c r="AD83" s="319">
        <f t="shared" si="1"/>
        <v>9.714285714</v>
      </c>
      <c r="AE83" s="283">
        <f t="shared" si="3"/>
        <v>4.571428571</v>
      </c>
      <c r="AF83" s="27" t="s">
        <v>2841</v>
      </c>
      <c r="AG83" s="13" t="s">
        <v>56</v>
      </c>
      <c r="AH83" s="333"/>
      <c r="AI83" s="320"/>
    </row>
    <row r="84" ht="21.0" customHeight="1">
      <c r="A84" s="311">
        <v>352.0</v>
      </c>
      <c r="B84" s="12" t="s">
        <v>381</v>
      </c>
      <c r="C84" s="209"/>
      <c r="D84" s="209"/>
      <c r="E84" s="209"/>
      <c r="F84" s="314"/>
      <c r="G84" s="13" t="s">
        <v>56</v>
      </c>
      <c r="H84" s="13"/>
      <c r="I84" s="13"/>
      <c r="J84" s="13"/>
      <c r="K84" s="13"/>
      <c r="L84" s="13"/>
      <c r="M84" s="315">
        <v>26.0</v>
      </c>
      <c r="N84" s="316"/>
      <c r="O84" s="316"/>
      <c r="P84" s="316"/>
      <c r="Q84" s="316"/>
      <c r="R84" s="316"/>
      <c r="S84" s="343" t="s">
        <v>56</v>
      </c>
      <c r="T84" s="229" t="s">
        <v>56</v>
      </c>
      <c r="U84" s="283" t="s">
        <v>2877</v>
      </c>
      <c r="V84" s="283">
        <v>22.0</v>
      </c>
      <c r="W84" s="343" t="s">
        <v>56</v>
      </c>
      <c r="X84" s="315">
        <v>8.0</v>
      </c>
      <c r="Y84" s="6" t="s">
        <v>641</v>
      </c>
      <c r="Z84" s="349" t="s">
        <v>1279</v>
      </c>
      <c r="AA84" s="323">
        <v>44820.0</v>
      </c>
      <c r="AB84" s="18">
        <v>45291.0</v>
      </c>
      <c r="AC84" s="27" t="s">
        <v>59</v>
      </c>
      <c r="AD84" s="319">
        <f t="shared" si="1"/>
        <v>67.28571429</v>
      </c>
      <c r="AE84" s="283">
        <f t="shared" si="3"/>
        <v>0</v>
      </c>
      <c r="AF84" s="27"/>
      <c r="AG84" s="13"/>
      <c r="AH84" s="333"/>
    </row>
    <row r="85" ht="21.0" customHeight="1">
      <c r="A85" s="311">
        <v>353.0</v>
      </c>
      <c r="B85" s="12" t="s">
        <v>382</v>
      </c>
      <c r="C85" s="209"/>
      <c r="D85" s="209"/>
      <c r="E85" s="209"/>
      <c r="F85" s="314">
        <v>44981.0</v>
      </c>
      <c r="G85" s="13" t="s">
        <v>56</v>
      </c>
      <c r="H85" s="13"/>
      <c r="I85" s="13"/>
      <c r="J85" s="13"/>
      <c r="K85" s="13"/>
      <c r="L85" s="13"/>
      <c r="M85" s="315"/>
      <c r="N85" s="316"/>
      <c r="O85" s="316"/>
      <c r="P85" s="316"/>
      <c r="Q85" s="316"/>
      <c r="R85" s="316"/>
      <c r="S85" s="13" t="s">
        <v>86</v>
      </c>
      <c r="T85" s="229" t="s">
        <v>86</v>
      </c>
      <c r="U85" s="283" t="s">
        <v>2880</v>
      </c>
      <c r="V85" s="332">
        <v>0.0</v>
      </c>
      <c r="W85" s="27" t="s">
        <v>86</v>
      </c>
      <c r="X85" s="315"/>
      <c r="Y85" s="6" t="s">
        <v>641</v>
      </c>
      <c r="Z85" s="6"/>
      <c r="AA85" s="323">
        <v>44824.0</v>
      </c>
      <c r="AB85" s="18">
        <v>44986.0</v>
      </c>
      <c r="AC85" s="27" t="s">
        <v>2881</v>
      </c>
      <c r="AD85" s="319">
        <f t="shared" si="1"/>
        <v>23.14285714</v>
      </c>
      <c r="AE85" s="283">
        <f t="shared" si="3"/>
        <v>22.42857143</v>
      </c>
      <c r="AF85" s="27" t="s">
        <v>2790</v>
      </c>
      <c r="AG85" s="13" t="s">
        <v>56</v>
      </c>
      <c r="AH85" s="333"/>
      <c r="AI85" s="320"/>
    </row>
    <row r="86" ht="21.0" customHeight="1">
      <c r="A86" s="311">
        <v>354.0</v>
      </c>
      <c r="B86" s="12" t="s">
        <v>383</v>
      </c>
      <c r="C86" s="209"/>
      <c r="D86" s="209"/>
      <c r="E86" s="209"/>
      <c r="F86" s="314">
        <v>44861.0</v>
      </c>
      <c r="G86" s="13" t="s">
        <v>56</v>
      </c>
      <c r="H86" s="13"/>
      <c r="I86" s="13"/>
      <c r="J86" s="13"/>
      <c r="K86" s="13"/>
      <c r="L86" s="13"/>
      <c r="M86" s="315"/>
      <c r="N86" s="316"/>
      <c r="O86" s="316"/>
      <c r="P86" s="316"/>
      <c r="Q86" s="316"/>
      <c r="R86" s="316"/>
      <c r="S86" s="13" t="s">
        <v>56</v>
      </c>
      <c r="T86" s="229" t="s">
        <v>56</v>
      </c>
      <c r="U86" s="283" t="s">
        <v>1254</v>
      </c>
      <c r="V86" s="356">
        <v>5.0</v>
      </c>
      <c r="W86" s="27" t="s">
        <v>56</v>
      </c>
      <c r="X86" s="315"/>
      <c r="Y86" s="6" t="s">
        <v>641</v>
      </c>
      <c r="Z86" s="349" t="s">
        <v>1035</v>
      </c>
      <c r="AA86" s="323">
        <v>44826.0</v>
      </c>
      <c r="AB86" s="18">
        <v>44863.0</v>
      </c>
      <c r="AC86" s="27" t="s">
        <v>59</v>
      </c>
      <c r="AD86" s="319">
        <f t="shared" si="1"/>
        <v>5.285714286</v>
      </c>
      <c r="AE86" s="283">
        <f t="shared" si="3"/>
        <v>5</v>
      </c>
      <c r="AF86" s="27" t="s">
        <v>2768</v>
      </c>
      <c r="AG86" s="13" t="s">
        <v>56</v>
      </c>
      <c r="AH86" s="333"/>
      <c r="AI86" s="320"/>
    </row>
    <row r="87" ht="21.0" customHeight="1">
      <c r="A87" s="311">
        <v>355.0</v>
      </c>
      <c r="B87" s="12" t="s">
        <v>384</v>
      </c>
      <c r="C87" s="209"/>
      <c r="D87" s="209"/>
      <c r="E87" s="209"/>
      <c r="F87" s="314"/>
      <c r="G87" s="13" t="s">
        <v>28</v>
      </c>
      <c r="H87" s="13"/>
      <c r="I87" s="13"/>
      <c r="J87" s="13"/>
      <c r="K87" s="13"/>
      <c r="L87" s="13"/>
      <c r="M87" s="315"/>
      <c r="N87" s="316"/>
      <c r="O87" s="316"/>
      <c r="P87" s="316"/>
      <c r="Q87" s="316"/>
      <c r="R87" s="316"/>
      <c r="S87" s="13" t="s">
        <v>86</v>
      </c>
      <c r="T87" s="229" t="s">
        <v>86</v>
      </c>
      <c r="U87" s="283"/>
      <c r="V87" s="356"/>
      <c r="W87" s="27" t="s">
        <v>86</v>
      </c>
      <c r="X87" s="315"/>
      <c r="Y87" s="6" t="s">
        <v>641</v>
      </c>
      <c r="Z87" s="349" t="s">
        <v>1284</v>
      </c>
      <c r="AA87" s="323">
        <v>44826.0</v>
      </c>
      <c r="AB87" s="18">
        <v>44862.0</v>
      </c>
      <c r="AC87" s="27"/>
      <c r="AD87" s="319">
        <f t="shared" si="1"/>
        <v>5.142857143</v>
      </c>
      <c r="AE87" s="283">
        <f t="shared" si="3"/>
        <v>0</v>
      </c>
      <c r="AF87" s="27"/>
      <c r="AG87" s="13" t="s">
        <v>56</v>
      </c>
      <c r="AH87" s="333"/>
      <c r="AI87" s="320"/>
    </row>
    <row r="88" ht="15.75" customHeight="1">
      <c r="A88" s="311">
        <v>356.0</v>
      </c>
      <c r="B88" s="12" t="s">
        <v>386</v>
      </c>
      <c r="C88" s="209"/>
      <c r="D88" s="209"/>
      <c r="E88" s="209"/>
      <c r="F88" s="314">
        <v>45009.0</v>
      </c>
      <c r="G88" s="13" t="s">
        <v>56</v>
      </c>
      <c r="H88" s="13"/>
      <c r="I88" s="13"/>
      <c r="J88" s="13"/>
      <c r="K88" s="13"/>
      <c r="L88" s="13"/>
      <c r="M88" s="315">
        <v>34.0</v>
      </c>
      <c r="N88" s="316"/>
      <c r="O88" s="316"/>
      <c r="P88" s="316"/>
      <c r="Q88" s="316"/>
      <c r="R88" s="316"/>
      <c r="S88" s="229" t="s">
        <v>56</v>
      </c>
      <c r="T88" s="229" t="s">
        <v>56</v>
      </c>
      <c r="U88" s="283" t="s">
        <v>2769</v>
      </c>
      <c r="V88" s="356">
        <v>22.0</v>
      </c>
      <c r="W88" s="27" t="s">
        <v>56</v>
      </c>
      <c r="X88" s="315">
        <v>7.0</v>
      </c>
      <c r="Y88" s="6" t="s">
        <v>641</v>
      </c>
      <c r="Z88" s="349" t="s">
        <v>665</v>
      </c>
      <c r="AA88" s="323">
        <v>44831.0</v>
      </c>
      <c r="AB88" s="18">
        <v>44935.0</v>
      </c>
      <c r="AC88" s="27" t="s">
        <v>59</v>
      </c>
      <c r="AD88" s="319">
        <f t="shared" si="1"/>
        <v>14.85714286</v>
      </c>
      <c r="AE88" s="283">
        <f t="shared" si="3"/>
        <v>25.42857143</v>
      </c>
      <c r="AF88" s="27" t="s">
        <v>2790</v>
      </c>
      <c r="AG88" s="13" t="s">
        <v>56</v>
      </c>
      <c r="AH88" s="333"/>
      <c r="AI88" s="320"/>
    </row>
    <row r="89" ht="30.0" customHeight="1">
      <c r="A89" s="357">
        <v>357.0</v>
      </c>
      <c r="B89" s="312" t="s">
        <v>387</v>
      </c>
      <c r="C89" s="313"/>
      <c r="D89" s="313"/>
      <c r="E89" s="313"/>
      <c r="F89" s="314"/>
      <c r="G89" s="13" t="s">
        <v>56</v>
      </c>
      <c r="H89" s="328"/>
      <c r="I89" s="328"/>
      <c r="J89" s="328"/>
      <c r="K89" s="328"/>
      <c r="L89" s="328"/>
      <c r="M89" s="315"/>
      <c r="N89" s="316"/>
      <c r="O89" s="316"/>
      <c r="P89" s="316"/>
      <c r="Q89" s="316"/>
      <c r="R89" s="316"/>
      <c r="S89" s="13" t="s">
        <v>56</v>
      </c>
      <c r="T89" s="229" t="s">
        <v>56</v>
      </c>
      <c r="U89" s="332" t="s">
        <v>2777</v>
      </c>
      <c r="V89" s="356">
        <v>4.0</v>
      </c>
      <c r="W89" s="329" t="s">
        <v>56</v>
      </c>
      <c r="X89" s="315"/>
      <c r="Y89" s="6" t="s">
        <v>641</v>
      </c>
      <c r="Z89" s="349" t="s">
        <v>1288</v>
      </c>
      <c r="AA89" s="323">
        <v>44831.0</v>
      </c>
      <c r="AB89" s="18">
        <v>44905.0</v>
      </c>
      <c r="AC89" s="27" t="s">
        <v>59</v>
      </c>
      <c r="AD89" s="319">
        <f t="shared" si="1"/>
        <v>10.57142857</v>
      </c>
      <c r="AE89" s="283">
        <f t="shared" si="3"/>
        <v>0</v>
      </c>
      <c r="AF89" s="27"/>
      <c r="AG89" s="13" t="s">
        <v>56</v>
      </c>
      <c r="AH89" s="333"/>
      <c r="AI89" s="320"/>
    </row>
    <row r="90" ht="21.75" customHeight="1">
      <c r="A90" s="311">
        <v>358.0</v>
      </c>
      <c r="B90" s="312" t="s">
        <v>388</v>
      </c>
      <c r="C90" s="313"/>
      <c r="D90" s="313"/>
      <c r="E90" s="313"/>
      <c r="F90" s="314">
        <v>44915.0</v>
      </c>
      <c r="G90" s="13" t="s">
        <v>56</v>
      </c>
      <c r="H90" s="328"/>
      <c r="I90" s="328"/>
      <c r="J90" s="328"/>
      <c r="K90" s="328"/>
      <c r="L90" s="328"/>
      <c r="M90" s="315">
        <v>4.0</v>
      </c>
      <c r="N90" s="316"/>
      <c r="O90" s="316"/>
      <c r="P90" s="316"/>
      <c r="Q90" s="316"/>
      <c r="R90" s="316"/>
      <c r="S90" s="229" t="s">
        <v>56</v>
      </c>
      <c r="T90" s="229" t="s">
        <v>56</v>
      </c>
      <c r="U90" s="283" t="s">
        <v>2789</v>
      </c>
      <c r="V90" s="283">
        <v>3.0</v>
      </c>
      <c r="W90" s="358" t="s">
        <v>56</v>
      </c>
      <c r="X90" s="315">
        <v>3.0</v>
      </c>
      <c r="Y90" s="6" t="s">
        <v>641</v>
      </c>
      <c r="Z90" s="349" t="s">
        <v>1291</v>
      </c>
      <c r="AA90" s="323">
        <v>44838.0</v>
      </c>
      <c r="AB90" s="18">
        <v>44900.0</v>
      </c>
      <c r="AC90" s="27" t="s">
        <v>59</v>
      </c>
      <c r="AD90" s="319">
        <f t="shared" si="1"/>
        <v>8.857142857</v>
      </c>
      <c r="AE90" s="283">
        <f t="shared" si="3"/>
        <v>11</v>
      </c>
      <c r="AF90" s="27" t="s">
        <v>2790</v>
      </c>
      <c r="AG90" s="13" t="s">
        <v>56</v>
      </c>
      <c r="AH90" s="333"/>
      <c r="AI90" s="320"/>
    </row>
    <row r="91" ht="21.0" customHeight="1">
      <c r="A91" s="311">
        <v>359.0</v>
      </c>
      <c r="B91" s="12" t="s">
        <v>390</v>
      </c>
      <c r="C91" s="209"/>
      <c r="D91" s="209"/>
      <c r="E91" s="209"/>
      <c r="F91" s="316">
        <v>44907.0</v>
      </c>
      <c r="G91" s="13" t="s">
        <v>56</v>
      </c>
      <c r="H91" s="13"/>
      <c r="I91" s="13"/>
      <c r="J91" s="13"/>
      <c r="K91" s="13"/>
      <c r="L91" s="13"/>
      <c r="M91" s="315">
        <v>13.0</v>
      </c>
      <c r="N91" s="316"/>
      <c r="O91" s="316"/>
      <c r="P91" s="316"/>
      <c r="Q91" s="316"/>
      <c r="R91" s="316"/>
      <c r="S91" s="229" t="s">
        <v>56</v>
      </c>
      <c r="T91" s="229" t="s">
        <v>56</v>
      </c>
      <c r="U91" s="283" t="s">
        <v>2767</v>
      </c>
      <c r="V91" s="332">
        <f>11+9</f>
        <v>20</v>
      </c>
      <c r="W91" s="27" t="s">
        <v>56</v>
      </c>
      <c r="X91" s="315"/>
      <c r="Y91" s="6" t="s">
        <v>641</v>
      </c>
      <c r="Z91" s="349" t="s">
        <v>1293</v>
      </c>
      <c r="AA91" s="323">
        <v>44838.0</v>
      </c>
      <c r="AB91" s="18">
        <v>44888.0</v>
      </c>
      <c r="AC91" s="27" t="s">
        <v>59</v>
      </c>
      <c r="AD91" s="319">
        <f t="shared" si="1"/>
        <v>7.142857143</v>
      </c>
      <c r="AE91" s="283">
        <f t="shared" si="3"/>
        <v>9.857142857</v>
      </c>
      <c r="AF91" s="27" t="s">
        <v>2790</v>
      </c>
      <c r="AG91" s="13" t="s">
        <v>56</v>
      </c>
      <c r="AH91" s="333"/>
      <c r="AI91" s="320"/>
    </row>
    <row r="92" ht="21.0" customHeight="1">
      <c r="A92" s="311">
        <v>360.0</v>
      </c>
      <c r="B92" s="12" t="s">
        <v>391</v>
      </c>
      <c r="C92" s="209"/>
      <c r="D92" s="209"/>
      <c r="E92" s="209"/>
      <c r="F92" s="314">
        <v>44888.0</v>
      </c>
      <c r="G92" s="13" t="s">
        <v>56</v>
      </c>
      <c r="H92" s="13"/>
      <c r="I92" s="13"/>
      <c r="J92" s="13"/>
      <c r="K92" s="13"/>
      <c r="L92" s="13"/>
      <c r="M92" s="315"/>
      <c r="N92" s="316"/>
      <c r="O92" s="316"/>
      <c r="P92" s="316"/>
      <c r="Q92" s="316"/>
      <c r="R92" s="316"/>
      <c r="S92" s="13" t="s">
        <v>86</v>
      </c>
      <c r="T92" s="229" t="s">
        <v>86</v>
      </c>
      <c r="U92" s="283"/>
      <c r="V92" s="332"/>
      <c r="W92" s="27" t="s">
        <v>86</v>
      </c>
      <c r="X92" s="315"/>
      <c r="Y92" s="6" t="s">
        <v>641</v>
      </c>
      <c r="Z92" s="349" t="s">
        <v>927</v>
      </c>
      <c r="AA92" s="323">
        <v>44838.0</v>
      </c>
      <c r="AB92" s="18">
        <v>44883.0</v>
      </c>
      <c r="AC92" s="27" t="s">
        <v>2881</v>
      </c>
      <c r="AD92" s="319">
        <f t="shared" si="1"/>
        <v>6.428571429</v>
      </c>
      <c r="AE92" s="283">
        <f t="shared" si="3"/>
        <v>7.142857143</v>
      </c>
      <c r="AF92" s="27" t="s">
        <v>2863</v>
      </c>
      <c r="AG92" s="13" t="s">
        <v>56</v>
      </c>
      <c r="AH92" s="333"/>
      <c r="AI92" s="320"/>
    </row>
    <row r="93" ht="21.0" customHeight="1">
      <c r="A93" s="311">
        <v>361.0</v>
      </c>
      <c r="B93" s="12" t="s">
        <v>392</v>
      </c>
      <c r="C93" s="209"/>
      <c r="D93" s="209"/>
      <c r="E93" s="209"/>
      <c r="F93" s="316">
        <v>44998.0</v>
      </c>
      <c r="G93" s="13" t="s">
        <v>56</v>
      </c>
      <c r="H93" s="13"/>
      <c r="I93" s="13"/>
      <c r="J93" s="13"/>
      <c r="K93" s="13"/>
      <c r="L93" s="13"/>
      <c r="M93" s="315">
        <v>24.0</v>
      </c>
      <c r="N93" s="316"/>
      <c r="O93" s="316"/>
      <c r="P93" s="316"/>
      <c r="Q93" s="316"/>
      <c r="R93" s="316"/>
      <c r="S93" s="229" t="s">
        <v>56</v>
      </c>
      <c r="T93" s="229" t="s">
        <v>56</v>
      </c>
      <c r="U93" s="283" t="s">
        <v>2867</v>
      </c>
      <c r="V93" s="283">
        <v>17.0</v>
      </c>
      <c r="W93" s="27" t="s">
        <v>56</v>
      </c>
      <c r="X93" s="315"/>
      <c r="Y93" s="6" t="s">
        <v>641</v>
      </c>
      <c r="Z93" s="349" t="s">
        <v>1298</v>
      </c>
      <c r="AA93" s="323">
        <v>44845.0</v>
      </c>
      <c r="AB93" s="18">
        <v>44910.0</v>
      </c>
      <c r="AC93" s="27" t="s">
        <v>59</v>
      </c>
      <c r="AD93" s="319">
        <f t="shared" si="1"/>
        <v>9.285714286</v>
      </c>
      <c r="AE93" s="283">
        <f t="shared" si="3"/>
        <v>21.85714286</v>
      </c>
      <c r="AF93" s="27" t="s">
        <v>2790</v>
      </c>
      <c r="AG93" s="13" t="s">
        <v>56</v>
      </c>
      <c r="AH93" s="333"/>
    </row>
    <row r="94" ht="21.0" customHeight="1">
      <c r="A94" s="311">
        <v>362.0</v>
      </c>
      <c r="B94" s="12" t="s">
        <v>393</v>
      </c>
      <c r="C94" s="209"/>
      <c r="D94" s="209"/>
      <c r="E94" s="209"/>
      <c r="F94" s="314">
        <v>44881.0</v>
      </c>
      <c r="G94" s="13" t="s">
        <v>56</v>
      </c>
      <c r="H94" s="13"/>
      <c r="I94" s="13"/>
      <c r="J94" s="13"/>
      <c r="K94" s="13"/>
      <c r="L94" s="13"/>
      <c r="M94" s="315"/>
      <c r="N94" s="316"/>
      <c r="O94" s="316"/>
      <c r="P94" s="316"/>
      <c r="Q94" s="316"/>
      <c r="R94" s="316"/>
      <c r="S94" s="229" t="s">
        <v>56</v>
      </c>
      <c r="T94" s="229" t="s">
        <v>56</v>
      </c>
      <c r="U94" s="283" t="s">
        <v>2777</v>
      </c>
      <c r="V94" s="283">
        <v>18.0</v>
      </c>
      <c r="W94" s="27" t="s">
        <v>56</v>
      </c>
      <c r="X94" s="315"/>
      <c r="Y94" s="6" t="s">
        <v>641</v>
      </c>
      <c r="Z94" s="349" t="s">
        <v>1300</v>
      </c>
      <c r="AA94" s="323">
        <v>44845.0</v>
      </c>
      <c r="AB94" s="18">
        <v>44909.0</v>
      </c>
      <c r="AC94" s="27" t="s">
        <v>59</v>
      </c>
      <c r="AD94" s="319">
        <f t="shared" si="1"/>
        <v>9.142857143</v>
      </c>
      <c r="AE94" s="283">
        <f t="shared" si="3"/>
        <v>5.142857143</v>
      </c>
      <c r="AF94" s="27" t="s">
        <v>2790</v>
      </c>
      <c r="AG94" s="13" t="s">
        <v>56</v>
      </c>
      <c r="AH94" s="333"/>
      <c r="AI94" s="320">
        <v>69550.0</v>
      </c>
    </row>
    <row r="95" ht="15.75" customHeight="1">
      <c r="A95" s="311">
        <v>363.0</v>
      </c>
      <c r="B95" s="312" t="s">
        <v>394</v>
      </c>
      <c r="C95" s="313"/>
      <c r="D95" s="313"/>
      <c r="E95" s="313"/>
      <c r="F95" s="314">
        <v>44869.0</v>
      </c>
      <c r="G95" s="13" t="s">
        <v>56</v>
      </c>
      <c r="H95" s="328"/>
      <c r="I95" s="328"/>
      <c r="J95" s="328"/>
      <c r="K95" s="328"/>
      <c r="L95" s="328"/>
      <c r="M95" s="336">
        <v>13.0</v>
      </c>
      <c r="N95" s="316"/>
      <c r="O95" s="316"/>
      <c r="P95" s="316"/>
      <c r="Q95" s="316"/>
      <c r="R95" s="316"/>
      <c r="S95" s="229" t="s">
        <v>56</v>
      </c>
      <c r="T95" s="229" t="s">
        <v>56</v>
      </c>
      <c r="U95" s="283" t="s">
        <v>2767</v>
      </c>
      <c r="V95" s="283">
        <v>16.0</v>
      </c>
      <c r="W95" s="329" t="s">
        <v>56</v>
      </c>
      <c r="X95" s="315"/>
      <c r="Y95" s="6" t="s">
        <v>641</v>
      </c>
      <c r="Z95" s="349" t="s">
        <v>1303</v>
      </c>
      <c r="AA95" s="323">
        <v>44845.0</v>
      </c>
      <c r="AB95" s="18">
        <v>44865.0</v>
      </c>
      <c r="AC95" s="27" t="s">
        <v>59</v>
      </c>
      <c r="AD95" s="319">
        <f t="shared" si="1"/>
        <v>2.857142857</v>
      </c>
      <c r="AE95" s="283">
        <f t="shared" si="3"/>
        <v>3.428571429</v>
      </c>
      <c r="AF95" s="27" t="s">
        <v>2790</v>
      </c>
      <c r="AG95" s="13" t="s">
        <v>56</v>
      </c>
      <c r="AH95" s="333"/>
    </row>
    <row r="96" ht="21.0" customHeight="1">
      <c r="A96" s="311">
        <v>364.0</v>
      </c>
      <c r="B96" s="12" t="s">
        <v>397</v>
      </c>
      <c r="C96" s="209"/>
      <c r="D96" s="209"/>
      <c r="E96" s="209"/>
      <c r="F96" s="314">
        <v>44876.0</v>
      </c>
      <c r="G96" s="13" t="s">
        <v>2895</v>
      </c>
      <c r="H96" s="13"/>
      <c r="I96" s="13"/>
      <c r="J96" s="13"/>
      <c r="K96" s="13"/>
      <c r="L96" s="13"/>
      <c r="M96" s="315"/>
      <c r="N96" s="316"/>
      <c r="O96" s="316"/>
      <c r="P96" s="316"/>
      <c r="Q96" s="316"/>
      <c r="R96" s="316"/>
      <c r="S96" s="13" t="s">
        <v>56</v>
      </c>
      <c r="T96" s="229" t="s">
        <v>56</v>
      </c>
      <c r="U96" s="283" t="s">
        <v>2767</v>
      </c>
      <c r="V96" s="283">
        <v>2.0</v>
      </c>
      <c r="W96" s="27" t="s">
        <v>56</v>
      </c>
      <c r="X96" s="315"/>
      <c r="Y96" s="6" t="s">
        <v>641</v>
      </c>
      <c r="Z96" s="349" t="s">
        <v>1307</v>
      </c>
      <c r="AA96" s="323">
        <v>44845.0</v>
      </c>
      <c r="AB96" s="18">
        <v>44916.0</v>
      </c>
      <c r="AC96" s="27" t="s">
        <v>59</v>
      </c>
      <c r="AD96" s="319">
        <f t="shared" si="1"/>
        <v>10.14285714</v>
      </c>
      <c r="AE96" s="283">
        <f t="shared" si="3"/>
        <v>4.428571429</v>
      </c>
      <c r="AF96" s="27" t="s">
        <v>2790</v>
      </c>
      <c r="AG96" s="13" t="s">
        <v>56</v>
      </c>
      <c r="AH96" s="333"/>
      <c r="AI96" s="320"/>
    </row>
    <row r="97" ht="21.0" customHeight="1">
      <c r="A97" s="311">
        <v>366.0</v>
      </c>
      <c r="B97" s="12" t="s">
        <v>399</v>
      </c>
      <c r="C97" s="209"/>
      <c r="D97" s="209"/>
      <c r="E97" s="209"/>
      <c r="F97" s="314">
        <v>44887.0</v>
      </c>
      <c r="G97" s="13" t="s">
        <v>78</v>
      </c>
      <c r="H97" s="13"/>
      <c r="I97" s="13"/>
      <c r="J97" s="13"/>
      <c r="K97" s="13"/>
      <c r="L97" s="13"/>
      <c r="M97" s="315"/>
      <c r="N97" s="316"/>
      <c r="O97" s="316"/>
      <c r="P97" s="316"/>
      <c r="Q97" s="316"/>
      <c r="R97" s="316"/>
      <c r="S97" s="13" t="s">
        <v>86</v>
      </c>
      <c r="T97" s="229" t="s">
        <v>56</v>
      </c>
      <c r="U97" s="283" t="s">
        <v>2777</v>
      </c>
      <c r="V97" s="332">
        <v>1.0</v>
      </c>
      <c r="W97" s="27" t="s">
        <v>56</v>
      </c>
      <c r="X97" s="315"/>
      <c r="Y97" s="6" t="s">
        <v>641</v>
      </c>
      <c r="Z97" s="349" t="s">
        <v>921</v>
      </c>
      <c r="AA97" s="323">
        <v>44846.0</v>
      </c>
      <c r="AB97" s="18">
        <v>44880.0</v>
      </c>
      <c r="AC97" s="27" t="s">
        <v>59</v>
      </c>
      <c r="AD97" s="319">
        <f t="shared" si="1"/>
        <v>4.857142857</v>
      </c>
      <c r="AE97" s="283">
        <f t="shared" si="3"/>
        <v>5.857142857</v>
      </c>
      <c r="AF97" s="27" t="s">
        <v>644</v>
      </c>
      <c r="AG97" s="13" t="s">
        <v>56</v>
      </c>
      <c r="AH97" s="333"/>
      <c r="AI97" s="320"/>
    </row>
    <row r="98" ht="21.0" customHeight="1">
      <c r="A98" s="311">
        <v>367.0</v>
      </c>
      <c r="B98" s="12" t="s">
        <v>400</v>
      </c>
      <c r="C98" s="209"/>
      <c r="D98" s="209"/>
      <c r="E98" s="209"/>
      <c r="F98" s="316">
        <v>45035.0</v>
      </c>
      <c r="G98" s="13" t="s">
        <v>56</v>
      </c>
      <c r="H98" s="13"/>
      <c r="I98" s="13"/>
      <c r="J98" s="13"/>
      <c r="K98" s="13"/>
      <c r="L98" s="13"/>
      <c r="M98" s="315">
        <v>26.0</v>
      </c>
      <c r="N98" s="316"/>
      <c r="O98" s="316"/>
      <c r="P98" s="316"/>
      <c r="Q98" s="316"/>
      <c r="R98" s="316"/>
      <c r="S98" s="229" t="s">
        <v>56</v>
      </c>
      <c r="T98" s="229" t="s">
        <v>56</v>
      </c>
      <c r="U98" s="283" t="s">
        <v>2777</v>
      </c>
      <c r="V98" s="283">
        <v>20.0</v>
      </c>
      <c r="W98" s="343" t="s">
        <v>56</v>
      </c>
      <c r="X98" s="315">
        <v>6.0</v>
      </c>
      <c r="Y98" s="6" t="s">
        <v>641</v>
      </c>
      <c r="Z98" s="359" t="s">
        <v>1313</v>
      </c>
      <c r="AA98" s="323">
        <v>44852.0</v>
      </c>
      <c r="AB98" s="18">
        <v>45021.0</v>
      </c>
      <c r="AC98" s="27" t="s">
        <v>59</v>
      </c>
      <c r="AD98" s="319">
        <f t="shared" si="1"/>
        <v>24.14285714</v>
      </c>
      <c r="AE98" s="283">
        <f t="shared" si="3"/>
        <v>26.14285714</v>
      </c>
      <c r="AF98" s="27" t="s">
        <v>2790</v>
      </c>
      <c r="AG98" s="13" t="s">
        <v>56</v>
      </c>
      <c r="AH98" s="333"/>
      <c r="AI98" s="320"/>
    </row>
    <row r="99" ht="21.0" customHeight="1">
      <c r="A99" s="311">
        <v>368.0</v>
      </c>
      <c r="B99" s="12" t="s">
        <v>401</v>
      </c>
      <c r="C99" s="209"/>
      <c r="D99" s="209"/>
      <c r="E99" s="209"/>
      <c r="F99" s="316">
        <v>44895.0</v>
      </c>
      <c r="G99" s="13" t="s">
        <v>56</v>
      </c>
      <c r="H99" s="13"/>
      <c r="I99" s="13"/>
      <c r="J99" s="13"/>
      <c r="K99" s="13"/>
      <c r="L99" s="13"/>
      <c r="M99" s="315">
        <v>7.0</v>
      </c>
      <c r="N99" s="316"/>
      <c r="O99" s="316"/>
      <c r="P99" s="316"/>
      <c r="Q99" s="316"/>
      <c r="R99" s="316"/>
      <c r="S99" s="229" t="s">
        <v>56</v>
      </c>
      <c r="T99" s="229" t="s">
        <v>56</v>
      </c>
      <c r="U99" s="283" t="s">
        <v>2769</v>
      </c>
      <c r="V99" s="283">
        <v>5.0</v>
      </c>
      <c r="W99" s="27" t="s">
        <v>56</v>
      </c>
      <c r="X99" s="315"/>
      <c r="Y99" s="6" t="s">
        <v>641</v>
      </c>
      <c r="Z99" s="349" t="s">
        <v>1317</v>
      </c>
      <c r="AA99" s="323">
        <v>44852.0</v>
      </c>
      <c r="AB99" s="18">
        <v>44896.0</v>
      </c>
      <c r="AC99" s="27" t="s">
        <v>59</v>
      </c>
      <c r="AD99" s="319">
        <f t="shared" si="1"/>
        <v>6.285714286</v>
      </c>
      <c r="AE99" s="283">
        <f t="shared" si="3"/>
        <v>6.142857143</v>
      </c>
      <c r="AF99" s="27" t="s">
        <v>2790</v>
      </c>
      <c r="AG99" s="13" t="s">
        <v>56</v>
      </c>
      <c r="AH99" s="333"/>
      <c r="AI99" s="320"/>
    </row>
    <row r="100" ht="21.0" customHeight="1">
      <c r="A100" s="311">
        <v>369.0</v>
      </c>
      <c r="B100" s="12" t="s">
        <v>404</v>
      </c>
      <c r="C100" s="209"/>
      <c r="D100" s="209"/>
      <c r="E100" s="209"/>
      <c r="F100" s="314">
        <v>44876.0</v>
      </c>
      <c r="G100" s="13" t="s">
        <v>78</v>
      </c>
      <c r="H100" s="13"/>
      <c r="I100" s="13"/>
      <c r="J100" s="13"/>
      <c r="K100" s="13"/>
      <c r="L100" s="13"/>
      <c r="M100" s="315"/>
      <c r="N100" s="316"/>
      <c r="O100" s="316"/>
      <c r="P100" s="316"/>
      <c r="Q100" s="316"/>
      <c r="R100" s="316"/>
      <c r="S100" s="13" t="s">
        <v>56</v>
      </c>
      <c r="T100" s="229" t="s">
        <v>56</v>
      </c>
      <c r="U100" s="283" t="s">
        <v>2769</v>
      </c>
      <c r="V100" s="283">
        <v>1.0</v>
      </c>
      <c r="W100" s="27" t="s">
        <v>56</v>
      </c>
      <c r="X100" s="315"/>
      <c r="Y100" s="6" t="s">
        <v>641</v>
      </c>
      <c r="Z100" s="6"/>
      <c r="AA100" s="323">
        <v>44853.0</v>
      </c>
      <c r="AB100" s="18">
        <v>44904.0</v>
      </c>
      <c r="AC100" s="27" t="s">
        <v>59</v>
      </c>
      <c r="AD100" s="319">
        <f t="shared" si="1"/>
        <v>7.285714286</v>
      </c>
      <c r="AE100" s="283">
        <f t="shared" si="3"/>
        <v>3.285714286</v>
      </c>
      <c r="AF100" s="27" t="s">
        <v>2790</v>
      </c>
      <c r="AG100" s="13" t="s">
        <v>56</v>
      </c>
      <c r="AH100" s="333"/>
    </row>
    <row r="101" ht="21.0" customHeight="1">
      <c r="A101" s="311">
        <v>370.0</v>
      </c>
      <c r="B101" s="12" t="s">
        <v>205</v>
      </c>
      <c r="C101" s="209"/>
      <c r="D101" s="209"/>
      <c r="E101" s="209"/>
      <c r="F101" s="314"/>
      <c r="G101" s="13"/>
      <c r="H101" s="13"/>
      <c r="I101" s="13"/>
      <c r="J101" s="13"/>
      <c r="K101" s="13"/>
      <c r="L101" s="13"/>
      <c r="M101" s="315"/>
      <c r="N101" s="316"/>
      <c r="O101" s="316"/>
      <c r="P101" s="316"/>
      <c r="Q101" s="316"/>
      <c r="R101" s="316"/>
      <c r="S101" s="229"/>
      <c r="T101" s="229"/>
      <c r="U101" s="283"/>
      <c r="V101" s="283"/>
      <c r="W101" s="27"/>
      <c r="X101" s="315"/>
      <c r="Y101" s="6" t="s">
        <v>641</v>
      </c>
      <c r="Z101" s="6"/>
      <c r="AA101" s="323">
        <v>44854.0</v>
      </c>
      <c r="AB101" s="18">
        <v>44926.0</v>
      </c>
      <c r="AC101" s="27" t="s">
        <v>59</v>
      </c>
      <c r="AD101" s="319">
        <f t="shared" si="1"/>
        <v>10.28571429</v>
      </c>
      <c r="AE101" s="283">
        <f t="shared" si="3"/>
        <v>0</v>
      </c>
      <c r="AF101" s="27"/>
      <c r="AG101" s="13" t="s">
        <v>56</v>
      </c>
      <c r="AH101" s="333"/>
      <c r="AI101" s="320"/>
    </row>
    <row r="102" ht="21.0" customHeight="1">
      <c r="A102" s="311">
        <v>371.0</v>
      </c>
      <c r="B102" s="12" t="s">
        <v>413</v>
      </c>
      <c r="C102" s="209"/>
      <c r="D102" s="209"/>
      <c r="E102" s="209"/>
      <c r="F102" s="316">
        <v>44883.0</v>
      </c>
      <c r="G102" s="13" t="s">
        <v>56</v>
      </c>
      <c r="H102" s="13"/>
      <c r="I102" s="13"/>
      <c r="J102" s="13"/>
      <c r="K102" s="13"/>
      <c r="L102" s="13"/>
      <c r="M102" s="336">
        <v>29.0</v>
      </c>
      <c r="N102" s="316"/>
      <c r="O102" s="316"/>
      <c r="P102" s="316"/>
      <c r="Q102" s="316"/>
      <c r="R102" s="316"/>
      <c r="S102" s="13" t="s">
        <v>56</v>
      </c>
      <c r="T102" s="229" t="s">
        <v>56</v>
      </c>
      <c r="U102" s="283" t="s">
        <v>2769</v>
      </c>
      <c r="V102" s="332">
        <v>16.0</v>
      </c>
      <c r="W102" s="27" t="s">
        <v>86</v>
      </c>
      <c r="X102" s="315"/>
      <c r="Y102" s="6" t="s">
        <v>641</v>
      </c>
      <c r="Z102" s="349" t="s">
        <v>1324</v>
      </c>
      <c r="AA102" s="323">
        <v>44855.0</v>
      </c>
      <c r="AB102" s="18">
        <v>44875.0</v>
      </c>
      <c r="AC102" s="27" t="s">
        <v>59</v>
      </c>
      <c r="AD102" s="319">
        <f t="shared" si="1"/>
        <v>2.857142857</v>
      </c>
      <c r="AE102" s="283">
        <f t="shared" si="3"/>
        <v>4</v>
      </c>
      <c r="AF102" s="27" t="s">
        <v>2790</v>
      </c>
      <c r="AG102" s="13" t="s">
        <v>56</v>
      </c>
      <c r="AH102" s="333"/>
      <c r="AI102" s="320"/>
    </row>
    <row r="103" ht="21.0" customHeight="1">
      <c r="A103" s="311">
        <v>372.0</v>
      </c>
      <c r="B103" s="12" t="s">
        <v>407</v>
      </c>
      <c r="C103" s="209"/>
      <c r="D103" s="209"/>
      <c r="E103" s="209"/>
      <c r="F103" s="316">
        <v>44895.0</v>
      </c>
      <c r="G103" s="13" t="s">
        <v>78</v>
      </c>
      <c r="H103" s="13"/>
      <c r="I103" s="13"/>
      <c r="J103" s="13"/>
      <c r="K103" s="13"/>
      <c r="L103" s="13"/>
      <c r="M103" s="315"/>
      <c r="N103" s="316"/>
      <c r="O103" s="316"/>
      <c r="P103" s="316"/>
      <c r="Q103" s="316"/>
      <c r="R103" s="316"/>
      <c r="S103" s="13" t="s">
        <v>86</v>
      </c>
      <c r="T103" s="229" t="s">
        <v>86</v>
      </c>
      <c r="U103" s="283"/>
      <c r="V103" s="283"/>
      <c r="W103" s="27" t="s">
        <v>56</v>
      </c>
      <c r="X103" s="315"/>
      <c r="Y103" s="6" t="s">
        <v>641</v>
      </c>
      <c r="Z103" s="349" t="s">
        <v>1326</v>
      </c>
      <c r="AA103" s="323">
        <v>44855.0</v>
      </c>
      <c r="AB103" s="18">
        <v>44877.0</v>
      </c>
      <c r="AC103" s="27" t="s">
        <v>59</v>
      </c>
      <c r="AD103" s="319">
        <f t="shared" si="1"/>
        <v>3.142857143</v>
      </c>
      <c r="AE103" s="283">
        <f t="shared" si="3"/>
        <v>5.714285714</v>
      </c>
      <c r="AF103" s="27" t="s">
        <v>2790</v>
      </c>
      <c r="AG103" s="13" t="s">
        <v>56</v>
      </c>
      <c r="AH103" s="333"/>
      <c r="AI103" s="320"/>
    </row>
    <row r="104" ht="21.0" customHeight="1">
      <c r="A104" s="338">
        <v>373.0</v>
      </c>
      <c r="B104" s="12" t="s">
        <v>408</v>
      </c>
      <c r="C104" s="209"/>
      <c r="D104" s="209"/>
      <c r="E104" s="209"/>
      <c r="F104" s="314">
        <v>44868.0</v>
      </c>
      <c r="G104" s="13" t="s">
        <v>78</v>
      </c>
      <c r="H104" s="13"/>
      <c r="I104" s="13"/>
      <c r="J104" s="13"/>
      <c r="K104" s="13"/>
      <c r="L104" s="13"/>
      <c r="M104" s="315"/>
      <c r="N104" s="316"/>
      <c r="O104" s="316"/>
      <c r="P104" s="316"/>
      <c r="Q104" s="316"/>
      <c r="R104" s="316"/>
      <c r="S104" s="229" t="s">
        <v>30</v>
      </c>
      <c r="T104" s="229" t="s">
        <v>30</v>
      </c>
      <c r="U104" s="283" t="s">
        <v>2789</v>
      </c>
      <c r="V104" s="283"/>
      <c r="W104" s="27" t="s">
        <v>86</v>
      </c>
      <c r="X104" s="315"/>
      <c r="Y104" s="6" t="s">
        <v>641</v>
      </c>
      <c r="Z104" s="349" t="s">
        <v>1329</v>
      </c>
      <c r="AA104" s="323">
        <v>44858.0</v>
      </c>
      <c r="AB104" s="18">
        <v>44883.0</v>
      </c>
      <c r="AC104" s="27" t="s">
        <v>2881</v>
      </c>
      <c r="AD104" s="319">
        <f t="shared" si="1"/>
        <v>3.571428571</v>
      </c>
      <c r="AE104" s="283">
        <f t="shared" si="3"/>
        <v>1.428571429</v>
      </c>
      <c r="AF104" s="27"/>
      <c r="AG104" s="13" t="s">
        <v>56</v>
      </c>
      <c r="AH104" s="333"/>
      <c r="AI104" s="320"/>
    </row>
    <row r="105" ht="21.0" customHeight="1">
      <c r="A105" s="311">
        <v>374.0</v>
      </c>
      <c r="B105" s="12" t="s">
        <v>409</v>
      </c>
      <c r="C105" s="209"/>
      <c r="D105" s="209"/>
      <c r="E105" s="209"/>
      <c r="F105" s="314"/>
      <c r="G105" s="13" t="s">
        <v>56</v>
      </c>
      <c r="H105" s="13"/>
      <c r="I105" s="13"/>
      <c r="J105" s="13"/>
      <c r="K105" s="13"/>
      <c r="L105" s="13"/>
      <c r="M105" s="315"/>
      <c r="N105" s="316"/>
      <c r="O105" s="316"/>
      <c r="P105" s="316"/>
      <c r="Q105" s="316"/>
      <c r="R105" s="316"/>
      <c r="S105" s="13" t="s">
        <v>86</v>
      </c>
      <c r="T105" s="229" t="s">
        <v>86</v>
      </c>
      <c r="U105" s="283"/>
      <c r="V105" s="283"/>
      <c r="W105" s="27" t="s">
        <v>86</v>
      </c>
      <c r="X105" s="315"/>
      <c r="Y105" s="6" t="s">
        <v>641</v>
      </c>
      <c r="Z105" s="6"/>
      <c r="AA105" s="323">
        <v>44858.0</v>
      </c>
      <c r="AB105" s="18">
        <v>44883.0</v>
      </c>
      <c r="AC105" s="27" t="s">
        <v>2881</v>
      </c>
      <c r="AD105" s="319">
        <f t="shared" si="1"/>
        <v>3.571428571</v>
      </c>
      <c r="AE105" s="283">
        <f t="shared" si="3"/>
        <v>0</v>
      </c>
      <c r="AF105" s="27"/>
      <c r="AG105" s="13" t="s">
        <v>56</v>
      </c>
      <c r="AH105" s="333"/>
      <c r="AI105" s="320"/>
    </row>
    <row r="106" ht="21.0" customHeight="1">
      <c r="A106" s="311">
        <v>375.0</v>
      </c>
      <c r="B106" s="12" t="s">
        <v>410</v>
      </c>
      <c r="C106" s="209"/>
      <c r="D106" s="209"/>
      <c r="E106" s="209"/>
      <c r="F106" s="355">
        <v>44862.0</v>
      </c>
      <c r="G106" s="13" t="s">
        <v>56</v>
      </c>
      <c r="H106" s="13"/>
      <c r="I106" s="13"/>
      <c r="J106" s="13"/>
      <c r="K106" s="13"/>
      <c r="L106" s="13"/>
      <c r="M106" s="315"/>
      <c r="N106" s="316"/>
      <c r="O106" s="316"/>
      <c r="P106" s="316"/>
      <c r="Q106" s="316"/>
      <c r="R106" s="316"/>
      <c r="S106" s="13" t="s">
        <v>56</v>
      </c>
      <c r="T106" s="229" t="s">
        <v>86</v>
      </c>
      <c r="U106" s="283" t="s">
        <v>2767</v>
      </c>
      <c r="V106" s="283"/>
      <c r="W106" s="27" t="s">
        <v>86</v>
      </c>
      <c r="X106" s="315"/>
      <c r="Y106" s="6" t="s">
        <v>641</v>
      </c>
      <c r="Z106" s="349" t="s">
        <v>1334</v>
      </c>
      <c r="AA106" s="323">
        <v>44858.0</v>
      </c>
      <c r="AB106" s="18">
        <v>44862.0</v>
      </c>
      <c r="AC106" s="27" t="s">
        <v>2881</v>
      </c>
      <c r="AD106" s="319">
        <f t="shared" si="1"/>
        <v>0.5714285714</v>
      </c>
      <c r="AE106" s="283">
        <f t="shared" si="3"/>
        <v>0.5714285714</v>
      </c>
      <c r="AF106" s="27"/>
      <c r="AG106" s="13" t="s">
        <v>56</v>
      </c>
      <c r="AH106" s="333"/>
      <c r="AI106" s="320"/>
    </row>
    <row r="107" ht="21.0" customHeight="1">
      <c r="A107" s="311">
        <v>376.0</v>
      </c>
      <c r="B107" s="12" t="s">
        <v>411</v>
      </c>
      <c r="C107" s="209"/>
      <c r="D107" s="209"/>
      <c r="E107" s="209"/>
      <c r="F107" s="316"/>
      <c r="G107" s="13" t="s">
        <v>362</v>
      </c>
      <c r="H107" s="13"/>
      <c r="I107" s="13"/>
      <c r="J107" s="13"/>
      <c r="K107" s="13"/>
      <c r="L107" s="13"/>
      <c r="M107" s="315">
        <v>12.0</v>
      </c>
      <c r="N107" s="316"/>
      <c r="O107" s="316"/>
      <c r="P107" s="316"/>
      <c r="Q107" s="316"/>
      <c r="R107" s="316"/>
      <c r="S107" s="13" t="s">
        <v>56</v>
      </c>
      <c r="T107" s="229" t="s">
        <v>56</v>
      </c>
      <c r="U107" s="283" t="s">
        <v>2769</v>
      </c>
      <c r="V107" s="283">
        <v>7.0</v>
      </c>
      <c r="W107" s="343" t="s">
        <v>56</v>
      </c>
      <c r="X107" s="315">
        <v>1.0</v>
      </c>
      <c r="Y107" s="6" t="s">
        <v>641</v>
      </c>
      <c r="Z107" s="359" t="s">
        <v>1336</v>
      </c>
      <c r="AA107" s="323">
        <v>44859.0</v>
      </c>
      <c r="AB107" s="18">
        <v>45135.0</v>
      </c>
      <c r="AC107" s="27" t="s">
        <v>2812</v>
      </c>
      <c r="AD107" s="319">
        <f t="shared" si="1"/>
        <v>39.42857143</v>
      </c>
      <c r="AE107" s="283">
        <f t="shared" si="3"/>
        <v>0</v>
      </c>
      <c r="AF107" s="27"/>
      <c r="AG107" s="13"/>
      <c r="AH107" s="333"/>
      <c r="AI107" s="320"/>
    </row>
    <row r="108" ht="21.0" customHeight="1">
      <c r="A108" s="311">
        <v>377.0</v>
      </c>
      <c r="B108" s="12" t="s">
        <v>412</v>
      </c>
      <c r="C108" s="209"/>
      <c r="D108" s="209"/>
      <c r="E108" s="209"/>
      <c r="F108" s="362">
        <v>44875.0</v>
      </c>
      <c r="G108" s="13" t="s">
        <v>56</v>
      </c>
      <c r="H108" s="13"/>
      <c r="I108" s="13"/>
      <c r="J108" s="13"/>
      <c r="K108" s="13"/>
      <c r="L108" s="13"/>
      <c r="M108" s="315">
        <v>37.0</v>
      </c>
      <c r="N108" s="316"/>
      <c r="O108" s="316"/>
      <c r="P108" s="316"/>
      <c r="Q108" s="316"/>
      <c r="R108" s="316"/>
      <c r="S108" s="13" t="s">
        <v>56</v>
      </c>
      <c r="T108" s="229" t="s">
        <v>56</v>
      </c>
      <c r="U108" s="283" t="s">
        <v>2867</v>
      </c>
      <c r="V108" s="283">
        <v>50.0</v>
      </c>
      <c r="W108" s="27" t="s">
        <v>56</v>
      </c>
      <c r="X108" s="315"/>
      <c r="Y108" s="6" t="s">
        <v>641</v>
      </c>
      <c r="Z108" s="349" t="s">
        <v>1338</v>
      </c>
      <c r="AA108" s="323">
        <v>44861.0</v>
      </c>
      <c r="AB108" s="18">
        <v>44868.0</v>
      </c>
      <c r="AC108" s="27" t="s">
        <v>59</v>
      </c>
      <c r="AD108" s="319">
        <f t="shared" si="1"/>
        <v>1</v>
      </c>
      <c r="AE108" s="283">
        <f t="shared" si="3"/>
        <v>2</v>
      </c>
      <c r="AF108" s="27" t="s">
        <v>2768</v>
      </c>
      <c r="AG108" s="13" t="s">
        <v>56</v>
      </c>
      <c r="AH108" s="333"/>
      <c r="AI108" s="320"/>
    </row>
    <row r="109" ht="15.75" customHeight="1">
      <c r="A109" s="311">
        <v>378.0</v>
      </c>
      <c r="B109" s="312" t="s">
        <v>390</v>
      </c>
      <c r="C109" s="313"/>
      <c r="D109" s="313"/>
      <c r="E109" s="313"/>
      <c r="F109" s="316">
        <v>44907.0</v>
      </c>
      <c r="G109" s="13" t="s">
        <v>56</v>
      </c>
      <c r="H109" s="328"/>
      <c r="I109" s="328"/>
      <c r="J109" s="328"/>
      <c r="K109" s="328"/>
      <c r="L109" s="328"/>
      <c r="M109" s="315">
        <v>16.0</v>
      </c>
      <c r="N109" s="316"/>
      <c r="O109" s="316"/>
      <c r="P109" s="316"/>
      <c r="Q109" s="316"/>
      <c r="R109" s="316"/>
      <c r="S109" s="13" t="s">
        <v>56</v>
      </c>
      <c r="T109" s="229" t="s">
        <v>56</v>
      </c>
      <c r="U109" s="283" t="s">
        <v>2767</v>
      </c>
      <c r="V109" s="283">
        <v>9.0</v>
      </c>
      <c r="W109" s="329" t="s">
        <v>56</v>
      </c>
      <c r="X109" s="315"/>
      <c r="Y109" s="6" t="s">
        <v>641</v>
      </c>
      <c r="Z109" s="349" t="s">
        <v>1293</v>
      </c>
      <c r="AA109" s="323">
        <v>44862.0</v>
      </c>
      <c r="AB109" s="18">
        <v>44888.0</v>
      </c>
      <c r="AC109" s="27" t="s">
        <v>59</v>
      </c>
      <c r="AD109" s="319">
        <f t="shared" si="1"/>
        <v>3.714285714</v>
      </c>
      <c r="AE109" s="283">
        <f t="shared" si="3"/>
        <v>6.428571429</v>
      </c>
      <c r="AF109" s="27" t="s">
        <v>2790</v>
      </c>
      <c r="AG109" s="13" t="s">
        <v>56</v>
      </c>
      <c r="AH109" s="333"/>
      <c r="AI109" s="320"/>
    </row>
    <row r="110" ht="15.75" customHeight="1">
      <c r="A110" s="311">
        <v>379.0</v>
      </c>
      <c r="B110" s="312" t="s">
        <v>256</v>
      </c>
      <c r="C110" s="313"/>
      <c r="D110" s="313"/>
      <c r="E110" s="313"/>
      <c r="F110" s="316">
        <v>44902.0</v>
      </c>
      <c r="G110" s="13" t="s">
        <v>78</v>
      </c>
      <c r="H110" s="328"/>
      <c r="I110" s="328"/>
      <c r="J110" s="328"/>
      <c r="K110" s="328"/>
      <c r="L110" s="328"/>
      <c r="M110" s="315"/>
      <c r="N110" s="316"/>
      <c r="O110" s="316"/>
      <c r="P110" s="316"/>
      <c r="Q110" s="316"/>
      <c r="R110" s="316"/>
      <c r="S110" s="13" t="s">
        <v>56</v>
      </c>
      <c r="T110" s="229" t="s">
        <v>56</v>
      </c>
      <c r="U110" s="283" t="s">
        <v>2778</v>
      </c>
      <c r="V110" s="283">
        <v>1.0</v>
      </c>
      <c r="W110" s="329" t="s">
        <v>2911</v>
      </c>
      <c r="X110" s="315"/>
      <c r="Y110" s="6" t="s">
        <v>641</v>
      </c>
      <c r="Z110" s="349" t="s">
        <v>1176</v>
      </c>
      <c r="AA110" s="323">
        <v>44862.0</v>
      </c>
      <c r="AB110" s="18">
        <v>44880.0</v>
      </c>
      <c r="AC110" s="27" t="s">
        <v>59</v>
      </c>
      <c r="AD110" s="319">
        <f t="shared" si="1"/>
        <v>2.571428571</v>
      </c>
      <c r="AE110" s="283">
        <f t="shared" si="3"/>
        <v>5.714285714</v>
      </c>
      <c r="AF110" s="27" t="s">
        <v>2790</v>
      </c>
      <c r="AG110" s="13" t="s">
        <v>56</v>
      </c>
      <c r="AH110" s="333"/>
      <c r="AI110" s="320"/>
    </row>
    <row r="111" ht="21.0" customHeight="1">
      <c r="A111" s="311">
        <v>380.0</v>
      </c>
      <c r="B111" s="12" t="s">
        <v>414</v>
      </c>
      <c r="C111" s="209"/>
      <c r="D111" s="209"/>
      <c r="E111" s="209"/>
      <c r="F111" s="316">
        <v>44914.0</v>
      </c>
      <c r="G111" s="13" t="s">
        <v>56</v>
      </c>
      <c r="H111" s="13"/>
      <c r="I111" s="13"/>
      <c r="J111" s="13"/>
      <c r="K111" s="13"/>
      <c r="L111" s="13"/>
      <c r="M111" s="315">
        <v>8.0</v>
      </c>
      <c r="N111" s="316"/>
      <c r="O111" s="316"/>
      <c r="P111" s="316"/>
      <c r="Q111" s="316"/>
      <c r="R111" s="316"/>
      <c r="S111" s="13" t="s">
        <v>56</v>
      </c>
      <c r="T111" s="229" t="s">
        <v>56</v>
      </c>
      <c r="U111" s="283" t="s">
        <v>2816</v>
      </c>
      <c r="V111" s="283">
        <v>6.0</v>
      </c>
      <c r="W111" s="27" t="s">
        <v>56</v>
      </c>
      <c r="X111" s="315"/>
      <c r="Y111" s="6" t="s">
        <v>641</v>
      </c>
      <c r="Z111" s="349" t="s">
        <v>1343</v>
      </c>
      <c r="AA111" s="323">
        <v>44863.0</v>
      </c>
      <c r="AB111" s="18">
        <v>44901.0</v>
      </c>
      <c r="AC111" s="27" t="s">
        <v>59</v>
      </c>
      <c r="AD111" s="319">
        <f t="shared" si="1"/>
        <v>5.428571429</v>
      </c>
      <c r="AE111" s="283">
        <f t="shared" si="3"/>
        <v>7.285714286</v>
      </c>
      <c r="AF111" s="27" t="s">
        <v>2863</v>
      </c>
      <c r="AG111" s="13" t="s">
        <v>56</v>
      </c>
      <c r="AH111" s="333"/>
      <c r="AI111" s="320"/>
    </row>
    <row r="112" ht="21.0" customHeight="1">
      <c r="A112" s="311">
        <v>381.0</v>
      </c>
      <c r="B112" s="12" t="s">
        <v>415</v>
      </c>
      <c r="C112" s="209"/>
      <c r="D112" s="209"/>
      <c r="E112" s="209"/>
      <c r="F112" s="364">
        <v>44879.0</v>
      </c>
      <c r="G112" s="13" t="s">
        <v>56</v>
      </c>
      <c r="H112" s="13"/>
      <c r="I112" s="13"/>
      <c r="J112" s="13"/>
      <c r="K112" s="13"/>
      <c r="L112" s="13"/>
      <c r="M112" s="315"/>
      <c r="N112" s="316"/>
      <c r="O112" s="316"/>
      <c r="P112" s="316"/>
      <c r="Q112" s="316"/>
      <c r="R112" s="316"/>
      <c r="S112" s="13" t="s">
        <v>86</v>
      </c>
      <c r="T112" s="229" t="s">
        <v>30</v>
      </c>
      <c r="U112" s="283"/>
      <c r="V112" s="283"/>
      <c r="W112" s="27" t="s">
        <v>86</v>
      </c>
      <c r="X112" s="315"/>
      <c r="Y112" s="6" t="s">
        <v>641</v>
      </c>
      <c r="Z112" s="349" t="s">
        <v>1075</v>
      </c>
      <c r="AA112" s="323">
        <v>44865.0</v>
      </c>
      <c r="AB112" s="18">
        <v>44898.0</v>
      </c>
      <c r="AC112" s="27" t="s">
        <v>2881</v>
      </c>
      <c r="AD112" s="319">
        <f t="shared" si="1"/>
        <v>4.714285714</v>
      </c>
      <c r="AE112" s="283">
        <f t="shared" si="3"/>
        <v>2</v>
      </c>
      <c r="AF112" s="27"/>
      <c r="AG112" s="13" t="s">
        <v>56</v>
      </c>
      <c r="AH112" s="333"/>
      <c r="AI112" s="320"/>
    </row>
    <row r="113" ht="21.0" customHeight="1">
      <c r="A113" s="311">
        <v>383.0</v>
      </c>
      <c r="B113" s="12" t="s">
        <v>418</v>
      </c>
      <c r="C113" s="209"/>
      <c r="D113" s="209"/>
      <c r="E113" s="209"/>
      <c r="F113" s="314"/>
      <c r="G113" s="13" t="s">
        <v>78</v>
      </c>
      <c r="H113" s="13"/>
      <c r="I113" s="13"/>
      <c r="J113" s="13"/>
      <c r="K113" s="13"/>
      <c r="L113" s="13"/>
      <c r="M113" s="315"/>
      <c r="N113" s="316"/>
      <c r="O113" s="316"/>
      <c r="P113" s="316"/>
      <c r="Q113" s="316"/>
      <c r="R113" s="316"/>
      <c r="S113" s="13" t="s">
        <v>86</v>
      </c>
      <c r="T113" s="229" t="s">
        <v>86</v>
      </c>
      <c r="U113" s="283"/>
      <c r="V113" s="283"/>
      <c r="W113" s="27" t="s">
        <v>56</v>
      </c>
      <c r="X113" s="315"/>
      <c r="Y113" s="6" t="s">
        <v>641</v>
      </c>
      <c r="Z113" s="349" t="s">
        <v>1349</v>
      </c>
      <c r="AA113" s="323">
        <v>44865.0</v>
      </c>
      <c r="AB113" s="18">
        <v>44869.0</v>
      </c>
      <c r="AC113" s="27" t="s">
        <v>2881</v>
      </c>
      <c r="AD113" s="319">
        <f t="shared" si="1"/>
        <v>0.5714285714</v>
      </c>
      <c r="AE113" s="283">
        <f t="shared" si="3"/>
        <v>0</v>
      </c>
      <c r="AF113" s="27"/>
      <c r="AG113" s="13" t="s">
        <v>56</v>
      </c>
      <c r="AH113" s="333"/>
      <c r="AI113" s="320"/>
    </row>
    <row r="114" ht="21.0" customHeight="1">
      <c r="A114" s="311">
        <v>384.0</v>
      </c>
      <c r="B114" s="12" t="s">
        <v>419</v>
      </c>
      <c r="C114" s="209"/>
      <c r="D114" s="209"/>
      <c r="E114" s="209"/>
      <c r="F114" s="316">
        <v>44904.0</v>
      </c>
      <c r="G114" s="13" t="s">
        <v>56</v>
      </c>
      <c r="H114" s="13"/>
      <c r="I114" s="13"/>
      <c r="J114" s="13"/>
      <c r="K114" s="13"/>
      <c r="L114" s="13"/>
      <c r="M114" s="315">
        <v>2.0</v>
      </c>
      <c r="N114" s="316"/>
      <c r="O114" s="316"/>
      <c r="P114" s="316"/>
      <c r="Q114" s="316"/>
      <c r="R114" s="316"/>
      <c r="S114" s="13" t="s">
        <v>56</v>
      </c>
      <c r="T114" s="229" t="s">
        <v>56</v>
      </c>
      <c r="U114" s="283" t="s">
        <v>2784</v>
      </c>
      <c r="V114" s="283">
        <v>1.0</v>
      </c>
      <c r="W114" s="27" t="s">
        <v>56</v>
      </c>
      <c r="X114" s="315"/>
      <c r="Y114" s="6" t="s">
        <v>641</v>
      </c>
      <c r="Z114" s="6"/>
      <c r="AA114" s="323">
        <v>44866.0</v>
      </c>
      <c r="AB114" s="18">
        <v>44911.0</v>
      </c>
      <c r="AC114" s="27" t="s">
        <v>59</v>
      </c>
      <c r="AD114" s="319">
        <f t="shared" si="1"/>
        <v>6.428571429</v>
      </c>
      <c r="AE114" s="283">
        <f t="shared" si="3"/>
        <v>5.428571429</v>
      </c>
      <c r="AF114" s="27" t="s">
        <v>2790</v>
      </c>
      <c r="AG114" s="13" t="s">
        <v>56</v>
      </c>
      <c r="AH114" s="333"/>
      <c r="AI114" s="320"/>
    </row>
    <row r="115" ht="21.0" customHeight="1">
      <c r="A115" s="311">
        <v>385.0</v>
      </c>
      <c r="B115" s="12" t="s">
        <v>420</v>
      </c>
      <c r="C115" s="209"/>
      <c r="D115" s="209"/>
      <c r="E115" s="209"/>
      <c r="F115" s="316">
        <v>44904.0</v>
      </c>
      <c r="G115" s="13" t="s">
        <v>56</v>
      </c>
      <c r="H115" s="13"/>
      <c r="I115" s="13"/>
      <c r="J115" s="13"/>
      <c r="K115" s="13"/>
      <c r="L115" s="13"/>
      <c r="M115" s="315">
        <v>12.0</v>
      </c>
      <c r="N115" s="316"/>
      <c r="O115" s="316"/>
      <c r="P115" s="316"/>
      <c r="Q115" s="316"/>
      <c r="R115" s="316"/>
      <c r="S115" s="13" t="s">
        <v>56</v>
      </c>
      <c r="T115" s="229" t="s">
        <v>56</v>
      </c>
      <c r="U115" s="283" t="s">
        <v>2777</v>
      </c>
      <c r="V115" s="283">
        <v>10.0</v>
      </c>
      <c r="W115" s="27" t="s">
        <v>56</v>
      </c>
      <c r="X115" s="315"/>
      <c r="Y115" s="6" t="s">
        <v>641</v>
      </c>
      <c r="Z115" s="349" t="s">
        <v>1354</v>
      </c>
      <c r="AA115" s="323">
        <v>44867.0</v>
      </c>
      <c r="AB115" s="18">
        <v>44933.0</v>
      </c>
      <c r="AC115" s="27" t="s">
        <v>59</v>
      </c>
      <c r="AD115" s="319">
        <f t="shared" si="1"/>
        <v>9.428571429</v>
      </c>
      <c r="AE115" s="283">
        <f t="shared" si="3"/>
        <v>5.285714286</v>
      </c>
      <c r="AF115" s="27" t="s">
        <v>2790</v>
      </c>
      <c r="AG115" s="13" t="s">
        <v>56</v>
      </c>
      <c r="AH115" s="333"/>
      <c r="AI115" s="320"/>
    </row>
    <row r="116" ht="21.0" customHeight="1">
      <c r="A116" s="311">
        <v>386.0</v>
      </c>
      <c r="B116" s="12" t="s">
        <v>421</v>
      </c>
      <c r="C116" s="209"/>
      <c r="D116" s="209"/>
      <c r="E116" s="209"/>
      <c r="F116" s="316">
        <v>44897.0</v>
      </c>
      <c r="G116" s="13" t="s">
        <v>56</v>
      </c>
      <c r="H116" s="13"/>
      <c r="I116" s="13"/>
      <c r="J116" s="13"/>
      <c r="K116" s="13"/>
      <c r="L116" s="13"/>
      <c r="M116" s="315">
        <v>8.0</v>
      </c>
      <c r="N116" s="316"/>
      <c r="O116" s="316"/>
      <c r="P116" s="316"/>
      <c r="Q116" s="316"/>
      <c r="R116" s="316"/>
      <c r="S116" s="13" t="s">
        <v>56</v>
      </c>
      <c r="T116" s="229" t="s">
        <v>56</v>
      </c>
      <c r="U116" s="283" t="s">
        <v>2784</v>
      </c>
      <c r="V116" s="283">
        <v>5.0</v>
      </c>
      <c r="W116" s="27" t="s">
        <v>56</v>
      </c>
      <c r="X116" s="315"/>
      <c r="Y116" s="6" t="s">
        <v>641</v>
      </c>
      <c r="Z116" s="349" t="s">
        <v>1356</v>
      </c>
      <c r="AA116" s="323">
        <v>44872.0</v>
      </c>
      <c r="AB116" s="18">
        <v>44897.0</v>
      </c>
      <c r="AC116" s="27" t="s">
        <v>59</v>
      </c>
      <c r="AD116" s="319">
        <f t="shared" si="1"/>
        <v>3.571428571</v>
      </c>
      <c r="AE116" s="283">
        <f t="shared" si="3"/>
        <v>3.571428571</v>
      </c>
      <c r="AF116" s="27" t="s">
        <v>2790</v>
      </c>
      <c r="AG116" s="13" t="s">
        <v>56</v>
      </c>
      <c r="AH116" s="333"/>
      <c r="AI116" s="320"/>
    </row>
    <row r="117" ht="15.75" customHeight="1">
      <c r="A117" s="311">
        <v>387.0</v>
      </c>
      <c r="B117" s="312" t="s">
        <v>422</v>
      </c>
      <c r="C117" s="313"/>
      <c r="D117" s="313"/>
      <c r="E117" s="313"/>
      <c r="F117" s="316">
        <v>44917.0</v>
      </c>
      <c r="G117" s="13" t="s">
        <v>56</v>
      </c>
      <c r="H117" s="328"/>
      <c r="I117" s="328"/>
      <c r="J117" s="328"/>
      <c r="K117" s="328"/>
      <c r="L117" s="328"/>
      <c r="M117" s="315">
        <v>27.0</v>
      </c>
      <c r="N117" s="316"/>
      <c r="O117" s="316"/>
      <c r="P117" s="316"/>
      <c r="Q117" s="316"/>
      <c r="R117" s="316"/>
      <c r="S117" s="229" t="s">
        <v>56</v>
      </c>
      <c r="T117" s="229" t="s">
        <v>56</v>
      </c>
      <c r="U117" s="283" t="s">
        <v>2769</v>
      </c>
      <c r="V117" s="283">
        <v>21.0</v>
      </c>
      <c r="W117" s="329" t="s">
        <v>56</v>
      </c>
      <c r="X117" s="315"/>
      <c r="Y117" s="6" t="s">
        <v>641</v>
      </c>
      <c r="Z117" s="349" t="s">
        <v>1360</v>
      </c>
      <c r="AA117" s="323">
        <v>44872.0</v>
      </c>
      <c r="AB117" s="18">
        <v>44929.0</v>
      </c>
      <c r="AC117" s="27" t="s">
        <v>59</v>
      </c>
      <c r="AD117" s="319">
        <f t="shared" si="1"/>
        <v>8.142857143</v>
      </c>
      <c r="AE117" s="283">
        <f t="shared" si="3"/>
        <v>6.428571429</v>
      </c>
      <c r="AF117" s="27" t="s">
        <v>2790</v>
      </c>
      <c r="AG117" s="13" t="s">
        <v>56</v>
      </c>
      <c r="AH117" s="333"/>
      <c r="AI117" s="320"/>
    </row>
    <row r="118" ht="21.0" customHeight="1">
      <c r="A118" s="311">
        <v>388.0</v>
      </c>
      <c r="B118" s="12" t="s">
        <v>423</v>
      </c>
      <c r="C118" s="209"/>
      <c r="D118" s="209"/>
      <c r="E118" s="209"/>
      <c r="F118" s="316">
        <v>44922.0</v>
      </c>
      <c r="G118" s="13" t="s">
        <v>56</v>
      </c>
      <c r="H118" s="13"/>
      <c r="I118" s="13"/>
      <c r="J118" s="13"/>
      <c r="K118" s="13"/>
      <c r="L118" s="13"/>
      <c r="M118" s="315">
        <v>5.0</v>
      </c>
      <c r="N118" s="316"/>
      <c r="O118" s="316"/>
      <c r="P118" s="316"/>
      <c r="Q118" s="316"/>
      <c r="R118" s="316"/>
      <c r="S118" s="229" t="s">
        <v>56</v>
      </c>
      <c r="T118" s="229" t="s">
        <v>56</v>
      </c>
      <c r="U118" s="283" t="s">
        <v>2816</v>
      </c>
      <c r="V118" s="283">
        <v>4.0</v>
      </c>
      <c r="W118" s="27" t="s">
        <v>56</v>
      </c>
      <c r="X118" s="315"/>
      <c r="Y118" s="6" t="s">
        <v>641</v>
      </c>
      <c r="Z118" s="349" t="s">
        <v>1362</v>
      </c>
      <c r="AA118" s="323">
        <v>44872.0</v>
      </c>
      <c r="AB118" s="18">
        <v>44929.0</v>
      </c>
      <c r="AC118" s="27" t="s">
        <v>59</v>
      </c>
      <c r="AD118" s="319">
        <f t="shared" si="1"/>
        <v>8.142857143</v>
      </c>
      <c r="AE118" s="283">
        <f t="shared" si="3"/>
        <v>7.142857143</v>
      </c>
      <c r="AF118" s="27" t="s">
        <v>2790</v>
      </c>
      <c r="AG118" s="13" t="s">
        <v>56</v>
      </c>
      <c r="AH118" s="333">
        <f>4786.73+4786.5</f>
        <v>9573.23</v>
      </c>
      <c r="AI118" s="320"/>
    </row>
    <row r="119" ht="21.0" customHeight="1">
      <c r="A119" s="311">
        <v>389.0</v>
      </c>
      <c r="B119" s="12" t="s">
        <v>424</v>
      </c>
      <c r="C119" s="209"/>
      <c r="D119" s="209"/>
      <c r="E119" s="209"/>
      <c r="F119" s="314">
        <v>44887.0</v>
      </c>
      <c r="G119" s="13" t="s">
        <v>56</v>
      </c>
      <c r="H119" s="13"/>
      <c r="I119" s="13"/>
      <c r="J119" s="13"/>
      <c r="K119" s="13"/>
      <c r="L119" s="13"/>
      <c r="M119" s="315">
        <v>30.0</v>
      </c>
      <c r="N119" s="316"/>
      <c r="O119" s="316"/>
      <c r="P119" s="316"/>
      <c r="Q119" s="316"/>
      <c r="R119" s="316"/>
      <c r="S119" s="13" t="s">
        <v>56</v>
      </c>
      <c r="T119" s="229" t="s">
        <v>56</v>
      </c>
      <c r="U119" s="283" t="s">
        <v>2767</v>
      </c>
      <c r="V119" s="283">
        <v>21.0</v>
      </c>
      <c r="W119" s="27" t="s">
        <v>56</v>
      </c>
      <c r="X119" s="315"/>
      <c r="Y119" s="6" t="s">
        <v>641</v>
      </c>
      <c r="Z119" s="349" t="s">
        <v>1365</v>
      </c>
      <c r="AA119" s="323">
        <v>44872.0</v>
      </c>
      <c r="AB119" s="18">
        <v>44880.0</v>
      </c>
      <c r="AC119" s="27" t="s">
        <v>59</v>
      </c>
      <c r="AD119" s="319">
        <f t="shared" si="1"/>
        <v>1.142857143</v>
      </c>
      <c r="AE119" s="283">
        <f t="shared" si="3"/>
        <v>2.142857143</v>
      </c>
      <c r="AF119" s="27" t="s">
        <v>2790</v>
      </c>
      <c r="AG119" s="13" t="s">
        <v>56</v>
      </c>
      <c r="AH119" s="333"/>
      <c r="AI119" s="320"/>
    </row>
    <row r="120" ht="21.0" customHeight="1">
      <c r="A120" s="311">
        <v>390.0</v>
      </c>
      <c r="B120" s="12" t="s">
        <v>425</v>
      </c>
      <c r="C120" s="209"/>
      <c r="D120" s="209"/>
      <c r="E120" s="209"/>
      <c r="F120" s="316">
        <v>44909.0</v>
      </c>
      <c r="G120" s="13" t="s">
        <v>56</v>
      </c>
      <c r="H120" s="13"/>
      <c r="I120" s="13"/>
      <c r="J120" s="13"/>
      <c r="K120" s="13"/>
      <c r="L120" s="13"/>
      <c r="M120" s="315">
        <v>4.0</v>
      </c>
      <c r="N120" s="316"/>
      <c r="O120" s="316"/>
      <c r="P120" s="316"/>
      <c r="Q120" s="316"/>
      <c r="R120" s="316"/>
      <c r="S120" s="13" t="s">
        <v>56</v>
      </c>
      <c r="T120" s="229" t="s">
        <v>56</v>
      </c>
      <c r="U120" s="283" t="s">
        <v>2777</v>
      </c>
      <c r="V120" s="283">
        <v>2.0</v>
      </c>
      <c r="W120" s="27" t="s">
        <v>86</v>
      </c>
      <c r="X120" s="315"/>
      <c r="Y120" s="6" t="s">
        <v>641</v>
      </c>
      <c r="Z120" s="349" t="s">
        <v>1367</v>
      </c>
      <c r="AA120" s="323">
        <v>44874.0</v>
      </c>
      <c r="AB120" s="18">
        <v>44911.0</v>
      </c>
      <c r="AC120" s="27" t="s">
        <v>59</v>
      </c>
      <c r="AD120" s="319">
        <f t="shared" si="1"/>
        <v>5.285714286</v>
      </c>
      <c r="AE120" s="283">
        <f t="shared" si="3"/>
        <v>5</v>
      </c>
      <c r="AF120" s="27" t="s">
        <v>2790</v>
      </c>
      <c r="AG120" s="13" t="s">
        <v>56</v>
      </c>
      <c r="AH120" s="333"/>
      <c r="AI120" s="320"/>
    </row>
    <row r="121" ht="21.0" customHeight="1">
      <c r="A121" s="311">
        <v>391.0</v>
      </c>
      <c r="B121" s="12" t="s">
        <v>426</v>
      </c>
      <c r="C121" s="209"/>
      <c r="D121" s="209"/>
      <c r="E121" s="209"/>
      <c r="F121" s="316">
        <v>44910.0</v>
      </c>
      <c r="G121" s="13" t="s">
        <v>56</v>
      </c>
      <c r="H121" s="13"/>
      <c r="I121" s="13"/>
      <c r="J121" s="13"/>
      <c r="K121" s="13"/>
      <c r="L121" s="13"/>
      <c r="M121" s="315">
        <v>19.0</v>
      </c>
      <c r="N121" s="316"/>
      <c r="O121" s="316"/>
      <c r="P121" s="316"/>
      <c r="Q121" s="316"/>
      <c r="R121" s="316"/>
      <c r="S121" s="13" t="s">
        <v>56</v>
      </c>
      <c r="T121" s="229" t="s">
        <v>56</v>
      </c>
      <c r="U121" s="283" t="s">
        <v>2816</v>
      </c>
      <c r="V121" s="283">
        <v>19.0</v>
      </c>
      <c r="W121" s="27" t="s">
        <v>56</v>
      </c>
      <c r="X121" s="315"/>
      <c r="Y121" s="6" t="s">
        <v>641</v>
      </c>
      <c r="Z121" s="349" t="s">
        <v>1369</v>
      </c>
      <c r="AA121" s="323">
        <v>44874.0</v>
      </c>
      <c r="AB121" s="18">
        <v>44925.0</v>
      </c>
      <c r="AC121" s="27" t="s">
        <v>59</v>
      </c>
      <c r="AD121" s="319">
        <f t="shared" si="1"/>
        <v>7.285714286</v>
      </c>
      <c r="AE121" s="283">
        <f t="shared" si="3"/>
        <v>5.142857143</v>
      </c>
      <c r="AF121" s="27" t="s">
        <v>2790</v>
      </c>
      <c r="AG121" s="13" t="s">
        <v>56</v>
      </c>
      <c r="AH121" s="333"/>
      <c r="AI121" s="320"/>
    </row>
    <row r="122" ht="21.0" customHeight="1">
      <c r="A122" s="311">
        <v>392.0</v>
      </c>
      <c r="B122" s="12" t="s">
        <v>427</v>
      </c>
      <c r="C122" s="209"/>
      <c r="D122" s="209"/>
      <c r="E122" s="209"/>
      <c r="F122" s="316">
        <v>44904.0</v>
      </c>
      <c r="G122" s="13" t="s">
        <v>56</v>
      </c>
      <c r="H122" s="13"/>
      <c r="I122" s="13"/>
      <c r="J122" s="13"/>
      <c r="K122" s="13"/>
      <c r="L122" s="13"/>
      <c r="M122" s="315">
        <v>6.0</v>
      </c>
      <c r="N122" s="316"/>
      <c r="O122" s="316"/>
      <c r="P122" s="316"/>
      <c r="Q122" s="316"/>
      <c r="R122" s="316"/>
      <c r="S122" s="13" t="s">
        <v>56</v>
      </c>
      <c r="T122" s="229" t="s">
        <v>56</v>
      </c>
      <c r="U122" s="283" t="s">
        <v>2777</v>
      </c>
      <c r="V122" s="283">
        <v>4.0</v>
      </c>
      <c r="W122" s="27" t="s">
        <v>86</v>
      </c>
      <c r="X122" s="315"/>
      <c r="Y122" s="6" t="s">
        <v>641</v>
      </c>
      <c r="Z122" s="349" t="s">
        <v>1372</v>
      </c>
      <c r="AA122" s="323">
        <v>44875.0</v>
      </c>
      <c r="AB122" s="18">
        <v>44926.0</v>
      </c>
      <c r="AC122" s="27" t="s">
        <v>59</v>
      </c>
      <c r="AD122" s="319">
        <f t="shared" si="1"/>
        <v>7.285714286</v>
      </c>
      <c r="AE122" s="283">
        <f t="shared" si="3"/>
        <v>4.142857143</v>
      </c>
      <c r="AF122" s="27" t="s">
        <v>2790</v>
      </c>
      <c r="AG122" s="13" t="s">
        <v>56</v>
      </c>
      <c r="AH122" s="333"/>
    </row>
    <row r="123" ht="30.75" customHeight="1">
      <c r="A123" s="311">
        <v>393.0</v>
      </c>
      <c r="B123" s="12" t="s">
        <v>428</v>
      </c>
      <c r="C123" s="209"/>
      <c r="D123" s="209"/>
      <c r="E123" s="209"/>
      <c r="F123" s="316">
        <v>44903.0</v>
      </c>
      <c r="G123" s="13" t="s">
        <v>56</v>
      </c>
      <c r="H123" s="13"/>
      <c r="I123" s="13"/>
      <c r="J123" s="13"/>
      <c r="K123" s="13"/>
      <c r="L123" s="13"/>
      <c r="M123" s="315">
        <v>4.0</v>
      </c>
      <c r="N123" s="316"/>
      <c r="O123" s="316"/>
      <c r="P123" s="316"/>
      <c r="Q123" s="316"/>
      <c r="R123" s="316"/>
      <c r="S123" s="13" t="s">
        <v>56</v>
      </c>
      <c r="T123" s="229" t="s">
        <v>56</v>
      </c>
      <c r="U123" s="283" t="s">
        <v>2777</v>
      </c>
      <c r="V123" s="283">
        <v>3.0</v>
      </c>
      <c r="W123" s="27" t="s">
        <v>56</v>
      </c>
      <c r="X123" s="315"/>
      <c r="Y123" s="6" t="s">
        <v>641</v>
      </c>
      <c r="Z123" s="349" t="s">
        <v>845</v>
      </c>
      <c r="AA123" s="323">
        <v>44875.0</v>
      </c>
      <c r="AB123" s="18">
        <v>44897.0</v>
      </c>
      <c r="AC123" s="27" t="s">
        <v>59</v>
      </c>
      <c r="AD123" s="319">
        <f t="shared" si="1"/>
        <v>3.142857143</v>
      </c>
      <c r="AE123" s="283">
        <f t="shared" si="3"/>
        <v>4</v>
      </c>
      <c r="AF123" s="27" t="s">
        <v>2790</v>
      </c>
      <c r="AG123" s="13" t="s">
        <v>56</v>
      </c>
      <c r="AH123" s="333"/>
      <c r="AI123" s="320"/>
    </row>
    <row r="124" ht="21.0" customHeight="1">
      <c r="A124" s="311">
        <v>394.0</v>
      </c>
      <c r="B124" s="12" t="s">
        <v>412</v>
      </c>
      <c r="C124" s="209"/>
      <c r="D124" s="209"/>
      <c r="E124" s="209"/>
      <c r="F124" s="314">
        <v>44902.0</v>
      </c>
      <c r="G124" s="13" t="s">
        <v>56</v>
      </c>
      <c r="H124" s="13"/>
      <c r="I124" s="13"/>
      <c r="J124" s="13"/>
      <c r="K124" s="13"/>
      <c r="L124" s="13"/>
      <c r="M124" s="315">
        <v>2.0</v>
      </c>
      <c r="N124" s="316"/>
      <c r="O124" s="316"/>
      <c r="P124" s="316"/>
      <c r="Q124" s="316"/>
      <c r="R124" s="316"/>
      <c r="S124" s="13" t="s">
        <v>56</v>
      </c>
      <c r="T124" s="229" t="s">
        <v>56</v>
      </c>
      <c r="U124" s="283" t="s">
        <v>2769</v>
      </c>
      <c r="V124" s="283">
        <v>1.0</v>
      </c>
      <c r="W124" s="27" t="s">
        <v>86</v>
      </c>
      <c r="X124" s="315"/>
      <c r="Y124" s="6" t="s">
        <v>641</v>
      </c>
      <c r="Z124" s="349" t="s">
        <v>1338</v>
      </c>
      <c r="AA124" s="323">
        <v>44876.0</v>
      </c>
      <c r="AB124" s="18">
        <v>44876.0</v>
      </c>
      <c r="AC124" s="27" t="s">
        <v>59</v>
      </c>
      <c r="AD124" s="319">
        <f t="shared" si="1"/>
        <v>0</v>
      </c>
      <c r="AE124" s="283">
        <f t="shared" si="3"/>
        <v>3.714285714</v>
      </c>
      <c r="AF124" s="27" t="s">
        <v>2916</v>
      </c>
      <c r="AG124" s="13" t="s">
        <v>56</v>
      </c>
      <c r="AH124" s="333"/>
      <c r="AI124" s="320"/>
    </row>
    <row r="125" ht="21.0" customHeight="1">
      <c r="A125" s="311">
        <v>395.0</v>
      </c>
      <c r="B125" s="12" t="s">
        <v>429</v>
      </c>
      <c r="C125" s="209"/>
      <c r="D125" s="209"/>
      <c r="E125" s="209"/>
      <c r="F125" s="314">
        <v>44925.0</v>
      </c>
      <c r="G125" s="13" t="s">
        <v>56</v>
      </c>
      <c r="H125" s="13"/>
      <c r="I125" s="13"/>
      <c r="J125" s="13"/>
      <c r="K125" s="13"/>
      <c r="L125" s="13"/>
      <c r="M125" s="315"/>
      <c r="N125" s="316"/>
      <c r="O125" s="316"/>
      <c r="P125" s="316"/>
      <c r="Q125" s="316"/>
      <c r="R125" s="316"/>
      <c r="S125" s="13" t="s">
        <v>86</v>
      </c>
      <c r="T125" s="229" t="s">
        <v>86</v>
      </c>
      <c r="U125" s="283"/>
      <c r="V125" s="283">
        <v>7.0</v>
      </c>
      <c r="W125" s="27" t="s">
        <v>66</v>
      </c>
      <c r="X125" s="315"/>
      <c r="Y125" s="6" t="s">
        <v>641</v>
      </c>
      <c r="Z125" s="6"/>
      <c r="AA125" s="323">
        <v>44879.0</v>
      </c>
      <c r="AB125" s="18">
        <v>44926.0</v>
      </c>
      <c r="AC125" s="27" t="s">
        <v>2881</v>
      </c>
      <c r="AD125" s="319">
        <f t="shared" si="1"/>
        <v>6.714285714</v>
      </c>
      <c r="AE125" s="283">
        <f t="shared" si="3"/>
        <v>6.571428571</v>
      </c>
      <c r="AF125" s="27" t="s">
        <v>2790</v>
      </c>
      <c r="AG125" s="13" t="s">
        <v>56</v>
      </c>
      <c r="AH125" s="333"/>
      <c r="AI125" s="320"/>
    </row>
    <row r="126" ht="21.0" customHeight="1">
      <c r="A126" s="311">
        <v>396.0</v>
      </c>
      <c r="B126" s="12" t="s">
        <v>431</v>
      </c>
      <c r="C126" s="209"/>
      <c r="D126" s="209"/>
      <c r="E126" s="209"/>
      <c r="F126" s="314">
        <v>44987.0</v>
      </c>
      <c r="G126" s="13" t="s">
        <v>56</v>
      </c>
      <c r="H126" s="13"/>
      <c r="I126" s="13"/>
      <c r="J126" s="13"/>
      <c r="K126" s="13"/>
      <c r="L126" s="13"/>
      <c r="M126" s="315"/>
      <c r="N126" s="316"/>
      <c r="O126" s="316"/>
      <c r="P126" s="316"/>
      <c r="Q126" s="316"/>
      <c r="R126" s="316"/>
      <c r="S126" s="13" t="s">
        <v>86</v>
      </c>
      <c r="T126" s="229" t="s">
        <v>86</v>
      </c>
      <c r="U126" s="283" t="s">
        <v>2880</v>
      </c>
      <c r="V126" s="283"/>
      <c r="W126" s="229" t="s">
        <v>66</v>
      </c>
      <c r="X126" s="315"/>
      <c r="Y126" s="6" t="s">
        <v>641</v>
      </c>
      <c r="Z126" s="6"/>
      <c r="AA126" s="323">
        <v>44879.0</v>
      </c>
      <c r="AB126" s="18">
        <v>44986.0</v>
      </c>
      <c r="AC126" s="27" t="s">
        <v>2881</v>
      </c>
      <c r="AD126" s="319">
        <f t="shared" si="1"/>
        <v>15.28571429</v>
      </c>
      <c r="AE126" s="283">
        <f t="shared" si="3"/>
        <v>15.42857143</v>
      </c>
      <c r="AF126" s="27" t="s">
        <v>2790</v>
      </c>
      <c r="AG126" s="13" t="s">
        <v>56</v>
      </c>
      <c r="AH126" s="333"/>
      <c r="AI126" s="320"/>
    </row>
    <row r="127" ht="21.0" customHeight="1">
      <c r="A127" s="311">
        <v>397.0</v>
      </c>
      <c r="B127" s="12" t="s">
        <v>432</v>
      </c>
      <c r="C127" s="209"/>
      <c r="D127" s="209"/>
      <c r="E127" s="209"/>
      <c r="F127" s="316">
        <v>44931.0</v>
      </c>
      <c r="G127" s="13" t="s">
        <v>56</v>
      </c>
      <c r="H127" s="13"/>
      <c r="I127" s="13"/>
      <c r="J127" s="13"/>
      <c r="K127" s="13"/>
      <c r="L127" s="13"/>
      <c r="M127" s="315">
        <v>22.0</v>
      </c>
      <c r="N127" s="316"/>
      <c r="O127" s="316"/>
      <c r="P127" s="316"/>
      <c r="Q127" s="316"/>
      <c r="R127" s="316"/>
      <c r="S127" s="229" t="s">
        <v>56</v>
      </c>
      <c r="T127" s="229" t="s">
        <v>56</v>
      </c>
      <c r="U127" s="283" t="s">
        <v>2769</v>
      </c>
      <c r="V127" s="283">
        <v>17.0</v>
      </c>
      <c r="W127" s="343" t="s">
        <v>56</v>
      </c>
      <c r="X127" s="315">
        <v>5.0</v>
      </c>
      <c r="Y127" s="6" t="s">
        <v>641</v>
      </c>
      <c r="Z127" s="349" t="s">
        <v>1384</v>
      </c>
      <c r="AA127" s="323">
        <v>44886.0</v>
      </c>
      <c r="AB127" s="18">
        <v>44932.0</v>
      </c>
      <c r="AC127" s="27" t="s">
        <v>59</v>
      </c>
      <c r="AD127" s="319">
        <f t="shared" si="1"/>
        <v>6.571428571</v>
      </c>
      <c r="AE127" s="283">
        <f t="shared" si="3"/>
        <v>6.428571429</v>
      </c>
      <c r="AF127" s="27" t="s">
        <v>2790</v>
      </c>
      <c r="AG127" s="13" t="s">
        <v>56</v>
      </c>
      <c r="AH127" s="333">
        <f>17771.42+17280</f>
        <v>35051.42</v>
      </c>
    </row>
    <row r="128" ht="21.0" customHeight="1">
      <c r="A128" s="311">
        <v>398.0</v>
      </c>
      <c r="B128" s="12" t="s">
        <v>433</v>
      </c>
      <c r="C128" s="209"/>
      <c r="D128" s="209"/>
      <c r="E128" s="209"/>
      <c r="F128" s="364">
        <v>44904.0</v>
      </c>
      <c r="G128" s="13" t="s">
        <v>78</v>
      </c>
      <c r="H128" s="13"/>
      <c r="I128" s="13"/>
      <c r="J128" s="13"/>
      <c r="K128" s="13"/>
      <c r="L128" s="13"/>
      <c r="M128" s="315">
        <v>0.0</v>
      </c>
      <c r="N128" s="316"/>
      <c r="O128" s="316"/>
      <c r="P128" s="316"/>
      <c r="Q128" s="316"/>
      <c r="R128" s="316"/>
      <c r="S128" s="13" t="s">
        <v>56</v>
      </c>
      <c r="T128" s="229" t="s">
        <v>56</v>
      </c>
      <c r="U128" s="283" t="s">
        <v>2816</v>
      </c>
      <c r="V128" s="283">
        <v>1.0</v>
      </c>
      <c r="W128" s="27" t="s">
        <v>56</v>
      </c>
      <c r="X128" s="315"/>
      <c r="Y128" s="6" t="s">
        <v>641</v>
      </c>
      <c r="Z128" s="349" t="s">
        <v>675</v>
      </c>
      <c r="AA128" s="323">
        <v>44886.0</v>
      </c>
      <c r="AB128" s="18">
        <v>44909.0</v>
      </c>
      <c r="AC128" s="27" t="s">
        <v>59</v>
      </c>
      <c r="AD128" s="319">
        <f t="shared" si="1"/>
        <v>3.285714286</v>
      </c>
      <c r="AE128" s="283">
        <f t="shared" si="3"/>
        <v>2.571428571</v>
      </c>
      <c r="AF128" s="27"/>
      <c r="AG128" s="13" t="s">
        <v>56</v>
      </c>
      <c r="AH128" s="333"/>
      <c r="AI128" s="320"/>
    </row>
    <row r="129" ht="21.0" customHeight="1">
      <c r="A129" s="311">
        <v>399.0</v>
      </c>
      <c r="B129" s="12" t="s">
        <v>434</v>
      </c>
      <c r="C129" s="209"/>
      <c r="D129" s="209"/>
      <c r="E129" s="209"/>
      <c r="F129" s="316">
        <v>44938.0</v>
      </c>
      <c r="G129" s="13" t="s">
        <v>56</v>
      </c>
      <c r="H129" s="13"/>
      <c r="I129" s="13"/>
      <c r="J129" s="13"/>
      <c r="K129" s="13"/>
      <c r="L129" s="13"/>
      <c r="M129" s="315">
        <v>47.0</v>
      </c>
      <c r="N129" s="316"/>
      <c r="O129" s="316"/>
      <c r="P129" s="316"/>
      <c r="Q129" s="316"/>
      <c r="R129" s="316"/>
      <c r="S129" s="229" t="s">
        <v>56</v>
      </c>
      <c r="T129" s="229" t="s">
        <v>56</v>
      </c>
      <c r="U129" s="283" t="s">
        <v>2777</v>
      </c>
      <c r="V129" s="283">
        <v>36.0</v>
      </c>
      <c r="W129" s="27" t="s">
        <v>56</v>
      </c>
      <c r="X129" s="315"/>
      <c r="Y129" s="6" t="s">
        <v>641</v>
      </c>
      <c r="Z129" s="349" t="s">
        <v>1387</v>
      </c>
      <c r="AA129" s="323">
        <v>44886.0</v>
      </c>
      <c r="AB129" s="18">
        <v>44923.0</v>
      </c>
      <c r="AC129" s="27" t="s">
        <v>59</v>
      </c>
      <c r="AD129" s="319">
        <f t="shared" si="1"/>
        <v>5.285714286</v>
      </c>
      <c r="AE129" s="283">
        <f t="shared" si="3"/>
        <v>7.428571429</v>
      </c>
      <c r="AF129" s="27" t="s">
        <v>2790</v>
      </c>
      <c r="AG129" s="13" t="s">
        <v>56</v>
      </c>
      <c r="AH129" s="333">
        <v>26373.5</v>
      </c>
      <c r="AI129" s="320"/>
    </row>
    <row r="130" ht="21.0" customHeight="1">
      <c r="A130" s="311">
        <v>400.0</v>
      </c>
      <c r="B130" s="12" t="s">
        <v>435</v>
      </c>
      <c r="C130" s="209"/>
      <c r="D130" s="209"/>
      <c r="E130" s="209"/>
      <c r="F130" s="316">
        <v>44936.0</v>
      </c>
      <c r="G130" s="343" t="s">
        <v>56</v>
      </c>
      <c r="H130" s="343"/>
      <c r="I130" s="343"/>
      <c r="J130" s="343"/>
      <c r="K130" s="343"/>
      <c r="L130" s="343"/>
      <c r="M130" s="315">
        <v>20.0</v>
      </c>
      <c r="N130" s="316"/>
      <c r="O130" s="316"/>
      <c r="P130" s="316"/>
      <c r="Q130" s="316"/>
      <c r="R130" s="316"/>
      <c r="S130" s="343" t="s">
        <v>56</v>
      </c>
      <c r="T130" s="229" t="s">
        <v>56</v>
      </c>
      <c r="U130" s="283" t="s">
        <v>2816</v>
      </c>
      <c r="V130" s="283">
        <v>19.0</v>
      </c>
      <c r="W130" s="343" t="s">
        <v>56</v>
      </c>
      <c r="X130" s="315"/>
      <c r="Y130" s="6" t="s">
        <v>641</v>
      </c>
      <c r="Z130" s="349" t="s">
        <v>1390</v>
      </c>
      <c r="AA130" s="323">
        <v>44886.0</v>
      </c>
      <c r="AB130" s="18">
        <v>44946.0</v>
      </c>
      <c r="AC130" s="27" t="s">
        <v>59</v>
      </c>
      <c r="AD130" s="319">
        <f t="shared" si="1"/>
        <v>8.571428571</v>
      </c>
      <c r="AE130" s="283">
        <f t="shared" si="3"/>
        <v>7.142857143</v>
      </c>
      <c r="AF130" s="27" t="s">
        <v>2790</v>
      </c>
      <c r="AG130" s="13" t="s">
        <v>56</v>
      </c>
      <c r="AH130" s="333">
        <f>11959.75+12500</f>
        <v>24459.75</v>
      </c>
    </row>
    <row r="131" ht="21.0" customHeight="1">
      <c r="A131" s="325">
        <v>401.0</v>
      </c>
      <c r="B131" s="12" t="s">
        <v>436</v>
      </c>
      <c r="C131" s="209"/>
      <c r="D131" s="209"/>
      <c r="E131" s="209"/>
      <c r="F131" s="316">
        <v>44932.0</v>
      </c>
      <c r="G131" s="343" t="s">
        <v>56</v>
      </c>
      <c r="H131" s="343"/>
      <c r="I131" s="343"/>
      <c r="J131" s="343"/>
      <c r="K131" s="343"/>
      <c r="L131" s="343"/>
      <c r="M131" s="315">
        <v>16.0</v>
      </c>
      <c r="N131" s="316"/>
      <c r="O131" s="316"/>
      <c r="P131" s="316"/>
      <c r="Q131" s="316"/>
      <c r="R131" s="316"/>
      <c r="S131" s="229" t="s">
        <v>56</v>
      </c>
      <c r="T131" s="229" t="s">
        <v>56</v>
      </c>
      <c r="U131" s="283" t="s">
        <v>2816</v>
      </c>
      <c r="V131" s="283">
        <v>14.0</v>
      </c>
      <c r="W131" s="229" t="s">
        <v>56</v>
      </c>
      <c r="X131" s="315">
        <v>4.0</v>
      </c>
      <c r="Y131" s="6" t="s">
        <v>641</v>
      </c>
      <c r="Z131" s="349" t="s">
        <v>715</v>
      </c>
      <c r="AA131" s="323">
        <v>44886.0</v>
      </c>
      <c r="AB131" s="18">
        <v>44939.0</v>
      </c>
      <c r="AC131" s="27" t="s">
        <v>59</v>
      </c>
      <c r="AD131" s="319">
        <f t="shared" si="1"/>
        <v>7.571428571</v>
      </c>
      <c r="AE131" s="283">
        <f t="shared" si="3"/>
        <v>6.571428571</v>
      </c>
      <c r="AF131" s="27" t="s">
        <v>2790</v>
      </c>
      <c r="AG131" s="13" t="s">
        <v>56</v>
      </c>
      <c r="AH131" s="333">
        <f>12717.97+12717</f>
        <v>25434.97</v>
      </c>
    </row>
    <row r="132" ht="21.0" customHeight="1">
      <c r="A132" s="325">
        <v>402.0</v>
      </c>
      <c r="B132" s="12" t="s">
        <v>437</v>
      </c>
      <c r="C132" s="209"/>
      <c r="D132" s="209"/>
      <c r="E132" s="209"/>
      <c r="F132" s="316">
        <v>44932.0</v>
      </c>
      <c r="G132" s="343" t="s">
        <v>56</v>
      </c>
      <c r="H132" s="343"/>
      <c r="I132" s="343"/>
      <c r="J132" s="343"/>
      <c r="K132" s="343"/>
      <c r="L132" s="343"/>
      <c r="M132" s="315">
        <v>21.0</v>
      </c>
      <c r="N132" s="316"/>
      <c r="O132" s="316"/>
      <c r="P132" s="316"/>
      <c r="Q132" s="316"/>
      <c r="R132" s="316"/>
      <c r="S132" s="229" t="s">
        <v>56</v>
      </c>
      <c r="T132" s="229" t="s">
        <v>56</v>
      </c>
      <c r="U132" s="283" t="s">
        <v>2777</v>
      </c>
      <c r="V132" s="283">
        <v>17.0</v>
      </c>
      <c r="W132" s="229" t="s">
        <v>56</v>
      </c>
      <c r="X132" s="315"/>
      <c r="Y132" s="6" t="s">
        <v>641</v>
      </c>
      <c r="Z132" s="349" t="s">
        <v>1396</v>
      </c>
      <c r="AA132" s="323">
        <v>44886.0</v>
      </c>
      <c r="AB132" s="18">
        <v>44939.0</v>
      </c>
      <c r="AC132" s="27" t="s">
        <v>59</v>
      </c>
      <c r="AD132" s="319">
        <f t="shared" si="1"/>
        <v>7.571428571</v>
      </c>
      <c r="AE132" s="283">
        <f t="shared" si="3"/>
        <v>6.571428571</v>
      </c>
      <c r="AF132" s="27" t="s">
        <v>2790</v>
      </c>
      <c r="AG132" s="13" t="s">
        <v>56</v>
      </c>
      <c r="AH132" s="333">
        <f>8770+8650</f>
        <v>17420</v>
      </c>
      <c r="AI132" s="320"/>
    </row>
    <row r="133" ht="21.0" customHeight="1">
      <c r="A133" s="311">
        <v>403.0</v>
      </c>
      <c r="B133" s="12" t="s">
        <v>438</v>
      </c>
      <c r="C133" s="209"/>
      <c r="D133" s="209"/>
      <c r="E133" s="209"/>
      <c r="F133" s="316">
        <v>44929.0</v>
      </c>
      <c r="G133" s="13" t="s">
        <v>56</v>
      </c>
      <c r="H133" s="13"/>
      <c r="I133" s="13"/>
      <c r="J133" s="13"/>
      <c r="K133" s="13"/>
      <c r="L133" s="13"/>
      <c r="M133" s="315">
        <v>4.0</v>
      </c>
      <c r="N133" s="316"/>
      <c r="O133" s="316"/>
      <c r="P133" s="316"/>
      <c r="Q133" s="316"/>
      <c r="R133" s="316"/>
      <c r="S133" s="13" t="s">
        <v>56</v>
      </c>
      <c r="T133" s="229" t="s">
        <v>56</v>
      </c>
      <c r="U133" s="283" t="s">
        <v>2777</v>
      </c>
      <c r="V133" s="283">
        <v>3.0</v>
      </c>
      <c r="W133" s="27" t="s">
        <v>56</v>
      </c>
      <c r="X133" s="315"/>
      <c r="Y133" s="6" t="s">
        <v>641</v>
      </c>
      <c r="Z133" s="349" t="s">
        <v>640</v>
      </c>
      <c r="AA133" s="323">
        <v>44886.0</v>
      </c>
      <c r="AB133" s="18">
        <v>44904.0</v>
      </c>
      <c r="AC133" s="27" t="s">
        <v>59</v>
      </c>
      <c r="AD133" s="319">
        <f t="shared" si="1"/>
        <v>2.571428571</v>
      </c>
      <c r="AE133" s="283">
        <f t="shared" si="3"/>
        <v>6.142857143</v>
      </c>
      <c r="AF133" s="27" t="s">
        <v>644</v>
      </c>
      <c r="AG133" s="13" t="s">
        <v>56</v>
      </c>
      <c r="AH133" s="333">
        <v>4204.63</v>
      </c>
    </row>
    <row r="134" ht="21.0" customHeight="1">
      <c r="A134" s="311">
        <v>404.0</v>
      </c>
      <c r="B134" s="12" t="s">
        <v>439</v>
      </c>
      <c r="C134" s="209"/>
      <c r="D134" s="209"/>
      <c r="E134" s="209"/>
      <c r="F134" s="316">
        <v>44916.0</v>
      </c>
      <c r="G134" s="13" t="s">
        <v>56</v>
      </c>
      <c r="H134" s="13"/>
      <c r="I134" s="13"/>
      <c r="J134" s="13"/>
      <c r="K134" s="13"/>
      <c r="L134" s="13"/>
      <c r="M134" s="315">
        <v>2.0</v>
      </c>
      <c r="N134" s="316"/>
      <c r="O134" s="316"/>
      <c r="P134" s="316"/>
      <c r="Q134" s="316"/>
      <c r="R134" s="316"/>
      <c r="S134" s="229" t="s">
        <v>56</v>
      </c>
      <c r="T134" s="229" t="s">
        <v>56</v>
      </c>
      <c r="U134" s="283" t="s">
        <v>2777</v>
      </c>
      <c r="V134" s="283">
        <v>2.0</v>
      </c>
      <c r="W134" s="27" t="s">
        <v>66</v>
      </c>
      <c r="X134" s="315"/>
      <c r="Y134" s="6" t="s">
        <v>641</v>
      </c>
      <c r="Z134" s="349" t="s">
        <v>1400</v>
      </c>
      <c r="AA134" s="323">
        <v>44887.0</v>
      </c>
      <c r="AB134" s="18">
        <v>44929.0</v>
      </c>
      <c r="AC134" s="27" t="s">
        <v>59</v>
      </c>
      <c r="AD134" s="319">
        <f t="shared" si="1"/>
        <v>6</v>
      </c>
      <c r="AE134" s="283">
        <f t="shared" si="3"/>
        <v>4.142857143</v>
      </c>
      <c r="AF134" s="27" t="s">
        <v>2790</v>
      </c>
      <c r="AG134" s="13" t="s">
        <v>56</v>
      </c>
      <c r="AH134" s="333"/>
      <c r="AI134" s="320"/>
    </row>
    <row r="135" ht="21.0" customHeight="1">
      <c r="A135" s="311">
        <v>405.0</v>
      </c>
      <c r="B135" s="12" t="s">
        <v>440</v>
      </c>
      <c r="C135" s="209"/>
      <c r="D135" s="209"/>
      <c r="E135" s="209"/>
      <c r="F135" s="316">
        <v>44918.0</v>
      </c>
      <c r="G135" s="13" t="s">
        <v>56</v>
      </c>
      <c r="H135" s="13"/>
      <c r="I135" s="13"/>
      <c r="J135" s="13"/>
      <c r="K135" s="13"/>
      <c r="L135" s="13"/>
      <c r="M135" s="315">
        <v>10.0</v>
      </c>
      <c r="N135" s="316"/>
      <c r="O135" s="316"/>
      <c r="P135" s="316"/>
      <c r="Q135" s="316"/>
      <c r="R135" s="316"/>
      <c r="S135" s="229" t="s">
        <v>56</v>
      </c>
      <c r="T135" s="229" t="s">
        <v>56</v>
      </c>
      <c r="U135" s="283" t="s">
        <v>2777</v>
      </c>
      <c r="V135" s="283">
        <v>8.0</v>
      </c>
      <c r="W135" s="27" t="s">
        <v>56</v>
      </c>
      <c r="X135" s="315"/>
      <c r="Y135" s="6" t="s">
        <v>641</v>
      </c>
      <c r="Z135" s="349" t="s">
        <v>1402</v>
      </c>
      <c r="AA135" s="323">
        <v>44887.0</v>
      </c>
      <c r="AB135" s="18">
        <v>44929.0</v>
      </c>
      <c r="AC135" s="27" t="s">
        <v>59</v>
      </c>
      <c r="AD135" s="319">
        <f t="shared" si="1"/>
        <v>6</v>
      </c>
      <c r="AE135" s="283">
        <f t="shared" si="3"/>
        <v>4.428571429</v>
      </c>
      <c r="AF135" s="27" t="s">
        <v>2790</v>
      </c>
      <c r="AG135" s="13" t="s">
        <v>56</v>
      </c>
      <c r="AH135" s="333">
        <f>5630.01+4150</f>
        <v>9780.01</v>
      </c>
      <c r="AI135" s="320"/>
    </row>
    <row r="136" ht="21.0" customHeight="1">
      <c r="A136" s="311">
        <v>406.0</v>
      </c>
      <c r="B136" s="12" t="s">
        <v>441</v>
      </c>
      <c r="C136" s="209"/>
      <c r="D136" s="209"/>
      <c r="E136" s="209"/>
      <c r="F136" s="316">
        <v>44911.0</v>
      </c>
      <c r="G136" s="13" t="s">
        <v>56</v>
      </c>
      <c r="H136" s="13"/>
      <c r="I136" s="13"/>
      <c r="J136" s="13"/>
      <c r="K136" s="13"/>
      <c r="L136" s="13"/>
      <c r="M136" s="315">
        <v>35.0</v>
      </c>
      <c r="N136" s="316"/>
      <c r="O136" s="316"/>
      <c r="P136" s="316"/>
      <c r="Q136" s="316"/>
      <c r="R136" s="316"/>
      <c r="S136" s="13" t="s">
        <v>56</v>
      </c>
      <c r="T136" s="229" t="s">
        <v>56</v>
      </c>
      <c r="U136" s="283" t="s">
        <v>2921</v>
      </c>
      <c r="V136" s="283">
        <v>27.0</v>
      </c>
      <c r="W136" s="27" t="s">
        <v>56</v>
      </c>
      <c r="X136" s="315"/>
      <c r="Y136" s="6" t="s">
        <v>641</v>
      </c>
      <c r="Z136" s="349" t="s">
        <v>1405</v>
      </c>
      <c r="AA136" s="323">
        <v>44888.0</v>
      </c>
      <c r="AB136" s="18">
        <v>44907.0</v>
      </c>
      <c r="AC136" s="27" t="s">
        <v>59</v>
      </c>
      <c r="AD136" s="319">
        <f t="shared" si="1"/>
        <v>2.714285714</v>
      </c>
      <c r="AE136" s="283">
        <f t="shared" si="3"/>
        <v>3.285714286</v>
      </c>
      <c r="AF136" s="27" t="s">
        <v>2790</v>
      </c>
      <c r="AG136" s="13" t="s">
        <v>56</v>
      </c>
      <c r="AH136" s="333"/>
    </row>
    <row r="137" ht="21.0" customHeight="1">
      <c r="A137" s="311">
        <v>407.0</v>
      </c>
      <c r="B137" s="12" t="s">
        <v>442</v>
      </c>
      <c r="C137" s="209"/>
      <c r="D137" s="209"/>
      <c r="E137" s="209"/>
      <c r="F137" s="314"/>
      <c r="G137" s="13" t="s">
        <v>28</v>
      </c>
      <c r="H137" s="13"/>
      <c r="I137" s="13"/>
      <c r="J137" s="13"/>
      <c r="K137" s="13"/>
      <c r="L137" s="13"/>
      <c r="M137" s="315">
        <v>24.0</v>
      </c>
      <c r="N137" s="316"/>
      <c r="O137" s="316"/>
      <c r="P137" s="316"/>
      <c r="Q137" s="316"/>
      <c r="R137" s="316"/>
      <c r="S137" s="13" t="s">
        <v>86</v>
      </c>
      <c r="T137" s="229" t="s">
        <v>86</v>
      </c>
      <c r="U137" s="283"/>
      <c r="V137" s="283">
        <v>0.0</v>
      </c>
      <c r="W137" s="27" t="s">
        <v>86</v>
      </c>
      <c r="X137" s="315">
        <v>0.0</v>
      </c>
      <c r="Y137" s="6" t="s">
        <v>641</v>
      </c>
      <c r="Z137" s="349" t="s">
        <v>1407</v>
      </c>
      <c r="AA137" s="323">
        <v>44890.0</v>
      </c>
      <c r="AB137" s="18">
        <v>45291.0</v>
      </c>
      <c r="AC137" s="27" t="s">
        <v>2881</v>
      </c>
      <c r="AD137" s="319">
        <f t="shared" si="1"/>
        <v>57.28571429</v>
      </c>
      <c r="AE137" s="283">
        <f t="shared" si="3"/>
        <v>0</v>
      </c>
      <c r="AF137" s="27"/>
      <c r="AG137" s="13"/>
      <c r="AH137" s="333"/>
      <c r="AI137" s="320"/>
    </row>
    <row r="138" ht="21.0" customHeight="1">
      <c r="A138" s="311">
        <v>408.0</v>
      </c>
      <c r="B138" s="12" t="s">
        <v>443</v>
      </c>
      <c r="C138" s="209"/>
      <c r="D138" s="209"/>
      <c r="E138" s="209"/>
      <c r="F138" s="316">
        <v>44938.0</v>
      </c>
      <c r="G138" s="343" t="s">
        <v>56</v>
      </c>
      <c r="H138" s="343"/>
      <c r="I138" s="343"/>
      <c r="J138" s="343"/>
      <c r="K138" s="343"/>
      <c r="L138" s="343"/>
      <c r="M138" s="315">
        <v>8.0</v>
      </c>
      <c r="N138" s="316"/>
      <c r="O138" s="316"/>
      <c r="P138" s="316"/>
      <c r="Q138" s="316"/>
      <c r="R138" s="316"/>
      <c r="S138" s="229" t="s">
        <v>56</v>
      </c>
      <c r="T138" s="229" t="s">
        <v>56</v>
      </c>
      <c r="U138" s="283" t="s">
        <v>2767</v>
      </c>
      <c r="V138" s="283">
        <v>9.0</v>
      </c>
      <c r="W138" s="343" t="s">
        <v>56</v>
      </c>
      <c r="X138" s="315"/>
      <c r="Y138" s="6" t="s">
        <v>641</v>
      </c>
      <c r="Z138" s="349" t="s">
        <v>1410</v>
      </c>
      <c r="AA138" s="323">
        <v>44895.0</v>
      </c>
      <c r="AB138" s="18">
        <v>44943.0</v>
      </c>
      <c r="AC138" s="27" t="s">
        <v>59</v>
      </c>
      <c r="AD138" s="319">
        <f t="shared" si="1"/>
        <v>6.857142857</v>
      </c>
      <c r="AE138" s="283">
        <f t="shared" si="3"/>
        <v>6.142857143</v>
      </c>
      <c r="AF138" s="27" t="s">
        <v>2790</v>
      </c>
      <c r="AG138" s="13" t="s">
        <v>56</v>
      </c>
      <c r="AH138" s="333">
        <f>6630.99+6630.99</f>
        <v>13261.98</v>
      </c>
      <c r="AI138" s="320"/>
    </row>
    <row r="139" ht="21.0" customHeight="1">
      <c r="A139" s="311">
        <v>409.0</v>
      </c>
      <c r="B139" s="12" t="s">
        <v>447</v>
      </c>
      <c r="C139" s="209"/>
      <c r="D139" s="209"/>
      <c r="E139" s="209"/>
      <c r="F139" s="316">
        <v>44935.0</v>
      </c>
      <c r="G139" s="343" t="s">
        <v>56</v>
      </c>
      <c r="H139" s="343"/>
      <c r="I139" s="343"/>
      <c r="J139" s="343"/>
      <c r="K139" s="343"/>
      <c r="L139" s="343"/>
      <c r="M139" s="315">
        <v>6.0</v>
      </c>
      <c r="N139" s="316"/>
      <c r="O139" s="316"/>
      <c r="P139" s="316"/>
      <c r="Q139" s="316"/>
      <c r="R139" s="316"/>
      <c r="S139" s="343" t="s">
        <v>56</v>
      </c>
      <c r="T139" s="229" t="s">
        <v>56</v>
      </c>
      <c r="U139" s="283" t="s">
        <v>2777</v>
      </c>
      <c r="V139" s="283">
        <v>5.0</v>
      </c>
      <c r="W139" s="27" t="s">
        <v>56</v>
      </c>
      <c r="X139" s="315"/>
      <c r="Y139" s="6" t="s">
        <v>641</v>
      </c>
      <c r="Z139" s="349" t="s">
        <v>1413</v>
      </c>
      <c r="AA139" s="323">
        <v>44895.0</v>
      </c>
      <c r="AB139" s="18">
        <v>44950.0</v>
      </c>
      <c r="AC139" s="27" t="s">
        <v>59</v>
      </c>
      <c r="AD139" s="319">
        <f t="shared" si="1"/>
        <v>7.857142857</v>
      </c>
      <c r="AE139" s="283">
        <f t="shared" si="3"/>
        <v>5.714285714</v>
      </c>
      <c r="AF139" s="27" t="s">
        <v>2790</v>
      </c>
      <c r="AG139" s="13" t="s">
        <v>56</v>
      </c>
      <c r="AH139" s="333">
        <f>6234.48+6240</f>
        <v>12474.48</v>
      </c>
      <c r="AI139" s="320"/>
    </row>
    <row r="140" ht="21.0" customHeight="1">
      <c r="A140" s="311">
        <v>410.0</v>
      </c>
      <c r="B140" s="12" t="s">
        <v>420</v>
      </c>
      <c r="C140" s="209"/>
      <c r="D140" s="209"/>
      <c r="E140" s="209"/>
      <c r="F140" s="314">
        <v>44945.0</v>
      </c>
      <c r="G140" s="13" t="s">
        <v>78</v>
      </c>
      <c r="H140" s="13"/>
      <c r="I140" s="13"/>
      <c r="J140" s="13"/>
      <c r="K140" s="13"/>
      <c r="L140" s="13"/>
      <c r="M140" s="315">
        <v>0.0</v>
      </c>
      <c r="N140" s="316"/>
      <c r="O140" s="316"/>
      <c r="P140" s="316"/>
      <c r="Q140" s="316"/>
      <c r="R140" s="316"/>
      <c r="S140" s="13" t="s">
        <v>86</v>
      </c>
      <c r="T140" s="229" t="s">
        <v>86</v>
      </c>
      <c r="U140" s="283" t="s">
        <v>2924</v>
      </c>
      <c r="V140" s="283">
        <v>0.0</v>
      </c>
      <c r="W140" s="27" t="s">
        <v>56</v>
      </c>
      <c r="X140" s="315"/>
      <c r="Y140" s="6" t="s">
        <v>641</v>
      </c>
      <c r="Z140" s="349" t="s">
        <v>1354</v>
      </c>
      <c r="AA140" s="323">
        <v>44897.0</v>
      </c>
      <c r="AB140" s="18">
        <v>44933.0</v>
      </c>
      <c r="AC140" s="27" t="s">
        <v>2881</v>
      </c>
      <c r="AD140" s="319">
        <f t="shared" si="1"/>
        <v>5.142857143</v>
      </c>
      <c r="AE140" s="283">
        <f t="shared" si="3"/>
        <v>6.857142857</v>
      </c>
      <c r="AF140" s="27" t="s">
        <v>2790</v>
      </c>
      <c r="AG140" s="13" t="s">
        <v>56</v>
      </c>
      <c r="AH140" s="333"/>
    </row>
    <row r="141" ht="21.0" customHeight="1">
      <c r="A141" s="311">
        <v>411.0</v>
      </c>
      <c r="B141" s="12" t="s">
        <v>448</v>
      </c>
      <c r="C141" s="209"/>
      <c r="D141" s="209"/>
      <c r="E141" s="209"/>
      <c r="F141" s="316">
        <v>44939.0</v>
      </c>
      <c r="G141" s="13" t="s">
        <v>56</v>
      </c>
      <c r="H141" s="13"/>
      <c r="I141" s="13"/>
      <c r="J141" s="13"/>
      <c r="K141" s="13"/>
      <c r="L141" s="13"/>
      <c r="M141" s="315">
        <v>12.0</v>
      </c>
      <c r="N141" s="316"/>
      <c r="O141" s="316"/>
      <c r="P141" s="316"/>
      <c r="Q141" s="316"/>
      <c r="R141" s="316"/>
      <c r="S141" s="343" t="s">
        <v>56</v>
      </c>
      <c r="T141" s="229" t="s">
        <v>56</v>
      </c>
      <c r="U141" s="283" t="s">
        <v>2784</v>
      </c>
      <c r="V141" s="283">
        <v>9.0</v>
      </c>
      <c r="W141" s="343" t="s">
        <v>56</v>
      </c>
      <c r="X141" s="315">
        <v>1.0</v>
      </c>
      <c r="Y141" s="6" t="s">
        <v>641</v>
      </c>
      <c r="Z141" s="349" t="s">
        <v>1417</v>
      </c>
      <c r="AA141" s="323">
        <v>44898.0</v>
      </c>
      <c r="AB141" s="18">
        <v>44980.0</v>
      </c>
      <c r="AC141" s="27" t="s">
        <v>59</v>
      </c>
      <c r="AD141" s="319">
        <f t="shared" si="1"/>
        <v>11.71428571</v>
      </c>
      <c r="AE141" s="283">
        <f t="shared" si="3"/>
        <v>5.857142857</v>
      </c>
      <c r="AF141" s="27" t="s">
        <v>2790</v>
      </c>
      <c r="AG141" s="13" t="s">
        <v>56</v>
      </c>
      <c r="AH141" s="333">
        <f>7371.26+7371</f>
        <v>14742.26</v>
      </c>
    </row>
    <row r="142" ht="21.0" customHeight="1">
      <c r="A142" s="311">
        <v>412.0</v>
      </c>
      <c r="B142" s="12" t="s">
        <v>449</v>
      </c>
      <c r="C142" s="209"/>
      <c r="D142" s="209"/>
      <c r="E142" s="209"/>
      <c r="F142" s="316">
        <v>44937.0</v>
      </c>
      <c r="G142" s="13" t="s">
        <v>56</v>
      </c>
      <c r="H142" s="13"/>
      <c r="I142" s="13"/>
      <c r="J142" s="13"/>
      <c r="K142" s="13"/>
      <c r="L142" s="13"/>
      <c r="M142" s="315">
        <v>6.0</v>
      </c>
      <c r="N142" s="316"/>
      <c r="O142" s="316"/>
      <c r="P142" s="316"/>
      <c r="Q142" s="316"/>
      <c r="R142" s="316"/>
      <c r="S142" s="343" t="s">
        <v>56</v>
      </c>
      <c r="T142" s="229" t="s">
        <v>56</v>
      </c>
      <c r="U142" s="283" t="s">
        <v>2769</v>
      </c>
      <c r="V142" s="283">
        <v>3.0</v>
      </c>
      <c r="W142" s="27" t="s">
        <v>66</v>
      </c>
      <c r="X142" s="315"/>
      <c r="Y142" s="6" t="s">
        <v>641</v>
      </c>
      <c r="Z142" s="349" t="s">
        <v>1420</v>
      </c>
      <c r="AA142" s="323">
        <v>44898.0</v>
      </c>
      <c r="AB142" s="18">
        <v>44980.0</v>
      </c>
      <c r="AC142" s="27" t="s">
        <v>59</v>
      </c>
      <c r="AD142" s="319">
        <f t="shared" si="1"/>
        <v>11.71428571</v>
      </c>
      <c r="AE142" s="283">
        <f t="shared" si="3"/>
        <v>5.571428571</v>
      </c>
      <c r="AF142" s="27" t="s">
        <v>2790</v>
      </c>
      <c r="AG142" s="13" t="s">
        <v>56</v>
      </c>
      <c r="AH142" s="333">
        <f>4151.75+4152</f>
        <v>8303.75</v>
      </c>
    </row>
    <row r="143" ht="21.0" customHeight="1">
      <c r="A143" s="311">
        <v>413.0</v>
      </c>
      <c r="B143" s="12" t="s">
        <v>450</v>
      </c>
      <c r="C143" s="209"/>
      <c r="D143" s="209"/>
      <c r="E143" s="209"/>
      <c r="F143" s="316">
        <v>44925.0</v>
      </c>
      <c r="G143" s="343" t="s">
        <v>56</v>
      </c>
      <c r="H143" s="343"/>
      <c r="I143" s="343"/>
      <c r="J143" s="343"/>
      <c r="K143" s="343"/>
      <c r="L143" s="343"/>
      <c r="M143" s="315">
        <v>4.0</v>
      </c>
      <c r="N143" s="316"/>
      <c r="O143" s="316"/>
      <c r="P143" s="316"/>
      <c r="Q143" s="316"/>
      <c r="R143" s="316"/>
      <c r="S143" s="229" t="s">
        <v>56</v>
      </c>
      <c r="T143" s="229" t="s">
        <v>56</v>
      </c>
      <c r="U143" s="283" t="s">
        <v>2789</v>
      </c>
      <c r="V143" s="283">
        <v>2.0</v>
      </c>
      <c r="W143" s="27" t="s">
        <v>86</v>
      </c>
      <c r="X143" s="315"/>
      <c r="Y143" s="6" t="s">
        <v>641</v>
      </c>
      <c r="Z143" s="349" t="s">
        <v>1423</v>
      </c>
      <c r="AA143" s="323">
        <v>44908.0</v>
      </c>
      <c r="AB143" s="18">
        <v>44929.0</v>
      </c>
      <c r="AC143" s="27" t="s">
        <v>59</v>
      </c>
      <c r="AD143" s="319">
        <f t="shared" si="1"/>
        <v>3</v>
      </c>
      <c r="AE143" s="283">
        <f t="shared" si="3"/>
        <v>2.428571429</v>
      </c>
      <c r="AF143" s="27" t="s">
        <v>2790</v>
      </c>
      <c r="AG143" s="13" t="s">
        <v>56</v>
      </c>
      <c r="AH143" s="333">
        <v>3233.45</v>
      </c>
      <c r="AI143" s="320"/>
    </row>
    <row r="144" ht="15.75" customHeight="1">
      <c r="A144" s="325">
        <v>414.0</v>
      </c>
      <c r="B144" s="12" t="s">
        <v>451</v>
      </c>
      <c r="C144" s="209"/>
      <c r="D144" s="209"/>
      <c r="E144" s="209"/>
      <c r="F144" s="316">
        <v>45062.0</v>
      </c>
      <c r="G144" s="343" t="s">
        <v>56</v>
      </c>
      <c r="H144" s="343"/>
      <c r="I144" s="343"/>
      <c r="J144" s="343"/>
      <c r="K144" s="343"/>
      <c r="L144" s="343"/>
      <c r="M144" s="315">
        <v>52.0</v>
      </c>
      <c r="N144" s="316"/>
      <c r="O144" s="316"/>
      <c r="P144" s="316"/>
      <c r="Q144" s="316"/>
      <c r="R144" s="316"/>
      <c r="S144" s="343" t="s">
        <v>56</v>
      </c>
      <c r="T144" s="229" t="s">
        <v>57</v>
      </c>
      <c r="U144" s="283" t="s">
        <v>2777</v>
      </c>
      <c r="V144" s="283">
        <v>37.0</v>
      </c>
      <c r="W144" s="27" t="s">
        <v>56</v>
      </c>
      <c r="X144" s="315">
        <v>10.0</v>
      </c>
      <c r="Y144" s="6" t="s">
        <v>641</v>
      </c>
      <c r="Z144" s="349" t="s">
        <v>1227</v>
      </c>
      <c r="AA144" s="323">
        <v>44909.0</v>
      </c>
      <c r="AB144" s="18">
        <v>45065.0</v>
      </c>
      <c r="AC144" s="27" t="s">
        <v>59</v>
      </c>
      <c r="AD144" s="319">
        <f t="shared" si="1"/>
        <v>22.28571429</v>
      </c>
      <c r="AE144" s="283">
        <f t="shared" si="3"/>
        <v>21.85714286</v>
      </c>
      <c r="AF144" s="27" t="s">
        <v>2790</v>
      </c>
      <c r="AG144" s="13" t="s">
        <v>56</v>
      </c>
      <c r="AH144" s="333">
        <f>37798.79+37800</f>
        <v>75598.79</v>
      </c>
    </row>
    <row r="145" ht="21.0" customHeight="1">
      <c r="A145" s="311">
        <v>415.0</v>
      </c>
      <c r="B145" s="12" t="s">
        <v>452</v>
      </c>
      <c r="C145" s="209"/>
      <c r="D145" s="209"/>
      <c r="E145" s="209"/>
      <c r="F145" s="364">
        <v>44942.0</v>
      </c>
      <c r="G145" s="13" t="s">
        <v>56</v>
      </c>
      <c r="H145" s="13"/>
      <c r="I145" s="13"/>
      <c r="J145" s="13"/>
      <c r="K145" s="13"/>
      <c r="L145" s="13"/>
      <c r="M145" s="315">
        <v>2.0</v>
      </c>
      <c r="N145" s="316"/>
      <c r="O145" s="316"/>
      <c r="P145" s="316"/>
      <c r="Q145" s="316"/>
      <c r="R145" s="316"/>
      <c r="S145" s="343" t="s">
        <v>56</v>
      </c>
      <c r="T145" s="229" t="s">
        <v>56</v>
      </c>
      <c r="U145" s="283" t="s">
        <v>2767</v>
      </c>
      <c r="V145" s="283">
        <v>1.0</v>
      </c>
      <c r="W145" s="27" t="s">
        <v>86</v>
      </c>
      <c r="X145" s="315">
        <v>0.0</v>
      </c>
      <c r="Y145" s="6" t="s">
        <v>641</v>
      </c>
      <c r="Z145" s="349" t="s">
        <v>675</v>
      </c>
      <c r="AA145" s="323">
        <v>44909.0</v>
      </c>
      <c r="AB145" s="18">
        <v>44933.0</v>
      </c>
      <c r="AC145" s="27" t="s">
        <v>32</v>
      </c>
      <c r="AD145" s="319">
        <f t="shared" si="1"/>
        <v>3.428571429</v>
      </c>
      <c r="AE145" s="283">
        <f t="shared" si="3"/>
        <v>4.714285714</v>
      </c>
      <c r="AF145" s="27"/>
      <c r="AG145" s="13" t="s">
        <v>56</v>
      </c>
      <c r="AH145" s="333"/>
      <c r="AI145" s="320"/>
    </row>
    <row r="146" ht="21.0" customHeight="1">
      <c r="A146" s="311">
        <v>416.0</v>
      </c>
      <c r="B146" s="12" t="s">
        <v>452</v>
      </c>
      <c r="C146" s="209"/>
      <c r="D146" s="209"/>
      <c r="E146" s="209"/>
      <c r="F146" s="316">
        <v>44939.0</v>
      </c>
      <c r="G146" s="13" t="s">
        <v>78</v>
      </c>
      <c r="H146" s="13"/>
      <c r="I146" s="13"/>
      <c r="J146" s="13"/>
      <c r="K146" s="13"/>
      <c r="L146" s="13"/>
      <c r="M146" s="315">
        <v>0.0</v>
      </c>
      <c r="N146" s="316"/>
      <c r="O146" s="316"/>
      <c r="P146" s="316"/>
      <c r="Q146" s="316"/>
      <c r="R146" s="316"/>
      <c r="S146" s="229" t="s">
        <v>56</v>
      </c>
      <c r="T146" s="229" t="s">
        <v>57</v>
      </c>
      <c r="U146" s="283" t="s">
        <v>2789</v>
      </c>
      <c r="V146" s="283">
        <v>1.0</v>
      </c>
      <c r="W146" s="343" t="s">
        <v>56</v>
      </c>
      <c r="X146" s="315">
        <v>1.0</v>
      </c>
      <c r="Y146" s="6" t="s">
        <v>641</v>
      </c>
      <c r="Z146" s="349" t="s">
        <v>675</v>
      </c>
      <c r="AA146" s="323">
        <v>44909.0</v>
      </c>
      <c r="AB146" s="18">
        <v>44933.0</v>
      </c>
      <c r="AC146" s="27" t="s">
        <v>32</v>
      </c>
      <c r="AD146" s="319">
        <f t="shared" si="1"/>
        <v>3.428571429</v>
      </c>
      <c r="AE146" s="283">
        <f t="shared" si="3"/>
        <v>4.285714286</v>
      </c>
      <c r="AF146" s="27"/>
      <c r="AG146" s="13" t="s">
        <v>56</v>
      </c>
      <c r="AH146" s="333"/>
      <c r="AI146" s="320"/>
    </row>
    <row r="147" ht="21.0" customHeight="1">
      <c r="A147" s="311">
        <v>417.0</v>
      </c>
      <c r="B147" s="12" t="s">
        <v>261</v>
      </c>
      <c r="C147" s="209"/>
      <c r="D147" s="209"/>
      <c r="E147" s="209"/>
      <c r="F147" s="316">
        <v>44937.0</v>
      </c>
      <c r="G147" s="13" t="s">
        <v>78</v>
      </c>
      <c r="H147" s="13"/>
      <c r="I147" s="13"/>
      <c r="J147" s="13"/>
      <c r="K147" s="13"/>
      <c r="L147" s="13"/>
      <c r="M147" s="315"/>
      <c r="N147" s="316"/>
      <c r="O147" s="316"/>
      <c r="P147" s="316"/>
      <c r="Q147" s="316"/>
      <c r="R147" s="316"/>
      <c r="S147" s="229" t="s">
        <v>56</v>
      </c>
      <c r="T147" s="229" t="s">
        <v>56</v>
      </c>
      <c r="U147" s="283"/>
      <c r="V147" s="283"/>
      <c r="W147" s="27" t="s">
        <v>86</v>
      </c>
      <c r="X147" s="315"/>
      <c r="Y147" s="6" t="s">
        <v>641</v>
      </c>
      <c r="Z147" s="349" t="s">
        <v>1178</v>
      </c>
      <c r="AA147" s="323">
        <v>44910.0</v>
      </c>
      <c r="AB147" s="18">
        <v>44933.0</v>
      </c>
      <c r="AC147" s="27" t="s">
        <v>2881</v>
      </c>
      <c r="AD147" s="319">
        <f t="shared" si="1"/>
        <v>3.285714286</v>
      </c>
      <c r="AE147" s="283">
        <f t="shared" si="3"/>
        <v>3.857142857</v>
      </c>
      <c r="AF147" s="27" t="s">
        <v>2790</v>
      </c>
      <c r="AG147" s="13" t="s">
        <v>56</v>
      </c>
      <c r="AH147" s="333"/>
      <c r="AI147" s="320"/>
    </row>
    <row r="148" ht="21.0" customHeight="1">
      <c r="A148" s="311">
        <v>418.0</v>
      </c>
      <c r="B148" s="12" t="s">
        <v>454</v>
      </c>
      <c r="C148" s="209"/>
      <c r="D148" s="209"/>
      <c r="E148" s="209"/>
      <c r="F148" s="364">
        <v>44925.0</v>
      </c>
      <c r="G148" s="343" t="s">
        <v>56</v>
      </c>
      <c r="H148" s="343"/>
      <c r="I148" s="343"/>
      <c r="J148" s="343"/>
      <c r="K148" s="343"/>
      <c r="L148" s="343"/>
      <c r="M148" s="315">
        <v>1.0</v>
      </c>
      <c r="N148" s="316"/>
      <c r="O148" s="316"/>
      <c r="P148" s="316"/>
      <c r="Q148" s="316"/>
      <c r="R148" s="316"/>
      <c r="S148" s="229" t="s">
        <v>86</v>
      </c>
      <c r="T148" s="229" t="s">
        <v>86</v>
      </c>
      <c r="U148" s="283"/>
      <c r="V148" s="283"/>
      <c r="W148" s="27" t="s">
        <v>86</v>
      </c>
      <c r="X148" s="315"/>
      <c r="Y148" s="6" t="s">
        <v>641</v>
      </c>
      <c r="Z148" s="349" t="s">
        <v>1429</v>
      </c>
      <c r="AA148" s="323">
        <v>44910.0</v>
      </c>
      <c r="AB148" s="18">
        <v>44932.0</v>
      </c>
      <c r="AC148" s="27" t="s">
        <v>79</v>
      </c>
      <c r="AD148" s="319">
        <f t="shared" si="1"/>
        <v>3.142857143</v>
      </c>
      <c r="AE148" s="283">
        <f t="shared" si="3"/>
        <v>2.142857143</v>
      </c>
      <c r="AF148" s="27"/>
      <c r="AG148" s="13" t="s">
        <v>56</v>
      </c>
      <c r="AH148" s="333"/>
      <c r="AI148" s="320"/>
    </row>
    <row r="149" ht="21.0" customHeight="1">
      <c r="A149" s="311">
        <v>419.0</v>
      </c>
      <c r="B149" s="12" t="s">
        <v>439</v>
      </c>
      <c r="C149" s="209"/>
      <c r="D149" s="209"/>
      <c r="E149" s="209"/>
      <c r="F149" s="316">
        <v>44935.0</v>
      </c>
      <c r="G149" s="13" t="s">
        <v>78</v>
      </c>
      <c r="H149" s="13"/>
      <c r="I149" s="13"/>
      <c r="J149" s="13"/>
      <c r="K149" s="13"/>
      <c r="L149" s="13"/>
      <c r="M149" s="315"/>
      <c r="N149" s="316"/>
      <c r="O149" s="316"/>
      <c r="P149" s="316"/>
      <c r="Q149" s="316"/>
      <c r="R149" s="316"/>
      <c r="S149" s="229" t="s">
        <v>56</v>
      </c>
      <c r="T149" s="229" t="s">
        <v>56</v>
      </c>
      <c r="U149" s="283" t="s">
        <v>2777</v>
      </c>
      <c r="V149" s="283">
        <v>2.0</v>
      </c>
      <c r="W149" s="343" t="s">
        <v>56</v>
      </c>
      <c r="X149" s="315">
        <v>2.0</v>
      </c>
      <c r="Y149" s="6" t="s">
        <v>641</v>
      </c>
      <c r="Z149" s="349" t="s">
        <v>1400</v>
      </c>
      <c r="AA149" s="323">
        <v>44918.0</v>
      </c>
      <c r="AB149" s="18">
        <v>44953.0</v>
      </c>
      <c r="AC149" s="27" t="s">
        <v>59</v>
      </c>
      <c r="AD149" s="319">
        <f t="shared" si="1"/>
        <v>5</v>
      </c>
      <c r="AE149" s="283">
        <f t="shared" si="3"/>
        <v>2.428571429</v>
      </c>
      <c r="AF149" s="27" t="s">
        <v>1305</v>
      </c>
      <c r="AG149" s="13" t="s">
        <v>56</v>
      </c>
      <c r="AH149" s="333"/>
    </row>
    <row r="150" ht="21.0" customHeight="1">
      <c r="A150" s="311">
        <v>420.0</v>
      </c>
      <c r="B150" s="12" t="s">
        <v>33</v>
      </c>
      <c r="C150" s="209"/>
      <c r="D150" s="209"/>
      <c r="E150" s="209"/>
      <c r="F150" s="316">
        <v>44935.0</v>
      </c>
      <c r="G150" s="343" t="s">
        <v>56</v>
      </c>
      <c r="H150" s="343"/>
      <c r="I150" s="343"/>
      <c r="J150" s="343"/>
      <c r="K150" s="343"/>
      <c r="L150" s="343"/>
      <c r="M150" s="315">
        <v>3.0</v>
      </c>
      <c r="N150" s="316"/>
      <c r="O150" s="316"/>
      <c r="P150" s="316"/>
      <c r="Q150" s="316"/>
      <c r="R150" s="316"/>
      <c r="S150" s="229" t="s">
        <v>86</v>
      </c>
      <c r="T150" s="229" t="s">
        <v>86</v>
      </c>
      <c r="U150" s="283" t="s">
        <v>2880</v>
      </c>
      <c r="V150" s="283">
        <v>0.0</v>
      </c>
      <c r="W150" s="27" t="s">
        <v>86</v>
      </c>
      <c r="X150" s="315">
        <v>0.0</v>
      </c>
      <c r="Y150" s="6" t="s">
        <v>641</v>
      </c>
      <c r="Z150" s="349" t="s">
        <v>675</v>
      </c>
      <c r="AA150" s="323">
        <v>44923.0</v>
      </c>
      <c r="AB150" s="18">
        <v>44930.0</v>
      </c>
      <c r="AC150" s="27" t="s">
        <v>59</v>
      </c>
      <c r="AD150" s="319">
        <f t="shared" si="1"/>
        <v>1</v>
      </c>
      <c r="AE150" s="283">
        <f t="shared" si="3"/>
        <v>1.714285714</v>
      </c>
      <c r="AF150" s="27" t="s">
        <v>2790</v>
      </c>
      <c r="AG150" s="13" t="s">
        <v>56</v>
      </c>
      <c r="AH150" s="333"/>
      <c r="AI150" s="320"/>
    </row>
    <row r="151" ht="21.0" customHeight="1">
      <c r="A151" s="311">
        <v>421.0</v>
      </c>
      <c r="B151" s="12" t="s">
        <v>457</v>
      </c>
      <c r="C151" s="209"/>
      <c r="D151" s="209"/>
      <c r="E151" s="209"/>
      <c r="F151" s="316">
        <v>44964.0</v>
      </c>
      <c r="G151" s="13" t="s">
        <v>56</v>
      </c>
      <c r="H151" s="13"/>
      <c r="I151" s="13"/>
      <c r="J151" s="13"/>
      <c r="K151" s="13"/>
      <c r="L151" s="13"/>
      <c r="M151" s="315">
        <v>2.0</v>
      </c>
      <c r="N151" s="316"/>
      <c r="O151" s="316"/>
      <c r="P151" s="316"/>
      <c r="Q151" s="316"/>
      <c r="R151" s="316"/>
      <c r="S151" s="343" t="s">
        <v>56</v>
      </c>
      <c r="T151" s="229" t="s">
        <v>57</v>
      </c>
      <c r="U151" s="283" t="s">
        <v>2777</v>
      </c>
      <c r="V151" s="283">
        <v>2.0</v>
      </c>
      <c r="W151" s="343" t="s">
        <v>56</v>
      </c>
      <c r="X151" s="315">
        <v>1.0</v>
      </c>
      <c r="Y151" s="6" t="s">
        <v>641</v>
      </c>
      <c r="Z151" s="349" t="s">
        <v>662</v>
      </c>
      <c r="AA151" s="323">
        <v>44923.0</v>
      </c>
      <c r="AB151" s="18">
        <v>44949.0</v>
      </c>
      <c r="AC151" s="27" t="s">
        <v>59</v>
      </c>
      <c r="AD151" s="319">
        <f t="shared" si="1"/>
        <v>3.714285714</v>
      </c>
      <c r="AE151" s="283">
        <f t="shared" si="3"/>
        <v>5.857142857</v>
      </c>
      <c r="AF151" s="27" t="s">
        <v>2790</v>
      </c>
      <c r="AG151" s="13" t="s">
        <v>56</v>
      </c>
      <c r="AH151" s="333"/>
    </row>
    <row r="152" ht="21.0" customHeight="1">
      <c r="A152" s="311">
        <v>422.0</v>
      </c>
      <c r="B152" s="12" t="s">
        <v>428</v>
      </c>
      <c r="C152" s="209"/>
      <c r="D152" s="209"/>
      <c r="E152" s="209"/>
      <c r="F152" s="316">
        <v>44959.0</v>
      </c>
      <c r="G152" s="13" t="s">
        <v>56</v>
      </c>
      <c r="H152" s="13"/>
      <c r="I152" s="13"/>
      <c r="J152" s="13"/>
      <c r="K152" s="13"/>
      <c r="L152" s="13"/>
      <c r="M152" s="315">
        <v>2.0</v>
      </c>
      <c r="N152" s="316"/>
      <c r="O152" s="316"/>
      <c r="P152" s="316"/>
      <c r="Q152" s="316"/>
      <c r="R152" s="316"/>
      <c r="S152" s="343" t="s">
        <v>56</v>
      </c>
      <c r="T152" s="229" t="s">
        <v>56</v>
      </c>
      <c r="U152" s="283" t="s">
        <v>2777</v>
      </c>
      <c r="V152" s="283">
        <v>1.0</v>
      </c>
      <c r="W152" s="343" t="s">
        <v>56</v>
      </c>
      <c r="X152" s="315">
        <v>1.0</v>
      </c>
      <c r="Y152" s="6" t="s">
        <v>641</v>
      </c>
      <c r="Z152" s="349" t="s">
        <v>845</v>
      </c>
      <c r="AA152" s="323">
        <v>44923.0</v>
      </c>
      <c r="AB152" s="18">
        <v>44950.0</v>
      </c>
      <c r="AC152" s="27" t="s">
        <v>59</v>
      </c>
      <c r="AD152" s="319">
        <f t="shared" si="1"/>
        <v>3.857142857</v>
      </c>
      <c r="AE152" s="283">
        <f t="shared" si="3"/>
        <v>5.142857143</v>
      </c>
      <c r="AF152" s="27" t="s">
        <v>2790</v>
      </c>
      <c r="AG152" s="13" t="s">
        <v>56</v>
      </c>
      <c r="AH152" s="333"/>
      <c r="AI152" s="320"/>
    </row>
    <row r="153" ht="21.0" customHeight="1">
      <c r="A153" s="311">
        <v>423.0</v>
      </c>
      <c r="B153" s="12" t="s">
        <v>458</v>
      </c>
      <c r="C153" s="209"/>
      <c r="D153" s="209"/>
      <c r="E153" s="209"/>
      <c r="F153" s="316">
        <v>44952.0</v>
      </c>
      <c r="G153" s="13" t="s">
        <v>56</v>
      </c>
      <c r="H153" s="13"/>
      <c r="I153" s="13"/>
      <c r="J153" s="13"/>
      <c r="K153" s="13"/>
      <c r="L153" s="13"/>
      <c r="M153" s="315">
        <v>32.0</v>
      </c>
      <c r="N153" s="316"/>
      <c r="O153" s="316"/>
      <c r="P153" s="316"/>
      <c r="Q153" s="316"/>
      <c r="R153" s="316"/>
      <c r="S153" s="343" t="s">
        <v>56</v>
      </c>
      <c r="T153" s="229" t="s">
        <v>56</v>
      </c>
      <c r="U153" s="283" t="s">
        <v>2767</v>
      </c>
      <c r="V153" s="283">
        <v>22.0</v>
      </c>
      <c r="W153" s="343" t="s">
        <v>56</v>
      </c>
      <c r="X153" s="315">
        <v>7.0</v>
      </c>
      <c r="Y153" s="6" t="s">
        <v>641</v>
      </c>
      <c r="Z153" s="349" t="s">
        <v>1438</v>
      </c>
      <c r="AA153" s="323">
        <v>44924.0</v>
      </c>
      <c r="AB153" s="18">
        <v>44946.0</v>
      </c>
      <c r="AC153" s="27" t="s">
        <v>59</v>
      </c>
      <c r="AD153" s="319">
        <f t="shared" si="1"/>
        <v>3.142857143</v>
      </c>
      <c r="AE153" s="283">
        <f t="shared" si="3"/>
        <v>4</v>
      </c>
      <c r="AF153" s="27"/>
      <c r="AG153" s="13" t="s">
        <v>56</v>
      </c>
      <c r="AH153" s="333"/>
      <c r="AI153" s="320"/>
    </row>
    <row r="154" ht="21.0" customHeight="1">
      <c r="A154" s="311">
        <v>424.0</v>
      </c>
      <c r="B154" s="12" t="s">
        <v>378</v>
      </c>
      <c r="C154" s="209"/>
      <c r="D154" s="209"/>
      <c r="E154" s="209"/>
      <c r="F154" s="316">
        <v>44937.0</v>
      </c>
      <c r="G154" s="13" t="s">
        <v>56</v>
      </c>
      <c r="H154" s="13"/>
      <c r="I154" s="13"/>
      <c r="J154" s="13"/>
      <c r="K154" s="13"/>
      <c r="L154" s="13"/>
      <c r="M154" s="315">
        <v>6.0</v>
      </c>
      <c r="N154" s="316"/>
      <c r="O154" s="316"/>
      <c r="P154" s="316"/>
      <c r="Q154" s="316"/>
      <c r="R154" s="316"/>
      <c r="S154" s="343" t="s">
        <v>56</v>
      </c>
      <c r="T154" s="229" t="s">
        <v>56</v>
      </c>
      <c r="U154" s="283" t="s">
        <v>2777</v>
      </c>
      <c r="V154" s="283">
        <v>4.0</v>
      </c>
      <c r="W154" s="229" t="s">
        <v>56</v>
      </c>
      <c r="X154" s="315">
        <v>1.0</v>
      </c>
      <c r="Y154" s="6" t="s">
        <v>641</v>
      </c>
      <c r="Z154" s="349" t="s">
        <v>1275</v>
      </c>
      <c r="AA154" s="323">
        <v>44929.0</v>
      </c>
      <c r="AB154" s="18">
        <v>44936.0</v>
      </c>
      <c r="AC154" s="27" t="s">
        <v>59</v>
      </c>
      <c r="AD154" s="319">
        <f t="shared" si="1"/>
        <v>1</v>
      </c>
      <c r="AE154" s="283">
        <f t="shared" si="3"/>
        <v>1.142857143</v>
      </c>
      <c r="AF154" s="27" t="s">
        <v>2790</v>
      </c>
      <c r="AG154" s="13" t="s">
        <v>56</v>
      </c>
      <c r="AH154" s="333"/>
      <c r="AI154" s="320"/>
    </row>
    <row r="155" ht="21.0" customHeight="1">
      <c r="A155" s="311">
        <v>425.0</v>
      </c>
      <c r="B155" s="12" t="s">
        <v>462</v>
      </c>
      <c r="C155" s="209"/>
      <c r="D155" s="209"/>
      <c r="E155" s="209"/>
      <c r="F155" s="316">
        <v>44936.0</v>
      </c>
      <c r="G155" s="343" t="s">
        <v>78</v>
      </c>
      <c r="H155" s="343"/>
      <c r="I155" s="343"/>
      <c r="J155" s="343"/>
      <c r="K155" s="343"/>
      <c r="L155" s="343"/>
      <c r="M155" s="315"/>
      <c r="N155" s="316"/>
      <c r="O155" s="316"/>
      <c r="P155" s="316"/>
      <c r="Q155" s="316"/>
      <c r="R155" s="316"/>
      <c r="S155" s="229" t="s">
        <v>56</v>
      </c>
      <c r="T155" s="229" t="s">
        <v>56</v>
      </c>
      <c r="U155" s="283" t="s">
        <v>2767</v>
      </c>
      <c r="V155" s="283">
        <v>1.0</v>
      </c>
      <c r="W155" s="343" t="s">
        <v>86</v>
      </c>
      <c r="X155" s="315"/>
      <c r="Y155" s="6" t="s">
        <v>641</v>
      </c>
      <c r="Z155" s="349" t="s">
        <v>1441</v>
      </c>
      <c r="AA155" s="323">
        <v>44930.0</v>
      </c>
      <c r="AB155" s="18">
        <v>44946.0</v>
      </c>
      <c r="AC155" s="27" t="s">
        <v>2881</v>
      </c>
      <c r="AD155" s="319">
        <f t="shared" si="1"/>
        <v>2.285714286</v>
      </c>
      <c r="AE155" s="283">
        <f t="shared" si="3"/>
        <v>0.8571428571</v>
      </c>
      <c r="AF155" s="27" t="s">
        <v>2790</v>
      </c>
      <c r="AG155" s="13" t="s">
        <v>56</v>
      </c>
      <c r="AH155" s="333"/>
    </row>
    <row r="156" ht="21.0" customHeight="1">
      <c r="A156" s="311">
        <v>426.0</v>
      </c>
      <c r="B156" s="12" t="s">
        <v>463</v>
      </c>
      <c r="C156" s="209"/>
      <c r="D156" s="209"/>
      <c r="E156" s="209"/>
      <c r="F156" s="316">
        <v>45009.0</v>
      </c>
      <c r="G156" s="343" t="s">
        <v>56</v>
      </c>
      <c r="H156" s="343"/>
      <c r="I156" s="343"/>
      <c r="J156" s="343"/>
      <c r="K156" s="343"/>
      <c r="L156" s="343"/>
      <c r="M156" s="315">
        <f>27+16+20+6</f>
        <v>69</v>
      </c>
      <c r="N156" s="316"/>
      <c r="O156" s="316"/>
      <c r="P156" s="316"/>
      <c r="Q156" s="316"/>
      <c r="R156" s="316"/>
      <c r="S156" s="343" t="s">
        <v>56</v>
      </c>
      <c r="T156" s="229" t="s">
        <v>56</v>
      </c>
      <c r="U156" s="283" t="s">
        <v>2767</v>
      </c>
      <c r="V156" s="283">
        <v>55.0</v>
      </c>
      <c r="W156" s="27" t="s">
        <v>56</v>
      </c>
      <c r="X156" s="315">
        <v>13.0</v>
      </c>
      <c r="Y156" s="6" t="s">
        <v>641</v>
      </c>
      <c r="Z156" s="349" t="s">
        <v>1444</v>
      </c>
      <c r="AA156" s="323">
        <v>44931.0</v>
      </c>
      <c r="AB156" s="18">
        <v>44978.0</v>
      </c>
      <c r="AC156" s="27" t="s">
        <v>59</v>
      </c>
      <c r="AD156" s="319">
        <f t="shared" si="1"/>
        <v>6.714285714</v>
      </c>
      <c r="AE156" s="283">
        <f t="shared" si="3"/>
        <v>11.14285714</v>
      </c>
      <c r="AF156" s="27" t="s">
        <v>2790</v>
      </c>
      <c r="AG156" s="13" t="s">
        <v>56</v>
      </c>
      <c r="AH156" s="333"/>
    </row>
    <row r="157" ht="21.0" customHeight="1">
      <c r="A157" s="311">
        <v>427.0</v>
      </c>
      <c r="B157" s="376" t="s">
        <v>438</v>
      </c>
      <c r="C157" s="209"/>
      <c r="D157" s="209"/>
      <c r="E157" s="209"/>
      <c r="F157" s="314">
        <v>44951.0</v>
      </c>
      <c r="G157" s="343" t="s">
        <v>56</v>
      </c>
      <c r="H157" s="343"/>
      <c r="I157" s="343"/>
      <c r="J157" s="343"/>
      <c r="K157" s="343"/>
      <c r="L157" s="343"/>
      <c r="M157" s="315">
        <v>2.0</v>
      </c>
      <c r="N157" s="316"/>
      <c r="O157" s="316"/>
      <c r="P157" s="316"/>
      <c r="Q157" s="316"/>
      <c r="R157" s="316"/>
      <c r="S157" s="343" t="s">
        <v>56</v>
      </c>
      <c r="T157" s="229" t="s">
        <v>56</v>
      </c>
      <c r="U157" s="354" t="s">
        <v>2777</v>
      </c>
      <c r="V157" s="283">
        <v>2.0</v>
      </c>
      <c r="W157" s="27" t="s">
        <v>86</v>
      </c>
      <c r="X157" s="315"/>
      <c r="Y157" s="6" t="s">
        <v>641</v>
      </c>
      <c r="Z157" s="349" t="s">
        <v>640</v>
      </c>
      <c r="AA157" s="323">
        <v>44937.0</v>
      </c>
      <c r="AB157" s="18">
        <v>44971.0</v>
      </c>
      <c r="AC157" s="27" t="s">
        <v>59</v>
      </c>
      <c r="AD157" s="319">
        <f t="shared" si="1"/>
        <v>4.857142857</v>
      </c>
      <c r="AE157" s="283">
        <f t="shared" si="3"/>
        <v>2</v>
      </c>
      <c r="AF157" s="27" t="s">
        <v>2790</v>
      </c>
      <c r="AG157" s="13" t="s">
        <v>56</v>
      </c>
      <c r="AH157" s="333">
        <v>1720.75</v>
      </c>
      <c r="AI157" s="320"/>
    </row>
    <row r="158" ht="21.0" customHeight="1">
      <c r="A158" s="311">
        <v>428.0</v>
      </c>
      <c r="B158" s="119" t="s">
        <v>399</v>
      </c>
      <c r="C158" s="344"/>
      <c r="D158" s="344"/>
      <c r="E158" s="344"/>
      <c r="F158" s="316">
        <v>44963.0</v>
      </c>
      <c r="G158" s="13" t="s">
        <v>56</v>
      </c>
      <c r="H158" s="13"/>
      <c r="I158" s="13"/>
      <c r="J158" s="13"/>
      <c r="K158" s="13"/>
      <c r="L158" s="13"/>
      <c r="M158" s="315">
        <v>4.0</v>
      </c>
      <c r="N158" s="316"/>
      <c r="O158" s="316"/>
      <c r="P158" s="316"/>
      <c r="Q158" s="316"/>
      <c r="R158" s="316"/>
      <c r="S158" s="343" t="s">
        <v>56</v>
      </c>
      <c r="T158" s="229" t="s">
        <v>56</v>
      </c>
      <c r="U158" s="283" t="s">
        <v>2767</v>
      </c>
      <c r="V158" s="283">
        <v>2.0</v>
      </c>
      <c r="W158" s="343" t="s">
        <v>86</v>
      </c>
      <c r="X158" s="315">
        <v>0.0</v>
      </c>
      <c r="Y158" s="6" t="s">
        <v>641</v>
      </c>
      <c r="Z158" s="349" t="s">
        <v>921</v>
      </c>
      <c r="AA158" s="323">
        <v>44945.0</v>
      </c>
      <c r="AB158" s="18">
        <v>44967.0</v>
      </c>
      <c r="AC158" s="27" t="s">
        <v>59</v>
      </c>
      <c r="AD158" s="319">
        <f t="shared" si="1"/>
        <v>3.142857143</v>
      </c>
      <c r="AE158" s="283">
        <f t="shared" si="3"/>
        <v>2.571428571</v>
      </c>
      <c r="AF158" s="27" t="s">
        <v>2790</v>
      </c>
      <c r="AG158" s="13" t="s">
        <v>56</v>
      </c>
      <c r="AH158" s="333">
        <v>5833.43</v>
      </c>
    </row>
    <row r="159" ht="21.0" customHeight="1">
      <c r="A159" s="311">
        <v>429.0</v>
      </c>
      <c r="B159" s="12" t="s">
        <v>464</v>
      </c>
      <c r="C159" s="209"/>
      <c r="D159" s="209"/>
      <c r="E159" s="209"/>
      <c r="F159" s="314">
        <v>44974.0</v>
      </c>
      <c r="G159" s="13" t="s">
        <v>56</v>
      </c>
      <c r="H159" s="13"/>
      <c r="I159" s="13"/>
      <c r="J159" s="13"/>
      <c r="K159" s="13"/>
      <c r="L159" s="13"/>
      <c r="M159" s="315">
        <v>21.0</v>
      </c>
      <c r="N159" s="316"/>
      <c r="O159" s="316"/>
      <c r="P159" s="316"/>
      <c r="Q159" s="316"/>
      <c r="R159" s="316"/>
      <c r="S159" s="343" t="s">
        <v>56</v>
      </c>
      <c r="T159" s="229" t="s">
        <v>56</v>
      </c>
      <c r="U159" s="283" t="s">
        <v>2777</v>
      </c>
      <c r="V159" s="283">
        <v>16.0</v>
      </c>
      <c r="W159" s="343" t="s">
        <v>56</v>
      </c>
      <c r="X159" s="315">
        <v>5.0</v>
      </c>
      <c r="Y159" s="6" t="s">
        <v>641</v>
      </c>
      <c r="Z159" s="12" t="s">
        <v>1448</v>
      </c>
      <c r="AA159" s="323">
        <v>44949.0</v>
      </c>
      <c r="AB159" s="18">
        <v>45291.0</v>
      </c>
      <c r="AC159" s="27" t="s">
        <v>59</v>
      </c>
      <c r="AD159" s="319">
        <f t="shared" si="1"/>
        <v>48.85714286</v>
      </c>
      <c r="AE159" s="283">
        <f t="shared" si="3"/>
        <v>3.571428571</v>
      </c>
      <c r="AF159" s="27" t="s">
        <v>2790</v>
      </c>
      <c r="AG159" s="13" t="s">
        <v>56</v>
      </c>
      <c r="AH159" s="333">
        <f>11246+11500</f>
        <v>22746</v>
      </c>
    </row>
    <row r="160" ht="21.0" customHeight="1">
      <c r="A160" s="311">
        <v>430.0</v>
      </c>
      <c r="B160" s="12" t="s">
        <v>465</v>
      </c>
      <c r="C160" s="209"/>
      <c r="D160" s="209"/>
      <c r="E160" s="209"/>
      <c r="F160" s="314">
        <v>44995.0</v>
      </c>
      <c r="G160" s="343" t="s">
        <v>56</v>
      </c>
      <c r="H160" s="343"/>
      <c r="I160" s="343"/>
      <c r="J160" s="343"/>
      <c r="K160" s="343"/>
      <c r="L160" s="343"/>
      <c r="M160" s="315">
        <v>27.0</v>
      </c>
      <c r="N160" s="316"/>
      <c r="O160" s="316"/>
      <c r="P160" s="316"/>
      <c r="Q160" s="316"/>
      <c r="R160" s="316"/>
      <c r="S160" s="343" t="s">
        <v>57</v>
      </c>
      <c r="T160" s="229" t="s">
        <v>56</v>
      </c>
      <c r="U160" s="283" t="s">
        <v>2767</v>
      </c>
      <c r="V160" s="283">
        <v>20.0</v>
      </c>
      <c r="W160" s="229" t="s">
        <v>56</v>
      </c>
      <c r="X160" s="315">
        <v>6.0</v>
      </c>
      <c r="Y160" s="6" t="s">
        <v>641</v>
      </c>
      <c r="Z160" s="12" t="s">
        <v>1451</v>
      </c>
      <c r="AA160" s="323">
        <v>44949.0</v>
      </c>
      <c r="AB160" s="18">
        <v>44991.0</v>
      </c>
      <c r="AC160" s="27" t="s">
        <v>59</v>
      </c>
      <c r="AD160" s="319">
        <f t="shared" si="1"/>
        <v>6</v>
      </c>
      <c r="AE160" s="283">
        <f t="shared" si="3"/>
        <v>6.571428571</v>
      </c>
      <c r="AF160" s="27" t="s">
        <v>2790</v>
      </c>
      <c r="AG160" s="13" t="s">
        <v>56</v>
      </c>
      <c r="AH160" s="333"/>
      <c r="AI160" s="320"/>
    </row>
    <row r="161" ht="21.0" customHeight="1">
      <c r="A161" s="311">
        <v>431.0</v>
      </c>
      <c r="B161" s="12" t="s">
        <v>468</v>
      </c>
      <c r="C161" s="209"/>
      <c r="D161" s="209"/>
      <c r="E161" s="209"/>
      <c r="F161" s="314"/>
      <c r="G161" s="13" t="s">
        <v>56</v>
      </c>
      <c r="H161" s="13"/>
      <c r="I161" s="13"/>
      <c r="J161" s="13"/>
      <c r="K161" s="13"/>
      <c r="L161" s="13"/>
      <c r="M161" s="315">
        <v>12.0</v>
      </c>
      <c r="N161" s="316"/>
      <c r="O161" s="316"/>
      <c r="P161" s="316"/>
      <c r="Q161" s="316"/>
      <c r="R161" s="316"/>
      <c r="S161" s="343" t="s">
        <v>56</v>
      </c>
      <c r="T161" s="229" t="s">
        <v>56</v>
      </c>
      <c r="U161" s="283" t="s">
        <v>2816</v>
      </c>
      <c r="V161" s="283">
        <v>9.0</v>
      </c>
      <c r="W161" s="343" t="s">
        <v>56</v>
      </c>
      <c r="X161" s="315">
        <v>2.0</v>
      </c>
      <c r="Y161" s="6" t="s">
        <v>641</v>
      </c>
      <c r="Z161" s="12" t="s">
        <v>675</v>
      </c>
      <c r="AA161" s="323">
        <v>44949.0</v>
      </c>
      <c r="AB161" s="18">
        <v>44949.0</v>
      </c>
      <c r="AC161" s="27" t="s">
        <v>2812</v>
      </c>
      <c r="AD161" s="319">
        <f t="shared" si="1"/>
        <v>0</v>
      </c>
      <c r="AE161" s="283">
        <f t="shared" si="3"/>
        <v>0</v>
      </c>
      <c r="AF161" s="27"/>
      <c r="AG161" s="13" t="s">
        <v>56</v>
      </c>
      <c r="AH161" s="333"/>
      <c r="AI161" s="320"/>
    </row>
    <row r="162" ht="21.0" customHeight="1">
      <c r="A162" s="311">
        <v>432.0</v>
      </c>
      <c r="B162" s="12" t="s">
        <v>469</v>
      </c>
      <c r="C162" s="209"/>
      <c r="D162" s="209"/>
      <c r="E162" s="209"/>
      <c r="F162" s="314">
        <v>44960.0</v>
      </c>
      <c r="G162" s="13" t="s">
        <v>78</v>
      </c>
      <c r="H162" s="13"/>
      <c r="I162" s="13"/>
      <c r="J162" s="13"/>
      <c r="K162" s="13"/>
      <c r="L162" s="13"/>
      <c r="M162" s="315">
        <v>0.0</v>
      </c>
      <c r="N162" s="316"/>
      <c r="O162" s="316"/>
      <c r="P162" s="316"/>
      <c r="Q162" s="316"/>
      <c r="R162" s="316"/>
      <c r="S162" s="343" t="s">
        <v>56</v>
      </c>
      <c r="T162" s="229" t="s">
        <v>56</v>
      </c>
      <c r="U162" s="283" t="s">
        <v>2777</v>
      </c>
      <c r="V162" s="283">
        <v>1.0</v>
      </c>
      <c r="W162" s="343" t="s">
        <v>56</v>
      </c>
      <c r="X162" s="315">
        <v>1.0</v>
      </c>
      <c r="Y162" s="6" t="s">
        <v>641</v>
      </c>
      <c r="Z162" s="12" t="s">
        <v>1454</v>
      </c>
      <c r="AA162" s="323">
        <v>44949.0</v>
      </c>
      <c r="AB162" s="18">
        <v>44981.0</v>
      </c>
      <c r="AC162" s="27" t="s">
        <v>59</v>
      </c>
      <c r="AD162" s="319">
        <f t="shared" si="1"/>
        <v>4.571428571</v>
      </c>
      <c r="AE162" s="283">
        <f t="shared" si="3"/>
        <v>1.571428571</v>
      </c>
      <c r="AF162" s="27" t="s">
        <v>2790</v>
      </c>
      <c r="AG162" s="13" t="s">
        <v>56</v>
      </c>
      <c r="AH162" s="333"/>
      <c r="AI162" s="320"/>
    </row>
    <row r="163" ht="21.0" customHeight="1">
      <c r="A163" s="311">
        <v>433.0</v>
      </c>
      <c r="B163" s="12" t="s">
        <v>470</v>
      </c>
      <c r="C163" s="209"/>
      <c r="D163" s="209"/>
      <c r="E163" s="209"/>
      <c r="F163" s="314">
        <v>45019.0</v>
      </c>
      <c r="G163" s="343" t="s">
        <v>56</v>
      </c>
      <c r="H163" s="343"/>
      <c r="I163" s="343"/>
      <c r="J163" s="343"/>
      <c r="K163" s="343"/>
      <c r="L163" s="343"/>
      <c r="M163" s="315">
        <v>34.0</v>
      </c>
      <c r="N163" s="316"/>
      <c r="O163" s="316"/>
      <c r="P163" s="316"/>
      <c r="Q163" s="316"/>
      <c r="R163" s="316"/>
      <c r="S163" s="343" t="s">
        <v>56</v>
      </c>
      <c r="T163" s="229" t="s">
        <v>56</v>
      </c>
      <c r="U163" s="283" t="s">
        <v>2777</v>
      </c>
      <c r="V163" s="283">
        <v>28.0</v>
      </c>
      <c r="W163" s="229" t="s">
        <v>56</v>
      </c>
      <c r="X163" s="315">
        <v>10.0</v>
      </c>
      <c r="Y163" s="6" t="s">
        <v>641</v>
      </c>
      <c r="Z163" s="12" t="s">
        <v>1459</v>
      </c>
      <c r="AA163" s="323">
        <v>44951.0</v>
      </c>
      <c r="AB163" s="18">
        <v>44974.0</v>
      </c>
      <c r="AC163" s="27" t="s">
        <v>59</v>
      </c>
      <c r="AD163" s="319">
        <f t="shared" si="1"/>
        <v>3.285714286</v>
      </c>
      <c r="AE163" s="283">
        <f t="shared" si="3"/>
        <v>9.714285714</v>
      </c>
      <c r="AF163" s="27" t="s">
        <v>2790</v>
      </c>
      <c r="AG163" s="13" t="s">
        <v>56</v>
      </c>
      <c r="AH163" s="333"/>
      <c r="AI163" s="320"/>
    </row>
    <row r="164" ht="15.75" customHeight="1">
      <c r="A164" s="311">
        <v>434.0</v>
      </c>
      <c r="B164" s="12" t="s">
        <v>471</v>
      </c>
      <c r="C164" s="209"/>
      <c r="D164" s="209"/>
      <c r="E164" s="209"/>
      <c r="F164" s="322">
        <v>44988.0</v>
      </c>
      <c r="G164" s="229" t="s">
        <v>2895</v>
      </c>
      <c r="H164" s="229"/>
      <c r="I164" s="229"/>
      <c r="J164" s="229"/>
      <c r="K164" s="229"/>
      <c r="L164" s="229"/>
      <c r="M164" s="315">
        <v>0.0</v>
      </c>
      <c r="N164" s="316"/>
      <c r="O164" s="316"/>
      <c r="P164" s="316"/>
      <c r="Q164" s="316"/>
      <c r="R164" s="316"/>
      <c r="S164" s="343" t="s">
        <v>56</v>
      </c>
      <c r="T164" s="229" t="s">
        <v>56</v>
      </c>
      <c r="U164" s="283" t="s">
        <v>2777</v>
      </c>
      <c r="V164" s="283">
        <v>1.0</v>
      </c>
      <c r="W164" s="229" t="s">
        <v>56</v>
      </c>
      <c r="X164" s="315">
        <v>1.0</v>
      </c>
      <c r="Y164" s="6" t="s">
        <v>641</v>
      </c>
      <c r="Z164" s="12" t="s">
        <v>1460</v>
      </c>
      <c r="AA164" s="323">
        <v>44954.0</v>
      </c>
      <c r="AB164" s="18">
        <v>44973.0</v>
      </c>
      <c r="AC164" s="27" t="s">
        <v>59</v>
      </c>
      <c r="AD164" s="319">
        <f t="shared" si="1"/>
        <v>2.714285714</v>
      </c>
      <c r="AE164" s="283">
        <f t="shared" si="3"/>
        <v>4.857142857</v>
      </c>
      <c r="AF164" s="27" t="s">
        <v>2790</v>
      </c>
      <c r="AG164" s="13" t="s">
        <v>56</v>
      </c>
      <c r="AH164" s="333"/>
      <c r="AI164" s="320"/>
    </row>
    <row r="165" ht="21.0" customHeight="1">
      <c r="A165" s="311">
        <v>435.0</v>
      </c>
      <c r="B165" s="12" t="s">
        <v>472</v>
      </c>
      <c r="C165" s="209"/>
      <c r="D165" s="209"/>
      <c r="E165" s="209"/>
      <c r="F165" s="314">
        <v>44972.0</v>
      </c>
      <c r="G165" s="343" t="s">
        <v>56</v>
      </c>
      <c r="H165" s="343"/>
      <c r="I165" s="343"/>
      <c r="J165" s="343"/>
      <c r="K165" s="343"/>
      <c r="L165" s="343"/>
      <c r="M165" s="315">
        <f>11+14</f>
        <v>25</v>
      </c>
      <c r="N165" s="316"/>
      <c r="O165" s="316"/>
      <c r="P165" s="316"/>
      <c r="Q165" s="316"/>
      <c r="R165" s="316"/>
      <c r="S165" s="343" t="s">
        <v>56</v>
      </c>
      <c r="T165" s="229" t="s">
        <v>56</v>
      </c>
      <c r="U165" s="283" t="s">
        <v>2767</v>
      </c>
      <c r="V165" s="283">
        <v>17.0</v>
      </c>
      <c r="W165" s="343" t="s">
        <v>56</v>
      </c>
      <c r="X165" s="315">
        <v>5.0</v>
      </c>
      <c r="Y165" s="6" t="s">
        <v>641</v>
      </c>
      <c r="Z165" s="12" t="s">
        <v>1463</v>
      </c>
      <c r="AA165" s="323">
        <v>44954.0</v>
      </c>
      <c r="AB165" s="18">
        <v>44967.0</v>
      </c>
      <c r="AC165" s="27" t="s">
        <v>59</v>
      </c>
      <c r="AD165" s="319">
        <f t="shared" si="1"/>
        <v>1.857142857</v>
      </c>
      <c r="AE165" s="283">
        <f t="shared" si="3"/>
        <v>2.571428571</v>
      </c>
      <c r="AF165" s="27" t="s">
        <v>2790</v>
      </c>
      <c r="AG165" s="13" t="s">
        <v>56</v>
      </c>
      <c r="AH165" s="333"/>
      <c r="AI165" s="320"/>
    </row>
    <row r="166" ht="21.0" customHeight="1">
      <c r="A166" s="311">
        <v>436.0</v>
      </c>
      <c r="B166" s="12" t="s">
        <v>473</v>
      </c>
      <c r="C166" s="209"/>
      <c r="D166" s="209"/>
      <c r="E166" s="209"/>
      <c r="F166" s="314">
        <v>44974.0</v>
      </c>
      <c r="G166" s="343" t="s">
        <v>56</v>
      </c>
      <c r="H166" s="343"/>
      <c r="I166" s="343"/>
      <c r="J166" s="343"/>
      <c r="K166" s="343"/>
      <c r="L166" s="343"/>
      <c r="M166" s="315">
        <v>12.0</v>
      </c>
      <c r="N166" s="316"/>
      <c r="O166" s="316"/>
      <c r="P166" s="316"/>
      <c r="Q166" s="316"/>
      <c r="R166" s="316"/>
      <c r="S166" s="343" t="s">
        <v>56</v>
      </c>
      <c r="T166" s="229" t="s">
        <v>56</v>
      </c>
      <c r="U166" s="283" t="s">
        <v>2784</v>
      </c>
      <c r="V166" s="283">
        <v>8.0</v>
      </c>
      <c r="W166" s="343" t="s">
        <v>56</v>
      </c>
      <c r="X166" s="315">
        <v>2.0</v>
      </c>
      <c r="Y166" s="6" t="s">
        <v>641</v>
      </c>
      <c r="Z166" s="12" t="s">
        <v>1465</v>
      </c>
      <c r="AA166" s="323">
        <v>44958.0</v>
      </c>
      <c r="AB166" s="18">
        <v>44985.0</v>
      </c>
      <c r="AC166" s="27" t="s">
        <v>59</v>
      </c>
      <c r="AD166" s="319">
        <f t="shared" si="1"/>
        <v>3.857142857</v>
      </c>
      <c r="AE166" s="283">
        <f t="shared" si="3"/>
        <v>2.285714286</v>
      </c>
      <c r="AF166" s="27" t="s">
        <v>2790</v>
      </c>
      <c r="AG166" s="13" t="s">
        <v>56</v>
      </c>
      <c r="AH166" s="333">
        <v>10555.22</v>
      </c>
      <c r="AI166" s="320"/>
    </row>
    <row r="167" ht="21.0" customHeight="1">
      <c r="A167" s="311">
        <v>437.0</v>
      </c>
      <c r="B167" s="12" t="s">
        <v>474</v>
      </c>
      <c r="C167" s="209"/>
      <c r="D167" s="209"/>
      <c r="E167" s="209"/>
      <c r="F167" s="314"/>
      <c r="G167" s="343" t="s">
        <v>56</v>
      </c>
      <c r="H167" s="343"/>
      <c r="I167" s="343"/>
      <c r="J167" s="343"/>
      <c r="K167" s="343"/>
      <c r="L167" s="343"/>
      <c r="M167" s="315">
        <v>2.0</v>
      </c>
      <c r="N167" s="316"/>
      <c r="O167" s="316"/>
      <c r="P167" s="316"/>
      <c r="Q167" s="316"/>
      <c r="R167" s="316"/>
      <c r="S167" s="343" t="s">
        <v>56</v>
      </c>
      <c r="T167" s="229" t="s">
        <v>56</v>
      </c>
      <c r="U167" s="283" t="s">
        <v>2777</v>
      </c>
      <c r="V167" s="283">
        <v>1.0</v>
      </c>
      <c r="W167" s="343" t="s">
        <v>56</v>
      </c>
      <c r="X167" s="315">
        <v>1.0</v>
      </c>
      <c r="Y167" s="6" t="s">
        <v>641</v>
      </c>
      <c r="Z167" s="12" t="s">
        <v>1467</v>
      </c>
      <c r="AA167" s="323">
        <v>44958.0</v>
      </c>
      <c r="AB167" s="18">
        <v>44964.0</v>
      </c>
      <c r="AC167" s="27" t="s">
        <v>59</v>
      </c>
      <c r="AD167" s="319">
        <f t="shared" si="1"/>
        <v>0.8571428571</v>
      </c>
      <c r="AE167" s="283">
        <f t="shared" si="3"/>
        <v>0</v>
      </c>
      <c r="AF167" s="27"/>
      <c r="AG167" s="13" t="s">
        <v>57</v>
      </c>
      <c r="AH167" s="333"/>
      <c r="AI167" s="320"/>
    </row>
    <row r="168" ht="21.75" customHeight="1">
      <c r="A168" s="311">
        <v>438.0</v>
      </c>
      <c r="B168" s="12" t="s">
        <v>476</v>
      </c>
      <c r="C168" s="209"/>
      <c r="D168" s="209"/>
      <c r="E168" s="209"/>
      <c r="F168" s="314">
        <v>45065.0</v>
      </c>
      <c r="G168" s="13" t="s">
        <v>2895</v>
      </c>
      <c r="H168" s="13"/>
      <c r="I168" s="13"/>
      <c r="J168" s="13"/>
      <c r="K168" s="13"/>
      <c r="L168" s="13"/>
      <c r="M168" s="315">
        <v>0.0</v>
      </c>
      <c r="N168" s="316"/>
      <c r="O168" s="316"/>
      <c r="P168" s="316"/>
      <c r="Q168" s="316"/>
      <c r="R168" s="316"/>
      <c r="S168" s="343" t="s">
        <v>56</v>
      </c>
      <c r="T168" s="229" t="s">
        <v>56</v>
      </c>
      <c r="U168" s="283" t="s">
        <v>2767</v>
      </c>
      <c r="V168" s="283">
        <v>1.0</v>
      </c>
      <c r="W168" s="343" t="s">
        <v>56</v>
      </c>
      <c r="X168" s="315">
        <v>1.0</v>
      </c>
      <c r="Y168" s="6" t="s">
        <v>641</v>
      </c>
      <c r="Z168" s="12" t="s">
        <v>1469</v>
      </c>
      <c r="AA168" s="323">
        <v>44963.0</v>
      </c>
      <c r="AB168" s="18">
        <v>44986.0</v>
      </c>
      <c r="AC168" s="27" t="s">
        <v>2928</v>
      </c>
      <c r="AD168" s="319">
        <f t="shared" si="1"/>
        <v>3.285714286</v>
      </c>
      <c r="AE168" s="283">
        <f t="shared" si="3"/>
        <v>14.57142857</v>
      </c>
      <c r="AF168" s="27" t="s">
        <v>2790</v>
      </c>
      <c r="AG168" s="13" t="s">
        <v>57</v>
      </c>
      <c r="AH168" s="333"/>
      <c r="AI168" s="320"/>
    </row>
    <row r="169" ht="21.0" customHeight="1">
      <c r="A169" s="311">
        <v>439.0</v>
      </c>
      <c r="B169" s="12" t="s">
        <v>237</v>
      </c>
      <c r="C169" s="209"/>
      <c r="D169" s="209"/>
      <c r="E169" s="209"/>
      <c r="F169" s="314"/>
      <c r="G169" s="343" t="s">
        <v>56</v>
      </c>
      <c r="H169" s="343"/>
      <c r="I169" s="343"/>
      <c r="J169" s="343"/>
      <c r="K169" s="343"/>
      <c r="L169" s="343"/>
      <c r="M169" s="315">
        <v>20.0</v>
      </c>
      <c r="N169" s="316"/>
      <c r="O169" s="316"/>
      <c r="P169" s="316"/>
      <c r="Q169" s="316"/>
      <c r="R169" s="316"/>
      <c r="S169" s="229" t="s">
        <v>86</v>
      </c>
      <c r="T169" s="229" t="s">
        <v>86</v>
      </c>
      <c r="U169" s="283" t="s">
        <v>2880</v>
      </c>
      <c r="V169" s="283">
        <v>0.0</v>
      </c>
      <c r="W169" s="229" t="s">
        <v>86</v>
      </c>
      <c r="X169" s="315">
        <v>0.0</v>
      </c>
      <c r="Y169" s="6" t="s">
        <v>641</v>
      </c>
      <c r="Z169" s="12" t="s">
        <v>656</v>
      </c>
      <c r="AA169" s="323">
        <v>44964.0</v>
      </c>
      <c r="AB169" s="18">
        <v>44978.0</v>
      </c>
      <c r="AC169" s="27" t="s">
        <v>32</v>
      </c>
      <c r="AD169" s="319">
        <f t="shared" si="1"/>
        <v>2</v>
      </c>
      <c r="AE169" s="283">
        <f t="shared" si="3"/>
        <v>0</v>
      </c>
      <c r="AF169" s="27"/>
      <c r="AG169" s="13" t="s">
        <v>56</v>
      </c>
      <c r="AH169" s="333"/>
      <c r="AI169" s="320"/>
    </row>
    <row r="170" ht="21.0" customHeight="1">
      <c r="A170" s="311">
        <v>440.0</v>
      </c>
      <c r="B170" s="12" t="s">
        <v>363</v>
      </c>
      <c r="C170" s="209"/>
      <c r="D170" s="209"/>
      <c r="E170" s="209"/>
      <c r="F170" s="314">
        <v>44980.0</v>
      </c>
      <c r="G170" s="343" t="s">
        <v>56</v>
      </c>
      <c r="H170" s="343"/>
      <c r="I170" s="343"/>
      <c r="J170" s="343"/>
      <c r="K170" s="343"/>
      <c r="L170" s="343"/>
      <c r="M170" s="315">
        <v>14.0</v>
      </c>
      <c r="N170" s="316"/>
      <c r="O170" s="316"/>
      <c r="P170" s="316"/>
      <c r="Q170" s="316"/>
      <c r="R170" s="316"/>
      <c r="S170" s="229" t="s">
        <v>56</v>
      </c>
      <c r="T170" s="229" t="s">
        <v>56</v>
      </c>
      <c r="U170" s="283" t="s">
        <v>2767</v>
      </c>
      <c r="V170" s="283">
        <v>11.0</v>
      </c>
      <c r="W170" s="229" t="s">
        <v>56</v>
      </c>
      <c r="X170" s="315">
        <v>3.0</v>
      </c>
      <c r="Y170" s="6" t="s">
        <v>641</v>
      </c>
      <c r="Z170" s="12" t="s">
        <v>1257</v>
      </c>
      <c r="AA170" s="323">
        <v>44966.0</v>
      </c>
      <c r="AB170" s="18">
        <v>44981.0</v>
      </c>
      <c r="AC170" s="27" t="s">
        <v>59</v>
      </c>
      <c r="AD170" s="319">
        <f t="shared" si="1"/>
        <v>2.142857143</v>
      </c>
      <c r="AE170" s="283">
        <f t="shared" si="3"/>
        <v>2</v>
      </c>
      <c r="AF170" s="27"/>
      <c r="AG170" s="13" t="s">
        <v>56</v>
      </c>
      <c r="AH170" s="333"/>
      <c r="AI170" s="320"/>
    </row>
    <row r="171" ht="21.0" customHeight="1">
      <c r="A171" s="311">
        <v>441.0</v>
      </c>
      <c r="B171" s="12" t="s">
        <v>477</v>
      </c>
      <c r="C171" s="209"/>
      <c r="D171" s="209"/>
      <c r="E171" s="209"/>
      <c r="F171" s="316">
        <v>45008.0</v>
      </c>
      <c r="G171" s="229" t="s">
        <v>56</v>
      </c>
      <c r="H171" s="229"/>
      <c r="I171" s="229"/>
      <c r="J171" s="229"/>
      <c r="K171" s="229"/>
      <c r="L171" s="229"/>
      <c r="M171" s="315">
        <v>263.0</v>
      </c>
      <c r="N171" s="316"/>
      <c r="O171" s="316"/>
      <c r="P171" s="316"/>
      <c r="Q171" s="316"/>
      <c r="R171" s="316"/>
      <c r="S171" s="343" t="s">
        <v>56</v>
      </c>
      <c r="T171" s="229" t="s">
        <v>56</v>
      </c>
      <c r="U171" s="283" t="s">
        <v>2789</v>
      </c>
      <c r="V171" s="283">
        <v>168.0</v>
      </c>
      <c r="W171" s="229" t="s">
        <v>56</v>
      </c>
      <c r="X171" s="315">
        <v>35.0</v>
      </c>
      <c r="Y171" s="6" t="s">
        <v>641</v>
      </c>
      <c r="Z171" s="16" t="s">
        <v>1474</v>
      </c>
      <c r="AA171" s="323">
        <v>44967.0</v>
      </c>
      <c r="AB171" s="18">
        <v>44995.0</v>
      </c>
      <c r="AC171" s="27" t="s">
        <v>59</v>
      </c>
      <c r="AD171" s="319">
        <f t="shared" si="1"/>
        <v>4</v>
      </c>
      <c r="AE171" s="283">
        <f t="shared" si="3"/>
        <v>5.857142857</v>
      </c>
      <c r="AF171" s="27" t="s">
        <v>2790</v>
      </c>
      <c r="AG171" s="13" t="s">
        <v>56</v>
      </c>
      <c r="AH171" s="333">
        <v>293831.17</v>
      </c>
      <c r="AI171" s="320"/>
    </row>
    <row r="172" ht="21.0" customHeight="1">
      <c r="A172" s="311">
        <v>442.0</v>
      </c>
      <c r="B172" s="12" t="s">
        <v>449</v>
      </c>
      <c r="C172" s="209"/>
      <c r="D172" s="209"/>
      <c r="E172" s="209"/>
      <c r="F172" s="314">
        <v>44978.0</v>
      </c>
      <c r="G172" s="229" t="s">
        <v>78</v>
      </c>
      <c r="H172" s="229"/>
      <c r="I172" s="229"/>
      <c r="J172" s="229"/>
      <c r="K172" s="229"/>
      <c r="L172" s="229"/>
      <c r="M172" s="315">
        <v>0.0</v>
      </c>
      <c r="N172" s="316"/>
      <c r="O172" s="316"/>
      <c r="P172" s="316"/>
      <c r="Q172" s="316"/>
      <c r="R172" s="316"/>
      <c r="S172" s="343" t="s">
        <v>56</v>
      </c>
      <c r="T172" s="229" t="s">
        <v>56</v>
      </c>
      <c r="U172" s="283" t="s">
        <v>2929</v>
      </c>
      <c r="V172" s="283">
        <v>1.0</v>
      </c>
      <c r="W172" s="229" t="s">
        <v>56</v>
      </c>
      <c r="X172" s="315">
        <v>1.0</v>
      </c>
      <c r="Y172" s="6" t="s">
        <v>641</v>
      </c>
      <c r="Z172" s="12" t="s">
        <v>1420</v>
      </c>
      <c r="AA172" s="323">
        <v>44970.0</v>
      </c>
      <c r="AB172" s="18">
        <v>44988.0</v>
      </c>
      <c r="AC172" s="27" t="s">
        <v>59</v>
      </c>
      <c r="AD172" s="319">
        <f t="shared" si="1"/>
        <v>2.571428571</v>
      </c>
      <c r="AE172" s="283">
        <f t="shared" si="3"/>
        <v>1.142857143</v>
      </c>
      <c r="AF172" s="27" t="s">
        <v>2790</v>
      </c>
      <c r="AG172" s="13" t="s">
        <v>56</v>
      </c>
      <c r="AH172" s="333"/>
    </row>
    <row r="173" ht="21.0" customHeight="1">
      <c r="A173" s="311">
        <v>443.0</v>
      </c>
      <c r="B173" s="12" t="s">
        <v>478</v>
      </c>
      <c r="C173" s="209"/>
      <c r="D173" s="209"/>
      <c r="E173" s="209"/>
      <c r="F173" s="314">
        <v>44981.0</v>
      </c>
      <c r="G173" s="343" t="s">
        <v>56</v>
      </c>
      <c r="H173" s="343"/>
      <c r="I173" s="343"/>
      <c r="J173" s="343"/>
      <c r="K173" s="343"/>
      <c r="L173" s="343"/>
      <c r="M173" s="315">
        <v>4.0</v>
      </c>
      <c r="N173" s="316"/>
      <c r="O173" s="316"/>
      <c r="P173" s="316"/>
      <c r="Q173" s="316"/>
      <c r="R173" s="316"/>
      <c r="S173" s="343" t="s">
        <v>56</v>
      </c>
      <c r="T173" s="229" t="s">
        <v>56</v>
      </c>
      <c r="U173" s="283" t="s">
        <v>2784</v>
      </c>
      <c r="V173" s="283">
        <v>2.0</v>
      </c>
      <c r="W173" s="343" t="s">
        <v>56</v>
      </c>
      <c r="X173" s="315">
        <v>4.0</v>
      </c>
      <c r="Y173" s="6" t="s">
        <v>641</v>
      </c>
      <c r="Z173" s="16"/>
      <c r="AA173" s="323">
        <v>44971.0</v>
      </c>
      <c r="AB173" s="18">
        <v>44985.0</v>
      </c>
      <c r="AC173" s="27" t="s">
        <v>2872</v>
      </c>
      <c r="AD173" s="319">
        <f t="shared" si="1"/>
        <v>2</v>
      </c>
      <c r="AE173" s="283">
        <f t="shared" si="3"/>
        <v>1.428571429</v>
      </c>
      <c r="AF173" s="27" t="s">
        <v>2790</v>
      </c>
      <c r="AG173" s="13" t="s">
        <v>56</v>
      </c>
      <c r="AH173" s="333"/>
      <c r="AI173" s="320"/>
    </row>
    <row r="174" ht="21.0" customHeight="1">
      <c r="A174" s="311">
        <v>444.0</v>
      </c>
      <c r="B174" s="12" t="s">
        <v>479</v>
      </c>
      <c r="C174" s="209"/>
      <c r="D174" s="209"/>
      <c r="E174" s="209"/>
      <c r="F174" s="314">
        <v>45006.0</v>
      </c>
      <c r="G174" s="343" t="s">
        <v>56</v>
      </c>
      <c r="H174" s="343"/>
      <c r="I174" s="343"/>
      <c r="J174" s="343"/>
      <c r="K174" s="343"/>
      <c r="L174" s="343"/>
      <c r="M174" s="315">
        <v>12.0</v>
      </c>
      <c r="N174" s="316"/>
      <c r="O174" s="316"/>
      <c r="P174" s="316"/>
      <c r="Q174" s="316"/>
      <c r="R174" s="316"/>
      <c r="S174" s="343" t="s">
        <v>56</v>
      </c>
      <c r="T174" s="229" t="s">
        <v>56</v>
      </c>
      <c r="U174" s="283" t="s">
        <v>2777</v>
      </c>
      <c r="V174" s="283">
        <v>12.0</v>
      </c>
      <c r="W174" s="343" t="s">
        <v>56</v>
      </c>
      <c r="X174" s="315">
        <v>4.0</v>
      </c>
      <c r="Y174" s="6" t="s">
        <v>641</v>
      </c>
      <c r="Z174" s="12" t="s">
        <v>1480</v>
      </c>
      <c r="AA174" s="323">
        <v>44972.0</v>
      </c>
      <c r="AB174" s="18">
        <v>45007.0</v>
      </c>
      <c r="AC174" s="27" t="s">
        <v>59</v>
      </c>
      <c r="AD174" s="319">
        <f t="shared" si="1"/>
        <v>5</v>
      </c>
      <c r="AE174" s="283">
        <f t="shared" si="3"/>
        <v>4.857142857</v>
      </c>
      <c r="AF174" s="27" t="s">
        <v>2790</v>
      </c>
      <c r="AG174" s="13" t="s">
        <v>57</v>
      </c>
      <c r="AH174" s="333">
        <f>10737.13+10700</f>
        <v>21437.13</v>
      </c>
    </row>
    <row r="175" ht="21.0" customHeight="1">
      <c r="A175" s="311">
        <v>445.0</v>
      </c>
      <c r="B175" s="12" t="s">
        <v>480</v>
      </c>
      <c r="C175" s="209"/>
      <c r="D175" s="209"/>
      <c r="E175" s="209"/>
      <c r="F175" s="314">
        <v>44994.0</v>
      </c>
      <c r="G175" s="343" t="s">
        <v>56</v>
      </c>
      <c r="H175" s="343"/>
      <c r="I175" s="343"/>
      <c r="J175" s="343"/>
      <c r="K175" s="343"/>
      <c r="L175" s="343"/>
      <c r="M175" s="315">
        <v>4.0</v>
      </c>
      <c r="N175" s="316"/>
      <c r="O175" s="316"/>
      <c r="P175" s="316"/>
      <c r="Q175" s="316"/>
      <c r="R175" s="316"/>
      <c r="S175" s="343" t="s">
        <v>56</v>
      </c>
      <c r="T175" s="229" t="s">
        <v>56</v>
      </c>
      <c r="U175" s="283" t="s">
        <v>2777</v>
      </c>
      <c r="V175" s="283">
        <v>5.0</v>
      </c>
      <c r="W175" s="343" t="s">
        <v>56</v>
      </c>
      <c r="X175" s="315">
        <v>3.0</v>
      </c>
      <c r="Y175" s="6" t="s">
        <v>641</v>
      </c>
      <c r="Z175" s="12" t="s">
        <v>792</v>
      </c>
      <c r="AA175" s="323">
        <v>44972.0</v>
      </c>
      <c r="AB175" s="18">
        <v>44996.0</v>
      </c>
      <c r="AC175" s="27" t="s">
        <v>59</v>
      </c>
      <c r="AD175" s="319">
        <f t="shared" si="1"/>
        <v>3.428571429</v>
      </c>
      <c r="AE175" s="283">
        <f t="shared" si="3"/>
        <v>3.142857143</v>
      </c>
      <c r="AF175" s="27" t="s">
        <v>2790</v>
      </c>
      <c r="AG175" s="13" t="s">
        <v>56</v>
      </c>
      <c r="AH175" s="333">
        <v>8080.87</v>
      </c>
      <c r="AI175" s="320"/>
    </row>
    <row r="176" ht="21.0" customHeight="1">
      <c r="A176" s="311">
        <v>446.0</v>
      </c>
      <c r="B176" s="12" t="s">
        <v>447</v>
      </c>
      <c r="C176" s="209"/>
      <c r="D176" s="209"/>
      <c r="E176" s="209"/>
      <c r="F176" s="322"/>
      <c r="G176" s="343" t="s">
        <v>56</v>
      </c>
      <c r="H176" s="343"/>
      <c r="I176" s="343"/>
      <c r="J176" s="343"/>
      <c r="K176" s="343"/>
      <c r="L176" s="343"/>
      <c r="M176" s="315">
        <v>4.0</v>
      </c>
      <c r="N176" s="316"/>
      <c r="O176" s="316"/>
      <c r="P176" s="316"/>
      <c r="Q176" s="316"/>
      <c r="R176" s="316"/>
      <c r="S176" s="229" t="s">
        <v>86</v>
      </c>
      <c r="T176" s="229" t="s">
        <v>86</v>
      </c>
      <c r="U176" s="283" t="s">
        <v>2880</v>
      </c>
      <c r="V176" s="283">
        <v>0.0</v>
      </c>
      <c r="W176" s="229" t="s">
        <v>86</v>
      </c>
      <c r="X176" s="315">
        <v>0.0</v>
      </c>
      <c r="Y176" s="6" t="s">
        <v>641</v>
      </c>
      <c r="Z176" s="12" t="s">
        <v>1413</v>
      </c>
      <c r="AA176" s="323">
        <v>44972.0</v>
      </c>
      <c r="AB176" s="18">
        <v>44974.0</v>
      </c>
      <c r="AC176" s="27" t="s">
        <v>79</v>
      </c>
      <c r="AD176" s="319">
        <f t="shared" si="1"/>
        <v>0.2857142857</v>
      </c>
      <c r="AE176" s="283">
        <f t="shared" si="3"/>
        <v>0</v>
      </c>
      <c r="AF176" s="27"/>
      <c r="AG176" s="13" t="s">
        <v>56</v>
      </c>
      <c r="AH176" s="333"/>
      <c r="AI176" s="320"/>
    </row>
    <row r="177" ht="21.0" customHeight="1">
      <c r="A177" s="311">
        <v>447.0</v>
      </c>
      <c r="B177" s="12" t="s">
        <v>481</v>
      </c>
      <c r="C177" s="209"/>
      <c r="D177" s="209"/>
      <c r="E177" s="209"/>
      <c r="F177" s="314">
        <v>44985.0</v>
      </c>
      <c r="G177" s="343" t="s">
        <v>56</v>
      </c>
      <c r="H177" s="343"/>
      <c r="I177" s="343"/>
      <c r="J177" s="343"/>
      <c r="K177" s="343"/>
      <c r="L177" s="343"/>
      <c r="M177" s="315">
        <v>24.0</v>
      </c>
      <c r="N177" s="316"/>
      <c r="O177" s="316"/>
      <c r="P177" s="316"/>
      <c r="Q177" s="316"/>
      <c r="R177" s="316"/>
      <c r="S177" s="343" t="s">
        <v>56</v>
      </c>
      <c r="T177" s="229" t="s">
        <v>56</v>
      </c>
      <c r="U177" s="283" t="s">
        <v>2816</v>
      </c>
      <c r="V177" s="283">
        <v>21.0</v>
      </c>
      <c r="W177" s="229" t="s">
        <v>56</v>
      </c>
      <c r="X177" s="315">
        <v>10.0</v>
      </c>
      <c r="Y177" s="6" t="s">
        <v>641</v>
      </c>
      <c r="Z177" s="12" t="s">
        <v>1484</v>
      </c>
      <c r="AA177" s="323">
        <v>44972.0</v>
      </c>
      <c r="AB177" s="18">
        <v>45001.0</v>
      </c>
      <c r="AC177" s="27" t="s">
        <v>59</v>
      </c>
      <c r="AD177" s="319">
        <f t="shared" si="1"/>
        <v>4.142857143</v>
      </c>
      <c r="AE177" s="283">
        <f t="shared" si="3"/>
        <v>1.857142857</v>
      </c>
      <c r="AF177" s="27"/>
      <c r="AG177" s="13" t="s">
        <v>56</v>
      </c>
      <c r="AH177" s="333">
        <v>39492.29</v>
      </c>
      <c r="AI177" s="320"/>
    </row>
    <row r="178" ht="21.0" customHeight="1">
      <c r="A178" s="311">
        <v>448.0</v>
      </c>
      <c r="B178" s="12" t="s">
        <v>482</v>
      </c>
      <c r="C178" s="209"/>
      <c r="D178" s="209"/>
      <c r="E178" s="209"/>
      <c r="F178" s="316">
        <v>44993.0</v>
      </c>
      <c r="G178" s="229" t="s">
        <v>56</v>
      </c>
      <c r="H178" s="229"/>
      <c r="I178" s="229"/>
      <c r="J178" s="229"/>
      <c r="K178" s="229"/>
      <c r="L178" s="229"/>
      <c r="M178" s="315">
        <v>31.0</v>
      </c>
      <c r="N178" s="316"/>
      <c r="O178" s="316"/>
      <c r="P178" s="316"/>
      <c r="Q178" s="316"/>
      <c r="R178" s="316"/>
      <c r="S178" s="343" t="s">
        <v>56</v>
      </c>
      <c r="T178" s="229" t="s">
        <v>56</v>
      </c>
      <c r="U178" s="283" t="s">
        <v>2767</v>
      </c>
      <c r="V178" s="283">
        <v>19.0</v>
      </c>
      <c r="W178" s="343" t="s">
        <v>56</v>
      </c>
      <c r="X178" s="315">
        <v>4.0</v>
      </c>
      <c r="Y178" s="6" t="s">
        <v>641</v>
      </c>
      <c r="Z178" s="348" t="s">
        <v>1486</v>
      </c>
      <c r="AA178" s="323">
        <v>44972.0</v>
      </c>
      <c r="AB178" s="18">
        <v>45026.0</v>
      </c>
      <c r="AC178" s="27" t="s">
        <v>59</v>
      </c>
      <c r="AD178" s="319">
        <f t="shared" si="1"/>
        <v>7.714285714</v>
      </c>
      <c r="AE178" s="283">
        <f t="shared" si="3"/>
        <v>3</v>
      </c>
      <c r="AF178" s="27" t="s">
        <v>2790</v>
      </c>
      <c r="AG178" s="13" t="s">
        <v>56</v>
      </c>
      <c r="AH178" s="333">
        <f>14245+14245</f>
        <v>28490</v>
      </c>
      <c r="AI178" s="320"/>
    </row>
    <row r="179" ht="21.0" customHeight="1">
      <c r="A179" s="311">
        <v>449.0</v>
      </c>
      <c r="B179" s="12" t="s">
        <v>483</v>
      </c>
      <c r="C179" s="209"/>
      <c r="D179" s="209"/>
      <c r="E179" s="209"/>
      <c r="F179" s="314">
        <v>44999.0</v>
      </c>
      <c r="G179" s="343" t="s">
        <v>56</v>
      </c>
      <c r="H179" s="343"/>
      <c r="I179" s="343"/>
      <c r="J179" s="343"/>
      <c r="K179" s="343"/>
      <c r="L179" s="343"/>
      <c r="M179" s="315">
        <v>24.0</v>
      </c>
      <c r="N179" s="316"/>
      <c r="O179" s="316"/>
      <c r="P179" s="316"/>
      <c r="Q179" s="316"/>
      <c r="R179" s="316"/>
      <c r="S179" s="343" t="s">
        <v>56</v>
      </c>
      <c r="T179" s="229" t="s">
        <v>56</v>
      </c>
      <c r="U179" s="283" t="s">
        <v>2777</v>
      </c>
      <c r="V179" s="283">
        <v>17.0</v>
      </c>
      <c r="W179" s="229" t="s">
        <v>56</v>
      </c>
      <c r="X179" s="315">
        <v>4.0</v>
      </c>
      <c r="Y179" s="6" t="s">
        <v>641</v>
      </c>
      <c r="Z179" s="12" t="s">
        <v>1489</v>
      </c>
      <c r="AA179" s="323">
        <v>44973.0</v>
      </c>
      <c r="AB179" s="18">
        <v>45030.0</v>
      </c>
      <c r="AC179" s="27" t="s">
        <v>59</v>
      </c>
      <c r="AD179" s="319">
        <f t="shared" si="1"/>
        <v>8.142857143</v>
      </c>
      <c r="AE179" s="283">
        <f t="shared" si="3"/>
        <v>3.714285714</v>
      </c>
      <c r="AF179" s="27" t="s">
        <v>2863</v>
      </c>
      <c r="AG179" s="13" t="s">
        <v>56</v>
      </c>
      <c r="AH179" s="333">
        <f>10607+11311.05</f>
        <v>21918.05</v>
      </c>
      <c r="AI179" s="320"/>
    </row>
    <row r="180" ht="21.0" customHeight="1">
      <c r="A180" s="311">
        <v>450.0</v>
      </c>
      <c r="B180" s="12" t="s">
        <v>484</v>
      </c>
      <c r="C180" s="209"/>
      <c r="D180" s="209"/>
      <c r="E180" s="209"/>
      <c r="F180" s="314"/>
      <c r="G180" s="13" t="s">
        <v>28</v>
      </c>
      <c r="H180" s="13"/>
      <c r="I180" s="13"/>
      <c r="J180" s="13"/>
      <c r="K180" s="13"/>
      <c r="L180" s="13"/>
      <c r="M180" s="315">
        <v>4.0</v>
      </c>
      <c r="N180" s="316"/>
      <c r="O180" s="316"/>
      <c r="P180" s="316"/>
      <c r="Q180" s="316"/>
      <c r="R180" s="316"/>
      <c r="S180" s="13" t="s">
        <v>30</v>
      </c>
      <c r="T180" s="229" t="s">
        <v>30</v>
      </c>
      <c r="U180" s="283" t="s">
        <v>2767</v>
      </c>
      <c r="V180" s="283">
        <v>1.0</v>
      </c>
      <c r="W180" s="27" t="s">
        <v>28</v>
      </c>
      <c r="X180" s="315">
        <v>2.0</v>
      </c>
      <c r="Y180" s="6" t="s">
        <v>641</v>
      </c>
      <c r="Z180" s="349" t="s">
        <v>673</v>
      </c>
      <c r="AA180" s="323">
        <v>44973.0</v>
      </c>
      <c r="AB180" s="18">
        <v>44987.0</v>
      </c>
      <c r="AC180" s="27" t="s">
        <v>32</v>
      </c>
      <c r="AD180" s="319">
        <f t="shared" si="1"/>
        <v>2</v>
      </c>
      <c r="AE180" s="283">
        <f t="shared" si="3"/>
        <v>0</v>
      </c>
      <c r="AF180" s="27"/>
      <c r="AG180" s="13" t="s">
        <v>2783</v>
      </c>
      <c r="AH180" s="333"/>
      <c r="AI180" s="320"/>
    </row>
    <row r="181" ht="21.0" customHeight="1">
      <c r="A181" s="311">
        <v>451.0</v>
      </c>
      <c r="B181" s="12" t="s">
        <v>439</v>
      </c>
      <c r="C181" s="209"/>
      <c r="D181" s="209"/>
      <c r="E181" s="209"/>
      <c r="F181" s="314">
        <v>44987.0</v>
      </c>
      <c r="G181" s="13" t="s">
        <v>78</v>
      </c>
      <c r="H181" s="13"/>
      <c r="I181" s="13"/>
      <c r="J181" s="13"/>
      <c r="K181" s="13"/>
      <c r="L181" s="13"/>
      <c r="M181" s="315">
        <v>0.0</v>
      </c>
      <c r="N181" s="316"/>
      <c r="O181" s="316"/>
      <c r="P181" s="316"/>
      <c r="Q181" s="316"/>
      <c r="R181" s="316"/>
      <c r="S181" s="13" t="s">
        <v>86</v>
      </c>
      <c r="T181" s="229" t="s">
        <v>56</v>
      </c>
      <c r="U181" s="283" t="s">
        <v>2777</v>
      </c>
      <c r="V181" s="283">
        <v>2.0</v>
      </c>
      <c r="W181" s="27" t="s">
        <v>86</v>
      </c>
      <c r="X181" s="315">
        <v>0.0</v>
      </c>
      <c r="Y181" s="6" t="s">
        <v>641</v>
      </c>
      <c r="Z181" s="349" t="s">
        <v>1400</v>
      </c>
      <c r="AA181" s="323">
        <v>44977.0</v>
      </c>
      <c r="AB181" s="18">
        <v>45003.0</v>
      </c>
      <c r="AC181" s="27" t="s">
        <v>2881</v>
      </c>
      <c r="AD181" s="319">
        <f t="shared" si="1"/>
        <v>3.714285714</v>
      </c>
      <c r="AE181" s="283">
        <f t="shared" si="3"/>
        <v>1.428571429</v>
      </c>
      <c r="AF181" s="27"/>
      <c r="AG181" s="13" t="s">
        <v>56</v>
      </c>
      <c r="AH181" s="333"/>
      <c r="AI181" s="320"/>
    </row>
    <row r="182" ht="21.0" customHeight="1">
      <c r="A182" s="311">
        <v>452.0</v>
      </c>
      <c r="B182" s="12" t="s">
        <v>486</v>
      </c>
      <c r="C182" s="209"/>
      <c r="D182" s="209"/>
      <c r="E182" s="209"/>
      <c r="F182" s="316">
        <v>45033.0</v>
      </c>
      <c r="G182" s="13" t="s">
        <v>56</v>
      </c>
      <c r="H182" s="13"/>
      <c r="I182" s="13"/>
      <c r="J182" s="13"/>
      <c r="K182" s="13"/>
      <c r="L182" s="13"/>
      <c r="M182" s="315">
        <v>26.0</v>
      </c>
      <c r="N182" s="316"/>
      <c r="O182" s="316"/>
      <c r="P182" s="316"/>
      <c r="Q182" s="316"/>
      <c r="R182" s="316"/>
      <c r="S182" s="343" t="s">
        <v>56</v>
      </c>
      <c r="T182" s="229" t="s">
        <v>56</v>
      </c>
      <c r="U182" s="283" t="s">
        <v>2777</v>
      </c>
      <c r="V182" s="283">
        <v>15.0</v>
      </c>
      <c r="W182" s="27" t="s">
        <v>56</v>
      </c>
      <c r="X182" s="315">
        <v>2.0</v>
      </c>
      <c r="Y182" s="6" t="s">
        <v>641</v>
      </c>
      <c r="Z182" s="6"/>
      <c r="AA182" s="323">
        <v>44978.0</v>
      </c>
      <c r="AB182" s="18">
        <v>45041.0</v>
      </c>
      <c r="AC182" s="27" t="s">
        <v>59</v>
      </c>
      <c r="AD182" s="319">
        <f t="shared" si="1"/>
        <v>9</v>
      </c>
      <c r="AE182" s="283">
        <f t="shared" si="3"/>
        <v>7.857142857</v>
      </c>
      <c r="AF182" s="27" t="s">
        <v>2790</v>
      </c>
      <c r="AG182" s="13" t="s">
        <v>56</v>
      </c>
      <c r="AH182" s="333"/>
      <c r="AI182" s="320"/>
    </row>
    <row r="183" ht="21.0" customHeight="1">
      <c r="A183" s="311">
        <v>453.0</v>
      </c>
      <c r="B183" s="12" t="s">
        <v>484</v>
      </c>
      <c r="C183" s="209"/>
      <c r="D183" s="209"/>
      <c r="E183" s="209"/>
      <c r="F183" s="314"/>
      <c r="G183" s="343" t="s">
        <v>56</v>
      </c>
      <c r="H183" s="343"/>
      <c r="I183" s="343"/>
      <c r="J183" s="343"/>
      <c r="K183" s="343"/>
      <c r="L183" s="343"/>
      <c r="M183" s="315">
        <v>1.0</v>
      </c>
      <c r="N183" s="316"/>
      <c r="O183" s="316"/>
      <c r="P183" s="316"/>
      <c r="Q183" s="316"/>
      <c r="R183" s="316"/>
      <c r="S183" s="343" t="s">
        <v>56</v>
      </c>
      <c r="T183" s="229" t="s">
        <v>56</v>
      </c>
      <c r="U183" s="283" t="s">
        <v>2784</v>
      </c>
      <c r="V183" s="283">
        <v>1.0</v>
      </c>
      <c r="W183" s="27" t="s">
        <v>86</v>
      </c>
      <c r="X183" s="315">
        <v>0.0</v>
      </c>
      <c r="Y183" s="6" t="s">
        <v>641</v>
      </c>
      <c r="Z183" s="349" t="s">
        <v>673</v>
      </c>
      <c r="AA183" s="323">
        <v>44979.0</v>
      </c>
      <c r="AB183" s="18">
        <v>44996.0</v>
      </c>
      <c r="AC183" s="27" t="s">
        <v>32</v>
      </c>
      <c r="AD183" s="319">
        <f t="shared" si="1"/>
        <v>2.428571429</v>
      </c>
      <c r="AE183" s="283">
        <f t="shared" si="3"/>
        <v>0</v>
      </c>
      <c r="AF183" s="27"/>
      <c r="AG183" s="13" t="s">
        <v>56</v>
      </c>
      <c r="AH183" s="333"/>
      <c r="AI183" s="320"/>
    </row>
    <row r="184" ht="21.0" customHeight="1">
      <c r="A184" s="311">
        <v>454.0</v>
      </c>
      <c r="B184" s="12" t="s">
        <v>487</v>
      </c>
      <c r="C184" s="209"/>
      <c r="D184" s="209"/>
      <c r="E184" s="209"/>
      <c r="F184" s="316">
        <v>45035.0</v>
      </c>
      <c r="G184" s="13" t="s">
        <v>56</v>
      </c>
      <c r="H184" s="13"/>
      <c r="I184" s="13"/>
      <c r="J184" s="13"/>
      <c r="K184" s="13"/>
      <c r="L184" s="13"/>
      <c r="M184" s="315">
        <v>11.0</v>
      </c>
      <c r="N184" s="316"/>
      <c r="O184" s="316"/>
      <c r="P184" s="316"/>
      <c r="Q184" s="316"/>
      <c r="R184" s="316"/>
      <c r="S184" s="343" t="s">
        <v>56</v>
      </c>
      <c r="T184" s="229" t="s">
        <v>56</v>
      </c>
      <c r="U184" s="283" t="s">
        <v>2767</v>
      </c>
      <c r="V184" s="283">
        <v>11.0</v>
      </c>
      <c r="W184" s="343" t="s">
        <v>56</v>
      </c>
      <c r="X184" s="315">
        <v>5.0</v>
      </c>
      <c r="Y184" s="6" t="s">
        <v>641</v>
      </c>
      <c r="Z184" s="359" t="s">
        <v>1502</v>
      </c>
      <c r="AA184" s="323">
        <v>44979.0</v>
      </c>
      <c r="AB184" s="18">
        <v>45019.0</v>
      </c>
      <c r="AC184" s="27" t="s">
        <v>59</v>
      </c>
      <c r="AD184" s="319">
        <f t="shared" si="1"/>
        <v>5.714285714</v>
      </c>
      <c r="AE184" s="283">
        <f t="shared" si="3"/>
        <v>8</v>
      </c>
      <c r="AF184" s="27" t="s">
        <v>2790</v>
      </c>
      <c r="AG184" s="13" t="s">
        <v>56</v>
      </c>
      <c r="AH184" s="333">
        <f>8835*2</f>
        <v>17670</v>
      </c>
      <c r="AI184" s="320"/>
    </row>
    <row r="185" ht="21.0" customHeight="1">
      <c r="A185" s="325">
        <v>455.0</v>
      </c>
      <c r="B185" s="378" t="s">
        <v>488</v>
      </c>
      <c r="C185" s="209"/>
      <c r="D185" s="209"/>
      <c r="E185" s="209"/>
      <c r="F185" s="316">
        <v>45059.0</v>
      </c>
      <c r="G185" s="343" t="s">
        <v>56</v>
      </c>
      <c r="H185" s="343"/>
      <c r="I185" s="343"/>
      <c r="J185" s="343"/>
      <c r="K185" s="343"/>
      <c r="L185" s="343"/>
      <c r="M185" s="315">
        <v>27.0</v>
      </c>
      <c r="N185" s="316"/>
      <c r="O185" s="316"/>
      <c r="P185" s="316"/>
      <c r="Q185" s="316"/>
      <c r="R185" s="316"/>
      <c r="S185" s="343" t="s">
        <v>57</v>
      </c>
      <c r="T185" s="229" t="s">
        <v>57</v>
      </c>
      <c r="U185" s="283" t="s">
        <v>2777</v>
      </c>
      <c r="V185" s="283">
        <v>22.0</v>
      </c>
      <c r="W185" s="343" t="s">
        <v>552</v>
      </c>
      <c r="X185" s="315">
        <v>6.0</v>
      </c>
      <c r="Y185" s="6" t="s">
        <v>641</v>
      </c>
      <c r="Z185" s="359" t="s">
        <v>806</v>
      </c>
      <c r="AA185" s="323">
        <v>44980.0</v>
      </c>
      <c r="AB185" s="18">
        <v>45057.0</v>
      </c>
      <c r="AC185" s="27" t="s">
        <v>2928</v>
      </c>
      <c r="AD185" s="319">
        <f t="shared" si="1"/>
        <v>11</v>
      </c>
      <c r="AE185" s="283">
        <f t="shared" si="3"/>
        <v>11.28571429</v>
      </c>
      <c r="AF185" s="27" t="s">
        <v>2790</v>
      </c>
      <c r="AG185" s="13" t="s">
        <v>56</v>
      </c>
      <c r="AH185" s="333"/>
      <c r="AI185" s="320"/>
    </row>
    <row r="186" ht="21.0" customHeight="1">
      <c r="A186" s="311">
        <v>456.0</v>
      </c>
      <c r="B186" s="12" t="s">
        <v>489</v>
      </c>
      <c r="C186" s="209"/>
      <c r="D186" s="209"/>
      <c r="E186" s="209"/>
      <c r="F186" s="316">
        <v>45034.0</v>
      </c>
      <c r="G186" s="13" t="s">
        <v>56</v>
      </c>
      <c r="H186" s="13"/>
      <c r="I186" s="13"/>
      <c r="J186" s="13"/>
      <c r="K186" s="13"/>
      <c r="L186" s="13"/>
      <c r="M186" s="315">
        <v>23.0</v>
      </c>
      <c r="N186" s="316"/>
      <c r="O186" s="316"/>
      <c r="P186" s="316"/>
      <c r="Q186" s="316"/>
      <c r="R186" s="316"/>
      <c r="S186" s="343" t="s">
        <v>56</v>
      </c>
      <c r="T186" s="229" t="s">
        <v>56</v>
      </c>
      <c r="U186" s="283" t="s">
        <v>2767</v>
      </c>
      <c r="V186" s="283">
        <v>19.0</v>
      </c>
      <c r="W186" s="343" t="s">
        <v>56</v>
      </c>
      <c r="X186" s="315">
        <v>5.0</v>
      </c>
      <c r="Y186" s="6" t="s">
        <v>641</v>
      </c>
      <c r="Z186" s="349" t="s">
        <v>1513</v>
      </c>
      <c r="AA186" s="323">
        <v>44980.0</v>
      </c>
      <c r="AB186" s="18">
        <v>45040.0</v>
      </c>
      <c r="AC186" s="27" t="s">
        <v>59</v>
      </c>
      <c r="AD186" s="319">
        <f t="shared" si="1"/>
        <v>8.571428571</v>
      </c>
      <c r="AE186" s="283">
        <f t="shared" si="3"/>
        <v>7.714285714</v>
      </c>
      <c r="AF186" s="27" t="s">
        <v>2790</v>
      </c>
      <c r="AG186" s="13" t="s">
        <v>56</v>
      </c>
      <c r="AH186" s="333">
        <f>15410+16706.7</f>
        <v>32116.7</v>
      </c>
      <c r="AI186" s="320"/>
    </row>
    <row r="187" ht="21.0" customHeight="1">
      <c r="A187" s="311">
        <v>457.0</v>
      </c>
      <c r="B187" s="379" t="s">
        <v>490</v>
      </c>
      <c r="C187" s="209"/>
      <c r="D187" s="209"/>
      <c r="E187" s="209"/>
      <c r="F187" s="314"/>
      <c r="G187" s="13" t="s">
        <v>56</v>
      </c>
      <c r="H187" s="13"/>
      <c r="I187" s="13"/>
      <c r="J187" s="13"/>
      <c r="K187" s="13"/>
      <c r="L187" s="13"/>
      <c r="M187" s="315"/>
      <c r="N187" s="316"/>
      <c r="O187" s="316"/>
      <c r="P187" s="316"/>
      <c r="Q187" s="316"/>
      <c r="R187" s="316"/>
      <c r="S187" s="229" t="s">
        <v>86</v>
      </c>
      <c r="T187" s="229" t="s">
        <v>86</v>
      </c>
      <c r="U187" s="283" t="s">
        <v>2880</v>
      </c>
      <c r="V187" s="283">
        <v>0.0</v>
      </c>
      <c r="W187" s="343" t="s">
        <v>86</v>
      </c>
      <c r="X187" s="315"/>
      <c r="Y187" s="6" t="s">
        <v>641</v>
      </c>
      <c r="Z187" s="349" t="s">
        <v>1519</v>
      </c>
      <c r="AA187" s="323">
        <v>44985.0</v>
      </c>
      <c r="AB187" s="18">
        <v>44996.0</v>
      </c>
      <c r="AC187" s="27" t="s">
        <v>32</v>
      </c>
      <c r="AD187" s="319">
        <f t="shared" si="1"/>
        <v>1.571428571</v>
      </c>
      <c r="AE187" s="283">
        <f t="shared" si="3"/>
        <v>0</v>
      </c>
      <c r="AF187" s="27"/>
      <c r="AG187" s="13" t="s">
        <v>56</v>
      </c>
      <c r="AH187" s="333"/>
      <c r="AI187" s="320"/>
    </row>
    <row r="188" ht="21.0" customHeight="1">
      <c r="A188" s="311">
        <v>458.0</v>
      </c>
      <c r="B188" s="12" t="s">
        <v>491</v>
      </c>
      <c r="C188" s="209"/>
      <c r="D188" s="209"/>
      <c r="E188" s="209"/>
      <c r="F188" s="316">
        <v>45041.0</v>
      </c>
      <c r="G188" s="13" t="s">
        <v>56</v>
      </c>
      <c r="H188" s="13"/>
      <c r="I188" s="13"/>
      <c r="J188" s="13"/>
      <c r="K188" s="13"/>
      <c r="L188" s="13"/>
      <c r="M188" s="315">
        <v>20.0</v>
      </c>
      <c r="N188" s="316"/>
      <c r="O188" s="316"/>
      <c r="P188" s="316"/>
      <c r="Q188" s="316"/>
      <c r="R188" s="316"/>
      <c r="S188" s="343" t="s">
        <v>56</v>
      </c>
      <c r="T188" s="229" t="s">
        <v>56</v>
      </c>
      <c r="U188" s="283" t="s">
        <v>2767</v>
      </c>
      <c r="V188" s="283">
        <v>15.0</v>
      </c>
      <c r="W188" s="343" t="s">
        <v>56</v>
      </c>
      <c r="X188" s="315">
        <v>5.0</v>
      </c>
      <c r="Y188" s="6" t="s">
        <v>641</v>
      </c>
      <c r="Z188" s="349" t="s">
        <v>1403</v>
      </c>
      <c r="AA188" s="323">
        <v>44986.0</v>
      </c>
      <c r="AB188" s="18">
        <v>45034.0</v>
      </c>
      <c r="AC188" s="27" t="s">
        <v>59</v>
      </c>
      <c r="AD188" s="319">
        <f t="shared" si="1"/>
        <v>6.857142857</v>
      </c>
      <c r="AE188" s="283">
        <f t="shared" si="3"/>
        <v>7.857142857</v>
      </c>
      <c r="AF188" s="27" t="s">
        <v>2790</v>
      </c>
      <c r="AG188" s="13" t="s">
        <v>56</v>
      </c>
      <c r="AH188" s="333">
        <f>13120+15772.57</f>
        <v>28892.57</v>
      </c>
      <c r="AI188" s="320"/>
    </row>
    <row r="189" ht="21.0" customHeight="1">
      <c r="A189" s="380">
        <v>459.0</v>
      </c>
      <c r="B189" s="12" t="s">
        <v>492</v>
      </c>
      <c r="C189" s="209"/>
      <c r="D189" s="209"/>
      <c r="E189" s="209"/>
      <c r="F189" s="314">
        <v>45085.0</v>
      </c>
      <c r="G189" s="343" t="s">
        <v>56</v>
      </c>
      <c r="H189" s="343"/>
      <c r="I189" s="343"/>
      <c r="J189" s="343"/>
      <c r="K189" s="343"/>
      <c r="L189" s="343"/>
      <c r="M189" s="315">
        <v>19.0</v>
      </c>
      <c r="N189" s="316"/>
      <c r="O189" s="316"/>
      <c r="P189" s="316"/>
      <c r="Q189" s="316"/>
      <c r="R189" s="316"/>
      <c r="S189" s="343" t="s">
        <v>56</v>
      </c>
      <c r="T189" s="229" t="s">
        <v>56</v>
      </c>
      <c r="U189" s="283" t="s">
        <v>2767</v>
      </c>
      <c r="V189" s="283">
        <v>15.0</v>
      </c>
      <c r="W189" s="27" t="s">
        <v>56</v>
      </c>
      <c r="X189" s="315">
        <v>4.0</v>
      </c>
      <c r="Y189" s="6" t="s">
        <v>641</v>
      </c>
      <c r="Z189" s="359" t="s">
        <v>1532</v>
      </c>
      <c r="AA189" s="323">
        <v>44986.0</v>
      </c>
      <c r="AB189" s="18">
        <v>45049.0</v>
      </c>
      <c r="AC189" s="27" t="s">
        <v>59</v>
      </c>
      <c r="AD189" s="319">
        <f t="shared" si="1"/>
        <v>9</v>
      </c>
      <c r="AE189" s="283">
        <f t="shared" si="3"/>
        <v>14.14285714</v>
      </c>
      <c r="AF189" s="27" t="s">
        <v>2790</v>
      </c>
      <c r="AG189" s="13" t="s">
        <v>56</v>
      </c>
      <c r="AH189" s="333">
        <f>4485+12915</f>
        <v>17400</v>
      </c>
      <c r="AI189" s="320"/>
    </row>
    <row r="190" ht="21.0" customHeight="1">
      <c r="A190" s="311">
        <v>460.0</v>
      </c>
      <c r="B190" s="119" t="s">
        <v>493</v>
      </c>
      <c r="C190" s="344"/>
      <c r="D190" s="344"/>
      <c r="E190" s="344"/>
      <c r="F190" s="316">
        <v>45030.0</v>
      </c>
      <c r="G190" s="13" t="s">
        <v>56</v>
      </c>
      <c r="H190" s="13"/>
      <c r="I190" s="13"/>
      <c r="J190" s="13"/>
      <c r="K190" s="13"/>
      <c r="L190" s="13"/>
      <c r="M190" s="315">
        <v>38.0</v>
      </c>
      <c r="N190" s="316"/>
      <c r="O190" s="316"/>
      <c r="P190" s="316"/>
      <c r="Q190" s="316"/>
      <c r="R190" s="316"/>
      <c r="S190" s="343" t="s">
        <v>56</v>
      </c>
      <c r="T190" s="229" t="s">
        <v>56</v>
      </c>
      <c r="U190" s="283" t="s">
        <v>2769</v>
      </c>
      <c r="V190" s="283"/>
      <c r="W190" s="27" t="s">
        <v>56</v>
      </c>
      <c r="X190" s="315">
        <v>8.0</v>
      </c>
      <c r="Y190" s="6" t="s">
        <v>641</v>
      </c>
      <c r="Z190" s="6" t="s">
        <v>1538</v>
      </c>
      <c r="AA190" s="323">
        <v>44986.0</v>
      </c>
      <c r="AB190" s="18">
        <v>45041.0</v>
      </c>
      <c r="AC190" s="27" t="s">
        <v>59</v>
      </c>
      <c r="AD190" s="319">
        <f t="shared" si="1"/>
        <v>7.857142857</v>
      </c>
      <c r="AE190" s="283">
        <f t="shared" si="3"/>
        <v>6.285714286</v>
      </c>
      <c r="AF190" s="27" t="s">
        <v>2790</v>
      </c>
      <c r="AG190" s="13" t="s">
        <v>56</v>
      </c>
      <c r="AH190" s="333">
        <f>21900+21979.11</f>
        <v>43879.11</v>
      </c>
      <c r="AI190" s="320"/>
    </row>
    <row r="191" ht="21.0" customHeight="1">
      <c r="A191" s="325">
        <v>461.0</v>
      </c>
      <c r="B191" s="12" t="s">
        <v>494</v>
      </c>
      <c r="C191" s="209"/>
      <c r="D191" s="209"/>
      <c r="E191" s="209"/>
      <c r="F191" s="381">
        <v>45400.0</v>
      </c>
      <c r="G191" s="229" t="s">
        <v>56</v>
      </c>
      <c r="H191" s="229"/>
      <c r="I191" s="229"/>
      <c r="J191" s="229"/>
      <c r="K191" s="229"/>
      <c r="L191" s="229"/>
      <c r="M191" s="315">
        <v>37.0</v>
      </c>
      <c r="N191" s="316"/>
      <c r="O191" s="316"/>
      <c r="P191" s="316"/>
      <c r="Q191" s="316"/>
      <c r="R191" s="316"/>
      <c r="S191" s="229" t="s">
        <v>56</v>
      </c>
      <c r="T191" s="229" t="s">
        <v>56</v>
      </c>
      <c r="U191" s="283" t="s">
        <v>2816</v>
      </c>
      <c r="V191" s="315">
        <v>28.0</v>
      </c>
      <c r="W191" s="229" t="s">
        <v>56</v>
      </c>
      <c r="X191" s="315">
        <v>10.0</v>
      </c>
      <c r="Y191" s="6" t="s">
        <v>641</v>
      </c>
      <c r="Z191" s="359" t="s">
        <v>817</v>
      </c>
      <c r="AA191" s="323">
        <v>44986.0</v>
      </c>
      <c r="AB191" s="228">
        <v>45185.0</v>
      </c>
      <c r="AC191" s="27" t="s">
        <v>59</v>
      </c>
      <c r="AD191" s="319">
        <f t="shared" si="1"/>
        <v>28.42857143</v>
      </c>
      <c r="AE191" s="283">
        <f t="shared" si="3"/>
        <v>59.14285714</v>
      </c>
      <c r="AF191" s="27"/>
      <c r="AG191" s="13"/>
      <c r="AH191" s="333"/>
    </row>
    <row r="192" ht="21.0" customHeight="1">
      <c r="A192" s="311">
        <v>462.0</v>
      </c>
      <c r="B192" s="119" t="s">
        <v>495</v>
      </c>
      <c r="C192" s="344"/>
      <c r="D192" s="344"/>
      <c r="E192" s="344"/>
      <c r="F192" s="316">
        <v>45016.0</v>
      </c>
      <c r="G192" s="13" t="s">
        <v>56</v>
      </c>
      <c r="H192" s="13"/>
      <c r="I192" s="13"/>
      <c r="J192" s="13"/>
      <c r="K192" s="13"/>
      <c r="L192" s="13"/>
      <c r="M192" s="315">
        <v>25.0</v>
      </c>
      <c r="N192" s="316"/>
      <c r="O192" s="316"/>
      <c r="P192" s="316"/>
      <c r="Q192" s="316"/>
      <c r="R192" s="316"/>
      <c r="S192" s="343" t="s">
        <v>56</v>
      </c>
      <c r="T192" s="229" t="s">
        <v>56</v>
      </c>
      <c r="U192" s="283" t="s">
        <v>2767</v>
      </c>
      <c r="V192" s="283">
        <v>17.0</v>
      </c>
      <c r="W192" s="229" t="s">
        <v>56</v>
      </c>
      <c r="X192" s="315">
        <v>3.0</v>
      </c>
      <c r="Y192" s="6" t="s">
        <v>641</v>
      </c>
      <c r="Z192" s="6" t="s">
        <v>1547</v>
      </c>
      <c r="AA192" s="323">
        <v>44987.0</v>
      </c>
      <c r="AB192" s="18">
        <v>45016.0</v>
      </c>
      <c r="AC192" s="27" t="s">
        <v>59</v>
      </c>
      <c r="AD192" s="319">
        <f t="shared" si="1"/>
        <v>4.142857143</v>
      </c>
      <c r="AE192" s="283">
        <f t="shared" si="3"/>
        <v>4.142857143</v>
      </c>
      <c r="AF192" s="27" t="s">
        <v>2790</v>
      </c>
      <c r="AG192" s="13" t="s">
        <v>57</v>
      </c>
      <c r="AH192" s="333">
        <f>20000+14973.63</f>
        <v>34973.63</v>
      </c>
    </row>
    <row r="193" ht="21.0" customHeight="1">
      <c r="A193" s="311">
        <v>463.0</v>
      </c>
      <c r="B193" s="12" t="s">
        <v>393</v>
      </c>
      <c r="C193" s="209"/>
      <c r="D193" s="209"/>
      <c r="E193" s="209"/>
      <c r="F193" s="316">
        <v>45042.0</v>
      </c>
      <c r="G193" s="13" t="s">
        <v>56</v>
      </c>
      <c r="H193" s="13"/>
      <c r="I193" s="13"/>
      <c r="J193" s="13"/>
      <c r="K193" s="13"/>
      <c r="L193" s="13"/>
      <c r="M193" s="315">
        <v>26.0</v>
      </c>
      <c r="N193" s="316"/>
      <c r="O193" s="316"/>
      <c r="P193" s="316"/>
      <c r="Q193" s="316"/>
      <c r="R193" s="316"/>
      <c r="S193" s="343" t="s">
        <v>56</v>
      </c>
      <c r="T193" s="229" t="s">
        <v>56</v>
      </c>
      <c r="U193" s="283" t="s">
        <v>2777</v>
      </c>
      <c r="V193" s="283">
        <v>17.0</v>
      </c>
      <c r="W193" s="229" t="s">
        <v>56</v>
      </c>
      <c r="X193" s="315">
        <v>4.0</v>
      </c>
      <c r="Y193" s="6" t="s">
        <v>641</v>
      </c>
      <c r="Z193" s="349" t="s">
        <v>1300</v>
      </c>
      <c r="AA193" s="323">
        <v>44987.0</v>
      </c>
      <c r="AB193" s="18">
        <v>45037.0</v>
      </c>
      <c r="AC193" s="27" t="s">
        <v>59</v>
      </c>
      <c r="AD193" s="319">
        <f t="shared" si="1"/>
        <v>7.142857143</v>
      </c>
      <c r="AE193" s="283">
        <f t="shared" si="3"/>
        <v>7.857142857</v>
      </c>
      <c r="AF193" s="27" t="s">
        <v>2790</v>
      </c>
      <c r="AG193" s="13" t="s">
        <v>56</v>
      </c>
      <c r="AH193" s="333"/>
      <c r="AI193" s="320"/>
    </row>
    <row r="194" ht="21.0" customHeight="1">
      <c r="A194" s="311">
        <v>464.0</v>
      </c>
      <c r="B194" s="12" t="s">
        <v>496</v>
      </c>
      <c r="C194" s="209"/>
      <c r="D194" s="209"/>
      <c r="E194" s="209"/>
      <c r="F194" s="316">
        <v>45021.0</v>
      </c>
      <c r="G194" s="13" t="s">
        <v>57</v>
      </c>
      <c r="H194" s="13"/>
      <c r="I194" s="13"/>
      <c r="J194" s="13"/>
      <c r="K194" s="13"/>
      <c r="L194" s="13"/>
      <c r="M194" s="315">
        <v>17.0</v>
      </c>
      <c r="N194" s="316"/>
      <c r="O194" s="316"/>
      <c r="P194" s="316"/>
      <c r="Q194" s="316"/>
      <c r="R194" s="316"/>
      <c r="S194" s="343" t="s">
        <v>56</v>
      </c>
      <c r="T194" s="229" t="s">
        <v>56</v>
      </c>
      <c r="U194" s="283" t="s">
        <v>2767</v>
      </c>
      <c r="V194" s="283">
        <v>12.0</v>
      </c>
      <c r="W194" s="229" t="s">
        <v>56</v>
      </c>
      <c r="X194" s="315">
        <v>2.0</v>
      </c>
      <c r="Y194" s="6" t="s">
        <v>641</v>
      </c>
      <c r="Z194" s="349" t="s">
        <v>1553</v>
      </c>
      <c r="AA194" s="323">
        <v>44991.0</v>
      </c>
      <c r="AB194" s="18">
        <v>45027.0</v>
      </c>
      <c r="AC194" s="27" t="s">
        <v>59</v>
      </c>
      <c r="AD194" s="319">
        <f t="shared" si="1"/>
        <v>5.142857143</v>
      </c>
      <c r="AE194" s="283">
        <f t="shared" si="3"/>
        <v>4.285714286</v>
      </c>
      <c r="AF194" s="27" t="s">
        <v>2790</v>
      </c>
      <c r="AG194" s="13" t="s">
        <v>56</v>
      </c>
      <c r="AH194" s="333">
        <f>10980+10608.39</f>
        <v>21588.39</v>
      </c>
    </row>
    <row r="195" ht="21.0" customHeight="1">
      <c r="A195" s="311">
        <v>465.0</v>
      </c>
      <c r="B195" s="12" t="s">
        <v>498</v>
      </c>
      <c r="C195" s="209"/>
      <c r="D195" s="209"/>
      <c r="E195" s="209"/>
      <c r="F195" s="316"/>
      <c r="G195" s="13" t="s">
        <v>28</v>
      </c>
      <c r="H195" s="13"/>
      <c r="I195" s="13"/>
      <c r="J195" s="13"/>
      <c r="K195" s="13"/>
      <c r="L195" s="13"/>
      <c r="M195" s="315">
        <v>16.0</v>
      </c>
      <c r="N195" s="316"/>
      <c r="O195" s="316"/>
      <c r="P195" s="316"/>
      <c r="Q195" s="316"/>
      <c r="R195" s="316"/>
      <c r="S195" s="343" t="s">
        <v>56</v>
      </c>
      <c r="T195" s="229" t="s">
        <v>30</v>
      </c>
      <c r="U195" s="283" t="s">
        <v>2777</v>
      </c>
      <c r="V195" s="283">
        <v>13.0</v>
      </c>
      <c r="W195" s="229" t="s">
        <v>28</v>
      </c>
      <c r="X195" s="315">
        <v>4.0</v>
      </c>
      <c r="Y195" s="6" t="s">
        <v>641</v>
      </c>
      <c r="Z195" s="359" t="s">
        <v>1378</v>
      </c>
      <c r="AA195" s="323">
        <v>44991.0</v>
      </c>
      <c r="AB195" s="18">
        <v>45142.0</v>
      </c>
      <c r="AC195" s="27" t="s">
        <v>32</v>
      </c>
      <c r="AD195" s="319">
        <f t="shared" si="1"/>
        <v>21.57142857</v>
      </c>
      <c r="AE195" s="283">
        <f t="shared" si="3"/>
        <v>0</v>
      </c>
      <c r="AF195" s="27"/>
      <c r="AG195" s="13"/>
      <c r="AH195" s="333">
        <f>9600+9665.32</f>
        <v>19265.32</v>
      </c>
      <c r="AI195" s="320"/>
    </row>
    <row r="196" ht="21.0" customHeight="1">
      <c r="A196" s="311">
        <v>466.0</v>
      </c>
      <c r="B196" s="12" t="s">
        <v>499</v>
      </c>
      <c r="C196" s="209"/>
      <c r="D196" s="209"/>
      <c r="E196" s="209"/>
      <c r="F196" s="316">
        <v>45023.0</v>
      </c>
      <c r="G196" s="13" t="s">
        <v>56</v>
      </c>
      <c r="H196" s="13"/>
      <c r="I196" s="13"/>
      <c r="J196" s="13"/>
      <c r="K196" s="13"/>
      <c r="L196" s="13"/>
      <c r="M196" s="315">
        <v>33.0</v>
      </c>
      <c r="N196" s="316"/>
      <c r="O196" s="316"/>
      <c r="P196" s="316"/>
      <c r="Q196" s="316"/>
      <c r="R196" s="316"/>
      <c r="S196" s="343" t="s">
        <v>56</v>
      </c>
      <c r="T196" s="229" t="s">
        <v>56</v>
      </c>
      <c r="U196" s="283" t="s">
        <v>2777</v>
      </c>
      <c r="V196" s="332">
        <v>18.0</v>
      </c>
      <c r="W196" s="229" t="s">
        <v>56</v>
      </c>
      <c r="X196" s="315">
        <v>4.0</v>
      </c>
      <c r="Y196" s="6" t="s">
        <v>641</v>
      </c>
      <c r="Z196" s="349" t="s">
        <v>1560</v>
      </c>
      <c r="AA196" s="323">
        <v>44992.0</v>
      </c>
      <c r="AB196" s="18">
        <v>45021.0</v>
      </c>
      <c r="AC196" s="27" t="s">
        <v>59</v>
      </c>
      <c r="AD196" s="319">
        <f t="shared" si="1"/>
        <v>4.142857143</v>
      </c>
      <c r="AE196" s="283">
        <f t="shared" si="3"/>
        <v>4.428571429</v>
      </c>
      <c r="AF196" s="27" t="s">
        <v>2790</v>
      </c>
      <c r="AG196" s="13" t="s">
        <v>56</v>
      </c>
      <c r="AH196" s="333">
        <f>16120+15764.4</f>
        <v>31884.4</v>
      </c>
    </row>
    <row r="197" ht="21.0" customHeight="1">
      <c r="A197" s="311">
        <v>467.0</v>
      </c>
      <c r="B197" s="12" t="s">
        <v>502</v>
      </c>
      <c r="C197" s="209"/>
      <c r="D197" s="209"/>
      <c r="E197" s="209"/>
      <c r="F197" s="316">
        <v>45044.0</v>
      </c>
      <c r="G197" s="13" t="s">
        <v>56</v>
      </c>
      <c r="H197" s="13"/>
      <c r="I197" s="13"/>
      <c r="J197" s="13"/>
      <c r="K197" s="13"/>
      <c r="L197" s="13"/>
      <c r="M197" s="315">
        <v>18.0</v>
      </c>
      <c r="N197" s="316"/>
      <c r="O197" s="316"/>
      <c r="P197" s="316"/>
      <c r="Q197" s="316"/>
      <c r="R197" s="316"/>
      <c r="S197" s="13" t="s">
        <v>56</v>
      </c>
      <c r="T197" s="229" t="s">
        <v>56</v>
      </c>
      <c r="U197" s="382" t="s">
        <v>2930</v>
      </c>
      <c r="V197" s="283">
        <v>11.0</v>
      </c>
      <c r="W197" s="229" t="s">
        <v>56</v>
      </c>
      <c r="X197" s="315">
        <v>4.0</v>
      </c>
      <c r="Y197" s="6" t="s">
        <v>641</v>
      </c>
      <c r="Z197" s="349" t="s">
        <v>673</v>
      </c>
      <c r="AA197" s="323">
        <v>44994.0</v>
      </c>
      <c r="AB197" s="18">
        <v>45022.0</v>
      </c>
      <c r="AC197" s="27" t="s">
        <v>79</v>
      </c>
      <c r="AD197" s="319">
        <f t="shared" si="1"/>
        <v>4</v>
      </c>
      <c r="AE197" s="283">
        <f t="shared" si="3"/>
        <v>7.142857143</v>
      </c>
      <c r="AF197" s="27" t="s">
        <v>2790</v>
      </c>
      <c r="AG197" s="13" t="s">
        <v>56</v>
      </c>
      <c r="AH197" s="333"/>
      <c r="AI197" s="320"/>
    </row>
    <row r="198" ht="21.0" customHeight="1">
      <c r="A198" s="311">
        <v>468.0</v>
      </c>
      <c r="B198" s="12" t="s">
        <v>482</v>
      </c>
      <c r="C198" s="209"/>
      <c r="D198" s="209"/>
      <c r="E198" s="209"/>
      <c r="F198" s="314">
        <v>45012.0</v>
      </c>
      <c r="G198" s="13" t="s">
        <v>56</v>
      </c>
      <c r="H198" s="13"/>
      <c r="I198" s="13"/>
      <c r="J198" s="13"/>
      <c r="K198" s="13"/>
      <c r="L198" s="13"/>
      <c r="M198" s="315">
        <v>4.0</v>
      </c>
      <c r="N198" s="316"/>
      <c r="O198" s="316"/>
      <c r="P198" s="316"/>
      <c r="Q198" s="316"/>
      <c r="R198" s="316"/>
      <c r="S198" s="343" t="s">
        <v>56</v>
      </c>
      <c r="T198" s="229" t="s">
        <v>56</v>
      </c>
      <c r="U198" s="283" t="s">
        <v>2767</v>
      </c>
      <c r="V198" s="283">
        <v>5.0</v>
      </c>
      <c r="W198" s="229" t="s">
        <v>86</v>
      </c>
      <c r="X198" s="315">
        <v>0.0</v>
      </c>
      <c r="Y198" s="6" t="s">
        <v>641</v>
      </c>
      <c r="Z198" s="349" t="s">
        <v>1486</v>
      </c>
      <c r="AA198" s="323">
        <v>44995.0</v>
      </c>
      <c r="AB198" s="18">
        <v>44995.0</v>
      </c>
      <c r="AC198" s="27" t="s">
        <v>59</v>
      </c>
      <c r="AD198" s="319">
        <f t="shared" si="1"/>
        <v>0</v>
      </c>
      <c r="AE198" s="283">
        <f t="shared" si="3"/>
        <v>2.428571429</v>
      </c>
      <c r="AF198" s="27" t="s">
        <v>2790</v>
      </c>
      <c r="AG198" s="13" t="s">
        <v>56</v>
      </c>
      <c r="AH198" s="333"/>
      <c r="AI198" s="320"/>
    </row>
    <row r="199" ht="21.0" customHeight="1">
      <c r="A199" s="311">
        <v>469.0</v>
      </c>
      <c r="B199" s="12" t="s">
        <v>503</v>
      </c>
      <c r="C199" s="209"/>
      <c r="D199" s="209"/>
      <c r="E199" s="209"/>
      <c r="F199" s="314"/>
      <c r="G199" s="13" t="s">
        <v>56</v>
      </c>
      <c r="H199" s="13"/>
      <c r="I199" s="13"/>
      <c r="J199" s="13"/>
      <c r="K199" s="13"/>
      <c r="L199" s="13"/>
      <c r="M199" s="315"/>
      <c r="N199" s="316"/>
      <c r="O199" s="316"/>
      <c r="P199" s="316"/>
      <c r="Q199" s="316"/>
      <c r="R199" s="316"/>
      <c r="S199" s="13" t="s">
        <v>86</v>
      </c>
      <c r="T199" s="229" t="s">
        <v>86</v>
      </c>
      <c r="U199" s="283"/>
      <c r="V199" s="283"/>
      <c r="W199" s="229" t="s">
        <v>86</v>
      </c>
      <c r="X199" s="315"/>
      <c r="Y199" s="6" t="s">
        <v>641</v>
      </c>
      <c r="Z199" s="349" t="s">
        <v>1569</v>
      </c>
      <c r="AA199" s="323">
        <v>44995.0</v>
      </c>
      <c r="AB199" s="18">
        <v>44999.0</v>
      </c>
      <c r="AC199" s="27" t="s">
        <v>59</v>
      </c>
      <c r="AD199" s="319">
        <f t="shared" si="1"/>
        <v>0.5714285714</v>
      </c>
      <c r="AE199" s="283">
        <f t="shared" si="3"/>
        <v>0</v>
      </c>
      <c r="AF199" s="27"/>
      <c r="AG199" s="13" t="s">
        <v>56</v>
      </c>
      <c r="AH199" s="333"/>
      <c r="AI199" s="320"/>
    </row>
    <row r="200" ht="21.0" customHeight="1">
      <c r="A200" s="311">
        <v>470.0</v>
      </c>
      <c r="B200" s="12" t="s">
        <v>504</v>
      </c>
      <c r="C200" s="209"/>
      <c r="D200" s="209"/>
      <c r="E200" s="209"/>
      <c r="F200" s="316">
        <v>45027.0</v>
      </c>
      <c r="G200" s="13" t="s">
        <v>56</v>
      </c>
      <c r="H200" s="13"/>
      <c r="I200" s="13"/>
      <c r="J200" s="13"/>
      <c r="K200" s="13"/>
      <c r="L200" s="13"/>
      <c r="M200" s="315">
        <v>6.0</v>
      </c>
      <c r="N200" s="316"/>
      <c r="O200" s="316"/>
      <c r="P200" s="316"/>
      <c r="Q200" s="316"/>
      <c r="R200" s="316"/>
      <c r="S200" s="343" t="s">
        <v>56</v>
      </c>
      <c r="T200" s="229" t="s">
        <v>56</v>
      </c>
      <c r="U200" s="283" t="s">
        <v>2769</v>
      </c>
      <c r="V200" s="283">
        <v>3.0</v>
      </c>
      <c r="W200" s="229" t="s">
        <v>56</v>
      </c>
      <c r="X200" s="315">
        <v>1.0</v>
      </c>
      <c r="Y200" s="6" t="s">
        <v>641</v>
      </c>
      <c r="Z200" s="349" t="s">
        <v>1575</v>
      </c>
      <c r="AA200" s="323">
        <v>44996.0</v>
      </c>
      <c r="AB200" s="18">
        <v>45045.0</v>
      </c>
      <c r="AC200" s="27" t="s">
        <v>59</v>
      </c>
      <c r="AD200" s="319">
        <f t="shared" si="1"/>
        <v>7</v>
      </c>
      <c r="AE200" s="283">
        <f t="shared" si="3"/>
        <v>4.428571429</v>
      </c>
      <c r="AF200" s="27" t="s">
        <v>2790</v>
      </c>
      <c r="AG200" s="13" t="s">
        <v>56</v>
      </c>
      <c r="AH200" s="333"/>
      <c r="AI200" s="320"/>
    </row>
    <row r="201" ht="21.0" customHeight="1">
      <c r="A201" s="311">
        <v>471.0</v>
      </c>
      <c r="B201" s="12" t="s">
        <v>484</v>
      </c>
      <c r="C201" s="209"/>
      <c r="D201" s="209"/>
      <c r="E201" s="209"/>
      <c r="F201" s="316">
        <v>45022.0</v>
      </c>
      <c r="G201" s="13" t="s">
        <v>56</v>
      </c>
      <c r="H201" s="13"/>
      <c r="I201" s="13"/>
      <c r="J201" s="13"/>
      <c r="K201" s="13"/>
      <c r="L201" s="13"/>
      <c r="M201" s="315">
        <v>12.0</v>
      </c>
      <c r="N201" s="316"/>
      <c r="O201" s="316"/>
      <c r="P201" s="316"/>
      <c r="Q201" s="316"/>
      <c r="R201" s="316"/>
      <c r="S201" s="13" t="s">
        <v>56</v>
      </c>
      <c r="T201" s="229" t="s">
        <v>56</v>
      </c>
      <c r="U201" s="283" t="s">
        <v>2767</v>
      </c>
      <c r="V201" s="283">
        <v>4.0</v>
      </c>
      <c r="W201" s="229" t="s">
        <v>56</v>
      </c>
      <c r="X201" s="315">
        <v>1.0</v>
      </c>
      <c r="Y201" s="6" t="s">
        <v>641</v>
      </c>
      <c r="Z201" s="349" t="s">
        <v>673</v>
      </c>
      <c r="AA201" s="323">
        <v>44999.0</v>
      </c>
      <c r="AB201" s="18">
        <v>45022.0</v>
      </c>
      <c r="AC201" s="27" t="s">
        <v>79</v>
      </c>
      <c r="AD201" s="319">
        <f t="shared" si="1"/>
        <v>3.285714286</v>
      </c>
      <c r="AE201" s="283">
        <f t="shared" si="3"/>
        <v>3.285714286</v>
      </c>
      <c r="AF201" s="27" t="s">
        <v>2790</v>
      </c>
      <c r="AG201" s="13" t="s">
        <v>56</v>
      </c>
      <c r="AH201" s="333"/>
      <c r="AI201" s="320"/>
    </row>
    <row r="202" ht="21.0" customHeight="1">
      <c r="A202" s="311">
        <v>472.0</v>
      </c>
      <c r="B202" s="12" t="s">
        <v>505</v>
      </c>
      <c r="C202" s="209"/>
      <c r="D202" s="209"/>
      <c r="E202" s="209"/>
      <c r="F202" s="314">
        <v>45042.0</v>
      </c>
      <c r="G202" s="13" t="s">
        <v>56</v>
      </c>
      <c r="H202" s="13"/>
      <c r="I202" s="13"/>
      <c r="J202" s="13"/>
      <c r="K202" s="13"/>
      <c r="L202" s="13"/>
      <c r="M202" s="315">
        <f>8+1+1+4+4</f>
        <v>18</v>
      </c>
      <c r="N202" s="316"/>
      <c r="O202" s="316"/>
      <c r="P202" s="316"/>
      <c r="Q202" s="316"/>
      <c r="R202" s="316"/>
      <c r="S202" s="343" t="s">
        <v>56</v>
      </c>
      <c r="T202" s="229" t="s">
        <v>57</v>
      </c>
      <c r="U202" s="283" t="s">
        <v>2767</v>
      </c>
      <c r="V202" s="283">
        <f>4+1+2+1+1+2+2</f>
        <v>13</v>
      </c>
      <c r="W202" s="229" t="s">
        <v>56</v>
      </c>
      <c r="X202" s="315">
        <v>3.0</v>
      </c>
      <c r="Y202" s="6" t="s">
        <v>641</v>
      </c>
      <c r="Z202" s="349" t="s">
        <v>1589</v>
      </c>
      <c r="AA202" s="323">
        <v>45002.0</v>
      </c>
      <c r="AB202" s="18">
        <v>45054.0</v>
      </c>
      <c r="AC202" s="27" t="s">
        <v>59</v>
      </c>
      <c r="AD202" s="319">
        <f t="shared" si="1"/>
        <v>7.428571429</v>
      </c>
      <c r="AE202" s="283">
        <f t="shared" si="3"/>
        <v>5.714285714</v>
      </c>
      <c r="AF202" s="27" t="s">
        <v>2790</v>
      </c>
      <c r="AG202" s="13" t="s">
        <v>56</v>
      </c>
      <c r="AH202" s="333">
        <f>10600+10698</f>
        <v>21298</v>
      </c>
      <c r="AI202" s="320"/>
    </row>
    <row r="203" ht="21.0" customHeight="1">
      <c r="A203" s="311">
        <v>473.0</v>
      </c>
      <c r="B203" s="12" t="s">
        <v>506</v>
      </c>
      <c r="C203" s="209"/>
      <c r="D203" s="209"/>
      <c r="E203" s="209"/>
      <c r="F203" s="316">
        <v>45019.0</v>
      </c>
      <c r="G203" s="13" t="s">
        <v>56</v>
      </c>
      <c r="H203" s="13"/>
      <c r="I203" s="13"/>
      <c r="J203" s="13"/>
      <c r="K203" s="13"/>
      <c r="L203" s="13"/>
      <c r="M203" s="315">
        <v>3.0</v>
      </c>
      <c r="N203" s="316"/>
      <c r="O203" s="316"/>
      <c r="P203" s="316"/>
      <c r="Q203" s="316"/>
      <c r="R203" s="316"/>
      <c r="S203" s="13" t="s">
        <v>56</v>
      </c>
      <c r="T203" s="229" t="s">
        <v>56</v>
      </c>
      <c r="U203" s="283" t="s">
        <v>2767</v>
      </c>
      <c r="V203" s="283">
        <v>3.0</v>
      </c>
      <c r="W203" s="229" t="s">
        <v>86</v>
      </c>
      <c r="X203" s="315">
        <v>0.0</v>
      </c>
      <c r="Y203" s="6" t="s">
        <v>641</v>
      </c>
      <c r="Z203" s="349" t="s">
        <v>1597</v>
      </c>
      <c r="AA203" s="323">
        <v>45002.0</v>
      </c>
      <c r="AB203" s="18">
        <v>45026.0</v>
      </c>
      <c r="AC203" s="27" t="s">
        <v>59</v>
      </c>
      <c r="AD203" s="319">
        <f t="shared" si="1"/>
        <v>3.428571429</v>
      </c>
      <c r="AE203" s="283">
        <f t="shared" si="3"/>
        <v>2.428571429</v>
      </c>
      <c r="AF203" s="27" t="s">
        <v>2790</v>
      </c>
      <c r="AG203" s="13" t="s">
        <v>56</v>
      </c>
      <c r="AH203" s="333">
        <v>2127.32</v>
      </c>
    </row>
    <row r="204" ht="21.0" customHeight="1">
      <c r="A204" s="311">
        <v>474.0</v>
      </c>
      <c r="B204" s="12" t="s">
        <v>507</v>
      </c>
      <c r="C204" s="209"/>
      <c r="D204" s="209"/>
      <c r="E204" s="209"/>
      <c r="F204" s="314">
        <v>45037.0</v>
      </c>
      <c r="G204" s="13" t="s">
        <v>56</v>
      </c>
      <c r="H204" s="13"/>
      <c r="I204" s="13"/>
      <c r="J204" s="13"/>
      <c r="K204" s="13"/>
      <c r="L204" s="13"/>
      <c r="M204" s="315"/>
      <c r="N204" s="316"/>
      <c r="O204" s="316"/>
      <c r="P204" s="316"/>
      <c r="Q204" s="316"/>
      <c r="R204" s="316"/>
      <c r="S204" s="13" t="s">
        <v>86</v>
      </c>
      <c r="T204" s="229" t="s">
        <v>56</v>
      </c>
      <c r="U204" s="283"/>
      <c r="V204" s="283">
        <v>0.0</v>
      </c>
      <c r="W204" s="229" t="s">
        <v>66</v>
      </c>
      <c r="X204" s="315"/>
      <c r="Y204" s="6" t="s">
        <v>641</v>
      </c>
      <c r="Z204" s="6"/>
      <c r="AA204" s="323">
        <v>45005.0</v>
      </c>
      <c r="AB204" s="18">
        <v>45044.0</v>
      </c>
      <c r="AC204" s="27" t="s">
        <v>354</v>
      </c>
      <c r="AD204" s="319">
        <f t="shared" si="1"/>
        <v>5.571428571</v>
      </c>
      <c r="AE204" s="283">
        <f t="shared" si="3"/>
        <v>4.571428571</v>
      </c>
      <c r="AF204" s="27"/>
      <c r="AG204" s="13" t="s">
        <v>56</v>
      </c>
      <c r="AH204" s="333"/>
    </row>
    <row r="205" ht="21.0" customHeight="1">
      <c r="A205" s="311">
        <v>475.0</v>
      </c>
      <c r="B205" s="12" t="s">
        <v>339</v>
      </c>
      <c r="C205" s="209"/>
      <c r="D205" s="209"/>
      <c r="E205" s="209"/>
      <c r="F205" s="314">
        <v>45055.0</v>
      </c>
      <c r="G205" s="13" t="s">
        <v>56</v>
      </c>
      <c r="H205" s="13"/>
      <c r="I205" s="13"/>
      <c r="J205" s="13"/>
      <c r="K205" s="13"/>
      <c r="L205" s="13"/>
      <c r="M205" s="315">
        <v>13.0</v>
      </c>
      <c r="N205" s="316"/>
      <c r="O205" s="316"/>
      <c r="P205" s="316"/>
      <c r="Q205" s="316"/>
      <c r="R205" s="316"/>
      <c r="S205" s="343" t="s">
        <v>56</v>
      </c>
      <c r="T205" s="229" t="s">
        <v>56</v>
      </c>
      <c r="U205" s="283" t="s">
        <v>2769</v>
      </c>
      <c r="V205" s="283">
        <v>10.0</v>
      </c>
      <c r="W205" s="229" t="s">
        <v>56</v>
      </c>
      <c r="X205" s="315">
        <v>5.0</v>
      </c>
      <c r="Y205" s="6" t="s">
        <v>641</v>
      </c>
      <c r="Z205" s="349" t="s">
        <v>951</v>
      </c>
      <c r="AA205" s="323">
        <v>45006.0</v>
      </c>
      <c r="AB205" s="18">
        <v>45051.0</v>
      </c>
      <c r="AC205" s="27" t="s">
        <v>59</v>
      </c>
      <c r="AD205" s="319">
        <f t="shared" si="1"/>
        <v>6.428571429</v>
      </c>
      <c r="AE205" s="283">
        <f t="shared" si="3"/>
        <v>7</v>
      </c>
      <c r="AF205" s="27" t="s">
        <v>2790</v>
      </c>
      <c r="AG205" s="13" t="s">
        <v>56</v>
      </c>
      <c r="AH205" s="333">
        <f>11907+11907.22</f>
        <v>23814.22</v>
      </c>
      <c r="AI205" s="320"/>
    </row>
    <row r="206" ht="21.0" customHeight="1">
      <c r="A206" s="325">
        <v>476.0</v>
      </c>
      <c r="B206" s="348" t="s">
        <v>508</v>
      </c>
      <c r="C206" s="209"/>
      <c r="D206" s="209"/>
      <c r="E206" s="209"/>
      <c r="F206" s="314">
        <v>45063.0</v>
      </c>
      <c r="G206" s="343" t="s">
        <v>56</v>
      </c>
      <c r="H206" s="343"/>
      <c r="I206" s="343"/>
      <c r="J206" s="343"/>
      <c r="K206" s="343"/>
      <c r="L206" s="343"/>
      <c r="M206" s="315">
        <v>30.0</v>
      </c>
      <c r="N206" s="316"/>
      <c r="O206" s="316"/>
      <c r="P206" s="316"/>
      <c r="Q206" s="316"/>
      <c r="R206" s="316"/>
      <c r="S206" s="343" t="s">
        <v>56</v>
      </c>
      <c r="T206" s="229" t="s">
        <v>56</v>
      </c>
      <c r="U206" s="283" t="s">
        <v>2789</v>
      </c>
      <c r="V206" s="283">
        <v>16.0</v>
      </c>
      <c r="W206" s="229" t="s">
        <v>28</v>
      </c>
      <c r="X206" s="315">
        <v>3.0</v>
      </c>
      <c r="Y206" s="6" t="s">
        <v>641</v>
      </c>
      <c r="Z206" s="349" t="s">
        <v>1610</v>
      </c>
      <c r="AA206" s="323">
        <v>45010.0</v>
      </c>
      <c r="AB206" s="18">
        <v>45030.0</v>
      </c>
      <c r="AC206" s="27" t="s">
        <v>59</v>
      </c>
      <c r="AD206" s="319">
        <f t="shared" si="1"/>
        <v>2.857142857</v>
      </c>
      <c r="AE206" s="283">
        <f t="shared" si="3"/>
        <v>7.571428571</v>
      </c>
      <c r="AF206" s="27" t="s">
        <v>2790</v>
      </c>
      <c r="AG206" s="13" t="s">
        <v>56</v>
      </c>
      <c r="AH206" s="333">
        <f>9197.72+9197.72</f>
        <v>18395.44</v>
      </c>
      <c r="AI206" s="320"/>
    </row>
    <row r="207" ht="21.0" customHeight="1">
      <c r="A207" s="311">
        <v>477.0</v>
      </c>
      <c r="B207" s="12" t="s">
        <v>509</v>
      </c>
      <c r="C207" s="209"/>
      <c r="D207" s="209"/>
      <c r="E207" s="209"/>
      <c r="F207" s="314"/>
      <c r="G207" s="13" t="s">
        <v>28</v>
      </c>
      <c r="H207" s="13"/>
      <c r="I207" s="13"/>
      <c r="J207" s="13"/>
      <c r="K207" s="13"/>
      <c r="L207" s="13"/>
      <c r="M207" s="315"/>
      <c r="N207" s="316"/>
      <c r="O207" s="316"/>
      <c r="P207" s="316"/>
      <c r="Q207" s="316"/>
      <c r="R207" s="316"/>
      <c r="S207" s="13" t="s">
        <v>86</v>
      </c>
      <c r="T207" s="229" t="s">
        <v>30</v>
      </c>
      <c r="U207" s="283"/>
      <c r="V207" s="283">
        <v>0.0</v>
      </c>
      <c r="W207" s="229" t="s">
        <v>28</v>
      </c>
      <c r="X207" s="315"/>
      <c r="Y207" s="6" t="s">
        <v>641</v>
      </c>
      <c r="Z207" s="349" t="s">
        <v>1615</v>
      </c>
      <c r="AA207" s="323">
        <v>45010.0</v>
      </c>
      <c r="AB207" s="18">
        <v>45132.0</v>
      </c>
      <c r="AC207" s="27" t="s">
        <v>2881</v>
      </c>
      <c r="AD207" s="319">
        <f t="shared" si="1"/>
        <v>17.42857143</v>
      </c>
      <c r="AE207" s="283">
        <f t="shared" si="3"/>
        <v>0</v>
      </c>
      <c r="AF207" s="27"/>
      <c r="AG207" s="13"/>
      <c r="AH207" s="333"/>
      <c r="AI207" s="320"/>
    </row>
    <row r="208" ht="21.0" customHeight="1">
      <c r="A208" s="311">
        <v>478.0</v>
      </c>
      <c r="B208" s="383" t="s">
        <v>510</v>
      </c>
      <c r="C208" s="209"/>
      <c r="D208" s="209"/>
      <c r="E208" s="209"/>
      <c r="F208" s="316">
        <v>45072.0</v>
      </c>
      <c r="G208" s="343" t="s">
        <v>56</v>
      </c>
      <c r="H208" s="343"/>
      <c r="I208" s="343"/>
      <c r="J208" s="343"/>
      <c r="K208" s="343"/>
      <c r="L208" s="343"/>
      <c r="M208" s="315">
        <v>27.0</v>
      </c>
      <c r="N208" s="316"/>
      <c r="O208" s="316"/>
      <c r="P208" s="316"/>
      <c r="Q208" s="316"/>
      <c r="R208" s="316"/>
      <c r="S208" s="343" t="s">
        <v>56</v>
      </c>
      <c r="T208" s="229" t="s">
        <v>56</v>
      </c>
      <c r="U208" s="283" t="s">
        <v>2931</v>
      </c>
      <c r="V208" s="283">
        <v>20.0</v>
      </c>
      <c r="W208" s="229" t="s">
        <v>56</v>
      </c>
      <c r="X208" s="315">
        <v>6.0</v>
      </c>
      <c r="Y208" s="6" t="s">
        <v>641</v>
      </c>
      <c r="Z208" s="349" t="s">
        <v>1620</v>
      </c>
      <c r="AA208" s="323">
        <v>45012.0</v>
      </c>
      <c r="AB208" s="18">
        <v>45072.0</v>
      </c>
      <c r="AC208" s="27" t="s">
        <v>59</v>
      </c>
      <c r="AD208" s="319">
        <f t="shared" si="1"/>
        <v>8.571428571</v>
      </c>
      <c r="AE208" s="283">
        <f t="shared" si="3"/>
        <v>8.571428571</v>
      </c>
      <c r="AF208" s="27" t="s">
        <v>2790</v>
      </c>
      <c r="AG208" s="13" t="s">
        <v>56</v>
      </c>
      <c r="AH208" s="333">
        <f>21960+21961.17</f>
        <v>43921.17</v>
      </c>
      <c r="AI208" s="320"/>
    </row>
    <row r="209" ht="15.75" customHeight="1">
      <c r="A209" s="311">
        <v>479.0</v>
      </c>
      <c r="B209" s="383" t="s">
        <v>512</v>
      </c>
      <c r="C209" s="209"/>
      <c r="D209" s="209"/>
      <c r="E209" s="209"/>
      <c r="F209" s="314">
        <v>45065.0</v>
      </c>
      <c r="G209" s="343" t="s">
        <v>56</v>
      </c>
      <c r="H209" s="343"/>
      <c r="I209" s="343"/>
      <c r="J209" s="343"/>
      <c r="K209" s="343"/>
      <c r="L209" s="343"/>
      <c r="M209" s="315">
        <v>18.0</v>
      </c>
      <c r="N209" s="316"/>
      <c r="O209" s="316"/>
      <c r="P209" s="316"/>
      <c r="Q209" s="316"/>
      <c r="R209" s="316"/>
      <c r="S209" s="13" t="s">
        <v>57</v>
      </c>
      <c r="T209" s="229" t="s">
        <v>56</v>
      </c>
      <c r="U209" s="283" t="s">
        <v>2767</v>
      </c>
      <c r="V209" s="283">
        <v>11.0</v>
      </c>
      <c r="W209" s="229" t="s">
        <v>56</v>
      </c>
      <c r="X209" s="315">
        <v>3.0</v>
      </c>
      <c r="Y209" s="6" t="s">
        <v>641</v>
      </c>
      <c r="Z209" s="349" t="s">
        <v>1625</v>
      </c>
      <c r="AA209" s="323">
        <v>45013.0</v>
      </c>
      <c r="AB209" s="18">
        <v>45058.0</v>
      </c>
      <c r="AC209" s="27" t="s">
        <v>59</v>
      </c>
      <c r="AD209" s="319">
        <f t="shared" si="1"/>
        <v>6.428571429</v>
      </c>
      <c r="AE209" s="283">
        <f t="shared" si="3"/>
        <v>7.428571429</v>
      </c>
      <c r="AF209" s="27" t="s">
        <v>2790</v>
      </c>
      <c r="AG209" s="13" t="s">
        <v>56</v>
      </c>
      <c r="AH209" s="333">
        <f>9580+9593.58</f>
        <v>19173.58</v>
      </c>
      <c r="AI209" s="320"/>
    </row>
    <row r="210" ht="15.75" customHeight="1">
      <c r="A210" s="311">
        <v>480.0</v>
      </c>
      <c r="B210" s="12" t="s">
        <v>411</v>
      </c>
      <c r="C210" s="209"/>
      <c r="D210" s="209"/>
      <c r="E210" s="209"/>
      <c r="F210" s="314"/>
      <c r="G210" s="13" t="s">
        <v>28</v>
      </c>
      <c r="H210" s="13"/>
      <c r="I210" s="13"/>
      <c r="J210" s="13"/>
      <c r="K210" s="13"/>
      <c r="L210" s="13"/>
      <c r="M210" s="315">
        <v>13.0</v>
      </c>
      <c r="N210" s="316"/>
      <c r="O210" s="316"/>
      <c r="P210" s="316"/>
      <c r="Q210" s="316"/>
      <c r="R210" s="316"/>
      <c r="S210" s="13" t="s">
        <v>30</v>
      </c>
      <c r="T210" s="229" t="s">
        <v>30</v>
      </c>
      <c r="U210" s="283" t="s">
        <v>2921</v>
      </c>
      <c r="V210" s="283">
        <v>9.0</v>
      </c>
      <c r="W210" s="229" t="s">
        <v>28</v>
      </c>
      <c r="X210" s="315">
        <v>2.0</v>
      </c>
      <c r="Y210" s="6" t="s">
        <v>641</v>
      </c>
      <c r="Z210" s="359" t="s">
        <v>1336</v>
      </c>
      <c r="AA210" s="323">
        <v>45014.0</v>
      </c>
      <c r="AB210" s="18">
        <v>45135.0</v>
      </c>
      <c r="AC210" s="27" t="s">
        <v>79</v>
      </c>
      <c r="AD210" s="319">
        <f t="shared" si="1"/>
        <v>17.28571429</v>
      </c>
      <c r="AE210" s="283">
        <f t="shared" si="3"/>
        <v>0</v>
      </c>
      <c r="AF210" s="27"/>
      <c r="AG210" s="13"/>
      <c r="AH210" s="333"/>
      <c r="AI210" s="320"/>
    </row>
    <row r="211" ht="15.75" customHeight="1">
      <c r="A211" s="311">
        <v>481.0</v>
      </c>
      <c r="B211" s="12" t="s">
        <v>513</v>
      </c>
      <c r="C211" s="209"/>
      <c r="D211" s="209"/>
      <c r="E211" s="209"/>
      <c r="F211" s="314"/>
      <c r="G211" s="13" t="s">
        <v>56</v>
      </c>
      <c r="H211" s="13"/>
      <c r="I211" s="13"/>
      <c r="J211" s="13"/>
      <c r="K211" s="13"/>
      <c r="L211" s="13"/>
      <c r="M211" s="315"/>
      <c r="N211" s="316"/>
      <c r="O211" s="316"/>
      <c r="P211" s="316"/>
      <c r="Q211" s="316"/>
      <c r="R211" s="316"/>
      <c r="S211" s="13" t="s">
        <v>86</v>
      </c>
      <c r="T211" s="229" t="s">
        <v>86</v>
      </c>
      <c r="U211" s="283"/>
      <c r="V211" s="283">
        <v>0.0</v>
      </c>
      <c r="W211" s="229" t="s">
        <v>86</v>
      </c>
      <c r="X211" s="315"/>
      <c r="Y211" s="6" t="s">
        <v>641</v>
      </c>
      <c r="Z211" s="349" t="s">
        <v>1631</v>
      </c>
      <c r="AA211" s="323">
        <v>45014.0</v>
      </c>
      <c r="AB211" s="18">
        <v>45066.0</v>
      </c>
      <c r="AC211" s="27" t="s">
        <v>2881</v>
      </c>
      <c r="AD211" s="319">
        <f t="shared" si="1"/>
        <v>7.428571429</v>
      </c>
      <c r="AE211" s="283">
        <f t="shared" si="3"/>
        <v>0</v>
      </c>
      <c r="AF211" s="27"/>
      <c r="AG211" s="13" t="s">
        <v>56</v>
      </c>
      <c r="AH211" s="333"/>
      <c r="AI211" s="320">
        <v>4204.63</v>
      </c>
    </row>
    <row r="212" ht="21.0" customHeight="1">
      <c r="A212" s="325">
        <v>482.0</v>
      </c>
      <c r="B212" s="379" t="s">
        <v>514</v>
      </c>
      <c r="C212" s="384"/>
      <c r="D212" s="384"/>
      <c r="E212" s="384"/>
      <c r="F212" s="385">
        <v>45061.0</v>
      </c>
      <c r="G212" s="343" t="s">
        <v>56</v>
      </c>
      <c r="H212" s="343"/>
      <c r="I212" s="343"/>
      <c r="J212" s="343"/>
      <c r="K212" s="343"/>
      <c r="L212" s="343"/>
      <c r="M212" s="315">
        <v>21.0</v>
      </c>
      <c r="N212" s="386"/>
      <c r="O212" s="386"/>
      <c r="P212" s="386"/>
      <c r="Q212" s="386"/>
      <c r="R212" s="386"/>
      <c r="S212" s="343" t="s">
        <v>56</v>
      </c>
      <c r="T212" s="229" t="s">
        <v>56</v>
      </c>
      <c r="U212" s="283" t="s">
        <v>2767</v>
      </c>
      <c r="V212" s="283">
        <v>19.0</v>
      </c>
      <c r="W212" s="229" t="s">
        <v>56</v>
      </c>
      <c r="X212" s="315">
        <v>8.0</v>
      </c>
      <c r="Y212" s="6" t="s">
        <v>641</v>
      </c>
      <c r="Z212" s="349" t="s">
        <v>1636</v>
      </c>
      <c r="AA212" s="323">
        <v>45014.0</v>
      </c>
      <c r="AB212" s="18">
        <v>45069.0</v>
      </c>
      <c r="AC212" s="27" t="s">
        <v>59</v>
      </c>
      <c r="AD212" s="319">
        <f t="shared" si="1"/>
        <v>7.857142857</v>
      </c>
      <c r="AE212" s="283">
        <f t="shared" si="3"/>
        <v>6.714285714</v>
      </c>
      <c r="AF212" s="27" t="s">
        <v>2790</v>
      </c>
      <c r="AG212" s="13" t="s">
        <v>56</v>
      </c>
      <c r="AH212" s="333">
        <f>14975+14975.46</f>
        <v>29950.46</v>
      </c>
      <c r="AI212" s="320"/>
    </row>
    <row r="213" ht="21.0" customHeight="1">
      <c r="A213" s="311">
        <v>483.0</v>
      </c>
      <c r="B213" s="12" t="s">
        <v>515</v>
      </c>
      <c r="C213" s="209"/>
      <c r="D213" s="209"/>
      <c r="E213" s="209"/>
      <c r="F213" s="387">
        <v>45056.0</v>
      </c>
      <c r="G213" s="13" t="s">
        <v>56</v>
      </c>
      <c r="H213" s="13"/>
      <c r="I213" s="13"/>
      <c r="J213" s="13"/>
      <c r="K213" s="13"/>
      <c r="L213" s="13"/>
      <c r="M213" s="315">
        <v>20.0</v>
      </c>
      <c r="N213" s="316"/>
      <c r="O213" s="316"/>
      <c r="P213" s="316"/>
      <c r="Q213" s="316"/>
      <c r="R213" s="316"/>
      <c r="S213" s="343" t="s">
        <v>56</v>
      </c>
      <c r="T213" s="229" t="s">
        <v>56</v>
      </c>
      <c r="U213" s="283" t="s">
        <v>2767</v>
      </c>
      <c r="V213" s="283">
        <v>15.0</v>
      </c>
      <c r="W213" s="229" t="s">
        <v>57</v>
      </c>
      <c r="X213" s="315">
        <v>4.0</v>
      </c>
      <c r="Y213" s="6" t="s">
        <v>641</v>
      </c>
      <c r="Z213" s="359" t="s">
        <v>1641</v>
      </c>
      <c r="AA213" s="323">
        <v>45014.0</v>
      </c>
      <c r="AB213" s="18">
        <v>45051.0</v>
      </c>
      <c r="AC213" s="27" t="s">
        <v>59</v>
      </c>
      <c r="AD213" s="319">
        <f t="shared" si="1"/>
        <v>5.285714286</v>
      </c>
      <c r="AE213" s="283">
        <f t="shared" si="3"/>
        <v>6</v>
      </c>
      <c r="AF213" s="27" t="s">
        <v>2790</v>
      </c>
      <c r="AG213" s="13" t="s">
        <v>56</v>
      </c>
      <c r="AH213" s="333">
        <f>10700+11460</f>
        <v>22160</v>
      </c>
      <c r="AI213" s="320"/>
    </row>
    <row r="214" ht="21.0" customHeight="1">
      <c r="A214" s="311">
        <v>484.0</v>
      </c>
      <c r="B214" s="12" t="s">
        <v>516</v>
      </c>
      <c r="C214" s="209"/>
      <c r="D214" s="209"/>
      <c r="E214" s="209"/>
      <c r="F214" s="314"/>
      <c r="G214" s="13" t="s">
        <v>56</v>
      </c>
      <c r="H214" s="13"/>
      <c r="I214" s="13"/>
      <c r="J214" s="13"/>
      <c r="K214" s="13"/>
      <c r="L214" s="13"/>
      <c r="M214" s="315">
        <v>0.0</v>
      </c>
      <c r="N214" s="316"/>
      <c r="O214" s="316"/>
      <c r="P214" s="316"/>
      <c r="Q214" s="316"/>
      <c r="R214" s="316"/>
      <c r="S214" s="343" t="s">
        <v>86</v>
      </c>
      <c r="T214" s="229" t="s">
        <v>86</v>
      </c>
      <c r="U214" s="283"/>
      <c r="V214" s="283">
        <v>0.0</v>
      </c>
      <c r="W214" s="229" t="s">
        <v>86</v>
      </c>
      <c r="X214" s="315">
        <v>0.0</v>
      </c>
      <c r="Y214" s="6" t="s">
        <v>641</v>
      </c>
      <c r="Z214" s="349" t="s">
        <v>1648</v>
      </c>
      <c r="AA214" s="323">
        <v>45024.0</v>
      </c>
      <c r="AB214" s="18">
        <v>45031.0</v>
      </c>
      <c r="AC214" s="27" t="s">
        <v>59</v>
      </c>
      <c r="AD214" s="319">
        <f t="shared" si="1"/>
        <v>1</v>
      </c>
      <c r="AE214" s="283">
        <f t="shared" si="3"/>
        <v>0</v>
      </c>
      <c r="AF214" s="27"/>
      <c r="AG214" s="13" t="s">
        <v>56</v>
      </c>
      <c r="AH214" s="333"/>
    </row>
    <row r="215" ht="21.0" customHeight="1">
      <c r="A215" s="311">
        <v>485.0</v>
      </c>
      <c r="B215" s="12" t="s">
        <v>517</v>
      </c>
      <c r="C215" s="209"/>
      <c r="D215" s="209"/>
      <c r="E215" s="209"/>
      <c r="F215" s="314">
        <v>45036.0</v>
      </c>
      <c r="G215" s="229" t="s">
        <v>56</v>
      </c>
      <c r="H215" s="229"/>
      <c r="I215" s="229"/>
      <c r="J215" s="229"/>
      <c r="K215" s="229"/>
      <c r="L215" s="229"/>
      <c r="M215" s="315">
        <v>27.0</v>
      </c>
      <c r="N215" s="316"/>
      <c r="O215" s="316"/>
      <c r="P215" s="316"/>
      <c r="Q215" s="316"/>
      <c r="R215" s="316"/>
      <c r="S215" s="229" t="s">
        <v>56</v>
      </c>
      <c r="T215" s="229" t="s">
        <v>57</v>
      </c>
      <c r="U215" s="283" t="s">
        <v>2769</v>
      </c>
      <c r="V215" s="283">
        <v>22.0</v>
      </c>
      <c r="W215" s="229" t="s">
        <v>56</v>
      </c>
      <c r="X215" s="315">
        <v>9.0</v>
      </c>
      <c r="Y215" s="6" t="s">
        <v>641</v>
      </c>
      <c r="Z215" s="349" t="s">
        <v>1654</v>
      </c>
      <c r="AA215" s="323">
        <v>45024.0</v>
      </c>
      <c r="AB215" s="18">
        <v>45079.0</v>
      </c>
      <c r="AC215" s="27" t="s">
        <v>59</v>
      </c>
      <c r="AD215" s="319">
        <f t="shared" si="1"/>
        <v>7.857142857</v>
      </c>
      <c r="AE215" s="283">
        <f t="shared" si="3"/>
        <v>1.714285714</v>
      </c>
      <c r="AF215" s="27" t="s">
        <v>2790</v>
      </c>
      <c r="AG215" s="13" t="s">
        <v>56</v>
      </c>
      <c r="AH215" s="333">
        <f>19850+24063.61</f>
        <v>43913.61</v>
      </c>
    </row>
    <row r="216" ht="21.0" customHeight="1">
      <c r="A216" s="311">
        <v>486.0</v>
      </c>
      <c r="B216" s="12" t="s">
        <v>520</v>
      </c>
      <c r="C216" s="209"/>
      <c r="D216" s="209"/>
      <c r="E216" s="209"/>
      <c r="F216" s="314"/>
      <c r="G216" s="229" t="s">
        <v>28</v>
      </c>
      <c r="H216" s="229"/>
      <c r="I216" s="229"/>
      <c r="J216" s="229"/>
      <c r="K216" s="229"/>
      <c r="L216" s="229"/>
      <c r="M216" s="315">
        <v>3.0</v>
      </c>
      <c r="N216" s="316"/>
      <c r="O216" s="316"/>
      <c r="P216" s="316"/>
      <c r="Q216" s="316"/>
      <c r="R216" s="316"/>
      <c r="S216" s="229" t="s">
        <v>30</v>
      </c>
      <c r="T216" s="229" t="s">
        <v>30</v>
      </c>
      <c r="U216" s="283" t="s">
        <v>2767</v>
      </c>
      <c r="V216" s="283">
        <v>3.0</v>
      </c>
      <c r="W216" s="229" t="s">
        <v>28</v>
      </c>
      <c r="X216" s="315">
        <v>2.0</v>
      </c>
      <c r="Y216" s="6" t="s">
        <v>641</v>
      </c>
      <c r="Z216" s="349" t="s">
        <v>675</v>
      </c>
      <c r="AA216" s="323">
        <v>45026.0</v>
      </c>
      <c r="AB216" s="18">
        <v>45291.0</v>
      </c>
      <c r="AC216" s="27" t="s">
        <v>79</v>
      </c>
      <c r="AD216" s="319">
        <f t="shared" si="1"/>
        <v>37.85714286</v>
      </c>
      <c r="AE216" s="283">
        <f t="shared" si="3"/>
        <v>0</v>
      </c>
      <c r="AF216" s="27"/>
      <c r="AG216" s="13"/>
      <c r="AH216" s="333">
        <f>2230+2739.03</f>
        <v>4969.03</v>
      </c>
      <c r="AI216" s="320"/>
    </row>
    <row r="217" ht="21.0" customHeight="1">
      <c r="A217" s="311">
        <v>487.0</v>
      </c>
      <c r="B217" s="12" t="s">
        <v>464</v>
      </c>
      <c r="C217" s="209"/>
      <c r="D217" s="209"/>
      <c r="E217" s="209"/>
      <c r="F217" s="314">
        <v>45029.0</v>
      </c>
      <c r="G217" s="229" t="s">
        <v>56</v>
      </c>
      <c r="H217" s="229"/>
      <c r="I217" s="229"/>
      <c r="J217" s="229"/>
      <c r="K217" s="229"/>
      <c r="L217" s="229"/>
      <c r="M217" s="315">
        <v>2.0</v>
      </c>
      <c r="N217" s="316"/>
      <c r="O217" s="316"/>
      <c r="P217" s="316"/>
      <c r="Q217" s="316"/>
      <c r="R217" s="316"/>
      <c r="S217" s="229" t="s">
        <v>56</v>
      </c>
      <c r="T217" s="229" t="s">
        <v>56</v>
      </c>
      <c r="U217" s="283" t="s">
        <v>2777</v>
      </c>
      <c r="V217" s="283">
        <v>4.0</v>
      </c>
      <c r="W217" s="229" t="s">
        <v>56</v>
      </c>
      <c r="X217" s="315">
        <v>1.0</v>
      </c>
      <c r="Y217" s="6" t="s">
        <v>641</v>
      </c>
      <c r="Z217" s="349" t="s">
        <v>1448</v>
      </c>
      <c r="AA217" s="323">
        <v>45026.0</v>
      </c>
      <c r="AB217" s="18">
        <v>45037.0</v>
      </c>
      <c r="AC217" s="27" t="s">
        <v>59</v>
      </c>
      <c r="AD217" s="319">
        <f t="shared" si="1"/>
        <v>1.571428571</v>
      </c>
      <c r="AE217" s="283">
        <f t="shared" si="3"/>
        <v>0.4285714286</v>
      </c>
      <c r="AF217" s="27" t="s">
        <v>2790</v>
      </c>
      <c r="AG217" s="13" t="s">
        <v>56</v>
      </c>
      <c r="AH217" s="333"/>
    </row>
    <row r="218" ht="21.0" customHeight="1">
      <c r="A218" s="311">
        <v>488.0</v>
      </c>
      <c r="B218" s="12" t="s">
        <v>523</v>
      </c>
      <c r="C218" s="209"/>
      <c r="D218" s="209"/>
      <c r="E218" s="209"/>
      <c r="F218" s="314">
        <v>45044.0</v>
      </c>
      <c r="G218" s="229" t="s">
        <v>56</v>
      </c>
      <c r="H218" s="229"/>
      <c r="I218" s="229"/>
      <c r="J218" s="229"/>
      <c r="K218" s="229"/>
      <c r="L218" s="229"/>
      <c r="M218" s="315">
        <v>23.0</v>
      </c>
      <c r="N218" s="316"/>
      <c r="O218" s="316"/>
      <c r="P218" s="316"/>
      <c r="Q218" s="316"/>
      <c r="R218" s="316"/>
      <c r="S218" s="229" t="s">
        <v>56</v>
      </c>
      <c r="T218" s="229" t="s">
        <v>56</v>
      </c>
      <c r="U218" s="283" t="s">
        <v>2777</v>
      </c>
      <c r="V218" s="283">
        <v>19.0</v>
      </c>
      <c r="W218" s="229" t="s">
        <v>56</v>
      </c>
      <c r="X218" s="315">
        <v>7.0</v>
      </c>
      <c r="Y218" s="6" t="s">
        <v>641</v>
      </c>
      <c r="Z218" s="349" t="s">
        <v>1667</v>
      </c>
      <c r="AA218" s="323">
        <v>45026.0</v>
      </c>
      <c r="AB218" s="18">
        <v>45038.0</v>
      </c>
      <c r="AC218" s="27" t="s">
        <v>59</v>
      </c>
      <c r="AD218" s="319">
        <f t="shared" si="1"/>
        <v>1.714285714</v>
      </c>
      <c r="AE218" s="283">
        <f t="shared" si="3"/>
        <v>2.571428571</v>
      </c>
      <c r="AF218" s="27" t="s">
        <v>2790</v>
      </c>
      <c r="AG218" s="13" t="s">
        <v>56</v>
      </c>
      <c r="AH218" s="333"/>
      <c r="AI218" s="320"/>
    </row>
    <row r="219" ht="21.0" customHeight="1">
      <c r="A219" s="311">
        <v>489.0</v>
      </c>
      <c r="B219" s="12" t="s">
        <v>524</v>
      </c>
      <c r="C219" s="209"/>
      <c r="D219" s="209"/>
      <c r="E219" s="209"/>
      <c r="F219" s="314">
        <v>45043.0</v>
      </c>
      <c r="G219" s="229" t="s">
        <v>56</v>
      </c>
      <c r="H219" s="229"/>
      <c r="I219" s="229"/>
      <c r="J219" s="229"/>
      <c r="K219" s="229"/>
      <c r="L219" s="229"/>
      <c r="M219" s="315">
        <v>17.0</v>
      </c>
      <c r="N219" s="316"/>
      <c r="O219" s="316"/>
      <c r="P219" s="316"/>
      <c r="Q219" s="316"/>
      <c r="R219" s="316"/>
      <c r="S219" s="229" t="s">
        <v>56</v>
      </c>
      <c r="T219" s="229" t="s">
        <v>56</v>
      </c>
      <c r="U219" s="283" t="s">
        <v>2767</v>
      </c>
      <c r="V219" s="283">
        <v>11.0</v>
      </c>
      <c r="W219" s="229" t="s">
        <v>56</v>
      </c>
      <c r="X219" s="315">
        <v>4.0</v>
      </c>
      <c r="Y219" s="6" t="s">
        <v>641</v>
      </c>
      <c r="Z219" s="349" t="s">
        <v>1020</v>
      </c>
      <c r="AA219" s="323">
        <v>45026.0</v>
      </c>
      <c r="AB219" s="18">
        <v>45037.0</v>
      </c>
      <c r="AC219" s="27" t="s">
        <v>59</v>
      </c>
      <c r="AD219" s="319">
        <f t="shared" si="1"/>
        <v>1.571428571</v>
      </c>
      <c r="AE219" s="283">
        <f t="shared" si="3"/>
        <v>2.428571429</v>
      </c>
      <c r="AF219" s="27" t="s">
        <v>2790</v>
      </c>
      <c r="AG219" s="13" t="s">
        <v>56</v>
      </c>
      <c r="AH219" s="333">
        <f>28783.26+1495.41</f>
        <v>30278.67</v>
      </c>
      <c r="AI219" s="320"/>
    </row>
    <row r="220" ht="21.0" customHeight="1">
      <c r="A220" s="311">
        <v>490.0</v>
      </c>
      <c r="B220" s="12" t="s">
        <v>516</v>
      </c>
      <c r="C220" s="209"/>
      <c r="D220" s="209"/>
      <c r="E220" s="209"/>
      <c r="F220" s="314"/>
      <c r="G220" s="13" t="s">
        <v>56</v>
      </c>
      <c r="H220" s="13"/>
      <c r="I220" s="13"/>
      <c r="J220" s="13"/>
      <c r="K220" s="13"/>
      <c r="L220" s="13"/>
      <c r="M220" s="315"/>
      <c r="N220" s="316"/>
      <c r="O220" s="316"/>
      <c r="P220" s="316"/>
      <c r="Q220" s="316"/>
      <c r="R220" s="316"/>
      <c r="S220" s="343" t="s">
        <v>86</v>
      </c>
      <c r="T220" s="229" t="s">
        <v>86</v>
      </c>
      <c r="U220" s="283"/>
      <c r="V220" s="283">
        <v>0.0</v>
      </c>
      <c r="W220" s="229" t="s">
        <v>86</v>
      </c>
      <c r="X220" s="315"/>
      <c r="Y220" s="6" t="s">
        <v>641</v>
      </c>
      <c r="Z220" s="349" t="s">
        <v>1648</v>
      </c>
      <c r="AA220" s="323">
        <v>45027.0</v>
      </c>
      <c r="AB220" s="18">
        <v>45037.0</v>
      </c>
      <c r="AC220" s="27" t="s">
        <v>59</v>
      </c>
      <c r="AD220" s="319">
        <f t="shared" si="1"/>
        <v>1.428571429</v>
      </c>
      <c r="AE220" s="283">
        <f t="shared" si="3"/>
        <v>0</v>
      </c>
      <c r="AF220" s="27"/>
      <c r="AG220" s="13" t="s">
        <v>56</v>
      </c>
      <c r="AH220" s="333"/>
      <c r="AI220" s="320"/>
    </row>
    <row r="221" ht="21.0" customHeight="1">
      <c r="A221" s="311">
        <v>491.0</v>
      </c>
      <c r="B221" s="12" t="s">
        <v>525</v>
      </c>
      <c r="C221" s="209"/>
      <c r="D221" s="209"/>
      <c r="E221" s="209"/>
      <c r="F221" s="314">
        <v>45054.0</v>
      </c>
      <c r="G221" s="343" t="s">
        <v>56</v>
      </c>
      <c r="H221" s="343"/>
      <c r="I221" s="343"/>
      <c r="J221" s="343"/>
      <c r="K221" s="343"/>
      <c r="L221" s="343"/>
      <c r="M221" s="315">
        <v>52.0</v>
      </c>
      <c r="N221" s="316"/>
      <c r="O221" s="316"/>
      <c r="P221" s="316"/>
      <c r="Q221" s="316"/>
      <c r="R221" s="316"/>
      <c r="S221" s="229" t="s">
        <v>86</v>
      </c>
      <c r="T221" s="229" t="s">
        <v>86</v>
      </c>
      <c r="U221" s="283">
        <v>0.0</v>
      </c>
      <c r="V221" s="283">
        <v>0.0</v>
      </c>
      <c r="W221" s="229" t="s">
        <v>86</v>
      </c>
      <c r="X221" s="315">
        <v>0.0</v>
      </c>
      <c r="Y221" s="6" t="s">
        <v>641</v>
      </c>
      <c r="Z221" s="349" t="s">
        <v>1679</v>
      </c>
      <c r="AA221" s="323">
        <v>45028.0</v>
      </c>
      <c r="AB221" s="18">
        <v>45042.0</v>
      </c>
      <c r="AC221" s="27" t="s">
        <v>79</v>
      </c>
      <c r="AD221" s="319">
        <f t="shared" si="1"/>
        <v>2</v>
      </c>
      <c r="AE221" s="283">
        <f t="shared" si="3"/>
        <v>3.714285714</v>
      </c>
      <c r="AF221" s="27"/>
      <c r="AG221" s="13" t="s">
        <v>56</v>
      </c>
      <c r="AH221" s="333"/>
      <c r="AI221" s="320">
        <v>12911.97</v>
      </c>
    </row>
    <row r="222" ht="15.75" customHeight="1">
      <c r="A222" s="311">
        <v>492.0</v>
      </c>
      <c r="B222" s="12" t="s">
        <v>527</v>
      </c>
      <c r="C222" s="209"/>
      <c r="D222" s="209"/>
      <c r="E222" s="209"/>
      <c r="F222" s="314"/>
      <c r="G222" s="229" t="s">
        <v>28</v>
      </c>
      <c r="H222" s="229"/>
      <c r="I222" s="229"/>
      <c r="J222" s="229"/>
      <c r="K222" s="229"/>
      <c r="L222" s="229"/>
      <c r="M222" s="315">
        <v>6.0</v>
      </c>
      <c r="N222" s="316"/>
      <c r="O222" s="316"/>
      <c r="P222" s="316"/>
      <c r="Q222" s="316"/>
      <c r="R222" s="316"/>
      <c r="S222" s="229" t="s">
        <v>30</v>
      </c>
      <c r="T222" s="229" t="s">
        <v>30</v>
      </c>
      <c r="U222" s="283" t="s">
        <v>2777</v>
      </c>
      <c r="V222" s="283">
        <v>5.0</v>
      </c>
      <c r="W222" s="229" t="s">
        <v>28</v>
      </c>
      <c r="X222" s="315">
        <v>9.0</v>
      </c>
      <c r="Y222" s="6" t="s">
        <v>641</v>
      </c>
      <c r="Z222" s="349" t="s">
        <v>1683</v>
      </c>
      <c r="AA222" s="323">
        <v>45030.0</v>
      </c>
      <c r="AB222" s="18">
        <v>45124.0</v>
      </c>
      <c r="AC222" s="27" t="s">
        <v>32</v>
      </c>
      <c r="AD222" s="319">
        <f t="shared" si="1"/>
        <v>13.42857143</v>
      </c>
      <c r="AE222" s="283">
        <f t="shared" si="3"/>
        <v>0</v>
      </c>
      <c r="AF222" s="27"/>
      <c r="AG222" s="13"/>
      <c r="AH222" s="333">
        <f>9800+11184.8</f>
        <v>20984.8</v>
      </c>
      <c r="AI222" s="320"/>
    </row>
    <row r="223" ht="15.75" customHeight="1">
      <c r="A223" s="311">
        <v>493.0</v>
      </c>
      <c r="B223" s="12" t="s">
        <v>424</v>
      </c>
      <c r="C223" s="209"/>
      <c r="D223" s="209"/>
      <c r="E223" s="209"/>
      <c r="F223" s="316"/>
      <c r="G223" s="13" t="s">
        <v>28</v>
      </c>
      <c r="H223" s="13"/>
      <c r="I223" s="13"/>
      <c r="J223" s="13"/>
      <c r="K223" s="13"/>
      <c r="L223" s="13"/>
      <c r="M223" s="315"/>
      <c r="N223" s="316"/>
      <c r="O223" s="316"/>
      <c r="P223" s="316"/>
      <c r="Q223" s="316"/>
      <c r="R223" s="316"/>
      <c r="S223" s="343" t="s">
        <v>86</v>
      </c>
      <c r="T223" s="229" t="s">
        <v>86</v>
      </c>
      <c r="U223" s="283"/>
      <c r="V223" s="283">
        <v>0.0</v>
      </c>
      <c r="W223" s="229" t="s">
        <v>86</v>
      </c>
      <c r="X223" s="315">
        <v>0.0</v>
      </c>
      <c r="Y223" s="6" t="s">
        <v>641</v>
      </c>
      <c r="Z223" s="349" t="s">
        <v>1365</v>
      </c>
      <c r="AA223" s="323">
        <v>45033.0</v>
      </c>
      <c r="AB223" s="18">
        <v>45134.0</v>
      </c>
      <c r="AC223" s="27" t="s">
        <v>2881</v>
      </c>
      <c r="AD223" s="319">
        <f t="shared" si="1"/>
        <v>14.42857143</v>
      </c>
      <c r="AE223" s="283">
        <f t="shared" si="3"/>
        <v>0</v>
      </c>
      <c r="AF223" s="27"/>
      <c r="AG223" s="13"/>
      <c r="AH223" s="333"/>
      <c r="AI223" s="320"/>
    </row>
    <row r="224" ht="15.75" customHeight="1">
      <c r="A224" s="311">
        <v>494.0</v>
      </c>
      <c r="B224" s="12" t="s">
        <v>513</v>
      </c>
      <c r="C224" s="209"/>
      <c r="D224" s="209"/>
      <c r="E224" s="209"/>
      <c r="F224" s="316">
        <v>45035.0</v>
      </c>
      <c r="G224" s="13" t="s">
        <v>56</v>
      </c>
      <c r="H224" s="13"/>
      <c r="I224" s="13"/>
      <c r="J224" s="13"/>
      <c r="K224" s="13"/>
      <c r="L224" s="13"/>
      <c r="M224" s="315">
        <v>2.0</v>
      </c>
      <c r="N224" s="316"/>
      <c r="O224" s="316"/>
      <c r="P224" s="316"/>
      <c r="Q224" s="316"/>
      <c r="R224" s="316"/>
      <c r="S224" s="343" t="s">
        <v>86</v>
      </c>
      <c r="T224" s="229" t="s">
        <v>86</v>
      </c>
      <c r="U224" s="283"/>
      <c r="V224" s="283">
        <v>0.0</v>
      </c>
      <c r="W224" s="229" t="s">
        <v>86</v>
      </c>
      <c r="X224" s="315">
        <v>0.0</v>
      </c>
      <c r="Y224" s="6" t="s">
        <v>641</v>
      </c>
      <c r="Z224" s="349" t="s">
        <v>1631</v>
      </c>
      <c r="AA224" s="323">
        <v>45033.0</v>
      </c>
      <c r="AB224" s="18">
        <v>45044.0</v>
      </c>
      <c r="AC224" s="27" t="s">
        <v>2941</v>
      </c>
      <c r="AD224" s="319">
        <f t="shared" si="1"/>
        <v>1.571428571</v>
      </c>
      <c r="AE224" s="283">
        <f t="shared" si="3"/>
        <v>0.2857142857</v>
      </c>
      <c r="AF224" s="27" t="s">
        <v>2790</v>
      </c>
      <c r="AG224" s="13" t="s">
        <v>56</v>
      </c>
      <c r="AH224" s="333"/>
      <c r="AI224" s="320"/>
    </row>
    <row r="225" ht="15.75" customHeight="1">
      <c r="A225" s="311">
        <v>495.0</v>
      </c>
      <c r="B225" s="12" t="s">
        <v>528</v>
      </c>
      <c r="C225" s="209"/>
      <c r="D225" s="209"/>
      <c r="E225" s="209"/>
      <c r="F225" s="314">
        <v>45058.0</v>
      </c>
      <c r="G225" s="229" t="s">
        <v>56</v>
      </c>
      <c r="H225" s="229"/>
      <c r="I225" s="229"/>
      <c r="J225" s="229"/>
      <c r="K225" s="229"/>
      <c r="L225" s="229"/>
      <c r="M225" s="315"/>
      <c r="N225" s="316"/>
      <c r="O225" s="316"/>
      <c r="P225" s="316"/>
      <c r="Q225" s="316"/>
      <c r="R225" s="316"/>
      <c r="S225" s="229" t="s">
        <v>86</v>
      </c>
      <c r="T225" s="229" t="s">
        <v>86</v>
      </c>
      <c r="U225" s="283"/>
      <c r="V225" s="283">
        <v>0.0</v>
      </c>
      <c r="W225" s="229" t="s">
        <v>86</v>
      </c>
      <c r="X225" s="315"/>
      <c r="Y225" s="6" t="s">
        <v>641</v>
      </c>
      <c r="Z225" s="349" t="s">
        <v>1692</v>
      </c>
      <c r="AA225" s="323">
        <v>45034.0</v>
      </c>
      <c r="AB225" s="18">
        <v>45047.0</v>
      </c>
      <c r="AC225" s="27" t="s">
        <v>2881</v>
      </c>
      <c r="AD225" s="319">
        <f t="shared" si="1"/>
        <v>1.857142857</v>
      </c>
      <c r="AE225" s="283">
        <f t="shared" si="3"/>
        <v>3.428571429</v>
      </c>
      <c r="AF225" s="27" t="s">
        <v>2790</v>
      </c>
      <c r="AG225" s="13" t="s">
        <v>56</v>
      </c>
      <c r="AH225" s="333"/>
      <c r="AI225" s="320"/>
    </row>
    <row r="226" ht="15.75" customHeight="1">
      <c r="A226" s="311">
        <v>496.0</v>
      </c>
      <c r="B226" s="12" t="s">
        <v>531</v>
      </c>
      <c r="C226" s="209"/>
      <c r="D226" s="209"/>
      <c r="E226" s="209"/>
      <c r="F226" s="314"/>
      <c r="G226" s="229" t="s">
        <v>56</v>
      </c>
      <c r="H226" s="229"/>
      <c r="I226" s="229"/>
      <c r="J226" s="229"/>
      <c r="K226" s="229"/>
      <c r="L226" s="229"/>
      <c r="M226" s="315"/>
      <c r="N226" s="316"/>
      <c r="O226" s="316"/>
      <c r="P226" s="316"/>
      <c r="Q226" s="316"/>
      <c r="R226" s="316"/>
      <c r="S226" s="229" t="s">
        <v>86</v>
      </c>
      <c r="T226" s="229" t="s">
        <v>86</v>
      </c>
      <c r="U226" s="283"/>
      <c r="V226" s="283"/>
      <c r="W226" s="229" t="s">
        <v>86</v>
      </c>
      <c r="X226" s="315"/>
      <c r="Y226" s="6" t="s">
        <v>641</v>
      </c>
      <c r="Z226" s="349" t="s">
        <v>1696</v>
      </c>
      <c r="AA226" s="323">
        <v>45034.0</v>
      </c>
      <c r="AB226" s="18">
        <v>45040.0</v>
      </c>
      <c r="AC226" s="27" t="s">
        <v>59</v>
      </c>
      <c r="AD226" s="319">
        <f t="shared" si="1"/>
        <v>0.8571428571</v>
      </c>
      <c r="AE226" s="283">
        <f t="shared" si="3"/>
        <v>0</v>
      </c>
      <c r="AF226" s="27"/>
      <c r="AG226" s="13" t="s">
        <v>56</v>
      </c>
      <c r="AH226" s="333"/>
      <c r="AI226" s="320"/>
    </row>
    <row r="227" ht="15.75" customHeight="1">
      <c r="A227" s="311">
        <v>497.0</v>
      </c>
      <c r="B227" s="12" t="s">
        <v>470</v>
      </c>
      <c r="C227" s="209"/>
      <c r="D227" s="209"/>
      <c r="E227" s="209"/>
      <c r="F227" s="314">
        <v>45050.0</v>
      </c>
      <c r="G227" s="229" t="s">
        <v>86</v>
      </c>
      <c r="H227" s="229"/>
      <c r="I227" s="229"/>
      <c r="J227" s="229"/>
      <c r="K227" s="229"/>
      <c r="L227" s="229"/>
      <c r="M227" s="315">
        <v>0.0</v>
      </c>
      <c r="N227" s="316"/>
      <c r="O227" s="316"/>
      <c r="P227" s="316"/>
      <c r="Q227" s="316"/>
      <c r="R227" s="316"/>
      <c r="S227" s="229" t="s">
        <v>86</v>
      </c>
      <c r="T227" s="229" t="s">
        <v>86</v>
      </c>
      <c r="U227" s="283"/>
      <c r="V227" s="283">
        <v>0.0</v>
      </c>
      <c r="W227" s="229" t="s">
        <v>56</v>
      </c>
      <c r="X227" s="315">
        <v>1.0</v>
      </c>
      <c r="Y227" s="6" t="s">
        <v>641</v>
      </c>
      <c r="Z227" s="349" t="s">
        <v>1459</v>
      </c>
      <c r="AA227" s="323">
        <v>45035.0</v>
      </c>
      <c r="AB227" s="18">
        <v>45051.0</v>
      </c>
      <c r="AC227" s="27" t="s">
        <v>2881</v>
      </c>
      <c r="AD227" s="319">
        <f t="shared" si="1"/>
        <v>2.285714286</v>
      </c>
      <c r="AE227" s="283">
        <f t="shared" si="3"/>
        <v>2.142857143</v>
      </c>
      <c r="AF227" s="27" t="s">
        <v>2790</v>
      </c>
      <c r="AG227" s="13" t="s">
        <v>57</v>
      </c>
      <c r="AH227" s="333">
        <v>1986.85</v>
      </c>
      <c r="AI227" s="320"/>
    </row>
    <row r="228" ht="15.75" customHeight="1">
      <c r="A228" s="311">
        <v>498.0</v>
      </c>
      <c r="B228" s="12" t="s">
        <v>532</v>
      </c>
      <c r="C228" s="209"/>
      <c r="D228" s="209"/>
      <c r="E228" s="209"/>
      <c r="F228" s="6"/>
      <c r="G228" s="229" t="s">
        <v>28</v>
      </c>
      <c r="H228" s="229"/>
      <c r="I228" s="229"/>
      <c r="J228" s="229"/>
      <c r="K228" s="229"/>
      <c r="L228" s="229"/>
      <c r="M228" s="315"/>
      <c r="N228" s="6"/>
      <c r="O228" s="6"/>
      <c r="P228" s="6"/>
      <c r="Q228" s="6"/>
      <c r="R228" s="6"/>
      <c r="S228" s="229" t="s">
        <v>86</v>
      </c>
      <c r="T228" s="229" t="s">
        <v>86</v>
      </c>
      <c r="U228" s="283"/>
      <c r="V228" s="283"/>
      <c r="W228" s="229" t="s">
        <v>86</v>
      </c>
      <c r="X228" s="315"/>
      <c r="Y228" s="6" t="s">
        <v>641</v>
      </c>
      <c r="Z228" s="349" t="s">
        <v>1704</v>
      </c>
      <c r="AA228" s="323">
        <v>45035.0</v>
      </c>
      <c r="AB228" s="18">
        <v>45044.0</v>
      </c>
      <c r="AC228" s="27" t="s">
        <v>2881</v>
      </c>
      <c r="AD228" s="319">
        <f t="shared" si="1"/>
        <v>1.285714286</v>
      </c>
      <c r="AE228" s="283">
        <f t="shared" si="3"/>
        <v>0</v>
      </c>
      <c r="AF228" s="27"/>
      <c r="AG228" s="13"/>
      <c r="AH228" s="333"/>
    </row>
    <row r="229" ht="15.75" customHeight="1">
      <c r="A229" s="311">
        <v>499.0</v>
      </c>
      <c r="B229" s="12" t="s">
        <v>533</v>
      </c>
      <c r="C229" s="209"/>
      <c r="D229" s="209"/>
      <c r="E229" s="209"/>
      <c r="F229" s="314">
        <v>45070.0</v>
      </c>
      <c r="G229" s="343" t="s">
        <v>56</v>
      </c>
      <c r="H229" s="343"/>
      <c r="I229" s="343"/>
      <c r="J229" s="343"/>
      <c r="K229" s="343"/>
      <c r="L229" s="343"/>
      <c r="M229" s="315">
        <v>12.0</v>
      </c>
      <c r="N229" s="316"/>
      <c r="O229" s="316"/>
      <c r="P229" s="316"/>
      <c r="Q229" s="316"/>
      <c r="R229" s="316"/>
      <c r="S229" s="229" t="s">
        <v>86</v>
      </c>
      <c r="T229" s="229" t="s">
        <v>86</v>
      </c>
      <c r="U229" s="283"/>
      <c r="V229" s="283">
        <v>0.0</v>
      </c>
      <c r="W229" s="229" t="s">
        <v>86</v>
      </c>
      <c r="X229" s="315">
        <v>0.0</v>
      </c>
      <c r="Y229" s="6" t="s">
        <v>641</v>
      </c>
      <c r="Z229" s="349" t="s">
        <v>1711</v>
      </c>
      <c r="AA229" s="323">
        <v>45035.0</v>
      </c>
      <c r="AB229" s="18">
        <v>45065.0</v>
      </c>
      <c r="AC229" s="27" t="s">
        <v>2881</v>
      </c>
      <c r="AD229" s="319">
        <f t="shared" si="1"/>
        <v>4.285714286</v>
      </c>
      <c r="AE229" s="283">
        <f t="shared" si="3"/>
        <v>5</v>
      </c>
      <c r="AF229" s="27" t="s">
        <v>2790</v>
      </c>
      <c r="AG229" s="13" t="s">
        <v>56</v>
      </c>
      <c r="AH229" s="333"/>
    </row>
    <row r="230" ht="21.0" customHeight="1">
      <c r="A230" s="380">
        <v>500.0</v>
      </c>
      <c r="B230" s="12" t="s">
        <v>534</v>
      </c>
      <c r="C230" s="209"/>
      <c r="D230" s="209"/>
      <c r="E230" s="209"/>
      <c r="F230" s="314">
        <v>45091.0</v>
      </c>
      <c r="G230" s="343" t="s">
        <v>56</v>
      </c>
      <c r="H230" s="343"/>
      <c r="I230" s="343"/>
      <c r="J230" s="343"/>
      <c r="K230" s="343"/>
      <c r="L230" s="343"/>
      <c r="M230" s="315">
        <v>10.0</v>
      </c>
      <c r="N230" s="316"/>
      <c r="O230" s="316"/>
      <c r="P230" s="316"/>
      <c r="Q230" s="316"/>
      <c r="R230" s="316"/>
      <c r="S230" s="343" t="s">
        <v>57</v>
      </c>
      <c r="T230" s="229" t="s">
        <v>57</v>
      </c>
      <c r="U230" s="332" t="s">
        <v>2789</v>
      </c>
      <c r="V230" s="283">
        <v>7.0</v>
      </c>
      <c r="W230" s="229" t="s">
        <v>2783</v>
      </c>
      <c r="X230" s="315">
        <v>1.0</v>
      </c>
      <c r="Y230" s="6" t="s">
        <v>641</v>
      </c>
      <c r="Z230" s="359" t="s">
        <v>705</v>
      </c>
      <c r="AA230" s="323">
        <v>45037.0</v>
      </c>
      <c r="AB230" s="18">
        <v>45065.0</v>
      </c>
      <c r="AC230" s="27" t="s">
        <v>59</v>
      </c>
      <c r="AD230" s="319">
        <f t="shared" si="1"/>
        <v>4</v>
      </c>
      <c r="AE230" s="283">
        <f t="shared" si="3"/>
        <v>7.714285714</v>
      </c>
      <c r="AF230" s="27" t="s">
        <v>2790</v>
      </c>
      <c r="AG230" s="13" t="s">
        <v>56</v>
      </c>
      <c r="AH230" s="333">
        <v>10831.2</v>
      </c>
      <c r="AI230" s="320"/>
    </row>
    <row r="231" ht="15.75" customHeight="1">
      <c r="A231" s="311">
        <v>501.0</v>
      </c>
      <c r="B231" s="12" t="s">
        <v>535</v>
      </c>
      <c r="C231" s="209"/>
      <c r="D231" s="209"/>
      <c r="E231" s="209"/>
      <c r="F231" s="322">
        <v>45127.0</v>
      </c>
      <c r="G231" s="229" t="s">
        <v>28</v>
      </c>
      <c r="H231" s="229"/>
      <c r="I231" s="229"/>
      <c r="J231" s="229"/>
      <c r="K231" s="229"/>
      <c r="L231" s="229"/>
      <c r="M231" s="315">
        <v>7.0</v>
      </c>
      <c r="N231" s="316"/>
      <c r="O231" s="316"/>
      <c r="P231" s="316"/>
      <c r="Q231" s="316"/>
      <c r="R231" s="316"/>
      <c r="S231" s="343" t="s">
        <v>56</v>
      </c>
      <c r="T231" s="229" t="s">
        <v>56</v>
      </c>
      <c r="U231" s="283" t="s">
        <v>2784</v>
      </c>
      <c r="V231" s="283">
        <v>6.0</v>
      </c>
      <c r="W231" s="229" t="s">
        <v>28</v>
      </c>
      <c r="X231" s="315">
        <v>3.0</v>
      </c>
      <c r="Y231" s="6" t="s">
        <v>641</v>
      </c>
      <c r="Z231" s="349" t="s">
        <v>1720</v>
      </c>
      <c r="AA231" s="323">
        <v>45037.0</v>
      </c>
      <c r="AB231" s="18">
        <v>45092.0</v>
      </c>
      <c r="AC231" s="27" t="s">
        <v>2872</v>
      </c>
      <c r="AD231" s="319">
        <f t="shared" si="1"/>
        <v>7.857142857</v>
      </c>
      <c r="AE231" s="283">
        <f t="shared" si="3"/>
        <v>12.85714286</v>
      </c>
      <c r="AF231" s="27" t="s">
        <v>2790</v>
      </c>
      <c r="AG231" s="13"/>
      <c r="AH231" s="333">
        <f>7100+7029</f>
        <v>14129</v>
      </c>
      <c r="AI231" s="320"/>
    </row>
    <row r="232" ht="15.75" customHeight="1">
      <c r="A232" s="311">
        <v>502.0</v>
      </c>
      <c r="B232" s="383" t="s">
        <v>536</v>
      </c>
      <c r="C232" s="209"/>
      <c r="D232" s="209"/>
      <c r="E232" s="209"/>
      <c r="F232" s="314">
        <v>45291.0</v>
      </c>
      <c r="G232" s="343" t="s">
        <v>537</v>
      </c>
      <c r="H232" s="343"/>
      <c r="I232" s="343"/>
      <c r="J232" s="343"/>
      <c r="K232" s="343"/>
      <c r="L232" s="343"/>
      <c r="M232" s="315">
        <v>45.0</v>
      </c>
      <c r="N232" s="316"/>
      <c r="O232" s="316"/>
      <c r="P232" s="316"/>
      <c r="Q232" s="316"/>
      <c r="R232" s="316"/>
      <c r="S232" s="229" t="s">
        <v>56</v>
      </c>
      <c r="T232" s="229" t="s">
        <v>57</v>
      </c>
      <c r="U232" s="283" t="s">
        <v>2767</v>
      </c>
      <c r="V232" s="283">
        <v>41.0</v>
      </c>
      <c r="W232" s="229" t="s">
        <v>57</v>
      </c>
      <c r="X232" s="315">
        <v>14.0</v>
      </c>
      <c r="Y232" s="6" t="s">
        <v>641</v>
      </c>
      <c r="Z232" s="349" t="s">
        <v>1724</v>
      </c>
      <c r="AA232" s="323">
        <v>45037.0</v>
      </c>
      <c r="AB232" s="18">
        <v>45051.0</v>
      </c>
      <c r="AC232" s="27" t="s">
        <v>59</v>
      </c>
      <c r="AD232" s="319">
        <f t="shared" si="1"/>
        <v>2</v>
      </c>
      <c r="AE232" s="283">
        <f t="shared" si="3"/>
        <v>36.28571429</v>
      </c>
      <c r="AF232" s="27" t="s">
        <v>2790</v>
      </c>
      <c r="AG232" s="13"/>
      <c r="AH232" s="333">
        <v>72792.21</v>
      </c>
      <c r="AI232" s="320"/>
    </row>
    <row r="233" ht="15.75" customHeight="1">
      <c r="A233" s="311">
        <v>503.0</v>
      </c>
      <c r="B233" s="407" t="s">
        <v>538</v>
      </c>
      <c r="C233" s="384"/>
      <c r="D233" s="384"/>
      <c r="E233" s="384"/>
      <c r="F233" s="385">
        <v>45051.0</v>
      </c>
      <c r="G233" s="229" t="s">
        <v>56</v>
      </c>
      <c r="H233" s="229"/>
      <c r="I233" s="229"/>
      <c r="J233" s="229"/>
      <c r="K233" s="229"/>
      <c r="L233" s="229"/>
      <c r="M233" s="315">
        <v>12.0</v>
      </c>
      <c r="N233" s="386"/>
      <c r="O233" s="386"/>
      <c r="P233" s="386"/>
      <c r="Q233" s="386"/>
      <c r="R233" s="386"/>
      <c r="S233" s="229" t="s">
        <v>56</v>
      </c>
      <c r="T233" s="229" t="s">
        <v>56</v>
      </c>
      <c r="U233" s="283" t="s">
        <v>2767</v>
      </c>
      <c r="V233" s="283">
        <v>14.0</v>
      </c>
      <c r="W233" s="229" t="s">
        <v>56</v>
      </c>
      <c r="X233" s="315">
        <v>6.0</v>
      </c>
      <c r="Y233" s="6" t="s">
        <v>641</v>
      </c>
      <c r="Z233" s="349" t="s">
        <v>1730</v>
      </c>
      <c r="AA233" s="323">
        <v>45037.0</v>
      </c>
      <c r="AB233" s="18">
        <v>45051.0</v>
      </c>
      <c r="AC233" s="27" t="s">
        <v>59</v>
      </c>
      <c r="AD233" s="319">
        <f t="shared" si="1"/>
        <v>2</v>
      </c>
      <c r="AE233" s="283">
        <f t="shared" si="3"/>
        <v>2</v>
      </c>
      <c r="AF233" s="27" t="s">
        <v>2790</v>
      </c>
      <c r="AG233" s="13" t="s">
        <v>57</v>
      </c>
      <c r="AH233" s="333">
        <v>23495.0</v>
      </c>
      <c r="AI233" s="320"/>
    </row>
    <row r="234" ht="15.75" customHeight="1">
      <c r="A234" s="311">
        <v>504.0</v>
      </c>
      <c r="B234" s="408" t="s">
        <v>539</v>
      </c>
      <c r="C234" s="209"/>
      <c r="D234" s="209"/>
      <c r="E234" s="209"/>
      <c r="F234" s="314">
        <v>45052.0</v>
      </c>
      <c r="G234" s="13" t="s">
        <v>78</v>
      </c>
      <c r="H234" s="13"/>
      <c r="I234" s="13"/>
      <c r="J234" s="13"/>
      <c r="K234" s="13"/>
      <c r="L234" s="13"/>
      <c r="M234" s="315"/>
      <c r="N234" s="316"/>
      <c r="O234" s="316"/>
      <c r="P234" s="316"/>
      <c r="Q234" s="316"/>
      <c r="R234" s="316"/>
      <c r="S234" s="343" t="s">
        <v>56</v>
      </c>
      <c r="T234" s="229" t="s">
        <v>57</v>
      </c>
      <c r="U234" s="283" t="s">
        <v>2769</v>
      </c>
      <c r="V234" s="283">
        <v>1.0</v>
      </c>
      <c r="W234" s="229" t="s">
        <v>86</v>
      </c>
      <c r="X234" s="315"/>
      <c r="Y234" s="6" t="s">
        <v>641</v>
      </c>
      <c r="Z234" s="359" t="s">
        <v>1358</v>
      </c>
      <c r="AA234" s="323">
        <v>45040.0</v>
      </c>
      <c r="AB234" s="18">
        <v>45068.0</v>
      </c>
      <c r="AC234" s="27" t="s">
        <v>2881</v>
      </c>
      <c r="AD234" s="319">
        <f t="shared" si="1"/>
        <v>4</v>
      </c>
      <c r="AE234" s="283">
        <f t="shared" si="3"/>
        <v>1.714285714</v>
      </c>
      <c r="AF234" s="27"/>
      <c r="AG234" s="13" t="s">
        <v>57</v>
      </c>
      <c r="AH234" s="333"/>
      <c r="AI234" s="320"/>
    </row>
    <row r="235" ht="15.75" customHeight="1">
      <c r="A235" s="311">
        <v>505.0</v>
      </c>
      <c r="B235" s="348" t="s">
        <v>540</v>
      </c>
      <c r="C235" s="209"/>
      <c r="D235" s="209"/>
      <c r="E235" s="209"/>
      <c r="F235" s="314">
        <v>45049.0</v>
      </c>
      <c r="G235" s="13" t="s">
        <v>362</v>
      </c>
      <c r="H235" s="13"/>
      <c r="I235" s="13"/>
      <c r="J235" s="13"/>
      <c r="K235" s="13"/>
      <c r="L235" s="13"/>
      <c r="M235" s="315">
        <v>5.0</v>
      </c>
      <c r="N235" s="316"/>
      <c r="O235" s="316"/>
      <c r="P235" s="316"/>
      <c r="Q235" s="316"/>
      <c r="R235" s="316"/>
      <c r="S235" s="13" t="s">
        <v>56</v>
      </c>
      <c r="T235" s="229" t="s">
        <v>56</v>
      </c>
      <c r="U235" s="283" t="s">
        <v>2789</v>
      </c>
      <c r="V235" s="283">
        <v>5.0</v>
      </c>
      <c r="W235" s="229" t="s">
        <v>56</v>
      </c>
      <c r="X235" s="315">
        <v>1.0</v>
      </c>
      <c r="Y235" s="6" t="s">
        <v>641</v>
      </c>
      <c r="Z235" s="6"/>
      <c r="AA235" s="323">
        <v>45041.0</v>
      </c>
      <c r="AB235" s="18">
        <v>45054.0</v>
      </c>
      <c r="AC235" s="27" t="s">
        <v>32</v>
      </c>
      <c r="AD235" s="319">
        <f t="shared" si="1"/>
        <v>1.857142857</v>
      </c>
      <c r="AE235" s="283">
        <f t="shared" si="3"/>
        <v>1.142857143</v>
      </c>
      <c r="AF235" s="27" t="s">
        <v>2790</v>
      </c>
      <c r="AG235" s="13" t="s">
        <v>57</v>
      </c>
      <c r="AH235" s="333">
        <v>4352.78</v>
      </c>
      <c r="AI235" s="320"/>
    </row>
    <row r="236" ht="15.75" customHeight="1">
      <c r="A236" s="311">
        <v>506.0</v>
      </c>
      <c r="B236" s="378" t="s">
        <v>425</v>
      </c>
      <c r="C236" s="209"/>
      <c r="D236" s="209"/>
      <c r="E236" s="209"/>
      <c r="F236" s="314">
        <v>45055.0</v>
      </c>
      <c r="G236" s="343" t="s">
        <v>56</v>
      </c>
      <c r="H236" s="343"/>
      <c r="I236" s="343"/>
      <c r="J236" s="343"/>
      <c r="K236" s="343"/>
      <c r="L236" s="343"/>
      <c r="M236" s="315">
        <v>3.0</v>
      </c>
      <c r="N236" s="316"/>
      <c r="O236" s="316"/>
      <c r="P236" s="316"/>
      <c r="Q236" s="316"/>
      <c r="R236" s="316"/>
      <c r="S236" s="13" t="s">
        <v>56</v>
      </c>
      <c r="T236" s="229" t="s">
        <v>56</v>
      </c>
      <c r="U236" s="283" t="s">
        <v>2777</v>
      </c>
      <c r="V236" s="283">
        <v>3.0</v>
      </c>
      <c r="W236" s="229" t="s">
        <v>86</v>
      </c>
      <c r="X236" s="315">
        <v>0.0</v>
      </c>
      <c r="Y236" s="6" t="s">
        <v>641</v>
      </c>
      <c r="Z236" s="349" t="s">
        <v>1367</v>
      </c>
      <c r="AA236" s="323">
        <v>45041.0</v>
      </c>
      <c r="AB236" s="18">
        <v>45051.0</v>
      </c>
      <c r="AC236" s="27" t="s">
        <v>59</v>
      </c>
      <c r="AD236" s="319">
        <f t="shared" si="1"/>
        <v>1.428571429</v>
      </c>
      <c r="AE236" s="283">
        <f t="shared" si="3"/>
        <v>2</v>
      </c>
      <c r="AF236" s="27" t="s">
        <v>2790</v>
      </c>
      <c r="AG236" s="13" t="s">
        <v>56</v>
      </c>
      <c r="AH236" s="333">
        <v>3366.31</v>
      </c>
      <c r="AI236" s="320"/>
    </row>
    <row r="237" ht="15.75" customHeight="1">
      <c r="A237" s="311">
        <v>507.0</v>
      </c>
      <c r="B237" s="409" t="s">
        <v>542</v>
      </c>
      <c r="C237" s="209"/>
      <c r="D237" s="209"/>
      <c r="E237" s="209"/>
      <c r="F237" s="314">
        <v>45068.0</v>
      </c>
      <c r="G237" s="343" t="s">
        <v>56</v>
      </c>
      <c r="H237" s="343"/>
      <c r="I237" s="343"/>
      <c r="J237" s="343"/>
      <c r="K237" s="343"/>
      <c r="L237" s="343"/>
      <c r="M237" s="315">
        <v>13.0</v>
      </c>
      <c r="N237" s="316"/>
      <c r="O237" s="316"/>
      <c r="P237" s="316"/>
      <c r="Q237" s="316"/>
      <c r="R237" s="316"/>
      <c r="S237" s="343" t="s">
        <v>56</v>
      </c>
      <c r="T237" s="229" t="s">
        <v>57</v>
      </c>
      <c r="U237" s="283" t="s">
        <v>2777</v>
      </c>
      <c r="V237" s="283">
        <v>10.0</v>
      </c>
      <c r="W237" s="229" t="s">
        <v>56</v>
      </c>
      <c r="X237" s="315">
        <v>4.0</v>
      </c>
      <c r="Y237" s="6" t="s">
        <v>641</v>
      </c>
      <c r="Z237" s="349" t="s">
        <v>1742</v>
      </c>
      <c r="AA237" s="323">
        <v>45042.0</v>
      </c>
      <c r="AB237" s="18">
        <v>45056.0</v>
      </c>
      <c r="AC237" s="27" t="s">
        <v>59</v>
      </c>
      <c r="AD237" s="319">
        <f t="shared" si="1"/>
        <v>2</v>
      </c>
      <c r="AE237" s="283">
        <f t="shared" si="3"/>
        <v>3.714285714</v>
      </c>
      <c r="AF237" s="27" t="s">
        <v>2790</v>
      </c>
      <c r="AG237" s="13" t="s">
        <v>56</v>
      </c>
      <c r="AH237" s="333">
        <v>15233.78</v>
      </c>
      <c r="AI237" s="320"/>
    </row>
    <row r="238" ht="15.75" customHeight="1">
      <c r="A238" s="311">
        <v>508.0</v>
      </c>
      <c r="B238" s="12" t="s">
        <v>543</v>
      </c>
      <c r="C238" s="209"/>
      <c r="D238" s="209"/>
      <c r="E238" s="209"/>
      <c r="F238" s="314">
        <v>45068.0</v>
      </c>
      <c r="G238" s="343" t="s">
        <v>57</v>
      </c>
      <c r="H238" s="343"/>
      <c r="I238" s="343"/>
      <c r="J238" s="343"/>
      <c r="K238" s="343"/>
      <c r="L238" s="343"/>
      <c r="M238" s="315">
        <v>14.0</v>
      </c>
      <c r="N238" s="316"/>
      <c r="O238" s="316"/>
      <c r="P238" s="316"/>
      <c r="Q238" s="316"/>
      <c r="R238" s="316"/>
      <c r="S238" s="343" t="s">
        <v>56</v>
      </c>
      <c r="T238" s="229" t="s">
        <v>56</v>
      </c>
      <c r="U238" s="283" t="s">
        <v>2789</v>
      </c>
      <c r="V238" s="283">
        <v>9.0</v>
      </c>
      <c r="W238" s="229" t="s">
        <v>57</v>
      </c>
      <c r="X238" s="315">
        <v>1.0</v>
      </c>
      <c r="Y238" s="6" t="s">
        <v>641</v>
      </c>
      <c r="Z238" s="349" t="s">
        <v>675</v>
      </c>
      <c r="AA238" s="323">
        <v>45042.0</v>
      </c>
      <c r="AB238" s="18">
        <v>45056.0</v>
      </c>
      <c r="AC238" s="27" t="s">
        <v>59</v>
      </c>
      <c r="AD238" s="319">
        <f t="shared" si="1"/>
        <v>2</v>
      </c>
      <c r="AE238" s="283">
        <f t="shared" si="3"/>
        <v>3.714285714</v>
      </c>
      <c r="AF238" s="27" t="s">
        <v>2790</v>
      </c>
      <c r="AG238" s="13" t="s">
        <v>56</v>
      </c>
      <c r="AH238" s="333">
        <v>12275.97</v>
      </c>
      <c r="AI238" s="320"/>
    </row>
    <row r="239" ht="15.75" customHeight="1">
      <c r="A239" s="311">
        <v>509.0</v>
      </c>
      <c r="B239" s="12" t="s">
        <v>361</v>
      </c>
      <c r="C239" s="209"/>
      <c r="D239" s="209"/>
      <c r="E239" s="209"/>
      <c r="F239" s="387">
        <v>45055.0</v>
      </c>
      <c r="G239" s="13" t="s">
        <v>2895</v>
      </c>
      <c r="H239" s="13"/>
      <c r="I239" s="13"/>
      <c r="J239" s="13"/>
      <c r="K239" s="13"/>
      <c r="L239" s="13"/>
      <c r="M239" s="315">
        <v>0.0</v>
      </c>
      <c r="N239" s="316"/>
      <c r="O239" s="316"/>
      <c r="P239" s="316"/>
      <c r="Q239" s="316"/>
      <c r="R239" s="316"/>
      <c r="S239" s="13" t="s">
        <v>86</v>
      </c>
      <c r="T239" s="229" t="s">
        <v>86</v>
      </c>
      <c r="U239" s="283"/>
      <c r="V239" s="283">
        <v>0.0</v>
      </c>
      <c r="W239" s="229" t="s">
        <v>56</v>
      </c>
      <c r="X239" s="315">
        <v>1.0</v>
      </c>
      <c r="Y239" s="6" t="s">
        <v>641</v>
      </c>
      <c r="Z239" s="349" t="s">
        <v>858</v>
      </c>
      <c r="AA239" s="323">
        <v>45043.0</v>
      </c>
      <c r="AB239" s="18">
        <v>45058.0</v>
      </c>
      <c r="AC239" s="27" t="s">
        <v>59</v>
      </c>
      <c r="AD239" s="319">
        <f t="shared" si="1"/>
        <v>2.142857143</v>
      </c>
      <c r="AE239" s="283">
        <f t="shared" si="3"/>
        <v>1.714285714</v>
      </c>
      <c r="AF239" s="27"/>
      <c r="AG239" s="13" t="s">
        <v>56</v>
      </c>
      <c r="AH239" s="333"/>
      <c r="AI239" s="320"/>
    </row>
    <row r="240" ht="15.75" customHeight="1">
      <c r="A240" s="311">
        <v>510.0</v>
      </c>
      <c r="B240" s="12" t="s">
        <v>546</v>
      </c>
      <c r="C240" s="209"/>
      <c r="D240" s="209"/>
      <c r="E240" s="209"/>
      <c r="F240" s="316">
        <v>45093.0</v>
      </c>
      <c r="G240" s="343" t="s">
        <v>56</v>
      </c>
      <c r="H240" s="343"/>
      <c r="I240" s="343"/>
      <c r="J240" s="343"/>
      <c r="K240" s="343"/>
      <c r="L240" s="343"/>
      <c r="M240" s="315">
        <v>25.0</v>
      </c>
      <c r="N240" s="316"/>
      <c r="O240" s="316"/>
      <c r="P240" s="316"/>
      <c r="Q240" s="316"/>
      <c r="R240" s="316"/>
      <c r="S240" s="343" t="s">
        <v>2957</v>
      </c>
      <c r="T240" s="229" t="s">
        <v>2958</v>
      </c>
      <c r="U240" s="283" t="s">
        <v>2769</v>
      </c>
      <c r="V240" s="283">
        <v>19.0</v>
      </c>
      <c r="W240" s="229" t="s">
        <v>57</v>
      </c>
      <c r="X240" s="315">
        <v>5.0</v>
      </c>
      <c r="Y240" s="6" t="s">
        <v>641</v>
      </c>
      <c r="Z240" s="349" t="s">
        <v>1751</v>
      </c>
      <c r="AA240" s="323">
        <v>45043.0</v>
      </c>
      <c r="AB240" s="18">
        <v>45093.0</v>
      </c>
      <c r="AC240" s="27" t="s">
        <v>59</v>
      </c>
      <c r="AD240" s="319">
        <f t="shared" si="1"/>
        <v>7.142857143</v>
      </c>
      <c r="AE240" s="283">
        <f t="shared" si="3"/>
        <v>7.142857143</v>
      </c>
      <c r="AF240" s="27" t="s">
        <v>2790</v>
      </c>
      <c r="AG240" s="13"/>
      <c r="AH240" s="333">
        <v>24218.25</v>
      </c>
      <c r="AI240" s="320"/>
    </row>
    <row r="241" ht="15.75" customHeight="1">
      <c r="A241" s="311">
        <v>511.0</v>
      </c>
      <c r="B241" s="348" t="s">
        <v>547</v>
      </c>
      <c r="C241" s="209"/>
      <c r="D241" s="209"/>
      <c r="E241" s="209"/>
      <c r="F241" s="387">
        <v>45070.0</v>
      </c>
      <c r="G241" s="343" t="s">
        <v>56</v>
      </c>
      <c r="H241" s="343"/>
      <c r="I241" s="343"/>
      <c r="J241" s="343"/>
      <c r="K241" s="343"/>
      <c r="L241" s="343"/>
      <c r="M241" s="315">
        <v>12.0</v>
      </c>
      <c r="N241" s="316"/>
      <c r="O241" s="316"/>
      <c r="P241" s="316"/>
      <c r="Q241" s="316"/>
      <c r="R241" s="316"/>
      <c r="S241" s="343" t="s">
        <v>56</v>
      </c>
      <c r="T241" s="229" t="s">
        <v>56</v>
      </c>
      <c r="U241" s="283" t="s">
        <v>2777</v>
      </c>
      <c r="V241" s="283">
        <v>8.0</v>
      </c>
      <c r="W241" s="229" t="s">
        <v>57</v>
      </c>
      <c r="X241" s="315">
        <v>2.0</v>
      </c>
      <c r="Y241" s="6" t="s">
        <v>641</v>
      </c>
      <c r="Z241" s="359" t="s">
        <v>786</v>
      </c>
      <c r="AA241" s="323">
        <v>45045.0</v>
      </c>
      <c r="AB241" s="18">
        <v>45075.0</v>
      </c>
      <c r="AC241" s="27" t="s">
        <v>59</v>
      </c>
      <c r="AD241" s="319">
        <f t="shared" si="1"/>
        <v>4.285714286</v>
      </c>
      <c r="AE241" s="283">
        <f t="shared" si="3"/>
        <v>3.571428571</v>
      </c>
      <c r="AF241" s="27" t="s">
        <v>2790</v>
      </c>
      <c r="AG241" s="13" t="s">
        <v>56</v>
      </c>
      <c r="AH241" s="333"/>
      <c r="AI241" s="320"/>
    </row>
    <row r="242" ht="15.75" customHeight="1">
      <c r="A242" s="380">
        <v>512.0</v>
      </c>
      <c r="B242" s="12" t="s">
        <v>550</v>
      </c>
      <c r="C242" s="209"/>
      <c r="D242" s="209"/>
      <c r="E242" s="209"/>
      <c r="F242" s="314">
        <v>45085.0</v>
      </c>
      <c r="G242" s="343" t="s">
        <v>56</v>
      </c>
      <c r="H242" s="343"/>
      <c r="I242" s="343"/>
      <c r="J242" s="343"/>
      <c r="K242" s="343"/>
      <c r="L242" s="343"/>
      <c r="M242" s="315">
        <v>18.0</v>
      </c>
      <c r="N242" s="316"/>
      <c r="O242" s="316"/>
      <c r="P242" s="316"/>
      <c r="Q242" s="316"/>
      <c r="R242" s="316"/>
      <c r="S242" s="343" t="s">
        <v>57</v>
      </c>
      <c r="T242" s="229" t="s">
        <v>56</v>
      </c>
      <c r="U242" s="332" t="s">
        <v>2789</v>
      </c>
      <c r="V242" s="283">
        <v>12.0</v>
      </c>
      <c r="W242" s="229" t="s">
        <v>56</v>
      </c>
      <c r="X242" s="315">
        <v>4.0</v>
      </c>
      <c r="Y242" s="6" t="s">
        <v>641</v>
      </c>
      <c r="Z242" s="359" t="s">
        <v>1761</v>
      </c>
      <c r="AA242" s="323">
        <v>45048.0</v>
      </c>
      <c r="AB242" s="18">
        <v>45065.0</v>
      </c>
      <c r="AC242" s="27" t="s">
        <v>59</v>
      </c>
      <c r="AD242" s="319">
        <f t="shared" si="1"/>
        <v>2.428571429</v>
      </c>
      <c r="AE242" s="283">
        <f t="shared" si="3"/>
        <v>5.285714286</v>
      </c>
      <c r="AF242" s="27" t="s">
        <v>2790</v>
      </c>
      <c r="AG242" s="13" t="s">
        <v>56</v>
      </c>
      <c r="AH242" s="333">
        <v>22257.6</v>
      </c>
      <c r="AI242" s="320"/>
    </row>
    <row r="243" ht="15.75" customHeight="1">
      <c r="A243" s="311">
        <v>513.0</v>
      </c>
      <c r="B243" s="12" t="s">
        <v>551</v>
      </c>
      <c r="C243" s="209"/>
      <c r="D243" s="209"/>
      <c r="E243" s="209"/>
      <c r="F243" s="314">
        <v>45104.0</v>
      </c>
      <c r="G243" s="343" t="s">
        <v>552</v>
      </c>
      <c r="H243" s="343"/>
      <c r="I243" s="343"/>
      <c r="J243" s="343"/>
      <c r="K243" s="343"/>
      <c r="L243" s="343"/>
      <c r="M243" s="315">
        <v>24.0</v>
      </c>
      <c r="N243" s="316"/>
      <c r="O243" s="316"/>
      <c r="P243" s="316"/>
      <c r="Q243" s="316"/>
      <c r="R243" s="316"/>
      <c r="S243" s="343" t="s">
        <v>56</v>
      </c>
      <c r="T243" s="229" t="s">
        <v>56</v>
      </c>
      <c r="U243" s="283" t="s">
        <v>2789</v>
      </c>
      <c r="V243" s="283">
        <v>18.0</v>
      </c>
      <c r="W243" s="229" t="s">
        <v>56</v>
      </c>
      <c r="X243" s="315">
        <v>5.0</v>
      </c>
      <c r="Y243" s="6" t="s">
        <v>641</v>
      </c>
      <c r="Z243" s="349" t="s">
        <v>1766</v>
      </c>
      <c r="AA243" s="323">
        <v>45049.0</v>
      </c>
      <c r="AB243" s="18">
        <v>45085.0</v>
      </c>
      <c r="AC243" s="27" t="s">
        <v>2812</v>
      </c>
      <c r="AD243" s="319">
        <f t="shared" si="1"/>
        <v>5.142857143</v>
      </c>
      <c r="AE243" s="283">
        <f t="shared" si="3"/>
        <v>7.857142857</v>
      </c>
      <c r="AF243" s="27" t="s">
        <v>2790</v>
      </c>
      <c r="AG243" s="13"/>
      <c r="AH243" s="333">
        <f>16900+18955.23</f>
        <v>35855.23</v>
      </c>
      <c r="AI243" s="320"/>
    </row>
    <row r="244" ht="15.75" customHeight="1">
      <c r="A244" s="311">
        <v>514.0</v>
      </c>
      <c r="B244" s="12" t="s">
        <v>553</v>
      </c>
      <c r="C244" s="209"/>
      <c r="D244" s="209"/>
      <c r="E244" s="209"/>
      <c r="F244" s="314">
        <v>45079.0</v>
      </c>
      <c r="G244" s="343" t="s">
        <v>2783</v>
      </c>
      <c r="H244" s="343"/>
      <c r="I244" s="343"/>
      <c r="J244" s="343"/>
      <c r="K244" s="343"/>
      <c r="L244" s="343"/>
      <c r="M244" s="315">
        <v>18.0</v>
      </c>
      <c r="N244" s="316"/>
      <c r="O244" s="316"/>
      <c r="P244" s="316"/>
      <c r="Q244" s="316"/>
      <c r="R244" s="316"/>
      <c r="S244" s="343" t="s">
        <v>57</v>
      </c>
      <c r="T244" s="229" t="s">
        <v>56</v>
      </c>
      <c r="U244" s="283" t="s">
        <v>2777</v>
      </c>
      <c r="V244" s="283">
        <v>15.0</v>
      </c>
      <c r="W244" s="229" t="s">
        <v>56</v>
      </c>
      <c r="X244" s="315">
        <v>4.0</v>
      </c>
      <c r="Y244" s="6" t="s">
        <v>641</v>
      </c>
      <c r="Z244" s="349" t="s">
        <v>1235</v>
      </c>
      <c r="AA244" s="323">
        <v>45049.0</v>
      </c>
      <c r="AB244" s="18">
        <v>45076.0</v>
      </c>
      <c r="AC244" s="27" t="s">
        <v>59</v>
      </c>
      <c r="AD244" s="319">
        <f t="shared" si="1"/>
        <v>3.857142857</v>
      </c>
      <c r="AE244" s="283">
        <f t="shared" si="3"/>
        <v>4.285714286</v>
      </c>
      <c r="AF244" s="27" t="s">
        <v>2790</v>
      </c>
      <c r="AG244" s="13" t="s">
        <v>56</v>
      </c>
      <c r="AH244" s="333">
        <f>11970+12632.99</f>
        <v>24602.99</v>
      </c>
      <c r="AI244" s="320"/>
    </row>
    <row r="245" ht="15.75" customHeight="1">
      <c r="A245" s="311">
        <v>515.0</v>
      </c>
      <c r="B245" s="378" t="s">
        <v>524</v>
      </c>
      <c r="C245" s="209"/>
      <c r="D245" s="209"/>
      <c r="E245" s="209"/>
      <c r="F245" s="314">
        <v>45291.0</v>
      </c>
      <c r="G245" s="13" t="s">
        <v>66</v>
      </c>
      <c r="H245" s="13"/>
      <c r="I245" s="13"/>
      <c r="J245" s="13"/>
      <c r="K245" s="13"/>
      <c r="L245" s="13"/>
      <c r="M245" s="315">
        <v>0.0</v>
      </c>
      <c r="N245" s="316"/>
      <c r="O245" s="316"/>
      <c r="P245" s="316"/>
      <c r="Q245" s="316"/>
      <c r="R245" s="316"/>
      <c r="S245" s="343" t="s">
        <v>56</v>
      </c>
      <c r="T245" s="229" t="s">
        <v>56</v>
      </c>
      <c r="U245" s="283" t="s">
        <v>2767</v>
      </c>
      <c r="V245" s="283">
        <v>1.0</v>
      </c>
      <c r="W245" s="229" t="s">
        <v>56</v>
      </c>
      <c r="X245" s="315">
        <v>1.0</v>
      </c>
      <c r="Y245" s="6" t="s">
        <v>641</v>
      </c>
      <c r="Z245" s="349" t="s">
        <v>1020</v>
      </c>
      <c r="AA245" s="323">
        <v>45049.0</v>
      </c>
      <c r="AB245" s="18">
        <v>45072.0</v>
      </c>
      <c r="AC245" s="27" t="s">
        <v>59</v>
      </c>
      <c r="AD245" s="319">
        <f t="shared" si="1"/>
        <v>3.285714286</v>
      </c>
      <c r="AE245" s="283">
        <f t="shared" si="3"/>
        <v>34.57142857</v>
      </c>
      <c r="AF245" s="27" t="s">
        <v>2790</v>
      </c>
      <c r="AG245" s="13"/>
      <c r="AH245" s="333"/>
      <c r="AI245" s="320"/>
    </row>
    <row r="246" ht="15.75" customHeight="1">
      <c r="A246" s="311">
        <v>516.0</v>
      </c>
      <c r="B246" s="379" t="s">
        <v>491</v>
      </c>
      <c r="C246" s="209"/>
      <c r="D246" s="209"/>
      <c r="E246" s="209"/>
      <c r="F246" s="314">
        <v>45090.0</v>
      </c>
      <c r="G246" s="343" t="s">
        <v>56</v>
      </c>
      <c r="H246" s="343"/>
      <c r="I246" s="343"/>
      <c r="J246" s="343"/>
      <c r="K246" s="343"/>
      <c r="L246" s="343"/>
      <c r="M246" s="315">
        <v>2.0</v>
      </c>
      <c r="N246" s="316"/>
      <c r="O246" s="316"/>
      <c r="P246" s="316"/>
      <c r="Q246" s="316"/>
      <c r="R246" s="316"/>
      <c r="S246" s="343" t="s">
        <v>56</v>
      </c>
      <c r="T246" s="229" t="s">
        <v>56</v>
      </c>
      <c r="U246" s="283" t="s">
        <v>2767</v>
      </c>
      <c r="V246" s="283">
        <v>1.0</v>
      </c>
      <c r="W246" s="229" t="s">
        <v>86</v>
      </c>
      <c r="X246" s="315">
        <v>0.0</v>
      </c>
      <c r="Y246" s="6" t="s">
        <v>641</v>
      </c>
      <c r="Z246" s="349" t="s">
        <v>1403</v>
      </c>
      <c r="AA246" s="323">
        <v>45054.0</v>
      </c>
      <c r="AB246" s="18">
        <v>45072.0</v>
      </c>
      <c r="AC246" s="27" t="s">
        <v>59</v>
      </c>
      <c r="AD246" s="319">
        <f t="shared" si="1"/>
        <v>2.571428571</v>
      </c>
      <c r="AE246" s="283">
        <f t="shared" si="3"/>
        <v>5.142857143</v>
      </c>
      <c r="AF246" s="27" t="s">
        <v>2790</v>
      </c>
      <c r="AG246" s="13"/>
      <c r="AH246" s="333"/>
    </row>
    <row r="247" ht="15.75" customHeight="1">
      <c r="A247" s="311">
        <v>517.0</v>
      </c>
      <c r="B247" s="12" t="s">
        <v>525</v>
      </c>
      <c r="C247" s="209"/>
      <c r="D247" s="209"/>
      <c r="E247" s="209"/>
      <c r="F247" s="314">
        <v>45070.0</v>
      </c>
      <c r="G247" s="343" t="s">
        <v>57</v>
      </c>
      <c r="H247" s="343"/>
      <c r="I247" s="343"/>
      <c r="J247" s="343"/>
      <c r="K247" s="343"/>
      <c r="L247" s="343"/>
      <c r="M247" s="315">
        <v>35.0</v>
      </c>
      <c r="N247" s="316"/>
      <c r="O247" s="316"/>
      <c r="P247" s="316"/>
      <c r="Q247" s="316"/>
      <c r="R247" s="316"/>
      <c r="S247" s="13" t="s">
        <v>86</v>
      </c>
      <c r="T247" s="229" t="s">
        <v>86</v>
      </c>
      <c r="U247" s="283"/>
      <c r="V247" s="283">
        <v>0.0</v>
      </c>
      <c r="W247" s="229" t="s">
        <v>86</v>
      </c>
      <c r="X247" s="315">
        <v>0.0</v>
      </c>
      <c r="Y247" s="6" t="s">
        <v>641</v>
      </c>
      <c r="Z247" s="349" t="s">
        <v>1679</v>
      </c>
      <c r="AA247" s="323">
        <v>45054.0</v>
      </c>
      <c r="AB247" s="18">
        <v>45072.0</v>
      </c>
      <c r="AC247" s="27" t="s">
        <v>59</v>
      </c>
      <c r="AD247" s="319">
        <f t="shared" si="1"/>
        <v>2.571428571</v>
      </c>
      <c r="AE247" s="283">
        <f t="shared" si="3"/>
        <v>2.285714286</v>
      </c>
      <c r="AF247" s="27" t="s">
        <v>2790</v>
      </c>
      <c r="AG247" s="13" t="s">
        <v>56</v>
      </c>
      <c r="AH247" s="333"/>
      <c r="AI247" s="320"/>
    </row>
    <row r="248" ht="21.0" customHeight="1">
      <c r="A248" s="311">
        <v>518.0</v>
      </c>
      <c r="B248" s="12" t="s">
        <v>87</v>
      </c>
      <c r="C248" s="209"/>
      <c r="D248" s="209"/>
      <c r="E248" s="209"/>
      <c r="F248" s="314"/>
      <c r="G248" s="13" t="s">
        <v>28</v>
      </c>
      <c r="H248" s="13"/>
      <c r="I248" s="13"/>
      <c r="J248" s="13"/>
      <c r="K248" s="13"/>
      <c r="L248" s="13"/>
      <c r="M248" s="315"/>
      <c r="N248" s="316"/>
      <c r="O248" s="316"/>
      <c r="P248" s="316"/>
      <c r="Q248" s="316"/>
      <c r="R248" s="316"/>
      <c r="S248" s="13" t="s">
        <v>30</v>
      </c>
      <c r="T248" s="229" t="s">
        <v>30</v>
      </c>
      <c r="U248" s="283"/>
      <c r="V248" s="283"/>
      <c r="W248" s="229" t="s">
        <v>86</v>
      </c>
      <c r="X248" s="315"/>
      <c r="Y248" s="6" t="s">
        <v>641</v>
      </c>
      <c r="Z248" s="349" t="s">
        <v>1118</v>
      </c>
      <c r="AA248" s="323">
        <v>45055.0</v>
      </c>
      <c r="AB248" s="18">
        <v>45079.0</v>
      </c>
      <c r="AC248" s="27" t="s">
        <v>354</v>
      </c>
      <c r="AD248" s="319">
        <f t="shared" si="1"/>
        <v>3.428571429</v>
      </c>
      <c r="AE248" s="283">
        <f t="shared" si="3"/>
        <v>0</v>
      </c>
      <c r="AF248" s="27"/>
      <c r="AG248" s="13"/>
      <c r="AH248" s="333"/>
      <c r="AI248" s="320"/>
    </row>
    <row r="249" ht="21.0" customHeight="1">
      <c r="A249" s="311">
        <v>519.0</v>
      </c>
      <c r="B249" s="12" t="s">
        <v>488</v>
      </c>
      <c r="C249" s="209"/>
      <c r="D249" s="209"/>
      <c r="E249" s="209"/>
      <c r="F249" s="314"/>
      <c r="G249" s="13" t="s">
        <v>78</v>
      </c>
      <c r="H249" s="13"/>
      <c r="I249" s="13"/>
      <c r="J249" s="13"/>
      <c r="K249" s="13"/>
      <c r="L249" s="13"/>
      <c r="M249" s="315"/>
      <c r="N249" s="316"/>
      <c r="O249" s="316"/>
      <c r="P249" s="316"/>
      <c r="Q249" s="316"/>
      <c r="R249" s="316"/>
      <c r="S249" s="13" t="s">
        <v>56</v>
      </c>
      <c r="T249" s="229" t="s">
        <v>56</v>
      </c>
      <c r="U249" s="283"/>
      <c r="V249" s="283"/>
      <c r="W249" s="229" t="s">
        <v>56</v>
      </c>
      <c r="X249" s="315"/>
      <c r="Y249" s="6" t="s">
        <v>641</v>
      </c>
      <c r="Z249" s="359" t="s">
        <v>806</v>
      </c>
      <c r="AA249" s="323">
        <v>45061.0</v>
      </c>
      <c r="AB249" s="18">
        <v>45070.0</v>
      </c>
      <c r="AC249" s="27" t="s">
        <v>59</v>
      </c>
      <c r="AD249" s="319">
        <f t="shared" si="1"/>
        <v>1.285714286</v>
      </c>
      <c r="AE249" s="283">
        <f t="shared" si="3"/>
        <v>0</v>
      </c>
      <c r="AF249" s="27" t="s">
        <v>2790</v>
      </c>
      <c r="AG249" s="13"/>
      <c r="AH249" s="333"/>
      <c r="AI249" s="320"/>
    </row>
    <row r="250" ht="15.75" customHeight="1">
      <c r="A250" s="311">
        <v>520.0</v>
      </c>
      <c r="B250" s="12" t="s">
        <v>554</v>
      </c>
      <c r="C250" s="209"/>
      <c r="D250" s="209"/>
      <c r="E250" s="209"/>
      <c r="F250" s="314">
        <v>45291.0</v>
      </c>
      <c r="G250" s="13" t="s">
        <v>28</v>
      </c>
      <c r="H250" s="13"/>
      <c r="I250" s="13"/>
      <c r="J250" s="13"/>
      <c r="K250" s="13"/>
      <c r="L250" s="13"/>
      <c r="M250" s="315">
        <v>16.0</v>
      </c>
      <c r="N250" s="316"/>
      <c r="O250" s="316"/>
      <c r="P250" s="316"/>
      <c r="Q250" s="316"/>
      <c r="R250" s="316"/>
      <c r="S250" s="343" t="s">
        <v>57</v>
      </c>
      <c r="T250" s="229" t="s">
        <v>56</v>
      </c>
      <c r="U250" s="283" t="s">
        <v>2789</v>
      </c>
      <c r="V250" s="283">
        <v>6.0</v>
      </c>
      <c r="W250" s="229" t="s">
        <v>86</v>
      </c>
      <c r="X250" s="315">
        <v>2.0</v>
      </c>
      <c r="Y250" s="6" t="s">
        <v>641</v>
      </c>
      <c r="Z250" s="349" t="s">
        <v>673</v>
      </c>
      <c r="AA250" s="323">
        <v>45061.0</v>
      </c>
      <c r="AB250" s="18">
        <v>45071.0</v>
      </c>
      <c r="AC250" s="27" t="s">
        <v>32</v>
      </c>
      <c r="AD250" s="319">
        <f t="shared" si="1"/>
        <v>1.428571429</v>
      </c>
      <c r="AE250" s="283">
        <f t="shared" si="3"/>
        <v>32.85714286</v>
      </c>
      <c r="AF250" s="27" t="s">
        <v>2790</v>
      </c>
      <c r="AG250" s="13"/>
      <c r="AH250" s="333"/>
      <c r="AI250" s="320"/>
    </row>
    <row r="251" ht="15.75" customHeight="1">
      <c r="A251" s="311">
        <v>521.0</v>
      </c>
      <c r="B251" s="12" t="s">
        <v>486</v>
      </c>
      <c r="C251" s="209"/>
      <c r="D251" s="209"/>
      <c r="E251" s="209"/>
      <c r="F251" s="314">
        <v>45078.0</v>
      </c>
      <c r="G251" s="343" t="s">
        <v>56</v>
      </c>
      <c r="H251" s="343"/>
      <c r="I251" s="343"/>
      <c r="J251" s="343"/>
      <c r="K251" s="343"/>
      <c r="L251" s="343"/>
      <c r="M251" s="315"/>
      <c r="N251" s="316"/>
      <c r="O251" s="316"/>
      <c r="P251" s="316"/>
      <c r="Q251" s="316"/>
      <c r="R251" s="316"/>
      <c r="S251" s="13" t="s">
        <v>86</v>
      </c>
      <c r="T251" s="229" t="s">
        <v>86</v>
      </c>
      <c r="U251" s="283"/>
      <c r="V251" s="283"/>
      <c r="W251" s="229" t="s">
        <v>86</v>
      </c>
      <c r="X251" s="315"/>
      <c r="Y251" s="6" t="s">
        <v>641</v>
      </c>
      <c r="Z251" s="349" t="s">
        <v>675</v>
      </c>
      <c r="AA251" s="323">
        <v>45061.0</v>
      </c>
      <c r="AB251" s="18">
        <v>45071.0</v>
      </c>
      <c r="AC251" s="27" t="s">
        <v>32</v>
      </c>
      <c r="AD251" s="319">
        <f t="shared" si="1"/>
        <v>1.428571429</v>
      </c>
      <c r="AE251" s="283">
        <f t="shared" si="3"/>
        <v>2.428571429</v>
      </c>
      <c r="AF251" s="27" t="s">
        <v>2790</v>
      </c>
      <c r="AG251" s="13" t="s">
        <v>56</v>
      </c>
      <c r="AH251" s="333"/>
      <c r="AI251" s="320"/>
    </row>
    <row r="252" ht="15.75" customHeight="1">
      <c r="A252" s="311">
        <v>522.0</v>
      </c>
      <c r="B252" s="12" t="s">
        <v>556</v>
      </c>
      <c r="C252" s="209"/>
      <c r="D252" s="209"/>
      <c r="E252" s="209"/>
      <c r="F252" s="316"/>
      <c r="G252" s="13" t="s">
        <v>28</v>
      </c>
      <c r="H252" s="13"/>
      <c r="I252" s="13"/>
      <c r="J252" s="13"/>
      <c r="K252" s="13"/>
      <c r="L252" s="13"/>
      <c r="M252" s="315">
        <v>37.0</v>
      </c>
      <c r="N252" s="316"/>
      <c r="O252" s="316"/>
      <c r="P252" s="316"/>
      <c r="Q252" s="316"/>
      <c r="R252" s="316"/>
      <c r="S252" s="13" t="s">
        <v>30</v>
      </c>
      <c r="T252" s="229" t="s">
        <v>30</v>
      </c>
      <c r="U252" s="283" t="s">
        <v>2777</v>
      </c>
      <c r="V252" s="283">
        <v>32.0</v>
      </c>
      <c r="W252" s="229" t="s">
        <v>28</v>
      </c>
      <c r="X252" s="315">
        <v>13.0</v>
      </c>
      <c r="Y252" s="6" t="s">
        <v>641</v>
      </c>
      <c r="Z252" s="6"/>
      <c r="AA252" s="323">
        <v>45061.0</v>
      </c>
      <c r="AB252" s="18">
        <v>45082.0</v>
      </c>
      <c r="AC252" s="27" t="s">
        <v>32</v>
      </c>
      <c r="AD252" s="319">
        <f t="shared" si="1"/>
        <v>3</v>
      </c>
      <c r="AE252" s="283">
        <f t="shared" si="3"/>
        <v>0</v>
      </c>
      <c r="AF252" s="27"/>
      <c r="AG252" s="13"/>
      <c r="AH252" s="333">
        <v>56931.55</v>
      </c>
      <c r="AI252" s="320"/>
    </row>
    <row r="253" ht="15.75" customHeight="1">
      <c r="A253" s="311">
        <v>523.0</v>
      </c>
      <c r="B253" s="12" t="s">
        <v>557</v>
      </c>
      <c r="C253" s="209"/>
      <c r="D253" s="209"/>
      <c r="E253" s="209"/>
      <c r="F253" s="316"/>
      <c r="G253" s="13" t="s">
        <v>28</v>
      </c>
      <c r="H253" s="13"/>
      <c r="I253" s="13"/>
      <c r="J253" s="13"/>
      <c r="K253" s="13"/>
      <c r="L253" s="13"/>
      <c r="M253" s="315"/>
      <c r="N253" s="316"/>
      <c r="O253" s="316"/>
      <c r="P253" s="316"/>
      <c r="Q253" s="316"/>
      <c r="R253" s="316"/>
      <c r="S253" s="13" t="s">
        <v>86</v>
      </c>
      <c r="T253" s="229" t="s">
        <v>86</v>
      </c>
      <c r="U253" s="283"/>
      <c r="V253" s="283">
        <v>0.0</v>
      </c>
      <c r="W253" s="229" t="s">
        <v>86</v>
      </c>
      <c r="X253" s="315"/>
      <c r="Y253" s="6" t="s">
        <v>641</v>
      </c>
      <c r="Z253" s="6"/>
      <c r="AA253" s="323">
        <v>45062.0</v>
      </c>
      <c r="AB253" s="18">
        <v>45107.0</v>
      </c>
      <c r="AC253" s="27" t="s">
        <v>2881</v>
      </c>
      <c r="AD253" s="319">
        <f t="shared" si="1"/>
        <v>6.428571429</v>
      </c>
      <c r="AE253" s="283">
        <f t="shared" si="3"/>
        <v>0</v>
      </c>
      <c r="AF253" s="27"/>
      <c r="AG253" s="13"/>
      <c r="AH253" s="333"/>
      <c r="AI253" s="320"/>
    </row>
    <row r="254" ht="15.75" customHeight="1">
      <c r="A254" s="311">
        <v>524.0</v>
      </c>
      <c r="B254" s="12" t="s">
        <v>517</v>
      </c>
      <c r="C254" s="209"/>
      <c r="D254" s="209"/>
      <c r="E254" s="209"/>
      <c r="F254" s="316">
        <v>45071.0</v>
      </c>
      <c r="G254" s="13" t="s">
        <v>56</v>
      </c>
      <c r="H254" s="13"/>
      <c r="I254" s="13"/>
      <c r="J254" s="13"/>
      <c r="K254" s="13"/>
      <c r="L254" s="13"/>
      <c r="M254" s="315">
        <v>6.0</v>
      </c>
      <c r="N254" s="316"/>
      <c r="O254" s="316"/>
      <c r="P254" s="316"/>
      <c r="Q254" s="316"/>
      <c r="R254" s="316"/>
      <c r="S254" s="343" t="s">
        <v>56</v>
      </c>
      <c r="T254" s="229" t="s">
        <v>56</v>
      </c>
      <c r="U254" s="283" t="s">
        <v>2769</v>
      </c>
      <c r="V254" s="283">
        <v>1.0</v>
      </c>
      <c r="W254" s="229" t="s">
        <v>56</v>
      </c>
      <c r="X254" s="315">
        <v>3.0</v>
      </c>
      <c r="Y254" s="6" t="s">
        <v>641</v>
      </c>
      <c r="Z254" s="349" t="s">
        <v>1654</v>
      </c>
      <c r="AA254" s="323">
        <v>45062.0</v>
      </c>
      <c r="AB254" s="18">
        <v>45073.0</v>
      </c>
      <c r="AC254" s="27" t="s">
        <v>59</v>
      </c>
      <c r="AD254" s="319">
        <f t="shared" si="1"/>
        <v>1.571428571</v>
      </c>
      <c r="AE254" s="283">
        <f t="shared" si="3"/>
        <v>1.285714286</v>
      </c>
      <c r="AF254" s="27" t="s">
        <v>2790</v>
      </c>
      <c r="AG254" s="13" t="s">
        <v>56</v>
      </c>
      <c r="AH254" s="333">
        <v>5305.26</v>
      </c>
      <c r="AI254" s="320"/>
    </row>
    <row r="255" ht="15.75" customHeight="1">
      <c r="A255" s="311">
        <v>525.0</v>
      </c>
      <c r="B255" s="12" t="s">
        <v>558</v>
      </c>
      <c r="C255" s="209"/>
      <c r="D255" s="209"/>
      <c r="E255" s="209"/>
      <c r="F255" s="316">
        <v>45093.0</v>
      </c>
      <c r="G255" s="343" t="s">
        <v>362</v>
      </c>
      <c r="H255" s="343"/>
      <c r="I255" s="343"/>
      <c r="J255" s="343"/>
      <c r="K255" s="343"/>
      <c r="L255" s="343"/>
      <c r="M255" s="315">
        <v>20.0</v>
      </c>
      <c r="N255" s="316"/>
      <c r="O255" s="316"/>
      <c r="P255" s="316"/>
      <c r="Q255" s="316"/>
      <c r="R255" s="316"/>
      <c r="S255" s="13" t="s">
        <v>30</v>
      </c>
      <c r="T255" s="229" t="s">
        <v>30</v>
      </c>
      <c r="U255" s="283" t="s">
        <v>2777</v>
      </c>
      <c r="V255" s="283">
        <v>12.0</v>
      </c>
      <c r="W255" s="229" t="s">
        <v>57</v>
      </c>
      <c r="X255" s="315">
        <v>3.0</v>
      </c>
      <c r="Y255" s="6" t="s">
        <v>641</v>
      </c>
      <c r="Z255" s="359" t="s">
        <v>1791</v>
      </c>
      <c r="AA255" s="323">
        <v>45063.0</v>
      </c>
      <c r="AB255" s="18">
        <v>45108.0</v>
      </c>
      <c r="AC255" s="27" t="s">
        <v>59</v>
      </c>
      <c r="AD255" s="319">
        <f t="shared" si="1"/>
        <v>6.428571429</v>
      </c>
      <c r="AE255" s="283">
        <f t="shared" si="3"/>
        <v>4.285714286</v>
      </c>
      <c r="AF255" s="27"/>
      <c r="AG255" s="13"/>
      <c r="AH255" s="333">
        <v>22230.0</v>
      </c>
      <c r="AI255" s="320"/>
    </row>
    <row r="256" ht="15.75" customHeight="1">
      <c r="A256" s="311">
        <v>526.0</v>
      </c>
      <c r="B256" s="12" t="s">
        <v>559</v>
      </c>
      <c r="C256" s="209"/>
      <c r="D256" s="209"/>
      <c r="E256" s="209"/>
      <c r="F256" s="314">
        <v>45105.0</v>
      </c>
      <c r="G256" s="13" t="s">
        <v>28</v>
      </c>
      <c r="H256" s="13"/>
      <c r="I256" s="13"/>
      <c r="J256" s="13"/>
      <c r="K256" s="13"/>
      <c r="L256" s="13"/>
      <c r="M256" s="315">
        <v>3.0</v>
      </c>
      <c r="N256" s="316"/>
      <c r="O256" s="316"/>
      <c r="P256" s="316"/>
      <c r="Q256" s="316"/>
      <c r="R256" s="316"/>
      <c r="S256" s="343" t="s">
        <v>30</v>
      </c>
      <c r="T256" s="229" t="s">
        <v>30</v>
      </c>
      <c r="U256" s="283" t="s">
        <v>2767</v>
      </c>
      <c r="V256" s="283">
        <v>2.0</v>
      </c>
      <c r="W256" s="229" t="s">
        <v>28</v>
      </c>
      <c r="X256" s="315">
        <v>1.0</v>
      </c>
      <c r="Y256" s="6" t="s">
        <v>641</v>
      </c>
      <c r="Z256" s="359" t="s">
        <v>1795</v>
      </c>
      <c r="AA256" s="323">
        <v>45064.0</v>
      </c>
      <c r="AB256" s="18">
        <v>45085.0</v>
      </c>
      <c r="AC256" s="27" t="s">
        <v>59</v>
      </c>
      <c r="AD256" s="319">
        <f t="shared" si="1"/>
        <v>3</v>
      </c>
      <c r="AE256" s="283">
        <f t="shared" si="3"/>
        <v>5.857142857</v>
      </c>
      <c r="AF256" s="27"/>
      <c r="AG256" s="13"/>
      <c r="AH256" s="333">
        <v>6820.0</v>
      </c>
      <c r="AI256" s="320"/>
    </row>
    <row r="257" ht="15.75" customHeight="1">
      <c r="A257" s="311">
        <v>527.0</v>
      </c>
      <c r="B257" s="12" t="s">
        <v>451</v>
      </c>
      <c r="C257" s="209"/>
      <c r="D257" s="209"/>
      <c r="E257" s="209"/>
      <c r="F257" s="314">
        <v>45076.0</v>
      </c>
      <c r="G257" s="343" t="s">
        <v>56</v>
      </c>
      <c r="H257" s="343"/>
      <c r="I257" s="343"/>
      <c r="J257" s="343"/>
      <c r="K257" s="343"/>
      <c r="L257" s="343"/>
      <c r="M257" s="315"/>
      <c r="N257" s="316"/>
      <c r="O257" s="316"/>
      <c r="P257" s="316"/>
      <c r="Q257" s="316"/>
      <c r="R257" s="316"/>
      <c r="S257" s="13" t="s">
        <v>86</v>
      </c>
      <c r="T257" s="229" t="s">
        <v>86</v>
      </c>
      <c r="U257" s="283"/>
      <c r="V257" s="283"/>
      <c r="W257" s="229" t="s">
        <v>86</v>
      </c>
      <c r="X257" s="315"/>
      <c r="Y257" s="6" t="s">
        <v>641</v>
      </c>
      <c r="Z257" s="349" t="s">
        <v>1227</v>
      </c>
      <c r="AA257" s="323">
        <v>45066.0</v>
      </c>
      <c r="AB257" s="18">
        <v>45072.0</v>
      </c>
      <c r="AC257" s="410" t="s">
        <v>2881</v>
      </c>
      <c r="AD257" s="319">
        <f t="shared" si="1"/>
        <v>0.8571428571</v>
      </c>
      <c r="AE257" s="283">
        <f t="shared" si="3"/>
        <v>1.428571429</v>
      </c>
      <c r="AF257" s="27" t="s">
        <v>2790</v>
      </c>
      <c r="AG257" s="13" t="s">
        <v>56</v>
      </c>
      <c r="AH257" s="333"/>
      <c r="AI257" s="320"/>
    </row>
    <row r="258" ht="21.0" customHeight="1">
      <c r="A258" s="311">
        <v>528.0</v>
      </c>
      <c r="B258" s="12" t="s">
        <v>560</v>
      </c>
      <c r="C258" s="209"/>
      <c r="D258" s="209"/>
      <c r="E258" s="209"/>
      <c r="F258" s="314"/>
      <c r="G258" s="13" t="s">
        <v>28</v>
      </c>
      <c r="H258" s="13"/>
      <c r="I258" s="13"/>
      <c r="J258" s="13"/>
      <c r="K258" s="13"/>
      <c r="L258" s="13"/>
      <c r="M258" s="315"/>
      <c r="N258" s="316"/>
      <c r="O258" s="316"/>
      <c r="P258" s="316"/>
      <c r="Q258" s="316"/>
      <c r="R258" s="316"/>
      <c r="S258" s="13" t="s">
        <v>30</v>
      </c>
      <c r="T258" s="229" t="s">
        <v>30</v>
      </c>
      <c r="U258" s="283"/>
      <c r="V258" s="283"/>
      <c r="W258" s="229" t="s">
        <v>28</v>
      </c>
      <c r="X258" s="315"/>
      <c r="Y258" s="6" t="s">
        <v>641</v>
      </c>
      <c r="Z258" s="349" t="s">
        <v>675</v>
      </c>
      <c r="AA258" s="323">
        <v>45066.0</v>
      </c>
      <c r="AB258" s="18">
        <v>45107.0</v>
      </c>
      <c r="AC258" s="27" t="s">
        <v>2881</v>
      </c>
      <c r="AD258" s="319">
        <f t="shared" si="1"/>
        <v>5.857142857</v>
      </c>
      <c r="AE258" s="283">
        <f t="shared" si="3"/>
        <v>0</v>
      </c>
      <c r="AF258" s="27"/>
      <c r="AG258" s="13"/>
      <c r="AH258" s="333"/>
      <c r="AI258" s="320"/>
    </row>
    <row r="259" ht="15.75" customHeight="1">
      <c r="A259" s="311">
        <v>529.0</v>
      </c>
      <c r="B259" s="12" t="s">
        <v>457</v>
      </c>
      <c r="C259" s="209"/>
      <c r="D259" s="209"/>
      <c r="E259" s="209"/>
      <c r="F259" s="314">
        <v>45096.0</v>
      </c>
      <c r="G259" s="343" t="s">
        <v>552</v>
      </c>
      <c r="H259" s="343"/>
      <c r="I259" s="343"/>
      <c r="J259" s="343"/>
      <c r="K259" s="343"/>
      <c r="L259" s="343"/>
      <c r="M259" s="315">
        <v>15.0</v>
      </c>
      <c r="N259" s="316"/>
      <c r="O259" s="316"/>
      <c r="P259" s="316"/>
      <c r="Q259" s="316"/>
      <c r="R259" s="316"/>
      <c r="S259" s="343" t="s">
        <v>552</v>
      </c>
      <c r="T259" s="229" t="s">
        <v>30</v>
      </c>
      <c r="U259" s="283" t="s">
        <v>2777</v>
      </c>
      <c r="V259" s="283">
        <v>13.0</v>
      </c>
      <c r="W259" s="229" t="s">
        <v>2911</v>
      </c>
      <c r="X259" s="315">
        <v>3.0</v>
      </c>
      <c r="Y259" s="6" t="s">
        <v>641</v>
      </c>
      <c r="Z259" s="349" t="s">
        <v>662</v>
      </c>
      <c r="AA259" s="323">
        <v>45068.0</v>
      </c>
      <c r="AB259" s="18">
        <v>45086.0</v>
      </c>
      <c r="AC259" s="27" t="s">
        <v>59</v>
      </c>
      <c r="AD259" s="319">
        <f t="shared" si="1"/>
        <v>2.571428571</v>
      </c>
      <c r="AE259" s="283">
        <f t="shared" si="3"/>
        <v>4</v>
      </c>
      <c r="AF259" s="27" t="s">
        <v>2790</v>
      </c>
      <c r="AG259" s="13"/>
      <c r="AH259" s="333">
        <v>20007.06</v>
      </c>
      <c r="AI259" s="320"/>
    </row>
    <row r="260" ht="30.0" customHeight="1">
      <c r="A260" s="311">
        <v>530.0</v>
      </c>
      <c r="B260" s="12" t="s">
        <v>561</v>
      </c>
      <c r="C260" s="209"/>
      <c r="D260" s="209"/>
      <c r="E260" s="209"/>
      <c r="F260" s="316">
        <v>45071.0</v>
      </c>
      <c r="G260" s="13" t="s">
        <v>362</v>
      </c>
      <c r="H260" s="13"/>
      <c r="I260" s="13"/>
      <c r="J260" s="13"/>
      <c r="K260" s="13"/>
      <c r="L260" s="13"/>
      <c r="M260" s="315">
        <v>42.0</v>
      </c>
      <c r="N260" s="316"/>
      <c r="O260" s="316"/>
      <c r="P260" s="316"/>
      <c r="Q260" s="316"/>
      <c r="R260" s="316"/>
      <c r="S260" s="13" t="s">
        <v>56</v>
      </c>
      <c r="T260" s="229" t="s">
        <v>56</v>
      </c>
      <c r="U260" s="283" t="s">
        <v>2777</v>
      </c>
      <c r="V260" s="283">
        <v>30.0</v>
      </c>
      <c r="W260" s="229" t="s">
        <v>28</v>
      </c>
      <c r="X260" s="315">
        <v>6.0</v>
      </c>
      <c r="Y260" s="6" t="s">
        <v>641</v>
      </c>
      <c r="Z260" s="349" t="s">
        <v>675</v>
      </c>
      <c r="AA260" s="323">
        <v>45070.0</v>
      </c>
      <c r="AB260" s="18">
        <v>45070.0</v>
      </c>
      <c r="AC260" s="27" t="s">
        <v>59</v>
      </c>
      <c r="AD260" s="319">
        <f t="shared" si="1"/>
        <v>0</v>
      </c>
      <c r="AE260" s="283">
        <f t="shared" si="3"/>
        <v>0.1428571429</v>
      </c>
      <c r="AF260" s="27"/>
      <c r="AG260" s="13" t="s">
        <v>2783</v>
      </c>
      <c r="AH260" s="333"/>
      <c r="AI260" s="320"/>
    </row>
    <row r="261" ht="30.0" customHeight="1">
      <c r="A261" s="311">
        <v>531.0</v>
      </c>
      <c r="B261" s="12" t="s">
        <v>533</v>
      </c>
      <c r="C261" s="209"/>
      <c r="D261" s="209"/>
      <c r="E261" s="209"/>
      <c r="F261" s="316"/>
      <c r="G261" s="13" t="s">
        <v>78</v>
      </c>
      <c r="H261" s="13"/>
      <c r="I261" s="13"/>
      <c r="J261" s="13"/>
      <c r="K261" s="13"/>
      <c r="L261" s="13"/>
      <c r="M261" s="315">
        <v>0.0</v>
      </c>
      <c r="N261" s="316"/>
      <c r="O261" s="316"/>
      <c r="P261" s="316"/>
      <c r="Q261" s="316"/>
      <c r="R261" s="316"/>
      <c r="S261" s="13" t="s">
        <v>86</v>
      </c>
      <c r="T261" s="229" t="s">
        <v>30</v>
      </c>
      <c r="U261" s="283" t="s">
        <v>2767</v>
      </c>
      <c r="V261" s="283"/>
      <c r="W261" s="229" t="s">
        <v>86</v>
      </c>
      <c r="X261" s="315">
        <v>0.0</v>
      </c>
      <c r="Y261" s="6" t="s">
        <v>641</v>
      </c>
      <c r="Z261" s="349" t="s">
        <v>1711</v>
      </c>
      <c r="AA261" s="323">
        <v>45070.0</v>
      </c>
      <c r="AB261" s="18">
        <v>45093.0</v>
      </c>
      <c r="AC261" s="27" t="s">
        <v>2881</v>
      </c>
      <c r="AD261" s="319">
        <f t="shared" si="1"/>
        <v>3.285714286</v>
      </c>
      <c r="AE261" s="283">
        <f t="shared" si="3"/>
        <v>0</v>
      </c>
      <c r="AF261" s="27"/>
      <c r="AG261" s="13"/>
      <c r="AH261" s="333"/>
      <c r="AI261" s="320"/>
    </row>
    <row r="262" ht="30.0" customHeight="1">
      <c r="A262" s="311">
        <v>532.0</v>
      </c>
      <c r="B262" s="12" t="s">
        <v>523</v>
      </c>
      <c r="C262" s="209"/>
      <c r="D262" s="209"/>
      <c r="E262" s="209"/>
      <c r="F262" s="316">
        <v>45092.0</v>
      </c>
      <c r="G262" s="13" t="s">
        <v>78</v>
      </c>
      <c r="H262" s="13"/>
      <c r="I262" s="13"/>
      <c r="J262" s="13"/>
      <c r="K262" s="13"/>
      <c r="L262" s="13"/>
      <c r="M262" s="315">
        <v>0.0</v>
      </c>
      <c r="N262" s="316"/>
      <c r="O262" s="316"/>
      <c r="P262" s="316"/>
      <c r="Q262" s="316"/>
      <c r="R262" s="316"/>
      <c r="S262" s="343" t="s">
        <v>56</v>
      </c>
      <c r="T262" s="229" t="s">
        <v>30</v>
      </c>
      <c r="U262" s="283" t="s">
        <v>2777</v>
      </c>
      <c r="V262" s="283">
        <v>2.0</v>
      </c>
      <c r="W262" s="229" t="s">
        <v>86</v>
      </c>
      <c r="X262" s="315">
        <v>0.0</v>
      </c>
      <c r="Y262" s="6" t="s">
        <v>641</v>
      </c>
      <c r="Z262" s="349" t="s">
        <v>1667</v>
      </c>
      <c r="AA262" s="323">
        <v>45070.0</v>
      </c>
      <c r="AB262" s="18">
        <v>45093.0</v>
      </c>
      <c r="AC262" s="27" t="s">
        <v>32</v>
      </c>
      <c r="AD262" s="319">
        <f t="shared" si="1"/>
        <v>3.285714286</v>
      </c>
      <c r="AE262" s="283">
        <f t="shared" si="3"/>
        <v>3.142857143</v>
      </c>
      <c r="AF262" s="27" t="s">
        <v>2790</v>
      </c>
      <c r="AG262" s="13"/>
      <c r="AH262" s="333"/>
      <c r="AI262" s="320"/>
    </row>
    <row r="263" ht="30.0" customHeight="1">
      <c r="A263" s="311">
        <v>533.0</v>
      </c>
      <c r="B263" s="12" t="s">
        <v>562</v>
      </c>
      <c r="C263" s="209"/>
      <c r="D263" s="209"/>
      <c r="E263" s="209"/>
      <c r="F263" s="314"/>
      <c r="G263" s="13" t="s">
        <v>28</v>
      </c>
      <c r="H263" s="13"/>
      <c r="I263" s="13"/>
      <c r="J263" s="13"/>
      <c r="K263" s="13"/>
      <c r="L263" s="13"/>
      <c r="M263" s="315">
        <v>14.0</v>
      </c>
      <c r="N263" s="316"/>
      <c r="O263" s="316"/>
      <c r="P263" s="316"/>
      <c r="Q263" s="316"/>
      <c r="R263" s="316"/>
      <c r="S263" s="13" t="s">
        <v>30</v>
      </c>
      <c r="T263" s="229" t="s">
        <v>30</v>
      </c>
      <c r="U263" s="283" t="s">
        <v>2777</v>
      </c>
      <c r="V263" s="283">
        <v>12.0</v>
      </c>
      <c r="W263" s="229" t="s">
        <v>28</v>
      </c>
      <c r="X263" s="315">
        <v>0.0</v>
      </c>
      <c r="Y263" s="6" t="s">
        <v>641</v>
      </c>
      <c r="Z263" s="359" t="s">
        <v>1809</v>
      </c>
      <c r="AA263" s="323">
        <v>45072.0</v>
      </c>
      <c r="AB263" s="18">
        <v>45089.0</v>
      </c>
      <c r="AC263" s="27" t="s">
        <v>59</v>
      </c>
      <c r="AD263" s="319">
        <f t="shared" si="1"/>
        <v>2.428571429</v>
      </c>
      <c r="AE263" s="283">
        <f t="shared" si="3"/>
        <v>0</v>
      </c>
      <c r="AF263" s="27"/>
      <c r="AG263" s="13"/>
      <c r="AH263" s="333">
        <v>9540.0</v>
      </c>
      <c r="AI263" s="320"/>
    </row>
    <row r="264" ht="30.0" customHeight="1">
      <c r="A264" s="311">
        <v>534.0</v>
      </c>
      <c r="B264" s="12" t="s">
        <v>563</v>
      </c>
      <c r="C264" s="209"/>
      <c r="D264" s="209"/>
      <c r="E264" s="209"/>
      <c r="F264" s="314"/>
      <c r="G264" s="229" t="s">
        <v>28</v>
      </c>
      <c r="H264" s="229"/>
      <c r="I264" s="229"/>
      <c r="J264" s="229"/>
      <c r="K264" s="229"/>
      <c r="L264" s="229"/>
      <c r="M264" s="315">
        <v>10.0</v>
      </c>
      <c r="N264" s="316"/>
      <c r="O264" s="316"/>
      <c r="P264" s="316"/>
      <c r="Q264" s="316"/>
      <c r="R264" s="316"/>
      <c r="S264" s="229" t="s">
        <v>30</v>
      </c>
      <c r="T264" s="229" t="s">
        <v>30</v>
      </c>
      <c r="U264" s="283" t="s">
        <v>2777</v>
      </c>
      <c r="V264" s="283">
        <v>4.0</v>
      </c>
      <c r="W264" s="229" t="s">
        <v>28</v>
      </c>
      <c r="X264" s="315">
        <v>0.0</v>
      </c>
      <c r="Y264" s="6" t="s">
        <v>641</v>
      </c>
      <c r="Z264" s="6"/>
      <c r="AA264" s="323">
        <v>45072.0</v>
      </c>
      <c r="AB264" s="18">
        <v>45091.0</v>
      </c>
      <c r="AC264" s="27" t="s">
        <v>59</v>
      </c>
      <c r="AD264" s="319">
        <f t="shared" si="1"/>
        <v>2.714285714</v>
      </c>
      <c r="AE264" s="283">
        <f t="shared" si="3"/>
        <v>0</v>
      </c>
      <c r="AF264" s="27"/>
      <c r="AG264" s="13"/>
      <c r="AH264" s="333">
        <v>2744.47</v>
      </c>
      <c r="AI264" s="320"/>
    </row>
    <row r="265" ht="30.0" customHeight="1">
      <c r="A265" s="311">
        <v>535.0</v>
      </c>
      <c r="B265" s="12" t="s">
        <v>564</v>
      </c>
      <c r="C265" s="209"/>
      <c r="D265" s="209"/>
      <c r="E265" s="209"/>
      <c r="F265" s="314">
        <v>45091.0</v>
      </c>
      <c r="G265" s="343" t="s">
        <v>56</v>
      </c>
      <c r="H265" s="343"/>
      <c r="I265" s="343"/>
      <c r="J265" s="343"/>
      <c r="K265" s="343"/>
      <c r="L265" s="343"/>
      <c r="M265" s="315">
        <v>9.0</v>
      </c>
      <c r="N265" s="316"/>
      <c r="O265" s="316"/>
      <c r="P265" s="316"/>
      <c r="Q265" s="316"/>
      <c r="R265" s="316"/>
      <c r="S265" s="343" t="s">
        <v>56</v>
      </c>
      <c r="T265" s="229" t="s">
        <v>57</v>
      </c>
      <c r="U265" s="283" t="s">
        <v>2767</v>
      </c>
      <c r="V265" s="283">
        <v>5.0</v>
      </c>
      <c r="W265" s="229" t="s">
        <v>57</v>
      </c>
      <c r="X265" s="315">
        <v>2.0</v>
      </c>
      <c r="Y265" s="6" t="s">
        <v>641</v>
      </c>
      <c r="Z265" s="349" t="s">
        <v>651</v>
      </c>
      <c r="AA265" s="323">
        <v>45073.0</v>
      </c>
      <c r="AB265" s="18">
        <v>45083.0</v>
      </c>
      <c r="AC265" s="27" t="s">
        <v>59</v>
      </c>
      <c r="AD265" s="319">
        <f t="shared" si="1"/>
        <v>1.428571429</v>
      </c>
      <c r="AE265" s="283">
        <f t="shared" si="3"/>
        <v>2.571428571</v>
      </c>
      <c r="AF265" s="27" t="s">
        <v>2790</v>
      </c>
      <c r="AG265" s="13" t="s">
        <v>56</v>
      </c>
      <c r="AH265" s="333">
        <v>11005.78</v>
      </c>
      <c r="AI265" s="320"/>
    </row>
    <row r="266" ht="15.75" customHeight="1">
      <c r="A266" s="311">
        <v>536.0</v>
      </c>
      <c r="B266" s="12" t="s">
        <v>565</v>
      </c>
      <c r="C266" s="209"/>
      <c r="D266" s="209"/>
      <c r="E266" s="209"/>
      <c r="F266" s="314"/>
      <c r="G266" s="229" t="s">
        <v>28</v>
      </c>
      <c r="H266" s="229"/>
      <c r="I266" s="229"/>
      <c r="J266" s="229"/>
      <c r="K266" s="229"/>
      <c r="L266" s="229"/>
      <c r="M266" s="315">
        <v>6.0</v>
      </c>
      <c r="N266" s="316"/>
      <c r="O266" s="316"/>
      <c r="P266" s="316"/>
      <c r="Q266" s="316"/>
      <c r="R266" s="316"/>
      <c r="S266" s="229" t="s">
        <v>30</v>
      </c>
      <c r="T266" s="229" t="s">
        <v>30</v>
      </c>
      <c r="U266" s="283" t="s">
        <v>2784</v>
      </c>
      <c r="V266" s="283">
        <v>3.0</v>
      </c>
      <c r="W266" s="229" t="s">
        <v>28</v>
      </c>
      <c r="X266" s="315">
        <v>1.0</v>
      </c>
      <c r="Y266" s="6" t="s">
        <v>641</v>
      </c>
      <c r="Z266" s="349" t="s">
        <v>1822</v>
      </c>
      <c r="AA266" s="323">
        <v>45075.0</v>
      </c>
      <c r="AB266" s="18">
        <v>45096.0</v>
      </c>
      <c r="AC266" s="27" t="s">
        <v>32</v>
      </c>
      <c r="AD266" s="319">
        <f t="shared" si="1"/>
        <v>3</v>
      </c>
      <c r="AE266" s="283">
        <f t="shared" si="3"/>
        <v>0</v>
      </c>
      <c r="AF266" s="27"/>
      <c r="AG266" s="13"/>
      <c r="AH266" s="333">
        <v>4257.17</v>
      </c>
      <c r="AI266" s="320"/>
    </row>
    <row r="267" ht="21.0" customHeight="1">
      <c r="A267" s="311">
        <v>537.0</v>
      </c>
      <c r="B267" s="12" t="s">
        <v>566</v>
      </c>
      <c r="C267" s="209"/>
      <c r="D267" s="209"/>
      <c r="E267" s="209"/>
      <c r="F267" s="314"/>
      <c r="G267" s="229" t="s">
        <v>28</v>
      </c>
      <c r="H267" s="229"/>
      <c r="I267" s="229"/>
      <c r="J267" s="229"/>
      <c r="K267" s="229"/>
      <c r="L267" s="229"/>
      <c r="M267" s="315">
        <v>17.0</v>
      </c>
      <c r="N267" s="316"/>
      <c r="O267" s="316"/>
      <c r="P267" s="316"/>
      <c r="Q267" s="316"/>
      <c r="R267" s="316"/>
      <c r="S267" s="229" t="s">
        <v>30</v>
      </c>
      <c r="T267" s="229" t="s">
        <v>30</v>
      </c>
      <c r="U267" s="283" t="s">
        <v>2769</v>
      </c>
      <c r="V267" s="283">
        <v>11.0</v>
      </c>
      <c r="W267" s="229" t="s">
        <v>28</v>
      </c>
      <c r="X267" s="315">
        <v>2.0</v>
      </c>
      <c r="Y267" s="6" t="s">
        <v>641</v>
      </c>
      <c r="Z267" s="349" t="s">
        <v>1829</v>
      </c>
      <c r="AA267" s="323">
        <v>45075.0</v>
      </c>
      <c r="AB267" s="18">
        <v>45094.0</v>
      </c>
      <c r="AC267" s="27" t="s">
        <v>59</v>
      </c>
      <c r="AD267" s="319">
        <f t="shared" si="1"/>
        <v>2.714285714</v>
      </c>
      <c r="AE267" s="283">
        <f t="shared" si="3"/>
        <v>0</v>
      </c>
      <c r="AF267" s="27"/>
      <c r="AG267" s="13"/>
      <c r="AH267" s="333">
        <v>21537.89</v>
      </c>
      <c r="AI267" s="320"/>
    </row>
    <row r="268" ht="30.0" customHeight="1">
      <c r="A268" s="311">
        <v>538.0</v>
      </c>
      <c r="B268" s="12" t="s">
        <v>567</v>
      </c>
      <c r="C268" s="209"/>
      <c r="D268" s="209"/>
      <c r="E268" s="209"/>
      <c r="F268" s="314"/>
      <c r="G268" s="229" t="s">
        <v>28</v>
      </c>
      <c r="H268" s="229"/>
      <c r="I268" s="229"/>
      <c r="J268" s="229"/>
      <c r="K268" s="229"/>
      <c r="L268" s="229"/>
      <c r="M268" s="315">
        <v>20.0</v>
      </c>
      <c r="N268" s="316"/>
      <c r="O268" s="316"/>
      <c r="P268" s="316"/>
      <c r="Q268" s="316"/>
      <c r="R268" s="316"/>
      <c r="S268" s="229" t="s">
        <v>30</v>
      </c>
      <c r="T268" s="229" t="s">
        <v>30</v>
      </c>
      <c r="U268" s="283" t="s">
        <v>2767</v>
      </c>
      <c r="V268" s="283">
        <v>15.0</v>
      </c>
      <c r="W268" s="229" t="s">
        <v>28</v>
      </c>
      <c r="X268" s="315">
        <v>3.0</v>
      </c>
      <c r="Y268" s="6" t="s">
        <v>641</v>
      </c>
      <c r="Z268" s="349" t="s">
        <v>1834</v>
      </c>
      <c r="AA268" s="323">
        <v>45075.0</v>
      </c>
      <c r="AB268" s="18">
        <v>45103.0</v>
      </c>
      <c r="AC268" s="27" t="s">
        <v>32</v>
      </c>
      <c r="AD268" s="319">
        <f t="shared" si="1"/>
        <v>4</v>
      </c>
      <c r="AE268" s="283">
        <f t="shared" si="3"/>
        <v>0</v>
      </c>
      <c r="AF268" s="27"/>
      <c r="AG268" s="13"/>
      <c r="AH268" s="333">
        <v>24042.61</v>
      </c>
      <c r="AI268" s="320"/>
    </row>
    <row r="269" ht="30.0" customHeight="1">
      <c r="A269" s="311">
        <v>539.0</v>
      </c>
      <c r="B269" s="12" t="s">
        <v>569</v>
      </c>
      <c r="C269" s="209"/>
      <c r="D269" s="209"/>
      <c r="E269" s="209"/>
      <c r="F269" s="314"/>
      <c r="G269" s="229" t="s">
        <v>28</v>
      </c>
      <c r="H269" s="229"/>
      <c r="I269" s="229"/>
      <c r="J269" s="229"/>
      <c r="K269" s="229"/>
      <c r="L269" s="229"/>
      <c r="M269" s="315">
        <v>6.0</v>
      </c>
      <c r="N269" s="316"/>
      <c r="O269" s="316"/>
      <c r="P269" s="316"/>
      <c r="Q269" s="316"/>
      <c r="R269" s="316"/>
      <c r="S269" s="229" t="s">
        <v>86</v>
      </c>
      <c r="T269" s="229" t="s">
        <v>86</v>
      </c>
      <c r="U269" s="283"/>
      <c r="V269" s="283">
        <v>0.0</v>
      </c>
      <c r="W269" s="229" t="s">
        <v>66</v>
      </c>
      <c r="X269" s="315">
        <v>0.0</v>
      </c>
      <c r="Y269" s="6" t="s">
        <v>641</v>
      </c>
      <c r="Z269" s="349" t="s">
        <v>658</v>
      </c>
      <c r="AA269" s="323">
        <v>45076.0</v>
      </c>
      <c r="AB269" s="18">
        <v>45107.0</v>
      </c>
      <c r="AC269" s="410" t="s">
        <v>2881</v>
      </c>
      <c r="AD269" s="319">
        <f t="shared" si="1"/>
        <v>4.428571429</v>
      </c>
      <c r="AE269" s="283">
        <f t="shared" si="3"/>
        <v>0</v>
      </c>
      <c r="AF269" s="27"/>
      <c r="AG269" s="13"/>
      <c r="AH269" s="333"/>
      <c r="AI269" s="320"/>
    </row>
    <row r="270" ht="30.0" customHeight="1">
      <c r="A270" s="311">
        <v>540.0</v>
      </c>
      <c r="B270" s="12" t="s">
        <v>517</v>
      </c>
      <c r="C270" s="209"/>
      <c r="D270" s="209"/>
      <c r="E270" s="209"/>
      <c r="F270" s="314"/>
      <c r="G270" s="229" t="s">
        <v>28</v>
      </c>
      <c r="H270" s="229"/>
      <c r="I270" s="229"/>
      <c r="J270" s="229"/>
      <c r="K270" s="229"/>
      <c r="L270" s="229"/>
      <c r="M270" s="315">
        <v>4.0</v>
      </c>
      <c r="N270" s="316"/>
      <c r="O270" s="316"/>
      <c r="P270" s="316"/>
      <c r="Q270" s="316"/>
      <c r="R270" s="316"/>
      <c r="S270" s="229" t="s">
        <v>66</v>
      </c>
      <c r="T270" s="229" t="s">
        <v>66</v>
      </c>
      <c r="U270" s="283"/>
      <c r="V270" s="283">
        <v>0.0</v>
      </c>
      <c r="W270" s="229" t="s">
        <v>66</v>
      </c>
      <c r="X270" s="315">
        <v>0.0</v>
      </c>
      <c r="Y270" s="6" t="s">
        <v>641</v>
      </c>
      <c r="Z270" s="349" t="s">
        <v>1654</v>
      </c>
      <c r="AA270" s="323">
        <v>45076.0</v>
      </c>
      <c r="AB270" s="18">
        <v>45086.0</v>
      </c>
      <c r="AC270" s="27" t="s">
        <v>2881</v>
      </c>
      <c r="AD270" s="319">
        <f t="shared" si="1"/>
        <v>1.428571429</v>
      </c>
      <c r="AE270" s="283">
        <f t="shared" si="3"/>
        <v>0</v>
      </c>
      <c r="AF270" s="27"/>
      <c r="AG270" s="13"/>
      <c r="AH270" s="333"/>
      <c r="AI270" s="320"/>
    </row>
    <row r="271" ht="30.0" customHeight="1">
      <c r="A271" s="311">
        <v>541.0</v>
      </c>
      <c r="B271" s="12" t="s">
        <v>570</v>
      </c>
      <c r="C271" s="209"/>
      <c r="D271" s="209"/>
      <c r="E271" s="209"/>
      <c r="F271" s="314">
        <v>45086.0</v>
      </c>
      <c r="G271" s="343" t="s">
        <v>56</v>
      </c>
      <c r="H271" s="343"/>
      <c r="I271" s="343"/>
      <c r="J271" s="343"/>
      <c r="K271" s="343"/>
      <c r="L271" s="343"/>
      <c r="M271" s="315">
        <v>3.0</v>
      </c>
      <c r="N271" s="316"/>
      <c r="O271" s="316"/>
      <c r="P271" s="316"/>
      <c r="Q271" s="316"/>
      <c r="R271" s="316"/>
      <c r="S271" s="229" t="s">
        <v>66</v>
      </c>
      <c r="T271" s="229" t="s">
        <v>66</v>
      </c>
      <c r="U271" s="283"/>
      <c r="V271" s="283"/>
      <c r="W271" s="229" t="s">
        <v>66</v>
      </c>
      <c r="X271" s="315">
        <v>0.0</v>
      </c>
      <c r="Y271" s="6" t="s">
        <v>641</v>
      </c>
      <c r="Z271" s="349" t="s">
        <v>675</v>
      </c>
      <c r="AA271" s="323">
        <v>45076.0</v>
      </c>
      <c r="AB271" s="18">
        <v>45086.0</v>
      </c>
      <c r="AC271" s="410" t="s">
        <v>2881</v>
      </c>
      <c r="AD271" s="319">
        <f t="shared" si="1"/>
        <v>1.428571429</v>
      </c>
      <c r="AE271" s="283">
        <f t="shared" si="3"/>
        <v>1.428571429</v>
      </c>
      <c r="AF271" s="27" t="s">
        <v>2790</v>
      </c>
      <c r="AG271" s="13" t="s">
        <v>56</v>
      </c>
      <c r="AH271" s="333">
        <v>180.0</v>
      </c>
      <c r="AI271" s="320"/>
    </row>
    <row r="272" ht="30.0" customHeight="1">
      <c r="A272" s="311">
        <v>542.0</v>
      </c>
      <c r="B272" s="12" t="s">
        <v>573</v>
      </c>
      <c r="C272" s="209"/>
      <c r="D272" s="209"/>
      <c r="E272" s="209"/>
      <c r="F272" s="314">
        <v>45092.0</v>
      </c>
      <c r="G272" s="343" t="s">
        <v>56</v>
      </c>
      <c r="H272" s="343"/>
      <c r="I272" s="343"/>
      <c r="J272" s="343"/>
      <c r="K272" s="343"/>
      <c r="L272" s="343"/>
      <c r="M272" s="315">
        <v>27.0</v>
      </c>
      <c r="N272" s="316"/>
      <c r="O272" s="316"/>
      <c r="P272" s="316"/>
      <c r="Q272" s="316"/>
      <c r="R272" s="316"/>
      <c r="S272" s="343" t="s">
        <v>57</v>
      </c>
      <c r="T272" s="229" t="s">
        <v>2958</v>
      </c>
      <c r="U272" s="283" t="s">
        <v>2767</v>
      </c>
      <c r="V272" s="283">
        <v>23.0</v>
      </c>
      <c r="W272" s="229" t="s">
        <v>57</v>
      </c>
      <c r="X272" s="315">
        <v>9.0</v>
      </c>
      <c r="Y272" s="6" t="s">
        <v>641</v>
      </c>
      <c r="Z272" s="349" t="s">
        <v>700</v>
      </c>
      <c r="AA272" s="323">
        <v>45077.0</v>
      </c>
      <c r="AB272" s="18">
        <v>45091.0</v>
      </c>
      <c r="AC272" s="27" t="s">
        <v>59</v>
      </c>
      <c r="AD272" s="319">
        <f t="shared" si="1"/>
        <v>2</v>
      </c>
      <c r="AE272" s="283">
        <f t="shared" si="3"/>
        <v>2.142857143</v>
      </c>
      <c r="AF272" s="27" t="s">
        <v>2959</v>
      </c>
      <c r="AG272" s="13"/>
      <c r="AH272" s="333">
        <v>37972.96</v>
      </c>
      <c r="AI272" s="320"/>
    </row>
    <row r="273" ht="30.0" customHeight="1">
      <c r="A273" s="311">
        <v>543.0</v>
      </c>
      <c r="B273" s="12" t="s">
        <v>574</v>
      </c>
      <c r="C273" s="209"/>
      <c r="D273" s="209"/>
      <c r="E273" s="209"/>
      <c r="F273" s="314"/>
      <c r="G273" s="229" t="s">
        <v>28</v>
      </c>
      <c r="H273" s="229"/>
      <c r="I273" s="229"/>
      <c r="J273" s="229"/>
      <c r="K273" s="229"/>
      <c r="L273" s="229"/>
      <c r="M273" s="315">
        <v>4.0</v>
      </c>
      <c r="N273" s="316"/>
      <c r="O273" s="316"/>
      <c r="P273" s="316"/>
      <c r="Q273" s="316"/>
      <c r="R273" s="316"/>
      <c r="S273" s="229" t="s">
        <v>30</v>
      </c>
      <c r="T273" s="229" t="s">
        <v>30</v>
      </c>
      <c r="U273" s="283" t="s">
        <v>2784</v>
      </c>
      <c r="V273" s="283">
        <v>1.0</v>
      </c>
      <c r="W273" s="229" t="s">
        <v>28</v>
      </c>
      <c r="X273" s="315">
        <v>1.0</v>
      </c>
      <c r="Y273" s="6" t="s">
        <v>641</v>
      </c>
      <c r="Z273" s="349" t="s">
        <v>1853</v>
      </c>
      <c r="AA273" s="323">
        <v>45077.0</v>
      </c>
      <c r="AB273" s="18">
        <v>45098.0</v>
      </c>
      <c r="AC273" s="27" t="s">
        <v>59</v>
      </c>
      <c r="AD273" s="319">
        <f t="shared" si="1"/>
        <v>3</v>
      </c>
      <c r="AE273" s="283">
        <f t="shared" si="3"/>
        <v>0</v>
      </c>
      <c r="AF273" s="27"/>
      <c r="AG273" s="13"/>
      <c r="AH273" s="333">
        <v>2000.01</v>
      </c>
      <c r="AI273" s="320"/>
    </row>
    <row r="274" ht="21.0" customHeight="1">
      <c r="A274" s="311">
        <v>544.0</v>
      </c>
      <c r="B274" s="12" t="s">
        <v>575</v>
      </c>
      <c r="C274" s="209"/>
      <c r="D274" s="209"/>
      <c r="E274" s="209"/>
      <c r="F274" s="314"/>
      <c r="G274" s="229" t="s">
        <v>28</v>
      </c>
      <c r="H274" s="229"/>
      <c r="I274" s="229"/>
      <c r="J274" s="229"/>
      <c r="K274" s="229"/>
      <c r="L274" s="229"/>
      <c r="M274" s="315">
        <f>20+7+9+12</f>
        <v>48</v>
      </c>
      <c r="N274" s="316"/>
      <c r="O274" s="316"/>
      <c r="P274" s="316"/>
      <c r="Q274" s="316"/>
      <c r="R274" s="316"/>
      <c r="S274" s="229" t="s">
        <v>30</v>
      </c>
      <c r="T274" s="229" t="s">
        <v>30</v>
      </c>
      <c r="U274" s="283" t="s">
        <v>2777</v>
      </c>
      <c r="V274" s="283">
        <f>19+14</f>
        <v>33</v>
      </c>
      <c r="W274" s="229" t="s">
        <v>191</v>
      </c>
      <c r="X274" s="315">
        <v>10.0</v>
      </c>
      <c r="Y274" s="6" t="s">
        <v>641</v>
      </c>
      <c r="Z274" s="349" t="s">
        <v>1592</v>
      </c>
      <c r="AA274" s="323">
        <v>45077.0</v>
      </c>
      <c r="AB274" s="18">
        <v>45103.0</v>
      </c>
      <c r="AC274" s="27" t="s">
        <v>32</v>
      </c>
      <c r="AD274" s="319">
        <f t="shared" si="1"/>
        <v>3.714285714</v>
      </c>
      <c r="AE274" s="283">
        <f t="shared" si="3"/>
        <v>0</v>
      </c>
      <c r="AF274" s="27"/>
      <c r="AG274" s="13"/>
      <c r="AH274" s="333">
        <v>38625.72</v>
      </c>
      <c r="AI274" s="320"/>
    </row>
    <row r="275" ht="30.0" customHeight="1">
      <c r="A275" s="311">
        <v>545.0</v>
      </c>
      <c r="B275" s="12" t="s">
        <v>287</v>
      </c>
      <c r="C275" s="209"/>
      <c r="D275" s="209"/>
      <c r="E275" s="209"/>
      <c r="F275" s="314">
        <v>45089.0</v>
      </c>
      <c r="G275" s="229" t="s">
        <v>78</v>
      </c>
      <c r="H275" s="229"/>
      <c r="I275" s="229"/>
      <c r="J275" s="229"/>
      <c r="K275" s="229"/>
      <c r="L275" s="229"/>
      <c r="M275" s="315">
        <v>0.0</v>
      </c>
      <c r="N275" s="316"/>
      <c r="O275" s="316"/>
      <c r="P275" s="316"/>
      <c r="Q275" s="316"/>
      <c r="R275" s="316"/>
      <c r="S275" s="229" t="s">
        <v>56</v>
      </c>
      <c r="T275" s="229" t="s">
        <v>56</v>
      </c>
      <c r="U275" s="283" t="s">
        <v>2777</v>
      </c>
      <c r="V275" s="283">
        <v>1.0</v>
      </c>
      <c r="W275" s="229" t="s">
        <v>56</v>
      </c>
      <c r="X275" s="315">
        <v>2.0</v>
      </c>
      <c r="Y275" s="6" t="s">
        <v>641</v>
      </c>
      <c r="Z275" s="349" t="s">
        <v>1238</v>
      </c>
      <c r="AA275" s="323">
        <v>45077.0</v>
      </c>
      <c r="AB275" s="18">
        <v>45100.0</v>
      </c>
      <c r="AC275" s="27" t="s">
        <v>59</v>
      </c>
      <c r="AD275" s="319">
        <f t="shared" si="1"/>
        <v>3.285714286</v>
      </c>
      <c r="AE275" s="283">
        <f t="shared" si="3"/>
        <v>1.714285714</v>
      </c>
      <c r="AF275" s="27"/>
      <c r="AG275" s="13"/>
      <c r="AH275" s="333"/>
      <c r="AI275" s="320"/>
    </row>
    <row r="276" ht="30.0" customHeight="1">
      <c r="A276" s="311">
        <v>546.0</v>
      </c>
      <c r="B276" s="12" t="s">
        <v>576</v>
      </c>
      <c r="C276" s="209"/>
      <c r="D276" s="209"/>
      <c r="E276" s="209"/>
      <c r="F276" s="314"/>
      <c r="G276" s="229" t="s">
        <v>28</v>
      </c>
      <c r="H276" s="229"/>
      <c r="I276" s="229"/>
      <c r="J276" s="229"/>
      <c r="K276" s="229"/>
      <c r="L276" s="229"/>
      <c r="M276" s="315">
        <v>23.0</v>
      </c>
      <c r="N276" s="316"/>
      <c r="O276" s="316"/>
      <c r="P276" s="316"/>
      <c r="Q276" s="316"/>
      <c r="R276" s="316"/>
      <c r="S276" s="229" t="s">
        <v>30</v>
      </c>
      <c r="T276" s="229" t="s">
        <v>30</v>
      </c>
      <c r="U276" s="283" t="s">
        <v>2767</v>
      </c>
      <c r="V276" s="283">
        <v>17.0</v>
      </c>
      <c r="W276" s="229" t="s">
        <v>28</v>
      </c>
      <c r="X276" s="315">
        <v>4.0</v>
      </c>
      <c r="Y276" s="6" t="s">
        <v>641</v>
      </c>
      <c r="Z276" s="349" t="s">
        <v>1862</v>
      </c>
      <c r="AA276" s="323">
        <v>45079.0</v>
      </c>
      <c r="AB276" s="18">
        <v>45121.0</v>
      </c>
      <c r="AC276" s="27" t="s">
        <v>32</v>
      </c>
      <c r="AD276" s="319">
        <f t="shared" si="1"/>
        <v>6</v>
      </c>
      <c r="AE276" s="283">
        <f t="shared" si="3"/>
        <v>0</v>
      </c>
      <c r="AF276" s="27"/>
      <c r="AG276" s="13"/>
      <c r="AH276" s="333">
        <v>40573.78</v>
      </c>
    </row>
    <row r="277" ht="30.0" customHeight="1">
      <c r="A277" s="311">
        <v>547.0</v>
      </c>
      <c r="B277" s="12" t="s">
        <v>577</v>
      </c>
      <c r="C277" s="209"/>
      <c r="D277" s="209"/>
      <c r="E277" s="209"/>
      <c r="F277" s="314"/>
      <c r="G277" s="229" t="s">
        <v>28</v>
      </c>
      <c r="H277" s="229"/>
      <c r="I277" s="229"/>
      <c r="J277" s="229"/>
      <c r="K277" s="229"/>
      <c r="L277" s="229"/>
      <c r="M277" s="315">
        <v>17.0</v>
      </c>
      <c r="N277" s="316"/>
      <c r="O277" s="316"/>
      <c r="P277" s="316"/>
      <c r="Q277" s="316"/>
      <c r="R277" s="316"/>
      <c r="S277" s="229" t="s">
        <v>30</v>
      </c>
      <c r="T277" s="229" t="s">
        <v>30</v>
      </c>
      <c r="U277" s="283" t="s">
        <v>2767</v>
      </c>
      <c r="V277" s="283">
        <v>10.0</v>
      </c>
      <c r="W277" s="229" t="s">
        <v>28</v>
      </c>
      <c r="X277" s="315">
        <v>2.0</v>
      </c>
      <c r="Y277" s="6" t="s">
        <v>641</v>
      </c>
      <c r="Z277" s="349" t="s">
        <v>1864</v>
      </c>
      <c r="AA277" s="323">
        <v>45079.0</v>
      </c>
      <c r="AB277" s="18">
        <v>45107.0</v>
      </c>
      <c r="AC277" s="27" t="s">
        <v>59</v>
      </c>
      <c r="AD277" s="319">
        <f t="shared" si="1"/>
        <v>4</v>
      </c>
      <c r="AE277" s="283">
        <f t="shared" si="3"/>
        <v>0</v>
      </c>
      <c r="AF277" s="27"/>
      <c r="AG277" s="13"/>
      <c r="AH277" s="333">
        <v>30832.18</v>
      </c>
      <c r="AI277" s="320"/>
    </row>
    <row r="278" ht="30.0" customHeight="1">
      <c r="A278" s="311">
        <v>548.0</v>
      </c>
      <c r="B278" s="12" t="s">
        <v>578</v>
      </c>
      <c r="C278" s="209"/>
      <c r="D278" s="209"/>
      <c r="E278" s="209"/>
      <c r="F278" s="314"/>
      <c r="G278" s="229" t="s">
        <v>28</v>
      </c>
      <c r="H278" s="229"/>
      <c r="I278" s="229"/>
      <c r="J278" s="229"/>
      <c r="K278" s="229"/>
      <c r="L278" s="229"/>
      <c r="M278" s="315">
        <v>7.0</v>
      </c>
      <c r="N278" s="316"/>
      <c r="O278" s="316"/>
      <c r="P278" s="316"/>
      <c r="Q278" s="316"/>
      <c r="R278" s="316"/>
      <c r="S278" s="229" t="s">
        <v>30</v>
      </c>
      <c r="T278" s="229" t="s">
        <v>30</v>
      </c>
      <c r="U278" s="283" t="s">
        <v>2767</v>
      </c>
      <c r="V278" s="283">
        <v>5.0</v>
      </c>
      <c r="W278" s="229" t="s">
        <v>28</v>
      </c>
      <c r="X278" s="315">
        <v>0.0</v>
      </c>
      <c r="Y278" s="6" t="s">
        <v>641</v>
      </c>
      <c r="Z278" s="349" t="s">
        <v>675</v>
      </c>
      <c r="AA278" s="323">
        <v>45079.0</v>
      </c>
      <c r="AB278" s="18">
        <v>45100.0</v>
      </c>
      <c r="AC278" s="27" t="s">
        <v>59</v>
      </c>
      <c r="AD278" s="319">
        <f t="shared" si="1"/>
        <v>3</v>
      </c>
      <c r="AE278" s="283">
        <f t="shared" si="3"/>
        <v>0</v>
      </c>
      <c r="AF278" s="27"/>
      <c r="AG278" s="13"/>
      <c r="AH278" s="333">
        <v>7212.34</v>
      </c>
      <c r="AI278" s="320"/>
    </row>
    <row r="279" ht="21.0" customHeight="1">
      <c r="A279" s="311">
        <v>549.0</v>
      </c>
      <c r="B279" s="12" t="s">
        <v>361</v>
      </c>
      <c r="C279" s="209"/>
      <c r="D279" s="209"/>
      <c r="E279" s="209"/>
      <c r="F279" s="314"/>
      <c r="G279" s="229" t="s">
        <v>86</v>
      </c>
      <c r="H279" s="229"/>
      <c r="I279" s="229"/>
      <c r="J279" s="229"/>
      <c r="K279" s="229"/>
      <c r="L279" s="229"/>
      <c r="M279" s="315"/>
      <c r="N279" s="316"/>
      <c r="O279" s="316"/>
      <c r="P279" s="316"/>
      <c r="Q279" s="316"/>
      <c r="R279" s="316"/>
      <c r="S279" s="229" t="s">
        <v>78</v>
      </c>
      <c r="T279" s="229" t="s">
        <v>78</v>
      </c>
      <c r="U279" s="283"/>
      <c r="V279" s="283"/>
      <c r="W279" s="229" t="s">
        <v>28</v>
      </c>
      <c r="X279" s="315"/>
      <c r="Y279" s="6" t="s">
        <v>641</v>
      </c>
      <c r="Z279" s="349" t="s">
        <v>858</v>
      </c>
      <c r="AA279" s="323">
        <v>45084.0</v>
      </c>
      <c r="AB279" s="18">
        <v>45098.0</v>
      </c>
      <c r="AC279" s="27" t="s">
        <v>32</v>
      </c>
      <c r="AD279" s="319">
        <f t="shared" si="1"/>
        <v>2</v>
      </c>
      <c r="AE279" s="283">
        <f t="shared" si="3"/>
        <v>0</v>
      </c>
      <c r="AF279" s="27"/>
      <c r="AG279" s="13"/>
      <c r="AH279" s="333"/>
      <c r="AI279" s="320"/>
    </row>
    <row r="280" ht="15.75" customHeight="1">
      <c r="A280" s="311">
        <v>550.0</v>
      </c>
      <c r="B280" s="12" t="s">
        <v>547</v>
      </c>
      <c r="C280" s="209"/>
      <c r="D280" s="209"/>
      <c r="E280" s="209"/>
      <c r="F280" s="314"/>
      <c r="G280" s="13" t="s">
        <v>28</v>
      </c>
      <c r="H280" s="13"/>
      <c r="I280" s="13"/>
      <c r="J280" s="13"/>
      <c r="K280" s="13"/>
      <c r="L280" s="13"/>
      <c r="M280" s="315"/>
      <c r="N280" s="316"/>
      <c r="O280" s="316"/>
      <c r="P280" s="316"/>
      <c r="Q280" s="316"/>
      <c r="R280" s="316"/>
      <c r="S280" s="13" t="s">
        <v>86</v>
      </c>
      <c r="T280" s="229" t="s">
        <v>86</v>
      </c>
      <c r="U280" s="283"/>
      <c r="V280" s="283">
        <v>0.0</v>
      </c>
      <c r="W280" s="229" t="s">
        <v>86</v>
      </c>
      <c r="X280" s="315"/>
      <c r="Y280" s="6" t="s">
        <v>641</v>
      </c>
      <c r="Z280" s="359" t="s">
        <v>786</v>
      </c>
      <c r="AA280" s="323">
        <v>45085.0</v>
      </c>
      <c r="AB280" s="18">
        <v>45106.0</v>
      </c>
      <c r="AC280" s="27" t="s">
        <v>32</v>
      </c>
      <c r="AD280" s="319">
        <f t="shared" si="1"/>
        <v>3</v>
      </c>
      <c r="AE280" s="283">
        <f t="shared" si="3"/>
        <v>0</v>
      </c>
      <c r="AF280" s="27"/>
      <c r="AG280" s="13"/>
      <c r="AH280" s="333"/>
      <c r="AI280" s="320"/>
    </row>
    <row r="281" ht="30.0" customHeight="1">
      <c r="A281" s="311">
        <v>551.0</v>
      </c>
      <c r="B281" s="12" t="s">
        <v>581</v>
      </c>
      <c r="C281" s="209"/>
      <c r="D281" s="209"/>
      <c r="E281" s="209"/>
      <c r="F281" s="314"/>
      <c r="G281" s="13" t="s">
        <v>28</v>
      </c>
      <c r="H281" s="13"/>
      <c r="I281" s="13"/>
      <c r="J281" s="13"/>
      <c r="K281" s="13"/>
      <c r="L281" s="13"/>
      <c r="M281" s="315">
        <v>43.0</v>
      </c>
      <c r="N281" s="316"/>
      <c r="O281" s="316"/>
      <c r="P281" s="316"/>
      <c r="Q281" s="316"/>
      <c r="R281" s="316"/>
      <c r="S281" s="13" t="s">
        <v>30</v>
      </c>
      <c r="T281" s="229" t="s">
        <v>30</v>
      </c>
      <c r="U281" s="283" t="s">
        <v>2769</v>
      </c>
      <c r="V281" s="283">
        <f>11+3+9+8</f>
        <v>31</v>
      </c>
      <c r="W281" s="229" t="s">
        <v>28</v>
      </c>
      <c r="X281" s="315">
        <v>10.0</v>
      </c>
      <c r="Y281" s="6" t="s">
        <v>641</v>
      </c>
      <c r="Z281" s="349" t="s">
        <v>1873</v>
      </c>
      <c r="AA281" s="323">
        <v>45085.0</v>
      </c>
      <c r="AB281" s="18">
        <v>45107.0</v>
      </c>
      <c r="AC281" s="27" t="s">
        <v>32</v>
      </c>
      <c r="AD281" s="319">
        <f t="shared" si="1"/>
        <v>3.142857143</v>
      </c>
      <c r="AE281" s="283">
        <f t="shared" si="3"/>
        <v>0</v>
      </c>
      <c r="AF281" s="27"/>
      <c r="AG281" s="13"/>
      <c r="AH281" s="333">
        <v>53439.29</v>
      </c>
      <c r="AI281" s="320"/>
    </row>
    <row r="282" ht="30.0" customHeight="1">
      <c r="A282" s="311">
        <v>552.0</v>
      </c>
      <c r="B282" s="12" t="s">
        <v>582</v>
      </c>
      <c r="C282" s="209"/>
      <c r="D282" s="209"/>
      <c r="E282" s="209"/>
      <c r="F282" s="314"/>
      <c r="G282" s="13" t="s">
        <v>66</v>
      </c>
      <c r="H282" s="13"/>
      <c r="I282" s="13"/>
      <c r="J282" s="13"/>
      <c r="K282" s="13"/>
      <c r="L282" s="13"/>
      <c r="M282" s="315">
        <v>0.0</v>
      </c>
      <c r="N282" s="316"/>
      <c r="O282" s="316"/>
      <c r="P282" s="316"/>
      <c r="Q282" s="316"/>
      <c r="R282" s="316"/>
      <c r="S282" s="13" t="s">
        <v>30</v>
      </c>
      <c r="T282" s="229" t="s">
        <v>30</v>
      </c>
      <c r="U282" s="283" t="s">
        <v>2929</v>
      </c>
      <c r="V282" s="283">
        <v>1.0</v>
      </c>
      <c r="W282" s="229" t="s">
        <v>66</v>
      </c>
      <c r="X282" s="315">
        <v>0.0</v>
      </c>
      <c r="Y282" s="6" t="s">
        <v>641</v>
      </c>
      <c r="Z282" s="349" t="s">
        <v>1878</v>
      </c>
      <c r="AA282" s="323">
        <v>45085.0</v>
      </c>
      <c r="AB282" s="18">
        <v>45106.0</v>
      </c>
      <c r="AC282" s="27" t="s">
        <v>32</v>
      </c>
      <c r="AD282" s="319">
        <f t="shared" si="1"/>
        <v>3</v>
      </c>
      <c r="AE282" s="283">
        <f t="shared" si="3"/>
        <v>0</v>
      </c>
      <c r="AF282" s="27"/>
      <c r="AG282" s="13"/>
      <c r="AH282" s="333">
        <v>400.0</v>
      </c>
      <c r="AI282" s="320"/>
    </row>
    <row r="283" ht="30.0" customHeight="1">
      <c r="A283" s="311">
        <v>553.0</v>
      </c>
      <c r="B283" s="12" t="s">
        <v>515</v>
      </c>
      <c r="C283" s="209"/>
      <c r="D283" s="209"/>
      <c r="E283" s="209"/>
      <c r="F283" s="314"/>
      <c r="G283" s="13" t="s">
        <v>28</v>
      </c>
      <c r="H283" s="13"/>
      <c r="I283" s="13"/>
      <c r="J283" s="13"/>
      <c r="K283" s="13"/>
      <c r="L283" s="13"/>
      <c r="M283" s="315">
        <v>4.0</v>
      </c>
      <c r="N283" s="316"/>
      <c r="O283" s="316"/>
      <c r="P283" s="316"/>
      <c r="Q283" s="316"/>
      <c r="R283" s="316"/>
      <c r="S283" s="13" t="s">
        <v>30</v>
      </c>
      <c r="T283" s="229" t="s">
        <v>30</v>
      </c>
      <c r="U283" s="283" t="s">
        <v>2767</v>
      </c>
      <c r="V283" s="283">
        <v>4.0</v>
      </c>
      <c r="W283" s="229" t="s">
        <v>28</v>
      </c>
      <c r="X283" s="315">
        <v>2.0</v>
      </c>
      <c r="Y283" s="6" t="s">
        <v>641</v>
      </c>
      <c r="Z283" s="359" t="s">
        <v>1881</v>
      </c>
      <c r="AA283" s="323">
        <v>45085.0</v>
      </c>
      <c r="AB283" s="18">
        <v>45127.0</v>
      </c>
      <c r="AC283" s="27" t="s">
        <v>59</v>
      </c>
      <c r="AD283" s="319">
        <f t="shared" si="1"/>
        <v>6</v>
      </c>
      <c r="AE283" s="283">
        <f t="shared" si="3"/>
        <v>0</v>
      </c>
      <c r="AF283" s="27"/>
      <c r="AG283" s="13"/>
      <c r="AH283" s="333">
        <v>3460.0</v>
      </c>
      <c r="AI283" s="320"/>
    </row>
    <row r="284" ht="15.75" customHeight="1">
      <c r="A284" s="311">
        <v>554.0</v>
      </c>
      <c r="B284" s="12" t="s">
        <v>583</v>
      </c>
      <c r="C284" s="209"/>
      <c r="D284" s="209"/>
      <c r="E284" s="209"/>
      <c r="F284" s="314"/>
      <c r="G284" s="13" t="s">
        <v>28</v>
      </c>
      <c r="H284" s="13"/>
      <c r="I284" s="13"/>
      <c r="J284" s="13"/>
      <c r="K284" s="13"/>
      <c r="L284" s="13"/>
      <c r="M284" s="315">
        <v>22.0</v>
      </c>
      <c r="N284" s="316"/>
      <c r="O284" s="316"/>
      <c r="P284" s="316"/>
      <c r="Q284" s="316"/>
      <c r="R284" s="316"/>
      <c r="S284" s="13" t="s">
        <v>30</v>
      </c>
      <c r="T284" s="229" t="s">
        <v>30</v>
      </c>
      <c r="U284" s="283" t="s">
        <v>2777</v>
      </c>
      <c r="V284" s="283">
        <v>18.0</v>
      </c>
      <c r="W284" s="229" t="s">
        <v>28</v>
      </c>
      <c r="X284" s="315">
        <v>4.0</v>
      </c>
      <c r="Y284" s="6" t="s">
        <v>641</v>
      </c>
      <c r="Z284" s="349" t="s">
        <v>1885</v>
      </c>
      <c r="AA284" s="323">
        <v>45086.0</v>
      </c>
      <c r="AB284" s="18">
        <v>45110.0</v>
      </c>
      <c r="AC284" s="27" t="s">
        <v>32</v>
      </c>
      <c r="AD284" s="319">
        <f t="shared" si="1"/>
        <v>3.428571429</v>
      </c>
      <c r="AE284" s="283">
        <f t="shared" si="3"/>
        <v>0</v>
      </c>
      <c r="AF284" s="27"/>
      <c r="AG284" s="13"/>
      <c r="AH284" s="333">
        <v>33365.84</v>
      </c>
      <c r="AI284" s="320"/>
    </row>
    <row r="285" ht="15.75" customHeight="1">
      <c r="A285" s="311">
        <v>555.0</v>
      </c>
      <c r="B285" s="12" t="s">
        <v>584</v>
      </c>
      <c r="C285" s="209"/>
      <c r="D285" s="209"/>
      <c r="E285" s="209"/>
      <c r="F285" s="314"/>
      <c r="G285" s="13" t="s">
        <v>78</v>
      </c>
      <c r="H285" s="13"/>
      <c r="I285" s="13"/>
      <c r="J285" s="13"/>
      <c r="K285" s="13"/>
      <c r="L285" s="13"/>
      <c r="M285" s="315">
        <v>0.0</v>
      </c>
      <c r="N285" s="316"/>
      <c r="O285" s="316"/>
      <c r="P285" s="316"/>
      <c r="Q285" s="316"/>
      <c r="R285" s="316"/>
      <c r="S285" s="13" t="s">
        <v>30</v>
      </c>
      <c r="T285" s="229" t="s">
        <v>30</v>
      </c>
      <c r="U285" s="283" t="s">
        <v>2777</v>
      </c>
      <c r="V285" s="283">
        <v>1.0</v>
      </c>
      <c r="W285" s="229" t="s">
        <v>28</v>
      </c>
      <c r="X285" s="315">
        <v>1.0</v>
      </c>
      <c r="Y285" s="6" t="s">
        <v>641</v>
      </c>
      <c r="Z285" s="6"/>
      <c r="AA285" s="323">
        <v>45090.0</v>
      </c>
      <c r="AB285" s="18">
        <v>45100.0</v>
      </c>
      <c r="AC285" s="27" t="s">
        <v>59</v>
      </c>
      <c r="AD285" s="319">
        <f t="shared" si="1"/>
        <v>1.428571429</v>
      </c>
      <c r="AE285" s="283">
        <f t="shared" si="3"/>
        <v>0</v>
      </c>
      <c r="AF285" s="27"/>
      <c r="AG285" s="13"/>
      <c r="AH285" s="333">
        <v>518.64</v>
      </c>
      <c r="AI285" s="320"/>
    </row>
    <row r="286" ht="15.75" customHeight="1">
      <c r="A286" s="311">
        <v>556.0</v>
      </c>
      <c r="B286" s="12" t="s">
        <v>550</v>
      </c>
      <c r="C286" s="209"/>
      <c r="D286" s="209"/>
      <c r="E286" s="209"/>
      <c r="F286" s="314"/>
      <c r="G286" s="13" t="s">
        <v>78</v>
      </c>
      <c r="H286" s="13"/>
      <c r="I286" s="13"/>
      <c r="J286" s="13"/>
      <c r="K286" s="13"/>
      <c r="L286" s="13"/>
      <c r="M286" s="315"/>
      <c r="N286" s="316"/>
      <c r="O286" s="316"/>
      <c r="P286" s="316"/>
      <c r="Q286" s="316"/>
      <c r="R286" s="316"/>
      <c r="S286" s="13" t="s">
        <v>30</v>
      </c>
      <c r="T286" s="229" t="s">
        <v>30</v>
      </c>
      <c r="U286" s="283"/>
      <c r="V286" s="283"/>
      <c r="W286" s="229" t="s">
        <v>28</v>
      </c>
      <c r="X286" s="315"/>
      <c r="Y286" s="6" t="s">
        <v>641</v>
      </c>
      <c r="Z286" s="359" t="s">
        <v>1892</v>
      </c>
      <c r="AA286" s="323">
        <v>45091.0</v>
      </c>
      <c r="AB286" s="18">
        <v>45114.0</v>
      </c>
      <c r="AC286" s="27" t="s">
        <v>32</v>
      </c>
      <c r="AD286" s="319">
        <f t="shared" si="1"/>
        <v>3.285714286</v>
      </c>
      <c r="AE286" s="283">
        <f t="shared" si="3"/>
        <v>0</v>
      </c>
      <c r="AF286" s="27"/>
      <c r="AG286" s="13"/>
      <c r="AH286" s="333"/>
      <c r="AI286" s="320"/>
    </row>
    <row r="287" ht="15.75" customHeight="1">
      <c r="A287" s="311">
        <v>557.0</v>
      </c>
      <c r="B287" s="12" t="s">
        <v>587</v>
      </c>
      <c r="C287" s="209"/>
      <c r="D287" s="209"/>
      <c r="E287" s="209"/>
      <c r="F287" s="314"/>
      <c r="G287" s="13" t="s">
        <v>28</v>
      </c>
      <c r="H287" s="13"/>
      <c r="I287" s="13"/>
      <c r="J287" s="13"/>
      <c r="K287" s="13"/>
      <c r="L287" s="13"/>
      <c r="M287" s="315"/>
      <c r="N287" s="316"/>
      <c r="O287" s="316"/>
      <c r="P287" s="316"/>
      <c r="Q287" s="316"/>
      <c r="R287" s="316"/>
      <c r="S287" s="13" t="s">
        <v>30</v>
      </c>
      <c r="T287" s="229" t="s">
        <v>30</v>
      </c>
      <c r="U287" s="283" t="s">
        <v>2960</v>
      </c>
      <c r="V287" s="283"/>
      <c r="W287" s="229" t="s">
        <v>28</v>
      </c>
      <c r="X287" s="315"/>
      <c r="Y287" s="6" t="s">
        <v>641</v>
      </c>
      <c r="Z287" s="349" t="s">
        <v>925</v>
      </c>
      <c r="AA287" s="323">
        <v>45091.0</v>
      </c>
      <c r="AB287" s="18">
        <v>45133.0</v>
      </c>
      <c r="AC287" s="27" t="s">
        <v>32</v>
      </c>
      <c r="AD287" s="319">
        <f t="shared" si="1"/>
        <v>6</v>
      </c>
      <c r="AE287" s="283">
        <f t="shared" si="3"/>
        <v>0</v>
      </c>
      <c r="AF287" s="27"/>
      <c r="AG287" s="13"/>
      <c r="AH287" s="333">
        <v>67165.37</v>
      </c>
      <c r="AI287" s="320"/>
    </row>
    <row r="288" ht="15.75" customHeight="1">
      <c r="A288" s="311">
        <v>558.0</v>
      </c>
      <c r="B288" s="12" t="s">
        <v>393</v>
      </c>
      <c r="C288" s="209"/>
      <c r="D288" s="209"/>
      <c r="E288" s="209"/>
      <c r="F288" s="314"/>
      <c r="G288" s="13" t="s">
        <v>28</v>
      </c>
      <c r="H288" s="13"/>
      <c r="I288" s="13"/>
      <c r="J288" s="13"/>
      <c r="K288" s="13"/>
      <c r="L288" s="13"/>
      <c r="M288" s="315"/>
      <c r="N288" s="316"/>
      <c r="O288" s="316"/>
      <c r="P288" s="316"/>
      <c r="Q288" s="316"/>
      <c r="R288" s="316"/>
      <c r="S288" s="13" t="s">
        <v>86</v>
      </c>
      <c r="T288" s="229" t="s">
        <v>86</v>
      </c>
      <c r="U288" s="283"/>
      <c r="V288" s="283"/>
      <c r="W288" s="229" t="s">
        <v>86</v>
      </c>
      <c r="X288" s="315"/>
      <c r="Y288" s="6" t="s">
        <v>641</v>
      </c>
      <c r="Z288" s="349" t="s">
        <v>1300</v>
      </c>
      <c r="AA288" s="323">
        <v>45091.0</v>
      </c>
      <c r="AB288" s="18">
        <v>45126.0</v>
      </c>
      <c r="AC288" s="27" t="s">
        <v>32</v>
      </c>
      <c r="AD288" s="319">
        <f t="shared" si="1"/>
        <v>5</v>
      </c>
      <c r="AE288" s="283">
        <f t="shared" si="3"/>
        <v>0</v>
      </c>
      <c r="AF288" s="27"/>
      <c r="AG288" s="13"/>
      <c r="AH288" s="333"/>
    </row>
    <row r="289" ht="15.75" customHeight="1">
      <c r="A289" s="311">
        <v>559.0</v>
      </c>
      <c r="B289" s="12" t="s">
        <v>589</v>
      </c>
      <c r="C289" s="209"/>
      <c r="D289" s="209"/>
      <c r="E289" s="209"/>
      <c r="F289" s="314"/>
      <c r="G289" s="13" t="s">
        <v>28</v>
      </c>
      <c r="H289" s="13"/>
      <c r="I289" s="13"/>
      <c r="J289" s="13"/>
      <c r="K289" s="13"/>
      <c r="L289" s="13"/>
      <c r="M289" s="315"/>
      <c r="N289" s="316"/>
      <c r="O289" s="316"/>
      <c r="P289" s="316"/>
      <c r="Q289" s="316"/>
      <c r="R289" s="316"/>
      <c r="S289" s="13" t="s">
        <v>86</v>
      </c>
      <c r="T289" s="229" t="s">
        <v>86</v>
      </c>
      <c r="U289" s="283"/>
      <c r="V289" s="283"/>
      <c r="W289" s="229" t="s">
        <v>86</v>
      </c>
      <c r="X289" s="315"/>
      <c r="Y289" s="6" t="s">
        <v>641</v>
      </c>
      <c r="Z289" s="349" t="s">
        <v>1905</v>
      </c>
      <c r="AA289" s="323">
        <v>45091.0</v>
      </c>
      <c r="AB289" s="18">
        <v>45261.0</v>
      </c>
      <c r="AC289" s="27" t="s">
        <v>32</v>
      </c>
      <c r="AD289" s="319">
        <f t="shared" si="1"/>
        <v>24.28571429</v>
      </c>
      <c r="AE289" s="283">
        <f t="shared" si="3"/>
        <v>0</v>
      </c>
      <c r="AF289" s="27"/>
      <c r="AG289" s="13"/>
      <c r="AH289" s="333"/>
      <c r="AI289" s="320"/>
    </row>
    <row r="290" ht="15.75" customHeight="1">
      <c r="A290" s="311">
        <v>560.0</v>
      </c>
      <c r="B290" s="12" t="s">
        <v>438</v>
      </c>
      <c r="C290" s="209"/>
      <c r="D290" s="209"/>
      <c r="E290" s="209"/>
      <c r="F290" s="314">
        <v>45146.0</v>
      </c>
      <c r="G290" s="229" t="s">
        <v>56</v>
      </c>
      <c r="H290" s="229"/>
      <c r="I290" s="229"/>
      <c r="J290" s="229"/>
      <c r="K290" s="229"/>
      <c r="L290" s="229"/>
      <c r="M290" s="315"/>
      <c r="N290" s="316"/>
      <c r="O290" s="316"/>
      <c r="P290" s="316"/>
      <c r="Q290" s="316"/>
      <c r="R290" s="316"/>
      <c r="S290" s="229" t="s">
        <v>56</v>
      </c>
      <c r="T290" s="229" t="s">
        <v>56</v>
      </c>
      <c r="U290" s="283"/>
      <c r="V290" s="283"/>
      <c r="W290" s="229" t="s">
        <v>56</v>
      </c>
      <c r="X290" s="315"/>
      <c r="Y290" s="6" t="s">
        <v>641</v>
      </c>
      <c r="Z290" s="6" t="s">
        <v>640</v>
      </c>
      <c r="AA290" s="323">
        <v>45096.0</v>
      </c>
      <c r="AB290" s="18">
        <v>45142.0</v>
      </c>
      <c r="AC290" s="27" t="s">
        <v>59</v>
      </c>
      <c r="AD290" s="319"/>
      <c r="AE290" s="283"/>
      <c r="AF290" s="27"/>
      <c r="AG290" s="13"/>
      <c r="AH290" s="333"/>
      <c r="AI290" s="320"/>
    </row>
    <row r="291" ht="15.75" customHeight="1">
      <c r="A291" s="311">
        <v>561.0</v>
      </c>
      <c r="B291" s="12" t="s">
        <v>590</v>
      </c>
      <c r="C291" s="209"/>
      <c r="D291" s="209"/>
      <c r="E291" s="209"/>
      <c r="F291" s="314">
        <v>45145.0</v>
      </c>
      <c r="G291" s="229" t="s">
        <v>56</v>
      </c>
      <c r="H291" s="229"/>
      <c r="I291" s="229"/>
      <c r="J291" s="229"/>
      <c r="K291" s="229"/>
      <c r="L291" s="229"/>
      <c r="M291" s="315"/>
      <c r="N291" s="316"/>
      <c r="O291" s="316"/>
      <c r="P291" s="316"/>
      <c r="Q291" s="316"/>
      <c r="R291" s="316"/>
      <c r="S291" s="229" t="s">
        <v>56</v>
      </c>
      <c r="T291" s="229" t="s">
        <v>56</v>
      </c>
      <c r="U291" s="283"/>
      <c r="V291" s="283"/>
      <c r="W291" s="229" t="s">
        <v>56</v>
      </c>
      <c r="X291" s="315"/>
      <c r="Y291" s="6" t="s">
        <v>641</v>
      </c>
      <c r="Z291" s="6" t="s">
        <v>643</v>
      </c>
      <c r="AA291" s="323">
        <v>45096.0</v>
      </c>
      <c r="AB291" s="18">
        <v>45142.0</v>
      </c>
      <c r="AC291" s="27" t="s">
        <v>59</v>
      </c>
      <c r="AD291" s="319"/>
      <c r="AE291" s="283"/>
      <c r="AF291" s="27"/>
      <c r="AG291" s="13"/>
      <c r="AH291" s="333"/>
      <c r="AI291" s="320"/>
    </row>
    <row r="292" ht="30.0" customHeight="1">
      <c r="A292" s="311">
        <v>562.0</v>
      </c>
      <c r="B292" s="12" t="s">
        <v>591</v>
      </c>
      <c r="C292" s="209"/>
      <c r="D292" s="209"/>
      <c r="E292" s="209"/>
      <c r="F292" s="314">
        <v>45142.0</v>
      </c>
      <c r="G292" s="229" t="s">
        <v>56</v>
      </c>
      <c r="H292" s="229"/>
      <c r="I292" s="229"/>
      <c r="J292" s="229"/>
      <c r="K292" s="229"/>
      <c r="L292" s="229"/>
      <c r="M292" s="315"/>
      <c r="N292" s="316"/>
      <c r="O292" s="316"/>
      <c r="P292" s="316"/>
      <c r="Q292" s="316"/>
      <c r="R292" s="316"/>
      <c r="S292" s="229" t="s">
        <v>56</v>
      </c>
      <c r="T292" s="229" t="s">
        <v>56</v>
      </c>
      <c r="U292" s="283"/>
      <c r="V292" s="283"/>
      <c r="W292" s="229" t="s">
        <v>56</v>
      </c>
      <c r="X292" s="315"/>
      <c r="Y292" s="6" t="s">
        <v>641</v>
      </c>
      <c r="Z292" s="6" t="s">
        <v>647</v>
      </c>
      <c r="AA292" s="323">
        <v>45098.0</v>
      </c>
      <c r="AB292" s="18">
        <v>45145.0</v>
      </c>
      <c r="AC292" s="27" t="s">
        <v>59</v>
      </c>
      <c r="AD292" s="319"/>
      <c r="AE292" s="283"/>
      <c r="AF292" s="27"/>
      <c r="AG292" s="13"/>
      <c r="AH292" s="333"/>
      <c r="AI292" s="320"/>
    </row>
    <row r="293" ht="30.0" customHeight="1">
      <c r="A293" s="311">
        <v>563.0</v>
      </c>
      <c r="B293" s="12" t="s">
        <v>594</v>
      </c>
      <c r="C293" s="209"/>
      <c r="D293" s="209"/>
      <c r="E293" s="209"/>
      <c r="F293" s="314">
        <v>45152.0</v>
      </c>
      <c r="G293" s="229" t="s">
        <v>56</v>
      </c>
      <c r="H293" s="229"/>
      <c r="I293" s="229"/>
      <c r="J293" s="229"/>
      <c r="K293" s="229"/>
      <c r="L293" s="229"/>
      <c r="M293" s="315"/>
      <c r="N293" s="316"/>
      <c r="O293" s="316"/>
      <c r="P293" s="316"/>
      <c r="Q293" s="316"/>
      <c r="R293" s="316"/>
      <c r="S293" s="229" t="s">
        <v>56</v>
      </c>
      <c r="T293" s="229" t="s">
        <v>56</v>
      </c>
      <c r="U293" s="283"/>
      <c r="V293" s="283"/>
      <c r="W293" s="229" t="s">
        <v>56</v>
      </c>
      <c r="X293" s="315"/>
      <c r="Y293" s="6" t="s">
        <v>641</v>
      </c>
      <c r="Z293" s="6" t="s">
        <v>649</v>
      </c>
      <c r="AA293" s="323">
        <v>45098.0</v>
      </c>
      <c r="AB293" s="18">
        <v>45145.0</v>
      </c>
      <c r="AC293" s="27" t="s">
        <v>59</v>
      </c>
      <c r="AD293" s="319"/>
      <c r="AE293" s="283"/>
      <c r="AF293" s="27"/>
      <c r="AG293" s="13"/>
      <c r="AH293" s="333"/>
      <c r="AI293" s="320"/>
    </row>
    <row r="294" ht="30.0" customHeight="1">
      <c r="A294" s="311">
        <v>564.0</v>
      </c>
      <c r="B294" s="12" t="s">
        <v>564</v>
      </c>
      <c r="C294" s="209"/>
      <c r="D294" s="209"/>
      <c r="E294" s="209"/>
      <c r="F294" s="314"/>
      <c r="G294" s="229" t="s">
        <v>78</v>
      </c>
      <c r="H294" s="229"/>
      <c r="I294" s="229"/>
      <c r="J294" s="229"/>
      <c r="K294" s="229"/>
      <c r="L294" s="229"/>
      <c r="M294" s="315"/>
      <c r="N294" s="316"/>
      <c r="O294" s="316"/>
      <c r="P294" s="316"/>
      <c r="Q294" s="316"/>
      <c r="R294" s="316"/>
      <c r="S294" s="229" t="s">
        <v>86</v>
      </c>
      <c r="T294" s="229" t="s">
        <v>86</v>
      </c>
      <c r="U294" s="283"/>
      <c r="V294" s="283"/>
      <c r="W294" s="229" t="s">
        <v>56</v>
      </c>
      <c r="X294" s="315"/>
      <c r="Y294" s="6" t="s">
        <v>641</v>
      </c>
      <c r="Z294" s="6" t="s">
        <v>651</v>
      </c>
      <c r="AA294" s="323">
        <v>45101.0</v>
      </c>
      <c r="AB294" s="18">
        <v>45114.0</v>
      </c>
      <c r="AC294" s="27" t="s">
        <v>32</v>
      </c>
      <c r="AD294" s="319"/>
      <c r="AE294" s="283"/>
      <c r="AF294" s="27"/>
      <c r="AG294" s="13"/>
      <c r="AH294" s="333"/>
      <c r="AI294" s="320"/>
    </row>
    <row r="295" ht="30.0" customHeight="1">
      <c r="A295" s="311">
        <v>565.0</v>
      </c>
      <c r="B295" s="12" t="s">
        <v>595</v>
      </c>
      <c r="C295" s="209"/>
      <c r="D295" s="209"/>
      <c r="E295" s="209"/>
      <c r="F295" s="314">
        <v>45120.0</v>
      </c>
      <c r="G295" s="229" t="s">
        <v>78</v>
      </c>
      <c r="H295" s="229"/>
      <c r="I295" s="229"/>
      <c r="J295" s="229"/>
      <c r="K295" s="229"/>
      <c r="L295" s="229"/>
      <c r="M295" s="315"/>
      <c r="N295" s="316"/>
      <c r="O295" s="316"/>
      <c r="P295" s="316"/>
      <c r="Q295" s="316"/>
      <c r="R295" s="316"/>
      <c r="S295" s="229" t="s">
        <v>86</v>
      </c>
      <c r="T295" s="229" t="s">
        <v>86</v>
      </c>
      <c r="U295" s="283"/>
      <c r="V295" s="283"/>
      <c r="W295" s="229" t="s">
        <v>56</v>
      </c>
      <c r="X295" s="315"/>
      <c r="Y295" s="6" t="s">
        <v>641</v>
      </c>
      <c r="Z295" s="6" t="s">
        <v>654</v>
      </c>
      <c r="AA295" s="323">
        <v>45101.0</v>
      </c>
      <c r="AB295" s="18">
        <v>45107.0</v>
      </c>
      <c r="AC295" s="27" t="s">
        <v>59</v>
      </c>
      <c r="AD295" s="319"/>
      <c r="AE295" s="283"/>
      <c r="AF295" s="27"/>
      <c r="AG295" s="13"/>
      <c r="AH295" s="333"/>
      <c r="AI295" s="320"/>
    </row>
    <row r="296" ht="15.75" customHeight="1">
      <c r="A296" s="311">
        <v>566.0</v>
      </c>
      <c r="B296" s="12" t="s">
        <v>237</v>
      </c>
      <c r="C296" s="209"/>
      <c r="D296" s="209"/>
      <c r="E296" s="209"/>
      <c r="F296" s="314">
        <v>45201.0</v>
      </c>
      <c r="G296" s="229" t="s">
        <v>56</v>
      </c>
      <c r="H296" s="229"/>
      <c r="I296" s="229"/>
      <c r="J296" s="229"/>
      <c r="K296" s="229"/>
      <c r="L296" s="229"/>
      <c r="M296" s="315"/>
      <c r="N296" s="316"/>
      <c r="O296" s="316"/>
      <c r="P296" s="316"/>
      <c r="Q296" s="316"/>
      <c r="R296" s="316"/>
      <c r="S296" s="229" t="s">
        <v>56</v>
      </c>
      <c r="T296" s="229" t="s">
        <v>56</v>
      </c>
      <c r="U296" s="283"/>
      <c r="V296" s="283"/>
      <c r="W296" s="229" t="s">
        <v>56</v>
      </c>
      <c r="X296" s="315"/>
      <c r="Y296" s="6" t="s">
        <v>641</v>
      </c>
      <c r="Z296" s="6" t="s">
        <v>656</v>
      </c>
      <c r="AA296" s="323">
        <v>45103.0</v>
      </c>
      <c r="AB296" s="18">
        <v>45163.0</v>
      </c>
      <c r="AC296" s="27" t="s">
        <v>59</v>
      </c>
      <c r="AD296" s="319"/>
      <c r="AE296" s="283"/>
      <c r="AF296" s="27"/>
      <c r="AG296" s="13"/>
      <c r="AH296" s="333"/>
      <c r="AI296" s="320"/>
    </row>
    <row r="297" ht="15.75" customHeight="1">
      <c r="A297" s="311">
        <v>567.0</v>
      </c>
      <c r="B297" s="12" t="s">
        <v>569</v>
      </c>
      <c r="C297" s="209"/>
      <c r="D297" s="209"/>
      <c r="E297" s="209"/>
      <c r="F297" s="314"/>
      <c r="G297" s="229" t="s">
        <v>28</v>
      </c>
      <c r="H297" s="229"/>
      <c r="I297" s="229"/>
      <c r="J297" s="229"/>
      <c r="K297" s="229"/>
      <c r="L297" s="229"/>
      <c r="M297" s="315"/>
      <c r="N297" s="316"/>
      <c r="O297" s="316"/>
      <c r="P297" s="316"/>
      <c r="Q297" s="316"/>
      <c r="R297" s="316"/>
      <c r="S297" s="229" t="s">
        <v>30</v>
      </c>
      <c r="T297" s="229" t="s">
        <v>30</v>
      </c>
      <c r="U297" s="283"/>
      <c r="V297" s="283"/>
      <c r="W297" s="229" t="s">
        <v>28</v>
      </c>
      <c r="X297" s="315"/>
      <c r="Y297" s="6" t="s">
        <v>641</v>
      </c>
      <c r="Z297" s="6" t="s">
        <v>658</v>
      </c>
      <c r="AA297" s="323">
        <v>45103.0</v>
      </c>
      <c r="AB297" s="18">
        <v>45150.0</v>
      </c>
      <c r="AC297" s="27" t="s">
        <v>59</v>
      </c>
      <c r="AD297" s="319"/>
      <c r="AE297" s="283"/>
      <c r="AF297" s="27"/>
      <c r="AG297" s="13"/>
      <c r="AH297" s="333"/>
      <c r="AI297" s="320"/>
    </row>
    <row r="298" ht="15.75" customHeight="1">
      <c r="A298" s="311">
        <v>568.0</v>
      </c>
      <c r="B298" s="12" t="s">
        <v>596</v>
      </c>
      <c r="C298" s="209"/>
      <c r="D298" s="209"/>
      <c r="E298" s="209"/>
      <c r="F298" s="314">
        <v>45229.0</v>
      </c>
      <c r="G298" s="229" t="s">
        <v>56</v>
      </c>
      <c r="H298" s="229"/>
      <c r="I298" s="229"/>
      <c r="J298" s="229"/>
      <c r="K298" s="229"/>
      <c r="L298" s="229"/>
      <c r="M298" s="315"/>
      <c r="N298" s="316"/>
      <c r="O298" s="316"/>
      <c r="P298" s="316"/>
      <c r="Q298" s="316"/>
      <c r="R298" s="316"/>
      <c r="S298" s="229" t="s">
        <v>56</v>
      </c>
      <c r="T298" s="229" t="s">
        <v>56</v>
      </c>
      <c r="U298" s="283"/>
      <c r="V298" s="283"/>
      <c r="W298" s="229" t="s">
        <v>56</v>
      </c>
      <c r="X298" s="315"/>
      <c r="Y298" s="6" t="s">
        <v>641</v>
      </c>
      <c r="Z298" s="6" t="s">
        <v>660</v>
      </c>
      <c r="AA298" s="323">
        <v>45103.0</v>
      </c>
      <c r="AB298" s="18">
        <v>45149.0</v>
      </c>
      <c r="AC298" s="27" t="s">
        <v>59</v>
      </c>
      <c r="AD298" s="319"/>
      <c r="AE298" s="283"/>
      <c r="AF298" s="27"/>
      <c r="AG298" s="13"/>
      <c r="AH298" s="333"/>
      <c r="AI298" s="320"/>
    </row>
    <row r="299" ht="15.75" customHeight="1">
      <c r="A299" s="311">
        <v>569.0</v>
      </c>
      <c r="B299" s="12" t="s">
        <v>457</v>
      </c>
      <c r="C299" s="209"/>
      <c r="D299" s="209"/>
      <c r="E299" s="209"/>
      <c r="F299" s="314">
        <v>45148.0</v>
      </c>
      <c r="G299" s="229" t="s">
        <v>28</v>
      </c>
      <c r="H299" s="229"/>
      <c r="I299" s="229"/>
      <c r="J299" s="229"/>
      <c r="K299" s="229"/>
      <c r="L299" s="229"/>
      <c r="M299" s="315"/>
      <c r="N299" s="316"/>
      <c r="O299" s="316"/>
      <c r="P299" s="316"/>
      <c r="Q299" s="316"/>
      <c r="R299" s="316"/>
      <c r="S299" s="229" t="s">
        <v>30</v>
      </c>
      <c r="T299" s="229" t="s">
        <v>30</v>
      </c>
      <c r="U299" s="283"/>
      <c r="V299" s="283"/>
      <c r="W299" s="229" t="s">
        <v>56</v>
      </c>
      <c r="X299" s="315"/>
      <c r="Y299" s="6" t="s">
        <v>641</v>
      </c>
      <c r="Z299" s="6" t="s">
        <v>662</v>
      </c>
      <c r="AA299" s="323">
        <v>45103.0</v>
      </c>
      <c r="AB299" s="18">
        <v>45114.0</v>
      </c>
      <c r="AC299" s="27" t="s">
        <v>59</v>
      </c>
      <c r="AD299" s="319"/>
      <c r="AE299" s="283"/>
      <c r="AF299" s="27"/>
      <c r="AG299" s="13"/>
      <c r="AH299" s="333"/>
      <c r="AI299" s="320"/>
    </row>
    <row r="300" ht="15.75" customHeight="1">
      <c r="A300" s="311">
        <v>570.0</v>
      </c>
      <c r="B300" s="12" t="s">
        <v>597</v>
      </c>
      <c r="C300" s="209"/>
      <c r="D300" s="209"/>
      <c r="E300" s="209"/>
      <c r="F300" s="314">
        <v>45160.0</v>
      </c>
      <c r="G300" s="229" t="s">
        <v>56</v>
      </c>
      <c r="H300" s="229"/>
      <c r="I300" s="229"/>
      <c r="J300" s="229"/>
      <c r="K300" s="229"/>
      <c r="L300" s="229"/>
      <c r="M300" s="315"/>
      <c r="N300" s="316"/>
      <c r="O300" s="316"/>
      <c r="P300" s="316"/>
      <c r="Q300" s="316"/>
      <c r="R300" s="316"/>
      <c r="S300" s="229" t="s">
        <v>30</v>
      </c>
      <c r="T300" s="229" t="s">
        <v>30</v>
      </c>
      <c r="U300" s="283"/>
      <c r="V300" s="283"/>
      <c r="W300" s="229" t="s">
        <v>28</v>
      </c>
      <c r="X300" s="315"/>
      <c r="Y300" s="6" t="s">
        <v>641</v>
      </c>
      <c r="Z300" s="6" t="s">
        <v>664</v>
      </c>
      <c r="AA300" s="323">
        <v>45104.0</v>
      </c>
      <c r="AB300" s="18">
        <v>45153.0</v>
      </c>
      <c r="AC300" s="27" t="s">
        <v>59</v>
      </c>
      <c r="AD300" s="319"/>
      <c r="AE300" s="283"/>
      <c r="AF300" s="27"/>
      <c r="AG300" s="13"/>
      <c r="AH300" s="333"/>
      <c r="AI300" s="320"/>
    </row>
    <row r="301" ht="30.0" customHeight="1">
      <c r="A301" s="311">
        <v>571.0</v>
      </c>
      <c r="B301" s="12" t="s">
        <v>386</v>
      </c>
      <c r="C301" s="209"/>
      <c r="D301" s="209"/>
      <c r="E301" s="209"/>
      <c r="F301" s="314">
        <v>45119.0</v>
      </c>
      <c r="G301" s="229" t="s">
        <v>56</v>
      </c>
      <c r="H301" s="229"/>
      <c r="I301" s="229"/>
      <c r="J301" s="229"/>
      <c r="K301" s="229"/>
      <c r="L301" s="229"/>
      <c r="M301" s="315"/>
      <c r="N301" s="316"/>
      <c r="O301" s="316"/>
      <c r="P301" s="316"/>
      <c r="Q301" s="316"/>
      <c r="R301" s="316"/>
      <c r="S301" s="229" t="s">
        <v>56</v>
      </c>
      <c r="T301" s="229" t="s">
        <v>56</v>
      </c>
      <c r="U301" s="283"/>
      <c r="V301" s="283"/>
      <c r="W301" s="229"/>
      <c r="X301" s="315"/>
      <c r="Y301" s="6" t="s">
        <v>641</v>
      </c>
      <c r="Z301" s="6" t="s">
        <v>665</v>
      </c>
      <c r="AA301" s="323">
        <v>45105.0</v>
      </c>
      <c r="AB301" s="18">
        <v>45121.0</v>
      </c>
      <c r="AC301" s="27" t="s">
        <v>59</v>
      </c>
      <c r="AD301" s="319"/>
      <c r="AE301" s="283"/>
      <c r="AF301" s="27"/>
      <c r="AG301" s="13"/>
      <c r="AH301" s="333"/>
      <c r="AI301" s="320"/>
    </row>
    <row r="302" ht="30.0" customHeight="1">
      <c r="A302" s="311">
        <v>572.0</v>
      </c>
      <c r="B302" s="12" t="s">
        <v>598</v>
      </c>
      <c r="C302" s="209"/>
      <c r="D302" s="209"/>
      <c r="E302" s="209"/>
      <c r="F302" s="314">
        <v>45161.0</v>
      </c>
      <c r="G302" s="229" t="s">
        <v>56</v>
      </c>
      <c r="H302" s="229"/>
      <c r="I302" s="229"/>
      <c r="J302" s="229"/>
      <c r="K302" s="229"/>
      <c r="L302" s="229"/>
      <c r="M302" s="315"/>
      <c r="N302" s="316"/>
      <c r="O302" s="316"/>
      <c r="P302" s="316"/>
      <c r="Q302" s="316"/>
      <c r="R302" s="316"/>
      <c r="S302" s="229" t="s">
        <v>56</v>
      </c>
      <c r="T302" s="229" t="s">
        <v>56</v>
      </c>
      <c r="U302" s="283"/>
      <c r="V302" s="283"/>
      <c r="W302" s="229" t="s">
        <v>56</v>
      </c>
      <c r="X302" s="315"/>
      <c r="Y302" s="6" t="s">
        <v>641</v>
      </c>
      <c r="Z302" s="6" t="s">
        <v>667</v>
      </c>
      <c r="AA302" s="323">
        <v>45105.0</v>
      </c>
      <c r="AB302" s="18">
        <v>45156.0</v>
      </c>
      <c r="AC302" s="27" t="s">
        <v>59</v>
      </c>
      <c r="AD302" s="319"/>
      <c r="AE302" s="283"/>
      <c r="AF302" s="27"/>
      <c r="AG302" s="13"/>
      <c r="AH302" s="333"/>
      <c r="AI302" s="320"/>
    </row>
    <row r="303" ht="30.0" customHeight="1">
      <c r="A303" s="325">
        <v>573.0</v>
      </c>
      <c r="B303" s="12" t="s">
        <v>599</v>
      </c>
      <c r="C303" s="209"/>
      <c r="D303" s="209"/>
      <c r="E303" s="209"/>
      <c r="F303" s="316">
        <v>45455.0</v>
      </c>
      <c r="G303" s="229" t="s">
        <v>56</v>
      </c>
      <c r="H303" s="229"/>
      <c r="I303" s="229"/>
      <c r="J303" s="229"/>
      <c r="K303" s="410" t="s">
        <v>600</v>
      </c>
      <c r="L303" s="411" t="s">
        <v>600</v>
      </c>
      <c r="M303" s="315">
        <v>20.0</v>
      </c>
      <c r="N303" s="316"/>
      <c r="O303" s="316"/>
      <c r="P303" s="316"/>
      <c r="Q303" s="316"/>
      <c r="R303" s="316"/>
      <c r="S303" s="229" t="s">
        <v>56</v>
      </c>
      <c r="T303" s="229" t="s">
        <v>56</v>
      </c>
      <c r="U303" s="283" t="s">
        <v>2767</v>
      </c>
      <c r="V303" s="315">
        <v>25.0</v>
      </c>
      <c r="W303" s="229" t="s">
        <v>56</v>
      </c>
      <c r="X303" s="315">
        <v>5.0</v>
      </c>
      <c r="Y303" s="6" t="s">
        <v>641</v>
      </c>
      <c r="Z303" s="6" t="s">
        <v>671</v>
      </c>
      <c r="AA303" s="323">
        <v>45106.0</v>
      </c>
      <c r="AB303" s="18">
        <v>45458.0</v>
      </c>
      <c r="AC303" s="27" t="s">
        <v>59</v>
      </c>
      <c r="AD303" s="319"/>
      <c r="AE303" s="283"/>
      <c r="AF303" s="27"/>
      <c r="AG303" s="13"/>
      <c r="AH303" s="333"/>
      <c r="AI303" s="320"/>
    </row>
    <row r="304" ht="30.0" customHeight="1">
      <c r="A304" s="311">
        <v>574.0</v>
      </c>
      <c r="B304" s="12" t="s">
        <v>484</v>
      </c>
      <c r="C304" s="209"/>
      <c r="D304" s="209"/>
      <c r="E304" s="209"/>
      <c r="F304" s="314">
        <v>45113.0</v>
      </c>
      <c r="G304" s="229" t="s">
        <v>56</v>
      </c>
      <c r="H304" s="229"/>
      <c r="I304" s="229"/>
      <c r="J304" s="229"/>
      <c r="K304" s="229"/>
      <c r="L304" s="229"/>
      <c r="M304" s="315"/>
      <c r="N304" s="316"/>
      <c r="O304" s="316"/>
      <c r="P304" s="316"/>
      <c r="Q304" s="316"/>
      <c r="R304" s="316"/>
      <c r="S304" s="229" t="s">
        <v>56</v>
      </c>
      <c r="T304" s="229" t="s">
        <v>56</v>
      </c>
      <c r="U304" s="283"/>
      <c r="V304" s="283"/>
      <c r="W304" s="229" t="s">
        <v>56</v>
      </c>
      <c r="X304" s="315"/>
      <c r="Y304" s="6" t="s">
        <v>641</v>
      </c>
      <c r="Z304" s="6" t="s">
        <v>673</v>
      </c>
      <c r="AA304" s="323">
        <v>45106.0</v>
      </c>
      <c r="AB304" s="18">
        <v>45106.0</v>
      </c>
      <c r="AC304" s="27" t="s">
        <v>79</v>
      </c>
      <c r="AD304" s="319"/>
      <c r="AE304" s="283"/>
      <c r="AF304" s="27"/>
      <c r="AG304" s="13"/>
      <c r="AH304" s="333"/>
      <c r="AI304" s="320"/>
    </row>
    <row r="305" ht="30.0" customHeight="1">
      <c r="A305" s="311">
        <v>575.0</v>
      </c>
      <c r="B305" s="12" t="s">
        <v>601</v>
      </c>
      <c r="C305" s="209"/>
      <c r="D305" s="209"/>
      <c r="E305" s="209"/>
      <c r="F305" s="314"/>
      <c r="G305" s="229" t="s">
        <v>56</v>
      </c>
      <c r="H305" s="229"/>
      <c r="I305" s="229"/>
      <c r="J305" s="229"/>
      <c r="K305" s="229"/>
      <c r="L305" s="229"/>
      <c r="M305" s="315"/>
      <c r="N305" s="316"/>
      <c r="O305" s="316"/>
      <c r="P305" s="316"/>
      <c r="Q305" s="316"/>
      <c r="R305" s="316"/>
      <c r="S305" s="229" t="s">
        <v>86</v>
      </c>
      <c r="T305" s="229" t="s">
        <v>86</v>
      </c>
      <c r="U305" s="283"/>
      <c r="V305" s="283"/>
      <c r="W305" s="229" t="s">
        <v>86</v>
      </c>
      <c r="X305" s="315"/>
      <c r="Y305" s="6" t="s">
        <v>641</v>
      </c>
      <c r="Z305" s="6" t="s">
        <v>675</v>
      </c>
      <c r="AA305" s="323">
        <v>45107.0</v>
      </c>
      <c r="AB305" s="18">
        <v>45128.0</v>
      </c>
      <c r="AC305" s="27" t="s">
        <v>59</v>
      </c>
      <c r="AD305" s="319"/>
      <c r="AE305" s="283"/>
      <c r="AF305" s="27"/>
      <c r="AG305" s="13"/>
      <c r="AH305" s="333"/>
      <c r="AI305" s="320"/>
    </row>
    <row r="306" ht="30.0" customHeight="1">
      <c r="A306" s="311">
        <v>576.0</v>
      </c>
      <c r="B306" s="12" t="s">
        <v>602</v>
      </c>
      <c r="C306" s="209"/>
      <c r="D306" s="209"/>
      <c r="E306" s="209"/>
      <c r="F306" s="314">
        <v>45154.0</v>
      </c>
      <c r="G306" s="229" t="s">
        <v>56</v>
      </c>
      <c r="H306" s="229"/>
      <c r="I306" s="229"/>
      <c r="J306" s="229"/>
      <c r="K306" s="229"/>
      <c r="L306" s="229"/>
      <c r="M306" s="315"/>
      <c r="N306" s="316"/>
      <c r="O306" s="316"/>
      <c r="P306" s="316"/>
      <c r="Q306" s="316"/>
      <c r="R306" s="316"/>
      <c r="S306" s="229" t="s">
        <v>56</v>
      </c>
      <c r="T306" s="229" t="s">
        <v>56</v>
      </c>
      <c r="U306" s="283"/>
      <c r="V306" s="283"/>
      <c r="W306" s="229" t="s">
        <v>56</v>
      </c>
      <c r="X306" s="315"/>
      <c r="Y306" s="6" t="s">
        <v>641</v>
      </c>
      <c r="Z306" s="6" t="s">
        <v>678</v>
      </c>
      <c r="AA306" s="323">
        <v>45108.0</v>
      </c>
      <c r="AB306" s="18">
        <v>45149.0</v>
      </c>
      <c r="AC306" s="27" t="s">
        <v>59</v>
      </c>
      <c r="AD306" s="319"/>
      <c r="AE306" s="283"/>
      <c r="AF306" s="27"/>
      <c r="AG306" s="13"/>
      <c r="AH306" s="333"/>
      <c r="AI306" s="320"/>
    </row>
    <row r="307" ht="30.0" customHeight="1">
      <c r="A307" s="311">
        <v>577.0</v>
      </c>
      <c r="B307" s="12" t="s">
        <v>604</v>
      </c>
      <c r="C307" s="209"/>
      <c r="D307" s="209"/>
      <c r="E307" s="209"/>
      <c r="F307" s="314">
        <v>45140.0</v>
      </c>
      <c r="G307" s="229" t="s">
        <v>56</v>
      </c>
      <c r="H307" s="229"/>
      <c r="I307" s="229"/>
      <c r="J307" s="229"/>
      <c r="K307" s="229"/>
      <c r="L307" s="229"/>
      <c r="M307" s="315"/>
      <c r="N307" s="316"/>
      <c r="O307" s="316"/>
      <c r="P307" s="316"/>
      <c r="Q307" s="316"/>
      <c r="R307" s="316"/>
      <c r="S307" s="229" t="s">
        <v>56</v>
      </c>
      <c r="T307" s="229" t="s">
        <v>56</v>
      </c>
      <c r="U307" s="283"/>
      <c r="V307" s="283"/>
      <c r="W307" s="229" t="s">
        <v>28</v>
      </c>
      <c r="X307" s="315"/>
      <c r="Y307" s="6" t="s">
        <v>641</v>
      </c>
      <c r="Z307" s="6" t="s">
        <v>681</v>
      </c>
      <c r="AA307" s="323">
        <v>45108.0</v>
      </c>
      <c r="AB307" s="18">
        <v>45138.0</v>
      </c>
      <c r="AC307" s="27" t="s">
        <v>59</v>
      </c>
      <c r="AD307" s="319"/>
      <c r="AE307" s="283"/>
      <c r="AF307" s="27"/>
      <c r="AG307" s="13"/>
      <c r="AH307" s="333"/>
      <c r="AI307" s="320"/>
    </row>
    <row r="308" ht="15.75" customHeight="1">
      <c r="A308" s="311">
        <v>578.0</v>
      </c>
      <c r="B308" s="12" t="s">
        <v>605</v>
      </c>
      <c r="C308" s="209"/>
      <c r="D308" s="209"/>
      <c r="E308" s="209"/>
      <c r="F308" s="314">
        <v>45141.0</v>
      </c>
      <c r="G308" s="229" t="s">
        <v>56</v>
      </c>
      <c r="H308" s="229"/>
      <c r="I308" s="229"/>
      <c r="J308" s="229"/>
      <c r="K308" s="229"/>
      <c r="L308" s="229"/>
      <c r="M308" s="315"/>
      <c r="N308" s="316"/>
      <c r="O308" s="316"/>
      <c r="P308" s="316"/>
      <c r="Q308" s="316"/>
      <c r="R308" s="316"/>
      <c r="S308" s="229" t="s">
        <v>56</v>
      </c>
      <c r="T308" s="229" t="s">
        <v>56</v>
      </c>
      <c r="U308" s="283"/>
      <c r="V308" s="283"/>
      <c r="W308" s="229" t="s">
        <v>56</v>
      </c>
      <c r="X308" s="315"/>
      <c r="Y308" s="6" t="s">
        <v>641</v>
      </c>
      <c r="Z308" s="6" t="s">
        <v>683</v>
      </c>
      <c r="AA308" s="323">
        <v>45108.0</v>
      </c>
      <c r="AB308" s="18">
        <v>45149.0</v>
      </c>
      <c r="AC308" s="27" t="s">
        <v>59</v>
      </c>
      <c r="AD308" s="319"/>
      <c r="AE308" s="283"/>
      <c r="AF308" s="27"/>
      <c r="AG308" s="13"/>
      <c r="AH308" s="333"/>
      <c r="AI308" s="320"/>
    </row>
    <row r="309" ht="15.75" customHeight="1">
      <c r="A309" s="311">
        <v>579.0</v>
      </c>
      <c r="B309" s="12" t="s">
        <v>607</v>
      </c>
      <c r="C309" s="209"/>
      <c r="D309" s="209"/>
      <c r="E309" s="209"/>
      <c r="F309" s="314">
        <v>45147.0</v>
      </c>
      <c r="G309" s="229" t="s">
        <v>56</v>
      </c>
      <c r="H309" s="229"/>
      <c r="I309" s="229"/>
      <c r="J309" s="229"/>
      <c r="K309" s="229"/>
      <c r="L309" s="229"/>
      <c r="M309" s="315"/>
      <c r="N309" s="316"/>
      <c r="O309" s="316"/>
      <c r="P309" s="316"/>
      <c r="Q309" s="316"/>
      <c r="R309" s="316"/>
      <c r="S309" s="229" t="s">
        <v>56</v>
      </c>
      <c r="T309" s="229" t="s">
        <v>56</v>
      </c>
      <c r="U309" s="283"/>
      <c r="V309" s="283"/>
      <c r="W309" s="229" t="s">
        <v>56</v>
      </c>
      <c r="X309" s="315"/>
      <c r="Y309" s="6" t="s">
        <v>641</v>
      </c>
      <c r="Z309" s="6" t="s">
        <v>685</v>
      </c>
      <c r="AA309" s="323">
        <v>45112.0</v>
      </c>
      <c r="AB309" s="18">
        <v>45149.0</v>
      </c>
      <c r="AC309" s="27" t="s">
        <v>59</v>
      </c>
      <c r="AD309" s="319"/>
      <c r="AE309" s="283"/>
      <c r="AF309" s="27"/>
      <c r="AG309" s="13"/>
      <c r="AH309" s="333"/>
      <c r="AI309" s="320"/>
    </row>
    <row r="310" ht="15.75" customHeight="1">
      <c r="A310" s="311">
        <v>580.0</v>
      </c>
      <c r="B310" s="12" t="s">
        <v>608</v>
      </c>
      <c r="C310" s="209"/>
      <c r="D310" s="209"/>
      <c r="E310" s="209"/>
      <c r="F310" s="314">
        <v>45168.0</v>
      </c>
      <c r="G310" s="229" t="s">
        <v>56</v>
      </c>
      <c r="H310" s="229"/>
      <c r="I310" s="229"/>
      <c r="J310" s="229"/>
      <c r="K310" s="229"/>
      <c r="L310" s="229"/>
      <c r="M310" s="315"/>
      <c r="N310" s="316"/>
      <c r="O310" s="316"/>
      <c r="P310" s="316"/>
      <c r="Q310" s="316"/>
      <c r="R310" s="316"/>
      <c r="S310" s="229" t="s">
        <v>56</v>
      </c>
      <c r="T310" s="229" t="s">
        <v>56</v>
      </c>
      <c r="U310" s="283"/>
      <c r="V310" s="283"/>
      <c r="W310" s="229" t="s">
        <v>56</v>
      </c>
      <c r="X310" s="315"/>
      <c r="Y310" s="6" t="s">
        <v>641</v>
      </c>
      <c r="Z310" s="6" t="s">
        <v>688</v>
      </c>
      <c r="AA310" s="323">
        <v>45112.0</v>
      </c>
      <c r="AB310" s="18">
        <v>45149.0</v>
      </c>
      <c r="AC310" s="27" t="s">
        <v>59</v>
      </c>
      <c r="AD310" s="319"/>
      <c r="AE310" s="283"/>
      <c r="AF310" s="27"/>
      <c r="AG310" s="13"/>
      <c r="AH310" s="333"/>
      <c r="AI310" s="320"/>
    </row>
    <row r="311" ht="15.75" customHeight="1">
      <c r="A311" s="311">
        <v>581.0</v>
      </c>
      <c r="B311" s="12" t="s">
        <v>609</v>
      </c>
      <c r="C311" s="209"/>
      <c r="D311" s="209"/>
      <c r="E311" s="209"/>
      <c r="F311" s="314">
        <v>45145.0</v>
      </c>
      <c r="G311" s="229" t="s">
        <v>56</v>
      </c>
      <c r="H311" s="229"/>
      <c r="I311" s="229"/>
      <c r="J311" s="229"/>
      <c r="K311" s="229"/>
      <c r="L311" s="229"/>
      <c r="M311" s="315"/>
      <c r="N311" s="316"/>
      <c r="O311" s="316"/>
      <c r="P311" s="316"/>
      <c r="Q311" s="316"/>
      <c r="R311" s="316"/>
      <c r="S311" s="229" t="s">
        <v>56</v>
      </c>
      <c r="T311" s="229" t="s">
        <v>56</v>
      </c>
      <c r="U311" s="283"/>
      <c r="V311" s="283"/>
      <c r="W311" s="229" t="s">
        <v>56</v>
      </c>
      <c r="X311" s="315"/>
      <c r="Y311" s="6" t="s">
        <v>641</v>
      </c>
      <c r="Z311" s="6" t="s">
        <v>691</v>
      </c>
      <c r="AA311" s="323">
        <v>45112.0</v>
      </c>
      <c r="AB311" s="18">
        <v>45149.0</v>
      </c>
      <c r="AC311" s="27" t="s">
        <v>59</v>
      </c>
      <c r="AD311" s="319"/>
      <c r="AE311" s="283"/>
      <c r="AF311" s="27"/>
      <c r="AG311" s="13"/>
      <c r="AH311" s="333"/>
      <c r="AI311" s="320"/>
    </row>
    <row r="312" ht="30.0" customHeight="1">
      <c r="A312" s="311">
        <v>582.0</v>
      </c>
      <c r="B312" s="12" t="s">
        <v>610</v>
      </c>
      <c r="C312" s="209"/>
      <c r="D312" s="209"/>
      <c r="E312" s="209"/>
      <c r="F312" s="314">
        <v>45184.0</v>
      </c>
      <c r="G312" s="229" t="s">
        <v>56</v>
      </c>
      <c r="H312" s="229"/>
      <c r="I312" s="229"/>
      <c r="J312" s="229"/>
      <c r="K312" s="229"/>
      <c r="L312" s="229"/>
      <c r="M312" s="315"/>
      <c r="N312" s="316"/>
      <c r="O312" s="316"/>
      <c r="P312" s="316"/>
      <c r="Q312" s="316"/>
      <c r="R312" s="316"/>
      <c r="S312" s="229" t="s">
        <v>56</v>
      </c>
      <c r="T312" s="229" t="s">
        <v>56</v>
      </c>
      <c r="U312" s="283"/>
      <c r="V312" s="283"/>
      <c r="W312" s="229" t="s">
        <v>56</v>
      </c>
      <c r="X312" s="315"/>
      <c r="Y312" s="6" t="s">
        <v>641</v>
      </c>
      <c r="Z312" s="6" t="s">
        <v>693</v>
      </c>
      <c r="AA312" s="323">
        <v>45112.0</v>
      </c>
      <c r="AB312" s="18">
        <v>45163.0</v>
      </c>
      <c r="AC312" s="27" t="s">
        <v>59</v>
      </c>
      <c r="AD312" s="319"/>
      <c r="AE312" s="283"/>
      <c r="AF312" s="27"/>
      <c r="AG312" s="13"/>
      <c r="AH312" s="333"/>
      <c r="AI312" s="320"/>
    </row>
    <row r="313" ht="15.75" customHeight="1">
      <c r="A313" s="311">
        <v>583.0</v>
      </c>
      <c r="B313" s="12" t="s">
        <v>612</v>
      </c>
      <c r="C313" s="209"/>
      <c r="D313" s="209"/>
      <c r="E313" s="209"/>
      <c r="F313" s="314">
        <v>45128.0</v>
      </c>
      <c r="G313" s="229" t="s">
        <v>56</v>
      </c>
      <c r="H313" s="229"/>
      <c r="I313" s="229"/>
      <c r="J313" s="229"/>
      <c r="K313" s="229"/>
      <c r="L313" s="229"/>
      <c r="M313" s="315"/>
      <c r="N313" s="316"/>
      <c r="O313" s="316"/>
      <c r="P313" s="316"/>
      <c r="Q313" s="316"/>
      <c r="R313" s="316"/>
      <c r="S313" s="229" t="s">
        <v>56</v>
      </c>
      <c r="T313" s="229" t="s">
        <v>56</v>
      </c>
      <c r="U313" s="283"/>
      <c r="V313" s="283"/>
      <c r="W313" s="229" t="s">
        <v>86</v>
      </c>
      <c r="X313" s="315"/>
      <c r="Y313" s="6" t="s">
        <v>641</v>
      </c>
      <c r="Z313" s="6" t="s">
        <v>696</v>
      </c>
      <c r="AA313" s="323">
        <v>45112.0</v>
      </c>
      <c r="AB313" s="18">
        <v>45121.0</v>
      </c>
      <c r="AC313" s="27" t="s">
        <v>59</v>
      </c>
      <c r="AD313" s="319"/>
      <c r="AE313" s="283"/>
      <c r="AF313" s="27"/>
      <c r="AG313" s="13"/>
      <c r="AH313" s="333"/>
      <c r="AI313" s="320"/>
    </row>
    <row r="314" ht="30.0" customHeight="1">
      <c r="A314" s="311">
        <v>584.0</v>
      </c>
      <c r="B314" s="12" t="s">
        <v>613</v>
      </c>
      <c r="C314" s="209"/>
      <c r="D314" s="209"/>
      <c r="E314" s="209"/>
      <c r="F314" s="314"/>
      <c r="G314" s="229" t="s">
        <v>78</v>
      </c>
      <c r="H314" s="229"/>
      <c r="I314" s="229"/>
      <c r="J314" s="229"/>
      <c r="K314" s="229"/>
      <c r="L314" s="229"/>
      <c r="M314" s="315"/>
      <c r="N314" s="316"/>
      <c r="O314" s="316"/>
      <c r="P314" s="316"/>
      <c r="Q314" s="316"/>
      <c r="R314" s="316"/>
      <c r="S314" s="229" t="s">
        <v>86</v>
      </c>
      <c r="T314" s="229" t="s">
        <v>86</v>
      </c>
      <c r="U314" s="283"/>
      <c r="V314" s="283"/>
      <c r="W314" s="229" t="s">
        <v>56</v>
      </c>
      <c r="X314" s="315"/>
      <c r="Y314" s="6" t="s">
        <v>641</v>
      </c>
      <c r="Z314" s="6" t="s">
        <v>698</v>
      </c>
      <c r="AA314" s="323">
        <v>45112.0</v>
      </c>
      <c r="AB314" s="18">
        <v>45114.0</v>
      </c>
      <c r="AC314" s="27" t="s">
        <v>59</v>
      </c>
      <c r="AD314" s="319"/>
      <c r="AE314" s="283"/>
      <c r="AF314" s="27"/>
      <c r="AG314" s="13"/>
      <c r="AH314" s="333"/>
      <c r="AI314" s="320"/>
    </row>
    <row r="315" ht="15.75" customHeight="1">
      <c r="A315" s="311">
        <v>585.0</v>
      </c>
      <c r="B315" s="12" t="s">
        <v>573</v>
      </c>
      <c r="C315" s="209"/>
      <c r="D315" s="209"/>
      <c r="E315" s="209"/>
      <c r="F315" s="314">
        <v>45124.0</v>
      </c>
      <c r="G315" s="229" t="s">
        <v>56</v>
      </c>
      <c r="H315" s="229"/>
      <c r="I315" s="229"/>
      <c r="J315" s="229"/>
      <c r="K315" s="229"/>
      <c r="L315" s="229"/>
      <c r="M315" s="315"/>
      <c r="N315" s="316"/>
      <c r="O315" s="316"/>
      <c r="P315" s="316"/>
      <c r="Q315" s="316"/>
      <c r="R315" s="316"/>
      <c r="S315" s="229" t="s">
        <v>56</v>
      </c>
      <c r="T315" s="229" t="s">
        <v>699</v>
      </c>
      <c r="U315" s="283"/>
      <c r="V315" s="283"/>
      <c r="W315" s="229" t="s">
        <v>699</v>
      </c>
      <c r="X315" s="315"/>
      <c r="Y315" s="6" t="s">
        <v>641</v>
      </c>
      <c r="Z315" s="6" t="s">
        <v>700</v>
      </c>
      <c r="AA315" s="323">
        <v>45120.0</v>
      </c>
      <c r="AB315" s="18">
        <v>45124.0</v>
      </c>
      <c r="AC315" s="27" t="s">
        <v>59</v>
      </c>
      <c r="AD315" s="319"/>
      <c r="AE315" s="283"/>
      <c r="AF315" s="27"/>
      <c r="AG315" s="13"/>
      <c r="AH315" s="333"/>
      <c r="AI315" s="320"/>
    </row>
    <row r="316" ht="15.75" customHeight="1">
      <c r="A316" s="311">
        <v>586.0</v>
      </c>
      <c r="B316" s="12" t="s">
        <v>614</v>
      </c>
      <c r="C316" s="209"/>
      <c r="D316" s="209"/>
      <c r="E316" s="209"/>
      <c r="F316" s="314"/>
      <c r="G316" s="229" t="s">
        <v>56</v>
      </c>
      <c r="H316" s="229"/>
      <c r="I316" s="229"/>
      <c r="J316" s="229"/>
      <c r="K316" s="229"/>
      <c r="L316" s="229"/>
      <c r="M316" s="315"/>
      <c r="N316" s="316"/>
      <c r="O316" s="316"/>
      <c r="P316" s="316"/>
      <c r="Q316" s="316"/>
      <c r="R316" s="316"/>
      <c r="S316" s="229" t="s">
        <v>30</v>
      </c>
      <c r="T316" s="229" t="s">
        <v>30</v>
      </c>
      <c r="U316" s="283"/>
      <c r="V316" s="283"/>
      <c r="W316" s="229" t="s">
        <v>28</v>
      </c>
      <c r="X316" s="315"/>
      <c r="Y316" s="6" t="s">
        <v>641</v>
      </c>
      <c r="Z316" s="6" t="s">
        <v>702</v>
      </c>
      <c r="AA316" s="323">
        <v>45121.0</v>
      </c>
      <c r="AB316" s="18">
        <v>45177.0</v>
      </c>
      <c r="AC316" s="27" t="s">
        <v>32</v>
      </c>
      <c r="AD316" s="319"/>
      <c r="AE316" s="283"/>
      <c r="AF316" s="27"/>
      <c r="AG316" s="13"/>
      <c r="AH316" s="333"/>
      <c r="AI316" s="320"/>
    </row>
    <row r="317" ht="15.75" customHeight="1">
      <c r="A317" s="311">
        <v>587.0</v>
      </c>
      <c r="B317" s="12" t="s">
        <v>595</v>
      </c>
      <c r="C317" s="209"/>
      <c r="D317" s="209"/>
      <c r="E317" s="209"/>
      <c r="F317" s="314">
        <v>45138.0</v>
      </c>
      <c r="G317" s="229" t="s">
        <v>28</v>
      </c>
      <c r="H317" s="229"/>
      <c r="I317" s="229"/>
      <c r="J317" s="229"/>
      <c r="K317" s="229"/>
      <c r="L317" s="229"/>
      <c r="M317" s="315"/>
      <c r="N317" s="316"/>
      <c r="O317" s="316"/>
      <c r="P317" s="316"/>
      <c r="Q317" s="316"/>
      <c r="R317" s="316"/>
      <c r="S317" s="229" t="s">
        <v>30</v>
      </c>
      <c r="T317" s="229" t="s">
        <v>30</v>
      </c>
      <c r="U317" s="283"/>
      <c r="V317" s="283"/>
      <c r="W317" s="229" t="s">
        <v>56</v>
      </c>
      <c r="X317" s="315"/>
      <c r="Y317" s="6" t="s">
        <v>641</v>
      </c>
      <c r="Z317" s="6" t="s">
        <v>654</v>
      </c>
      <c r="AA317" s="323">
        <v>45121.0</v>
      </c>
      <c r="AB317" s="18">
        <v>45128.0</v>
      </c>
      <c r="AC317" s="27" t="s">
        <v>59</v>
      </c>
      <c r="AD317" s="319"/>
      <c r="AE317" s="283"/>
      <c r="AF317" s="27"/>
      <c r="AG317" s="13"/>
      <c r="AH317" s="333"/>
      <c r="AI317" s="320"/>
    </row>
    <row r="318" ht="15.75" customHeight="1">
      <c r="A318" s="311">
        <v>588.0</v>
      </c>
      <c r="B318" s="12" t="s">
        <v>534</v>
      </c>
      <c r="C318" s="209"/>
      <c r="D318" s="209"/>
      <c r="E318" s="209"/>
      <c r="F318" s="314">
        <v>45170.0</v>
      </c>
      <c r="G318" s="229" t="s">
        <v>56</v>
      </c>
      <c r="H318" s="229"/>
      <c r="I318" s="229"/>
      <c r="J318" s="229"/>
      <c r="K318" s="229"/>
      <c r="L318" s="229"/>
      <c r="M318" s="315"/>
      <c r="N318" s="316"/>
      <c r="O318" s="316"/>
      <c r="P318" s="316"/>
      <c r="Q318" s="316"/>
      <c r="R318" s="316"/>
      <c r="S318" s="229" t="s">
        <v>56</v>
      </c>
      <c r="T318" s="229" t="s">
        <v>56</v>
      </c>
      <c r="U318" s="283"/>
      <c r="V318" s="283"/>
      <c r="W318" s="229" t="s">
        <v>56</v>
      </c>
      <c r="X318" s="315"/>
      <c r="Y318" s="6" t="s">
        <v>641</v>
      </c>
      <c r="Z318" s="6" t="s">
        <v>705</v>
      </c>
      <c r="AA318" s="323">
        <v>45121.0</v>
      </c>
      <c r="AB318" s="18">
        <v>45160.0</v>
      </c>
      <c r="AC318" s="27" t="s">
        <v>59</v>
      </c>
      <c r="AD318" s="319"/>
      <c r="AE318" s="283"/>
      <c r="AF318" s="27"/>
      <c r="AG318" s="13"/>
      <c r="AH318" s="333"/>
      <c r="AI318" s="320"/>
    </row>
    <row r="319" ht="30.0" customHeight="1">
      <c r="A319" s="311">
        <v>589.0</v>
      </c>
      <c r="B319" s="12" t="s">
        <v>615</v>
      </c>
      <c r="C319" s="209"/>
      <c r="D319" s="209"/>
      <c r="E319" s="209"/>
      <c r="F319" s="314">
        <v>45156.0</v>
      </c>
      <c r="G319" s="229" t="s">
        <v>56</v>
      </c>
      <c r="H319" s="229"/>
      <c r="I319" s="229"/>
      <c r="J319" s="229"/>
      <c r="K319" s="229"/>
      <c r="L319" s="229"/>
      <c r="M319" s="315"/>
      <c r="N319" s="316"/>
      <c r="O319" s="316"/>
      <c r="P319" s="316"/>
      <c r="Q319" s="316"/>
      <c r="R319" s="316"/>
      <c r="S319" s="229" t="s">
        <v>56</v>
      </c>
      <c r="T319" s="229" t="s">
        <v>56</v>
      </c>
      <c r="U319" s="283"/>
      <c r="V319" s="283"/>
      <c r="W319" s="229" t="s">
        <v>28</v>
      </c>
      <c r="X319" s="315"/>
      <c r="Y319" s="6" t="s">
        <v>641</v>
      </c>
      <c r="Z319" s="6" t="s">
        <v>708</v>
      </c>
      <c r="AA319" s="323">
        <v>45124.0</v>
      </c>
      <c r="AB319" s="18">
        <v>45149.0</v>
      </c>
      <c r="AC319" s="27" t="s">
        <v>59</v>
      </c>
      <c r="AD319" s="319"/>
      <c r="AE319" s="283"/>
      <c r="AF319" s="27"/>
      <c r="AG319" s="13"/>
      <c r="AH319" s="333"/>
      <c r="AI319" s="320"/>
    </row>
    <row r="320" ht="30.0" customHeight="1">
      <c r="A320" s="311">
        <v>590.0</v>
      </c>
      <c r="B320" s="12" t="s">
        <v>616</v>
      </c>
      <c r="C320" s="209"/>
      <c r="D320" s="209"/>
      <c r="E320" s="209"/>
      <c r="F320" s="314">
        <v>45162.0</v>
      </c>
      <c r="G320" s="229" t="s">
        <v>56</v>
      </c>
      <c r="H320" s="229"/>
      <c r="I320" s="229"/>
      <c r="J320" s="229"/>
      <c r="K320" s="229"/>
      <c r="L320" s="229"/>
      <c r="M320" s="315"/>
      <c r="N320" s="316"/>
      <c r="O320" s="316"/>
      <c r="P320" s="316"/>
      <c r="Q320" s="316"/>
      <c r="R320" s="316"/>
      <c r="S320" s="229" t="s">
        <v>56</v>
      </c>
      <c r="T320" s="229" t="s">
        <v>56</v>
      </c>
      <c r="U320" s="283"/>
      <c r="V320" s="283"/>
      <c r="W320" s="229" t="s">
        <v>28</v>
      </c>
      <c r="X320" s="315"/>
      <c r="Y320" s="6" t="s">
        <v>641</v>
      </c>
      <c r="Z320" s="6" t="s">
        <v>711</v>
      </c>
      <c r="AA320" s="323">
        <v>45125.0</v>
      </c>
      <c r="AB320" s="18">
        <v>45170.0</v>
      </c>
      <c r="AC320" s="27" t="s">
        <v>59</v>
      </c>
      <c r="AD320" s="319"/>
      <c r="AE320" s="283"/>
      <c r="AF320" s="27"/>
      <c r="AG320" s="13"/>
      <c r="AH320" s="333"/>
      <c r="AI320" s="320"/>
    </row>
    <row r="321" ht="30.0" customHeight="1">
      <c r="A321" s="311">
        <v>591.0</v>
      </c>
      <c r="B321" s="12" t="s">
        <v>617</v>
      </c>
      <c r="C321" s="209"/>
      <c r="D321" s="209"/>
      <c r="E321" s="209"/>
      <c r="F321" s="314">
        <v>45222.0</v>
      </c>
      <c r="G321" s="229" t="s">
        <v>56</v>
      </c>
      <c r="H321" s="229"/>
      <c r="I321" s="229"/>
      <c r="J321" s="229"/>
      <c r="K321" s="229"/>
      <c r="L321" s="229"/>
      <c r="M321" s="315"/>
      <c r="N321" s="316"/>
      <c r="O321" s="316"/>
      <c r="P321" s="316"/>
      <c r="Q321" s="316"/>
      <c r="R321" s="316"/>
      <c r="S321" s="229" t="s">
        <v>56</v>
      </c>
      <c r="T321" s="229" t="s">
        <v>56</v>
      </c>
      <c r="U321" s="283"/>
      <c r="V321" s="283"/>
      <c r="W321" s="229" t="s">
        <v>56</v>
      </c>
      <c r="X321" s="315"/>
      <c r="Y321" s="6" t="s">
        <v>641</v>
      </c>
      <c r="Z321" s="6" t="s">
        <v>713</v>
      </c>
      <c r="AA321" s="323">
        <v>45133.0</v>
      </c>
      <c r="AB321" s="18">
        <v>45166.0</v>
      </c>
      <c r="AC321" s="27" t="s">
        <v>59</v>
      </c>
      <c r="AD321" s="319"/>
      <c r="AE321" s="283"/>
      <c r="AF321" s="27"/>
      <c r="AG321" s="13"/>
      <c r="AH321" s="333"/>
      <c r="AI321" s="320"/>
    </row>
    <row r="322" ht="30.0" customHeight="1">
      <c r="A322" s="311">
        <v>592.0</v>
      </c>
      <c r="B322" s="12" t="s">
        <v>618</v>
      </c>
      <c r="C322" s="209"/>
      <c r="D322" s="209"/>
      <c r="E322" s="209"/>
      <c r="F322" s="314"/>
      <c r="G322" s="229" t="s">
        <v>191</v>
      </c>
      <c r="H322" s="229"/>
      <c r="I322" s="229"/>
      <c r="J322" s="229"/>
      <c r="K322" s="229"/>
      <c r="L322" s="229"/>
      <c r="M322" s="315"/>
      <c r="N322" s="316"/>
      <c r="O322" s="316"/>
      <c r="P322" s="316"/>
      <c r="Q322" s="316"/>
      <c r="R322" s="316"/>
      <c r="S322" s="229" t="s">
        <v>30</v>
      </c>
      <c r="T322" s="229" t="s">
        <v>30</v>
      </c>
      <c r="U322" s="283"/>
      <c r="V322" s="283"/>
      <c r="W322" s="229" t="s">
        <v>28</v>
      </c>
      <c r="X322" s="315"/>
      <c r="Y322" s="6" t="s">
        <v>641</v>
      </c>
      <c r="Z322" s="6" t="s">
        <v>715</v>
      </c>
      <c r="AA322" s="323">
        <v>45133.0</v>
      </c>
      <c r="AB322" s="18">
        <v>45191.0</v>
      </c>
      <c r="AC322" s="27" t="s">
        <v>32</v>
      </c>
      <c r="AD322" s="319"/>
      <c r="AE322" s="283"/>
      <c r="AF322" s="27"/>
      <c r="AG322" s="13"/>
      <c r="AH322" s="333"/>
      <c r="AI322" s="320"/>
    </row>
    <row r="323" ht="30.0" customHeight="1">
      <c r="A323" s="311">
        <v>593.0</v>
      </c>
      <c r="B323" s="12" t="s">
        <v>452</v>
      </c>
      <c r="C323" s="209"/>
      <c r="D323" s="209"/>
      <c r="E323" s="209"/>
      <c r="F323" s="314">
        <v>45148.0</v>
      </c>
      <c r="G323" s="229" t="s">
        <v>56</v>
      </c>
      <c r="H323" s="229"/>
      <c r="I323" s="229"/>
      <c r="J323" s="229"/>
      <c r="K323" s="229"/>
      <c r="L323" s="229"/>
      <c r="M323" s="315"/>
      <c r="N323" s="316"/>
      <c r="O323" s="316"/>
      <c r="P323" s="316"/>
      <c r="Q323" s="316"/>
      <c r="R323" s="316"/>
      <c r="S323" s="229" t="s">
        <v>56</v>
      </c>
      <c r="T323" s="229" t="s">
        <v>56</v>
      </c>
      <c r="U323" s="283"/>
      <c r="V323" s="283"/>
      <c r="W323" s="229" t="s">
        <v>56</v>
      </c>
      <c r="X323" s="315"/>
      <c r="Y323" s="6" t="s">
        <v>641</v>
      </c>
      <c r="Z323" s="6" t="s">
        <v>675</v>
      </c>
      <c r="AA323" s="323">
        <v>45134.0</v>
      </c>
      <c r="AB323" s="18">
        <v>45147.0</v>
      </c>
      <c r="AC323" s="27" t="s">
        <v>59</v>
      </c>
      <c r="AD323" s="319"/>
      <c r="AE323" s="283"/>
      <c r="AF323" s="27"/>
      <c r="AG323" s="13"/>
      <c r="AH323" s="333"/>
      <c r="AI323" s="320"/>
    </row>
    <row r="324" ht="30.0" customHeight="1">
      <c r="A324" s="311">
        <v>594.0</v>
      </c>
      <c r="B324" s="12" t="s">
        <v>621</v>
      </c>
      <c r="C324" s="209"/>
      <c r="D324" s="209"/>
      <c r="E324" s="209"/>
      <c r="F324" s="314">
        <v>45260.0</v>
      </c>
      <c r="G324" s="229" t="s">
        <v>56</v>
      </c>
      <c r="H324" s="229"/>
      <c r="I324" s="229"/>
      <c r="J324" s="229"/>
      <c r="K324" s="229"/>
      <c r="L324" s="229"/>
      <c r="M324" s="315"/>
      <c r="N324" s="316"/>
      <c r="O324" s="316"/>
      <c r="P324" s="316"/>
      <c r="Q324" s="316"/>
      <c r="R324" s="316"/>
      <c r="S324" s="229" t="s">
        <v>56</v>
      </c>
      <c r="T324" s="229" t="s">
        <v>56</v>
      </c>
      <c r="U324" s="283"/>
      <c r="V324" s="283"/>
      <c r="W324" s="229" t="s">
        <v>56</v>
      </c>
      <c r="X324" s="315"/>
      <c r="Y324" s="6" t="s">
        <v>641</v>
      </c>
      <c r="Z324" s="6" t="s">
        <v>718</v>
      </c>
      <c r="AA324" s="323">
        <v>45142.0</v>
      </c>
      <c r="AB324" s="18">
        <v>45657.0</v>
      </c>
      <c r="AC324" s="27" t="s">
        <v>59</v>
      </c>
      <c r="AD324" s="319"/>
      <c r="AE324" s="283"/>
      <c r="AF324" s="27"/>
      <c r="AG324" s="13"/>
      <c r="AH324" s="333"/>
      <c r="AI324" s="320"/>
    </row>
    <row r="325" ht="30.0" customHeight="1">
      <c r="A325" s="311">
        <v>595.0</v>
      </c>
      <c r="B325" s="12" t="s">
        <v>622</v>
      </c>
      <c r="C325" s="209"/>
      <c r="D325" s="209"/>
      <c r="E325" s="209"/>
      <c r="F325" s="314">
        <v>45280.0</v>
      </c>
      <c r="G325" s="229" t="s">
        <v>56</v>
      </c>
      <c r="H325" s="229"/>
      <c r="I325" s="229"/>
      <c r="J325" s="229"/>
      <c r="K325" s="229"/>
      <c r="L325" s="229"/>
      <c r="M325" s="315"/>
      <c r="N325" s="316"/>
      <c r="O325" s="316"/>
      <c r="P325" s="316"/>
      <c r="Q325" s="316"/>
      <c r="R325" s="316"/>
      <c r="S325" s="229" t="s">
        <v>56</v>
      </c>
      <c r="T325" s="229" t="s">
        <v>56</v>
      </c>
      <c r="U325" s="283"/>
      <c r="V325" s="283"/>
      <c r="W325" s="229" t="s">
        <v>56</v>
      </c>
      <c r="X325" s="315"/>
      <c r="Y325" s="6" t="s">
        <v>641</v>
      </c>
      <c r="Z325" s="6" t="s">
        <v>720</v>
      </c>
      <c r="AA325" s="323">
        <v>45143.0</v>
      </c>
      <c r="AB325" s="18">
        <v>45275.0</v>
      </c>
      <c r="AC325" s="27" t="s">
        <v>59</v>
      </c>
      <c r="AD325" s="319"/>
      <c r="AE325" s="283"/>
      <c r="AF325" s="27"/>
      <c r="AG325" s="13"/>
      <c r="AH325" s="333"/>
      <c r="AI325" s="320"/>
    </row>
    <row r="326" ht="30.0" customHeight="1">
      <c r="A326" s="311">
        <v>596.0</v>
      </c>
      <c r="B326" s="12" t="s">
        <v>623</v>
      </c>
      <c r="C326" s="209"/>
      <c r="D326" s="209"/>
      <c r="E326" s="209"/>
      <c r="F326" s="314"/>
      <c r="G326" s="229" t="s">
        <v>56</v>
      </c>
      <c r="H326" s="229"/>
      <c r="I326" s="229"/>
      <c r="J326" s="229"/>
      <c r="K326" s="229"/>
      <c r="L326" s="229"/>
      <c r="M326" s="315"/>
      <c r="N326" s="316"/>
      <c r="O326" s="316"/>
      <c r="P326" s="316"/>
      <c r="Q326" s="316"/>
      <c r="R326" s="316"/>
      <c r="S326" s="229" t="s">
        <v>30</v>
      </c>
      <c r="T326" s="229" t="s">
        <v>30</v>
      </c>
      <c r="U326" s="283"/>
      <c r="V326" s="283"/>
      <c r="W326" s="229" t="s">
        <v>28</v>
      </c>
      <c r="X326" s="315"/>
      <c r="Y326" s="6" t="s">
        <v>641</v>
      </c>
      <c r="Z326" s="6" t="s">
        <v>675</v>
      </c>
      <c r="AA326" s="323">
        <v>45147.0</v>
      </c>
      <c r="AB326" s="18">
        <v>45184.0</v>
      </c>
      <c r="AC326" s="27" t="s">
        <v>32</v>
      </c>
      <c r="AD326" s="319"/>
      <c r="AE326" s="283"/>
      <c r="AF326" s="27"/>
      <c r="AG326" s="13"/>
      <c r="AH326" s="333"/>
    </row>
    <row r="327" ht="30.0" customHeight="1">
      <c r="A327" s="311">
        <v>597.0</v>
      </c>
      <c r="B327" s="12" t="s">
        <v>624</v>
      </c>
      <c r="C327" s="209"/>
      <c r="D327" s="209"/>
      <c r="E327" s="209"/>
      <c r="F327" s="314">
        <v>45205.0</v>
      </c>
      <c r="G327" s="229" t="s">
        <v>56</v>
      </c>
      <c r="H327" s="229"/>
      <c r="I327" s="229"/>
      <c r="J327" s="229"/>
      <c r="K327" s="229"/>
      <c r="L327" s="229"/>
      <c r="M327" s="315"/>
      <c r="N327" s="316"/>
      <c r="O327" s="316"/>
      <c r="P327" s="316"/>
      <c r="Q327" s="316"/>
      <c r="R327" s="316"/>
      <c r="S327" s="229" t="s">
        <v>56</v>
      </c>
      <c r="T327" s="229" t="s">
        <v>56</v>
      </c>
      <c r="U327" s="283"/>
      <c r="V327" s="283"/>
      <c r="W327" s="229" t="s">
        <v>56</v>
      </c>
      <c r="X327" s="315"/>
      <c r="Y327" s="6" t="s">
        <v>641</v>
      </c>
      <c r="Z327" s="6" t="s">
        <v>724</v>
      </c>
      <c r="AA327" s="323">
        <v>45150.0</v>
      </c>
      <c r="AB327" s="18">
        <v>45191.0</v>
      </c>
      <c r="AC327" s="27" t="s">
        <v>59</v>
      </c>
      <c r="AD327" s="319"/>
      <c r="AE327" s="283"/>
      <c r="AF327" s="27"/>
      <c r="AG327" s="13"/>
      <c r="AH327" s="333"/>
      <c r="AI327" s="320"/>
    </row>
    <row r="328" ht="30.0" customHeight="1">
      <c r="A328" s="311">
        <v>598.0</v>
      </c>
      <c r="B328" s="12" t="s">
        <v>625</v>
      </c>
      <c r="C328" s="209"/>
      <c r="D328" s="209"/>
      <c r="E328" s="209"/>
      <c r="F328" s="314">
        <v>45198.0</v>
      </c>
      <c r="G328" s="229" t="s">
        <v>56</v>
      </c>
      <c r="H328" s="229"/>
      <c r="I328" s="229"/>
      <c r="J328" s="229"/>
      <c r="K328" s="229"/>
      <c r="L328" s="229"/>
      <c r="M328" s="315"/>
      <c r="N328" s="316"/>
      <c r="O328" s="316"/>
      <c r="P328" s="316"/>
      <c r="Q328" s="316"/>
      <c r="R328" s="316"/>
      <c r="S328" s="229" t="s">
        <v>56</v>
      </c>
      <c r="T328" s="229" t="s">
        <v>56</v>
      </c>
      <c r="U328" s="283"/>
      <c r="V328" s="283"/>
      <c r="W328" s="229" t="s">
        <v>56</v>
      </c>
      <c r="X328" s="315"/>
      <c r="Y328" s="6" t="s">
        <v>641</v>
      </c>
      <c r="Z328" s="6" t="s">
        <v>726</v>
      </c>
      <c r="AA328" s="323">
        <v>45150.0</v>
      </c>
      <c r="AB328" s="18">
        <v>45219.0</v>
      </c>
      <c r="AC328" s="27" t="s">
        <v>59</v>
      </c>
      <c r="AD328" s="319"/>
      <c r="AE328" s="283"/>
      <c r="AF328" s="27"/>
      <c r="AG328" s="13"/>
      <c r="AH328" s="333"/>
      <c r="AI328" s="320"/>
    </row>
    <row r="329" ht="30.0" customHeight="1">
      <c r="A329" s="311">
        <v>599.0</v>
      </c>
      <c r="B329" s="12" t="s">
        <v>626</v>
      </c>
      <c r="C329" s="209"/>
      <c r="D329" s="209"/>
      <c r="E329" s="209"/>
      <c r="F329" s="314">
        <v>45188.0</v>
      </c>
      <c r="G329" s="229" t="s">
        <v>56</v>
      </c>
      <c r="H329" s="229"/>
      <c r="I329" s="229"/>
      <c r="J329" s="229"/>
      <c r="K329" s="229"/>
      <c r="L329" s="229"/>
      <c r="M329" s="315"/>
      <c r="N329" s="316"/>
      <c r="O329" s="316"/>
      <c r="P329" s="316"/>
      <c r="Q329" s="316"/>
      <c r="R329" s="316"/>
      <c r="S329" s="229" t="s">
        <v>56</v>
      </c>
      <c r="T329" s="229" t="s">
        <v>56</v>
      </c>
      <c r="U329" s="283"/>
      <c r="V329" s="283"/>
      <c r="W329" s="229" t="s">
        <v>56</v>
      </c>
      <c r="X329" s="315"/>
      <c r="Y329" s="6" t="s">
        <v>641</v>
      </c>
      <c r="Z329" s="6" t="s">
        <v>730</v>
      </c>
      <c r="AA329" s="323">
        <v>45150.0</v>
      </c>
      <c r="AB329" s="18">
        <v>45160.0</v>
      </c>
      <c r="AC329" s="27" t="s">
        <v>59</v>
      </c>
      <c r="AD329" s="319"/>
      <c r="AE329" s="283"/>
      <c r="AF329" s="27"/>
      <c r="AG329" s="13"/>
      <c r="AH329" s="333"/>
      <c r="AI329" s="320"/>
    </row>
    <row r="330" ht="30.0" customHeight="1">
      <c r="A330" s="311">
        <v>600.0</v>
      </c>
      <c r="B330" s="12" t="s">
        <v>605</v>
      </c>
      <c r="C330" s="209"/>
      <c r="D330" s="209"/>
      <c r="E330" s="209"/>
      <c r="F330" s="314"/>
      <c r="G330" s="229"/>
      <c r="H330" s="229"/>
      <c r="I330" s="229"/>
      <c r="J330" s="229"/>
      <c r="K330" s="229"/>
      <c r="L330" s="229"/>
      <c r="M330" s="315"/>
      <c r="N330" s="316"/>
      <c r="O330" s="316"/>
      <c r="P330" s="316"/>
      <c r="Q330" s="316"/>
      <c r="R330" s="316"/>
      <c r="S330" s="229" t="s">
        <v>56</v>
      </c>
      <c r="T330" s="229" t="s">
        <v>56</v>
      </c>
      <c r="U330" s="283"/>
      <c r="V330" s="283"/>
      <c r="W330" s="229" t="s">
        <v>56</v>
      </c>
      <c r="X330" s="315"/>
      <c r="Y330" s="6" t="s">
        <v>641</v>
      </c>
      <c r="Z330" s="6" t="s">
        <v>683</v>
      </c>
      <c r="AA330" s="323">
        <v>45152.0</v>
      </c>
      <c r="AB330" s="18">
        <v>45156.0</v>
      </c>
      <c r="AC330" s="27" t="s">
        <v>59</v>
      </c>
      <c r="AD330" s="319"/>
      <c r="AE330" s="283"/>
      <c r="AF330" s="27"/>
      <c r="AG330" s="13"/>
      <c r="AH330" s="333"/>
      <c r="AI330" s="320"/>
    </row>
    <row r="331" ht="30.0" customHeight="1">
      <c r="A331" s="311">
        <v>601.0</v>
      </c>
      <c r="B331" s="12" t="s">
        <v>627</v>
      </c>
      <c r="C331" s="209"/>
      <c r="D331" s="209"/>
      <c r="E331" s="209"/>
      <c r="F331" s="314">
        <v>45156.0</v>
      </c>
      <c r="G331" s="229" t="s">
        <v>56</v>
      </c>
      <c r="H331" s="229"/>
      <c r="I331" s="229"/>
      <c r="J331" s="229"/>
      <c r="K331" s="229"/>
      <c r="L331" s="229"/>
      <c r="M331" s="315"/>
      <c r="N331" s="316"/>
      <c r="O331" s="316"/>
      <c r="P331" s="316"/>
      <c r="Q331" s="316"/>
      <c r="R331" s="316"/>
      <c r="S331" s="229" t="s">
        <v>56</v>
      </c>
      <c r="T331" s="229" t="s">
        <v>56</v>
      </c>
      <c r="U331" s="283"/>
      <c r="V331" s="283"/>
      <c r="W331" s="229" t="s">
        <v>56</v>
      </c>
      <c r="X331" s="315"/>
      <c r="Y331" s="6" t="s">
        <v>641</v>
      </c>
      <c r="Z331" s="6" t="s">
        <v>733</v>
      </c>
      <c r="AA331" s="323">
        <v>45152.0</v>
      </c>
      <c r="AB331" s="18">
        <v>45152.0</v>
      </c>
      <c r="AC331" s="27" t="s">
        <v>59</v>
      </c>
      <c r="AD331" s="319"/>
      <c r="AE331" s="283"/>
      <c r="AF331" s="27"/>
      <c r="AG331" s="13"/>
      <c r="AH331" s="333"/>
      <c r="AI331" s="320"/>
    </row>
    <row r="332" ht="30.0" customHeight="1">
      <c r="A332" s="311">
        <v>602.0</v>
      </c>
      <c r="B332" s="12" t="s">
        <v>628</v>
      </c>
      <c r="C332" s="209"/>
      <c r="D332" s="209"/>
      <c r="E332" s="209"/>
      <c r="F332" s="314">
        <v>45174.0</v>
      </c>
      <c r="G332" s="229" t="s">
        <v>56</v>
      </c>
      <c r="H332" s="229"/>
      <c r="I332" s="229"/>
      <c r="J332" s="229"/>
      <c r="K332" s="229"/>
      <c r="L332" s="229"/>
      <c r="M332" s="315"/>
      <c r="N332" s="316"/>
      <c r="O332" s="316"/>
      <c r="P332" s="316"/>
      <c r="Q332" s="316"/>
      <c r="R332" s="316"/>
      <c r="S332" s="229" t="s">
        <v>56</v>
      </c>
      <c r="T332" s="229" t="s">
        <v>56</v>
      </c>
      <c r="U332" s="283"/>
      <c r="V332" s="283"/>
      <c r="W332" s="229" t="s">
        <v>56</v>
      </c>
      <c r="X332" s="315"/>
      <c r="Y332" s="6" t="s">
        <v>641</v>
      </c>
      <c r="Z332" s="6" t="s">
        <v>735</v>
      </c>
      <c r="AA332" s="323">
        <v>45152.0</v>
      </c>
      <c r="AB332" s="18">
        <v>45198.0</v>
      </c>
      <c r="AC332" s="27" t="s">
        <v>59</v>
      </c>
      <c r="AD332" s="319"/>
      <c r="AE332" s="283"/>
      <c r="AF332" s="27"/>
      <c r="AG332" s="13"/>
      <c r="AH332" s="333"/>
      <c r="AI332" s="320"/>
    </row>
    <row r="333" ht="30.0" customHeight="1">
      <c r="A333" s="311">
        <v>603.0</v>
      </c>
      <c r="B333" s="12" t="s">
        <v>629</v>
      </c>
      <c r="C333" s="209"/>
      <c r="D333" s="209"/>
      <c r="E333" s="209"/>
      <c r="F333" s="314">
        <v>45195.0</v>
      </c>
      <c r="G333" s="229" t="s">
        <v>56</v>
      </c>
      <c r="H333" s="229"/>
      <c r="I333" s="229"/>
      <c r="J333" s="229"/>
      <c r="K333" s="229"/>
      <c r="L333" s="229"/>
      <c r="M333" s="315"/>
      <c r="N333" s="316"/>
      <c r="O333" s="316"/>
      <c r="P333" s="316"/>
      <c r="Q333" s="316"/>
      <c r="R333" s="316"/>
      <c r="S333" s="229" t="s">
        <v>56</v>
      </c>
      <c r="T333" s="229" t="s">
        <v>56</v>
      </c>
      <c r="U333" s="283"/>
      <c r="V333" s="283"/>
      <c r="W333" s="229" t="s">
        <v>56</v>
      </c>
      <c r="X333" s="315"/>
      <c r="Y333" s="6" t="s">
        <v>641</v>
      </c>
      <c r="Z333" s="6" t="s">
        <v>737</v>
      </c>
      <c r="AA333" s="323">
        <v>45155.0</v>
      </c>
      <c r="AB333" s="18">
        <v>45187.0</v>
      </c>
      <c r="AC333" s="27" t="s">
        <v>59</v>
      </c>
      <c r="AD333" s="319"/>
      <c r="AE333" s="283"/>
      <c r="AF333" s="27"/>
      <c r="AG333" s="13"/>
      <c r="AH333" s="333"/>
      <c r="AI333" s="320"/>
    </row>
    <row r="334" ht="30.0" customHeight="1">
      <c r="A334" s="311">
        <v>604.0</v>
      </c>
      <c r="B334" s="12" t="s">
        <v>33</v>
      </c>
      <c r="C334" s="209"/>
      <c r="D334" s="209"/>
      <c r="E334" s="209"/>
      <c r="F334" s="314"/>
      <c r="G334" s="229" t="s">
        <v>191</v>
      </c>
      <c r="H334" s="229"/>
      <c r="I334" s="229"/>
      <c r="J334" s="229"/>
      <c r="K334" s="229"/>
      <c r="L334" s="229"/>
      <c r="M334" s="315"/>
      <c r="N334" s="316"/>
      <c r="O334" s="316"/>
      <c r="P334" s="316"/>
      <c r="Q334" s="316"/>
      <c r="R334" s="316"/>
      <c r="S334" s="229" t="s">
        <v>30</v>
      </c>
      <c r="T334" s="229" t="s">
        <v>30</v>
      </c>
      <c r="U334" s="283"/>
      <c r="V334" s="283"/>
      <c r="W334" s="229" t="s">
        <v>28</v>
      </c>
      <c r="X334" s="315"/>
      <c r="Y334" s="6" t="s">
        <v>641</v>
      </c>
      <c r="Z334" s="6" t="s">
        <v>738</v>
      </c>
      <c r="AA334" s="323">
        <v>45155.0</v>
      </c>
      <c r="AB334" s="18">
        <v>45211.0</v>
      </c>
      <c r="AC334" s="27" t="s">
        <v>32</v>
      </c>
      <c r="AD334" s="319"/>
      <c r="AE334" s="283"/>
      <c r="AF334" s="27"/>
      <c r="AG334" s="13"/>
      <c r="AH334" s="333"/>
      <c r="AI334" s="320"/>
    </row>
    <row r="335" ht="30.0" customHeight="1">
      <c r="A335" s="311">
        <v>605.0</v>
      </c>
      <c r="B335" s="12" t="s">
        <v>630</v>
      </c>
      <c r="C335" s="209"/>
      <c r="D335" s="209"/>
      <c r="E335" s="209"/>
      <c r="F335" s="314"/>
      <c r="G335" s="229" t="s">
        <v>191</v>
      </c>
      <c r="H335" s="229"/>
      <c r="I335" s="229"/>
      <c r="J335" s="229"/>
      <c r="K335" s="229"/>
      <c r="L335" s="229"/>
      <c r="M335" s="315"/>
      <c r="N335" s="316"/>
      <c r="O335" s="316"/>
      <c r="P335" s="316"/>
      <c r="Q335" s="316"/>
      <c r="R335" s="316"/>
      <c r="S335" s="229" t="s">
        <v>30</v>
      </c>
      <c r="T335" s="229" t="s">
        <v>30</v>
      </c>
      <c r="U335" s="283"/>
      <c r="V335" s="283"/>
      <c r="W335" s="229" t="s">
        <v>28</v>
      </c>
      <c r="X335" s="315"/>
      <c r="Y335" s="6" t="s">
        <v>641</v>
      </c>
      <c r="Z335" s="6" t="s">
        <v>740</v>
      </c>
      <c r="AA335" s="323">
        <v>45155.0</v>
      </c>
      <c r="AB335" s="18">
        <v>45211.0</v>
      </c>
      <c r="AC335" s="27" t="s">
        <v>32</v>
      </c>
      <c r="AD335" s="319"/>
      <c r="AE335" s="283"/>
      <c r="AF335" s="27"/>
      <c r="AG335" s="13"/>
      <c r="AH335" s="333"/>
    </row>
    <row r="336" ht="30.0" customHeight="1">
      <c r="A336" s="311">
        <v>606.0</v>
      </c>
      <c r="B336" s="12" t="s">
        <v>358</v>
      </c>
      <c r="C336" s="209"/>
      <c r="D336" s="209"/>
      <c r="E336" s="209"/>
      <c r="F336" s="314">
        <v>45180.0</v>
      </c>
      <c r="G336" s="229" t="s">
        <v>56</v>
      </c>
      <c r="H336" s="229"/>
      <c r="I336" s="229"/>
      <c r="J336" s="229"/>
      <c r="K336" s="229"/>
      <c r="L336" s="229"/>
      <c r="M336" s="315"/>
      <c r="N336" s="316"/>
      <c r="O336" s="316"/>
      <c r="P336" s="316"/>
      <c r="Q336" s="316"/>
      <c r="R336" s="316"/>
      <c r="S336" s="229" t="s">
        <v>30</v>
      </c>
      <c r="T336" s="229" t="s">
        <v>30</v>
      </c>
      <c r="U336" s="283"/>
      <c r="V336" s="283"/>
      <c r="W336" s="229" t="s">
        <v>28</v>
      </c>
      <c r="X336" s="315"/>
      <c r="Y336" s="6" t="s">
        <v>641</v>
      </c>
      <c r="Z336" s="6" t="s">
        <v>742</v>
      </c>
      <c r="AA336" s="323">
        <v>45159.0</v>
      </c>
      <c r="AB336" s="18">
        <v>45208.0</v>
      </c>
      <c r="AC336" s="27" t="s">
        <v>59</v>
      </c>
      <c r="AD336" s="319"/>
      <c r="AE336" s="283"/>
      <c r="AF336" s="27"/>
      <c r="AG336" s="13"/>
      <c r="AH336" s="333"/>
      <c r="AI336" s="320"/>
    </row>
    <row r="337" ht="30.0" customHeight="1">
      <c r="A337" s="311">
        <v>607.0</v>
      </c>
      <c r="B337" s="12" t="s">
        <v>70</v>
      </c>
      <c r="C337" s="209"/>
      <c r="D337" s="209"/>
      <c r="E337" s="209"/>
      <c r="F337" s="314"/>
      <c r="G337" s="229" t="s">
        <v>191</v>
      </c>
      <c r="H337" s="229"/>
      <c r="I337" s="229"/>
      <c r="J337" s="229"/>
      <c r="K337" s="229"/>
      <c r="L337" s="229"/>
      <c r="M337" s="315"/>
      <c r="N337" s="316"/>
      <c r="O337" s="316"/>
      <c r="P337" s="316"/>
      <c r="Q337" s="316"/>
      <c r="R337" s="316"/>
      <c r="S337" s="229" t="s">
        <v>30</v>
      </c>
      <c r="T337" s="229" t="s">
        <v>30</v>
      </c>
      <c r="U337" s="283"/>
      <c r="V337" s="283"/>
      <c r="W337" s="229" t="s">
        <v>28</v>
      </c>
      <c r="X337" s="315"/>
      <c r="Y337" s="6" t="s">
        <v>641</v>
      </c>
      <c r="Z337" s="6" t="s">
        <v>743</v>
      </c>
      <c r="AA337" s="323">
        <v>45159.0</v>
      </c>
      <c r="AB337" s="18">
        <v>45208.0</v>
      </c>
      <c r="AC337" s="27" t="s">
        <v>32</v>
      </c>
      <c r="AD337" s="319"/>
      <c r="AE337" s="283"/>
      <c r="AF337" s="27"/>
      <c r="AG337" s="13"/>
      <c r="AH337" s="333"/>
      <c r="AI337" s="320"/>
    </row>
    <row r="338" ht="30.0" customHeight="1">
      <c r="A338" s="311">
        <v>608.0</v>
      </c>
      <c r="B338" s="12" t="s">
        <v>633</v>
      </c>
      <c r="C338" s="209"/>
      <c r="D338" s="209"/>
      <c r="E338" s="209"/>
      <c r="F338" s="314">
        <v>45219.0</v>
      </c>
      <c r="G338" s="229" t="s">
        <v>56</v>
      </c>
      <c r="H338" s="229"/>
      <c r="I338" s="229"/>
      <c r="J338" s="229"/>
      <c r="K338" s="229"/>
      <c r="L338" s="229"/>
      <c r="M338" s="315"/>
      <c r="N338" s="316"/>
      <c r="O338" s="316"/>
      <c r="P338" s="316"/>
      <c r="Q338" s="316"/>
      <c r="R338" s="316"/>
      <c r="S338" s="229" t="s">
        <v>56</v>
      </c>
      <c r="T338" s="229" t="s">
        <v>56</v>
      </c>
      <c r="U338" s="283"/>
      <c r="V338" s="283"/>
      <c r="W338" s="229" t="s">
        <v>56</v>
      </c>
      <c r="X338" s="315"/>
      <c r="Y338" s="6" t="s">
        <v>641</v>
      </c>
      <c r="Z338" s="6" t="s">
        <v>745</v>
      </c>
      <c r="AA338" s="323">
        <v>45160.0</v>
      </c>
      <c r="AB338" s="18">
        <v>45181.0</v>
      </c>
      <c r="AC338" s="27" t="s">
        <v>59</v>
      </c>
      <c r="AD338" s="319"/>
      <c r="AE338" s="283"/>
      <c r="AF338" s="27"/>
      <c r="AG338" s="13"/>
      <c r="AH338" s="333"/>
      <c r="AI338" s="320"/>
    </row>
    <row r="339" ht="30.0" customHeight="1">
      <c r="A339" s="311">
        <v>609.0</v>
      </c>
      <c r="B339" s="12" t="s">
        <v>634</v>
      </c>
      <c r="C339" s="209"/>
      <c r="D339" s="209"/>
      <c r="E339" s="209"/>
      <c r="F339" s="314"/>
      <c r="G339" s="229" t="s">
        <v>78</v>
      </c>
      <c r="H339" s="229"/>
      <c r="I339" s="229"/>
      <c r="J339" s="229"/>
      <c r="K339" s="229"/>
      <c r="L339" s="229"/>
      <c r="M339" s="315"/>
      <c r="N339" s="316"/>
      <c r="O339" s="316"/>
      <c r="P339" s="316"/>
      <c r="Q339" s="316"/>
      <c r="R339" s="316"/>
      <c r="S339" s="229" t="s">
        <v>86</v>
      </c>
      <c r="T339" s="229" t="s">
        <v>86</v>
      </c>
      <c r="U339" s="283"/>
      <c r="V339" s="283"/>
      <c r="W339" s="229" t="s">
        <v>28</v>
      </c>
      <c r="X339" s="315"/>
      <c r="Y339" s="6" t="s">
        <v>641</v>
      </c>
      <c r="Z339" s="6" t="s">
        <v>747</v>
      </c>
      <c r="AA339" s="323">
        <v>45162.0</v>
      </c>
      <c r="AB339" s="18">
        <v>45169.0</v>
      </c>
      <c r="AC339" s="27" t="s">
        <v>32</v>
      </c>
      <c r="AD339" s="319"/>
      <c r="AE339" s="283"/>
      <c r="AF339" s="27"/>
      <c r="AG339" s="13"/>
      <c r="AH339" s="333"/>
      <c r="AI339" s="320"/>
    </row>
    <row r="340" ht="30.0" customHeight="1">
      <c r="A340" s="311">
        <v>610.0</v>
      </c>
      <c r="B340" s="12" t="s">
        <v>634</v>
      </c>
      <c r="C340" s="209"/>
      <c r="D340" s="209"/>
      <c r="E340" s="209"/>
      <c r="F340" s="314">
        <v>45170.0</v>
      </c>
      <c r="G340" s="229" t="s">
        <v>28</v>
      </c>
      <c r="H340" s="229"/>
      <c r="I340" s="229"/>
      <c r="J340" s="229"/>
      <c r="K340" s="229"/>
      <c r="L340" s="229"/>
      <c r="M340" s="315"/>
      <c r="N340" s="316"/>
      <c r="O340" s="316"/>
      <c r="P340" s="316"/>
      <c r="Q340" s="316"/>
      <c r="R340" s="316"/>
      <c r="S340" s="229" t="s">
        <v>30</v>
      </c>
      <c r="T340" s="229" t="s">
        <v>30</v>
      </c>
      <c r="U340" s="283"/>
      <c r="V340" s="283"/>
      <c r="W340" s="229" t="s">
        <v>56</v>
      </c>
      <c r="X340" s="315"/>
      <c r="Y340" s="6" t="s">
        <v>641</v>
      </c>
      <c r="Z340" s="6" t="s">
        <v>747</v>
      </c>
      <c r="AA340" s="323">
        <v>45162.0</v>
      </c>
      <c r="AB340" s="18">
        <v>45168.0</v>
      </c>
      <c r="AC340" s="27" t="s">
        <v>59</v>
      </c>
      <c r="AD340" s="319"/>
      <c r="AE340" s="283"/>
      <c r="AF340" s="27"/>
      <c r="AG340" s="13"/>
      <c r="AH340" s="333"/>
    </row>
    <row r="341" ht="30.0" customHeight="1">
      <c r="A341" s="311">
        <v>611.0</v>
      </c>
      <c r="B341" s="12" t="s">
        <v>635</v>
      </c>
      <c r="C341" s="209"/>
      <c r="D341" s="209"/>
      <c r="E341" s="209"/>
      <c r="F341" s="314">
        <v>45176.0</v>
      </c>
      <c r="G341" s="229" t="s">
        <v>56</v>
      </c>
      <c r="H341" s="229"/>
      <c r="I341" s="229"/>
      <c r="J341" s="229"/>
      <c r="K341" s="229"/>
      <c r="L341" s="229"/>
      <c r="M341" s="315"/>
      <c r="N341" s="316"/>
      <c r="O341" s="316"/>
      <c r="P341" s="316"/>
      <c r="Q341" s="316"/>
      <c r="R341" s="316"/>
      <c r="S341" s="229" t="s">
        <v>56</v>
      </c>
      <c r="T341" s="229" t="s">
        <v>56</v>
      </c>
      <c r="U341" s="283"/>
      <c r="V341" s="283"/>
      <c r="W341" s="229" t="s">
        <v>56</v>
      </c>
      <c r="X341" s="315"/>
      <c r="Y341" s="6" t="s">
        <v>641</v>
      </c>
      <c r="Z341" s="6" t="s">
        <v>750</v>
      </c>
      <c r="AA341" s="323">
        <v>45162.0</v>
      </c>
      <c r="AB341" s="18">
        <v>45174.0</v>
      </c>
      <c r="AC341" s="27" t="s">
        <v>59</v>
      </c>
      <c r="AD341" s="319"/>
      <c r="AE341" s="283"/>
      <c r="AF341" s="27"/>
      <c r="AG341" s="13"/>
      <c r="AH341" s="333"/>
      <c r="AI341" s="320"/>
    </row>
    <row r="342" ht="30.0" customHeight="1">
      <c r="A342" s="311">
        <v>612.0</v>
      </c>
      <c r="B342" s="12" t="s">
        <v>636</v>
      </c>
      <c r="C342" s="209"/>
      <c r="D342" s="209"/>
      <c r="E342" s="209"/>
      <c r="F342" s="314">
        <v>45175.0</v>
      </c>
      <c r="G342" s="229" t="s">
        <v>56</v>
      </c>
      <c r="H342" s="229"/>
      <c r="I342" s="229"/>
      <c r="J342" s="229"/>
      <c r="K342" s="229"/>
      <c r="L342" s="229"/>
      <c r="M342" s="315"/>
      <c r="N342" s="316"/>
      <c r="O342" s="316"/>
      <c r="P342" s="316"/>
      <c r="Q342" s="316"/>
      <c r="R342" s="316"/>
      <c r="S342" s="229" t="s">
        <v>56</v>
      </c>
      <c r="T342" s="229" t="s">
        <v>56</v>
      </c>
      <c r="U342" s="283"/>
      <c r="V342" s="283"/>
      <c r="W342" s="229" t="s">
        <v>56</v>
      </c>
      <c r="X342" s="315"/>
      <c r="Y342" s="6" t="s">
        <v>641</v>
      </c>
      <c r="Z342" s="6" t="s">
        <v>752</v>
      </c>
      <c r="AA342" s="323">
        <v>45163.0</v>
      </c>
      <c r="AB342" s="18">
        <v>45173.0</v>
      </c>
      <c r="AC342" s="27" t="s">
        <v>59</v>
      </c>
      <c r="AD342" s="319"/>
      <c r="AE342" s="283"/>
      <c r="AF342" s="27"/>
      <c r="AG342" s="13"/>
      <c r="AH342" s="333"/>
      <c r="AI342" s="320"/>
    </row>
    <row r="343" ht="30.0" customHeight="1">
      <c r="A343" s="311">
        <v>613.0</v>
      </c>
      <c r="B343" s="12" t="s">
        <v>637</v>
      </c>
      <c r="C343" s="209"/>
      <c r="D343" s="209"/>
      <c r="E343" s="209"/>
      <c r="F343" s="314">
        <v>45225.0</v>
      </c>
      <c r="G343" s="229" t="s">
        <v>56</v>
      </c>
      <c r="H343" s="229"/>
      <c r="I343" s="229"/>
      <c r="J343" s="229"/>
      <c r="K343" s="229"/>
      <c r="L343" s="229"/>
      <c r="M343" s="315"/>
      <c r="N343" s="316"/>
      <c r="O343" s="316"/>
      <c r="P343" s="316"/>
      <c r="Q343" s="316"/>
      <c r="R343" s="316"/>
      <c r="S343" s="229" t="s">
        <v>30</v>
      </c>
      <c r="T343" s="229" t="s">
        <v>30</v>
      </c>
      <c r="U343" s="283"/>
      <c r="V343" s="283"/>
      <c r="W343" s="229" t="s">
        <v>28</v>
      </c>
      <c r="X343" s="315"/>
      <c r="Y343" s="6" t="s">
        <v>641</v>
      </c>
      <c r="Z343" s="6" t="s">
        <v>755</v>
      </c>
      <c r="AA343" s="323">
        <v>45168.0</v>
      </c>
      <c r="AB343" s="18">
        <v>45217.0</v>
      </c>
      <c r="AC343" s="27" t="s">
        <v>79</v>
      </c>
      <c r="AD343" s="319"/>
      <c r="AE343" s="283"/>
      <c r="AF343" s="27"/>
      <c r="AG343" s="13"/>
      <c r="AH343" s="333"/>
    </row>
    <row r="344" ht="30.0" customHeight="1">
      <c r="A344" s="311">
        <v>614.0</v>
      </c>
      <c r="B344" s="12" t="s">
        <v>638</v>
      </c>
      <c r="C344" s="209"/>
      <c r="D344" s="209"/>
      <c r="E344" s="209"/>
      <c r="F344" s="314">
        <v>45203.0</v>
      </c>
      <c r="G344" s="229" t="s">
        <v>56</v>
      </c>
      <c r="H344" s="229"/>
      <c r="I344" s="229"/>
      <c r="J344" s="229"/>
      <c r="K344" s="229"/>
      <c r="L344" s="229"/>
      <c r="M344" s="315"/>
      <c r="N344" s="316"/>
      <c r="O344" s="316"/>
      <c r="P344" s="316"/>
      <c r="Q344" s="316"/>
      <c r="R344" s="316"/>
      <c r="S344" s="229" t="s">
        <v>56</v>
      </c>
      <c r="T344" s="229" t="s">
        <v>56</v>
      </c>
      <c r="U344" s="283"/>
      <c r="V344" s="283"/>
      <c r="W344" s="229" t="s">
        <v>56</v>
      </c>
      <c r="X344" s="315"/>
      <c r="Y344" s="6" t="s">
        <v>641</v>
      </c>
      <c r="Z344" s="6" t="s">
        <v>757</v>
      </c>
      <c r="AA344" s="323">
        <v>45168.0</v>
      </c>
      <c r="AB344" s="18">
        <v>45201.0</v>
      </c>
      <c r="AC344" s="27" t="s">
        <v>59</v>
      </c>
      <c r="AD344" s="319"/>
      <c r="AE344" s="283"/>
      <c r="AF344" s="27"/>
      <c r="AG344" s="13"/>
      <c r="AH344" s="333"/>
      <c r="AI344" s="320"/>
    </row>
    <row r="345" ht="30.0" customHeight="1">
      <c r="A345" s="311">
        <v>615.0</v>
      </c>
      <c r="B345" s="12" t="s">
        <v>639</v>
      </c>
      <c r="C345" s="209"/>
      <c r="D345" s="209"/>
      <c r="E345" s="209"/>
      <c r="F345" s="314">
        <v>45190.0</v>
      </c>
      <c r="G345" s="229" t="s">
        <v>56</v>
      </c>
      <c r="H345" s="229"/>
      <c r="I345" s="229"/>
      <c r="J345" s="229"/>
      <c r="K345" s="229"/>
      <c r="L345" s="229"/>
      <c r="M345" s="315"/>
      <c r="N345" s="316"/>
      <c r="O345" s="316"/>
      <c r="P345" s="316"/>
      <c r="Q345" s="316"/>
      <c r="R345" s="316"/>
      <c r="S345" s="229" t="s">
        <v>56</v>
      </c>
      <c r="T345" s="229" t="s">
        <v>56</v>
      </c>
      <c r="U345" s="283"/>
      <c r="V345" s="283"/>
      <c r="W345" s="229" t="s">
        <v>56</v>
      </c>
      <c r="X345" s="315"/>
      <c r="Y345" s="6" t="s">
        <v>641</v>
      </c>
      <c r="Z345" s="6" t="s">
        <v>759</v>
      </c>
      <c r="AA345" s="323">
        <v>45173.0</v>
      </c>
      <c r="AB345" s="18">
        <v>45189.0</v>
      </c>
      <c r="AC345" s="27" t="s">
        <v>59</v>
      </c>
      <c r="AD345" s="319"/>
      <c r="AE345" s="283"/>
      <c r="AF345" s="27"/>
      <c r="AG345" s="13"/>
      <c r="AH345" s="333"/>
      <c r="AI345" s="320"/>
    </row>
    <row r="346" ht="30.0" customHeight="1">
      <c r="A346" s="311">
        <v>616.0</v>
      </c>
      <c r="B346" s="12" t="s">
        <v>642</v>
      </c>
      <c r="C346" s="209"/>
      <c r="D346" s="209"/>
      <c r="E346" s="209"/>
      <c r="F346" s="314">
        <v>45225.0</v>
      </c>
      <c r="G346" s="229" t="s">
        <v>56</v>
      </c>
      <c r="H346" s="229"/>
      <c r="I346" s="229"/>
      <c r="J346" s="229"/>
      <c r="K346" s="229"/>
      <c r="L346" s="229"/>
      <c r="M346" s="315"/>
      <c r="N346" s="316"/>
      <c r="O346" s="316"/>
      <c r="P346" s="316"/>
      <c r="Q346" s="316"/>
      <c r="R346" s="316"/>
      <c r="S346" s="229" t="s">
        <v>56</v>
      </c>
      <c r="T346" s="229" t="s">
        <v>56</v>
      </c>
      <c r="U346" s="283"/>
      <c r="V346" s="283"/>
      <c r="W346" s="229" t="s">
        <v>28</v>
      </c>
      <c r="X346" s="315"/>
      <c r="Y346" s="6" t="s">
        <v>641</v>
      </c>
      <c r="Z346" s="6" t="s">
        <v>762</v>
      </c>
      <c r="AA346" s="323">
        <v>45175.0</v>
      </c>
      <c r="AB346" s="18">
        <v>45224.0</v>
      </c>
      <c r="AC346" s="27" t="s">
        <v>59</v>
      </c>
      <c r="AD346" s="319"/>
      <c r="AE346" s="283"/>
      <c r="AF346" s="27"/>
      <c r="AG346" s="13"/>
      <c r="AH346" s="333"/>
      <c r="AI346" s="320"/>
    </row>
    <row r="347" ht="30.0" customHeight="1">
      <c r="A347" s="311">
        <v>617.0</v>
      </c>
      <c r="B347" s="12" t="s">
        <v>484</v>
      </c>
      <c r="C347" s="209"/>
      <c r="D347" s="209"/>
      <c r="E347" s="209"/>
      <c r="F347" s="314">
        <v>45210.0</v>
      </c>
      <c r="G347" s="229" t="s">
        <v>56</v>
      </c>
      <c r="H347" s="229"/>
      <c r="I347" s="229"/>
      <c r="J347" s="229"/>
      <c r="K347" s="229"/>
      <c r="L347" s="229"/>
      <c r="M347" s="315"/>
      <c r="N347" s="316"/>
      <c r="O347" s="316"/>
      <c r="P347" s="316"/>
      <c r="Q347" s="316"/>
      <c r="R347" s="316"/>
      <c r="S347" s="229" t="s">
        <v>56</v>
      </c>
      <c r="T347" s="229" t="s">
        <v>56</v>
      </c>
      <c r="U347" s="283"/>
      <c r="V347" s="283"/>
      <c r="W347" s="229" t="s">
        <v>56</v>
      </c>
      <c r="X347" s="315"/>
      <c r="Y347" s="6" t="s">
        <v>641</v>
      </c>
      <c r="Z347" s="6" t="s">
        <v>673</v>
      </c>
      <c r="AA347" s="323">
        <v>45176.0</v>
      </c>
      <c r="AB347" s="18">
        <v>45205.0</v>
      </c>
      <c r="AC347" s="27" t="s">
        <v>59</v>
      </c>
      <c r="AD347" s="319"/>
      <c r="AE347" s="283"/>
      <c r="AF347" s="27"/>
      <c r="AG347" s="13"/>
      <c r="AH347" s="333"/>
      <c r="AI347" s="320"/>
    </row>
    <row r="348" ht="30.0" customHeight="1">
      <c r="A348" s="311">
        <v>618.0</v>
      </c>
      <c r="B348" s="12" t="s">
        <v>645</v>
      </c>
      <c r="C348" s="209"/>
      <c r="D348" s="209"/>
      <c r="E348" s="209"/>
      <c r="F348" s="314">
        <v>45215.0</v>
      </c>
      <c r="G348" s="229" t="s">
        <v>28</v>
      </c>
      <c r="H348" s="229"/>
      <c r="I348" s="229"/>
      <c r="J348" s="229"/>
      <c r="K348" s="229"/>
      <c r="L348" s="229"/>
      <c r="M348" s="315"/>
      <c r="N348" s="316"/>
      <c r="O348" s="316"/>
      <c r="P348" s="316"/>
      <c r="Q348" s="316"/>
      <c r="R348" s="316"/>
      <c r="S348" s="229" t="s">
        <v>56</v>
      </c>
      <c r="T348" s="229" t="s">
        <v>56</v>
      </c>
      <c r="U348" s="283"/>
      <c r="V348" s="283"/>
      <c r="W348" s="229" t="s">
        <v>56</v>
      </c>
      <c r="X348" s="315"/>
      <c r="Y348" s="6" t="s">
        <v>641</v>
      </c>
      <c r="Z348" s="6" t="s">
        <v>764</v>
      </c>
      <c r="AA348" s="323">
        <v>45180.0</v>
      </c>
      <c r="AB348" s="18">
        <v>45180.0</v>
      </c>
      <c r="AC348" s="27" t="s">
        <v>59</v>
      </c>
      <c r="AD348" s="319"/>
      <c r="AE348" s="283"/>
      <c r="AF348" s="27"/>
      <c r="AG348" s="13"/>
      <c r="AH348" s="333"/>
    </row>
    <row r="349" ht="30.0" customHeight="1">
      <c r="A349" s="311">
        <v>619.0</v>
      </c>
      <c r="B349" s="12" t="s">
        <v>646</v>
      </c>
      <c r="C349" s="209"/>
      <c r="D349" s="209"/>
      <c r="E349" s="209"/>
      <c r="F349" s="314">
        <v>45194.0</v>
      </c>
      <c r="G349" s="229" t="s">
        <v>56</v>
      </c>
      <c r="H349" s="229"/>
      <c r="I349" s="229"/>
      <c r="J349" s="229"/>
      <c r="K349" s="229"/>
      <c r="L349" s="229"/>
      <c r="M349" s="315"/>
      <c r="N349" s="316"/>
      <c r="O349" s="316"/>
      <c r="P349" s="316"/>
      <c r="Q349" s="316"/>
      <c r="R349" s="316"/>
      <c r="S349" s="229" t="s">
        <v>56</v>
      </c>
      <c r="T349" s="229" t="s">
        <v>56</v>
      </c>
      <c r="U349" s="283"/>
      <c r="V349" s="283"/>
      <c r="W349" s="229" t="s">
        <v>28</v>
      </c>
      <c r="X349" s="315"/>
      <c r="Y349" s="6" t="s">
        <v>641</v>
      </c>
      <c r="Z349" s="6" t="s">
        <v>766</v>
      </c>
      <c r="AA349" s="323">
        <v>45181.0</v>
      </c>
      <c r="AB349" s="18">
        <v>45184.0</v>
      </c>
      <c r="AC349" s="27" t="s">
        <v>59</v>
      </c>
      <c r="AD349" s="319"/>
      <c r="AE349" s="283"/>
      <c r="AF349" s="27"/>
      <c r="AG349" s="13"/>
      <c r="AH349" s="333"/>
      <c r="AI349" s="320"/>
    </row>
    <row r="350" ht="30.0" customHeight="1">
      <c r="A350" s="311">
        <v>620.0</v>
      </c>
      <c r="B350" s="12" t="s">
        <v>648</v>
      </c>
      <c r="C350" s="209"/>
      <c r="D350" s="209"/>
      <c r="E350" s="209"/>
      <c r="F350" s="314">
        <v>45191.0</v>
      </c>
      <c r="G350" s="229" t="s">
        <v>56</v>
      </c>
      <c r="H350" s="229"/>
      <c r="I350" s="229"/>
      <c r="J350" s="229"/>
      <c r="K350" s="229"/>
      <c r="L350" s="229"/>
      <c r="M350" s="315"/>
      <c r="N350" s="316"/>
      <c r="O350" s="316"/>
      <c r="P350" s="316"/>
      <c r="Q350" s="316"/>
      <c r="R350" s="316"/>
      <c r="S350" s="229" t="s">
        <v>56</v>
      </c>
      <c r="T350" s="229" t="s">
        <v>56</v>
      </c>
      <c r="U350" s="283"/>
      <c r="V350" s="283"/>
      <c r="W350" s="229" t="s">
        <v>28</v>
      </c>
      <c r="X350" s="315"/>
      <c r="Y350" s="6" t="s">
        <v>641</v>
      </c>
      <c r="Z350" s="6" t="s">
        <v>769</v>
      </c>
      <c r="AA350" s="323">
        <v>45183.0</v>
      </c>
      <c r="AB350" s="18">
        <v>45190.0</v>
      </c>
      <c r="AC350" s="27" t="s">
        <v>59</v>
      </c>
      <c r="AD350" s="319"/>
      <c r="AE350" s="283"/>
      <c r="AF350" s="27"/>
      <c r="AG350" s="13"/>
      <c r="AH350" s="333"/>
      <c r="AI350" s="320"/>
    </row>
    <row r="351" ht="30.0" customHeight="1">
      <c r="A351" s="311">
        <v>621.0</v>
      </c>
      <c r="B351" s="12" t="s">
        <v>650</v>
      </c>
      <c r="C351" s="209"/>
      <c r="D351" s="209"/>
      <c r="E351" s="209"/>
      <c r="F351" s="314">
        <v>45208.0</v>
      </c>
      <c r="G351" s="229" t="s">
        <v>56</v>
      </c>
      <c r="H351" s="229"/>
      <c r="I351" s="229"/>
      <c r="J351" s="229"/>
      <c r="K351" s="229"/>
      <c r="L351" s="229"/>
      <c r="M351" s="315"/>
      <c r="N351" s="316"/>
      <c r="O351" s="316"/>
      <c r="P351" s="316"/>
      <c r="Q351" s="316"/>
      <c r="R351" s="316"/>
      <c r="S351" s="229" t="s">
        <v>56</v>
      </c>
      <c r="T351" s="229" t="s">
        <v>56</v>
      </c>
      <c r="U351" s="283"/>
      <c r="V351" s="283"/>
      <c r="W351" s="229" t="s">
        <v>56</v>
      </c>
      <c r="X351" s="315"/>
      <c r="Y351" s="6" t="s">
        <v>641</v>
      </c>
      <c r="Z351" s="6" t="s">
        <v>771</v>
      </c>
      <c r="AA351" s="323">
        <v>45187.0</v>
      </c>
      <c r="AB351" s="18">
        <v>45187.0</v>
      </c>
      <c r="AC351" s="27" t="s">
        <v>59</v>
      </c>
      <c r="AD351" s="319"/>
      <c r="AE351" s="283"/>
      <c r="AF351" s="27"/>
      <c r="AG351" s="13"/>
      <c r="AH351" s="333"/>
      <c r="AI351" s="320"/>
    </row>
    <row r="352" ht="30.0" customHeight="1">
      <c r="A352" s="311">
        <v>622.0</v>
      </c>
      <c r="B352" s="12" t="s">
        <v>652</v>
      </c>
      <c r="C352" s="209"/>
      <c r="D352" s="209"/>
      <c r="E352" s="209"/>
      <c r="F352" s="314">
        <v>45224.0</v>
      </c>
      <c r="G352" s="229" t="s">
        <v>56</v>
      </c>
      <c r="H352" s="229"/>
      <c r="I352" s="229"/>
      <c r="J352" s="229"/>
      <c r="K352" s="229"/>
      <c r="L352" s="229"/>
      <c r="M352" s="315"/>
      <c r="N352" s="316"/>
      <c r="O352" s="316"/>
      <c r="P352" s="316"/>
      <c r="Q352" s="316"/>
      <c r="R352" s="316"/>
      <c r="S352" s="229" t="s">
        <v>56</v>
      </c>
      <c r="T352" s="229" t="s">
        <v>56</v>
      </c>
      <c r="U352" s="283"/>
      <c r="V352" s="283"/>
      <c r="W352" s="229" t="s">
        <v>56</v>
      </c>
      <c r="X352" s="315"/>
      <c r="Y352" s="6" t="s">
        <v>641</v>
      </c>
      <c r="Z352" s="6" t="s">
        <v>773</v>
      </c>
      <c r="AA352" s="323">
        <v>45188.0</v>
      </c>
      <c r="AB352" s="18">
        <v>45216.0</v>
      </c>
      <c r="AC352" s="27" t="s">
        <v>59</v>
      </c>
      <c r="AD352" s="319"/>
      <c r="AE352" s="283"/>
      <c r="AF352" s="27"/>
      <c r="AG352" s="13"/>
      <c r="AH352" s="333"/>
      <c r="AI352" s="320"/>
    </row>
    <row r="353" ht="30.0" customHeight="1">
      <c r="A353" s="311">
        <v>623.0</v>
      </c>
      <c r="B353" s="12" t="s">
        <v>653</v>
      </c>
      <c r="C353" s="209"/>
      <c r="D353" s="209"/>
      <c r="E353" s="209"/>
      <c r="F353" s="314">
        <v>45201.0</v>
      </c>
      <c r="G353" s="229" t="s">
        <v>56</v>
      </c>
      <c r="H353" s="229"/>
      <c r="I353" s="229"/>
      <c r="J353" s="229"/>
      <c r="K353" s="229"/>
      <c r="L353" s="229"/>
      <c r="M353" s="315"/>
      <c r="N353" s="316"/>
      <c r="O353" s="316"/>
      <c r="P353" s="316"/>
      <c r="Q353" s="316"/>
      <c r="R353" s="316"/>
      <c r="S353" s="229" t="s">
        <v>56</v>
      </c>
      <c r="T353" s="229" t="s">
        <v>56</v>
      </c>
      <c r="U353" s="283"/>
      <c r="V353" s="283"/>
      <c r="W353" s="229" t="s">
        <v>56</v>
      </c>
      <c r="X353" s="315"/>
      <c r="Y353" s="6" t="s">
        <v>641</v>
      </c>
      <c r="Z353" s="6" t="s">
        <v>776</v>
      </c>
      <c r="AA353" s="323">
        <v>45188.0</v>
      </c>
      <c r="AB353" s="18">
        <v>45198.0</v>
      </c>
      <c r="AC353" s="27" t="s">
        <v>59</v>
      </c>
      <c r="AD353" s="319"/>
      <c r="AE353" s="283"/>
      <c r="AF353" s="27"/>
      <c r="AG353" s="13"/>
      <c r="AH353" s="333"/>
    </row>
    <row r="354" ht="30.0" customHeight="1">
      <c r="A354" s="311">
        <v>624.0</v>
      </c>
      <c r="B354" s="12" t="s">
        <v>598</v>
      </c>
      <c r="C354" s="209"/>
      <c r="D354" s="209"/>
      <c r="E354" s="209"/>
      <c r="F354" s="314">
        <v>45204.0</v>
      </c>
      <c r="G354" s="229" t="s">
        <v>56</v>
      </c>
      <c r="H354" s="229"/>
      <c r="I354" s="229"/>
      <c r="J354" s="229"/>
      <c r="K354" s="229"/>
      <c r="L354" s="229"/>
      <c r="M354" s="315"/>
      <c r="N354" s="316"/>
      <c r="O354" s="316"/>
      <c r="P354" s="316"/>
      <c r="Q354" s="316"/>
      <c r="R354" s="316"/>
      <c r="S354" s="229" t="s">
        <v>56</v>
      </c>
      <c r="T354" s="229" t="s">
        <v>56</v>
      </c>
      <c r="U354" s="283"/>
      <c r="V354" s="283"/>
      <c r="W354" s="229" t="s">
        <v>56</v>
      </c>
      <c r="X354" s="315"/>
      <c r="Y354" s="6" t="s">
        <v>641</v>
      </c>
      <c r="Z354" s="6" t="s">
        <v>667</v>
      </c>
      <c r="AA354" s="323">
        <v>45189.0</v>
      </c>
      <c r="AB354" s="18">
        <v>45202.0</v>
      </c>
      <c r="AC354" s="27" t="s">
        <v>59</v>
      </c>
      <c r="AD354" s="319"/>
      <c r="AE354" s="283"/>
      <c r="AF354" s="27"/>
      <c r="AG354" s="13"/>
      <c r="AH354" s="333"/>
      <c r="AI354" s="320"/>
    </row>
    <row r="355" ht="30.0" customHeight="1">
      <c r="A355" s="311">
        <v>625.0</v>
      </c>
      <c r="B355" s="12" t="s">
        <v>655</v>
      </c>
      <c r="C355" s="209"/>
      <c r="D355" s="209"/>
      <c r="E355" s="209"/>
      <c r="F355" s="314">
        <v>45364.0</v>
      </c>
      <c r="G355" s="229" t="s">
        <v>56</v>
      </c>
      <c r="H355" s="229"/>
      <c r="I355" s="229"/>
      <c r="J355" s="229"/>
      <c r="K355" s="229"/>
      <c r="L355" s="229"/>
      <c r="M355" s="315"/>
      <c r="N355" s="316"/>
      <c r="O355" s="316"/>
      <c r="P355" s="316"/>
      <c r="Q355" s="316"/>
      <c r="R355" s="316"/>
      <c r="S355" s="229" t="s">
        <v>56</v>
      </c>
      <c r="T355" s="229" t="s">
        <v>56</v>
      </c>
      <c r="U355" s="283"/>
      <c r="V355" s="283"/>
      <c r="W355" s="229" t="s">
        <v>56</v>
      </c>
      <c r="X355" s="315"/>
      <c r="Y355" s="6" t="s">
        <v>641</v>
      </c>
      <c r="Z355" s="6" t="s">
        <v>777</v>
      </c>
      <c r="AA355" s="323">
        <v>45189.0</v>
      </c>
      <c r="AB355" s="18">
        <v>45657.0</v>
      </c>
      <c r="AC355" s="27" t="s">
        <v>59</v>
      </c>
      <c r="AD355" s="319"/>
      <c r="AE355" s="283"/>
      <c r="AF355" s="27"/>
      <c r="AG355" s="13"/>
      <c r="AH355" s="333"/>
    </row>
    <row r="356" ht="30.0" customHeight="1">
      <c r="A356" s="311">
        <v>626.0</v>
      </c>
      <c r="B356" s="12" t="s">
        <v>484</v>
      </c>
      <c r="C356" s="209"/>
      <c r="D356" s="209"/>
      <c r="E356" s="209"/>
      <c r="F356" s="314">
        <v>45210.0</v>
      </c>
      <c r="G356" s="229" t="s">
        <v>56</v>
      </c>
      <c r="H356" s="229"/>
      <c r="I356" s="229"/>
      <c r="J356" s="229"/>
      <c r="K356" s="229"/>
      <c r="L356" s="229"/>
      <c r="M356" s="315"/>
      <c r="N356" s="316"/>
      <c r="O356" s="316"/>
      <c r="P356" s="316"/>
      <c r="Q356" s="316"/>
      <c r="R356" s="316"/>
      <c r="S356" s="229" t="s">
        <v>56</v>
      </c>
      <c r="T356" s="229" t="s">
        <v>56</v>
      </c>
      <c r="U356" s="283"/>
      <c r="V356" s="283"/>
      <c r="W356" s="229" t="s">
        <v>56</v>
      </c>
      <c r="X356" s="315"/>
      <c r="Y356" s="6" t="s">
        <v>641</v>
      </c>
      <c r="Z356" s="6" t="s">
        <v>673</v>
      </c>
      <c r="AA356" s="323">
        <v>45190.0</v>
      </c>
      <c r="AB356" s="18">
        <v>45205.0</v>
      </c>
      <c r="AC356" s="27" t="s">
        <v>59</v>
      </c>
      <c r="AD356" s="319"/>
      <c r="AE356" s="283"/>
      <c r="AF356" s="27"/>
      <c r="AG356" s="13"/>
      <c r="AH356" s="333"/>
    </row>
    <row r="357" ht="30.0" customHeight="1">
      <c r="A357" s="311">
        <v>627.0</v>
      </c>
      <c r="B357" s="12" t="s">
        <v>149</v>
      </c>
      <c r="C357" s="209"/>
      <c r="D357" s="209"/>
      <c r="E357" s="209"/>
      <c r="F357" s="314">
        <v>45230.0</v>
      </c>
      <c r="G357" s="229" t="s">
        <v>28</v>
      </c>
      <c r="H357" s="229"/>
      <c r="I357" s="229"/>
      <c r="J357" s="229"/>
      <c r="K357" s="229"/>
      <c r="L357" s="229"/>
      <c r="M357" s="315"/>
      <c r="N357" s="316"/>
      <c r="O357" s="316"/>
      <c r="P357" s="316"/>
      <c r="Q357" s="316"/>
      <c r="R357" s="316"/>
      <c r="S357" s="229" t="s">
        <v>30</v>
      </c>
      <c r="T357" s="229" t="s">
        <v>30</v>
      </c>
      <c r="U357" s="283"/>
      <c r="V357" s="283"/>
      <c r="W357" s="229" t="s">
        <v>56</v>
      </c>
      <c r="X357" s="315"/>
      <c r="Y357" s="6" t="s">
        <v>641</v>
      </c>
      <c r="Z357" s="6" t="s">
        <v>779</v>
      </c>
      <c r="AA357" s="323">
        <v>45202.0</v>
      </c>
      <c r="AB357" s="18">
        <v>45244.0</v>
      </c>
      <c r="AC357" s="27" t="s">
        <v>59</v>
      </c>
      <c r="AD357" s="319"/>
      <c r="AE357" s="283"/>
      <c r="AF357" s="27"/>
      <c r="AG357" s="13"/>
      <c r="AH357" s="333"/>
      <c r="AI357" s="320"/>
    </row>
    <row r="358" ht="30.0" customHeight="1">
      <c r="A358" s="311">
        <v>628.0</v>
      </c>
      <c r="B358" s="12" t="s">
        <v>657</v>
      </c>
      <c r="C358" s="209"/>
      <c r="D358" s="209"/>
      <c r="E358" s="209"/>
      <c r="F358" s="314">
        <v>45299.0</v>
      </c>
      <c r="G358" s="229" t="s">
        <v>56</v>
      </c>
      <c r="H358" s="229"/>
      <c r="I358" s="229"/>
      <c r="J358" s="229"/>
      <c r="K358" s="229"/>
      <c r="L358" s="229"/>
      <c r="M358" s="315"/>
      <c r="N358" s="316"/>
      <c r="O358" s="316"/>
      <c r="P358" s="316"/>
      <c r="Q358" s="316"/>
      <c r="R358" s="316"/>
      <c r="S358" s="229" t="s">
        <v>56</v>
      </c>
      <c r="T358" s="229" t="s">
        <v>56</v>
      </c>
      <c r="U358" s="283"/>
      <c r="V358" s="283"/>
      <c r="W358" s="229" t="s">
        <v>56</v>
      </c>
      <c r="X358" s="315"/>
      <c r="Y358" s="6" t="s">
        <v>641</v>
      </c>
      <c r="Z358" s="6" t="s">
        <v>781</v>
      </c>
      <c r="AA358" s="323">
        <v>45202.0</v>
      </c>
      <c r="AB358" s="18">
        <v>45264.0</v>
      </c>
      <c r="AC358" s="27" t="s">
        <v>59</v>
      </c>
      <c r="AD358" s="319"/>
      <c r="AE358" s="283"/>
      <c r="AF358" s="27"/>
      <c r="AG358" s="13"/>
      <c r="AH358" s="333"/>
    </row>
    <row r="359" ht="30.0" customHeight="1">
      <c r="A359" s="311">
        <v>629.0</v>
      </c>
      <c r="B359" s="12" t="s">
        <v>608</v>
      </c>
      <c r="C359" s="209"/>
      <c r="D359" s="209"/>
      <c r="E359" s="209"/>
      <c r="F359" s="314">
        <v>45244.0</v>
      </c>
      <c r="G359" s="229" t="s">
        <v>56</v>
      </c>
      <c r="H359" s="229"/>
      <c r="I359" s="229"/>
      <c r="J359" s="229"/>
      <c r="K359" s="229"/>
      <c r="L359" s="229"/>
      <c r="M359" s="315"/>
      <c r="N359" s="316"/>
      <c r="O359" s="316"/>
      <c r="P359" s="316"/>
      <c r="Q359" s="316"/>
      <c r="R359" s="316"/>
      <c r="S359" s="229" t="s">
        <v>56</v>
      </c>
      <c r="T359" s="229" t="s">
        <v>56</v>
      </c>
      <c r="U359" s="283"/>
      <c r="V359" s="283"/>
      <c r="W359" s="229" t="s">
        <v>56</v>
      </c>
      <c r="X359" s="315"/>
      <c r="Y359" s="6" t="s">
        <v>641</v>
      </c>
      <c r="Z359" s="6" t="s">
        <v>688</v>
      </c>
      <c r="AA359" s="323">
        <v>45202.0</v>
      </c>
      <c r="AB359" s="18">
        <v>45240.0</v>
      </c>
      <c r="AC359" s="27" t="s">
        <v>59</v>
      </c>
      <c r="AD359" s="319"/>
      <c r="AE359" s="283"/>
      <c r="AF359" s="27"/>
      <c r="AG359" s="13"/>
      <c r="AH359" s="333"/>
      <c r="AI359" s="320"/>
    </row>
    <row r="360" ht="30.0" customHeight="1">
      <c r="A360" s="311">
        <v>630.0</v>
      </c>
      <c r="B360" s="12" t="s">
        <v>659</v>
      </c>
      <c r="C360" s="209"/>
      <c r="D360" s="209"/>
      <c r="E360" s="209"/>
      <c r="F360" s="314">
        <v>45226.0</v>
      </c>
      <c r="G360" s="229" t="s">
        <v>56</v>
      </c>
      <c r="H360" s="229"/>
      <c r="I360" s="229"/>
      <c r="J360" s="229"/>
      <c r="K360" s="229"/>
      <c r="L360" s="229"/>
      <c r="M360" s="315"/>
      <c r="N360" s="316"/>
      <c r="O360" s="316"/>
      <c r="P360" s="316"/>
      <c r="Q360" s="316"/>
      <c r="R360" s="316"/>
      <c r="S360" s="229" t="s">
        <v>56</v>
      </c>
      <c r="T360" s="229" t="s">
        <v>56</v>
      </c>
      <c r="U360" s="283"/>
      <c r="V360" s="283"/>
      <c r="W360" s="229" t="s">
        <v>56</v>
      </c>
      <c r="X360" s="315"/>
      <c r="Y360" s="6" t="s">
        <v>641</v>
      </c>
      <c r="Z360" s="6" t="s">
        <v>784</v>
      </c>
      <c r="AA360" s="323">
        <v>45203.0</v>
      </c>
      <c r="AB360" s="18">
        <v>45225.0</v>
      </c>
      <c r="AC360" s="27" t="s">
        <v>59</v>
      </c>
      <c r="AD360" s="319"/>
      <c r="AE360" s="283"/>
      <c r="AF360" s="27"/>
      <c r="AG360" s="13"/>
      <c r="AH360" s="333"/>
      <c r="AI360" s="320"/>
    </row>
    <row r="361" ht="30.0" customHeight="1">
      <c r="A361" s="311">
        <v>631.0</v>
      </c>
      <c r="B361" s="12" t="s">
        <v>547</v>
      </c>
      <c r="C361" s="209"/>
      <c r="D361" s="209"/>
      <c r="E361" s="209"/>
      <c r="F361" s="314">
        <v>45226.0</v>
      </c>
      <c r="G361" s="229" t="s">
        <v>56</v>
      </c>
      <c r="H361" s="229"/>
      <c r="I361" s="229"/>
      <c r="J361" s="229"/>
      <c r="K361" s="229"/>
      <c r="L361" s="229"/>
      <c r="M361" s="315"/>
      <c r="N361" s="316"/>
      <c r="O361" s="316"/>
      <c r="P361" s="316"/>
      <c r="Q361" s="316"/>
      <c r="R361" s="316"/>
      <c r="S361" s="229" t="s">
        <v>56</v>
      </c>
      <c r="T361" s="229" t="s">
        <v>56</v>
      </c>
      <c r="U361" s="283"/>
      <c r="V361" s="283"/>
      <c r="W361" s="229" t="s">
        <v>56</v>
      </c>
      <c r="X361" s="315"/>
      <c r="Y361" s="6" t="s">
        <v>641</v>
      </c>
      <c r="Z361" s="6" t="s">
        <v>786</v>
      </c>
      <c r="AA361" s="323">
        <v>45203.0</v>
      </c>
      <c r="AB361" s="18">
        <v>45233.0</v>
      </c>
      <c r="AC361" s="27" t="s">
        <v>59</v>
      </c>
      <c r="AD361" s="319"/>
      <c r="AE361" s="283"/>
      <c r="AF361" s="27"/>
      <c r="AG361" s="13"/>
      <c r="AH361" s="333"/>
      <c r="AI361" s="320"/>
    </row>
    <row r="362" ht="30.0" customHeight="1">
      <c r="A362" s="311">
        <v>632.0</v>
      </c>
      <c r="B362" s="12" t="s">
        <v>661</v>
      </c>
      <c r="C362" s="209"/>
      <c r="D362" s="209"/>
      <c r="E362" s="209"/>
      <c r="F362" s="314">
        <v>45215.0</v>
      </c>
      <c r="G362" s="229" t="s">
        <v>56</v>
      </c>
      <c r="H362" s="229"/>
      <c r="I362" s="229"/>
      <c r="J362" s="229"/>
      <c r="K362" s="229"/>
      <c r="L362" s="229"/>
      <c r="M362" s="315"/>
      <c r="N362" s="316"/>
      <c r="O362" s="316"/>
      <c r="P362" s="316"/>
      <c r="Q362" s="316"/>
      <c r="R362" s="316"/>
      <c r="S362" s="229" t="s">
        <v>56</v>
      </c>
      <c r="T362" s="229" t="s">
        <v>56</v>
      </c>
      <c r="U362" s="283"/>
      <c r="V362" s="283"/>
      <c r="W362" s="229" t="s">
        <v>28</v>
      </c>
      <c r="X362" s="315"/>
      <c r="Y362" s="6" t="s">
        <v>641</v>
      </c>
      <c r="Z362" s="6" t="s">
        <v>788</v>
      </c>
      <c r="AA362" s="323">
        <v>45203.0</v>
      </c>
      <c r="AB362" s="18">
        <v>45212.0</v>
      </c>
      <c r="AC362" s="27" t="s">
        <v>59</v>
      </c>
      <c r="AD362" s="319"/>
      <c r="AE362" s="283"/>
      <c r="AF362" s="27"/>
      <c r="AG362" s="13"/>
      <c r="AH362" s="333"/>
      <c r="AI362" s="320"/>
    </row>
    <row r="363" ht="30.0" customHeight="1">
      <c r="A363" s="311">
        <v>633.0</v>
      </c>
      <c r="B363" s="12" t="s">
        <v>663</v>
      </c>
      <c r="C363" s="209"/>
      <c r="D363" s="209"/>
      <c r="E363" s="209"/>
      <c r="F363" s="314">
        <v>45231.0</v>
      </c>
      <c r="G363" s="229" t="s">
        <v>56</v>
      </c>
      <c r="H363" s="229"/>
      <c r="I363" s="229"/>
      <c r="J363" s="229"/>
      <c r="K363" s="229"/>
      <c r="L363" s="229"/>
      <c r="M363" s="315"/>
      <c r="N363" s="316"/>
      <c r="O363" s="316"/>
      <c r="P363" s="316"/>
      <c r="Q363" s="316"/>
      <c r="R363" s="316"/>
      <c r="S363" s="229" t="s">
        <v>56</v>
      </c>
      <c r="T363" s="229" t="s">
        <v>56</v>
      </c>
      <c r="U363" s="283"/>
      <c r="V363" s="283"/>
      <c r="W363" s="229" t="s">
        <v>56</v>
      </c>
      <c r="X363" s="315"/>
      <c r="Y363" s="6" t="s">
        <v>641</v>
      </c>
      <c r="Z363" s="6" t="s">
        <v>790</v>
      </c>
      <c r="AA363" s="323">
        <v>45203.0</v>
      </c>
      <c r="AB363" s="18">
        <v>45226.0</v>
      </c>
      <c r="AC363" s="27" t="s">
        <v>59</v>
      </c>
      <c r="AD363" s="319"/>
      <c r="AE363" s="283"/>
      <c r="AF363" s="27"/>
      <c r="AG363" s="13"/>
      <c r="AH363" s="333"/>
      <c r="AI363" s="320"/>
    </row>
    <row r="364" ht="30.0" customHeight="1">
      <c r="A364" s="311">
        <v>634.0</v>
      </c>
      <c r="B364" s="12" t="s">
        <v>480</v>
      </c>
      <c r="C364" s="209"/>
      <c r="D364" s="209"/>
      <c r="E364" s="209"/>
      <c r="F364" s="314">
        <v>45226.0</v>
      </c>
      <c r="G364" s="229" t="s">
        <v>56</v>
      </c>
      <c r="H364" s="229"/>
      <c r="I364" s="229"/>
      <c r="J364" s="229"/>
      <c r="K364" s="229"/>
      <c r="L364" s="229"/>
      <c r="M364" s="315"/>
      <c r="N364" s="316"/>
      <c r="O364" s="316"/>
      <c r="P364" s="316"/>
      <c r="Q364" s="316"/>
      <c r="R364" s="316"/>
      <c r="S364" s="229" t="s">
        <v>56</v>
      </c>
      <c r="T364" s="229" t="s">
        <v>56</v>
      </c>
      <c r="U364" s="283"/>
      <c r="V364" s="283"/>
      <c r="W364" s="229" t="s">
        <v>28</v>
      </c>
      <c r="X364" s="315"/>
      <c r="Y364" s="6" t="s">
        <v>641</v>
      </c>
      <c r="Z364" s="6" t="s">
        <v>792</v>
      </c>
      <c r="AA364" s="323">
        <v>45208.0</v>
      </c>
      <c r="AB364" s="18">
        <v>45234.0</v>
      </c>
      <c r="AC364" s="27" t="s">
        <v>59</v>
      </c>
      <c r="AD364" s="319"/>
      <c r="AE364" s="283"/>
      <c r="AF364" s="27"/>
      <c r="AG364" s="13"/>
      <c r="AH364" s="333"/>
      <c r="AI364" s="320"/>
    </row>
    <row r="365" ht="30.0" customHeight="1">
      <c r="A365" s="311">
        <v>635.0</v>
      </c>
      <c r="B365" s="12" t="s">
        <v>666</v>
      </c>
      <c r="C365" s="209"/>
      <c r="D365" s="209"/>
      <c r="E365" s="209"/>
      <c r="F365" s="314">
        <v>45230.0</v>
      </c>
      <c r="G365" s="229" t="s">
        <v>56</v>
      </c>
      <c r="H365" s="229"/>
      <c r="I365" s="229"/>
      <c r="J365" s="229"/>
      <c r="K365" s="229"/>
      <c r="L365" s="229"/>
      <c r="M365" s="315"/>
      <c r="N365" s="316"/>
      <c r="O365" s="316"/>
      <c r="P365" s="316"/>
      <c r="Q365" s="316"/>
      <c r="R365" s="316"/>
      <c r="S365" s="229" t="s">
        <v>56</v>
      </c>
      <c r="T365" s="229" t="s">
        <v>56</v>
      </c>
      <c r="U365" s="283"/>
      <c r="V365" s="283"/>
      <c r="W365" s="229" t="s">
        <v>56</v>
      </c>
      <c r="X365" s="315"/>
      <c r="Y365" s="6" t="s">
        <v>641</v>
      </c>
      <c r="Z365" s="6" t="s">
        <v>794</v>
      </c>
      <c r="AA365" s="323">
        <v>45211.0</v>
      </c>
      <c r="AB365" s="18">
        <v>45240.0</v>
      </c>
      <c r="AC365" s="27" t="s">
        <v>59</v>
      </c>
      <c r="AD365" s="319"/>
      <c r="AE365" s="283"/>
      <c r="AF365" s="27"/>
      <c r="AG365" s="13"/>
      <c r="AH365" s="333"/>
    </row>
    <row r="366" ht="30.0" customHeight="1">
      <c r="A366" s="311">
        <v>636.0</v>
      </c>
      <c r="B366" s="12" t="s">
        <v>668</v>
      </c>
      <c r="C366" s="209"/>
      <c r="D366" s="209"/>
      <c r="E366" s="209"/>
      <c r="F366" s="314">
        <v>45236.0</v>
      </c>
      <c r="G366" s="229" t="s">
        <v>56</v>
      </c>
      <c r="H366" s="229"/>
      <c r="I366" s="229"/>
      <c r="J366" s="229"/>
      <c r="K366" s="229"/>
      <c r="L366" s="229"/>
      <c r="M366" s="315"/>
      <c r="N366" s="316"/>
      <c r="O366" s="316"/>
      <c r="P366" s="316"/>
      <c r="Q366" s="316"/>
      <c r="R366" s="316"/>
      <c r="S366" s="229" t="s">
        <v>56</v>
      </c>
      <c r="T366" s="229" t="s">
        <v>56</v>
      </c>
      <c r="U366" s="283"/>
      <c r="V366" s="283"/>
      <c r="W366" s="229" t="s">
        <v>56</v>
      </c>
      <c r="X366" s="315"/>
      <c r="Y366" s="6" t="s">
        <v>641</v>
      </c>
      <c r="Z366" s="6" t="s">
        <v>797</v>
      </c>
      <c r="AA366" s="323">
        <v>45211.0</v>
      </c>
      <c r="AB366" s="18">
        <v>45243.0</v>
      </c>
      <c r="AC366" s="27" t="s">
        <v>59</v>
      </c>
      <c r="AD366" s="319"/>
      <c r="AE366" s="283"/>
      <c r="AF366" s="27"/>
      <c r="AG366" s="13"/>
      <c r="AH366" s="333"/>
      <c r="AI366" s="320"/>
    </row>
    <row r="367" ht="30.0" customHeight="1">
      <c r="A367" s="311">
        <v>637.0</v>
      </c>
      <c r="B367" s="12" t="s">
        <v>670</v>
      </c>
      <c r="C367" s="209"/>
      <c r="D367" s="209"/>
      <c r="E367" s="209"/>
      <c r="F367" s="314">
        <v>45342.0</v>
      </c>
      <c r="G367" s="229" t="s">
        <v>56</v>
      </c>
      <c r="H367" s="229"/>
      <c r="I367" s="229"/>
      <c r="J367" s="229"/>
      <c r="K367" s="229"/>
      <c r="L367" s="229"/>
      <c r="M367" s="315"/>
      <c r="N367" s="316"/>
      <c r="O367" s="316"/>
      <c r="P367" s="316"/>
      <c r="Q367" s="316"/>
      <c r="R367" s="316"/>
      <c r="S367" s="229" t="s">
        <v>56</v>
      </c>
      <c r="T367" s="229" t="s">
        <v>56</v>
      </c>
      <c r="U367" s="283"/>
      <c r="V367" s="283"/>
      <c r="W367" s="229" t="s">
        <v>56</v>
      </c>
      <c r="X367" s="315"/>
      <c r="Y367" s="6" t="s">
        <v>641</v>
      </c>
      <c r="Z367" s="6" t="s">
        <v>675</v>
      </c>
      <c r="AA367" s="323">
        <v>45204.0</v>
      </c>
      <c r="AB367" s="18">
        <v>45328.0</v>
      </c>
      <c r="AC367" s="27" t="s">
        <v>59</v>
      </c>
      <c r="AD367" s="319"/>
      <c r="AE367" s="283"/>
      <c r="AF367" s="27"/>
      <c r="AG367" s="13"/>
      <c r="AH367" s="333"/>
      <c r="AI367" s="320"/>
    </row>
    <row r="368" ht="30.0" customHeight="1">
      <c r="A368" s="311">
        <v>638.0</v>
      </c>
      <c r="B368" s="12" t="s">
        <v>355</v>
      </c>
      <c r="C368" s="209"/>
      <c r="D368" s="209"/>
      <c r="E368" s="209"/>
      <c r="F368" s="314">
        <v>45233.0</v>
      </c>
      <c r="G368" s="229" t="s">
        <v>56</v>
      </c>
      <c r="H368" s="229"/>
      <c r="I368" s="229"/>
      <c r="J368" s="229"/>
      <c r="K368" s="229"/>
      <c r="L368" s="229"/>
      <c r="M368" s="315"/>
      <c r="N368" s="316"/>
      <c r="O368" s="316"/>
      <c r="P368" s="316"/>
      <c r="Q368" s="316"/>
      <c r="R368" s="316"/>
      <c r="S368" s="229" t="s">
        <v>56</v>
      </c>
      <c r="T368" s="229" t="s">
        <v>56</v>
      </c>
      <c r="U368" s="283"/>
      <c r="V368" s="283"/>
      <c r="W368" s="229" t="s">
        <v>56</v>
      </c>
      <c r="X368" s="315"/>
      <c r="Y368" s="6" t="s">
        <v>641</v>
      </c>
      <c r="Z368" s="6" t="s">
        <v>799</v>
      </c>
      <c r="AA368" s="323">
        <v>45211.0</v>
      </c>
      <c r="AB368" s="18">
        <v>45244.0</v>
      </c>
      <c r="AC368" s="27" t="s">
        <v>59</v>
      </c>
      <c r="AD368" s="319"/>
      <c r="AE368" s="283"/>
      <c r="AF368" s="27"/>
      <c r="AG368" s="13"/>
      <c r="AH368" s="333"/>
      <c r="AI368" s="320"/>
    </row>
    <row r="369" ht="30.0" customHeight="1">
      <c r="A369" s="311">
        <v>639.0</v>
      </c>
      <c r="B369" s="12" t="s">
        <v>674</v>
      </c>
      <c r="C369" s="209"/>
      <c r="D369" s="209"/>
      <c r="E369" s="209"/>
      <c r="F369" s="314">
        <v>45324.0</v>
      </c>
      <c r="G369" s="229" t="s">
        <v>56</v>
      </c>
      <c r="H369" s="229"/>
      <c r="I369" s="229"/>
      <c r="J369" s="229"/>
      <c r="K369" s="229"/>
      <c r="L369" s="229"/>
      <c r="M369" s="315"/>
      <c r="N369" s="316"/>
      <c r="O369" s="316"/>
      <c r="P369" s="316"/>
      <c r="Q369" s="316"/>
      <c r="R369" s="316"/>
      <c r="S369" s="229" t="s">
        <v>56</v>
      </c>
      <c r="T369" s="229" t="s">
        <v>56</v>
      </c>
      <c r="U369" s="283"/>
      <c r="V369" s="283"/>
      <c r="W369" s="229" t="s">
        <v>56</v>
      </c>
      <c r="X369" s="315"/>
      <c r="Y369" s="6" t="s">
        <v>641</v>
      </c>
      <c r="Z369" s="6" t="s">
        <v>801</v>
      </c>
      <c r="AA369" s="323">
        <v>45217.0</v>
      </c>
      <c r="AB369" s="18">
        <v>45657.0</v>
      </c>
      <c r="AC369" s="27" t="s">
        <v>59</v>
      </c>
      <c r="AD369" s="319"/>
      <c r="AE369" s="283"/>
      <c r="AF369" s="27"/>
      <c r="AG369" s="13"/>
      <c r="AH369" s="333"/>
    </row>
    <row r="370" ht="30.0" customHeight="1">
      <c r="A370" s="311">
        <v>640.0</v>
      </c>
      <c r="B370" s="12" t="s">
        <v>676</v>
      </c>
      <c r="C370" s="209"/>
      <c r="D370" s="209"/>
      <c r="E370" s="209"/>
      <c r="F370" s="314">
        <v>45273.0</v>
      </c>
      <c r="G370" s="229" t="s">
        <v>56</v>
      </c>
      <c r="H370" s="229"/>
      <c r="I370" s="229"/>
      <c r="J370" s="229"/>
      <c r="K370" s="229"/>
      <c r="L370" s="229"/>
      <c r="M370" s="315"/>
      <c r="N370" s="316"/>
      <c r="O370" s="316"/>
      <c r="P370" s="316"/>
      <c r="Q370" s="316"/>
      <c r="R370" s="316"/>
      <c r="S370" s="229" t="s">
        <v>56</v>
      </c>
      <c r="T370" s="229" t="s">
        <v>56</v>
      </c>
      <c r="U370" s="283"/>
      <c r="V370" s="283"/>
      <c r="W370" s="229" t="s">
        <v>56</v>
      </c>
      <c r="X370" s="315"/>
      <c r="Y370" s="6" t="s">
        <v>641</v>
      </c>
      <c r="Z370" s="6" t="s">
        <v>803</v>
      </c>
      <c r="AA370" s="323">
        <v>45217.0</v>
      </c>
      <c r="AB370" s="18">
        <v>45252.0</v>
      </c>
      <c r="AC370" s="27" t="s">
        <v>59</v>
      </c>
      <c r="AD370" s="319"/>
      <c r="AE370" s="283"/>
      <c r="AF370" s="27"/>
      <c r="AG370" s="13"/>
      <c r="AH370" s="333"/>
      <c r="AI370" s="320"/>
    </row>
    <row r="371" ht="30.0" customHeight="1">
      <c r="A371" s="311">
        <v>641.0</v>
      </c>
      <c r="B371" s="12" t="s">
        <v>677</v>
      </c>
      <c r="C371" s="209"/>
      <c r="D371" s="209"/>
      <c r="E371" s="209"/>
      <c r="F371" s="314">
        <v>45243.0</v>
      </c>
      <c r="G371" s="229" t="s">
        <v>56</v>
      </c>
      <c r="H371" s="229"/>
      <c r="I371" s="229"/>
      <c r="J371" s="229"/>
      <c r="K371" s="229"/>
      <c r="L371" s="229"/>
      <c r="M371" s="315"/>
      <c r="N371" s="316"/>
      <c r="O371" s="316"/>
      <c r="P371" s="316"/>
      <c r="Q371" s="316"/>
      <c r="R371" s="316"/>
      <c r="S371" s="229" t="s">
        <v>56</v>
      </c>
      <c r="T371" s="229" t="s">
        <v>56</v>
      </c>
      <c r="U371" s="283"/>
      <c r="V371" s="283"/>
      <c r="W371" s="229" t="s">
        <v>56</v>
      </c>
      <c r="X371" s="315"/>
      <c r="Y371" s="6" t="s">
        <v>641</v>
      </c>
      <c r="Z371" s="6" t="s">
        <v>805</v>
      </c>
      <c r="AA371" s="323">
        <v>45217.0</v>
      </c>
      <c r="AB371" s="18">
        <v>45252.0</v>
      </c>
      <c r="AC371" s="27" t="s">
        <v>59</v>
      </c>
      <c r="AD371" s="319"/>
      <c r="AE371" s="283"/>
      <c r="AF371" s="27"/>
      <c r="AG371" s="13"/>
      <c r="AH371" s="333"/>
      <c r="AI371" s="320"/>
    </row>
    <row r="372" ht="30.0" customHeight="1">
      <c r="A372" s="311">
        <v>642.0</v>
      </c>
      <c r="B372" s="12" t="s">
        <v>488</v>
      </c>
      <c r="C372" s="209"/>
      <c r="D372" s="209"/>
      <c r="E372" s="209"/>
      <c r="F372" s="314">
        <v>45274.0</v>
      </c>
      <c r="G372" s="229" t="s">
        <v>56</v>
      </c>
      <c r="H372" s="229"/>
      <c r="I372" s="229"/>
      <c r="J372" s="229"/>
      <c r="K372" s="229"/>
      <c r="L372" s="229"/>
      <c r="M372" s="315"/>
      <c r="N372" s="316"/>
      <c r="O372" s="316"/>
      <c r="P372" s="316"/>
      <c r="Q372" s="316"/>
      <c r="R372" s="316"/>
      <c r="S372" s="229" t="s">
        <v>56</v>
      </c>
      <c r="T372" s="229" t="s">
        <v>56</v>
      </c>
      <c r="U372" s="283"/>
      <c r="V372" s="283"/>
      <c r="W372" s="229" t="s">
        <v>56</v>
      </c>
      <c r="X372" s="315"/>
      <c r="Y372" s="6" t="s">
        <v>641</v>
      </c>
      <c r="Z372" s="6" t="s">
        <v>806</v>
      </c>
      <c r="AA372" s="323">
        <v>45216.0</v>
      </c>
      <c r="AB372" s="18">
        <v>45251.0</v>
      </c>
      <c r="AC372" s="27" t="s">
        <v>59</v>
      </c>
      <c r="AD372" s="319"/>
      <c r="AE372" s="283"/>
      <c r="AF372" s="27"/>
      <c r="AG372" s="13"/>
      <c r="AH372" s="333"/>
      <c r="AI372" s="320"/>
    </row>
    <row r="373" ht="30.0" customHeight="1">
      <c r="A373" s="311">
        <v>643.0</v>
      </c>
      <c r="B373" s="12" t="s">
        <v>679</v>
      </c>
      <c r="C373" s="209"/>
      <c r="D373" s="209"/>
      <c r="E373" s="209"/>
      <c r="F373" s="314">
        <v>45237.0</v>
      </c>
      <c r="G373" s="229" t="s">
        <v>56</v>
      </c>
      <c r="H373" s="229"/>
      <c r="I373" s="229"/>
      <c r="J373" s="229"/>
      <c r="K373" s="229"/>
      <c r="L373" s="229"/>
      <c r="M373" s="315"/>
      <c r="N373" s="316"/>
      <c r="O373" s="316"/>
      <c r="P373" s="316"/>
      <c r="Q373" s="316"/>
      <c r="R373" s="316"/>
      <c r="S373" s="229" t="s">
        <v>56</v>
      </c>
      <c r="T373" s="229" t="s">
        <v>56</v>
      </c>
      <c r="U373" s="283"/>
      <c r="V373" s="283"/>
      <c r="W373" s="229" t="s">
        <v>56</v>
      </c>
      <c r="X373" s="315"/>
      <c r="Y373" s="6" t="s">
        <v>641</v>
      </c>
      <c r="Z373" s="6" t="s">
        <v>809</v>
      </c>
      <c r="AA373" s="323">
        <v>45218.0</v>
      </c>
      <c r="AB373" s="18">
        <v>45246.0</v>
      </c>
      <c r="AC373" s="27" t="s">
        <v>59</v>
      </c>
      <c r="AD373" s="319"/>
      <c r="AE373" s="283"/>
      <c r="AF373" s="27"/>
      <c r="AG373" s="13"/>
      <c r="AH373" s="333"/>
      <c r="AI373" s="320"/>
    </row>
    <row r="374" ht="30.0" customHeight="1">
      <c r="A374" s="311">
        <v>644.0</v>
      </c>
      <c r="B374" s="12" t="s">
        <v>682</v>
      </c>
      <c r="C374" s="209"/>
      <c r="D374" s="209"/>
      <c r="E374" s="209"/>
      <c r="F374" s="314">
        <v>45266.0</v>
      </c>
      <c r="G374" s="229" t="s">
        <v>56</v>
      </c>
      <c r="H374" s="229"/>
      <c r="I374" s="229"/>
      <c r="J374" s="229"/>
      <c r="K374" s="229"/>
      <c r="L374" s="229"/>
      <c r="M374" s="315"/>
      <c r="N374" s="316"/>
      <c r="O374" s="316"/>
      <c r="P374" s="316"/>
      <c r="Q374" s="316"/>
      <c r="R374" s="316"/>
      <c r="S374" s="229" t="s">
        <v>56</v>
      </c>
      <c r="T374" s="229" t="s">
        <v>56</v>
      </c>
      <c r="U374" s="283"/>
      <c r="V374" s="283"/>
      <c r="W374" s="229" t="s">
        <v>56</v>
      </c>
      <c r="X374" s="315"/>
      <c r="Y374" s="6" t="s">
        <v>641</v>
      </c>
      <c r="Z374" s="6" t="s">
        <v>675</v>
      </c>
      <c r="AA374" s="323">
        <v>45218.0</v>
      </c>
      <c r="AB374" s="18">
        <v>45291.0</v>
      </c>
      <c r="AC374" s="27" t="s">
        <v>59</v>
      </c>
      <c r="AD374" s="319"/>
      <c r="AE374" s="283"/>
      <c r="AF374" s="27"/>
      <c r="AG374" s="13"/>
      <c r="AH374" s="333"/>
      <c r="AI374" s="320"/>
    </row>
    <row r="375" ht="30.0" customHeight="1">
      <c r="A375" s="311">
        <v>645.0</v>
      </c>
      <c r="B375" s="12" t="s">
        <v>684</v>
      </c>
      <c r="C375" s="209"/>
      <c r="D375" s="209"/>
      <c r="E375" s="209"/>
      <c r="F375" s="314">
        <v>45245.0</v>
      </c>
      <c r="G375" s="229" t="s">
        <v>56</v>
      </c>
      <c r="H375" s="229"/>
      <c r="I375" s="229"/>
      <c r="J375" s="229"/>
      <c r="K375" s="229"/>
      <c r="L375" s="229"/>
      <c r="M375" s="315"/>
      <c r="N375" s="316"/>
      <c r="O375" s="316"/>
      <c r="P375" s="316"/>
      <c r="Q375" s="316"/>
      <c r="R375" s="316"/>
      <c r="S375" s="229" t="s">
        <v>56</v>
      </c>
      <c r="T375" s="229" t="s">
        <v>56</v>
      </c>
      <c r="U375" s="283"/>
      <c r="V375" s="283"/>
      <c r="W375" s="229" t="s">
        <v>56</v>
      </c>
      <c r="X375" s="315"/>
      <c r="Y375" s="6" t="s">
        <v>641</v>
      </c>
      <c r="Z375" s="6" t="s">
        <v>812</v>
      </c>
      <c r="AA375" s="323">
        <v>45219.0</v>
      </c>
      <c r="AB375" s="18">
        <v>45247.0</v>
      </c>
      <c r="AC375" s="27" t="s">
        <v>59</v>
      </c>
      <c r="AD375" s="319"/>
      <c r="AE375" s="283"/>
      <c r="AF375" s="27"/>
      <c r="AG375" s="13"/>
      <c r="AH375" s="333"/>
      <c r="AI375" s="320"/>
    </row>
    <row r="376" ht="30.0" customHeight="1">
      <c r="A376" s="311">
        <v>647.0</v>
      </c>
      <c r="B376" s="12" t="s">
        <v>686</v>
      </c>
      <c r="C376" s="209"/>
      <c r="D376" s="209"/>
      <c r="E376" s="209"/>
      <c r="F376" s="314">
        <v>45246.0</v>
      </c>
      <c r="G376" s="229" t="s">
        <v>28</v>
      </c>
      <c r="H376" s="229"/>
      <c r="I376" s="229"/>
      <c r="J376" s="229"/>
      <c r="K376" s="229"/>
      <c r="L376" s="229"/>
      <c r="M376" s="315"/>
      <c r="N376" s="316"/>
      <c r="O376" s="316"/>
      <c r="P376" s="316"/>
      <c r="Q376" s="316"/>
      <c r="R376" s="316"/>
      <c r="S376" s="229" t="s">
        <v>56</v>
      </c>
      <c r="T376" s="229" t="s">
        <v>56</v>
      </c>
      <c r="U376" s="283"/>
      <c r="V376" s="283"/>
      <c r="W376" s="229" t="s">
        <v>56</v>
      </c>
      <c r="X376" s="315"/>
      <c r="Y376" s="6" t="s">
        <v>641</v>
      </c>
      <c r="Z376" s="6" t="s">
        <v>814</v>
      </c>
      <c r="AA376" s="323">
        <v>45217.0</v>
      </c>
      <c r="AB376" s="18">
        <v>45245.0</v>
      </c>
      <c r="AC376" s="27" t="s">
        <v>59</v>
      </c>
      <c r="AD376" s="319"/>
      <c r="AE376" s="283"/>
      <c r="AF376" s="27"/>
      <c r="AG376" s="13"/>
      <c r="AH376" s="333"/>
    </row>
    <row r="377" ht="30.0" customHeight="1">
      <c r="A377" s="325">
        <v>648.0</v>
      </c>
      <c r="B377" s="12" t="s">
        <v>687</v>
      </c>
      <c r="C377" s="209"/>
      <c r="D377" s="209"/>
      <c r="E377" s="209"/>
      <c r="F377" s="381">
        <v>45400.0</v>
      </c>
      <c r="G377" s="229" t="s">
        <v>56</v>
      </c>
      <c r="H377" s="229"/>
      <c r="I377" s="229"/>
      <c r="J377" s="229"/>
      <c r="K377" s="229"/>
      <c r="L377" s="229"/>
      <c r="M377" s="315">
        <v>4.0</v>
      </c>
      <c r="N377" s="316"/>
      <c r="O377" s="316"/>
      <c r="P377" s="316"/>
      <c r="Q377" s="316"/>
      <c r="R377" s="316"/>
      <c r="S377" s="229" t="s">
        <v>56</v>
      </c>
      <c r="T377" s="229" t="s">
        <v>56</v>
      </c>
      <c r="U377" s="283" t="s">
        <v>2789</v>
      </c>
      <c r="V377" s="315">
        <v>3.0</v>
      </c>
      <c r="W377" s="229" t="s">
        <v>56</v>
      </c>
      <c r="X377" s="315">
        <v>1.0</v>
      </c>
      <c r="Y377" s="6" t="s">
        <v>641</v>
      </c>
      <c r="Z377" s="416" t="s">
        <v>817</v>
      </c>
      <c r="AA377" s="323">
        <v>45220.0</v>
      </c>
      <c r="AB377" s="18">
        <v>45301.0</v>
      </c>
      <c r="AC377" s="27" t="s">
        <v>59</v>
      </c>
      <c r="AD377" s="319"/>
      <c r="AE377" s="283"/>
      <c r="AF377" s="27"/>
      <c r="AG377" s="13"/>
      <c r="AH377" s="333"/>
    </row>
    <row r="378" ht="30.0" customHeight="1">
      <c r="A378" s="311">
        <v>649.0</v>
      </c>
      <c r="B378" s="12" t="s">
        <v>689</v>
      </c>
      <c r="C378" s="209"/>
      <c r="D378" s="209"/>
      <c r="E378" s="209"/>
      <c r="F378" s="314">
        <v>45238.0</v>
      </c>
      <c r="G378" s="229" t="s">
        <v>56</v>
      </c>
      <c r="H378" s="229"/>
      <c r="I378" s="229"/>
      <c r="J378" s="229"/>
      <c r="K378" s="229"/>
      <c r="L378" s="229"/>
      <c r="M378" s="315"/>
      <c r="N378" s="316"/>
      <c r="O378" s="316"/>
      <c r="P378" s="316"/>
      <c r="Q378" s="316"/>
      <c r="R378" s="316"/>
      <c r="S378" s="229" t="s">
        <v>56</v>
      </c>
      <c r="T378" s="229" t="s">
        <v>56</v>
      </c>
      <c r="U378" s="283"/>
      <c r="V378" s="315"/>
      <c r="W378" s="229" t="s">
        <v>28</v>
      </c>
      <c r="X378" s="315"/>
      <c r="Y378" s="6" t="s">
        <v>641</v>
      </c>
      <c r="Z378" s="6" t="s">
        <v>819</v>
      </c>
      <c r="AA378" s="323">
        <v>45223.0</v>
      </c>
      <c r="AB378" s="18">
        <v>45240.0</v>
      </c>
      <c r="AC378" s="27" t="s">
        <v>59</v>
      </c>
      <c r="AD378" s="319"/>
      <c r="AE378" s="283"/>
      <c r="AF378" s="27"/>
      <c r="AG378" s="13"/>
      <c r="AH378" s="333"/>
    </row>
    <row r="379" ht="30.0" customHeight="1">
      <c r="A379" s="311">
        <v>650.0</v>
      </c>
      <c r="B379" s="12" t="s">
        <v>690</v>
      </c>
      <c r="C379" s="209"/>
      <c r="D379" s="209"/>
      <c r="E379" s="209"/>
      <c r="F379" s="314">
        <v>45252.0</v>
      </c>
      <c r="G379" s="229" t="s">
        <v>56</v>
      </c>
      <c r="H379" s="229"/>
      <c r="I379" s="229"/>
      <c r="J379" s="229"/>
      <c r="K379" s="229"/>
      <c r="L379" s="229"/>
      <c r="M379" s="315"/>
      <c r="N379" s="316"/>
      <c r="O379" s="316"/>
      <c r="P379" s="316"/>
      <c r="Q379" s="316"/>
      <c r="R379" s="316"/>
      <c r="S379" s="229" t="s">
        <v>56</v>
      </c>
      <c r="T379" s="229" t="s">
        <v>56</v>
      </c>
      <c r="U379" s="283"/>
      <c r="V379" s="315"/>
      <c r="W379" s="229" t="s">
        <v>56</v>
      </c>
      <c r="X379" s="315"/>
      <c r="Y379" s="6" t="s">
        <v>641</v>
      </c>
      <c r="Z379" s="6" t="s">
        <v>821</v>
      </c>
      <c r="AA379" s="323">
        <v>45223.0</v>
      </c>
      <c r="AB379" s="18">
        <v>45250.0</v>
      </c>
      <c r="AC379" s="27" t="s">
        <v>59</v>
      </c>
      <c r="AD379" s="319"/>
      <c r="AE379" s="283"/>
      <c r="AF379" s="27"/>
      <c r="AG379" s="13"/>
      <c r="AH379" s="333"/>
      <c r="AI379" s="320"/>
    </row>
    <row r="380" ht="30.0" customHeight="1">
      <c r="A380" s="311">
        <v>651.0</v>
      </c>
      <c r="B380" s="12" t="s">
        <v>692</v>
      </c>
      <c r="C380" s="209"/>
      <c r="D380" s="209"/>
      <c r="E380" s="209"/>
      <c r="F380" s="314">
        <v>45278.0</v>
      </c>
      <c r="G380" s="229" t="s">
        <v>56</v>
      </c>
      <c r="H380" s="229"/>
      <c r="I380" s="229"/>
      <c r="J380" s="229"/>
      <c r="K380" s="229"/>
      <c r="L380" s="229"/>
      <c r="M380" s="315"/>
      <c r="N380" s="316"/>
      <c r="O380" s="316"/>
      <c r="P380" s="316"/>
      <c r="Q380" s="316"/>
      <c r="R380" s="316"/>
      <c r="S380" s="229" t="s">
        <v>56</v>
      </c>
      <c r="T380" s="229" t="s">
        <v>56</v>
      </c>
      <c r="U380" s="283"/>
      <c r="V380" s="315"/>
      <c r="W380" s="229" t="s">
        <v>56</v>
      </c>
      <c r="X380" s="315"/>
      <c r="Y380" s="6" t="s">
        <v>641</v>
      </c>
      <c r="Z380" s="6" t="s">
        <v>824</v>
      </c>
      <c r="AA380" s="323">
        <v>45222.0</v>
      </c>
      <c r="AB380" s="18">
        <v>45264.0</v>
      </c>
      <c r="AC380" s="27" t="s">
        <v>59</v>
      </c>
      <c r="AD380" s="319"/>
      <c r="AE380" s="283"/>
      <c r="AF380" s="27"/>
      <c r="AG380" s="13"/>
      <c r="AH380" s="333"/>
    </row>
    <row r="381" ht="30.0" customHeight="1">
      <c r="A381" s="311">
        <v>652.0</v>
      </c>
      <c r="B381" s="12" t="s">
        <v>694</v>
      </c>
      <c r="C381" s="209"/>
      <c r="D381" s="209"/>
      <c r="E381" s="209"/>
      <c r="F381" s="314">
        <v>45265.0</v>
      </c>
      <c r="G381" s="229" t="s">
        <v>699</v>
      </c>
      <c r="H381" s="229"/>
      <c r="I381" s="229"/>
      <c r="J381" s="229"/>
      <c r="K381" s="229"/>
      <c r="L381" s="229"/>
      <c r="M381" s="315"/>
      <c r="N381" s="316"/>
      <c r="O381" s="316"/>
      <c r="P381" s="316"/>
      <c r="Q381" s="316"/>
      <c r="R381" s="316"/>
      <c r="S381" s="229" t="s">
        <v>56</v>
      </c>
      <c r="T381" s="229" t="s">
        <v>56</v>
      </c>
      <c r="U381" s="283"/>
      <c r="V381" s="315"/>
      <c r="W381" s="229" t="s">
        <v>56</v>
      </c>
      <c r="X381" s="315"/>
      <c r="Y381" s="6" t="s">
        <v>641</v>
      </c>
      <c r="Z381" s="6" t="s">
        <v>826</v>
      </c>
      <c r="AA381" s="323">
        <v>45220.0</v>
      </c>
      <c r="AB381" s="18">
        <v>45262.0</v>
      </c>
      <c r="AC381" s="27" t="s">
        <v>59</v>
      </c>
      <c r="AD381" s="319"/>
      <c r="AE381" s="283"/>
      <c r="AF381" s="27"/>
      <c r="AG381" s="13"/>
      <c r="AH381" s="333"/>
      <c r="AI381" s="320"/>
    </row>
    <row r="382" ht="30.0" customHeight="1">
      <c r="A382" s="311">
        <v>653.0</v>
      </c>
      <c r="B382" s="12" t="s">
        <v>695</v>
      </c>
      <c r="C382" s="209"/>
      <c r="D382" s="209"/>
      <c r="E382" s="209"/>
      <c r="F382" s="314">
        <v>45251.0</v>
      </c>
      <c r="G382" s="229" t="s">
        <v>56</v>
      </c>
      <c r="H382" s="229"/>
      <c r="I382" s="229"/>
      <c r="J382" s="229"/>
      <c r="K382" s="229"/>
      <c r="L382" s="229"/>
      <c r="M382" s="315"/>
      <c r="N382" s="316"/>
      <c r="O382" s="316"/>
      <c r="P382" s="316"/>
      <c r="Q382" s="316"/>
      <c r="R382" s="316"/>
      <c r="S382" s="229" t="s">
        <v>56</v>
      </c>
      <c r="T382" s="229" t="s">
        <v>56</v>
      </c>
      <c r="U382" s="283"/>
      <c r="V382" s="315"/>
      <c r="W382" s="229" t="s">
        <v>56</v>
      </c>
      <c r="X382" s="315"/>
      <c r="Y382" s="6" t="s">
        <v>641</v>
      </c>
      <c r="Z382" s="6" t="s">
        <v>829</v>
      </c>
      <c r="AA382" s="323">
        <v>45224.0</v>
      </c>
      <c r="AB382" s="18">
        <v>45261.0</v>
      </c>
      <c r="AC382" s="27" t="s">
        <v>59</v>
      </c>
      <c r="AD382" s="319"/>
      <c r="AE382" s="283"/>
      <c r="AF382" s="27"/>
      <c r="AG382" s="13"/>
      <c r="AH382" s="333"/>
      <c r="AI382" s="320"/>
    </row>
    <row r="383" ht="30.0" customHeight="1">
      <c r="A383" s="311">
        <v>654.0</v>
      </c>
      <c r="B383" s="12" t="s">
        <v>697</v>
      </c>
      <c r="C383" s="209"/>
      <c r="D383" s="209"/>
      <c r="E383" s="209"/>
      <c r="F383" s="314">
        <v>45245.0</v>
      </c>
      <c r="G383" s="229" t="s">
        <v>28</v>
      </c>
      <c r="H383" s="229"/>
      <c r="I383" s="229"/>
      <c r="J383" s="229"/>
      <c r="K383" s="229"/>
      <c r="L383" s="229"/>
      <c r="M383" s="315"/>
      <c r="N383" s="316"/>
      <c r="O383" s="316"/>
      <c r="P383" s="316"/>
      <c r="Q383" s="316"/>
      <c r="R383" s="316"/>
      <c r="S383" s="229" t="s">
        <v>56</v>
      </c>
      <c r="T383" s="229" t="s">
        <v>56</v>
      </c>
      <c r="U383" s="283"/>
      <c r="V383" s="315"/>
      <c r="W383" s="229" t="s">
        <v>56</v>
      </c>
      <c r="X383" s="315"/>
      <c r="Y383" s="6" t="s">
        <v>641</v>
      </c>
      <c r="Z383" s="6" t="s">
        <v>831</v>
      </c>
      <c r="AA383" s="323">
        <v>45195.0</v>
      </c>
      <c r="AB383" s="18">
        <v>45265.0</v>
      </c>
      <c r="AC383" s="27" t="s">
        <v>59</v>
      </c>
      <c r="AD383" s="319"/>
      <c r="AE383" s="283"/>
      <c r="AF383" s="27"/>
      <c r="AG383" s="13"/>
      <c r="AH383" s="333"/>
      <c r="AI383" s="320"/>
    </row>
    <row r="384" ht="30.0" customHeight="1">
      <c r="A384" s="311">
        <v>655.0</v>
      </c>
      <c r="B384" s="12" t="s">
        <v>237</v>
      </c>
      <c r="C384" s="209"/>
      <c r="D384" s="209"/>
      <c r="E384" s="209"/>
      <c r="F384" s="314"/>
      <c r="G384" s="229" t="s">
        <v>56</v>
      </c>
      <c r="H384" s="229"/>
      <c r="I384" s="229"/>
      <c r="J384" s="229"/>
      <c r="K384" s="229"/>
      <c r="L384" s="229"/>
      <c r="M384" s="315"/>
      <c r="N384" s="316"/>
      <c r="O384" s="316"/>
      <c r="P384" s="316"/>
      <c r="Q384" s="316"/>
      <c r="R384" s="316"/>
      <c r="S384" s="229" t="s">
        <v>30</v>
      </c>
      <c r="T384" s="229" t="s">
        <v>30</v>
      </c>
      <c r="U384" s="283"/>
      <c r="V384" s="315"/>
      <c r="W384" s="229" t="s">
        <v>28</v>
      </c>
      <c r="X384" s="315"/>
      <c r="Y384" s="6" t="s">
        <v>641</v>
      </c>
      <c r="Z384" s="6" t="s">
        <v>656</v>
      </c>
      <c r="AA384" s="323">
        <v>45220.0</v>
      </c>
      <c r="AB384" s="18">
        <v>45234.0</v>
      </c>
      <c r="AC384" s="27" t="s">
        <v>59</v>
      </c>
      <c r="AD384" s="319"/>
      <c r="AE384" s="283"/>
      <c r="AF384" s="27"/>
      <c r="AG384" s="13"/>
      <c r="AH384" s="333"/>
      <c r="AI384" s="320"/>
    </row>
    <row r="385" ht="30.0" customHeight="1">
      <c r="A385" s="311">
        <v>656.0</v>
      </c>
      <c r="B385" s="12" t="s">
        <v>701</v>
      </c>
      <c r="C385" s="209"/>
      <c r="D385" s="209"/>
      <c r="E385" s="209"/>
      <c r="F385" s="314">
        <v>45239.0</v>
      </c>
      <c r="G385" s="229" t="s">
        <v>28</v>
      </c>
      <c r="H385" s="229"/>
      <c r="I385" s="229"/>
      <c r="J385" s="229"/>
      <c r="K385" s="229"/>
      <c r="L385" s="229"/>
      <c r="M385" s="315"/>
      <c r="N385" s="316"/>
      <c r="O385" s="316"/>
      <c r="P385" s="316"/>
      <c r="Q385" s="316"/>
      <c r="R385" s="316"/>
      <c r="S385" s="229" t="s">
        <v>30</v>
      </c>
      <c r="T385" s="229" t="s">
        <v>30</v>
      </c>
      <c r="U385" s="283"/>
      <c r="V385" s="315"/>
      <c r="W385" s="229" t="s">
        <v>56</v>
      </c>
      <c r="X385" s="315"/>
      <c r="Y385" s="6" t="s">
        <v>641</v>
      </c>
      <c r="Z385" s="6" t="s">
        <v>675</v>
      </c>
      <c r="AA385" s="323">
        <v>45232.0</v>
      </c>
      <c r="AB385" s="18">
        <v>45237.0</v>
      </c>
      <c r="AC385" s="27" t="s">
        <v>59</v>
      </c>
      <c r="AD385" s="319"/>
      <c r="AE385" s="283"/>
      <c r="AF385" s="27"/>
      <c r="AG385" s="13"/>
      <c r="AH385" s="333"/>
      <c r="AI385" s="320"/>
    </row>
    <row r="386" ht="30.0" customHeight="1">
      <c r="A386" s="311">
        <v>657.0</v>
      </c>
      <c r="B386" s="12" t="s">
        <v>652</v>
      </c>
      <c r="C386" s="209"/>
      <c r="D386" s="209"/>
      <c r="E386" s="209"/>
      <c r="F386" s="314">
        <v>45240.0</v>
      </c>
      <c r="G386" s="229" t="s">
        <v>56</v>
      </c>
      <c r="H386" s="229"/>
      <c r="I386" s="229"/>
      <c r="J386" s="229"/>
      <c r="K386" s="229"/>
      <c r="L386" s="229"/>
      <c r="M386" s="315"/>
      <c r="N386" s="316"/>
      <c r="O386" s="316"/>
      <c r="P386" s="316"/>
      <c r="Q386" s="316"/>
      <c r="R386" s="316"/>
      <c r="S386" s="229" t="s">
        <v>56</v>
      </c>
      <c r="T386" s="229" t="s">
        <v>56</v>
      </c>
      <c r="U386" s="283"/>
      <c r="V386" s="315"/>
      <c r="W386" s="229" t="s">
        <v>56</v>
      </c>
      <c r="X386" s="315"/>
      <c r="Y386" s="6" t="s">
        <v>641</v>
      </c>
      <c r="Z386" s="6" t="s">
        <v>773</v>
      </c>
      <c r="AA386" s="323">
        <v>45230.0</v>
      </c>
      <c r="AB386" s="18">
        <v>45238.0</v>
      </c>
      <c r="AC386" s="27" t="s">
        <v>59</v>
      </c>
      <c r="AD386" s="319"/>
      <c r="AE386" s="283"/>
      <c r="AF386" s="27"/>
      <c r="AG386" s="13"/>
      <c r="AH386" s="333"/>
    </row>
    <row r="387" ht="30.0" customHeight="1">
      <c r="A387" s="311">
        <v>658.0</v>
      </c>
      <c r="B387" s="12" t="s">
        <v>703</v>
      </c>
      <c r="C387" s="209"/>
      <c r="D387" s="209"/>
      <c r="E387" s="209"/>
      <c r="F387" s="314">
        <v>45302.0</v>
      </c>
      <c r="G387" s="229" t="s">
        <v>56</v>
      </c>
      <c r="H387" s="229"/>
      <c r="I387" s="229"/>
      <c r="J387" s="229"/>
      <c r="K387" s="229"/>
      <c r="L387" s="229"/>
      <c r="M387" s="315"/>
      <c r="N387" s="316"/>
      <c r="O387" s="316"/>
      <c r="P387" s="316"/>
      <c r="Q387" s="316"/>
      <c r="R387" s="316"/>
      <c r="S387" s="229" t="s">
        <v>56</v>
      </c>
      <c r="T387" s="229" t="s">
        <v>56</v>
      </c>
      <c r="U387" s="283"/>
      <c r="V387" s="315"/>
      <c r="W387" s="229" t="s">
        <v>56</v>
      </c>
      <c r="X387" s="315"/>
      <c r="Y387" s="6" t="s">
        <v>641</v>
      </c>
      <c r="Z387" s="6" t="s">
        <v>836</v>
      </c>
      <c r="AA387" s="323">
        <v>45230.0</v>
      </c>
      <c r="AB387" s="18">
        <v>45299.0</v>
      </c>
      <c r="AC387" s="27" t="s">
        <v>59</v>
      </c>
      <c r="AD387" s="319"/>
      <c r="AE387" s="283"/>
      <c r="AF387" s="27"/>
      <c r="AG387" s="13"/>
      <c r="AH387" s="333"/>
      <c r="AI387" s="320"/>
    </row>
    <row r="388" ht="30.0" customHeight="1">
      <c r="A388" s="311">
        <v>659.0</v>
      </c>
      <c r="B388" s="12" t="s">
        <v>706</v>
      </c>
      <c r="C388" s="209"/>
      <c r="D388" s="209"/>
      <c r="E388" s="209"/>
      <c r="F388" s="314">
        <v>45245.0</v>
      </c>
      <c r="G388" s="229" t="s">
        <v>56</v>
      </c>
      <c r="H388" s="229"/>
      <c r="I388" s="229"/>
      <c r="J388" s="229"/>
      <c r="K388" s="229"/>
      <c r="L388" s="229"/>
      <c r="M388" s="315"/>
      <c r="N388" s="316"/>
      <c r="O388" s="316"/>
      <c r="P388" s="316"/>
      <c r="Q388" s="316"/>
      <c r="R388" s="316"/>
      <c r="S388" s="229" t="s">
        <v>30</v>
      </c>
      <c r="T388" s="229" t="s">
        <v>30</v>
      </c>
      <c r="U388" s="283"/>
      <c r="V388" s="315"/>
      <c r="W388" s="229" t="s">
        <v>28</v>
      </c>
      <c r="X388" s="315"/>
      <c r="Y388" s="6" t="s">
        <v>641</v>
      </c>
      <c r="Z388" s="6" t="s">
        <v>838</v>
      </c>
      <c r="AA388" s="323">
        <v>45230.0</v>
      </c>
      <c r="AB388" s="18">
        <v>45247.0</v>
      </c>
      <c r="AC388" s="27" t="s">
        <v>59</v>
      </c>
      <c r="AD388" s="319"/>
      <c r="AE388" s="283"/>
      <c r="AF388" s="27"/>
      <c r="AG388" s="13"/>
      <c r="AH388" s="333"/>
      <c r="AI388" s="320"/>
    </row>
    <row r="389" ht="30.0" customHeight="1">
      <c r="A389" s="311">
        <v>660.0</v>
      </c>
      <c r="B389" s="12" t="s">
        <v>707</v>
      </c>
      <c r="C389" s="209"/>
      <c r="D389" s="209"/>
      <c r="E389" s="209"/>
      <c r="F389" s="314">
        <v>45246.0</v>
      </c>
      <c r="G389" s="229" t="s">
        <v>56</v>
      </c>
      <c r="H389" s="229"/>
      <c r="I389" s="229"/>
      <c r="J389" s="229"/>
      <c r="K389" s="229"/>
      <c r="L389" s="229"/>
      <c r="M389" s="315"/>
      <c r="N389" s="316"/>
      <c r="O389" s="316"/>
      <c r="P389" s="316"/>
      <c r="Q389" s="316"/>
      <c r="R389" s="316"/>
      <c r="S389" s="229" t="s">
        <v>56</v>
      </c>
      <c r="T389" s="229" t="s">
        <v>56</v>
      </c>
      <c r="U389" s="283"/>
      <c r="V389" s="315"/>
      <c r="W389" s="229" t="s">
        <v>56</v>
      </c>
      <c r="X389" s="315"/>
      <c r="Y389" s="6" t="s">
        <v>641</v>
      </c>
      <c r="Z389" s="6" t="s">
        <v>840</v>
      </c>
      <c r="AA389" s="323">
        <v>45231.0</v>
      </c>
      <c r="AB389" s="18">
        <v>45247.0</v>
      </c>
      <c r="AC389" s="27" t="s">
        <v>59</v>
      </c>
      <c r="AD389" s="319"/>
      <c r="AE389" s="283"/>
      <c r="AF389" s="27"/>
      <c r="AG389" s="13"/>
      <c r="AH389" s="333"/>
      <c r="AI389" s="320"/>
    </row>
    <row r="390" ht="30.0" customHeight="1">
      <c r="A390" s="311">
        <v>661.0</v>
      </c>
      <c r="B390" s="12" t="s">
        <v>709</v>
      </c>
      <c r="C390" s="209"/>
      <c r="D390" s="209"/>
      <c r="E390" s="209"/>
      <c r="F390" s="314">
        <v>45247.0</v>
      </c>
      <c r="G390" s="229" t="s">
        <v>56</v>
      </c>
      <c r="H390" s="229"/>
      <c r="I390" s="229"/>
      <c r="J390" s="229"/>
      <c r="K390" s="229"/>
      <c r="L390" s="229"/>
      <c r="M390" s="315"/>
      <c r="N390" s="316"/>
      <c r="O390" s="316"/>
      <c r="P390" s="316"/>
      <c r="Q390" s="316"/>
      <c r="R390" s="316"/>
      <c r="S390" s="229" t="s">
        <v>56</v>
      </c>
      <c r="T390" s="229" t="s">
        <v>56</v>
      </c>
      <c r="U390" s="283"/>
      <c r="V390" s="315"/>
      <c r="W390" s="229" t="s">
        <v>28</v>
      </c>
      <c r="X390" s="315"/>
      <c r="Y390" s="6" t="s">
        <v>641</v>
      </c>
      <c r="Z390" s="6" t="s">
        <v>675</v>
      </c>
      <c r="AA390" s="323">
        <v>45229.0</v>
      </c>
      <c r="AB390" s="18">
        <v>45247.0</v>
      </c>
      <c r="AC390" s="27" t="s">
        <v>59</v>
      </c>
      <c r="AD390" s="319"/>
      <c r="AE390" s="283"/>
      <c r="AF390" s="27"/>
      <c r="AG390" s="13"/>
      <c r="AH390" s="333"/>
      <c r="AI390" s="320"/>
    </row>
    <row r="391" ht="30.0" customHeight="1">
      <c r="A391" s="311">
        <v>662.0</v>
      </c>
      <c r="B391" s="12" t="s">
        <v>710</v>
      </c>
      <c r="C391" s="209"/>
      <c r="D391" s="209"/>
      <c r="E391" s="209"/>
      <c r="F391" s="314">
        <v>45261.0</v>
      </c>
      <c r="G391" s="229" t="s">
        <v>56</v>
      </c>
      <c r="H391" s="229"/>
      <c r="I391" s="229"/>
      <c r="J391" s="229"/>
      <c r="K391" s="229"/>
      <c r="L391" s="229"/>
      <c r="M391" s="315"/>
      <c r="N391" s="316"/>
      <c r="O391" s="316"/>
      <c r="P391" s="316"/>
      <c r="Q391" s="316"/>
      <c r="R391" s="316"/>
      <c r="S391" s="229" t="s">
        <v>56</v>
      </c>
      <c r="T391" s="229" t="s">
        <v>56</v>
      </c>
      <c r="U391" s="283"/>
      <c r="V391" s="315"/>
      <c r="W391" s="229" t="s">
        <v>28</v>
      </c>
      <c r="X391" s="315"/>
      <c r="Y391" s="6" t="s">
        <v>641</v>
      </c>
      <c r="Z391" s="6" t="s">
        <v>675</v>
      </c>
      <c r="AA391" s="323">
        <v>45231.0</v>
      </c>
      <c r="AB391" s="18">
        <v>45268.0</v>
      </c>
      <c r="AC391" s="27" t="s">
        <v>59</v>
      </c>
      <c r="AD391" s="319"/>
      <c r="AE391" s="283"/>
      <c r="AF391" s="27"/>
      <c r="AG391" s="13"/>
      <c r="AH391" s="333"/>
      <c r="AI391" s="320"/>
    </row>
    <row r="392" ht="30.0" customHeight="1">
      <c r="A392" s="311">
        <v>663.0</v>
      </c>
      <c r="B392" s="12" t="s">
        <v>712</v>
      </c>
      <c r="C392" s="209"/>
      <c r="D392" s="209"/>
      <c r="E392" s="209"/>
      <c r="F392" s="314">
        <v>45259.0</v>
      </c>
      <c r="G392" s="229" t="s">
        <v>56</v>
      </c>
      <c r="H392" s="229"/>
      <c r="I392" s="229"/>
      <c r="J392" s="229"/>
      <c r="K392" s="229"/>
      <c r="L392" s="229"/>
      <c r="M392" s="315"/>
      <c r="N392" s="316"/>
      <c r="O392" s="316"/>
      <c r="P392" s="316"/>
      <c r="Q392" s="316"/>
      <c r="R392" s="316"/>
      <c r="S392" s="229" t="s">
        <v>56</v>
      </c>
      <c r="T392" s="229" t="s">
        <v>56</v>
      </c>
      <c r="U392" s="283"/>
      <c r="V392" s="315"/>
      <c r="W392" s="229" t="s">
        <v>56</v>
      </c>
      <c r="X392" s="315"/>
      <c r="Y392" s="6" t="s">
        <v>641</v>
      </c>
      <c r="Z392" s="6" t="s">
        <v>675</v>
      </c>
      <c r="AA392" s="323">
        <v>45233.0</v>
      </c>
      <c r="AB392" s="18">
        <v>45268.0</v>
      </c>
      <c r="AC392" s="27" t="s">
        <v>59</v>
      </c>
      <c r="AD392" s="319"/>
      <c r="AE392" s="283"/>
      <c r="AF392" s="27"/>
      <c r="AG392" s="13"/>
      <c r="AH392" s="333"/>
    </row>
    <row r="393" ht="30.0" customHeight="1">
      <c r="A393" s="311">
        <v>664.0</v>
      </c>
      <c r="B393" s="12" t="s">
        <v>428</v>
      </c>
      <c r="C393" s="209"/>
      <c r="D393" s="209"/>
      <c r="E393" s="209"/>
      <c r="F393" s="314">
        <v>45251.0</v>
      </c>
      <c r="G393" s="229" t="s">
        <v>56</v>
      </c>
      <c r="H393" s="229"/>
      <c r="I393" s="229"/>
      <c r="J393" s="229"/>
      <c r="K393" s="229"/>
      <c r="L393" s="229"/>
      <c r="M393" s="315"/>
      <c r="N393" s="316"/>
      <c r="O393" s="316"/>
      <c r="P393" s="316"/>
      <c r="Q393" s="316"/>
      <c r="R393" s="316"/>
      <c r="S393" s="229" t="s">
        <v>56</v>
      </c>
      <c r="T393" s="229" t="s">
        <v>56</v>
      </c>
      <c r="U393" s="283"/>
      <c r="V393" s="315"/>
      <c r="W393" s="229" t="s">
        <v>56</v>
      </c>
      <c r="X393" s="315"/>
      <c r="Y393" s="6" t="s">
        <v>641</v>
      </c>
      <c r="Z393" s="6" t="s">
        <v>845</v>
      </c>
      <c r="AA393" s="323">
        <v>45237.0</v>
      </c>
      <c r="AB393" s="18">
        <v>45250.0</v>
      </c>
      <c r="AC393" s="27" t="s">
        <v>59</v>
      </c>
      <c r="AD393" s="319"/>
      <c r="AE393" s="283"/>
      <c r="AF393" s="27"/>
      <c r="AG393" s="13"/>
      <c r="AH393" s="333"/>
      <c r="AI393" s="320"/>
    </row>
    <row r="394" ht="30.0" customHeight="1">
      <c r="A394" s="311">
        <v>665.0</v>
      </c>
      <c r="B394" s="12" t="s">
        <v>716</v>
      </c>
      <c r="C394" s="209"/>
      <c r="D394" s="209"/>
      <c r="E394" s="209"/>
      <c r="F394" s="314"/>
      <c r="G394" s="229" t="s">
        <v>56</v>
      </c>
      <c r="H394" s="229"/>
      <c r="I394" s="229"/>
      <c r="J394" s="229"/>
      <c r="K394" s="229"/>
      <c r="L394" s="229"/>
      <c r="M394" s="315"/>
      <c r="N394" s="316"/>
      <c r="O394" s="316"/>
      <c r="P394" s="316"/>
      <c r="Q394" s="316"/>
      <c r="R394" s="316"/>
      <c r="S394" s="229" t="s">
        <v>56</v>
      </c>
      <c r="T394" s="229" t="s">
        <v>56</v>
      </c>
      <c r="U394" s="283"/>
      <c r="V394" s="315"/>
      <c r="W394" s="229"/>
      <c r="X394" s="315"/>
      <c r="Y394" s="6" t="s">
        <v>641</v>
      </c>
      <c r="Z394" s="6" t="s">
        <v>848</v>
      </c>
      <c r="AA394" s="323">
        <v>45233.0</v>
      </c>
      <c r="AB394" s="18">
        <v>45292.0</v>
      </c>
      <c r="AC394" s="27" t="s">
        <v>59</v>
      </c>
      <c r="AD394" s="319"/>
      <c r="AE394" s="283"/>
      <c r="AF394" s="27"/>
      <c r="AG394" s="13"/>
      <c r="AH394" s="333"/>
      <c r="AI394" s="320"/>
    </row>
    <row r="395" ht="30.0" customHeight="1">
      <c r="A395" s="311">
        <v>666.0</v>
      </c>
      <c r="B395" s="12" t="s">
        <v>717</v>
      </c>
      <c r="C395" s="209"/>
      <c r="D395" s="209"/>
      <c r="E395" s="209"/>
      <c r="F395" s="314">
        <v>45276.0</v>
      </c>
      <c r="G395" s="229" t="s">
        <v>56</v>
      </c>
      <c r="H395" s="229"/>
      <c r="I395" s="229"/>
      <c r="J395" s="229"/>
      <c r="K395" s="229"/>
      <c r="L395" s="229"/>
      <c r="M395" s="315"/>
      <c r="N395" s="316"/>
      <c r="O395" s="316"/>
      <c r="P395" s="316"/>
      <c r="Q395" s="316"/>
      <c r="R395" s="316"/>
      <c r="S395" s="229" t="s">
        <v>56</v>
      </c>
      <c r="T395" s="229" t="s">
        <v>56</v>
      </c>
      <c r="U395" s="283"/>
      <c r="V395" s="315"/>
      <c r="W395" s="229" t="s">
        <v>56</v>
      </c>
      <c r="X395" s="315"/>
      <c r="Y395" s="6" t="s">
        <v>641</v>
      </c>
      <c r="Z395" s="6" t="s">
        <v>850</v>
      </c>
      <c r="AA395" s="323">
        <v>45237.0</v>
      </c>
      <c r="AB395" s="18">
        <v>45272.0</v>
      </c>
      <c r="AC395" s="27" t="s">
        <v>59</v>
      </c>
      <c r="AD395" s="319"/>
      <c r="AE395" s="283"/>
      <c r="AF395" s="27"/>
      <c r="AG395" s="13"/>
      <c r="AH395" s="333"/>
      <c r="AI395" s="320"/>
    </row>
    <row r="396" ht="30.0" customHeight="1">
      <c r="A396" s="311">
        <v>667.0</v>
      </c>
      <c r="B396" s="12" t="s">
        <v>719</v>
      </c>
      <c r="C396" s="209"/>
      <c r="D396" s="209"/>
      <c r="E396" s="209"/>
      <c r="F396" s="314">
        <v>45321.0</v>
      </c>
      <c r="G396" s="229" t="s">
        <v>56</v>
      </c>
      <c r="H396" s="229"/>
      <c r="I396" s="229"/>
      <c r="J396" s="229"/>
      <c r="K396" s="229"/>
      <c r="L396" s="229"/>
      <c r="M396" s="315"/>
      <c r="N396" s="316"/>
      <c r="O396" s="316"/>
      <c r="P396" s="316"/>
      <c r="Q396" s="316"/>
      <c r="R396" s="316"/>
      <c r="S396" s="229" t="s">
        <v>56</v>
      </c>
      <c r="T396" s="229" t="s">
        <v>56</v>
      </c>
      <c r="U396" s="283"/>
      <c r="V396" s="315"/>
      <c r="W396" s="229" t="s">
        <v>56</v>
      </c>
      <c r="X396" s="315"/>
      <c r="Y396" s="6" t="s">
        <v>641</v>
      </c>
      <c r="Z396" s="6" t="s">
        <v>853</v>
      </c>
      <c r="AA396" s="323">
        <v>45233.0</v>
      </c>
      <c r="AB396" s="18">
        <v>45300.0</v>
      </c>
      <c r="AC396" s="27" t="s">
        <v>59</v>
      </c>
      <c r="AD396" s="319"/>
      <c r="AE396" s="283"/>
      <c r="AF396" s="27"/>
      <c r="AG396" s="13"/>
      <c r="AH396" s="333"/>
      <c r="AI396" s="320"/>
    </row>
    <row r="397" ht="30.0" customHeight="1">
      <c r="A397" s="311">
        <v>668.0</v>
      </c>
      <c r="B397" s="12" t="s">
        <v>721</v>
      </c>
      <c r="C397" s="209"/>
      <c r="D397" s="209"/>
      <c r="E397" s="209"/>
      <c r="F397" s="314">
        <v>45275.0</v>
      </c>
      <c r="G397" s="229" t="s">
        <v>56</v>
      </c>
      <c r="H397" s="229"/>
      <c r="I397" s="229"/>
      <c r="J397" s="229"/>
      <c r="K397" s="229"/>
      <c r="L397" s="229"/>
      <c r="M397" s="315"/>
      <c r="N397" s="316"/>
      <c r="O397" s="316"/>
      <c r="P397" s="316"/>
      <c r="Q397" s="316"/>
      <c r="R397" s="316"/>
      <c r="S397" s="229" t="s">
        <v>56</v>
      </c>
      <c r="T397" s="229" t="s">
        <v>56</v>
      </c>
      <c r="U397" s="283"/>
      <c r="V397" s="315"/>
      <c r="W397" s="229" t="s">
        <v>56</v>
      </c>
      <c r="X397" s="315"/>
      <c r="Y397" s="6" t="s">
        <v>641</v>
      </c>
      <c r="Z397" s="6" t="s">
        <v>854</v>
      </c>
      <c r="AA397" s="323">
        <v>45238.0</v>
      </c>
      <c r="AB397" s="18">
        <v>45273.0</v>
      </c>
      <c r="AC397" s="27" t="s">
        <v>59</v>
      </c>
      <c r="AD397" s="319"/>
      <c r="AE397" s="283"/>
      <c r="AF397" s="27"/>
      <c r="AG397" s="13"/>
      <c r="AH397" s="333"/>
      <c r="AI397" s="320"/>
    </row>
    <row r="398" ht="30.0" customHeight="1">
      <c r="A398" s="311">
        <v>669.0</v>
      </c>
      <c r="B398" s="12" t="s">
        <v>340</v>
      </c>
      <c r="C398" s="209"/>
      <c r="D398" s="209"/>
      <c r="E398" s="209"/>
      <c r="F398" s="314">
        <v>45267.0</v>
      </c>
      <c r="G398" s="229" t="s">
        <v>56</v>
      </c>
      <c r="H398" s="229"/>
      <c r="I398" s="229"/>
      <c r="J398" s="229"/>
      <c r="K398" s="229"/>
      <c r="L398" s="229"/>
      <c r="M398" s="315"/>
      <c r="N398" s="316"/>
      <c r="O398" s="316"/>
      <c r="P398" s="316"/>
      <c r="Q398" s="316"/>
      <c r="R398" s="316"/>
      <c r="S398" s="229" t="s">
        <v>56</v>
      </c>
      <c r="T398" s="229" t="s">
        <v>56</v>
      </c>
      <c r="U398" s="283"/>
      <c r="V398" s="315"/>
      <c r="W398" s="229" t="s">
        <v>56</v>
      </c>
      <c r="X398" s="315"/>
      <c r="Y398" s="6" t="s">
        <v>641</v>
      </c>
      <c r="Z398" s="6" t="s">
        <v>856</v>
      </c>
      <c r="AA398" s="323">
        <v>45239.0</v>
      </c>
      <c r="AB398" s="18">
        <v>45274.0</v>
      </c>
      <c r="AC398" s="27" t="s">
        <v>59</v>
      </c>
      <c r="AD398" s="319"/>
      <c r="AE398" s="283"/>
      <c r="AF398" s="27"/>
      <c r="AG398" s="13"/>
      <c r="AH398" s="333"/>
      <c r="AI398" s="320"/>
    </row>
    <row r="399" ht="30.0" customHeight="1">
      <c r="A399" s="311">
        <v>670.0</v>
      </c>
      <c r="B399" s="12" t="s">
        <v>361</v>
      </c>
      <c r="C399" s="209"/>
      <c r="D399" s="209"/>
      <c r="E399" s="209"/>
      <c r="F399" s="314">
        <v>45261.0</v>
      </c>
      <c r="G399" s="229" t="s">
        <v>56</v>
      </c>
      <c r="H399" s="229"/>
      <c r="I399" s="229"/>
      <c r="J399" s="229"/>
      <c r="K399" s="229"/>
      <c r="L399" s="229"/>
      <c r="M399" s="315"/>
      <c r="N399" s="316"/>
      <c r="O399" s="316"/>
      <c r="P399" s="316"/>
      <c r="Q399" s="316"/>
      <c r="R399" s="316"/>
      <c r="S399" s="229"/>
      <c r="T399" s="229"/>
      <c r="U399" s="283"/>
      <c r="V399" s="315"/>
      <c r="W399" s="229"/>
      <c r="X399" s="315"/>
      <c r="Y399" s="6" t="s">
        <v>641</v>
      </c>
      <c r="Z399" s="6" t="s">
        <v>858</v>
      </c>
      <c r="AA399" s="323">
        <v>45231.0</v>
      </c>
      <c r="AB399" s="18">
        <v>45244.0</v>
      </c>
      <c r="AC399" s="27" t="s">
        <v>59</v>
      </c>
      <c r="AD399" s="319"/>
      <c r="AE399" s="283"/>
      <c r="AF399" s="27"/>
      <c r="AG399" s="13"/>
      <c r="AH399" s="333"/>
    </row>
    <row r="400" ht="30.0" customHeight="1">
      <c r="A400" s="311">
        <v>671.0</v>
      </c>
      <c r="B400" s="12" t="s">
        <v>722</v>
      </c>
      <c r="C400" s="209"/>
      <c r="D400" s="209"/>
      <c r="E400" s="209"/>
      <c r="F400" s="314">
        <v>45248.0</v>
      </c>
      <c r="G400" s="229" t="s">
        <v>28</v>
      </c>
      <c r="H400" s="229"/>
      <c r="I400" s="229"/>
      <c r="J400" s="229"/>
      <c r="K400" s="229"/>
      <c r="L400" s="229"/>
      <c r="M400" s="315"/>
      <c r="N400" s="316"/>
      <c r="O400" s="316"/>
      <c r="P400" s="316"/>
      <c r="Q400" s="316"/>
      <c r="R400" s="316"/>
      <c r="S400" s="229" t="s">
        <v>30</v>
      </c>
      <c r="T400" s="229" t="s">
        <v>30</v>
      </c>
      <c r="U400" s="283"/>
      <c r="V400" s="315"/>
      <c r="W400" s="229" t="s">
        <v>56</v>
      </c>
      <c r="X400" s="315"/>
      <c r="Y400" s="6" t="s">
        <v>641</v>
      </c>
      <c r="Z400" s="6" t="s">
        <v>675</v>
      </c>
      <c r="AA400" s="323">
        <v>45240.0</v>
      </c>
      <c r="AB400" s="18">
        <v>45247.0</v>
      </c>
      <c r="AC400" s="27" t="s">
        <v>59</v>
      </c>
      <c r="AD400" s="319"/>
      <c r="AE400" s="283"/>
      <c r="AF400" s="27"/>
      <c r="AG400" s="13"/>
      <c r="AH400" s="333"/>
    </row>
    <row r="401" ht="30.0" customHeight="1">
      <c r="A401" s="311">
        <v>672.0</v>
      </c>
      <c r="B401" s="12" t="s">
        <v>723</v>
      </c>
      <c r="C401" s="209"/>
      <c r="D401" s="209"/>
      <c r="E401" s="209"/>
      <c r="F401" s="314">
        <v>45264.0</v>
      </c>
      <c r="G401" s="229" t="s">
        <v>56</v>
      </c>
      <c r="H401" s="229"/>
      <c r="I401" s="229"/>
      <c r="J401" s="229"/>
      <c r="K401" s="229"/>
      <c r="L401" s="229"/>
      <c r="M401" s="315"/>
      <c r="N401" s="316"/>
      <c r="O401" s="316"/>
      <c r="P401" s="316"/>
      <c r="Q401" s="316"/>
      <c r="R401" s="316"/>
      <c r="S401" s="229" t="s">
        <v>30</v>
      </c>
      <c r="T401" s="229" t="s">
        <v>30</v>
      </c>
      <c r="U401" s="283"/>
      <c r="V401" s="315"/>
      <c r="W401" s="229" t="s">
        <v>28</v>
      </c>
      <c r="X401" s="315"/>
      <c r="Y401" s="6" t="s">
        <v>641</v>
      </c>
      <c r="Z401" s="6" t="s">
        <v>862</v>
      </c>
      <c r="AA401" s="323">
        <v>45245.0</v>
      </c>
      <c r="AB401" s="18">
        <v>45245.0</v>
      </c>
      <c r="AC401" s="27" t="s">
        <v>59</v>
      </c>
      <c r="AD401" s="319"/>
      <c r="AE401" s="283"/>
      <c r="AF401" s="27"/>
      <c r="AG401" s="13"/>
      <c r="AH401" s="333"/>
      <c r="AI401" s="320"/>
    </row>
    <row r="402" ht="30.0" customHeight="1">
      <c r="A402" s="311">
        <v>673.0</v>
      </c>
      <c r="B402" s="12" t="s">
        <v>725</v>
      </c>
      <c r="C402" s="209"/>
      <c r="D402" s="209"/>
      <c r="E402" s="209"/>
      <c r="F402" s="314">
        <v>45252.0</v>
      </c>
      <c r="G402" s="229" t="s">
        <v>56</v>
      </c>
      <c r="H402" s="229"/>
      <c r="I402" s="229"/>
      <c r="J402" s="229"/>
      <c r="K402" s="229"/>
      <c r="L402" s="229"/>
      <c r="M402" s="315"/>
      <c r="N402" s="316"/>
      <c r="O402" s="316"/>
      <c r="P402" s="316"/>
      <c r="Q402" s="316"/>
      <c r="R402" s="316"/>
      <c r="S402" s="229" t="s">
        <v>30</v>
      </c>
      <c r="T402" s="229" t="s">
        <v>30</v>
      </c>
      <c r="U402" s="283"/>
      <c r="V402" s="315"/>
      <c r="W402" s="229" t="s">
        <v>28</v>
      </c>
      <c r="X402" s="315"/>
      <c r="Y402" s="6" t="s">
        <v>641</v>
      </c>
      <c r="Z402" s="6" t="s">
        <v>675</v>
      </c>
      <c r="AA402" s="323">
        <v>45246.0</v>
      </c>
      <c r="AB402" s="18">
        <v>45246.0</v>
      </c>
      <c r="AC402" s="27" t="s">
        <v>59</v>
      </c>
      <c r="AD402" s="319"/>
      <c r="AE402" s="283"/>
      <c r="AF402" s="27"/>
      <c r="AG402" s="13"/>
      <c r="AH402" s="333"/>
      <c r="AI402" s="320"/>
    </row>
    <row r="403" ht="30.0" customHeight="1">
      <c r="A403" s="311">
        <v>674.0</v>
      </c>
      <c r="B403" s="12" t="s">
        <v>728</v>
      </c>
      <c r="C403" s="209"/>
      <c r="D403" s="209"/>
      <c r="E403" s="209"/>
      <c r="F403" s="314">
        <v>45271.0</v>
      </c>
      <c r="G403" s="229" t="s">
        <v>56</v>
      </c>
      <c r="H403" s="229"/>
      <c r="I403" s="229"/>
      <c r="J403" s="229"/>
      <c r="K403" s="229"/>
      <c r="L403" s="229"/>
      <c r="M403" s="315"/>
      <c r="N403" s="316"/>
      <c r="O403" s="316"/>
      <c r="P403" s="316"/>
      <c r="Q403" s="316"/>
      <c r="R403" s="316"/>
      <c r="S403" s="229" t="s">
        <v>56</v>
      </c>
      <c r="T403" s="229" t="s">
        <v>56</v>
      </c>
      <c r="U403" s="283"/>
      <c r="V403" s="315"/>
      <c r="W403" s="229" t="s">
        <v>56</v>
      </c>
      <c r="X403" s="315"/>
      <c r="Y403" s="6" t="s">
        <v>641</v>
      </c>
      <c r="Z403" s="6" t="s">
        <v>865</v>
      </c>
      <c r="AA403" s="323">
        <v>45246.0</v>
      </c>
      <c r="AB403" s="18">
        <v>45281.0</v>
      </c>
      <c r="AC403" s="27" t="s">
        <v>59</v>
      </c>
      <c r="AD403" s="319"/>
      <c r="AE403" s="283"/>
      <c r="AF403" s="27"/>
      <c r="AG403" s="13"/>
      <c r="AH403" s="333"/>
      <c r="AI403" s="320"/>
    </row>
    <row r="404" ht="30.0" customHeight="1">
      <c r="A404" s="311">
        <v>675.0</v>
      </c>
      <c r="B404" s="12" t="s">
        <v>729</v>
      </c>
      <c r="C404" s="209"/>
      <c r="D404" s="209"/>
      <c r="E404" s="209"/>
      <c r="F404" s="314">
        <v>45274.0</v>
      </c>
      <c r="G404" s="229" t="s">
        <v>56</v>
      </c>
      <c r="H404" s="229"/>
      <c r="I404" s="229"/>
      <c r="J404" s="229"/>
      <c r="K404" s="229"/>
      <c r="L404" s="229"/>
      <c r="M404" s="315"/>
      <c r="N404" s="316"/>
      <c r="O404" s="316"/>
      <c r="P404" s="316"/>
      <c r="Q404" s="316"/>
      <c r="R404" s="316"/>
      <c r="S404" s="229" t="s">
        <v>56</v>
      </c>
      <c r="T404" s="229" t="s">
        <v>56</v>
      </c>
      <c r="U404" s="283"/>
      <c r="V404" s="315"/>
      <c r="W404" s="229" t="s">
        <v>56</v>
      </c>
      <c r="X404" s="315"/>
      <c r="Y404" s="6" t="s">
        <v>641</v>
      </c>
      <c r="Z404" s="6" t="s">
        <v>867</v>
      </c>
      <c r="AA404" s="323">
        <v>45246.0</v>
      </c>
      <c r="AB404" s="18">
        <v>45281.0</v>
      </c>
      <c r="AC404" s="27" t="s">
        <v>59</v>
      </c>
      <c r="AD404" s="319"/>
      <c r="AE404" s="283"/>
      <c r="AF404" s="27"/>
      <c r="AG404" s="13"/>
      <c r="AH404" s="333"/>
      <c r="AI404" s="320"/>
    </row>
    <row r="405" ht="30.0" customHeight="1">
      <c r="A405" s="311">
        <v>676.0</v>
      </c>
      <c r="B405" s="12" t="s">
        <v>731</v>
      </c>
      <c r="C405" s="209"/>
      <c r="D405" s="209"/>
      <c r="E405" s="209"/>
      <c r="F405" s="314">
        <v>45303.0</v>
      </c>
      <c r="G405" s="229" t="s">
        <v>56</v>
      </c>
      <c r="H405" s="229"/>
      <c r="I405" s="229"/>
      <c r="J405" s="229"/>
      <c r="K405" s="229"/>
      <c r="L405" s="229"/>
      <c r="M405" s="315"/>
      <c r="N405" s="316"/>
      <c r="O405" s="316"/>
      <c r="P405" s="316"/>
      <c r="Q405" s="316"/>
      <c r="R405" s="316"/>
      <c r="S405" s="229" t="s">
        <v>56</v>
      </c>
      <c r="T405" s="229" t="s">
        <v>56</v>
      </c>
      <c r="U405" s="283"/>
      <c r="V405" s="315"/>
      <c r="W405" s="229" t="s">
        <v>56</v>
      </c>
      <c r="X405" s="315"/>
      <c r="Y405" s="6" t="s">
        <v>641</v>
      </c>
      <c r="Z405" s="6" t="s">
        <v>869</v>
      </c>
      <c r="AA405" s="323">
        <v>45247.0</v>
      </c>
      <c r="AB405" s="18">
        <v>45309.0</v>
      </c>
      <c r="AC405" s="27" t="s">
        <v>59</v>
      </c>
      <c r="AD405" s="319"/>
      <c r="AE405" s="283"/>
      <c r="AF405" s="27"/>
      <c r="AG405" s="13"/>
      <c r="AH405" s="333"/>
    </row>
    <row r="406" ht="30.0" customHeight="1">
      <c r="A406" s="311">
        <v>677.0</v>
      </c>
      <c r="B406" s="12" t="s">
        <v>684</v>
      </c>
      <c r="C406" s="209"/>
      <c r="D406" s="209"/>
      <c r="E406" s="209"/>
      <c r="F406" s="314">
        <v>45251.0</v>
      </c>
      <c r="G406" s="229" t="s">
        <v>28</v>
      </c>
      <c r="H406" s="229"/>
      <c r="I406" s="229"/>
      <c r="J406" s="229"/>
      <c r="K406" s="229"/>
      <c r="L406" s="229"/>
      <c r="M406" s="315"/>
      <c r="N406" s="316"/>
      <c r="O406" s="316"/>
      <c r="P406" s="316"/>
      <c r="Q406" s="316"/>
      <c r="R406" s="316"/>
      <c r="S406" s="229" t="s">
        <v>56</v>
      </c>
      <c r="T406" s="229" t="s">
        <v>56</v>
      </c>
      <c r="U406" s="283"/>
      <c r="V406" s="315"/>
      <c r="W406" s="229" t="s">
        <v>56</v>
      </c>
      <c r="X406" s="315"/>
      <c r="Y406" s="6" t="s">
        <v>641</v>
      </c>
      <c r="Z406" s="6" t="s">
        <v>812</v>
      </c>
      <c r="AA406" s="323">
        <v>45248.0</v>
      </c>
      <c r="AB406" s="18">
        <v>45248.0</v>
      </c>
      <c r="AC406" s="27" t="s">
        <v>59</v>
      </c>
      <c r="AD406" s="319"/>
      <c r="AE406" s="283"/>
      <c r="AF406" s="27"/>
      <c r="AG406" s="13"/>
      <c r="AH406" s="333"/>
      <c r="AI406" s="320"/>
    </row>
    <row r="407" ht="30.0" customHeight="1">
      <c r="A407" s="311">
        <v>678.0</v>
      </c>
      <c r="B407" s="12" t="s">
        <v>732</v>
      </c>
      <c r="C407" s="209"/>
      <c r="D407" s="209"/>
      <c r="E407" s="209"/>
      <c r="F407" s="314">
        <v>45257.0</v>
      </c>
      <c r="G407" s="229" t="s">
        <v>28</v>
      </c>
      <c r="H407" s="229"/>
      <c r="I407" s="229"/>
      <c r="J407" s="229"/>
      <c r="K407" s="229"/>
      <c r="L407" s="229"/>
      <c r="M407" s="315"/>
      <c r="N407" s="316"/>
      <c r="O407" s="316"/>
      <c r="P407" s="316"/>
      <c r="Q407" s="316"/>
      <c r="R407" s="316"/>
      <c r="S407" s="229" t="s">
        <v>30</v>
      </c>
      <c r="T407" s="229" t="s">
        <v>30</v>
      </c>
      <c r="U407" s="283"/>
      <c r="V407" s="315"/>
      <c r="W407" s="229" t="s">
        <v>56</v>
      </c>
      <c r="X407" s="315"/>
      <c r="Y407" s="6" t="s">
        <v>641</v>
      </c>
      <c r="Z407" s="6" t="s">
        <v>675</v>
      </c>
      <c r="AA407" s="323">
        <v>45248.0</v>
      </c>
      <c r="AB407" s="18">
        <v>45248.0</v>
      </c>
      <c r="AC407" s="27" t="s">
        <v>59</v>
      </c>
      <c r="AD407" s="319"/>
      <c r="AE407" s="283"/>
      <c r="AF407" s="27"/>
      <c r="AG407" s="13"/>
      <c r="AH407" s="333"/>
    </row>
    <row r="408" ht="30.0" customHeight="1">
      <c r="A408" s="311">
        <v>679.0</v>
      </c>
      <c r="B408" s="12" t="s">
        <v>697</v>
      </c>
      <c r="C408" s="209"/>
      <c r="D408" s="209"/>
      <c r="E408" s="209"/>
      <c r="F408" s="314">
        <v>45257.0</v>
      </c>
      <c r="G408" s="229" t="s">
        <v>28</v>
      </c>
      <c r="H408" s="229"/>
      <c r="I408" s="229"/>
      <c r="J408" s="229"/>
      <c r="K408" s="229"/>
      <c r="L408" s="229"/>
      <c r="M408" s="315"/>
      <c r="N408" s="316"/>
      <c r="O408" s="316"/>
      <c r="P408" s="316"/>
      <c r="Q408" s="316"/>
      <c r="R408" s="316"/>
      <c r="S408" s="229" t="s">
        <v>56</v>
      </c>
      <c r="T408" s="229" t="s">
        <v>56</v>
      </c>
      <c r="U408" s="283"/>
      <c r="V408" s="315"/>
      <c r="W408" s="229" t="s">
        <v>56</v>
      </c>
      <c r="X408" s="315"/>
      <c r="Y408" s="6" t="s">
        <v>641</v>
      </c>
      <c r="Z408" s="6" t="s">
        <v>831</v>
      </c>
      <c r="AA408" s="323">
        <v>45248.0</v>
      </c>
      <c r="AB408" s="18">
        <v>45248.0</v>
      </c>
      <c r="AC408" s="27" t="s">
        <v>59</v>
      </c>
      <c r="AD408" s="319"/>
      <c r="AE408" s="283"/>
      <c r="AF408" s="27"/>
      <c r="AG408" s="13"/>
      <c r="AH408" s="333"/>
      <c r="AI408" s="320"/>
    </row>
    <row r="409" ht="30.0" customHeight="1">
      <c r="A409" s="311">
        <v>680.0</v>
      </c>
      <c r="B409" s="12" t="s">
        <v>608</v>
      </c>
      <c r="C409" s="209"/>
      <c r="D409" s="209"/>
      <c r="E409" s="209"/>
      <c r="F409" s="314">
        <v>45268.0</v>
      </c>
      <c r="G409" s="229" t="s">
        <v>28</v>
      </c>
      <c r="H409" s="229"/>
      <c r="I409" s="229"/>
      <c r="J409" s="229"/>
      <c r="K409" s="229"/>
      <c r="L409" s="229"/>
      <c r="M409" s="315"/>
      <c r="N409" s="316"/>
      <c r="O409" s="316"/>
      <c r="P409" s="316"/>
      <c r="Q409" s="316"/>
      <c r="R409" s="316"/>
      <c r="S409" s="229" t="s">
        <v>56</v>
      </c>
      <c r="T409" s="229" t="s">
        <v>56</v>
      </c>
      <c r="U409" s="283"/>
      <c r="V409" s="315"/>
      <c r="W409" s="229" t="s">
        <v>56</v>
      </c>
      <c r="X409" s="315"/>
      <c r="Y409" s="6" t="s">
        <v>641</v>
      </c>
      <c r="Z409" s="6" t="s">
        <v>688</v>
      </c>
      <c r="AA409" s="323">
        <v>45250.0</v>
      </c>
      <c r="AB409" s="18">
        <v>45261.0</v>
      </c>
      <c r="AC409" s="27" t="s">
        <v>59</v>
      </c>
      <c r="AD409" s="319"/>
      <c r="AE409" s="283"/>
      <c r="AF409" s="27"/>
      <c r="AG409" s="13"/>
      <c r="AH409" s="333"/>
    </row>
    <row r="410" ht="30.0" customHeight="1">
      <c r="A410" s="311">
        <v>681.0</v>
      </c>
      <c r="B410" s="12" t="s">
        <v>734</v>
      </c>
      <c r="C410" s="209"/>
      <c r="D410" s="209"/>
      <c r="E410" s="209"/>
      <c r="F410" s="314">
        <v>45281.0</v>
      </c>
      <c r="G410" s="229" t="s">
        <v>56</v>
      </c>
      <c r="H410" s="229"/>
      <c r="I410" s="229"/>
      <c r="J410" s="229"/>
      <c r="K410" s="229"/>
      <c r="L410" s="229"/>
      <c r="M410" s="315"/>
      <c r="N410" s="316"/>
      <c r="O410" s="316"/>
      <c r="P410" s="316"/>
      <c r="Q410" s="316"/>
      <c r="R410" s="316"/>
      <c r="S410" s="229" t="s">
        <v>56</v>
      </c>
      <c r="T410" s="229" t="s">
        <v>56</v>
      </c>
      <c r="U410" s="283"/>
      <c r="V410" s="315"/>
      <c r="W410" s="229" t="s">
        <v>56</v>
      </c>
      <c r="X410" s="315"/>
      <c r="Y410" s="6" t="s">
        <v>641</v>
      </c>
      <c r="Z410" s="6" t="s">
        <v>875</v>
      </c>
      <c r="AA410" s="323">
        <v>45251.0</v>
      </c>
      <c r="AB410" s="18">
        <v>45279.0</v>
      </c>
      <c r="AC410" s="27" t="s">
        <v>59</v>
      </c>
      <c r="AD410" s="319"/>
      <c r="AE410" s="283"/>
      <c r="AF410" s="27"/>
      <c r="AG410" s="13"/>
      <c r="AH410" s="333"/>
      <c r="AI410" s="320"/>
    </row>
    <row r="411" ht="30.0" customHeight="1">
      <c r="A411" s="311">
        <v>682.0</v>
      </c>
      <c r="B411" s="12" t="s">
        <v>736</v>
      </c>
      <c r="C411" s="209"/>
      <c r="D411" s="209"/>
      <c r="E411" s="209"/>
      <c r="F411" s="314">
        <v>45272.0</v>
      </c>
      <c r="G411" s="229" t="s">
        <v>56</v>
      </c>
      <c r="H411" s="229"/>
      <c r="I411" s="229"/>
      <c r="J411" s="229"/>
      <c r="K411" s="229"/>
      <c r="L411" s="229"/>
      <c r="M411" s="315"/>
      <c r="N411" s="316"/>
      <c r="O411" s="316"/>
      <c r="P411" s="316"/>
      <c r="Q411" s="316"/>
      <c r="R411" s="316"/>
      <c r="S411" s="229" t="s">
        <v>56</v>
      </c>
      <c r="T411" s="229" t="s">
        <v>56</v>
      </c>
      <c r="U411" s="283"/>
      <c r="V411" s="315"/>
      <c r="W411" s="229" t="s">
        <v>56</v>
      </c>
      <c r="X411" s="315"/>
      <c r="Y411" s="6" t="s">
        <v>641</v>
      </c>
      <c r="Z411" s="6" t="s">
        <v>878</v>
      </c>
      <c r="AA411" s="323">
        <v>45252.0</v>
      </c>
      <c r="AB411" s="18">
        <v>45273.0</v>
      </c>
      <c r="AC411" s="27" t="s">
        <v>59</v>
      </c>
      <c r="AD411" s="319"/>
      <c r="AE411" s="283"/>
      <c r="AF411" s="27"/>
      <c r="AG411" s="13"/>
      <c r="AH411" s="333"/>
      <c r="AI411" s="320"/>
    </row>
    <row r="412" ht="30.0" customHeight="1">
      <c r="A412" s="311">
        <v>683.0</v>
      </c>
      <c r="B412" s="12" t="s">
        <v>739</v>
      </c>
      <c r="C412" s="209"/>
      <c r="D412" s="209"/>
      <c r="E412" s="209"/>
      <c r="F412" s="314">
        <v>45261.0</v>
      </c>
      <c r="G412" s="229" t="s">
        <v>56</v>
      </c>
      <c r="H412" s="229"/>
      <c r="I412" s="229"/>
      <c r="J412" s="229"/>
      <c r="K412" s="229"/>
      <c r="L412" s="229"/>
      <c r="M412" s="315"/>
      <c r="N412" s="316"/>
      <c r="O412" s="316"/>
      <c r="P412" s="316"/>
      <c r="Q412" s="316"/>
      <c r="R412" s="316"/>
      <c r="S412" s="229"/>
      <c r="T412" s="229"/>
      <c r="U412" s="283"/>
      <c r="V412" s="315"/>
      <c r="W412" s="229"/>
      <c r="X412" s="315"/>
      <c r="Y412" s="6" t="s">
        <v>641</v>
      </c>
      <c r="Z412" s="6" t="s">
        <v>675</v>
      </c>
      <c r="AA412" s="323">
        <v>45254.0</v>
      </c>
      <c r="AB412" s="18">
        <v>45275.0</v>
      </c>
      <c r="AC412" s="27" t="s">
        <v>59</v>
      </c>
      <c r="AD412" s="319"/>
      <c r="AE412" s="283"/>
      <c r="AF412" s="27"/>
      <c r="AG412" s="13"/>
      <c r="AH412" s="333"/>
      <c r="AI412" s="320"/>
    </row>
    <row r="413" ht="30.0" customHeight="1">
      <c r="A413" s="311">
        <v>684.0</v>
      </c>
      <c r="B413" s="12" t="s">
        <v>741</v>
      </c>
      <c r="C413" s="209"/>
      <c r="D413" s="209"/>
      <c r="E413" s="209"/>
      <c r="F413" s="314">
        <v>45272.0</v>
      </c>
      <c r="G413" s="229" t="s">
        <v>28</v>
      </c>
      <c r="H413" s="229"/>
      <c r="I413" s="229"/>
      <c r="J413" s="229"/>
      <c r="K413" s="229"/>
      <c r="L413" s="229"/>
      <c r="M413" s="315"/>
      <c r="N413" s="316"/>
      <c r="O413" s="316"/>
      <c r="P413" s="316"/>
      <c r="Q413" s="316"/>
      <c r="R413" s="316"/>
      <c r="S413" s="229" t="s">
        <v>56</v>
      </c>
      <c r="T413" s="229" t="s">
        <v>56</v>
      </c>
      <c r="U413" s="283"/>
      <c r="V413" s="315"/>
      <c r="W413" s="229" t="s">
        <v>56</v>
      </c>
      <c r="X413" s="315"/>
      <c r="Y413" s="6" t="s">
        <v>641</v>
      </c>
      <c r="Z413" s="6" t="s">
        <v>882</v>
      </c>
      <c r="AA413" s="323">
        <v>45244.0</v>
      </c>
      <c r="AB413" s="18">
        <v>45271.0</v>
      </c>
      <c r="AC413" s="27" t="s">
        <v>59</v>
      </c>
      <c r="AD413" s="319"/>
      <c r="AE413" s="283"/>
      <c r="AF413" s="27"/>
      <c r="AG413" s="13"/>
      <c r="AH413" s="333"/>
    </row>
    <row r="414" ht="30.0" customHeight="1">
      <c r="A414" s="311">
        <v>685.0</v>
      </c>
      <c r="B414" s="12" t="s">
        <v>744</v>
      </c>
      <c r="C414" s="209"/>
      <c r="D414" s="209"/>
      <c r="E414" s="209"/>
      <c r="F414" s="314">
        <v>45289.0</v>
      </c>
      <c r="G414" s="229" t="s">
        <v>56</v>
      </c>
      <c r="H414" s="229"/>
      <c r="I414" s="229"/>
      <c r="J414" s="229"/>
      <c r="K414" s="229"/>
      <c r="L414" s="229"/>
      <c r="M414" s="315"/>
      <c r="N414" s="316"/>
      <c r="O414" s="316"/>
      <c r="P414" s="316"/>
      <c r="Q414" s="316"/>
      <c r="R414" s="316"/>
      <c r="S414" s="229" t="s">
        <v>56</v>
      </c>
      <c r="T414" s="229" t="s">
        <v>56</v>
      </c>
      <c r="U414" s="283"/>
      <c r="V414" s="315"/>
      <c r="W414" s="229" t="s">
        <v>56</v>
      </c>
      <c r="X414" s="315"/>
      <c r="Y414" s="6" t="s">
        <v>641</v>
      </c>
      <c r="Z414" s="6" t="s">
        <v>884</v>
      </c>
      <c r="AA414" s="323">
        <v>45243.0</v>
      </c>
      <c r="AB414" s="18">
        <v>45278.0</v>
      </c>
      <c r="AC414" s="27" t="s">
        <v>59</v>
      </c>
      <c r="AD414" s="319"/>
      <c r="AE414" s="283"/>
      <c r="AF414" s="27"/>
      <c r="AG414" s="13"/>
      <c r="AH414" s="333"/>
    </row>
    <row r="415" ht="30.0" customHeight="1">
      <c r="A415" s="311">
        <v>686.0</v>
      </c>
      <c r="B415" s="12" t="s">
        <v>746</v>
      </c>
      <c r="C415" s="209"/>
      <c r="D415" s="209"/>
      <c r="E415" s="209"/>
      <c r="F415" s="314">
        <v>45261.0</v>
      </c>
      <c r="G415" s="229" t="s">
        <v>56</v>
      </c>
      <c r="H415" s="229"/>
      <c r="I415" s="229"/>
      <c r="J415" s="229"/>
      <c r="K415" s="229"/>
      <c r="L415" s="229"/>
      <c r="M415" s="315"/>
      <c r="N415" s="316"/>
      <c r="O415" s="316"/>
      <c r="P415" s="316"/>
      <c r="Q415" s="316"/>
      <c r="R415" s="316"/>
      <c r="S415" s="229" t="s">
        <v>30</v>
      </c>
      <c r="T415" s="229" t="s">
        <v>30</v>
      </c>
      <c r="U415" s="283"/>
      <c r="V415" s="315"/>
      <c r="W415" s="229" t="s">
        <v>28</v>
      </c>
      <c r="X415" s="315"/>
      <c r="Y415" s="6" t="s">
        <v>641</v>
      </c>
      <c r="Z415" s="6" t="s">
        <v>675</v>
      </c>
      <c r="AA415" s="323">
        <v>45255.0</v>
      </c>
      <c r="AB415" s="18">
        <v>45276.0</v>
      </c>
      <c r="AC415" s="27" t="s">
        <v>59</v>
      </c>
      <c r="AD415" s="319"/>
      <c r="AE415" s="283"/>
      <c r="AF415" s="27"/>
      <c r="AG415" s="13"/>
      <c r="AH415" s="333"/>
    </row>
    <row r="416" ht="30.0" customHeight="1">
      <c r="A416" s="311">
        <v>687.0</v>
      </c>
      <c r="B416" s="12" t="s">
        <v>638</v>
      </c>
      <c r="C416" s="209"/>
      <c r="D416" s="209"/>
      <c r="E416" s="209"/>
      <c r="F416" s="314">
        <v>45278.0</v>
      </c>
      <c r="G416" s="229" t="s">
        <v>56</v>
      </c>
      <c r="H416" s="229"/>
      <c r="I416" s="229"/>
      <c r="J416" s="229"/>
      <c r="K416" s="229"/>
      <c r="L416" s="229"/>
      <c r="M416" s="315"/>
      <c r="N416" s="316"/>
      <c r="O416" s="316"/>
      <c r="P416" s="316"/>
      <c r="Q416" s="316"/>
      <c r="R416" s="316"/>
      <c r="S416" s="229" t="s">
        <v>56</v>
      </c>
      <c r="T416" s="229" t="s">
        <v>56</v>
      </c>
      <c r="U416" s="283"/>
      <c r="V416" s="315"/>
      <c r="W416" s="229" t="s">
        <v>56</v>
      </c>
      <c r="X416" s="315"/>
      <c r="Y416" s="6" t="s">
        <v>641</v>
      </c>
      <c r="Z416" s="6" t="s">
        <v>757</v>
      </c>
      <c r="AA416" s="323">
        <v>45257.0</v>
      </c>
      <c r="AB416" s="18">
        <v>45271.0</v>
      </c>
      <c r="AC416" s="27" t="s">
        <v>59</v>
      </c>
      <c r="AD416" s="319"/>
      <c r="AE416" s="283"/>
      <c r="AF416" s="27"/>
      <c r="AG416" s="13"/>
      <c r="AH416" s="333"/>
      <c r="AI416" s="320"/>
    </row>
    <row r="417" ht="30.0" customHeight="1">
      <c r="A417" s="311">
        <v>688.0</v>
      </c>
      <c r="B417" s="12" t="s">
        <v>748</v>
      </c>
      <c r="C417" s="209"/>
      <c r="D417" s="209"/>
      <c r="E417" s="209"/>
      <c r="F417" s="314">
        <v>45289.0</v>
      </c>
      <c r="G417" s="229" t="s">
        <v>56</v>
      </c>
      <c r="H417" s="229"/>
      <c r="I417" s="229"/>
      <c r="J417" s="229"/>
      <c r="K417" s="229"/>
      <c r="L417" s="229"/>
      <c r="M417" s="315"/>
      <c r="N417" s="316"/>
      <c r="O417" s="316"/>
      <c r="P417" s="316"/>
      <c r="Q417" s="316"/>
      <c r="R417" s="316"/>
      <c r="S417" s="229" t="s">
        <v>56</v>
      </c>
      <c r="T417" s="229" t="s">
        <v>56</v>
      </c>
      <c r="U417" s="283"/>
      <c r="V417" s="315"/>
      <c r="W417" s="229" t="s">
        <v>56</v>
      </c>
      <c r="X417" s="315"/>
      <c r="Y417" s="6" t="s">
        <v>641</v>
      </c>
      <c r="Z417" s="6" t="s">
        <v>887</v>
      </c>
      <c r="AA417" s="323">
        <v>45257.0</v>
      </c>
      <c r="AB417" s="18">
        <v>45292.0</v>
      </c>
      <c r="AC417" s="27" t="s">
        <v>59</v>
      </c>
      <c r="AD417" s="319"/>
      <c r="AE417" s="283"/>
      <c r="AF417" s="27"/>
      <c r="AG417" s="13"/>
      <c r="AH417" s="333"/>
      <c r="AI417" s="320"/>
    </row>
    <row r="418" ht="30.0" customHeight="1">
      <c r="A418" s="311">
        <v>689.0</v>
      </c>
      <c r="B418" s="12" t="s">
        <v>652</v>
      </c>
      <c r="C418" s="209"/>
      <c r="D418" s="209"/>
      <c r="E418" s="209"/>
      <c r="F418" s="314">
        <v>45268.0</v>
      </c>
      <c r="G418" s="229" t="s">
        <v>56</v>
      </c>
      <c r="H418" s="229"/>
      <c r="I418" s="229"/>
      <c r="J418" s="229"/>
      <c r="K418" s="229"/>
      <c r="L418" s="229"/>
      <c r="M418" s="315"/>
      <c r="N418" s="316"/>
      <c r="O418" s="316"/>
      <c r="P418" s="316"/>
      <c r="Q418" s="316"/>
      <c r="R418" s="316"/>
      <c r="S418" s="229" t="s">
        <v>30</v>
      </c>
      <c r="T418" s="229" t="s">
        <v>30</v>
      </c>
      <c r="U418" s="283"/>
      <c r="V418" s="315"/>
      <c r="W418" s="229" t="s">
        <v>28</v>
      </c>
      <c r="X418" s="315"/>
      <c r="Y418" s="6" t="s">
        <v>641</v>
      </c>
      <c r="Z418" s="6" t="s">
        <v>773</v>
      </c>
      <c r="AA418" s="323">
        <v>45259.0</v>
      </c>
      <c r="AB418" s="18">
        <v>45275.0</v>
      </c>
      <c r="AC418" s="27" t="s">
        <v>59</v>
      </c>
      <c r="AD418" s="319"/>
      <c r="AE418" s="283"/>
      <c r="AF418" s="27"/>
      <c r="AG418" s="13"/>
      <c r="AH418" s="333"/>
      <c r="AI418" s="320"/>
    </row>
    <row r="419" ht="30.0" customHeight="1">
      <c r="A419" s="311">
        <v>690.0</v>
      </c>
      <c r="B419" s="12" t="s">
        <v>749</v>
      </c>
      <c r="C419" s="209"/>
      <c r="D419" s="209"/>
      <c r="E419" s="209"/>
      <c r="F419" s="314">
        <v>45329.0</v>
      </c>
      <c r="G419" s="229" t="s">
        <v>56</v>
      </c>
      <c r="H419" s="229"/>
      <c r="I419" s="229"/>
      <c r="J419" s="229"/>
      <c r="K419" s="229"/>
      <c r="L419" s="229"/>
      <c r="M419" s="315"/>
      <c r="N419" s="316"/>
      <c r="O419" s="316"/>
      <c r="P419" s="316"/>
      <c r="Q419" s="316"/>
      <c r="R419" s="316"/>
      <c r="S419" s="229" t="s">
        <v>56</v>
      </c>
      <c r="T419" s="229" t="s">
        <v>56</v>
      </c>
      <c r="U419" s="283"/>
      <c r="V419" s="315"/>
      <c r="W419" s="229" t="s">
        <v>56</v>
      </c>
      <c r="X419" s="315"/>
      <c r="Y419" s="6" t="s">
        <v>641</v>
      </c>
      <c r="Z419" s="6" t="s">
        <v>889</v>
      </c>
      <c r="AA419" s="323">
        <v>45259.0</v>
      </c>
      <c r="AB419" s="18">
        <v>45308.0</v>
      </c>
      <c r="AC419" s="27" t="s">
        <v>59</v>
      </c>
      <c r="AD419" s="319"/>
      <c r="AE419" s="283"/>
      <c r="AF419" s="27"/>
      <c r="AG419" s="13"/>
      <c r="AH419" s="333"/>
    </row>
    <row r="420" ht="30.0" customHeight="1">
      <c r="A420" s="311">
        <v>691.0</v>
      </c>
      <c r="B420" s="12" t="s">
        <v>751</v>
      </c>
      <c r="C420" s="209"/>
      <c r="D420" s="209"/>
      <c r="E420" s="209"/>
      <c r="F420" s="314">
        <v>45267.0</v>
      </c>
      <c r="G420" s="229" t="s">
        <v>28</v>
      </c>
      <c r="H420" s="229"/>
      <c r="I420" s="229"/>
      <c r="J420" s="229"/>
      <c r="K420" s="229"/>
      <c r="L420" s="229"/>
      <c r="M420" s="315"/>
      <c r="N420" s="316"/>
      <c r="O420" s="316"/>
      <c r="P420" s="316"/>
      <c r="Q420" s="316"/>
      <c r="R420" s="316"/>
      <c r="S420" s="229" t="s">
        <v>30</v>
      </c>
      <c r="T420" s="229" t="s">
        <v>56</v>
      </c>
      <c r="U420" s="283"/>
      <c r="V420" s="315"/>
      <c r="W420" s="229" t="s">
        <v>28</v>
      </c>
      <c r="X420" s="315"/>
      <c r="Y420" s="6" t="s">
        <v>641</v>
      </c>
      <c r="Z420" s="6" t="s">
        <v>891</v>
      </c>
      <c r="AA420" s="323">
        <v>45260.0</v>
      </c>
      <c r="AB420" s="18">
        <v>45260.0</v>
      </c>
      <c r="AC420" s="27" t="s">
        <v>79</v>
      </c>
      <c r="AD420" s="319"/>
      <c r="AE420" s="283"/>
      <c r="AF420" s="27"/>
      <c r="AG420" s="13"/>
      <c r="AH420" s="333"/>
    </row>
    <row r="421" ht="30.0" customHeight="1">
      <c r="A421" s="311">
        <v>692.0</v>
      </c>
      <c r="B421" s="12" t="s">
        <v>753</v>
      </c>
      <c r="C421" s="209"/>
      <c r="D421" s="209"/>
      <c r="E421" s="209"/>
      <c r="F421" s="314">
        <v>45296.0</v>
      </c>
      <c r="G421" s="229" t="s">
        <v>56</v>
      </c>
      <c r="H421" s="229"/>
      <c r="I421" s="229"/>
      <c r="J421" s="229"/>
      <c r="K421" s="229"/>
      <c r="L421" s="229"/>
      <c r="M421" s="315"/>
      <c r="N421" s="316"/>
      <c r="O421" s="316"/>
      <c r="P421" s="316"/>
      <c r="Q421" s="316"/>
      <c r="R421" s="316"/>
      <c r="S421" s="229" t="s">
        <v>56</v>
      </c>
      <c r="T421" s="229" t="s">
        <v>56</v>
      </c>
      <c r="U421" s="283"/>
      <c r="V421" s="315"/>
      <c r="W421" s="229" t="s">
        <v>56</v>
      </c>
      <c r="X421" s="315"/>
      <c r="Y421" s="6" t="s">
        <v>641</v>
      </c>
      <c r="Z421" s="6" t="s">
        <v>895</v>
      </c>
      <c r="AA421" s="323">
        <v>45260.0</v>
      </c>
      <c r="AB421" s="18">
        <v>45281.0</v>
      </c>
      <c r="AC421" s="27" t="s">
        <v>59</v>
      </c>
      <c r="AD421" s="319"/>
      <c r="AE421" s="283"/>
      <c r="AF421" s="27"/>
      <c r="AG421" s="13"/>
      <c r="AH421" s="333"/>
    </row>
    <row r="422" ht="30.0" customHeight="1">
      <c r="A422" s="311">
        <v>693.0</v>
      </c>
      <c r="B422" s="12" t="s">
        <v>754</v>
      </c>
      <c r="C422" s="209"/>
      <c r="D422" s="209"/>
      <c r="E422" s="209"/>
      <c r="F422" s="314">
        <v>45294.0</v>
      </c>
      <c r="G422" s="229" t="s">
        <v>56</v>
      </c>
      <c r="H422" s="229"/>
      <c r="I422" s="229"/>
      <c r="J422" s="229"/>
      <c r="K422" s="229"/>
      <c r="L422" s="229"/>
      <c r="M422" s="315"/>
      <c r="N422" s="316"/>
      <c r="O422" s="316"/>
      <c r="P422" s="316"/>
      <c r="Q422" s="316"/>
      <c r="R422" s="316"/>
      <c r="S422" s="229" t="s">
        <v>56</v>
      </c>
      <c r="T422" s="229" t="s">
        <v>56</v>
      </c>
      <c r="U422" s="283"/>
      <c r="V422" s="315"/>
      <c r="W422" s="229" t="s">
        <v>56</v>
      </c>
      <c r="X422" s="315"/>
      <c r="Y422" s="6" t="s">
        <v>641</v>
      </c>
      <c r="Z422" s="6" t="s">
        <v>897</v>
      </c>
      <c r="AA422" s="323">
        <v>45261.0</v>
      </c>
      <c r="AB422" s="18">
        <v>45281.0</v>
      </c>
      <c r="AC422" s="27" t="s">
        <v>59</v>
      </c>
      <c r="AD422" s="319"/>
      <c r="AE422" s="283"/>
      <c r="AF422" s="27"/>
      <c r="AG422" s="13"/>
      <c r="AH422" s="333"/>
    </row>
    <row r="423" ht="30.0" customHeight="1">
      <c r="A423" s="311">
        <v>694.0</v>
      </c>
      <c r="B423" s="12" t="s">
        <v>756</v>
      </c>
      <c r="C423" s="209"/>
      <c r="D423" s="209"/>
      <c r="E423" s="209"/>
      <c r="F423" s="314">
        <v>45282.0</v>
      </c>
      <c r="G423" s="229" t="s">
        <v>56</v>
      </c>
      <c r="H423" s="229"/>
      <c r="I423" s="229"/>
      <c r="J423" s="229"/>
      <c r="K423" s="229"/>
      <c r="L423" s="229"/>
      <c r="M423" s="315"/>
      <c r="N423" s="316"/>
      <c r="O423" s="316"/>
      <c r="P423" s="316"/>
      <c r="Q423" s="316"/>
      <c r="R423" s="316"/>
      <c r="S423" s="229" t="s">
        <v>56</v>
      </c>
      <c r="T423" s="229" t="s">
        <v>56</v>
      </c>
      <c r="U423" s="283"/>
      <c r="V423" s="315"/>
      <c r="W423" s="229" t="s">
        <v>56</v>
      </c>
      <c r="X423" s="315"/>
      <c r="Y423" s="6" t="s">
        <v>641</v>
      </c>
      <c r="Z423" s="6" t="s">
        <v>899</v>
      </c>
      <c r="AA423" s="323">
        <v>45261.0</v>
      </c>
      <c r="AB423" s="18">
        <v>45281.0</v>
      </c>
      <c r="AC423" s="27" t="s">
        <v>59</v>
      </c>
      <c r="AD423" s="319"/>
      <c r="AE423" s="283"/>
      <c r="AF423" s="27"/>
      <c r="AG423" s="13"/>
      <c r="AH423" s="333"/>
    </row>
    <row r="424" ht="30.0" customHeight="1">
      <c r="A424" s="311">
        <v>695.0</v>
      </c>
      <c r="B424" s="12" t="s">
        <v>758</v>
      </c>
      <c r="C424" s="209"/>
      <c r="D424" s="209"/>
      <c r="E424" s="209"/>
      <c r="F424" s="314">
        <v>45288.0</v>
      </c>
      <c r="G424" s="229" t="s">
        <v>56</v>
      </c>
      <c r="H424" s="229"/>
      <c r="I424" s="229"/>
      <c r="J424" s="229"/>
      <c r="K424" s="229"/>
      <c r="L424" s="229"/>
      <c r="M424" s="315"/>
      <c r="N424" s="316"/>
      <c r="O424" s="316"/>
      <c r="P424" s="316"/>
      <c r="Q424" s="316"/>
      <c r="R424" s="316"/>
      <c r="S424" s="229" t="s">
        <v>30</v>
      </c>
      <c r="T424" s="229" t="s">
        <v>30</v>
      </c>
      <c r="U424" s="283"/>
      <c r="V424" s="315"/>
      <c r="W424" s="229" t="s">
        <v>28</v>
      </c>
      <c r="X424" s="315"/>
      <c r="Y424" s="6" t="s">
        <v>641</v>
      </c>
      <c r="Z424" s="6" t="s">
        <v>675</v>
      </c>
      <c r="AA424" s="323">
        <v>45264.0</v>
      </c>
      <c r="AB424" s="18">
        <v>45282.0</v>
      </c>
      <c r="AC424" s="27" t="s">
        <v>59</v>
      </c>
      <c r="AD424" s="319"/>
      <c r="AE424" s="283"/>
      <c r="AF424" s="27"/>
      <c r="AG424" s="13"/>
      <c r="AH424" s="333"/>
    </row>
    <row r="425" ht="30.0" customHeight="1">
      <c r="A425" s="311">
        <v>696.0</v>
      </c>
      <c r="B425" s="12" t="s">
        <v>760</v>
      </c>
      <c r="C425" s="209"/>
      <c r="D425" s="209"/>
      <c r="E425" s="209"/>
      <c r="F425" s="314">
        <v>45301.0</v>
      </c>
      <c r="G425" s="229" t="s">
        <v>56</v>
      </c>
      <c r="H425" s="229"/>
      <c r="I425" s="229"/>
      <c r="J425" s="229"/>
      <c r="K425" s="229"/>
      <c r="L425" s="229"/>
      <c r="M425" s="315"/>
      <c r="N425" s="316"/>
      <c r="O425" s="316"/>
      <c r="P425" s="316"/>
      <c r="Q425" s="316"/>
      <c r="R425" s="316"/>
      <c r="S425" s="229" t="s">
        <v>56</v>
      </c>
      <c r="T425" s="229" t="s">
        <v>56</v>
      </c>
      <c r="U425" s="283"/>
      <c r="V425" s="315"/>
      <c r="W425" s="229" t="s">
        <v>28</v>
      </c>
      <c r="X425" s="315"/>
      <c r="Y425" s="6" t="s">
        <v>641</v>
      </c>
      <c r="Z425" s="6" t="s">
        <v>902</v>
      </c>
      <c r="AA425" s="323">
        <v>45264.0</v>
      </c>
      <c r="AB425" s="18">
        <v>45299.0</v>
      </c>
      <c r="AC425" s="27" t="s">
        <v>59</v>
      </c>
      <c r="AD425" s="319"/>
      <c r="AE425" s="283"/>
      <c r="AF425" s="27"/>
      <c r="AG425" s="13"/>
      <c r="AH425" s="333"/>
    </row>
    <row r="426" ht="30.0" customHeight="1">
      <c r="A426" s="311">
        <v>697.0</v>
      </c>
      <c r="B426" s="12" t="s">
        <v>761</v>
      </c>
      <c r="C426" s="209"/>
      <c r="D426" s="209"/>
      <c r="E426" s="209"/>
      <c r="F426" s="314">
        <v>45316.0</v>
      </c>
      <c r="G426" s="229" t="s">
        <v>56</v>
      </c>
      <c r="H426" s="229"/>
      <c r="I426" s="229"/>
      <c r="J426" s="229"/>
      <c r="K426" s="229"/>
      <c r="L426" s="229"/>
      <c r="M426" s="315"/>
      <c r="N426" s="316"/>
      <c r="O426" s="316"/>
      <c r="P426" s="316"/>
      <c r="Q426" s="316"/>
      <c r="R426" s="316"/>
      <c r="S426" s="229" t="s">
        <v>56</v>
      </c>
      <c r="T426" s="229" t="s">
        <v>56</v>
      </c>
      <c r="U426" s="283"/>
      <c r="V426" s="315"/>
      <c r="W426" s="229" t="s">
        <v>56</v>
      </c>
      <c r="X426" s="315"/>
      <c r="Y426" s="6" t="s">
        <v>641</v>
      </c>
      <c r="Z426" s="6" t="s">
        <v>904</v>
      </c>
      <c r="AA426" s="323">
        <v>45266.0</v>
      </c>
      <c r="AB426" s="18">
        <v>45308.0</v>
      </c>
      <c r="AC426" s="27" t="s">
        <v>59</v>
      </c>
      <c r="AD426" s="319"/>
      <c r="AE426" s="283"/>
      <c r="AF426" s="27"/>
      <c r="AG426" s="13"/>
      <c r="AH426" s="333"/>
      <c r="AI426" s="320"/>
    </row>
    <row r="427" ht="30.0" customHeight="1">
      <c r="A427" s="311">
        <v>698.0</v>
      </c>
      <c r="B427" s="12" t="s">
        <v>557</v>
      </c>
      <c r="C427" s="209"/>
      <c r="D427" s="209"/>
      <c r="E427" s="209"/>
      <c r="F427" s="314">
        <v>45288.0</v>
      </c>
      <c r="G427" s="229" t="s">
        <v>56</v>
      </c>
      <c r="H427" s="229"/>
      <c r="I427" s="229"/>
      <c r="J427" s="229"/>
      <c r="K427" s="229"/>
      <c r="L427" s="229"/>
      <c r="M427" s="315"/>
      <c r="N427" s="316"/>
      <c r="O427" s="316"/>
      <c r="P427" s="316"/>
      <c r="Q427" s="316"/>
      <c r="R427" s="316"/>
      <c r="S427" s="229" t="s">
        <v>30</v>
      </c>
      <c r="T427" s="229" t="s">
        <v>30</v>
      </c>
      <c r="U427" s="283"/>
      <c r="V427" s="315"/>
      <c r="W427" s="229" t="s">
        <v>28</v>
      </c>
      <c r="X427" s="315"/>
      <c r="Y427" s="6" t="s">
        <v>641</v>
      </c>
      <c r="Z427" s="6" t="s">
        <v>905</v>
      </c>
      <c r="AA427" s="323">
        <v>45266.0</v>
      </c>
      <c r="AB427" s="18">
        <v>45294.0</v>
      </c>
      <c r="AC427" s="27" t="s">
        <v>59</v>
      </c>
      <c r="AD427" s="319"/>
      <c r="AE427" s="283"/>
      <c r="AF427" s="27"/>
      <c r="AG427" s="13"/>
      <c r="AH427" s="333"/>
      <c r="AI427" s="320"/>
    </row>
    <row r="428" ht="30.0" customHeight="1">
      <c r="A428" s="311">
        <v>699.0</v>
      </c>
      <c r="B428" s="12" t="s">
        <v>763</v>
      </c>
      <c r="C428" s="209"/>
      <c r="D428" s="209"/>
      <c r="E428" s="209"/>
      <c r="F428" s="314">
        <v>45348.0</v>
      </c>
      <c r="G428" s="229" t="s">
        <v>56</v>
      </c>
      <c r="H428" s="229"/>
      <c r="I428" s="229"/>
      <c r="J428" s="229"/>
      <c r="K428" s="229"/>
      <c r="L428" s="229"/>
      <c r="M428" s="315"/>
      <c r="N428" s="316"/>
      <c r="O428" s="316"/>
      <c r="P428" s="316"/>
      <c r="Q428" s="316"/>
      <c r="R428" s="316"/>
      <c r="S428" s="229" t="s">
        <v>56</v>
      </c>
      <c r="T428" s="229" t="s">
        <v>56</v>
      </c>
      <c r="U428" s="283"/>
      <c r="V428" s="315"/>
      <c r="W428" s="229" t="s">
        <v>56</v>
      </c>
      <c r="X428" s="315"/>
      <c r="Y428" s="6" t="s">
        <v>641</v>
      </c>
      <c r="Z428" s="6" t="s">
        <v>908</v>
      </c>
      <c r="AA428" s="323">
        <v>45266.0</v>
      </c>
      <c r="AB428" s="18">
        <v>45657.0</v>
      </c>
      <c r="AC428" s="27" t="s">
        <v>59</v>
      </c>
      <c r="AD428" s="319"/>
      <c r="AE428" s="283"/>
      <c r="AF428" s="27"/>
      <c r="AG428" s="13"/>
      <c r="AH428" s="333"/>
    </row>
    <row r="429" ht="30.0" customHeight="1">
      <c r="A429" s="311">
        <v>700.0</v>
      </c>
      <c r="B429" s="12" t="s">
        <v>765</v>
      </c>
      <c r="C429" s="209"/>
      <c r="D429" s="209"/>
      <c r="E429" s="209"/>
      <c r="F429" s="314">
        <v>45310.0</v>
      </c>
      <c r="G429" s="229" t="s">
        <v>56</v>
      </c>
      <c r="H429" s="229"/>
      <c r="I429" s="229"/>
      <c r="J429" s="229"/>
      <c r="K429" s="229"/>
      <c r="L429" s="229"/>
      <c r="M429" s="315"/>
      <c r="N429" s="316"/>
      <c r="O429" s="316"/>
      <c r="P429" s="316"/>
      <c r="Q429" s="316"/>
      <c r="R429" s="316"/>
      <c r="S429" s="229" t="s">
        <v>56</v>
      </c>
      <c r="T429" s="229" t="s">
        <v>56</v>
      </c>
      <c r="U429" s="283"/>
      <c r="V429" s="315"/>
      <c r="W429" s="229" t="s">
        <v>56</v>
      </c>
      <c r="X429" s="315"/>
      <c r="Y429" s="6" t="s">
        <v>641</v>
      </c>
      <c r="Z429" s="6" t="s">
        <v>910</v>
      </c>
      <c r="AA429" s="323">
        <v>45266.0</v>
      </c>
      <c r="AB429" s="18">
        <v>45315.0</v>
      </c>
      <c r="AC429" s="27" t="s">
        <v>59</v>
      </c>
      <c r="AD429" s="319"/>
      <c r="AE429" s="283"/>
      <c r="AF429" s="27"/>
      <c r="AG429" s="13"/>
      <c r="AH429" s="333"/>
    </row>
    <row r="430" ht="30.0" customHeight="1">
      <c r="A430" s="311">
        <v>701.0</v>
      </c>
      <c r="B430" s="12" t="s">
        <v>767</v>
      </c>
      <c r="C430" s="209"/>
      <c r="D430" s="209"/>
      <c r="E430" s="209"/>
      <c r="F430" s="314">
        <v>45316.0</v>
      </c>
      <c r="G430" s="229" t="s">
        <v>56</v>
      </c>
      <c r="H430" s="229"/>
      <c r="I430" s="229"/>
      <c r="J430" s="229"/>
      <c r="K430" s="229"/>
      <c r="L430" s="229"/>
      <c r="M430" s="315"/>
      <c r="N430" s="316"/>
      <c r="O430" s="316"/>
      <c r="P430" s="316"/>
      <c r="Q430" s="316"/>
      <c r="R430" s="316"/>
      <c r="S430" s="229" t="s">
        <v>56</v>
      </c>
      <c r="T430" s="229" t="s">
        <v>56</v>
      </c>
      <c r="U430" s="283"/>
      <c r="V430" s="315"/>
      <c r="W430" s="229" t="s">
        <v>56</v>
      </c>
      <c r="X430" s="315"/>
      <c r="Y430" s="6" t="s">
        <v>641</v>
      </c>
      <c r="Z430" s="6" t="s">
        <v>912</v>
      </c>
      <c r="AA430" s="323">
        <v>45266.0</v>
      </c>
      <c r="AB430" s="18">
        <v>45315.0</v>
      </c>
      <c r="AC430" s="27" t="s">
        <v>59</v>
      </c>
      <c r="AD430" s="319"/>
      <c r="AE430" s="283"/>
      <c r="AF430" s="27"/>
      <c r="AG430" s="13"/>
      <c r="AH430" s="333"/>
    </row>
    <row r="431" ht="30.0" customHeight="1">
      <c r="A431" s="311">
        <v>702.0</v>
      </c>
      <c r="B431" s="12" t="s">
        <v>768</v>
      </c>
      <c r="C431" s="209"/>
      <c r="D431" s="209"/>
      <c r="E431" s="209"/>
      <c r="F431" s="314">
        <v>45309.0</v>
      </c>
      <c r="G431" s="229" t="s">
        <v>28</v>
      </c>
      <c r="H431" s="229"/>
      <c r="I431" s="229"/>
      <c r="J431" s="229"/>
      <c r="K431" s="229"/>
      <c r="L431" s="229"/>
      <c r="M431" s="315"/>
      <c r="N431" s="316"/>
      <c r="O431" s="316"/>
      <c r="P431" s="316"/>
      <c r="Q431" s="316"/>
      <c r="R431" s="316"/>
      <c r="S431" s="229" t="s">
        <v>30</v>
      </c>
      <c r="T431" s="229" t="s">
        <v>30</v>
      </c>
      <c r="U431" s="283"/>
      <c r="V431" s="315"/>
      <c r="W431" s="229" t="s">
        <v>56</v>
      </c>
      <c r="X431" s="315"/>
      <c r="Y431" s="6" t="s">
        <v>641</v>
      </c>
      <c r="Z431" s="6" t="s">
        <v>675</v>
      </c>
      <c r="AA431" s="323">
        <v>45271.0</v>
      </c>
      <c r="AB431" s="18">
        <v>45309.0</v>
      </c>
      <c r="AC431" s="27" t="s">
        <v>59</v>
      </c>
      <c r="AD431" s="319"/>
      <c r="AE431" s="283"/>
      <c r="AF431" s="27"/>
      <c r="AG431" s="13"/>
      <c r="AH431" s="333"/>
    </row>
    <row r="432" ht="30.0" customHeight="1">
      <c r="A432" s="311">
        <v>703.0</v>
      </c>
      <c r="B432" s="12" t="s">
        <v>770</v>
      </c>
      <c r="C432" s="209"/>
      <c r="D432" s="209"/>
      <c r="E432" s="209"/>
      <c r="F432" s="314">
        <v>45315.0</v>
      </c>
      <c r="G432" s="229" t="s">
        <v>56</v>
      </c>
      <c r="H432" s="229"/>
      <c r="I432" s="229"/>
      <c r="J432" s="229"/>
      <c r="K432" s="229"/>
      <c r="L432" s="229"/>
      <c r="M432" s="315"/>
      <c r="N432" s="316"/>
      <c r="O432" s="316"/>
      <c r="P432" s="316"/>
      <c r="Q432" s="316"/>
      <c r="R432" s="316"/>
      <c r="S432" s="229" t="s">
        <v>56</v>
      </c>
      <c r="T432" s="229" t="s">
        <v>56</v>
      </c>
      <c r="U432" s="283"/>
      <c r="V432" s="315"/>
      <c r="W432" s="229" t="s">
        <v>28</v>
      </c>
      <c r="X432" s="315"/>
      <c r="Y432" s="6" t="s">
        <v>641</v>
      </c>
      <c r="Z432" s="6" t="s">
        <v>917</v>
      </c>
      <c r="AA432" s="323">
        <v>45271.0</v>
      </c>
      <c r="AB432" s="18">
        <v>45313.0</v>
      </c>
      <c r="AC432" s="27" t="s">
        <v>59</v>
      </c>
      <c r="AD432" s="319"/>
      <c r="AE432" s="283"/>
      <c r="AF432" s="27"/>
      <c r="AG432" s="13"/>
      <c r="AH432" s="333"/>
    </row>
    <row r="433" ht="30.0" customHeight="1">
      <c r="A433" s="311">
        <v>704.0</v>
      </c>
      <c r="B433" s="12" t="s">
        <v>772</v>
      </c>
      <c r="C433" s="209"/>
      <c r="D433" s="209"/>
      <c r="E433" s="209"/>
      <c r="F433" s="314">
        <v>45323.0</v>
      </c>
      <c r="G433" s="229" t="s">
        <v>56</v>
      </c>
      <c r="H433" s="229"/>
      <c r="I433" s="229"/>
      <c r="J433" s="229"/>
      <c r="K433" s="229"/>
      <c r="L433" s="229"/>
      <c r="M433" s="315"/>
      <c r="N433" s="316"/>
      <c r="O433" s="316"/>
      <c r="P433" s="316"/>
      <c r="Q433" s="316"/>
      <c r="R433" s="316"/>
      <c r="S433" s="229" t="s">
        <v>56</v>
      </c>
      <c r="T433" s="229" t="s">
        <v>56</v>
      </c>
      <c r="U433" s="283"/>
      <c r="V433" s="315"/>
      <c r="W433" s="229" t="s">
        <v>56</v>
      </c>
      <c r="X433" s="315"/>
      <c r="Y433" s="6" t="s">
        <v>641</v>
      </c>
      <c r="Z433" s="6" t="s">
        <v>919</v>
      </c>
      <c r="AA433" s="323">
        <v>45274.0</v>
      </c>
      <c r="AB433" s="18">
        <v>45316.0</v>
      </c>
      <c r="AC433" s="27" t="s">
        <v>59</v>
      </c>
      <c r="AD433" s="319"/>
      <c r="AE433" s="283"/>
      <c r="AF433" s="27"/>
      <c r="AG433" s="13"/>
      <c r="AH433" s="333"/>
    </row>
    <row r="434" ht="30.0" customHeight="1">
      <c r="A434" s="311">
        <v>705.0</v>
      </c>
      <c r="B434" s="12" t="s">
        <v>736</v>
      </c>
      <c r="C434" s="209"/>
      <c r="D434" s="209"/>
      <c r="E434" s="209"/>
      <c r="F434" s="314">
        <v>45301.0</v>
      </c>
      <c r="G434" s="229" t="s">
        <v>28</v>
      </c>
      <c r="H434" s="229"/>
      <c r="I434" s="229"/>
      <c r="J434" s="229"/>
      <c r="K434" s="229"/>
      <c r="L434" s="229"/>
      <c r="M434" s="315"/>
      <c r="N434" s="316"/>
      <c r="O434" s="316"/>
      <c r="P434" s="316"/>
      <c r="Q434" s="316"/>
      <c r="R434" s="316"/>
      <c r="S434" s="229" t="s">
        <v>30</v>
      </c>
      <c r="T434" s="229" t="s">
        <v>30</v>
      </c>
      <c r="U434" s="283"/>
      <c r="V434" s="315"/>
      <c r="W434" s="229" t="s">
        <v>56</v>
      </c>
      <c r="X434" s="315"/>
      <c r="Y434" s="6" t="s">
        <v>641</v>
      </c>
      <c r="Z434" s="6" t="s">
        <v>878</v>
      </c>
      <c r="AA434" s="323">
        <v>45274.0</v>
      </c>
      <c r="AB434" s="18">
        <v>45288.0</v>
      </c>
      <c r="AC434" s="27" t="s">
        <v>59</v>
      </c>
      <c r="AD434" s="319"/>
      <c r="AE434" s="283"/>
      <c r="AF434" s="27"/>
      <c r="AG434" s="13"/>
      <c r="AH434" s="333"/>
      <c r="AI434" s="320"/>
    </row>
    <row r="435" ht="30.0" customHeight="1">
      <c r="A435" s="311">
        <v>706.0</v>
      </c>
      <c r="B435" s="12" t="s">
        <v>399</v>
      </c>
      <c r="C435" s="209"/>
      <c r="D435" s="209"/>
      <c r="E435" s="209"/>
      <c r="F435" s="314">
        <v>45295.0</v>
      </c>
      <c r="G435" s="229" t="s">
        <v>28</v>
      </c>
      <c r="H435" s="229"/>
      <c r="I435" s="229"/>
      <c r="J435" s="229"/>
      <c r="K435" s="229"/>
      <c r="L435" s="229"/>
      <c r="M435" s="315"/>
      <c r="N435" s="316"/>
      <c r="O435" s="316"/>
      <c r="P435" s="316"/>
      <c r="Q435" s="316"/>
      <c r="R435" s="316"/>
      <c r="S435" s="229" t="s">
        <v>30</v>
      </c>
      <c r="T435" s="229" t="s">
        <v>30</v>
      </c>
      <c r="U435" s="283"/>
      <c r="V435" s="315"/>
      <c r="W435" s="229" t="s">
        <v>28</v>
      </c>
      <c r="X435" s="315"/>
      <c r="Y435" s="6" t="s">
        <v>641</v>
      </c>
      <c r="Z435" s="6" t="s">
        <v>921</v>
      </c>
      <c r="AA435" s="323">
        <v>45274.0</v>
      </c>
      <c r="AB435" s="18">
        <v>45274.0</v>
      </c>
      <c r="AC435" s="27" t="s">
        <v>59</v>
      </c>
      <c r="AD435" s="319"/>
      <c r="AE435" s="283"/>
      <c r="AF435" s="27"/>
      <c r="AG435" s="13"/>
      <c r="AH435" s="333"/>
    </row>
    <row r="436" ht="30.0" customHeight="1">
      <c r="A436" s="311">
        <v>707.0</v>
      </c>
      <c r="B436" s="12" t="s">
        <v>774</v>
      </c>
      <c r="C436" s="209"/>
      <c r="D436" s="209"/>
      <c r="E436" s="209"/>
      <c r="F436" s="314">
        <v>45279.0</v>
      </c>
      <c r="G436" s="229" t="s">
        <v>56</v>
      </c>
      <c r="H436" s="229"/>
      <c r="I436" s="229"/>
      <c r="J436" s="229"/>
      <c r="K436" s="229"/>
      <c r="L436" s="229"/>
      <c r="M436" s="315"/>
      <c r="N436" s="316"/>
      <c r="O436" s="316"/>
      <c r="P436" s="316"/>
      <c r="Q436" s="316"/>
      <c r="R436" s="316"/>
      <c r="S436" s="229" t="s">
        <v>30</v>
      </c>
      <c r="T436" s="229" t="s">
        <v>30</v>
      </c>
      <c r="U436" s="283"/>
      <c r="V436" s="315"/>
      <c r="W436" s="229" t="s">
        <v>28</v>
      </c>
      <c r="X436" s="315"/>
      <c r="Y436" s="6" t="s">
        <v>641</v>
      </c>
      <c r="Z436" s="6" t="s">
        <v>922</v>
      </c>
      <c r="AA436" s="323">
        <v>45274.0</v>
      </c>
      <c r="AB436" s="18">
        <v>45279.0</v>
      </c>
      <c r="AC436" s="27" t="s">
        <v>59</v>
      </c>
      <c r="AD436" s="319"/>
      <c r="AE436" s="283"/>
      <c r="AF436" s="27"/>
      <c r="AG436" s="13"/>
      <c r="AH436" s="333"/>
    </row>
    <row r="437" ht="30.0" customHeight="1">
      <c r="A437" s="311">
        <v>708.0</v>
      </c>
      <c r="B437" s="12" t="s">
        <v>775</v>
      </c>
      <c r="C437" s="209"/>
      <c r="D437" s="209"/>
      <c r="E437" s="209"/>
      <c r="F437" s="314">
        <v>45306.0</v>
      </c>
      <c r="G437" s="229" t="s">
        <v>28</v>
      </c>
      <c r="H437" s="229"/>
      <c r="I437" s="229"/>
      <c r="J437" s="229"/>
      <c r="K437" s="229"/>
      <c r="L437" s="229"/>
      <c r="M437" s="315"/>
      <c r="N437" s="316"/>
      <c r="O437" s="316"/>
      <c r="P437" s="316"/>
      <c r="Q437" s="316"/>
      <c r="R437" s="316"/>
      <c r="S437" s="229" t="s">
        <v>56</v>
      </c>
      <c r="T437" s="229" t="s">
        <v>56</v>
      </c>
      <c r="U437" s="283"/>
      <c r="V437" s="315"/>
      <c r="W437" s="229" t="s">
        <v>28</v>
      </c>
      <c r="X437" s="315"/>
      <c r="Y437" s="6" t="s">
        <v>641</v>
      </c>
      <c r="Z437" s="6" t="s">
        <v>675</v>
      </c>
      <c r="AA437" s="323">
        <v>45278.0</v>
      </c>
      <c r="AB437" s="18">
        <v>45313.0</v>
      </c>
      <c r="AC437" s="27" t="s">
        <v>59</v>
      </c>
      <c r="AD437" s="319"/>
      <c r="AE437" s="283"/>
      <c r="AF437" s="27"/>
      <c r="AG437" s="13"/>
      <c r="AH437" s="333"/>
      <c r="AI437" s="320"/>
    </row>
    <row r="438" ht="30.0" customHeight="1">
      <c r="A438" s="311">
        <v>709.0</v>
      </c>
      <c r="B438" s="12" t="s">
        <v>488</v>
      </c>
      <c r="C438" s="209"/>
      <c r="D438" s="209"/>
      <c r="E438" s="209"/>
      <c r="F438" s="314">
        <v>45289.0</v>
      </c>
      <c r="G438" s="229" t="s">
        <v>56</v>
      </c>
      <c r="H438" s="229"/>
      <c r="I438" s="229"/>
      <c r="J438" s="229"/>
      <c r="K438" s="229"/>
      <c r="L438" s="229"/>
      <c r="M438" s="315"/>
      <c r="N438" s="316"/>
      <c r="O438" s="316"/>
      <c r="P438" s="316"/>
      <c r="Q438" s="316"/>
      <c r="R438" s="316"/>
      <c r="S438" s="229" t="s">
        <v>30</v>
      </c>
      <c r="T438" s="229" t="s">
        <v>30</v>
      </c>
      <c r="U438" s="283"/>
      <c r="V438" s="315"/>
      <c r="W438" s="229" t="s">
        <v>28</v>
      </c>
      <c r="X438" s="315"/>
      <c r="Y438" s="6" t="s">
        <v>641</v>
      </c>
      <c r="Z438" s="6" t="s">
        <v>806</v>
      </c>
      <c r="AA438" s="323">
        <v>45279.0</v>
      </c>
      <c r="AB438" s="18">
        <v>45307.0</v>
      </c>
      <c r="AC438" s="27" t="s">
        <v>59</v>
      </c>
      <c r="AD438" s="319"/>
      <c r="AE438" s="283"/>
      <c r="AF438" s="27"/>
      <c r="AG438" s="13"/>
      <c r="AH438" s="333"/>
    </row>
    <row r="439" ht="30.0" customHeight="1">
      <c r="A439" s="311">
        <v>710.0</v>
      </c>
      <c r="B439" s="12" t="s">
        <v>587</v>
      </c>
      <c r="C439" s="209"/>
      <c r="D439" s="209"/>
      <c r="E439" s="209"/>
      <c r="F439" s="314"/>
      <c r="G439" s="229" t="s">
        <v>28</v>
      </c>
      <c r="H439" s="229"/>
      <c r="I439" s="229"/>
      <c r="J439" s="229"/>
      <c r="K439" s="229"/>
      <c r="L439" s="229"/>
      <c r="M439" s="315"/>
      <c r="N439" s="316"/>
      <c r="O439" s="316"/>
      <c r="P439" s="316"/>
      <c r="Q439" s="316"/>
      <c r="R439" s="316"/>
      <c r="S439" s="229" t="s">
        <v>30</v>
      </c>
      <c r="T439" s="229" t="s">
        <v>30</v>
      </c>
      <c r="U439" s="283"/>
      <c r="V439" s="315"/>
      <c r="W439" s="229" t="s">
        <v>28</v>
      </c>
      <c r="X439" s="315"/>
      <c r="Y439" s="6" t="s">
        <v>641</v>
      </c>
      <c r="Z439" s="6" t="s">
        <v>925</v>
      </c>
      <c r="AA439" s="323">
        <v>45280.0</v>
      </c>
      <c r="AB439" s="18">
        <v>45282.0</v>
      </c>
      <c r="AC439" s="27" t="s">
        <v>59</v>
      </c>
      <c r="AD439" s="319"/>
      <c r="AE439" s="283"/>
      <c r="AF439" s="27"/>
      <c r="AG439" s="13"/>
      <c r="AH439" s="333"/>
      <c r="AI439" s="320"/>
    </row>
    <row r="440" ht="30.0" customHeight="1">
      <c r="A440" s="311">
        <v>711.0</v>
      </c>
      <c r="B440" s="12" t="s">
        <v>774</v>
      </c>
      <c r="C440" s="209"/>
      <c r="D440" s="209"/>
      <c r="E440" s="209"/>
      <c r="F440" s="314">
        <v>45307.0</v>
      </c>
      <c r="G440" s="229" t="s">
        <v>56</v>
      </c>
      <c r="H440" s="229"/>
      <c r="I440" s="229"/>
      <c r="J440" s="229"/>
      <c r="K440" s="229"/>
      <c r="L440" s="229"/>
      <c r="M440" s="315"/>
      <c r="N440" s="316"/>
      <c r="O440" s="316"/>
      <c r="P440" s="316"/>
      <c r="Q440" s="316"/>
      <c r="R440" s="316"/>
      <c r="S440" s="229" t="s">
        <v>56</v>
      </c>
      <c r="T440" s="229" t="s">
        <v>56</v>
      </c>
      <c r="U440" s="283"/>
      <c r="V440" s="315"/>
      <c r="W440" s="229" t="s">
        <v>56</v>
      </c>
      <c r="X440" s="315"/>
      <c r="Y440" s="6" t="s">
        <v>641</v>
      </c>
      <c r="Z440" s="6" t="s">
        <v>922</v>
      </c>
      <c r="AA440" s="323">
        <v>45281.0</v>
      </c>
      <c r="AB440" s="18">
        <v>45309.0</v>
      </c>
      <c r="AC440" s="27" t="s">
        <v>59</v>
      </c>
      <c r="AD440" s="319"/>
      <c r="AE440" s="283"/>
      <c r="AF440" s="27"/>
      <c r="AG440" s="13"/>
      <c r="AH440" s="333"/>
    </row>
    <row r="441" ht="30.0" customHeight="1">
      <c r="A441" s="311">
        <v>712.0</v>
      </c>
      <c r="B441" s="12" t="s">
        <v>391</v>
      </c>
      <c r="C441" s="209"/>
      <c r="D441" s="209"/>
      <c r="E441" s="209"/>
      <c r="F441" s="314">
        <v>45296.0</v>
      </c>
      <c r="G441" s="229" t="s">
        <v>56</v>
      </c>
      <c r="H441" s="229"/>
      <c r="I441" s="229"/>
      <c r="J441" s="229"/>
      <c r="K441" s="229"/>
      <c r="L441" s="229"/>
      <c r="M441" s="315"/>
      <c r="N441" s="316"/>
      <c r="O441" s="316"/>
      <c r="P441" s="316"/>
      <c r="Q441" s="316"/>
      <c r="R441" s="316"/>
      <c r="S441" s="229" t="s">
        <v>30</v>
      </c>
      <c r="T441" s="229" t="s">
        <v>30</v>
      </c>
      <c r="U441" s="283"/>
      <c r="V441" s="315"/>
      <c r="W441" s="229" t="s">
        <v>28</v>
      </c>
      <c r="X441" s="315"/>
      <c r="Y441" s="6" t="s">
        <v>641</v>
      </c>
      <c r="Z441" s="6" t="s">
        <v>927</v>
      </c>
      <c r="AA441" s="323">
        <v>45281.0</v>
      </c>
      <c r="AB441" s="18">
        <v>45309.0</v>
      </c>
      <c r="AC441" s="27" t="s">
        <v>59</v>
      </c>
      <c r="AD441" s="319"/>
      <c r="AE441" s="283"/>
      <c r="AF441" s="27"/>
      <c r="AG441" s="13"/>
      <c r="AH441" s="333"/>
      <c r="AI441" s="320"/>
    </row>
    <row r="442" ht="30.0" customHeight="1">
      <c r="A442" s="311">
        <v>713.0</v>
      </c>
      <c r="B442" s="12" t="s">
        <v>778</v>
      </c>
      <c r="C442" s="209"/>
      <c r="D442" s="209"/>
      <c r="E442" s="209"/>
      <c r="F442" s="314">
        <v>45315.0</v>
      </c>
      <c r="G442" s="229" t="s">
        <v>56</v>
      </c>
      <c r="H442" s="229"/>
      <c r="I442" s="229"/>
      <c r="J442" s="229"/>
      <c r="K442" s="229"/>
      <c r="L442" s="229"/>
      <c r="M442" s="315"/>
      <c r="N442" s="316"/>
      <c r="O442" s="316"/>
      <c r="P442" s="316"/>
      <c r="Q442" s="316"/>
      <c r="R442" s="316"/>
      <c r="S442" s="229" t="s">
        <v>56</v>
      </c>
      <c r="T442" s="229" t="s">
        <v>56</v>
      </c>
      <c r="U442" s="283"/>
      <c r="V442" s="315"/>
      <c r="W442" s="229" t="s">
        <v>56</v>
      </c>
      <c r="X442" s="315"/>
      <c r="Y442" s="6" t="s">
        <v>641</v>
      </c>
      <c r="Z442" s="6" t="s">
        <v>929</v>
      </c>
      <c r="AA442" s="323">
        <v>45287.0</v>
      </c>
      <c r="AB442" s="18">
        <v>45315.0</v>
      </c>
      <c r="AC442" s="27" t="s">
        <v>59</v>
      </c>
      <c r="AD442" s="319"/>
      <c r="AE442" s="283"/>
      <c r="AF442" s="27"/>
      <c r="AG442" s="13"/>
      <c r="AH442" s="333"/>
    </row>
    <row r="443" ht="30.0" customHeight="1">
      <c r="A443" s="311">
        <v>714.0</v>
      </c>
      <c r="B443" s="12" t="s">
        <v>746</v>
      </c>
      <c r="C443" s="209"/>
      <c r="D443" s="209"/>
      <c r="E443" s="209"/>
      <c r="F443" s="314">
        <v>45296.0</v>
      </c>
      <c r="G443" s="229" t="s">
        <v>56</v>
      </c>
      <c r="H443" s="229"/>
      <c r="I443" s="229"/>
      <c r="J443" s="229"/>
      <c r="K443" s="229"/>
      <c r="L443" s="229"/>
      <c r="M443" s="315"/>
      <c r="N443" s="316"/>
      <c r="O443" s="316"/>
      <c r="P443" s="316"/>
      <c r="Q443" s="316"/>
      <c r="R443" s="316"/>
      <c r="S443" s="229" t="s">
        <v>30</v>
      </c>
      <c r="T443" s="229" t="s">
        <v>30</v>
      </c>
      <c r="U443" s="283"/>
      <c r="V443" s="315"/>
      <c r="W443" s="229" t="s">
        <v>28</v>
      </c>
      <c r="X443" s="315"/>
      <c r="Y443" s="6" t="s">
        <v>641</v>
      </c>
      <c r="Z443" s="6" t="s">
        <v>675</v>
      </c>
      <c r="AA443" s="323">
        <v>45289.0</v>
      </c>
      <c r="AB443" s="18">
        <v>45300.0</v>
      </c>
      <c r="AC443" s="27" t="s">
        <v>59</v>
      </c>
      <c r="AD443" s="319"/>
      <c r="AE443" s="283"/>
      <c r="AF443" s="27"/>
      <c r="AG443" s="13"/>
      <c r="AH443" s="333"/>
      <c r="AI443" s="320"/>
    </row>
    <row r="444" ht="30.0" customHeight="1">
      <c r="A444" s="311">
        <v>715.0</v>
      </c>
      <c r="B444" s="12" t="s">
        <v>780</v>
      </c>
      <c r="C444" s="209"/>
      <c r="D444" s="209"/>
      <c r="E444" s="209"/>
      <c r="F444" s="314">
        <v>45348.0</v>
      </c>
      <c r="G444" s="229" t="s">
        <v>56</v>
      </c>
      <c r="H444" s="229"/>
      <c r="I444" s="229"/>
      <c r="J444" s="229"/>
      <c r="K444" s="229"/>
      <c r="L444" s="229"/>
      <c r="M444" s="315"/>
      <c r="N444" s="316"/>
      <c r="O444" s="316"/>
      <c r="P444" s="316"/>
      <c r="Q444" s="316"/>
      <c r="R444" s="316"/>
      <c r="S444" s="229" t="s">
        <v>56</v>
      </c>
      <c r="T444" s="229" t="s">
        <v>56</v>
      </c>
      <c r="U444" s="283"/>
      <c r="V444" s="315"/>
      <c r="W444" s="229" t="s">
        <v>56</v>
      </c>
      <c r="X444" s="315"/>
      <c r="Y444" s="6" t="s">
        <v>641</v>
      </c>
      <c r="Z444" s="6" t="s">
        <v>931</v>
      </c>
      <c r="AA444" s="323">
        <v>45289.0</v>
      </c>
      <c r="AB444" s="18">
        <v>45315.0</v>
      </c>
      <c r="AC444" s="27" t="s">
        <v>59</v>
      </c>
      <c r="AD444" s="319"/>
      <c r="AE444" s="283"/>
      <c r="AF444" s="27"/>
      <c r="AG444" s="13"/>
      <c r="AH444" s="333"/>
    </row>
    <row r="445" ht="30.0" customHeight="1">
      <c r="A445" s="325">
        <v>716.0</v>
      </c>
      <c r="B445" s="12" t="s">
        <v>782</v>
      </c>
      <c r="C445" s="209"/>
      <c r="D445" s="209"/>
      <c r="E445" s="209"/>
      <c r="F445" s="314">
        <v>45489.0</v>
      </c>
      <c r="G445" s="229" t="s">
        <v>56</v>
      </c>
      <c r="H445" s="229"/>
      <c r="I445" s="229"/>
      <c r="J445" s="229"/>
      <c r="K445" s="410" t="s">
        <v>600</v>
      </c>
      <c r="L445" s="411" t="s">
        <v>600</v>
      </c>
      <c r="M445" s="315">
        <v>37.0</v>
      </c>
      <c r="N445" s="316"/>
      <c r="O445" s="316"/>
      <c r="P445" s="316"/>
      <c r="Q445" s="316"/>
      <c r="R445" s="316"/>
      <c r="S445" s="229" t="s">
        <v>56</v>
      </c>
      <c r="T445" s="229" t="s">
        <v>56</v>
      </c>
      <c r="U445" s="283" t="s">
        <v>2962</v>
      </c>
      <c r="V445" s="315">
        <v>46.0</v>
      </c>
      <c r="W445" s="229" t="s">
        <v>56</v>
      </c>
      <c r="X445" s="315">
        <v>10.0</v>
      </c>
      <c r="Y445" s="6" t="s">
        <v>641</v>
      </c>
      <c r="Z445" s="6" t="s">
        <v>675</v>
      </c>
      <c r="AA445" s="323">
        <v>45295.0</v>
      </c>
      <c r="AB445" s="18">
        <v>45468.0</v>
      </c>
      <c r="AC445" s="27" t="s">
        <v>59</v>
      </c>
      <c r="AD445" s="319"/>
      <c r="AE445" s="283"/>
      <c r="AF445" s="27"/>
      <c r="AG445" s="13"/>
      <c r="AH445" s="333"/>
    </row>
    <row r="446" ht="30.0" customHeight="1">
      <c r="A446" s="311">
        <v>717.0</v>
      </c>
      <c r="B446" s="12" t="s">
        <v>783</v>
      </c>
      <c r="C446" s="209"/>
      <c r="D446" s="209"/>
      <c r="E446" s="209"/>
      <c r="F446" s="314">
        <v>45345.0</v>
      </c>
      <c r="G446" s="229" t="s">
        <v>56</v>
      </c>
      <c r="H446" s="229"/>
      <c r="I446" s="229"/>
      <c r="J446" s="229"/>
      <c r="K446" s="229"/>
      <c r="L446" s="229"/>
      <c r="M446" s="315"/>
      <c r="N446" s="316"/>
      <c r="O446" s="316"/>
      <c r="P446" s="316"/>
      <c r="Q446" s="316"/>
      <c r="R446" s="316"/>
      <c r="S446" s="229" t="s">
        <v>56</v>
      </c>
      <c r="T446" s="229" t="s">
        <v>56</v>
      </c>
      <c r="U446" s="283"/>
      <c r="V446" s="315"/>
      <c r="W446" s="229" t="s">
        <v>28</v>
      </c>
      <c r="X446" s="315"/>
      <c r="Y446" s="6" t="s">
        <v>641</v>
      </c>
      <c r="Z446" s="6" t="s">
        <v>935</v>
      </c>
      <c r="AA446" s="323">
        <v>45296.0</v>
      </c>
      <c r="AB446" s="18">
        <v>45331.0</v>
      </c>
      <c r="AC446" s="27" t="s">
        <v>59</v>
      </c>
      <c r="AD446" s="319"/>
      <c r="AE446" s="283"/>
      <c r="AF446" s="27"/>
      <c r="AG446" s="13"/>
      <c r="AH446" s="333"/>
    </row>
    <row r="447" ht="30.0" customHeight="1">
      <c r="A447" s="311">
        <v>718.0</v>
      </c>
      <c r="B447" s="12" t="s">
        <v>785</v>
      </c>
      <c r="C447" s="209"/>
      <c r="D447" s="209"/>
      <c r="E447" s="209"/>
      <c r="F447" s="314">
        <v>45393.0</v>
      </c>
      <c r="G447" s="229" t="s">
        <v>56</v>
      </c>
      <c r="H447" s="229"/>
      <c r="I447" s="229"/>
      <c r="J447" s="229"/>
      <c r="K447" s="229"/>
      <c r="L447" s="229"/>
      <c r="M447" s="315">
        <v>6.0</v>
      </c>
      <c r="N447" s="316"/>
      <c r="O447" s="316"/>
      <c r="P447" s="316"/>
      <c r="Q447" s="316"/>
      <c r="R447" s="316"/>
      <c r="S447" s="229" t="s">
        <v>56</v>
      </c>
      <c r="T447" s="229" t="s">
        <v>56</v>
      </c>
      <c r="U447" s="283" t="s">
        <v>2777</v>
      </c>
      <c r="V447" s="315">
        <v>8.0</v>
      </c>
      <c r="W447" s="229" t="s">
        <v>56</v>
      </c>
      <c r="X447" s="315">
        <v>1.0</v>
      </c>
      <c r="Y447" s="6" t="s">
        <v>641</v>
      </c>
      <c r="Z447" s="6" t="s">
        <v>937</v>
      </c>
      <c r="AA447" s="323">
        <v>45296.0</v>
      </c>
      <c r="AB447" s="18">
        <v>45370.0</v>
      </c>
      <c r="AC447" s="27" t="s">
        <v>59</v>
      </c>
      <c r="AD447" s="319"/>
      <c r="AE447" s="283"/>
      <c r="AF447" s="27"/>
      <c r="AG447" s="13"/>
      <c r="AH447" s="333"/>
      <c r="AI447" s="320"/>
    </row>
    <row r="448" ht="30.0" customHeight="1">
      <c r="A448" s="311">
        <v>719.0</v>
      </c>
      <c r="B448" s="12" t="s">
        <v>787</v>
      </c>
      <c r="C448" s="209"/>
      <c r="D448" s="209"/>
      <c r="E448" s="209"/>
      <c r="F448" s="314">
        <v>45324.0</v>
      </c>
      <c r="G448" s="229" t="s">
        <v>56</v>
      </c>
      <c r="H448" s="229"/>
      <c r="I448" s="229"/>
      <c r="J448" s="229"/>
      <c r="K448" s="229"/>
      <c r="L448" s="229"/>
      <c r="M448" s="315"/>
      <c r="N448" s="316"/>
      <c r="O448" s="316"/>
      <c r="P448" s="316"/>
      <c r="Q448" s="316"/>
      <c r="R448" s="316"/>
      <c r="S448" s="229" t="s">
        <v>56</v>
      </c>
      <c r="T448" s="229" t="s">
        <v>56</v>
      </c>
      <c r="U448" s="283"/>
      <c r="V448" s="315"/>
      <c r="W448" s="229" t="s">
        <v>56</v>
      </c>
      <c r="X448" s="315"/>
      <c r="Y448" s="6" t="s">
        <v>641</v>
      </c>
      <c r="Z448" s="6" t="s">
        <v>939</v>
      </c>
      <c r="AA448" s="323">
        <v>45296.0</v>
      </c>
      <c r="AB448" s="18">
        <v>45321.0</v>
      </c>
      <c r="AC448" s="27" t="s">
        <v>59</v>
      </c>
      <c r="AD448" s="319"/>
      <c r="AE448" s="283"/>
      <c r="AF448" s="27"/>
      <c r="AG448" s="13"/>
      <c r="AH448" s="333"/>
      <c r="AI448" s="320"/>
    </row>
    <row r="449" ht="30.0" customHeight="1">
      <c r="A449" s="311">
        <v>720.0</v>
      </c>
      <c r="B449" s="12" t="s">
        <v>697</v>
      </c>
      <c r="C449" s="209"/>
      <c r="D449" s="209"/>
      <c r="E449" s="209"/>
      <c r="F449" s="314">
        <v>45321.0</v>
      </c>
      <c r="G449" s="229" t="s">
        <v>56</v>
      </c>
      <c r="H449" s="229"/>
      <c r="I449" s="229"/>
      <c r="J449" s="229"/>
      <c r="K449" s="229"/>
      <c r="L449" s="229"/>
      <c r="M449" s="315"/>
      <c r="N449" s="316"/>
      <c r="O449" s="316"/>
      <c r="P449" s="316"/>
      <c r="Q449" s="316"/>
      <c r="R449" s="316"/>
      <c r="S449" s="229" t="s">
        <v>56</v>
      </c>
      <c r="T449" s="229" t="s">
        <v>56</v>
      </c>
      <c r="U449" s="283"/>
      <c r="V449" s="315"/>
      <c r="W449" s="229" t="s">
        <v>56</v>
      </c>
      <c r="X449" s="315"/>
      <c r="Y449" s="6" t="s">
        <v>641</v>
      </c>
      <c r="Z449" s="6" t="s">
        <v>831</v>
      </c>
      <c r="AA449" s="323">
        <v>45300.0</v>
      </c>
      <c r="AB449" s="18">
        <v>45349.0</v>
      </c>
      <c r="AC449" s="27" t="s">
        <v>59</v>
      </c>
      <c r="AD449" s="319"/>
      <c r="AE449" s="283"/>
      <c r="AF449" s="27"/>
      <c r="AG449" s="13"/>
      <c r="AH449" s="333"/>
    </row>
    <row r="450" ht="30.0" customHeight="1">
      <c r="A450" s="311">
        <v>721.0</v>
      </c>
      <c r="B450" s="12" t="s">
        <v>756</v>
      </c>
      <c r="C450" s="209"/>
      <c r="D450" s="209"/>
      <c r="E450" s="209"/>
      <c r="F450" s="314">
        <v>45308.0</v>
      </c>
      <c r="G450" s="229" t="s">
        <v>28</v>
      </c>
      <c r="H450" s="229"/>
      <c r="I450" s="229"/>
      <c r="J450" s="229"/>
      <c r="K450" s="229"/>
      <c r="L450" s="229"/>
      <c r="M450" s="315"/>
      <c r="N450" s="316"/>
      <c r="O450" s="316"/>
      <c r="P450" s="316"/>
      <c r="Q450" s="316"/>
      <c r="R450" s="316"/>
      <c r="S450" s="229" t="s">
        <v>56</v>
      </c>
      <c r="T450" s="229" t="s">
        <v>56</v>
      </c>
      <c r="U450" s="283"/>
      <c r="V450" s="315"/>
      <c r="W450" s="229" t="s">
        <v>56</v>
      </c>
      <c r="X450" s="315"/>
      <c r="Y450" s="6" t="s">
        <v>641</v>
      </c>
      <c r="Z450" s="6" t="s">
        <v>899</v>
      </c>
      <c r="AA450" s="323">
        <v>45301.0</v>
      </c>
      <c r="AB450" s="18">
        <v>45322.0</v>
      </c>
      <c r="AC450" s="27" t="s">
        <v>59</v>
      </c>
      <c r="AD450" s="319"/>
      <c r="AE450" s="283"/>
      <c r="AF450" s="27"/>
      <c r="AG450" s="13"/>
      <c r="AH450" s="333"/>
      <c r="AI450" s="320"/>
    </row>
    <row r="451" ht="30.0" customHeight="1">
      <c r="A451" s="311">
        <v>722.0</v>
      </c>
      <c r="B451" s="12" t="s">
        <v>789</v>
      </c>
      <c r="C451" s="209"/>
      <c r="D451" s="209"/>
      <c r="E451" s="209"/>
      <c r="F451" s="314">
        <v>45337.0</v>
      </c>
      <c r="G451" s="229" t="s">
        <v>56</v>
      </c>
      <c r="H451" s="229"/>
      <c r="I451" s="229"/>
      <c r="J451" s="229"/>
      <c r="K451" s="229"/>
      <c r="L451" s="229"/>
      <c r="M451" s="315"/>
      <c r="N451" s="316"/>
      <c r="O451" s="316"/>
      <c r="P451" s="316"/>
      <c r="Q451" s="316"/>
      <c r="R451" s="316"/>
      <c r="S451" s="229" t="s">
        <v>56</v>
      </c>
      <c r="T451" s="229" t="s">
        <v>56</v>
      </c>
      <c r="U451" s="283"/>
      <c r="V451" s="315"/>
      <c r="W451" s="229" t="s">
        <v>56</v>
      </c>
      <c r="X451" s="315"/>
      <c r="Y451" s="6" t="s">
        <v>641</v>
      </c>
      <c r="Z451" s="6" t="s">
        <v>943</v>
      </c>
      <c r="AA451" s="323">
        <v>45303.0</v>
      </c>
      <c r="AB451" s="18">
        <v>45336.0</v>
      </c>
      <c r="AC451" s="27" t="s">
        <v>59</v>
      </c>
      <c r="AD451" s="319"/>
      <c r="AE451" s="283"/>
      <c r="AF451" s="27"/>
      <c r="AG451" s="13"/>
      <c r="AH451" s="333"/>
      <c r="AI451" s="320"/>
    </row>
    <row r="452" ht="30.0" customHeight="1">
      <c r="A452" s="311">
        <v>723.0</v>
      </c>
      <c r="B452" s="12" t="s">
        <v>791</v>
      </c>
      <c r="C452" s="209"/>
      <c r="D452" s="209"/>
      <c r="E452" s="209"/>
      <c r="F452" s="314">
        <v>45366.0</v>
      </c>
      <c r="G452" s="229" t="s">
        <v>56</v>
      </c>
      <c r="H452" s="229"/>
      <c r="I452" s="229"/>
      <c r="J452" s="229"/>
      <c r="K452" s="229"/>
      <c r="L452" s="229"/>
      <c r="M452" s="315"/>
      <c r="N452" s="316"/>
      <c r="O452" s="316"/>
      <c r="P452" s="316"/>
      <c r="Q452" s="316"/>
      <c r="R452" s="316"/>
      <c r="S452" s="229" t="s">
        <v>56</v>
      </c>
      <c r="T452" s="229" t="s">
        <v>56</v>
      </c>
      <c r="U452" s="283"/>
      <c r="V452" s="315"/>
      <c r="W452" s="229" t="s">
        <v>56</v>
      </c>
      <c r="X452" s="315"/>
      <c r="Y452" s="6" t="s">
        <v>641</v>
      </c>
      <c r="Z452" s="6" t="s">
        <v>945</v>
      </c>
      <c r="AA452" s="323">
        <v>45304.0</v>
      </c>
      <c r="AB452" s="18">
        <v>45359.0</v>
      </c>
      <c r="AC452" s="27" t="s">
        <v>59</v>
      </c>
      <c r="AD452" s="319"/>
      <c r="AE452" s="283"/>
      <c r="AF452" s="27"/>
      <c r="AG452" s="13"/>
      <c r="AH452" s="333"/>
    </row>
    <row r="453" ht="30.0" customHeight="1">
      <c r="A453" s="311">
        <v>724.0</v>
      </c>
      <c r="B453" s="12" t="s">
        <v>629</v>
      </c>
      <c r="C453" s="209"/>
      <c r="D453" s="209"/>
      <c r="E453" s="209"/>
      <c r="F453" s="314">
        <v>45328.0</v>
      </c>
      <c r="G453" s="229" t="s">
        <v>28</v>
      </c>
      <c r="H453" s="229"/>
      <c r="I453" s="229"/>
      <c r="J453" s="229"/>
      <c r="K453" s="229"/>
      <c r="L453" s="229"/>
      <c r="M453" s="315"/>
      <c r="N453" s="316"/>
      <c r="O453" s="316"/>
      <c r="P453" s="316"/>
      <c r="Q453" s="316"/>
      <c r="R453" s="316"/>
      <c r="S453" s="229" t="s">
        <v>56</v>
      </c>
      <c r="T453" s="229" t="s">
        <v>56</v>
      </c>
      <c r="U453" s="283"/>
      <c r="V453" s="315"/>
      <c r="W453" s="229" t="s">
        <v>56</v>
      </c>
      <c r="X453" s="315"/>
      <c r="Y453" s="6" t="s">
        <v>641</v>
      </c>
      <c r="Z453" s="6" t="s">
        <v>737</v>
      </c>
      <c r="AA453" s="323">
        <v>45304.0</v>
      </c>
      <c r="AB453" s="18">
        <v>45325.0</v>
      </c>
      <c r="AC453" s="27" t="s">
        <v>59</v>
      </c>
      <c r="AD453" s="319"/>
      <c r="AE453" s="283"/>
      <c r="AF453" s="27"/>
      <c r="AG453" s="13"/>
      <c r="AH453" s="333"/>
    </row>
    <row r="454" ht="30.0" customHeight="1">
      <c r="A454" s="311">
        <v>725.0</v>
      </c>
      <c r="B454" s="12" t="s">
        <v>793</v>
      </c>
      <c r="C454" s="209"/>
      <c r="D454" s="209"/>
      <c r="E454" s="209"/>
      <c r="F454" s="314">
        <v>45351.0</v>
      </c>
      <c r="G454" s="229" t="s">
        <v>56</v>
      </c>
      <c r="H454" s="229"/>
      <c r="I454" s="229"/>
      <c r="J454" s="229"/>
      <c r="K454" s="229"/>
      <c r="L454" s="229"/>
      <c r="M454" s="315"/>
      <c r="N454" s="316"/>
      <c r="O454" s="316"/>
      <c r="P454" s="316"/>
      <c r="Q454" s="316"/>
      <c r="R454" s="316"/>
      <c r="S454" s="229" t="s">
        <v>56</v>
      </c>
      <c r="T454" s="229" t="s">
        <v>56</v>
      </c>
      <c r="U454" s="283"/>
      <c r="V454" s="315"/>
      <c r="W454" s="229" t="s">
        <v>56</v>
      </c>
      <c r="X454" s="315"/>
      <c r="Y454" s="6" t="s">
        <v>641</v>
      </c>
      <c r="Z454" s="6" t="s">
        <v>948</v>
      </c>
      <c r="AA454" s="323">
        <v>45306.0</v>
      </c>
      <c r="AB454" s="18">
        <v>45338.0</v>
      </c>
      <c r="AC454" s="27" t="s">
        <v>59</v>
      </c>
      <c r="AD454" s="319"/>
      <c r="AE454" s="283"/>
      <c r="AF454" s="27"/>
      <c r="AG454" s="13"/>
      <c r="AH454" s="333"/>
      <c r="AI454" s="320"/>
    </row>
    <row r="455" ht="30.0" customHeight="1">
      <c r="A455" s="311">
        <v>726.0</v>
      </c>
      <c r="B455" s="12" t="s">
        <v>796</v>
      </c>
      <c r="C455" s="209"/>
      <c r="D455" s="209"/>
      <c r="E455" s="209"/>
      <c r="F455" s="314">
        <v>45365.0</v>
      </c>
      <c r="G455" s="229" t="s">
        <v>56</v>
      </c>
      <c r="H455" s="229"/>
      <c r="I455" s="229"/>
      <c r="J455" s="229"/>
      <c r="K455" s="229"/>
      <c r="L455" s="229"/>
      <c r="M455" s="315"/>
      <c r="N455" s="316"/>
      <c r="O455" s="316"/>
      <c r="P455" s="316"/>
      <c r="Q455" s="316"/>
      <c r="R455" s="316"/>
      <c r="S455" s="229" t="s">
        <v>56</v>
      </c>
      <c r="T455" s="229" t="s">
        <v>56</v>
      </c>
      <c r="U455" s="283"/>
      <c r="V455" s="315"/>
      <c r="W455" s="229" t="s">
        <v>56</v>
      </c>
      <c r="X455" s="315"/>
      <c r="Y455" s="6" t="s">
        <v>641</v>
      </c>
      <c r="Z455" s="6" t="s">
        <v>950</v>
      </c>
      <c r="AA455" s="323">
        <v>45308.0</v>
      </c>
      <c r="AB455" s="18">
        <v>45358.0</v>
      </c>
      <c r="AC455" s="27" t="s">
        <v>59</v>
      </c>
      <c r="AD455" s="319"/>
      <c r="AE455" s="283"/>
      <c r="AF455" s="27"/>
      <c r="AG455" s="13"/>
      <c r="AH455" s="333"/>
      <c r="AI455" s="320"/>
    </row>
    <row r="456" ht="30.0" customHeight="1">
      <c r="A456" s="311">
        <v>727.0</v>
      </c>
      <c r="B456" s="12" t="s">
        <v>596</v>
      </c>
      <c r="C456" s="209"/>
      <c r="D456" s="209"/>
      <c r="E456" s="209"/>
      <c r="F456" s="314">
        <v>45320.0</v>
      </c>
      <c r="G456" s="229" t="s">
        <v>56</v>
      </c>
      <c r="H456" s="229"/>
      <c r="I456" s="229"/>
      <c r="J456" s="229"/>
      <c r="K456" s="229"/>
      <c r="L456" s="229"/>
      <c r="M456" s="315"/>
      <c r="N456" s="316"/>
      <c r="O456" s="316"/>
      <c r="P456" s="316"/>
      <c r="Q456" s="316"/>
      <c r="R456" s="316"/>
      <c r="S456" s="229" t="s">
        <v>56</v>
      </c>
      <c r="T456" s="229" t="s">
        <v>56</v>
      </c>
      <c r="U456" s="283"/>
      <c r="V456" s="315"/>
      <c r="W456" s="229" t="s">
        <v>28</v>
      </c>
      <c r="X456" s="315"/>
      <c r="Y456" s="6" t="s">
        <v>641</v>
      </c>
      <c r="Z456" s="6" t="s">
        <v>660</v>
      </c>
      <c r="AA456" s="323">
        <v>45309.0</v>
      </c>
      <c r="AB456" s="18">
        <v>45337.0</v>
      </c>
      <c r="AC456" s="27" t="s">
        <v>59</v>
      </c>
      <c r="AD456" s="319"/>
      <c r="AE456" s="283"/>
      <c r="AF456" s="27"/>
      <c r="AG456" s="13"/>
      <c r="AH456" s="333"/>
      <c r="AI456" s="320"/>
    </row>
    <row r="457" ht="30.0" customHeight="1">
      <c r="A457" s="311">
        <v>728.0</v>
      </c>
      <c r="B457" s="12" t="s">
        <v>339</v>
      </c>
      <c r="C457" s="209"/>
      <c r="D457" s="209"/>
      <c r="E457" s="209"/>
      <c r="F457" s="314">
        <v>45349.0</v>
      </c>
      <c r="G457" s="229" t="s">
        <v>56</v>
      </c>
      <c r="H457" s="229"/>
      <c r="I457" s="229"/>
      <c r="J457" s="229"/>
      <c r="K457" s="229"/>
      <c r="L457" s="229"/>
      <c r="M457" s="315"/>
      <c r="N457" s="316"/>
      <c r="O457" s="316"/>
      <c r="P457" s="316"/>
      <c r="Q457" s="316"/>
      <c r="R457" s="316"/>
      <c r="S457" s="229" t="s">
        <v>30</v>
      </c>
      <c r="T457" s="229" t="s">
        <v>30</v>
      </c>
      <c r="U457" s="283"/>
      <c r="V457" s="315"/>
      <c r="W457" s="229" t="s">
        <v>28</v>
      </c>
      <c r="X457" s="315"/>
      <c r="Y457" s="6" t="s">
        <v>641</v>
      </c>
      <c r="Z457" s="6" t="s">
        <v>951</v>
      </c>
      <c r="AA457" s="323">
        <v>45310.0</v>
      </c>
      <c r="AB457" s="18">
        <v>45322.0</v>
      </c>
      <c r="AC457" s="27" t="s">
        <v>59</v>
      </c>
      <c r="AD457" s="319"/>
      <c r="AE457" s="283"/>
      <c r="AF457" s="27"/>
      <c r="AG457" s="13"/>
      <c r="AH457" s="333"/>
      <c r="AI457" s="320"/>
    </row>
    <row r="458" ht="30.0" customHeight="1">
      <c r="A458" s="311">
        <v>729.0</v>
      </c>
      <c r="B458" s="12" t="s">
        <v>798</v>
      </c>
      <c r="C458" s="209"/>
      <c r="D458" s="209"/>
      <c r="E458" s="209"/>
      <c r="F458" s="314">
        <v>45351.0</v>
      </c>
      <c r="G458" s="229" t="s">
        <v>56</v>
      </c>
      <c r="H458" s="229"/>
      <c r="I458" s="229"/>
      <c r="J458" s="229"/>
      <c r="K458" s="229"/>
      <c r="L458" s="229"/>
      <c r="M458" s="315"/>
      <c r="N458" s="316"/>
      <c r="O458" s="316"/>
      <c r="P458" s="316"/>
      <c r="Q458" s="316"/>
      <c r="R458" s="316"/>
      <c r="S458" s="229" t="s">
        <v>56</v>
      </c>
      <c r="T458" s="229" t="s">
        <v>56</v>
      </c>
      <c r="U458" s="283"/>
      <c r="V458" s="315"/>
      <c r="W458" s="229" t="s">
        <v>56</v>
      </c>
      <c r="X458" s="315"/>
      <c r="Y458" s="6" t="s">
        <v>641</v>
      </c>
      <c r="Z458" s="6" t="s">
        <v>953</v>
      </c>
      <c r="AA458" s="323">
        <v>45310.0</v>
      </c>
      <c r="AB458" s="18">
        <v>45345.0</v>
      </c>
      <c r="AC458" s="27" t="s">
        <v>59</v>
      </c>
      <c r="AD458" s="319"/>
      <c r="AE458" s="283"/>
      <c r="AF458" s="27"/>
      <c r="AG458" s="13"/>
      <c r="AH458" s="333"/>
      <c r="AI458" s="320"/>
    </row>
    <row r="459" ht="30.0" customHeight="1">
      <c r="A459" s="311">
        <v>730.0</v>
      </c>
      <c r="B459" s="12" t="s">
        <v>557</v>
      </c>
      <c r="C459" s="209"/>
      <c r="D459" s="209"/>
      <c r="E459" s="209"/>
      <c r="F459" s="314">
        <v>45348.0</v>
      </c>
      <c r="G459" s="229" t="s">
        <v>28</v>
      </c>
      <c r="H459" s="229"/>
      <c r="I459" s="229"/>
      <c r="J459" s="229"/>
      <c r="K459" s="229"/>
      <c r="L459" s="229"/>
      <c r="M459" s="315"/>
      <c r="N459" s="316"/>
      <c r="O459" s="316"/>
      <c r="P459" s="316"/>
      <c r="Q459" s="316"/>
      <c r="R459" s="316"/>
      <c r="S459" s="229" t="s">
        <v>30</v>
      </c>
      <c r="T459" s="229" t="s">
        <v>30</v>
      </c>
      <c r="U459" s="283"/>
      <c r="V459" s="315"/>
      <c r="W459" s="229" t="s">
        <v>56</v>
      </c>
      <c r="X459" s="315"/>
      <c r="Y459" s="6" t="s">
        <v>641</v>
      </c>
      <c r="Z459" s="6" t="s">
        <v>905</v>
      </c>
      <c r="AA459" s="323">
        <v>45314.0</v>
      </c>
      <c r="AB459" s="18">
        <v>45328.0</v>
      </c>
      <c r="AC459" s="27" t="s">
        <v>59</v>
      </c>
      <c r="AD459" s="319"/>
      <c r="AE459" s="283"/>
      <c r="AF459" s="27"/>
      <c r="AG459" s="13"/>
      <c r="AH459" s="333"/>
    </row>
    <row r="460" ht="30.0" customHeight="1">
      <c r="A460" s="311">
        <v>731.0</v>
      </c>
      <c r="B460" s="12" t="s">
        <v>800</v>
      </c>
      <c r="C460" s="209"/>
      <c r="D460" s="209"/>
      <c r="E460" s="209"/>
      <c r="F460" s="314">
        <v>45344.0</v>
      </c>
      <c r="G460" s="229" t="s">
        <v>56</v>
      </c>
      <c r="H460" s="229"/>
      <c r="I460" s="229"/>
      <c r="J460" s="229"/>
      <c r="K460" s="229"/>
      <c r="L460" s="229"/>
      <c r="M460" s="315"/>
      <c r="N460" s="316"/>
      <c r="O460" s="316"/>
      <c r="P460" s="316"/>
      <c r="Q460" s="316"/>
      <c r="R460" s="316"/>
      <c r="S460" s="229" t="s">
        <v>56</v>
      </c>
      <c r="T460" s="229" t="s">
        <v>56</v>
      </c>
      <c r="U460" s="283"/>
      <c r="V460" s="315"/>
      <c r="W460" s="229" t="s">
        <v>56</v>
      </c>
      <c r="X460" s="315"/>
      <c r="Y460" s="6" t="s">
        <v>641</v>
      </c>
      <c r="Z460" s="6" t="s">
        <v>956</v>
      </c>
      <c r="AA460" s="323">
        <v>45315.0</v>
      </c>
      <c r="AB460" s="18">
        <v>45344.0</v>
      </c>
      <c r="AC460" s="27" t="s">
        <v>59</v>
      </c>
      <c r="AD460" s="319"/>
      <c r="AE460" s="283"/>
      <c r="AF460" s="27"/>
      <c r="AG460" s="13"/>
      <c r="AH460" s="333"/>
    </row>
    <row r="461" ht="30.0" customHeight="1">
      <c r="A461" s="311">
        <v>732.0</v>
      </c>
      <c r="B461" s="12" t="s">
        <v>679</v>
      </c>
      <c r="C461" s="209"/>
      <c r="D461" s="209"/>
      <c r="E461" s="209"/>
      <c r="F461" s="314">
        <v>45348.0</v>
      </c>
      <c r="G461" s="229" t="s">
        <v>56</v>
      </c>
      <c r="H461" s="229"/>
      <c r="I461" s="229"/>
      <c r="J461" s="229"/>
      <c r="K461" s="229"/>
      <c r="L461" s="229"/>
      <c r="M461" s="315"/>
      <c r="N461" s="316"/>
      <c r="O461" s="316"/>
      <c r="P461" s="316"/>
      <c r="Q461" s="316"/>
      <c r="R461" s="316"/>
      <c r="S461" s="229" t="s">
        <v>30</v>
      </c>
      <c r="T461" s="229" t="s">
        <v>30</v>
      </c>
      <c r="U461" s="283"/>
      <c r="V461" s="315"/>
      <c r="W461" s="229" t="s">
        <v>28</v>
      </c>
      <c r="X461" s="315"/>
      <c r="Y461" s="6" t="s">
        <v>641</v>
      </c>
      <c r="Z461" s="6" t="s">
        <v>809</v>
      </c>
      <c r="AA461" s="323">
        <v>45316.0</v>
      </c>
      <c r="AB461" s="18">
        <v>45337.0</v>
      </c>
      <c r="AC461" s="27" t="s">
        <v>59</v>
      </c>
      <c r="AD461" s="319"/>
      <c r="AE461" s="283"/>
      <c r="AF461" s="27"/>
      <c r="AG461" s="13"/>
      <c r="AH461" s="333"/>
    </row>
    <row r="462" ht="30.0" customHeight="1">
      <c r="A462" s="311">
        <v>733.0</v>
      </c>
      <c r="B462" s="12" t="s">
        <v>123</v>
      </c>
      <c r="C462" s="209"/>
      <c r="D462" s="209"/>
      <c r="E462" s="209"/>
      <c r="F462" s="314">
        <v>45336.0</v>
      </c>
      <c r="G462" s="229" t="s">
        <v>56</v>
      </c>
      <c r="H462" s="229"/>
      <c r="I462" s="229"/>
      <c r="J462" s="229"/>
      <c r="K462" s="229"/>
      <c r="L462" s="229"/>
      <c r="M462" s="315"/>
      <c r="N462" s="316"/>
      <c r="O462" s="316"/>
      <c r="P462" s="316"/>
      <c r="Q462" s="316"/>
      <c r="R462" s="316"/>
      <c r="S462" s="229" t="s">
        <v>56</v>
      </c>
      <c r="T462" s="229" t="s">
        <v>56</v>
      </c>
      <c r="U462" s="283"/>
      <c r="V462" s="315"/>
      <c r="W462" s="229" t="s">
        <v>28</v>
      </c>
      <c r="X462" s="315"/>
      <c r="Y462" s="6" t="s">
        <v>641</v>
      </c>
      <c r="Z462" s="6" t="s">
        <v>958</v>
      </c>
      <c r="AA462" s="323">
        <v>45316.0</v>
      </c>
      <c r="AB462" s="18">
        <v>45344.0</v>
      </c>
      <c r="AC462" s="27" t="s">
        <v>59</v>
      </c>
      <c r="AD462" s="319"/>
      <c r="AE462" s="283"/>
      <c r="AF462" s="27"/>
      <c r="AG462" s="13"/>
      <c r="AH462" s="333"/>
    </row>
    <row r="463" ht="30.0" customHeight="1">
      <c r="A463" s="311">
        <v>734.0</v>
      </c>
      <c r="B463" s="12" t="s">
        <v>802</v>
      </c>
      <c r="C463" s="209"/>
      <c r="D463" s="209"/>
      <c r="E463" s="209"/>
      <c r="F463" s="314">
        <v>45376.0</v>
      </c>
      <c r="G463" s="229" t="s">
        <v>28</v>
      </c>
      <c r="H463" s="229"/>
      <c r="I463" s="229"/>
      <c r="J463" s="229"/>
      <c r="K463" s="229"/>
      <c r="L463" s="229"/>
      <c r="M463" s="315"/>
      <c r="N463" s="316"/>
      <c r="O463" s="316"/>
      <c r="P463" s="316"/>
      <c r="Q463" s="316"/>
      <c r="R463" s="316"/>
      <c r="S463" s="229" t="s">
        <v>30</v>
      </c>
      <c r="T463" s="229" t="s">
        <v>30</v>
      </c>
      <c r="U463" s="283"/>
      <c r="V463" s="315"/>
      <c r="W463" s="229" t="s">
        <v>56</v>
      </c>
      <c r="X463" s="315"/>
      <c r="Y463" s="6" t="s">
        <v>641</v>
      </c>
      <c r="Z463" s="6" t="s">
        <v>675</v>
      </c>
      <c r="AA463" s="323">
        <v>45320.0</v>
      </c>
      <c r="AB463" s="18">
        <v>45341.0</v>
      </c>
      <c r="AC463" s="27" t="s">
        <v>59</v>
      </c>
      <c r="AD463" s="319"/>
      <c r="AE463" s="283"/>
      <c r="AF463" s="27"/>
      <c r="AG463" s="13"/>
      <c r="AH463" s="333"/>
    </row>
    <row r="464" ht="30.0" customHeight="1">
      <c r="A464" s="311">
        <v>735.0</v>
      </c>
      <c r="B464" s="12" t="s">
        <v>804</v>
      </c>
      <c r="C464" s="209"/>
      <c r="D464" s="209"/>
      <c r="E464" s="209"/>
      <c r="F464" s="314">
        <v>45385.0</v>
      </c>
      <c r="G464" s="229" t="s">
        <v>56</v>
      </c>
      <c r="H464" s="229"/>
      <c r="I464" s="229"/>
      <c r="J464" s="229"/>
      <c r="K464" s="229"/>
      <c r="L464" s="229"/>
      <c r="M464" s="315"/>
      <c r="N464" s="316"/>
      <c r="O464" s="316"/>
      <c r="P464" s="316"/>
      <c r="Q464" s="316"/>
      <c r="R464" s="316"/>
      <c r="S464" s="229" t="s">
        <v>56</v>
      </c>
      <c r="T464" s="229" t="s">
        <v>56</v>
      </c>
      <c r="U464" s="283"/>
      <c r="V464" s="315"/>
      <c r="W464" s="229" t="s">
        <v>56</v>
      </c>
      <c r="X464" s="315"/>
      <c r="Y464" s="6" t="s">
        <v>641</v>
      </c>
      <c r="Z464" s="6" t="s">
        <v>962</v>
      </c>
      <c r="AA464" s="323">
        <v>45320.0</v>
      </c>
      <c r="AB464" s="18">
        <v>45355.0</v>
      </c>
      <c r="AC464" s="27" t="s">
        <v>59</v>
      </c>
      <c r="AD464" s="319"/>
      <c r="AE464" s="283"/>
      <c r="AF464" s="27"/>
      <c r="AG464" s="13"/>
      <c r="AH464" s="333"/>
    </row>
    <row r="465" ht="30.0" customHeight="1">
      <c r="A465" s="311">
        <v>736.0</v>
      </c>
      <c r="B465" s="12" t="s">
        <v>807</v>
      </c>
      <c r="C465" s="209"/>
      <c r="D465" s="209"/>
      <c r="E465" s="209"/>
      <c r="F465" s="314">
        <v>45358.0</v>
      </c>
      <c r="G465" s="229" t="s">
        <v>56</v>
      </c>
      <c r="H465" s="229"/>
      <c r="I465" s="229"/>
      <c r="J465" s="229"/>
      <c r="K465" s="229"/>
      <c r="L465" s="229"/>
      <c r="M465" s="315"/>
      <c r="N465" s="316"/>
      <c r="O465" s="316"/>
      <c r="P465" s="316"/>
      <c r="Q465" s="316"/>
      <c r="R465" s="316"/>
      <c r="S465" s="229" t="s">
        <v>56</v>
      </c>
      <c r="T465" s="229" t="s">
        <v>56</v>
      </c>
      <c r="U465" s="283"/>
      <c r="V465" s="315"/>
      <c r="W465" s="229" t="s">
        <v>56</v>
      </c>
      <c r="X465" s="315"/>
      <c r="Y465" s="6" t="s">
        <v>641</v>
      </c>
      <c r="Z465" s="6" t="s">
        <v>968</v>
      </c>
      <c r="AA465" s="323">
        <v>45320.0</v>
      </c>
      <c r="AB465" s="18">
        <v>45355.0</v>
      </c>
      <c r="AC465" s="27" t="s">
        <v>59</v>
      </c>
      <c r="AD465" s="319"/>
      <c r="AE465" s="283"/>
      <c r="AF465" s="27"/>
      <c r="AG465" s="13"/>
      <c r="AH465" s="333"/>
    </row>
    <row r="466" ht="30.0" customHeight="1">
      <c r="A466" s="311">
        <v>737.0</v>
      </c>
      <c r="B466" s="12" t="s">
        <v>808</v>
      </c>
      <c r="C466" s="209"/>
      <c r="D466" s="209"/>
      <c r="E466" s="209"/>
      <c r="F466" s="314">
        <v>45350.0</v>
      </c>
      <c r="G466" s="229" t="s">
        <v>56</v>
      </c>
      <c r="H466" s="229"/>
      <c r="I466" s="229"/>
      <c r="J466" s="229"/>
      <c r="K466" s="229"/>
      <c r="L466" s="229"/>
      <c r="M466" s="315"/>
      <c r="N466" s="316"/>
      <c r="O466" s="316"/>
      <c r="P466" s="316"/>
      <c r="Q466" s="316"/>
      <c r="R466" s="316"/>
      <c r="S466" s="229" t="s">
        <v>56</v>
      </c>
      <c r="T466" s="229" t="s">
        <v>56</v>
      </c>
      <c r="U466" s="283"/>
      <c r="V466" s="315"/>
      <c r="W466" s="229" t="s">
        <v>28</v>
      </c>
      <c r="X466" s="315"/>
      <c r="Y466" s="6" t="s">
        <v>641</v>
      </c>
      <c r="Z466" s="6" t="s">
        <v>975</v>
      </c>
      <c r="AA466" s="323">
        <v>45321.0</v>
      </c>
      <c r="AB466" s="18">
        <v>45356.0</v>
      </c>
      <c r="AC466" s="27" t="s">
        <v>59</v>
      </c>
      <c r="AD466" s="319"/>
      <c r="AE466" s="283"/>
      <c r="AF466" s="27"/>
      <c r="AG466" s="13"/>
      <c r="AH466" s="333"/>
      <c r="AI466" s="320"/>
    </row>
    <row r="467" ht="30.0" customHeight="1">
      <c r="A467" s="325">
        <v>738.0</v>
      </c>
      <c r="B467" s="12" t="s">
        <v>810</v>
      </c>
      <c r="C467" s="27" t="s">
        <v>1221</v>
      </c>
      <c r="D467" s="27"/>
      <c r="E467" s="27"/>
      <c r="F467" s="316">
        <v>45551.0</v>
      </c>
      <c r="G467" s="229" t="s">
        <v>56</v>
      </c>
      <c r="H467" s="410" t="s">
        <v>44</v>
      </c>
      <c r="I467" s="410"/>
      <c r="J467" s="410"/>
      <c r="K467" s="410" t="s">
        <v>600</v>
      </c>
      <c r="L467" s="410" t="s">
        <v>600</v>
      </c>
      <c r="M467" s="315">
        <v>7.0</v>
      </c>
      <c r="N467" s="316"/>
      <c r="O467" s="316"/>
      <c r="P467" s="316"/>
      <c r="Q467" s="316"/>
      <c r="R467" s="316"/>
      <c r="S467" s="343" t="s">
        <v>56</v>
      </c>
      <c r="T467" s="229" t="s">
        <v>56</v>
      </c>
      <c r="U467" s="283" t="s">
        <v>2769</v>
      </c>
      <c r="V467" s="315">
        <v>11.0</v>
      </c>
      <c r="W467" s="229" t="s">
        <v>56</v>
      </c>
      <c r="X467" s="315">
        <v>7.0</v>
      </c>
      <c r="Y467" s="6" t="s">
        <v>641</v>
      </c>
      <c r="Z467" s="6" t="s">
        <v>675</v>
      </c>
      <c r="AA467" s="323">
        <v>45321.0</v>
      </c>
      <c r="AB467" s="18">
        <v>45547.0</v>
      </c>
      <c r="AC467" s="13" t="s">
        <v>32</v>
      </c>
      <c r="AD467" s="319"/>
      <c r="AE467" s="283"/>
      <c r="AF467" s="27"/>
      <c r="AG467" s="13"/>
      <c r="AH467" s="333"/>
      <c r="AI467" s="320"/>
    </row>
    <row r="468" ht="30.0" customHeight="1">
      <c r="A468" s="311">
        <v>739.0</v>
      </c>
      <c r="B468" s="12" t="s">
        <v>739</v>
      </c>
      <c r="C468" s="209"/>
      <c r="D468" s="209"/>
      <c r="E468" s="209"/>
      <c r="F468" s="314"/>
      <c r="G468" s="229" t="s">
        <v>56</v>
      </c>
      <c r="H468" s="229"/>
      <c r="I468" s="229"/>
      <c r="J468" s="229"/>
      <c r="K468" s="229"/>
      <c r="L468" s="229"/>
      <c r="M468" s="315"/>
      <c r="N468" s="316"/>
      <c r="O468" s="316"/>
      <c r="P468" s="316"/>
      <c r="Q468" s="316"/>
      <c r="R468" s="316"/>
      <c r="S468" s="229" t="s">
        <v>30</v>
      </c>
      <c r="T468" s="229" t="s">
        <v>30</v>
      </c>
      <c r="U468" s="283"/>
      <c r="V468" s="315"/>
      <c r="W468" s="229" t="s">
        <v>28</v>
      </c>
      <c r="X468" s="315"/>
      <c r="Y468" s="6" t="s">
        <v>641</v>
      </c>
      <c r="Z468" s="6" t="s">
        <v>675</v>
      </c>
      <c r="AA468" s="323">
        <v>45321.0</v>
      </c>
      <c r="AB468" s="18">
        <v>45328.0</v>
      </c>
      <c r="AC468" s="27" t="s">
        <v>59</v>
      </c>
      <c r="AD468" s="319"/>
      <c r="AE468" s="283"/>
      <c r="AF468" s="27"/>
      <c r="AG468" s="13"/>
      <c r="AH468" s="333"/>
      <c r="AI468" s="320"/>
    </row>
    <row r="469" ht="30.0" customHeight="1">
      <c r="A469" s="311">
        <v>740.0</v>
      </c>
      <c r="B469" s="12" t="s">
        <v>811</v>
      </c>
      <c r="C469" s="209"/>
      <c r="D469" s="209"/>
      <c r="E469" s="209"/>
      <c r="F469" s="314">
        <v>45381.0</v>
      </c>
      <c r="G469" s="229" t="s">
        <v>56</v>
      </c>
      <c r="H469" s="229"/>
      <c r="I469" s="229"/>
      <c r="J469" s="229"/>
      <c r="K469" s="229"/>
      <c r="L469" s="229"/>
      <c r="M469" s="315"/>
      <c r="N469" s="316"/>
      <c r="O469" s="316"/>
      <c r="P469" s="316"/>
      <c r="Q469" s="316"/>
      <c r="R469" s="316"/>
      <c r="S469" s="229" t="s">
        <v>56</v>
      </c>
      <c r="T469" s="229" t="s">
        <v>56</v>
      </c>
      <c r="U469" s="283"/>
      <c r="V469" s="315"/>
      <c r="W469" s="229" t="s">
        <v>56</v>
      </c>
      <c r="X469" s="315"/>
      <c r="Y469" s="6" t="s">
        <v>641</v>
      </c>
      <c r="Z469" s="6" t="s">
        <v>989</v>
      </c>
      <c r="AA469" s="323">
        <v>45324.0</v>
      </c>
      <c r="AB469" s="18">
        <v>45359.0</v>
      </c>
      <c r="AC469" s="27" t="s">
        <v>59</v>
      </c>
      <c r="AD469" s="319"/>
      <c r="AE469" s="283"/>
      <c r="AF469" s="27"/>
      <c r="AG469" s="13"/>
      <c r="AH469" s="333"/>
    </row>
    <row r="470" ht="30.0" customHeight="1">
      <c r="A470" s="311">
        <v>741.0</v>
      </c>
      <c r="B470" s="12" t="s">
        <v>813</v>
      </c>
      <c r="C470" s="209"/>
      <c r="D470" s="209"/>
      <c r="E470" s="209"/>
      <c r="F470" s="314">
        <v>45356.0</v>
      </c>
      <c r="G470" s="229" t="s">
        <v>56</v>
      </c>
      <c r="H470" s="229"/>
      <c r="I470" s="229"/>
      <c r="J470" s="229"/>
      <c r="K470" s="229"/>
      <c r="L470" s="229"/>
      <c r="M470" s="315"/>
      <c r="N470" s="316"/>
      <c r="O470" s="316"/>
      <c r="P470" s="316"/>
      <c r="Q470" s="316"/>
      <c r="R470" s="316"/>
      <c r="S470" s="229" t="s">
        <v>56</v>
      </c>
      <c r="T470" s="229" t="s">
        <v>56</v>
      </c>
      <c r="U470" s="283"/>
      <c r="V470" s="315"/>
      <c r="W470" s="229" t="s">
        <v>56</v>
      </c>
      <c r="X470" s="315"/>
      <c r="Y470" s="6" t="s">
        <v>641</v>
      </c>
      <c r="Z470" s="6" t="s">
        <v>998</v>
      </c>
      <c r="AA470" s="323">
        <v>45327.0</v>
      </c>
      <c r="AB470" s="18">
        <v>45362.0</v>
      </c>
      <c r="AC470" s="27" t="s">
        <v>59</v>
      </c>
      <c r="AD470" s="319"/>
      <c r="AE470" s="283"/>
      <c r="AF470" s="27"/>
      <c r="AG470" s="13"/>
      <c r="AH470" s="333"/>
    </row>
    <row r="471" ht="30.0" customHeight="1">
      <c r="A471" s="311">
        <v>742.0</v>
      </c>
      <c r="B471" s="12" t="s">
        <v>452</v>
      </c>
      <c r="C471" s="209"/>
      <c r="D471" s="209"/>
      <c r="E471" s="209"/>
      <c r="F471" s="314">
        <v>45362.0</v>
      </c>
      <c r="G471" s="229" t="s">
        <v>28</v>
      </c>
      <c r="H471" s="229"/>
      <c r="I471" s="229"/>
      <c r="J471" s="229"/>
      <c r="K471" s="229"/>
      <c r="L471" s="229"/>
      <c r="M471" s="315"/>
      <c r="N471" s="316"/>
      <c r="O471" s="316"/>
      <c r="P471" s="316"/>
      <c r="Q471" s="316"/>
      <c r="R471" s="316"/>
      <c r="S471" s="229" t="s">
        <v>56</v>
      </c>
      <c r="T471" s="229" t="s">
        <v>56</v>
      </c>
      <c r="U471" s="283"/>
      <c r="V471" s="315"/>
      <c r="W471" s="229" t="s">
        <v>56</v>
      </c>
      <c r="X471" s="315"/>
      <c r="Y471" s="6" t="s">
        <v>641</v>
      </c>
      <c r="Z471" s="6" t="s">
        <v>675</v>
      </c>
      <c r="AA471" s="323">
        <v>45328.0</v>
      </c>
      <c r="AB471" s="18">
        <v>45349.0</v>
      </c>
      <c r="AC471" s="27" t="s">
        <v>59</v>
      </c>
      <c r="AD471" s="319"/>
      <c r="AE471" s="283"/>
      <c r="AF471" s="27"/>
      <c r="AG471" s="13"/>
      <c r="AH471" s="333"/>
    </row>
    <row r="472" ht="30.0" customHeight="1">
      <c r="A472" s="311">
        <v>743.0</v>
      </c>
      <c r="B472" s="12" t="s">
        <v>815</v>
      </c>
      <c r="C472" s="209"/>
      <c r="D472" s="209"/>
      <c r="E472" s="209"/>
      <c r="F472" s="314">
        <v>45357.0</v>
      </c>
      <c r="G472" s="229" t="s">
        <v>28</v>
      </c>
      <c r="H472" s="229"/>
      <c r="I472" s="229"/>
      <c r="J472" s="229"/>
      <c r="K472" s="229"/>
      <c r="L472" s="229"/>
      <c r="M472" s="315"/>
      <c r="N472" s="316"/>
      <c r="O472" s="316"/>
      <c r="P472" s="316"/>
      <c r="Q472" s="316"/>
      <c r="R472" s="316"/>
      <c r="S472" s="229" t="s">
        <v>56</v>
      </c>
      <c r="T472" s="229" t="s">
        <v>56</v>
      </c>
      <c r="U472" s="283"/>
      <c r="V472" s="315"/>
      <c r="W472" s="229" t="s">
        <v>56</v>
      </c>
      <c r="X472" s="315"/>
      <c r="Y472" s="6" t="s">
        <v>641</v>
      </c>
      <c r="Z472" s="6" t="s">
        <v>1012</v>
      </c>
      <c r="AA472" s="323">
        <v>45330.0</v>
      </c>
      <c r="AB472" s="18">
        <v>45358.0</v>
      </c>
      <c r="AC472" s="27" t="s">
        <v>59</v>
      </c>
      <c r="AD472" s="319"/>
      <c r="AE472" s="283"/>
      <c r="AF472" s="27"/>
      <c r="AG472" s="13"/>
      <c r="AH472" s="333"/>
      <c r="AI472" s="320"/>
    </row>
    <row r="473" ht="30.0" customHeight="1">
      <c r="A473" s="311">
        <v>744.0</v>
      </c>
      <c r="B473" s="12" t="s">
        <v>818</v>
      </c>
      <c r="C473" s="209"/>
      <c r="D473" s="209"/>
      <c r="E473" s="209"/>
      <c r="F473" s="314">
        <v>45363.0</v>
      </c>
      <c r="G473" s="229" t="s">
        <v>56</v>
      </c>
      <c r="H473" s="229"/>
      <c r="I473" s="229"/>
      <c r="J473" s="229"/>
      <c r="K473" s="229"/>
      <c r="L473" s="229"/>
      <c r="M473" s="315"/>
      <c r="N473" s="316"/>
      <c r="O473" s="316"/>
      <c r="P473" s="316"/>
      <c r="Q473" s="316"/>
      <c r="R473" s="316"/>
      <c r="S473" s="229" t="s">
        <v>56</v>
      </c>
      <c r="T473" s="229" t="s">
        <v>56</v>
      </c>
      <c r="U473" s="283"/>
      <c r="V473" s="315"/>
      <c r="W473" s="229" t="s">
        <v>28</v>
      </c>
      <c r="X473" s="315"/>
      <c r="Y473" s="6" t="s">
        <v>641</v>
      </c>
      <c r="Z473" s="6" t="s">
        <v>1016</v>
      </c>
      <c r="AA473" s="323">
        <v>45330.0</v>
      </c>
      <c r="AB473" s="18">
        <v>45365.0</v>
      </c>
      <c r="AC473" s="27" t="s">
        <v>59</v>
      </c>
      <c r="AD473" s="319"/>
      <c r="AE473" s="283"/>
      <c r="AF473" s="27"/>
      <c r="AG473" s="13"/>
      <c r="AH473" s="333"/>
    </row>
    <row r="474" ht="30.0" customHeight="1">
      <c r="A474" s="311">
        <v>745.0</v>
      </c>
      <c r="B474" s="12" t="s">
        <v>524</v>
      </c>
      <c r="C474" s="209"/>
      <c r="D474" s="209"/>
      <c r="E474" s="209"/>
      <c r="F474" s="314">
        <v>45355.0</v>
      </c>
      <c r="G474" s="229" t="s">
        <v>56</v>
      </c>
      <c r="H474" s="229"/>
      <c r="I474" s="229"/>
      <c r="J474" s="229"/>
      <c r="K474" s="229"/>
      <c r="L474" s="229"/>
      <c r="M474" s="315"/>
      <c r="N474" s="316"/>
      <c r="O474" s="316"/>
      <c r="P474" s="316"/>
      <c r="Q474" s="316"/>
      <c r="R474" s="316"/>
      <c r="S474" s="229" t="s">
        <v>56</v>
      </c>
      <c r="T474" s="229" t="s">
        <v>56</v>
      </c>
      <c r="U474" s="283"/>
      <c r="V474" s="315"/>
      <c r="W474" s="229" t="s">
        <v>28</v>
      </c>
      <c r="X474" s="315"/>
      <c r="Y474" s="6" t="s">
        <v>641</v>
      </c>
      <c r="Z474" s="6" t="s">
        <v>1020</v>
      </c>
      <c r="AA474" s="323">
        <v>45334.0</v>
      </c>
      <c r="AB474" s="18">
        <v>45344.0</v>
      </c>
      <c r="AC474" s="27" t="s">
        <v>59</v>
      </c>
      <c r="AD474" s="319"/>
      <c r="AE474" s="283"/>
      <c r="AF474" s="27"/>
      <c r="AG474" s="13"/>
      <c r="AH474" s="333"/>
      <c r="AI474" s="320"/>
    </row>
    <row r="475" ht="30.0" customHeight="1">
      <c r="A475" s="311">
        <v>746.0</v>
      </c>
      <c r="B475" s="12" t="s">
        <v>820</v>
      </c>
      <c r="C475" s="209"/>
      <c r="D475" s="209"/>
      <c r="E475" s="209"/>
      <c r="F475" s="314">
        <v>45362.0</v>
      </c>
      <c r="G475" s="229" t="s">
        <v>56</v>
      </c>
      <c r="H475" s="229"/>
      <c r="I475" s="229"/>
      <c r="J475" s="229"/>
      <c r="K475" s="229"/>
      <c r="L475" s="229"/>
      <c r="M475" s="315"/>
      <c r="N475" s="316"/>
      <c r="O475" s="316"/>
      <c r="P475" s="316"/>
      <c r="Q475" s="316"/>
      <c r="R475" s="316"/>
      <c r="S475" s="229" t="s">
        <v>56</v>
      </c>
      <c r="T475" s="229" t="s">
        <v>56</v>
      </c>
      <c r="U475" s="283"/>
      <c r="V475" s="315"/>
      <c r="W475" s="229" t="s">
        <v>56</v>
      </c>
      <c r="X475" s="315"/>
      <c r="Y475" s="6" t="s">
        <v>641</v>
      </c>
      <c r="Z475" s="6" t="s">
        <v>1027</v>
      </c>
      <c r="AA475" s="323">
        <v>45334.0</v>
      </c>
      <c r="AB475" s="18">
        <v>45363.0</v>
      </c>
      <c r="AC475" s="27" t="s">
        <v>59</v>
      </c>
      <c r="AD475" s="319"/>
      <c r="AE475" s="283"/>
      <c r="AF475" s="27"/>
      <c r="AG475" s="13"/>
      <c r="AH475" s="333"/>
    </row>
    <row r="476" ht="30.0" customHeight="1">
      <c r="A476" s="311">
        <v>747.0</v>
      </c>
      <c r="B476" s="12" t="s">
        <v>484</v>
      </c>
      <c r="C476" s="209"/>
      <c r="D476" s="209"/>
      <c r="E476" s="209"/>
      <c r="F476" s="314">
        <v>45362.0</v>
      </c>
      <c r="G476" s="229" t="s">
        <v>56</v>
      </c>
      <c r="H476" s="229"/>
      <c r="I476" s="229"/>
      <c r="J476" s="229"/>
      <c r="K476" s="229"/>
      <c r="L476" s="229"/>
      <c r="M476" s="315"/>
      <c r="N476" s="316"/>
      <c r="O476" s="316"/>
      <c r="P476" s="316"/>
      <c r="Q476" s="316"/>
      <c r="R476" s="316"/>
      <c r="S476" s="229" t="s">
        <v>56</v>
      </c>
      <c r="T476" s="229" t="s">
        <v>56</v>
      </c>
      <c r="U476" s="283"/>
      <c r="V476" s="315"/>
      <c r="W476" s="229" t="s">
        <v>56</v>
      </c>
      <c r="X476" s="315"/>
      <c r="Y476" s="6" t="s">
        <v>641</v>
      </c>
      <c r="Z476" s="6" t="s">
        <v>673</v>
      </c>
      <c r="AA476" s="323">
        <v>45335.0</v>
      </c>
      <c r="AB476" s="18">
        <v>45349.0</v>
      </c>
      <c r="AC476" s="27" t="s">
        <v>59</v>
      </c>
      <c r="AD476" s="319"/>
      <c r="AE476" s="283"/>
      <c r="AF476" s="27"/>
      <c r="AG476" s="13"/>
      <c r="AH476" s="333"/>
      <c r="AI476" s="320"/>
    </row>
    <row r="477" ht="30.0" customHeight="1">
      <c r="A477" s="311">
        <v>748.0</v>
      </c>
      <c r="B477" s="12" t="s">
        <v>754</v>
      </c>
      <c r="C477" s="209"/>
      <c r="D477" s="209"/>
      <c r="E477" s="209"/>
      <c r="F477" s="314">
        <v>45364.0</v>
      </c>
      <c r="G477" s="229" t="s">
        <v>56</v>
      </c>
      <c r="H477" s="229"/>
      <c r="I477" s="229"/>
      <c r="J477" s="229"/>
      <c r="K477" s="229"/>
      <c r="L477" s="229"/>
      <c r="M477" s="315"/>
      <c r="N477" s="316"/>
      <c r="O477" s="316"/>
      <c r="P477" s="316"/>
      <c r="Q477" s="316"/>
      <c r="R477" s="316"/>
      <c r="S477" s="229" t="s">
        <v>56</v>
      </c>
      <c r="T477" s="229" t="s">
        <v>56</v>
      </c>
      <c r="U477" s="283"/>
      <c r="V477" s="315"/>
      <c r="W477" s="229" t="s">
        <v>56</v>
      </c>
      <c r="X477" s="315"/>
      <c r="Y477" s="6" t="s">
        <v>641</v>
      </c>
      <c r="Z477" s="6" t="s">
        <v>897</v>
      </c>
      <c r="AA477" s="323">
        <v>45335.0</v>
      </c>
      <c r="AB477" s="18">
        <v>45356.0</v>
      </c>
      <c r="AC477" s="27" t="s">
        <v>59</v>
      </c>
      <c r="AD477" s="319"/>
      <c r="AE477" s="283"/>
      <c r="AF477" s="27"/>
      <c r="AG477" s="13"/>
      <c r="AH477" s="333"/>
    </row>
    <row r="478" ht="30.0" customHeight="1">
      <c r="A478" s="311">
        <v>749.0</v>
      </c>
      <c r="B478" s="12" t="s">
        <v>822</v>
      </c>
      <c r="C478" s="209"/>
      <c r="D478" s="209"/>
      <c r="E478" s="209"/>
      <c r="F478" s="314">
        <v>45371.0</v>
      </c>
      <c r="G478" s="229" t="s">
        <v>56</v>
      </c>
      <c r="H478" s="229"/>
      <c r="I478" s="229"/>
      <c r="J478" s="229"/>
      <c r="K478" s="229"/>
      <c r="L478" s="229"/>
      <c r="M478" s="315"/>
      <c r="N478" s="316"/>
      <c r="O478" s="316"/>
      <c r="P478" s="316"/>
      <c r="Q478" s="316"/>
      <c r="R478" s="316"/>
      <c r="S478" s="229" t="s">
        <v>56</v>
      </c>
      <c r="T478" s="229" t="s">
        <v>56</v>
      </c>
      <c r="U478" s="283"/>
      <c r="V478" s="315"/>
      <c r="W478" s="229" t="s">
        <v>28</v>
      </c>
      <c r="X478" s="315"/>
      <c r="Y478" s="6" t="s">
        <v>641</v>
      </c>
      <c r="Z478" s="6" t="s">
        <v>1035</v>
      </c>
      <c r="AA478" s="323">
        <v>45338.0</v>
      </c>
      <c r="AB478" s="18">
        <v>45373.0</v>
      </c>
      <c r="AC478" s="27" t="s">
        <v>59</v>
      </c>
      <c r="AD478" s="319"/>
      <c r="AE478" s="283"/>
      <c r="AF478" s="27"/>
      <c r="AG478" s="13"/>
      <c r="AH478" s="333"/>
    </row>
    <row r="479" ht="30.0" customHeight="1">
      <c r="A479" s="311">
        <v>750.0</v>
      </c>
      <c r="B479" s="12" t="s">
        <v>775</v>
      </c>
      <c r="C479" s="209"/>
      <c r="D479" s="209"/>
      <c r="E479" s="209"/>
      <c r="F479" s="314">
        <v>45373.0</v>
      </c>
      <c r="G479" s="229" t="s">
        <v>56</v>
      </c>
      <c r="H479" s="229"/>
      <c r="I479" s="229"/>
      <c r="J479" s="229"/>
      <c r="K479" s="229"/>
      <c r="L479" s="229"/>
      <c r="M479" s="315"/>
      <c r="N479" s="316"/>
      <c r="O479" s="316"/>
      <c r="P479" s="316"/>
      <c r="Q479" s="316"/>
      <c r="R479" s="316"/>
      <c r="S479" s="229" t="s">
        <v>56</v>
      </c>
      <c r="T479" s="229" t="s">
        <v>56</v>
      </c>
      <c r="U479" s="283"/>
      <c r="V479" s="315"/>
      <c r="W479" s="229" t="s">
        <v>56</v>
      </c>
      <c r="X479" s="315"/>
      <c r="Y479" s="6" t="s">
        <v>641</v>
      </c>
      <c r="Z479" s="6" t="s">
        <v>675</v>
      </c>
      <c r="AA479" s="323">
        <v>45338.0</v>
      </c>
      <c r="AB479" s="18">
        <v>45373.0</v>
      </c>
      <c r="AC479" s="27" t="s">
        <v>59</v>
      </c>
      <c r="AD479" s="319"/>
      <c r="AE479" s="283"/>
      <c r="AF479" s="27"/>
      <c r="AG479" s="13"/>
      <c r="AH479" s="333"/>
    </row>
    <row r="480" ht="30.0" customHeight="1">
      <c r="A480" s="311">
        <v>751.0</v>
      </c>
      <c r="B480" s="12" t="s">
        <v>823</v>
      </c>
      <c r="C480" s="209"/>
      <c r="D480" s="209"/>
      <c r="E480" s="209"/>
      <c r="F480" s="314">
        <v>45376.0</v>
      </c>
      <c r="G480" s="229" t="s">
        <v>56</v>
      </c>
      <c r="H480" s="229"/>
      <c r="I480" s="229"/>
      <c r="J480" s="229"/>
      <c r="K480" s="229"/>
      <c r="L480" s="229"/>
      <c r="M480" s="315"/>
      <c r="N480" s="316"/>
      <c r="O480" s="316"/>
      <c r="P480" s="316"/>
      <c r="Q480" s="316"/>
      <c r="R480" s="316"/>
      <c r="S480" s="229" t="s">
        <v>56</v>
      </c>
      <c r="T480" s="229" t="s">
        <v>56</v>
      </c>
      <c r="U480" s="283"/>
      <c r="V480" s="315"/>
      <c r="W480" s="229" t="s">
        <v>56</v>
      </c>
      <c r="X480" s="315"/>
      <c r="Y480" s="6" t="s">
        <v>641</v>
      </c>
      <c r="Z480" s="6" t="s">
        <v>1040</v>
      </c>
      <c r="AA480" s="323">
        <v>45338.0</v>
      </c>
      <c r="AB480" s="18">
        <v>45373.0</v>
      </c>
      <c r="AC480" s="27" t="s">
        <v>59</v>
      </c>
      <c r="AD480" s="319"/>
      <c r="AE480" s="283"/>
      <c r="AF480" s="27"/>
      <c r="AG480" s="13"/>
      <c r="AH480" s="333"/>
    </row>
    <row r="481" ht="30.0" customHeight="1">
      <c r="A481" s="311">
        <v>752.0</v>
      </c>
      <c r="B481" s="12" t="s">
        <v>825</v>
      </c>
      <c r="C481" s="209"/>
      <c r="D481" s="209"/>
      <c r="E481" s="209"/>
      <c r="F481" s="314">
        <v>45379.0</v>
      </c>
      <c r="G481" s="229" t="s">
        <v>56</v>
      </c>
      <c r="H481" s="229"/>
      <c r="I481" s="229"/>
      <c r="J481" s="229"/>
      <c r="K481" s="229"/>
      <c r="L481" s="229"/>
      <c r="M481" s="315"/>
      <c r="N481" s="316"/>
      <c r="O481" s="316"/>
      <c r="P481" s="316"/>
      <c r="Q481" s="316"/>
      <c r="R481" s="316"/>
      <c r="S481" s="229" t="s">
        <v>56</v>
      </c>
      <c r="T481" s="229" t="s">
        <v>56</v>
      </c>
      <c r="U481" s="283"/>
      <c r="V481" s="315"/>
      <c r="W481" s="229" t="s">
        <v>28</v>
      </c>
      <c r="X481" s="315"/>
      <c r="Y481" s="6" t="s">
        <v>641</v>
      </c>
      <c r="Z481" s="6" t="s">
        <v>1045</v>
      </c>
      <c r="AA481" s="323">
        <v>45342.0</v>
      </c>
      <c r="AB481" s="18">
        <v>45373.0</v>
      </c>
      <c r="AC481" s="27" t="s">
        <v>59</v>
      </c>
      <c r="AD481" s="319"/>
      <c r="AE481" s="283"/>
      <c r="AF481" s="27"/>
      <c r="AG481" s="13"/>
      <c r="AH481" s="333"/>
    </row>
    <row r="482" ht="30.0" customHeight="1">
      <c r="A482" s="325">
        <v>753.0</v>
      </c>
      <c r="B482" s="12" t="s">
        <v>827</v>
      </c>
      <c r="C482" s="209"/>
      <c r="D482" s="209"/>
      <c r="E482" s="209"/>
      <c r="F482" s="314">
        <v>45415.0</v>
      </c>
      <c r="G482" s="229" t="s">
        <v>56</v>
      </c>
      <c r="H482" s="229"/>
      <c r="I482" s="229"/>
      <c r="J482" s="229"/>
      <c r="K482" s="410" t="s">
        <v>600</v>
      </c>
      <c r="L482" s="410" t="s">
        <v>600</v>
      </c>
      <c r="M482" s="315">
        <v>6.0</v>
      </c>
      <c r="N482" s="316"/>
      <c r="O482" s="316"/>
      <c r="P482" s="316"/>
      <c r="Q482" s="316"/>
      <c r="R482" s="316"/>
      <c r="S482" s="229" t="s">
        <v>56</v>
      </c>
      <c r="T482" s="229" t="s">
        <v>56</v>
      </c>
      <c r="U482" s="283" t="s">
        <v>2963</v>
      </c>
      <c r="V482" s="315">
        <v>6.0</v>
      </c>
      <c r="W482" s="229" t="s">
        <v>56</v>
      </c>
      <c r="X482" s="315">
        <v>2.0</v>
      </c>
      <c r="Y482" s="6" t="s">
        <v>641</v>
      </c>
      <c r="Z482" s="6" t="s">
        <v>1049</v>
      </c>
      <c r="AA482" s="323">
        <v>45342.0</v>
      </c>
      <c r="AB482" s="18">
        <v>45657.0</v>
      </c>
      <c r="AC482" s="27" t="s">
        <v>59</v>
      </c>
      <c r="AD482" s="319"/>
      <c r="AE482" s="283"/>
      <c r="AF482" s="27"/>
      <c r="AG482" s="13"/>
      <c r="AH482" s="333"/>
      <c r="AI482" s="320"/>
    </row>
    <row r="483" ht="30.0" customHeight="1">
      <c r="A483" s="311">
        <v>754.0</v>
      </c>
      <c r="B483" s="12" t="s">
        <v>828</v>
      </c>
      <c r="C483" s="209"/>
      <c r="D483" s="209"/>
      <c r="E483" s="209"/>
      <c r="F483" s="314">
        <v>45364.0</v>
      </c>
      <c r="G483" s="229" t="s">
        <v>56</v>
      </c>
      <c r="H483" s="229"/>
      <c r="I483" s="229"/>
      <c r="J483" s="229"/>
      <c r="K483" s="229"/>
      <c r="L483" s="229"/>
      <c r="M483" s="315"/>
      <c r="N483" s="316"/>
      <c r="O483" s="316"/>
      <c r="P483" s="316"/>
      <c r="Q483" s="316"/>
      <c r="R483" s="316"/>
      <c r="S483" s="229" t="s">
        <v>56</v>
      </c>
      <c r="T483" s="229" t="s">
        <v>56</v>
      </c>
      <c r="U483" s="283"/>
      <c r="V483" s="315"/>
      <c r="W483" s="229" t="s">
        <v>56</v>
      </c>
      <c r="X483" s="315"/>
      <c r="Y483" s="6" t="s">
        <v>641</v>
      </c>
      <c r="Z483" s="6" t="s">
        <v>1055</v>
      </c>
      <c r="AA483" s="323">
        <v>45343.0</v>
      </c>
      <c r="AB483" s="18">
        <v>45365.0</v>
      </c>
      <c r="AC483" s="27" t="s">
        <v>59</v>
      </c>
      <c r="AD483" s="319"/>
      <c r="AE483" s="283"/>
      <c r="AF483" s="27"/>
      <c r="AG483" s="13"/>
      <c r="AH483" s="333"/>
    </row>
    <row r="484" ht="30.0" customHeight="1">
      <c r="A484" s="311">
        <v>755.0</v>
      </c>
      <c r="B484" s="12" t="s">
        <v>830</v>
      </c>
      <c r="C484" s="209"/>
      <c r="D484" s="209"/>
      <c r="E484" s="209"/>
      <c r="F484" s="314">
        <v>45377.0</v>
      </c>
      <c r="G484" s="229" t="s">
        <v>56</v>
      </c>
      <c r="H484" s="229"/>
      <c r="I484" s="229"/>
      <c r="J484" s="229"/>
      <c r="K484" s="229"/>
      <c r="L484" s="229"/>
      <c r="M484" s="315"/>
      <c r="N484" s="316"/>
      <c r="O484" s="316"/>
      <c r="P484" s="316"/>
      <c r="Q484" s="316"/>
      <c r="R484" s="316"/>
      <c r="S484" s="229" t="s">
        <v>56</v>
      </c>
      <c r="T484" s="229" t="s">
        <v>56</v>
      </c>
      <c r="U484" s="283"/>
      <c r="V484" s="315"/>
      <c r="W484" s="229" t="s">
        <v>56</v>
      </c>
      <c r="X484" s="315"/>
      <c r="Y484" s="6" t="s">
        <v>641</v>
      </c>
      <c r="Z484" s="6" t="s">
        <v>1061</v>
      </c>
      <c r="AA484" s="323">
        <v>45343.0</v>
      </c>
      <c r="AB484" s="18">
        <v>45371.0</v>
      </c>
      <c r="AC484" s="27" t="s">
        <v>59</v>
      </c>
      <c r="AD484" s="319"/>
      <c r="AE484" s="283"/>
      <c r="AF484" s="27"/>
      <c r="AG484" s="13"/>
      <c r="AH484" s="333"/>
      <c r="AI484" s="320"/>
    </row>
    <row r="485" ht="30.0" customHeight="1">
      <c r="A485" s="311">
        <v>757.0</v>
      </c>
      <c r="B485" s="12" t="s">
        <v>832</v>
      </c>
      <c r="C485" s="209"/>
      <c r="D485" s="209"/>
      <c r="E485" s="209"/>
      <c r="F485" s="314">
        <v>45384.0</v>
      </c>
      <c r="G485" s="229" t="s">
        <v>56</v>
      </c>
      <c r="H485" s="229"/>
      <c r="I485" s="229"/>
      <c r="J485" s="229"/>
      <c r="K485" s="229"/>
      <c r="L485" s="229"/>
      <c r="M485" s="315"/>
      <c r="N485" s="316"/>
      <c r="O485" s="316"/>
      <c r="P485" s="316"/>
      <c r="Q485" s="316"/>
      <c r="R485" s="316"/>
      <c r="S485" s="229" t="s">
        <v>56</v>
      </c>
      <c r="T485" s="229" t="s">
        <v>56</v>
      </c>
      <c r="U485" s="283"/>
      <c r="V485" s="315"/>
      <c r="W485" s="229" t="s">
        <v>56</v>
      </c>
      <c r="X485" s="315"/>
      <c r="Y485" s="6" t="s">
        <v>641</v>
      </c>
      <c r="Z485" s="6" t="s">
        <v>1065</v>
      </c>
      <c r="AA485" s="323">
        <v>45345.0</v>
      </c>
      <c r="AB485" s="18">
        <v>45377.0</v>
      </c>
      <c r="AC485" s="27" t="s">
        <v>59</v>
      </c>
      <c r="AD485" s="319"/>
      <c r="AE485" s="283"/>
      <c r="AF485" s="27"/>
      <c r="AG485" s="13"/>
      <c r="AH485" s="333"/>
    </row>
    <row r="486" ht="30.0" customHeight="1">
      <c r="A486" s="311">
        <v>758.0</v>
      </c>
      <c r="B486" s="12" t="s">
        <v>484</v>
      </c>
      <c r="C486" s="209"/>
      <c r="D486" s="209"/>
      <c r="E486" s="209"/>
      <c r="F486" s="314">
        <v>45379.0</v>
      </c>
      <c r="G486" s="229" t="s">
        <v>56</v>
      </c>
      <c r="H486" s="229"/>
      <c r="I486" s="229"/>
      <c r="J486" s="229"/>
      <c r="K486" s="229"/>
      <c r="L486" s="229"/>
      <c r="M486" s="315"/>
      <c r="N486" s="316"/>
      <c r="O486" s="316"/>
      <c r="P486" s="316"/>
      <c r="Q486" s="316"/>
      <c r="R486" s="316"/>
      <c r="S486" s="229" t="s">
        <v>56</v>
      </c>
      <c r="T486" s="229" t="s">
        <v>56</v>
      </c>
      <c r="U486" s="283"/>
      <c r="V486" s="315"/>
      <c r="W486" s="229" t="s">
        <v>56</v>
      </c>
      <c r="X486" s="315"/>
      <c r="Y486" s="6" t="s">
        <v>641</v>
      </c>
      <c r="Z486" s="6" t="s">
        <v>673</v>
      </c>
      <c r="AA486" s="323">
        <v>45345.0</v>
      </c>
      <c r="AB486" s="18">
        <v>45379.0</v>
      </c>
      <c r="AC486" s="27" t="s">
        <v>59</v>
      </c>
      <c r="AD486" s="319"/>
      <c r="AE486" s="283"/>
      <c r="AF486" s="27"/>
      <c r="AG486" s="13"/>
      <c r="AH486" s="333"/>
    </row>
    <row r="487" ht="30.0" customHeight="1">
      <c r="A487" s="325">
        <v>759.0</v>
      </c>
      <c r="B487" s="12" t="s">
        <v>833</v>
      </c>
      <c r="C487" s="27" t="s">
        <v>1221</v>
      </c>
      <c r="D487" s="27"/>
      <c r="E487" s="27"/>
      <c r="F487" s="314">
        <v>45541.0</v>
      </c>
      <c r="G487" s="229" t="s">
        <v>56</v>
      </c>
      <c r="H487" s="410" t="s">
        <v>44</v>
      </c>
      <c r="I487" s="410"/>
      <c r="J487" s="410"/>
      <c r="K487" s="410" t="s">
        <v>600</v>
      </c>
      <c r="L487" s="411" t="s">
        <v>600</v>
      </c>
      <c r="M487" s="315">
        <v>8.0</v>
      </c>
      <c r="N487" s="316"/>
      <c r="O487" s="316"/>
      <c r="P487" s="316"/>
      <c r="Q487" s="316"/>
      <c r="R487" s="316"/>
      <c r="S487" s="229" t="s">
        <v>56</v>
      </c>
      <c r="T487" s="229" t="s">
        <v>56</v>
      </c>
      <c r="U487" s="283" t="s">
        <v>2767</v>
      </c>
      <c r="V487" s="315">
        <v>11.0</v>
      </c>
      <c r="W487" s="229" t="s">
        <v>56</v>
      </c>
      <c r="X487" s="315">
        <v>3.0</v>
      </c>
      <c r="Y487" s="6" t="s">
        <v>641</v>
      </c>
      <c r="Z487" s="6" t="s">
        <v>1072</v>
      </c>
      <c r="AA487" s="323">
        <v>45346.0</v>
      </c>
      <c r="AB487" s="18">
        <v>45530.0</v>
      </c>
      <c r="AC487" s="13" t="s">
        <v>59</v>
      </c>
      <c r="AD487" s="319"/>
      <c r="AE487" s="283"/>
      <c r="AF487" s="27"/>
      <c r="AG487" s="13"/>
      <c r="AH487" s="333"/>
    </row>
    <row r="488" ht="30.0" customHeight="1">
      <c r="A488" s="311">
        <v>760.0</v>
      </c>
      <c r="B488" s="12" t="s">
        <v>415</v>
      </c>
      <c r="C488" s="209"/>
      <c r="D488" s="209"/>
      <c r="E488" s="209"/>
      <c r="F488" s="314">
        <v>45362.0</v>
      </c>
      <c r="G488" s="229" t="s">
        <v>56</v>
      </c>
      <c r="H488" s="229"/>
      <c r="I488" s="229"/>
      <c r="J488" s="229"/>
      <c r="K488" s="229"/>
      <c r="L488" s="229"/>
      <c r="M488" s="315"/>
      <c r="N488" s="316"/>
      <c r="O488" s="316"/>
      <c r="P488" s="316"/>
      <c r="Q488" s="316"/>
      <c r="R488" s="316"/>
      <c r="S488" s="229" t="s">
        <v>30</v>
      </c>
      <c r="T488" s="229" t="s">
        <v>30</v>
      </c>
      <c r="U488" s="283"/>
      <c r="V488" s="315"/>
      <c r="W488" s="229" t="s">
        <v>28</v>
      </c>
      <c r="X488" s="315"/>
      <c r="Y488" s="6" t="s">
        <v>641</v>
      </c>
      <c r="Z488" s="6" t="s">
        <v>1075</v>
      </c>
      <c r="AA488" s="323">
        <v>45348.0</v>
      </c>
      <c r="AB488" s="18">
        <v>45363.0</v>
      </c>
      <c r="AC488" s="27" t="s">
        <v>59</v>
      </c>
      <c r="AD488" s="319"/>
      <c r="AE488" s="283"/>
      <c r="AF488" s="27"/>
      <c r="AG488" s="13"/>
      <c r="AH488" s="333"/>
      <c r="AI488" s="320"/>
    </row>
    <row r="489" ht="30.0" customHeight="1">
      <c r="A489" s="311">
        <v>761.0</v>
      </c>
      <c r="B489" s="12" t="s">
        <v>834</v>
      </c>
      <c r="C489" s="209"/>
      <c r="D489" s="209"/>
      <c r="E489" s="209"/>
      <c r="F489" s="314">
        <v>45366.0</v>
      </c>
      <c r="G489" s="229" t="s">
        <v>56</v>
      </c>
      <c r="H489" s="229"/>
      <c r="I489" s="229"/>
      <c r="J489" s="229"/>
      <c r="K489" s="229"/>
      <c r="L489" s="229"/>
      <c r="M489" s="315"/>
      <c r="N489" s="316"/>
      <c r="O489" s="316"/>
      <c r="P489" s="316"/>
      <c r="Q489" s="316"/>
      <c r="R489" s="316"/>
      <c r="S489" s="229" t="s">
        <v>30</v>
      </c>
      <c r="T489" s="229" t="s">
        <v>30</v>
      </c>
      <c r="U489" s="283"/>
      <c r="V489" s="315"/>
      <c r="W489" s="229" t="s">
        <v>28</v>
      </c>
      <c r="X489" s="315"/>
      <c r="Y489" s="6" t="s">
        <v>641</v>
      </c>
      <c r="Z489" s="6" t="s">
        <v>675</v>
      </c>
      <c r="AA489" s="323">
        <v>45349.0</v>
      </c>
      <c r="AB489" s="18">
        <v>45349.0</v>
      </c>
      <c r="AC489" s="27" t="s">
        <v>59</v>
      </c>
      <c r="AD489" s="319"/>
      <c r="AE489" s="283"/>
      <c r="AF489" s="27"/>
      <c r="AG489" s="13"/>
      <c r="AH489" s="333"/>
      <c r="AI489" s="320"/>
    </row>
    <row r="490" ht="30.0" customHeight="1">
      <c r="A490" s="311">
        <v>762.0</v>
      </c>
      <c r="B490" s="12" t="s">
        <v>760</v>
      </c>
      <c r="C490" s="209"/>
      <c r="D490" s="209"/>
      <c r="E490" s="209"/>
      <c r="F490" s="314">
        <v>45378.0</v>
      </c>
      <c r="G490" s="229" t="s">
        <v>56</v>
      </c>
      <c r="H490" s="229"/>
      <c r="I490" s="229"/>
      <c r="J490" s="229"/>
      <c r="K490" s="229"/>
      <c r="L490" s="229"/>
      <c r="M490" s="315"/>
      <c r="N490" s="316"/>
      <c r="O490" s="316"/>
      <c r="P490" s="316"/>
      <c r="Q490" s="316"/>
      <c r="R490" s="316"/>
      <c r="S490" s="229" t="s">
        <v>56</v>
      </c>
      <c r="T490" s="229" t="s">
        <v>56</v>
      </c>
      <c r="U490" s="283"/>
      <c r="V490" s="315"/>
      <c r="W490" s="229" t="s">
        <v>56</v>
      </c>
      <c r="X490" s="315"/>
      <c r="Y490" s="6" t="s">
        <v>641</v>
      </c>
      <c r="Z490" s="6" t="s">
        <v>902</v>
      </c>
      <c r="AA490" s="323">
        <v>45349.0</v>
      </c>
      <c r="AB490" s="18">
        <v>45349.0</v>
      </c>
      <c r="AC490" s="27" t="s">
        <v>59</v>
      </c>
      <c r="AD490" s="319"/>
      <c r="AE490" s="283"/>
      <c r="AF490" s="27"/>
      <c r="AG490" s="13"/>
      <c r="AH490" s="333"/>
    </row>
    <row r="491" ht="30.0" customHeight="1">
      <c r="A491" s="325">
        <v>763.0</v>
      </c>
      <c r="B491" s="12" t="s">
        <v>837</v>
      </c>
      <c r="C491" s="209"/>
      <c r="D491" s="209"/>
      <c r="E491" s="209"/>
      <c r="F491" s="314">
        <v>45457.0</v>
      </c>
      <c r="G491" s="229" t="s">
        <v>56</v>
      </c>
      <c r="H491" s="229"/>
      <c r="I491" s="229"/>
      <c r="J491" s="229"/>
      <c r="K491" s="410" t="s">
        <v>600</v>
      </c>
      <c r="L491" s="411" t="s">
        <v>600</v>
      </c>
      <c r="M491" s="315">
        <v>2.0</v>
      </c>
      <c r="N491" s="316"/>
      <c r="O491" s="316"/>
      <c r="P491" s="316"/>
      <c r="Q491" s="316"/>
      <c r="R491" s="316"/>
      <c r="S491" s="229" t="s">
        <v>56</v>
      </c>
      <c r="T491" s="229" t="s">
        <v>56</v>
      </c>
      <c r="U491" s="283" t="s">
        <v>2784</v>
      </c>
      <c r="V491" s="315">
        <v>3.0</v>
      </c>
      <c r="W491" s="229" t="s">
        <v>56</v>
      </c>
      <c r="X491" s="315">
        <v>1.0</v>
      </c>
      <c r="Y491" s="6" t="s">
        <v>641</v>
      </c>
      <c r="Z491" s="6" t="s">
        <v>675</v>
      </c>
      <c r="AA491" s="323">
        <v>45349.0</v>
      </c>
      <c r="AB491" s="18">
        <v>45657.0</v>
      </c>
      <c r="AC491" s="27" t="s">
        <v>79</v>
      </c>
      <c r="AD491" s="319"/>
      <c r="AE491" s="283"/>
      <c r="AF491" s="27"/>
      <c r="AG491" s="13"/>
      <c r="AH491" s="333"/>
      <c r="AI491" s="320"/>
    </row>
    <row r="492" ht="30.0" customHeight="1">
      <c r="A492" s="325">
        <v>764.0</v>
      </c>
      <c r="B492" s="12" t="s">
        <v>839</v>
      </c>
      <c r="C492" s="209"/>
      <c r="D492" s="209"/>
      <c r="E492" s="209"/>
      <c r="F492" s="381">
        <v>45435.0</v>
      </c>
      <c r="G492" s="420" t="s">
        <v>56</v>
      </c>
      <c r="H492" s="420"/>
      <c r="I492" s="420"/>
      <c r="J492" s="420"/>
      <c r="K492" s="410" t="s">
        <v>600</v>
      </c>
      <c r="L492" s="411" t="s">
        <v>600</v>
      </c>
      <c r="M492" s="315">
        <v>6.0</v>
      </c>
      <c r="N492" s="316"/>
      <c r="O492" s="316"/>
      <c r="P492" s="316"/>
      <c r="Q492" s="316"/>
      <c r="R492" s="316"/>
      <c r="S492" s="229" t="s">
        <v>56</v>
      </c>
      <c r="T492" s="229" t="s">
        <v>56</v>
      </c>
      <c r="U492" s="283" t="s">
        <v>2767</v>
      </c>
      <c r="V492" s="315">
        <v>10.0</v>
      </c>
      <c r="W492" s="229" t="s">
        <v>56</v>
      </c>
      <c r="X492" s="315">
        <v>5.0</v>
      </c>
      <c r="Y492" s="6" t="s">
        <v>641</v>
      </c>
      <c r="Z492" s="416" t="s">
        <v>2235</v>
      </c>
      <c r="AA492" s="323">
        <v>45350.0</v>
      </c>
      <c r="AB492" s="18">
        <v>45455.0</v>
      </c>
      <c r="AC492" s="27" t="s">
        <v>59</v>
      </c>
      <c r="AD492" s="319"/>
      <c r="AE492" s="283"/>
      <c r="AF492" s="27"/>
      <c r="AG492" s="13"/>
      <c r="AH492" s="333"/>
    </row>
    <row r="493" ht="30.0" customHeight="1">
      <c r="A493" s="311">
        <v>765.0</v>
      </c>
      <c r="B493" s="12" t="s">
        <v>841</v>
      </c>
      <c r="C493" s="209"/>
      <c r="D493" s="209"/>
      <c r="E493" s="209"/>
      <c r="F493" s="314">
        <v>45446.0</v>
      </c>
      <c r="G493" s="229" t="s">
        <v>56</v>
      </c>
      <c r="H493" s="229"/>
      <c r="I493" s="229"/>
      <c r="J493" s="229"/>
      <c r="K493" s="410" t="s">
        <v>600</v>
      </c>
      <c r="L493" s="410" t="s">
        <v>600</v>
      </c>
      <c r="M493" s="315">
        <v>6.0</v>
      </c>
      <c r="N493" s="316"/>
      <c r="O493" s="316"/>
      <c r="P493" s="316"/>
      <c r="Q493" s="316"/>
      <c r="R493" s="316"/>
      <c r="S493" s="229" t="s">
        <v>56</v>
      </c>
      <c r="T493" s="229" t="s">
        <v>56</v>
      </c>
      <c r="U493" s="283" t="s">
        <v>2965</v>
      </c>
      <c r="V493" s="315">
        <v>9.0</v>
      </c>
      <c r="W493" s="229" t="s">
        <v>56</v>
      </c>
      <c r="X493" s="315">
        <v>3.0</v>
      </c>
      <c r="Y493" s="6" t="s">
        <v>641</v>
      </c>
      <c r="Z493" s="6" t="s">
        <v>1088</v>
      </c>
      <c r="AA493" s="323">
        <v>45351.0</v>
      </c>
      <c r="AB493" s="18">
        <v>45435.0</v>
      </c>
      <c r="AC493" s="27" t="s">
        <v>59</v>
      </c>
      <c r="AD493" s="319"/>
      <c r="AE493" s="283"/>
      <c r="AF493" s="27"/>
      <c r="AG493" s="13"/>
      <c r="AH493" s="333"/>
    </row>
    <row r="494" ht="30.0" customHeight="1">
      <c r="A494" s="311">
        <v>766.0</v>
      </c>
      <c r="B494" s="12" t="s">
        <v>808</v>
      </c>
      <c r="C494" s="209"/>
      <c r="D494" s="209"/>
      <c r="E494" s="209"/>
      <c r="F494" s="314">
        <v>45362.0</v>
      </c>
      <c r="G494" s="229" t="s">
        <v>28</v>
      </c>
      <c r="H494" s="229"/>
      <c r="I494" s="229"/>
      <c r="J494" s="229"/>
      <c r="K494" s="229"/>
      <c r="L494" s="229"/>
      <c r="M494" s="315"/>
      <c r="N494" s="316"/>
      <c r="O494" s="316"/>
      <c r="P494" s="316"/>
      <c r="Q494" s="316"/>
      <c r="R494" s="316"/>
      <c r="S494" s="229" t="s">
        <v>30</v>
      </c>
      <c r="T494" s="229" t="s">
        <v>30</v>
      </c>
      <c r="U494" s="283"/>
      <c r="V494" s="315"/>
      <c r="W494" s="229" t="s">
        <v>28</v>
      </c>
      <c r="X494" s="315"/>
      <c r="Y494" s="6" t="s">
        <v>641</v>
      </c>
      <c r="Z494" s="6" t="s">
        <v>975</v>
      </c>
      <c r="AA494" s="323">
        <v>45351.0</v>
      </c>
      <c r="AB494" s="18">
        <v>45365.0</v>
      </c>
      <c r="AC494" s="27" t="s">
        <v>59</v>
      </c>
      <c r="AD494" s="319"/>
      <c r="AE494" s="283"/>
      <c r="AF494" s="27"/>
      <c r="AG494" s="13"/>
      <c r="AH494" s="333"/>
      <c r="AI494" s="320"/>
    </row>
    <row r="495" ht="30.0" customHeight="1">
      <c r="A495" s="311">
        <v>767.0</v>
      </c>
      <c r="B495" s="16"/>
      <c r="C495" s="209"/>
      <c r="D495" s="209"/>
      <c r="E495" s="209"/>
      <c r="F495" s="314"/>
      <c r="G495" s="229" t="s">
        <v>28</v>
      </c>
      <c r="H495" s="229"/>
      <c r="I495" s="229"/>
      <c r="J495" s="229"/>
      <c r="K495" s="229"/>
      <c r="L495" s="229"/>
      <c r="M495" s="315"/>
      <c r="N495" s="316"/>
      <c r="O495" s="316"/>
      <c r="P495" s="316"/>
      <c r="Q495" s="316"/>
      <c r="R495" s="316"/>
      <c r="S495" s="229" t="s">
        <v>30</v>
      </c>
      <c r="T495" s="229" t="s">
        <v>30</v>
      </c>
      <c r="U495" s="283"/>
      <c r="V495" s="315"/>
      <c r="W495" s="229" t="s">
        <v>28</v>
      </c>
      <c r="X495" s="315"/>
      <c r="Y495" s="6" t="s">
        <v>641</v>
      </c>
      <c r="Z495" s="6"/>
      <c r="AA495" s="323">
        <v>45355.0</v>
      </c>
      <c r="AB495" s="18">
        <v>45355.0</v>
      </c>
      <c r="AC495" s="27" t="s">
        <v>59</v>
      </c>
      <c r="AD495" s="319"/>
      <c r="AE495" s="283"/>
      <c r="AF495" s="27"/>
      <c r="AG495" s="13"/>
      <c r="AH495" s="333"/>
      <c r="AI495" s="320"/>
    </row>
    <row r="496" ht="30.0" customHeight="1">
      <c r="A496" s="311">
        <v>768.0</v>
      </c>
      <c r="B496" s="12" t="s">
        <v>842</v>
      </c>
      <c r="C496" s="209"/>
      <c r="D496" s="209"/>
      <c r="E496" s="209"/>
      <c r="F496" s="314">
        <v>45388.0</v>
      </c>
      <c r="G496" s="229" t="s">
        <v>56</v>
      </c>
      <c r="H496" s="229"/>
      <c r="I496" s="229"/>
      <c r="J496" s="229"/>
      <c r="K496" s="229"/>
      <c r="L496" s="229"/>
      <c r="M496" s="315">
        <v>11.0</v>
      </c>
      <c r="N496" s="316"/>
      <c r="O496" s="316"/>
      <c r="P496" s="316"/>
      <c r="Q496" s="316"/>
      <c r="R496" s="316"/>
      <c r="S496" s="229" t="s">
        <v>56</v>
      </c>
      <c r="T496" s="229" t="s">
        <v>56</v>
      </c>
      <c r="U496" s="283" t="s">
        <v>2767</v>
      </c>
      <c r="V496" s="315">
        <v>14.0</v>
      </c>
      <c r="W496" s="229" t="s">
        <v>56</v>
      </c>
      <c r="X496" s="315">
        <v>4.0</v>
      </c>
      <c r="Y496" s="6" t="s">
        <v>641</v>
      </c>
      <c r="Z496" s="416" t="s">
        <v>1095</v>
      </c>
      <c r="AA496" s="323">
        <v>45356.0</v>
      </c>
      <c r="AB496" s="18">
        <v>45391.0</v>
      </c>
      <c r="AC496" s="27" t="s">
        <v>59</v>
      </c>
      <c r="AD496" s="319"/>
      <c r="AE496" s="283"/>
      <c r="AF496" s="27"/>
      <c r="AG496" s="13"/>
      <c r="AH496" s="333"/>
      <c r="AI496" s="320"/>
    </row>
    <row r="497" ht="30.0" customHeight="1">
      <c r="A497" s="311">
        <v>769.0</v>
      </c>
      <c r="B497" s="12" t="s">
        <v>650</v>
      </c>
      <c r="C497" s="209"/>
      <c r="D497" s="209"/>
      <c r="E497" s="209"/>
      <c r="F497" s="314">
        <v>45397.0</v>
      </c>
      <c r="G497" s="229" t="s">
        <v>56</v>
      </c>
      <c r="H497" s="229"/>
      <c r="I497" s="229"/>
      <c r="J497" s="229"/>
      <c r="K497" s="229"/>
      <c r="L497" s="229"/>
      <c r="M497" s="315">
        <v>6.0</v>
      </c>
      <c r="N497" s="316"/>
      <c r="O497" s="316"/>
      <c r="P497" s="316"/>
      <c r="Q497" s="316"/>
      <c r="R497" s="316"/>
      <c r="S497" s="229" t="s">
        <v>56</v>
      </c>
      <c r="T497" s="229" t="s">
        <v>56</v>
      </c>
      <c r="U497" s="283" t="s">
        <v>2767</v>
      </c>
      <c r="V497" s="315">
        <v>8.0</v>
      </c>
      <c r="W497" s="229" t="s">
        <v>56</v>
      </c>
      <c r="X497" s="315">
        <v>1.0</v>
      </c>
      <c r="Y497" s="6" t="s">
        <v>641</v>
      </c>
      <c r="Z497" s="6" t="s">
        <v>771</v>
      </c>
      <c r="AA497" s="323">
        <v>45356.0</v>
      </c>
      <c r="AB497" s="18">
        <v>45398.0</v>
      </c>
      <c r="AC497" s="27" t="s">
        <v>59</v>
      </c>
      <c r="AD497" s="319"/>
      <c r="AE497" s="283"/>
      <c r="AF497" s="27"/>
      <c r="AG497" s="13"/>
      <c r="AH497" s="333"/>
    </row>
    <row r="498" ht="30.0" customHeight="1">
      <c r="A498" s="311">
        <v>770.0</v>
      </c>
      <c r="B498" s="12" t="s">
        <v>843</v>
      </c>
      <c r="C498" s="209"/>
      <c r="D498" s="209"/>
      <c r="E498" s="209"/>
      <c r="F498" s="314">
        <v>45378.0</v>
      </c>
      <c r="G498" s="229" t="s">
        <v>56</v>
      </c>
      <c r="H498" s="229"/>
      <c r="I498" s="229"/>
      <c r="J498" s="229"/>
      <c r="K498" s="229"/>
      <c r="L498" s="229"/>
      <c r="M498" s="315"/>
      <c r="N498" s="316"/>
      <c r="O498" s="316"/>
      <c r="P498" s="316"/>
      <c r="Q498" s="316"/>
      <c r="R498" s="316"/>
      <c r="S498" s="229" t="s">
        <v>56</v>
      </c>
      <c r="T498" s="229" t="s">
        <v>56</v>
      </c>
      <c r="U498" s="283"/>
      <c r="V498" s="315"/>
      <c r="W498" s="229" t="s">
        <v>56</v>
      </c>
      <c r="X498" s="315"/>
      <c r="Y498" s="6" t="s">
        <v>641</v>
      </c>
      <c r="Z498" s="6" t="s">
        <v>1100</v>
      </c>
      <c r="AA498" s="323">
        <v>45356.0</v>
      </c>
      <c r="AB498" s="18">
        <v>45384.0</v>
      </c>
      <c r="AC498" s="27" t="s">
        <v>59</v>
      </c>
      <c r="AD498" s="319"/>
      <c r="AE498" s="283"/>
      <c r="AF498" s="27"/>
      <c r="AG498" s="13"/>
      <c r="AH498" s="333"/>
    </row>
    <row r="499" ht="30.0" customHeight="1">
      <c r="A499" s="311">
        <v>771.0</v>
      </c>
      <c r="B499" s="12" t="s">
        <v>844</v>
      </c>
      <c r="C499" s="209"/>
      <c r="D499" s="209"/>
      <c r="E499" s="209"/>
      <c r="F499" s="314">
        <v>45392.0</v>
      </c>
      <c r="G499" s="229" t="s">
        <v>56</v>
      </c>
      <c r="H499" s="229"/>
      <c r="I499" s="229"/>
      <c r="J499" s="229"/>
      <c r="K499" s="229"/>
      <c r="L499" s="229"/>
      <c r="M499" s="315">
        <v>27.0</v>
      </c>
      <c r="N499" s="316"/>
      <c r="O499" s="316"/>
      <c r="P499" s="316"/>
      <c r="Q499" s="316"/>
      <c r="R499" s="316"/>
      <c r="S499" s="229" t="s">
        <v>56</v>
      </c>
      <c r="T499" s="229" t="s">
        <v>56</v>
      </c>
      <c r="U499" s="283" t="s">
        <v>2777</v>
      </c>
      <c r="V499" s="315">
        <v>31.0</v>
      </c>
      <c r="W499" s="229" t="s">
        <v>56</v>
      </c>
      <c r="X499" s="315">
        <v>7.0</v>
      </c>
      <c r="Y499" s="6" t="s">
        <v>641</v>
      </c>
      <c r="Z499" s="6" t="s">
        <v>1103</v>
      </c>
      <c r="AA499" s="323">
        <v>45356.0</v>
      </c>
      <c r="AB499" s="18">
        <v>45392.0</v>
      </c>
      <c r="AC499" s="27" t="s">
        <v>59</v>
      </c>
      <c r="AD499" s="319"/>
      <c r="AE499" s="283"/>
      <c r="AF499" s="27"/>
      <c r="AG499" s="13"/>
      <c r="AH499" s="333"/>
      <c r="AI499" s="320"/>
    </row>
    <row r="500" ht="30.0" customHeight="1">
      <c r="A500" s="311">
        <v>772.0</v>
      </c>
      <c r="B500" s="12" t="s">
        <v>846</v>
      </c>
      <c r="C500" s="209"/>
      <c r="D500" s="209"/>
      <c r="E500" s="209"/>
      <c r="F500" s="381">
        <v>45394.0</v>
      </c>
      <c r="G500" s="229" t="s">
        <v>56</v>
      </c>
      <c r="H500" s="229"/>
      <c r="I500" s="229"/>
      <c r="J500" s="229"/>
      <c r="K500" s="229"/>
      <c r="L500" s="229"/>
      <c r="M500" s="315">
        <v>2.0</v>
      </c>
      <c r="N500" s="316"/>
      <c r="O500" s="316"/>
      <c r="P500" s="316"/>
      <c r="Q500" s="316"/>
      <c r="R500" s="316"/>
      <c r="S500" s="229" t="s">
        <v>56</v>
      </c>
      <c r="T500" s="229" t="s">
        <v>56</v>
      </c>
      <c r="U500" s="283" t="s">
        <v>2767</v>
      </c>
      <c r="V500" s="315">
        <v>2.0</v>
      </c>
      <c r="W500" s="421" t="s">
        <v>66</v>
      </c>
      <c r="X500" s="315">
        <v>0.0</v>
      </c>
      <c r="Y500" s="6" t="s">
        <v>641</v>
      </c>
      <c r="Z500" s="416" t="s">
        <v>1105</v>
      </c>
      <c r="AA500" s="323">
        <v>45356.0</v>
      </c>
      <c r="AB500" s="18">
        <v>45387.0</v>
      </c>
      <c r="AC500" s="27" t="s">
        <v>59</v>
      </c>
      <c r="AD500" s="319"/>
      <c r="AE500" s="283"/>
      <c r="AF500" s="27"/>
      <c r="AG500" s="13"/>
      <c r="AH500" s="333"/>
    </row>
    <row r="501" ht="30.0" customHeight="1">
      <c r="A501" s="311">
        <v>773.0</v>
      </c>
      <c r="B501" s="12" t="s">
        <v>847</v>
      </c>
      <c r="C501" s="209"/>
      <c r="D501" s="209"/>
      <c r="E501" s="209"/>
      <c r="F501" s="314">
        <v>45383.0</v>
      </c>
      <c r="G501" s="229" t="s">
        <v>56</v>
      </c>
      <c r="H501" s="229"/>
      <c r="I501" s="229"/>
      <c r="J501" s="229"/>
      <c r="K501" s="229"/>
      <c r="L501" s="229"/>
      <c r="M501" s="315"/>
      <c r="N501" s="316"/>
      <c r="O501" s="316"/>
      <c r="P501" s="316"/>
      <c r="Q501" s="316"/>
      <c r="R501" s="316"/>
      <c r="S501" s="229" t="s">
        <v>56</v>
      </c>
      <c r="T501" s="229" t="s">
        <v>56</v>
      </c>
      <c r="U501" s="283"/>
      <c r="V501" s="315"/>
      <c r="W501" s="229" t="s">
        <v>56</v>
      </c>
      <c r="X501" s="315"/>
      <c r="Y501" s="6" t="s">
        <v>641</v>
      </c>
      <c r="Z501" s="6" t="s">
        <v>1108</v>
      </c>
      <c r="AA501" s="323">
        <v>45356.0</v>
      </c>
      <c r="AB501" s="18">
        <v>45391.0</v>
      </c>
      <c r="AC501" s="27" t="s">
        <v>59</v>
      </c>
      <c r="AD501" s="319"/>
      <c r="AE501" s="283"/>
      <c r="AF501" s="27"/>
      <c r="AG501" s="13"/>
      <c r="AH501" s="333"/>
    </row>
    <row r="502" ht="30.0" customHeight="1">
      <c r="A502" s="311">
        <v>774.0</v>
      </c>
      <c r="B502" s="12" t="s">
        <v>849</v>
      </c>
      <c r="C502" s="209"/>
      <c r="D502" s="209"/>
      <c r="E502" s="209"/>
      <c r="F502" s="314">
        <v>45380.0</v>
      </c>
      <c r="G502" s="229" t="s">
        <v>56</v>
      </c>
      <c r="H502" s="229"/>
      <c r="I502" s="229"/>
      <c r="J502" s="229"/>
      <c r="K502" s="229"/>
      <c r="L502" s="229"/>
      <c r="M502" s="315"/>
      <c r="N502" s="316"/>
      <c r="O502" s="316"/>
      <c r="P502" s="316"/>
      <c r="Q502" s="316"/>
      <c r="R502" s="316"/>
      <c r="S502" s="229" t="s">
        <v>56</v>
      </c>
      <c r="T502" s="229" t="s">
        <v>56</v>
      </c>
      <c r="U502" s="283"/>
      <c r="V502" s="315"/>
      <c r="W502" s="229" t="s">
        <v>56</v>
      </c>
      <c r="X502" s="315"/>
      <c r="Y502" s="6" t="s">
        <v>641</v>
      </c>
      <c r="Z502" s="6" t="s">
        <v>1111</v>
      </c>
      <c r="AA502" s="323">
        <v>45357.0</v>
      </c>
      <c r="AB502" s="18">
        <v>45392.0</v>
      </c>
      <c r="AC502" s="27" t="s">
        <v>59</v>
      </c>
      <c r="AD502" s="319"/>
      <c r="AE502" s="283"/>
      <c r="AF502" s="27"/>
      <c r="AG502" s="13"/>
      <c r="AH502" s="333"/>
    </row>
    <row r="503" ht="30.0" customHeight="1">
      <c r="A503" s="311">
        <v>775.0</v>
      </c>
      <c r="B503" s="12" t="s">
        <v>851</v>
      </c>
      <c r="C503" s="209"/>
      <c r="D503" s="209"/>
      <c r="E503" s="209"/>
      <c r="F503" s="314">
        <v>45390.0</v>
      </c>
      <c r="G503" s="229" t="s">
        <v>56</v>
      </c>
      <c r="H503" s="229"/>
      <c r="I503" s="229"/>
      <c r="J503" s="229"/>
      <c r="K503" s="229"/>
      <c r="L503" s="229"/>
      <c r="M503" s="315">
        <v>31.0</v>
      </c>
      <c r="N503" s="316"/>
      <c r="O503" s="316"/>
      <c r="P503" s="316"/>
      <c r="Q503" s="316"/>
      <c r="R503" s="316"/>
      <c r="S503" s="229" t="s">
        <v>56</v>
      </c>
      <c r="T503" s="229" t="s">
        <v>56</v>
      </c>
      <c r="U503" s="283" t="s">
        <v>2777</v>
      </c>
      <c r="V503" s="315">
        <v>45.0</v>
      </c>
      <c r="W503" s="229" t="s">
        <v>56</v>
      </c>
      <c r="X503" s="315">
        <v>13.0</v>
      </c>
      <c r="Y503" s="6" t="s">
        <v>641</v>
      </c>
      <c r="Z503" s="6" t="s">
        <v>1113</v>
      </c>
      <c r="AA503" s="323">
        <v>45357.0</v>
      </c>
      <c r="AB503" s="18">
        <v>45393.0</v>
      </c>
      <c r="AC503" s="27" t="s">
        <v>59</v>
      </c>
      <c r="AD503" s="319"/>
      <c r="AE503" s="283"/>
      <c r="AF503" s="27"/>
      <c r="AG503" s="13"/>
      <c r="AH503" s="333"/>
    </row>
    <row r="504" ht="30.0" customHeight="1">
      <c r="A504" s="311">
        <v>776.0</v>
      </c>
      <c r="B504" s="12" t="s">
        <v>852</v>
      </c>
      <c r="C504" s="209"/>
      <c r="D504" s="209"/>
      <c r="E504" s="209"/>
      <c r="F504" s="381">
        <v>45394.0</v>
      </c>
      <c r="G504" s="229" t="s">
        <v>56</v>
      </c>
      <c r="H504" s="229"/>
      <c r="I504" s="229"/>
      <c r="J504" s="229"/>
      <c r="K504" s="229"/>
      <c r="L504" s="229"/>
      <c r="M504" s="315">
        <v>2.0</v>
      </c>
      <c r="N504" s="316"/>
      <c r="O504" s="316"/>
      <c r="P504" s="316"/>
      <c r="Q504" s="316"/>
      <c r="R504" s="316"/>
      <c r="S504" s="229" t="s">
        <v>56</v>
      </c>
      <c r="T504" s="229" t="s">
        <v>56</v>
      </c>
      <c r="U504" s="283" t="s">
        <v>2784</v>
      </c>
      <c r="V504" s="315">
        <v>1.0</v>
      </c>
      <c r="W504" s="229" t="s">
        <v>56</v>
      </c>
      <c r="X504" s="315">
        <v>2.0</v>
      </c>
      <c r="Y504" s="6" t="s">
        <v>641</v>
      </c>
      <c r="Z504" s="416" t="s">
        <v>1115</v>
      </c>
      <c r="AA504" s="323">
        <v>45357.0</v>
      </c>
      <c r="AB504" s="18">
        <v>45387.0</v>
      </c>
      <c r="AC504" s="27" t="s">
        <v>59</v>
      </c>
      <c r="AD504" s="319"/>
      <c r="AE504" s="283"/>
      <c r="AF504" s="27"/>
      <c r="AG504" s="13"/>
      <c r="AH504" s="333"/>
    </row>
    <row r="505" ht="30.0" customHeight="1">
      <c r="A505" s="311">
        <v>777.0</v>
      </c>
      <c r="B505" s="12" t="s">
        <v>690</v>
      </c>
      <c r="C505" s="209"/>
      <c r="D505" s="209"/>
      <c r="E505" s="209"/>
      <c r="F505" s="314">
        <v>45369.0</v>
      </c>
      <c r="G505" s="229" t="s">
        <v>56</v>
      </c>
      <c r="H505" s="229"/>
      <c r="I505" s="229"/>
      <c r="J505" s="229"/>
      <c r="K505" s="229"/>
      <c r="L505" s="229"/>
      <c r="M505" s="315"/>
      <c r="N505" s="316"/>
      <c r="O505" s="316"/>
      <c r="P505" s="316"/>
      <c r="Q505" s="316"/>
      <c r="R505" s="316"/>
      <c r="S505" s="229" t="s">
        <v>56</v>
      </c>
      <c r="T505" s="229" t="s">
        <v>56</v>
      </c>
      <c r="U505" s="283"/>
      <c r="V505" s="315"/>
      <c r="W505" s="229" t="s">
        <v>28</v>
      </c>
      <c r="X505" s="315"/>
      <c r="Y505" s="6" t="s">
        <v>641</v>
      </c>
      <c r="Z505" s="6" t="s">
        <v>821</v>
      </c>
      <c r="AA505" s="323">
        <v>45357.0</v>
      </c>
      <c r="AB505" s="18">
        <v>45371.0</v>
      </c>
      <c r="AC505" s="27" t="s">
        <v>59</v>
      </c>
      <c r="AD505" s="319"/>
      <c r="AE505" s="283"/>
      <c r="AF505" s="27"/>
      <c r="AG505" s="13"/>
      <c r="AH505" s="333"/>
      <c r="AI505" s="320"/>
    </row>
    <row r="506" ht="30.0" customHeight="1">
      <c r="A506" s="311">
        <v>778.0</v>
      </c>
      <c r="B506" s="12" t="s">
        <v>763</v>
      </c>
      <c r="C506" s="209"/>
      <c r="D506" s="209"/>
      <c r="E506" s="209"/>
      <c r="F506" s="314">
        <v>45379.0</v>
      </c>
      <c r="G506" s="229" t="s">
        <v>56</v>
      </c>
      <c r="H506" s="229"/>
      <c r="I506" s="229"/>
      <c r="J506" s="229"/>
      <c r="K506" s="229"/>
      <c r="L506" s="229"/>
      <c r="M506" s="315"/>
      <c r="N506" s="316"/>
      <c r="O506" s="316"/>
      <c r="P506" s="316"/>
      <c r="Q506" s="316"/>
      <c r="R506" s="316"/>
      <c r="S506" s="229" t="s">
        <v>56</v>
      </c>
      <c r="T506" s="229" t="s">
        <v>56</v>
      </c>
      <c r="U506" s="283"/>
      <c r="V506" s="315"/>
      <c r="W506" s="229" t="s">
        <v>28</v>
      </c>
      <c r="X506" s="315"/>
      <c r="Y506" s="6" t="s">
        <v>641</v>
      </c>
      <c r="Z506" s="6" t="s">
        <v>908</v>
      </c>
      <c r="AA506" s="323">
        <v>45358.0</v>
      </c>
      <c r="AB506" s="18">
        <v>45377.0</v>
      </c>
      <c r="AC506" s="27" t="s">
        <v>59</v>
      </c>
      <c r="AD506" s="319"/>
      <c r="AE506" s="283"/>
      <c r="AF506" s="27"/>
      <c r="AG506" s="13"/>
      <c r="AH506" s="333"/>
      <c r="AI506" s="320"/>
    </row>
    <row r="507" ht="30.0" customHeight="1">
      <c r="A507" s="325">
        <v>779.0</v>
      </c>
      <c r="B507" s="12" t="s">
        <v>857</v>
      </c>
      <c r="C507" s="27" t="s">
        <v>1221</v>
      </c>
      <c r="D507" s="27"/>
      <c r="E507" s="27"/>
      <c r="F507" s="316">
        <v>45552.0</v>
      </c>
      <c r="G507" s="229" t="s">
        <v>56</v>
      </c>
      <c r="H507" s="410" t="s">
        <v>859</v>
      </c>
      <c r="I507" s="410"/>
      <c r="J507" s="410"/>
      <c r="K507" s="410" t="s">
        <v>600</v>
      </c>
      <c r="L507" s="410" t="s">
        <v>600</v>
      </c>
      <c r="M507" s="315">
        <v>25.0</v>
      </c>
      <c r="N507" s="316"/>
      <c r="O507" s="316"/>
      <c r="P507" s="316"/>
      <c r="Q507" s="316"/>
      <c r="R507" s="316"/>
      <c r="S507" s="229" t="s">
        <v>56</v>
      </c>
      <c r="T507" s="229" t="s">
        <v>56</v>
      </c>
      <c r="U507" s="422" t="s">
        <v>2967</v>
      </c>
      <c r="V507" s="315">
        <v>28.0</v>
      </c>
      <c r="W507" s="229" t="s">
        <v>56</v>
      </c>
      <c r="X507" s="315">
        <v>10.0</v>
      </c>
      <c r="Y507" s="6" t="s">
        <v>641</v>
      </c>
      <c r="Z507" s="6" t="s">
        <v>1119</v>
      </c>
      <c r="AA507" s="323">
        <v>45358.0</v>
      </c>
      <c r="AB507" s="18">
        <v>45657.0</v>
      </c>
      <c r="AC507" s="13" t="s">
        <v>59</v>
      </c>
      <c r="AD507" s="319"/>
      <c r="AE507" s="283"/>
      <c r="AF507" s="27"/>
      <c r="AG507" s="13"/>
      <c r="AH507" s="333"/>
      <c r="AI507" s="320"/>
    </row>
    <row r="508" ht="30.0" customHeight="1">
      <c r="A508" s="325">
        <v>780.0</v>
      </c>
      <c r="B508" s="12" t="s">
        <v>860</v>
      </c>
      <c r="C508" s="209"/>
      <c r="D508" s="209"/>
      <c r="E508" s="209"/>
      <c r="F508" s="314">
        <v>45399.0</v>
      </c>
      <c r="G508" s="229" t="s">
        <v>56</v>
      </c>
      <c r="H508" s="229"/>
      <c r="I508" s="229"/>
      <c r="J508" s="229"/>
      <c r="K508" s="229"/>
      <c r="L508" s="229"/>
      <c r="M508" s="315">
        <v>39.0</v>
      </c>
      <c r="N508" s="316"/>
      <c r="O508" s="316"/>
      <c r="P508" s="316"/>
      <c r="Q508" s="316"/>
      <c r="R508" s="316"/>
      <c r="S508" s="229" t="s">
        <v>56</v>
      </c>
      <c r="T508" s="229" t="s">
        <v>56</v>
      </c>
      <c r="U508" s="283" t="s">
        <v>2767</v>
      </c>
      <c r="V508" s="315">
        <v>42.0</v>
      </c>
      <c r="W508" s="229" t="s">
        <v>56</v>
      </c>
      <c r="X508" s="315">
        <v>3.0</v>
      </c>
      <c r="Y508" s="6" t="s">
        <v>641</v>
      </c>
      <c r="Z508" s="6" t="s">
        <v>1122</v>
      </c>
      <c r="AA508" s="323">
        <v>45359.0</v>
      </c>
      <c r="AB508" s="18">
        <v>45394.0</v>
      </c>
      <c r="AC508" s="27" t="s">
        <v>59</v>
      </c>
      <c r="AD508" s="319"/>
      <c r="AE508" s="283"/>
      <c r="AF508" s="27"/>
      <c r="AG508" s="13"/>
      <c r="AH508" s="333"/>
    </row>
    <row r="509" ht="30.0" customHeight="1">
      <c r="A509" s="311">
        <v>781.0</v>
      </c>
      <c r="B509" s="12" t="s">
        <v>798</v>
      </c>
      <c r="C509" s="209"/>
      <c r="D509" s="209"/>
      <c r="E509" s="209"/>
      <c r="F509" s="314">
        <v>45369.0</v>
      </c>
      <c r="G509" s="229" t="s">
        <v>56</v>
      </c>
      <c r="H509" s="229"/>
      <c r="I509" s="229"/>
      <c r="J509" s="229"/>
      <c r="K509" s="229"/>
      <c r="L509" s="229"/>
      <c r="M509" s="315"/>
      <c r="N509" s="316"/>
      <c r="O509" s="316"/>
      <c r="P509" s="316"/>
      <c r="Q509" s="316"/>
      <c r="R509" s="316"/>
      <c r="S509" s="229" t="s">
        <v>56</v>
      </c>
      <c r="T509" s="229" t="s">
        <v>56</v>
      </c>
      <c r="U509" s="283"/>
      <c r="V509" s="315"/>
      <c r="W509" s="229" t="s">
        <v>28</v>
      </c>
      <c r="X509" s="315"/>
      <c r="Y509" s="6" t="s">
        <v>641</v>
      </c>
      <c r="Z509" s="6" t="s">
        <v>953</v>
      </c>
      <c r="AA509" s="323">
        <v>45359.0</v>
      </c>
      <c r="AB509" s="18">
        <v>45373.0</v>
      </c>
      <c r="AC509" s="27" t="s">
        <v>59</v>
      </c>
      <c r="AD509" s="319"/>
      <c r="AE509" s="283"/>
      <c r="AF509" s="27"/>
      <c r="AG509" s="13"/>
      <c r="AH509" s="333"/>
    </row>
    <row r="510" ht="30.0" customHeight="1">
      <c r="A510" s="311">
        <v>782.0</v>
      </c>
      <c r="B510" s="12" t="s">
        <v>652</v>
      </c>
      <c r="C510" s="209"/>
      <c r="D510" s="209"/>
      <c r="E510" s="209"/>
      <c r="F510" s="314">
        <v>45372.0</v>
      </c>
      <c r="G510" s="229" t="s">
        <v>56</v>
      </c>
      <c r="H510" s="229"/>
      <c r="I510" s="229"/>
      <c r="J510" s="229"/>
      <c r="K510" s="229"/>
      <c r="L510" s="229"/>
      <c r="M510" s="315"/>
      <c r="N510" s="316"/>
      <c r="O510" s="316"/>
      <c r="P510" s="316"/>
      <c r="Q510" s="316"/>
      <c r="R510" s="316"/>
      <c r="S510" s="229" t="s">
        <v>56</v>
      </c>
      <c r="T510" s="229" t="s">
        <v>56</v>
      </c>
      <c r="U510" s="283"/>
      <c r="V510" s="315"/>
      <c r="W510" s="229" t="s">
        <v>28</v>
      </c>
      <c r="X510" s="315"/>
      <c r="Y510" s="6" t="s">
        <v>641</v>
      </c>
      <c r="Z510" s="6" t="s">
        <v>773</v>
      </c>
      <c r="AA510" s="323">
        <v>45359.0</v>
      </c>
      <c r="AB510" s="18">
        <v>45366.0</v>
      </c>
      <c r="AC510" s="27" t="s">
        <v>59</v>
      </c>
      <c r="AD510" s="319"/>
      <c r="AE510" s="283"/>
      <c r="AF510" s="27"/>
      <c r="AG510" s="13"/>
      <c r="AH510" s="333"/>
    </row>
    <row r="511" ht="30.0" customHeight="1">
      <c r="A511" s="311">
        <v>783.0</v>
      </c>
      <c r="B511" s="12" t="s">
        <v>861</v>
      </c>
      <c r="C511" s="209"/>
      <c r="D511" s="209"/>
      <c r="E511" s="209"/>
      <c r="F511" s="314">
        <v>45393.0</v>
      </c>
      <c r="G511" s="229" t="s">
        <v>56</v>
      </c>
      <c r="H511" s="229"/>
      <c r="I511" s="229"/>
      <c r="J511" s="229"/>
      <c r="K511" s="229"/>
      <c r="L511" s="229"/>
      <c r="M511" s="315">
        <v>17.0</v>
      </c>
      <c r="N511" s="316"/>
      <c r="O511" s="316"/>
      <c r="P511" s="316"/>
      <c r="Q511" s="316"/>
      <c r="R511" s="316"/>
      <c r="S511" s="229" t="s">
        <v>56</v>
      </c>
      <c r="T511" s="229" t="s">
        <v>56</v>
      </c>
      <c r="U511" s="283" t="s">
        <v>2767</v>
      </c>
      <c r="V511" s="315">
        <v>16.0</v>
      </c>
      <c r="W511" s="229" t="s">
        <v>56</v>
      </c>
      <c r="X511" s="315">
        <v>2.0</v>
      </c>
      <c r="Y511" s="6" t="s">
        <v>641</v>
      </c>
      <c r="Z511" s="6" t="s">
        <v>1126</v>
      </c>
      <c r="AA511" s="323">
        <v>45362.0</v>
      </c>
      <c r="AB511" s="18">
        <v>45393.0</v>
      </c>
      <c r="AC511" s="27" t="s">
        <v>59</v>
      </c>
      <c r="AD511" s="319"/>
      <c r="AE511" s="283"/>
      <c r="AF511" s="27"/>
      <c r="AG511" s="13"/>
      <c r="AH511" s="333"/>
    </row>
    <row r="512" ht="30.0" customHeight="1">
      <c r="A512" s="325">
        <v>784.0</v>
      </c>
      <c r="B512" s="12" t="s">
        <v>863</v>
      </c>
      <c r="C512" s="209"/>
      <c r="D512" s="209"/>
      <c r="E512" s="209"/>
      <c r="F512" s="314">
        <v>45406.0</v>
      </c>
      <c r="G512" s="229" t="s">
        <v>56</v>
      </c>
      <c r="H512" s="229"/>
      <c r="I512" s="229"/>
      <c r="J512" s="229"/>
      <c r="K512" s="410" t="s">
        <v>600</v>
      </c>
      <c r="L512" s="410" t="s">
        <v>600</v>
      </c>
      <c r="M512" s="315">
        <v>6.0</v>
      </c>
      <c r="N512" s="316"/>
      <c r="O512" s="316"/>
      <c r="P512" s="316"/>
      <c r="Q512" s="316"/>
      <c r="R512" s="316"/>
      <c r="S512" s="229" t="s">
        <v>56</v>
      </c>
      <c r="T512" s="229" t="s">
        <v>56</v>
      </c>
      <c r="U512" s="283" t="s">
        <v>2777</v>
      </c>
      <c r="V512" s="315">
        <v>3.0</v>
      </c>
      <c r="W512" s="343" t="s">
        <v>56</v>
      </c>
      <c r="X512" s="315">
        <v>4.0</v>
      </c>
      <c r="Y512" s="6" t="s">
        <v>641</v>
      </c>
      <c r="Z512" s="6" t="s">
        <v>1127</v>
      </c>
      <c r="AA512" s="323">
        <v>45362.0</v>
      </c>
      <c r="AB512" s="18">
        <v>45412.0</v>
      </c>
      <c r="AC512" s="27" t="s">
        <v>59</v>
      </c>
      <c r="AD512" s="319"/>
      <c r="AE512" s="283"/>
      <c r="AF512" s="27"/>
      <c r="AG512" s="13"/>
      <c r="AH512" s="333"/>
    </row>
    <row r="513" ht="30.0" customHeight="1">
      <c r="A513" s="325">
        <v>785.0</v>
      </c>
      <c r="B513" s="12" t="s">
        <v>864</v>
      </c>
      <c r="C513" s="209"/>
      <c r="D513" s="209"/>
      <c r="E513" s="209"/>
      <c r="F513" s="314">
        <v>45404.0</v>
      </c>
      <c r="G513" s="229" t="s">
        <v>699</v>
      </c>
      <c r="H513" s="229"/>
      <c r="I513" s="229"/>
      <c r="J513" s="229"/>
      <c r="K513" s="229"/>
      <c r="L513" s="229"/>
      <c r="M513" s="315">
        <v>2.0</v>
      </c>
      <c r="N513" s="316"/>
      <c r="O513" s="316"/>
      <c r="P513" s="316"/>
      <c r="Q513" s="316"/>
      <c r="R513" s="316"/>
      <c r="S513" s="229" t="s">
        <v>56</v>
      </c>
      <c r="T513" s="229" t="s">
        <v>56</v>
      </c>
      <c r="U513" s="283" t="s">
        <v>2784</v>
      </c>
      <c r="V513" s="315">
        <v>1.0</v>
      </c>
      <c r="W513" s="421" t="s">
        <v>66</v>
      </c>
      <c r="X513" s="315">
        <v>0.0</v>
      </c>
      <c r="Y513" s="6" t="s">
        <v>641</v>
      </c>
      <c r="Z513" s="6" t="s">
        <v>1130</v>
      </c>
      <c r="AA513" s="323">
        <v>45362.0</v>
      </c>
      <c r="AB513" s="18">
        <v>45412.0</v>
      </c>
      <c r="AC513" s="27" t="s">
        <v>59</v>
      </c>
      <c r="AD513" s="319"/>
      <c r="AE513" s="283"/>
      <c r="AF513" s="27"/>
      <c r="AG513" s="13"/>
      <c r="AH513" s="333"/>
    </row>
    <row r="514" ht="30.0" customHeight="1">
      <c r="A514" s="311">
        <v>786.0</v>
      </c>
      <c r="B514" s="12" t="s">
        <v>484</v>
      </c>
      <c r="C514" s="209"/>
      <c r="D514" s="209"/>
      <c r="E514" s="209"/>
      <c r="F514" s="314">
        <v>45379.0</v>
      </c>
      <c r="G514" s="229" t="s">
        <v>56</v>
      </c>
      <c r="H514" s="229"/>
      <c r="I514" s="229"/>
      <c r="J514" s="229"/>
      <c r="K514" s="229"/>
      <c r="L514" s="229"/>
      <c r="M514" s="315"/>
      <c r="N514" s="316"/>
      <c r="O514" s="316"/>
      <c r="P514" s="316"/>
      <c r="Q514" s="316"/>
      <c r="R514" s="316"/>
      <c r="S514" s="229" t="s">
        <v>56</v>
      </c>
      <c r="T514" s="229" t="s">
        <v>56</v>
      </c>
      <c r="U514" s="283"/>
      <c r="V514" s="315"/>
      <c r="W514" s="229" t="s">
        <v>56</v>
      </c>
      <c r="X514" s="315"/>
      <c r="Y514" s="6" t="s">
        <v>641</v>
      </c>
      <c r="Z514" s="6" t="s">
        <v>673</v>
      </c>
      <c r="AA514" s="323">
        <v>45363.0</v>
      </c>
      <c r="AB514" s="18">
        <v>45406.0</v>
      </c>
      <c r="AC514" s="27" t="s">
        <v>59</v>
      </c>
      <c r="AD514" s="319"/>
      <c r="AE514" s="283"/>
      <c r="AF514" s="27"/>
      <c r="AG514" s="13"/>
      <c r="AH514" s="333"/>
    </row>
    <row r="515" ht="30.0" customHeight="1">
      <c r="A515" s="311">
        <v>787.0</v>
      </c>
      <c r="B515" s="12" t="s">
        <v>866</v>
      </c>
      <c r="C515" s="209"/>
      <c r="D515" s="209"/>
      <c r="E515" s="209"/>
      <c r="F515" s="314">
        <v>45378.0</v>
      </c>
      <c r="G515" s="229" t="s">
        <v>28</v>
      </c>
      <c r="H515" s="229"/>
      <c r="I515" s="229"/>
      <c r="J515" s="229"/>
      <c r="K515" s="229"/>
      <c r="L515" s="229"/>
      <c r="M515" s="315"/>
      <c r="N515" s="316"/>
      <c r="O515" s="316"/>
      <c r="P515" s="316"/>
      <c r="Q515" s="316"/>
      <c r="R515" s="316"/>
      <c r="S515" s="229" t="s">
        <v>56</v>
      </c>
      <c r="T515" s="229" t="s">
        <v>56</v>
      </c>
      <c r="U515" s="283"/>
      <c r="V515" s="315"/>
      <c r="W515" s="229" t="s">
        <v>56</v>
      </c>
      <c r="X515" s="315"/>
      <c r="Y515" s="6" t="s">
        <v>641</v>
      </c>
      <c r="Z515" s="6" t="s">
        <v>1133</v>
      </c>
      <c r="AA515" s="323">
        <v>45363.0</v>
      </c>
      <c r="AB515" s="18">
        <v>45399.0</v>
      </c>
      <c r="AC515" s="27" t="s">
        <v>59</v>
      </c>
      <c r="AD515" s="319"/>
      <c r="AE515" s="283"/>
      <c r="AF515" s="27"/>
      <c r="AG515" s="13"/>
      <c r="AH515" s="333"/>
      <c r="AI515" s="320"/>
    </row>
    <row r="516" ht="30.0" customHeight="1">
      <c r="A516" s="311">
        <v>788.0</v>
      </c>
      <c r="B516" s="12" t="s">
        <v>760</v>
      </c>
      <c r="C516" s="209"/>
      <c r="D516" s="209"/>
      <c r="E516" s="209"/>
      <c r="F516" s="314">
        <v>45378.0</v>
      </c>
      <c r="G516" s="229" t="s">
        <v>56</v>
      </c>
      <c r="H516" s="229"/>
      <c r="I516" s="229"/>
      <c r="J516" s="229"/>
      <c r="K516" s="229"/>
      <c r="L516" s="229"/>
      <c r="M516" s="315"/>
      <c r="N516" s="316"/>
      <c r="O516" s="316"/>
      <c r="P516" s="316"/>
      <c r="Q516" s="316"/>
      <c r="R516" s="316"/>
      <c r="S516" s="229" t="s">
        <v>56</v>
      </c>
      <c r="T516" s="229" t="s">
        <v>56</v>
      </c>
      <c r="U516" s="283"/>
      <c r="V516" s="315"/>
      <c r="W516" s="229" t="s">
        <v>56</v>
      </c>
      <c r="X516" s="315"/>
      <c r="Y516" s="6" t="s">
        <v>641</v>
      </c>
      <c r="Z516" s="6" t="s">
        <v>902</v>
      </c>
      <c r="AA516" s="323">
        <v>45366.0</v>
      </c>
      <c r="AB516" s="18">
        <v>45406.0</v>
      </c>
      <c r="AC516" s="27" t="s">
        <v>59</v>
      </c>
      <c r="AD516" s="319"/>
      <c r="AE516" s="283"/>
      <c r="AF516" s="27"/>
      <c r="AG516" s="13"/>
      <c r="AH516" s="333"/>
    </row>
    <row r="517" ht="30.0" customHeight="1">
      <c r="A517" s="311">
        <v>789.0</v>
      </c>
      <c r="B517" s="12" t="s">
        <v>868</v>
      </c>
      <c r="C517" s="209"/>
      <c r="D517" s="209"/>
      <c r="E517" s="209"/>
      <c r="F517" s="314">
        <v>45380.0</v>
      </c>
      <c r="G517" s="229" t="s">
        <v>28</v>
      </c>
      <c r="H517" s="229"/>
      <c r="I517" s="229"/>
      <c r="J517" s="229"/>
      <c r="K517" s="229"/>
      <c r="L517" s="229"/>
      <c r="M517" s="315"/>
      <c r="N517" s="316"/>
      <c r="O517" s="316"/>
      <c r="P517" s="316"/>
      <c r="Q517" s="316"/>
      <c r="R517" s="316"/>
      <c r="S517" s="229" t="s">
        <v>30</v>
      </c>
      <c r="T517" s="229" t="s">
        <v>30</v>
      </c>
      <c r="U517" s="283"/>
      <c r="V517" s="315"/>
      <c r="W517" s="229" t="s">
        <v>28</v>
      </c>
      <c r="X517" s="315"/>
      <c r="Y517" s="6" t="s">
        <v>641</v>
      </c>
      <c r="Z517" s="6" t="s">
        <v>1137</v>
      </c>
      <c r="AA517" s="323">
        <v>45366.0</v>
      </c>
      <c r="AB517" s="18">
        <v>45379.0</v>
      </c>
      <c r="AC517" s="27" t="s">
        <v>59</v>
      </c>
      <c r="AD517" s="319"/>
      <c r="AE517" s="283"/>
      <c r="AF517" s="27"/>
      <c r="AG517" s="13"/>
      <c r="AH517" s="333"/>
    </row>
    <row r="518" ht="30.0" customHeight="1">
      <c r="A518" s="325">
        <v>790.0</v>
      </c>
      <c r="B518" s="12" t="s">
        <v>353</v>
      </c>
      <c r="C518" s="209"/>
      <c r="D518" s="209"/>
      <c r="E518" s="209"/>
      <c r="F518" s="314">
        <v>45405.0</v>
      </c>
      <c r="G518" s="421" t="s">
        <v>66</v>
      </c>
      <c r="H518" s="421"/>
      <c r="I518" s="421"/>
      <c r="J518" s="421"/>
      <c r="K518" s="421"/>
      <c r="L518" s="421"/>
      <c r="M518" s="315">
        <v>0.0</v>
      </c>
      <c r="N518" s="316"/>
      <c r="O518" s="316"/>
      <c r="P518" s="316"/>
      <c r="Q518" s="316"/>
      <c r="R518" s="316"/>
      <c r="S518" s="229" t="s">
        <v>56</v>
      </c>
      <c r="T518" s="229" t="s">
        <v>56</v>
      </c>
      <c r="U518" s="283" t="s">
        <v>2767</v>
      </c>
      <c r="V518" s="315">
        <v>1.0</v>
      </c>
      <c r="W518" s="229" t="s">
        <v>56</v>
      </c>
      <c r="X518" s="315">
        <v>1.0</v>
      </c>
      <c r="Y518" s="6" t="s">
        <v>641</v>
      </c>
      <c r="Z518" s="6" t="s">
        <v>1139</v>
      </c>
      <c r="AA518" s="323">
        <v>45366.0</v>
      </c>
      <c r="AB518" s="18">
        <v>45412.0</v>
      </c>
      <c r="AC518" s="27" t="s">
        <v>59</v>
      </c>
      <c r="AD518" s="319"/>
      <c r="AE518" s="283"/>
      <c r="AF518" s="27"/>
      <c r="AG518" s="13"/>
      <c r="AH518" s="333"/>
      <c r="AI518" s="320"/>
    </row>
    <row r="519" ht="30.0" customHeight="1">
      <c r="A519" s="311">
        <v>791.0</v>
      </c>
      <c r="B519" s="12" t="s">
        <v>870</v>
      </c>
      <c r="C519" s="209"/>
      <c r="D519" s="209"/>
      <c r="E519" s="209"/>
      <c r="F519" s="314">
        <v>45380.0</v>
      </c>
      <c r="G519" s="229" t="s">
        <v>28</v>
      </c>
      <c r="H519" s="229"/>
      <c r="I519" s="229"/>
      <c r="J519" s="229"/>
      <c r="K519" s="229"/>
      <c r="L519" s="229"/>
      <c r="M519" s="315"/>
      <c r="N519" s="316"/>
      <c r="O519" s="316"/>
      <c r="P519" s="316"/>
      <c r="Q519" s="316"/>
      <c r="R519" s="316"/>
      <c r="S519" s="229" t="s">
        <v>56</v>
      </c>
      <c r="T519" s="229" t="s">
        <v>56</v>
      </c>
      <c r="U519" s="283"/>
      <c r="V519" s="315"/>
      <c r="W519" s="229" t="s">
        <v>56</v>
      </c>
      <c r="X519" s="315"/>
      <c r="Y519" s="6" t="s">
        <v>641</v>
      </c>
      <c r="Z519" s="6" t="s">
        <v>1142</v>
      </c>
      <c r="AA519" s="323">
        <v>45366.0</v>
      </c>
      <c r="AB519" s="18">
        <v>45408.0</v>
      </c>
      <c r="AC519" s="27" t="s">
        <v>59</v>
      </c>
      <c r="AD519" s="319"/>
      <c r="AE519" s="283"/>
      <c r="AF519" s="27"/>
      <c r="AG519" s="13"/>
      <c r="AH519" s="333"/>
      <c r="AI519" s="320"/>
    </row>
    <row r="520" ht="30.0" customHeight="1">
      <c r="A520" s="311">
        <v>792.0</v>
      </c>
      <c r="B520" s="12" t="s">
        <v>793</v>
      </c>
      <c r="C520" s="209"/>
      <c r="D520" s="209"/>
      <c r="E520" s="209"/>
      <c r="F520" s="314">
        <v>45391.0</v>
      </c>
      <c r="G520" s="229" t="s">
        <v>56</v>
      </c>
      <c r="H520" s="229"/>
      <c r="I520" s="229"/>
      <c r="J520" s="229"/>
      <c r="K520" s="229"/>
      <c r="L520" s="229"/>
      <c r="M520" s="315"/>
      <c r="N520" s="316"/>
      <c r="O520" s="316"/>
      <c r="P520" s="316"/>
      <c r="Q520" s="316"/>
      <c r="R520" s="316"/>
      <c r="S520" s="229" t="s">
        <v>56</v>
      </c>
      <c r="T520" s="229" t="s">
        <v>56</v>
      </c>
      <c r="U520" s="283"/>
      <c r="V520" s="315"/>
      <c r="W520" s="229" t="s">
        <v>56</v>
      </c>
      <c r="X520" s="315"/>
      <c r="Y520" s="6" t="s">
        <v>641</v>
      </c>
      <c r="Z520" s="6" t="s">
        <v>948</v>
      </c>
      <c r="AA520" s="323">
        <v>45369.0</v>
      </c>
      <c r="AB520" s="18">
        <v>45657.0</v>
      </c>
      <c r="AC520" s="27" t="s">
        <v>79</v>
      </c>
      <c r="AD520" s="319"/>
      <c r="AE520" s="283"/>
      <c r="AF520" s="27"/>
      <c r="AG520" s="13"/>
      <c r="AH520" s="333"/>
    </row>
    <row r="521" ht="30.0" customHeight="1">
      <c r="A521" s="325">
        <v>793.0</v>
      </c>
      <c r="B521" s="12" t="s">
        <v>871</v>
      </c>
      <c r="C521" s="209"/>
      <c r="D521" s="209"/>
      <c r="E521" s="209"/>
      <c r="F521" s="335">
        <v>45412.0</v>
      </c>
      <c r="G521" s="229" t="s">
        <v>56</v>
      </c>
      <c r="H521" s="229"/>
      <c r="I521" s="229"/>
      <c r="J521" s="229"/>
      <c r="K521" s="410" t="s">
        <v>872</v>
      </c>
      <c r="L521" s="410" t="s">
        <v>600</v>
      </c>
      <c r="M521" s="315">
        <v>23.0</v>
      </c>
      <c r="N521" s="316"/>
      <c r="O521" s="316"/>
      <c r="P521" s="316"/>
      <c r="Q521" s="316"/>
      <c r="R521" s="316"/>
      <c r="S521" s="229" t="s">
        <v>56</v>
      </c>
      <c r="T521" s="229" t="s">
        <v>56</v>
      </c>
      <c r="U521" s="283" t="s">
        <v>2969</v>
      </c>
      <c r="V521" s="315">
        <f>1+2+1+1+2+1+4+2+2+2</f>
        <v>18</v>
      </c>
      <c r="W521" s="229" t="s">
        <v>56</v>
      </c>
      <c r="X521" s="315">
        <v>7.0</v>
      </c>
      <c r="Y521" s="6" t="s">
        <v>641</v>
      </c>
      <c r="Z521" s="6" t="s">
        <v>1146</v>
      </c>
      <c r="AA521" s="323">
        <v>45369.0</v>
      </c>
      <c r="AB521" s="18">
        <v>45413.0</v>
      </c>
      <c r="AC521" s="27" t="s">
        <v>59</v>
      </c>
      <c r="AD521" s="319"/>
      <c r="AE521" s="283"/>
      <c r="AF521" s="27"/>
      <c r="AG521" s="13"/>
      <c r="AH521" s="333"/>
    </row>
    <row r="522" ht="30.0" customHeight="1">
      <c r="A522" s="325">
        <v>794.0</v>
      </c>
      <c r="B522" s="12" t="s">
        <v>873</v>
      </c>
      <c r="C522" s="209"/>
      <c r="D522" s="209"/>
      <c r="E522" s="209"/>
      <c r="F522" s="314">
        <v>45404.0</v>
      </c>
      <c r="G522" s="229" t="s">
        <v>699</v>
      </c>
      <c r="H522" s="229"/>
      <c r="I522" s="229"/>
      <c r="J522" s="229"/>
      <c r="K522" s="229"/>
      <c r="L522" s="229"/>
      <c r="M522" s="315">
        <v>7.0</v>
      </c>
      <c r="N522" s="316"/>
      <c r="O522" s="316"/>
      <c r="P522" s="316"/>
      <c r="Q522" s="316"/>
      <c r="R522" s="316"/>
      <c r="S522" s="229" t="s">
        <v>56</v>
      </c>
      <c r="T522" s="229" t="s">
        <v>56</v>
      </c>
      <c r="U522" s="283" t="s">
        <v>2777</v>
      </c>
      <c r="V522" s="315">
        <v>5.0</v>
      </c>
      <c r="W522" s="229" t="s">
        <v>86</v>
      </c>
      <c r="X522" s="315">
        <v>1.0</v>
      </c>
      <c r="Y522" s="6" t="s">
        <v>641</v>
      </c>
      <c r="Z522" s="6" t="s">
        <v>675</v>
      </c>
      <c r="AA522" s="323">
        <v>45371.0</v>
      </c>
      <c r="AB522" s="18">
        <v>45406.0</v>
      </c>
      <c r="AC522" s="27" t="s">
        <v>59</v>
      </c>
      <c r="AD522" s="319"/>
      <c r="AE522" s="283"/>
      <c r="AF522" s="27"/>
      <c r="AG522" s="13"/>
      <c r="AH522" s="333"/>
      <c r="AI522" s="320"/>
    </row>
    <row r="523" ht="30.0" customHeight="1">
      <c r="A523" s="325">
        <v>795.0</v>
      </c>
      <c r="B523" s="12" t="s">
        <v>874</v>
      </c>
      <c r="C523" s="209"/>
      <c r="D523" s="209"/>
      <c r="E523" s="209"/>
      <c r="F523" s="314">
        <v>45405.0</v>
      </c>
      <c r="G523" s="421" t="s">
        <v>66</v>
      </c>
      <c r="H523" s="421"/>
      <c r="I523" s="421"/>
      <c r="J523" s="421"/>
      <c r="K523" s="421"/>
      <c r="L523" s="421"/>
      <c r="M523" s="315">
        <v>0.0</v>
      </c>
      <c r="N523" s="316"/>
      <c r="O523" s="316"/>
      <c r="P523" s="316"/>
      <c r="Q523" s="316"/>
      <c r="R523" s="316"/>
      <c r="S523" s="229" t="s">
        <v>56</v>
      </c>
      <c r="T523" s="229" t="s">
        <v>56</v>
      </c>
      <c r="U523" s="283" t="s">
        <v>2767</v>
      </c>
      <c r="V523" s="315">
        <v>1.0</v>
      </c>
      <c r="W523" s="343" t="s">
        <v>56</v>
      </c>
      <c r="X523" s="315">
        <v>1.0</v>
      </c>
      <c r="Y523" s="6" t="s">
        <v>641</v>
      </c>
      <c r="Z523" s="6" t="s">
        <v>1149</v>
      </c>
      <c r="AA523" s="323">
        <v>45371.0</v>
      </c>
      <c r="AB523" s="18">
        <v>45412.0</v>
      </c>
      <c r="AC523" s="27" t="s">
        <v>59</v>
      </c>
      <c r="AD523" s="319"/>
      <c r="AE523" s="283"/>
      <c r="AF523" s="27"/>
      <c r="AG523" s="13"/>
      <c r="AH523" s="333"/>
    </row>
    <row r="524" ht="30.0" customHeight="1">
      <c r="A524" s="311">
        <v>796.0</v>
      </c>
      <c r="B524" s="12" t="s">
        <v>877</v>
      </c>
      <c r="C524" s="209"/>
      <c r="D524" s="209"/>
      <c r="E524" s="209"/>
      <c r="F524" s="314">
        <v>45407.0</v>
      </c>
      <c r="G524" s="229" t="s">
        <v>56</v>
      </c>
      <c r="H524" s="229"/>
      <c r="I524" s="229"/>
      <c r="J524" s="229"/>
      <c r="K524" s="410" t="s">
        <v>600</v>
      </c>
      <c r="L524" s="410" t="s">
        <v>600</v>
      </c>
      <c r="M524" s="315">
        <v>16.0</v>
      </c>
      <c r="N524" s="316"/>
      <c r="O524" s="316"/>
      <c r="P524" s="316"/>
      <c r="Q524" s="316"/>
      <c r="R524" s="316"/>
      <c r="S524" s="229" t="s">
        <v>56</v>
      </c>
      <c r="T524" s="229" t="s">
        <v>56</v>
      </c>
      <c r="U524" s="283" t="s">
        <v>2767</v>
      </c>
      <c r="V524" s="315">
        <v>13.0</v>
      </c>
      <c r="W524" s="343" t="s">
        <v>56</v>
      </c>
      <c r="X524" s="315">
        <v>5.0</v>
      </c>
      <c r="Y524" s="6" t="s">
        <v>641</v>
      </c>
      <c r="Z524" s="6" t="s">
        <v>1151</v>
      </c>
      <c r="AA524" s="323">
        <v>45374.0</v>
      </c>
      <c r="AB524" s="18">
        <v>45412.0</v>
      </c>
      <c r="AC524" s="27" t="s">
        <v>59</v>
      </c>
      <c r="AD524" s="319"/>
      <c r="AE524" s="283"/>
      <c r="AF524" s="27"/>
      <c r="AG524" s="13"/>
      <c r="AH524" s="333"/>
      <c r="AI524" s="320"/>
    </row>
    <row r="525" ht="30.0" customHeight="1">
      <c r="A525" s="325">
        <v>797.0</v>
      </c>
      <c r="B525" s="12" t="s">
        <v>879</v>
      </c>
      <c r="C525" s="209"/>
      <c r="D525" s="209"/>
      <c r="E525" s="209"/>
      <c r="F525" s="314">
        <v>45411.0</v>
      </c>
      <c r="G525" s="229" t="s">
        <v>56</v>
      </c>
      <c r="H525" s="229"/>
      <c r="I525" s="229"/>
      <c r="J525" s="229"/>
      <c r="K525" s="410" t="s">
        <v>600</v>
      </c>
      <c r="L525" s="410" t="s">
        <v>600</v>
      </c>
      <c r="M525" s="315">
        <v>18.0</v>
      </c>
      <c r="N525" s="316"/>
      <c r="O525" s="316"/>
      <c r="P525" s="316"/>
      <c r="Q525" s="316"/>
      <c r="R525" s="316"/>
      <c r="S525" s="229" t="s">
        <v>56</v>
      </c>
      <c r="T525" s="229" t="s">
        <v>56</v>
      </c>
      <c r="U525" s="283" t="s">
        <v>2767</v>
      </c>
      <c r="V525" s="315">
        <v>23.0</v>
      </c>
      <c r="W525" s="229" t="s">
        <v>56</v>
      </c>
      <c r="X525" s="315">
        <v>8.0</v>
      </c>
      <c r="Y525" s="6" t="s">
        <v>641</v>
      </c>
      <c r="Z525" s="6" t="s">
        <v>1153</v>
      </c>
      <c r="AA525" s="323">
        <v>45374.0</v>
      </c>
      <c r="AB525" s="18">
        <v>45412.0</v>
      </c>
      <c r="AC525" s="27" t="s">
        <v>59</v>
      </c>
      <c r="AD525" s="319"/>
      <c r="AE525" s="283"/>
      <c r="AF525" s="27"/>
      <c r="AG525" s="13"/>
      <c r="AH525" s="333"/>
      <c r="AI525" s="320"/>
    </row>
    <row r="526" ht="30.0" customHeight="1">
      <c r="A526" s="325">
        <v>798.0</v>
      </c>
      <c r="B526" s="12" t="s">
        <v>880</v>
      </c>
      <c r="C526" s="209"/>
      <c r="D526" s="209"/>
      <c r="E526" s="209"/>
      <c r="F526" s="381">
        <v>45414.0</v>
      </c>
      <c r="G526" s="229" t="s">
        <v>56</v>
      </c>
      <c r="H526" s="229"/>
      <c r="I526" s="229"/>
      <c r="J526" s="229"/>
      <c r="K526" s="410" t="s">
        <v>600</v>
      </c>
      <c r="L526" s="410" t="s">
        <v>600</v>
      </c>
      <c r="M526" s="315">
        <v>12.0</v>
      </c>
      <c r="N526" s="316"/>
      <c r="O526" s="316"/>
      <c r="P526" s="316"/>
      <c r="Q526" s="316"/>
      <c r="R526" s="316"/>
      <c r="S526" s="229" t="s">
        <v>56</v>
      </c>
      <c r="T526" s="229" t="s">
        <v>56</v>
      </c>
      <c r="U526" s="283" t="s">
        <v>2767</v>
      </c>
      <c r="V526" s="315">
        <v>14.0</v>
      </c>
      <c r="W526" s="229" t="s">
        <v>56</v>
      </c>
      <c r="X526" s="315">
        <v>2.0</v>
      </c>
      <c r="Y526" s="6" t="s">
        <v>641</v>
      </c>
      <c r="Z526" s="416" t="s">
        <v>1157</v>
      </c>
      <c r="AA526" s="323">
        <v>45378.0</v>
      </c>
      <c r="AB526" s="18">
        <v>45420.0</v>
      </c>
      <c r="AC526" s="27" t="s">
        <v>59</v>
      </c>
      <c r="AD526" s="319"/>
      <c r="AE526" s="283"/>
      <c r="AF526" s="27"/>
      <c r="AG526" s="13"/>
      <c r="AH526" s="333"/>
    </row>
    <row r="527" ht="30.0" customHeight="1">
      <c r="A527" s="311">
        <v>799.0</v>
      </c>
      <c r="B527" s="12" t="s">
        <v>823</v>
      </c>
      <c r="C527" s="209"/>
      <c r="D527" s="209"/>
      <c r="E527" s="209"/>
      <c r="F527" s="314">
        <v>45397.0</v>
      </c>
      <c r="G527" s="229" t="s">
        <v>56</v>
      </c>
      <c r="H527" s="229"/>
      <c r="I527" s="229"/>
      <c r="J527" s="229"/>
      <c r="K527" s="229"/>
      <c r="L527" s="229"/>
      <c r="M527" s="315">
        <v>3.0</v>
      </c>
      <c r="N527" s="316"/>
      <c r="O527" s="316"/>
      <c r="P527" s="316"/>
      <c r="Q527" s="316"/>
      <c r="R527" s="316"/>
      <c r="S527" s="229" t="s">
        <v>56</v>
      </c>
      <c r="T527" s="229" t="s">
        <v>56</v>
      </c>
      <c r="U527" s="283" t="s">
        <v>2767</v>
      </c>
      <c r="V527" s="315">
        <v>1.0</v>
      </c>
      <c r="W527" s="421" t="s">
        <v>86</v>
      </c>
      <c r="X527" s="315">
        <v>0.0</v>
      </c>
      <c r="Y527" s="6" t="s">
        <v>641</v>
      </c>
      <c r="Z527" s="6" t="s">
        <v>1040</v>
      </c>
      <c r="AA527" s="323">
        <v>45380.0</v>
      </c>
      <c r="AB527" s="18">
        <v>45394.0</v>
      </c>
      <c r="AC527" s="27" t="s">
        <v>59</v>
      </c>
      <c r="AD527" s="319"/>
      <c r="AE527" s="283"/>
      <c r="AF527" s="27"/>
      <c r="AG527" s="13"/>
      <c r="AH527" s="333"/>
      <c r="AI527" s="320"/>
    </row>
    <row r="528" ht="30.0" customHeight="1">
      <c r="A528" s="325">
        <v>800.0</v>
      </c>
      <c r="B528" s="12" t="s">
        <v>881</v>
      </c>
      <c r="C528" s="209"/>
      <c r="D528" s="209"/>
      <c r="E528" s="209"/>
      <c r="F528" s="381">
        <v>45414.0</v>
      </c>
      <c r="G528" s="229" t="s">
        <v>56</v>
      </c>
      <c r="H528" s="229"/>
      <c r="I528" s="229"/>
      <c r="J528" s="229"/>
      <c r="K528" s="410" t="s">
        <v>600</v>
      </c>
      <c r="L528" s="410" t="s">
        <v>600</v>
      </c>
      <c r="M528" s="315">
        <v>11.0</v>
      </c>
      <c r="N528" s="316"/>
      <c r="O528" s="316"/>
      <c r="P528" s="316"/>
      <c r="Q528" s="316"/>
      <c r="R528" s="316"/>
      <c r="S528" s="229" t="s">
        <v>56</v>
      </c>
      <c r="T528" s="229" t="s">
        <v>56</v>
      </c>
      <c r="U528" s="283" t="s">
        <v>2767</v>
      </c>
      <c r="V528" s="315">
        <v>14.0</v>
      </c>
      <c r="W528" s="229" t="s">
        <v>56</v>
      </c>
      <c r="X528" s="315">
        <v>4.0</v>
      </c>
      <c r="Y528" s="6" t="s">
        <v>641</v>
      </c>
      <c r="Z528" s="416" t="s">
        <v>1162</v>
      </c>
      <c r="AA528" s="323">
        <v>45384.0</v>
      </c>
      <c r="AB528" s="18">
        <v>45420.0</v>
      </c>
      <c r="AC528" s="27" t="s">
        <v>59</v>
      </c>
      <c r="AD528" s="319"/>
      <c r="AE528" s="283"/>
      <c r="AF528" s="27"/>
      <c r="AG528" s="13"/>
      <c r="AH528" s="333"/>
    </row>
    <row r="529" ht="30.0" customHeight="1">
      <c r="A529" s="325">
        <v>801.0</v>
      </c>
      <c r="B529" s="12" t="s">
        <v>883</v>
      </c>
      <c r="C529" s="209"/>
      <c r="D529" s="209"/>
      <c r="E529" s="209"/>
      <c r="F529" s="316">
        <v>45460.0</v>
      </c>
      <c r="G529" s="229" t="s">
        <v>56</v>
      </c>
      <c r="H529" s="229"/>
      <c r="I529" s="229"/>
      <c r="J529" s="229"/>
      <c r="K529" s="410" t="s">
        <v>600</v>
      </c>
      <c r="L529" s="411" t="s">
        <v>600</v>
      </c>
      <c r="M529" s="315">
        <v>9.0</v>
      </c>
      <c r="N529" s="316"/>
      <c r="O529" s="316"/>
      <c r="P529" s="316"/>
      <c r="Q529" s="316"/>
      <c r="R529" s="316"/>
      <c r="S529" s="229" t="s">
        <v>56</v>
      </c>
      <c r="T529" s="229" t="s">
        <v>56</v>
      </c>
      <c r="U529" s="283" t="s">
        <v>2767</v>
      </c>
      <c r="V529" s="315">
        <v>11.0</v>
      </c>
      <c r="W529" s="229" t="s">
        <v>56</v>
      </c>
      <c r="X529" s="315">
        <v>2.0</v>
      </c>
      <c r="Y529" s="6" t="s">
        <v>641</v>
      </c>
      <c r="Z529" s="349" t="s">
        <v>1164</v>
      </c>
      <c r="AA529" s="323">
        <v>45386.0</v>
      </c>
      <c r="AB529" s="18">
        <v>45421.0</v>
      </c>
      <c r="AC529" s="27" t="s">
        <v>59</v>
      </c>
      <c r="AD529" s="319"/>
      <c r="AE529" s="283"/>
      <c r="AF529" s="27"/>
      <c r="AG529" s="13"/>
      <c r="AH529" s="333"/>
      <c r="AI529" s="320"/>
    </row>
    <row r="530" ht="30.0" customHeight="1">
      <c r="A530" s="325">
        <v>802.0</v>
      </c>
      <c r="B530" s="12" t="s">
        <v>885</v>
      </c>
      <c r="C530" s="209"/>
      <c r="D530" s="209"/>
      <c r="E530" s="209"/>
      <c r="F530" s="316">
        <v>45426.0</v>
      </c>
      <c r="G530" s="229" t="s">
        <v>56</v>
      </c>
      <c r="H530" s="229"/>
      <c r="I530" s="229"/>
      <c r="J530" s="229"/>
      <c r="K530" s="410" t="s">
        <v>600</v>
      </c>
      <c r="L530" s="410" t="s">
        <v>600</v>
      </c>
      <c r="M530" s="315">
        <v>21.0</v>
      </c>
      <c r="N530" s="316"/>
      <c r="O530" s="316"/>
      <c r="P530" s="316"/>
      <c r="Q530" s="316"/>
      <c r="R530" s="316"/>
      <c r="S530" s="229" t="s">
        <v>56</v>
      </c>
      <c r="T530" s="229" t="s">
        <v>56</v>
      </c>
      <c r="U530" s="283" t="s">
        <v>2777</v>
      </c>
      <c r="V530" s="315">
        <v>23.0</v>
      </c>
      <c r="W530" s="229" t="s">
        <v>56</v>
      </c>
      <c r="X530" s="315">
        <v>4.0</v>
      </c>
      <c r="Y530" s="6" t="s">
        <v>641</v>
      </c>
      <c r="Z530" s="349" t="s">
        <v>1167</v>
      </c>
      <c r="AA530" s="323">
        <v>45388.0</v>
      </c>
      <c r="AB530" s="18">
        <v>45422.0</v>
      </c>
      <c r="AC530" s="27" t="s">
        <v>79</v>
      </c>
      <c r="AD530" s="319"/>
      <c r="AE530" s="283"/>
      <c r="AF530" s="27"/>
      <c r="AG530" s="13"/>
      <c r="AH530" s="333"/>
      <c r="AI530" s="320"/>
    </row>
    <row r="531" ht="30.0" customHeight="1">
      <c r="A531" s="311">
        <v>803.0</v>
      </c>
      <c r="B531" s="12" t="s">
        <v>484</v>
      </c>
      <c r="C531" s="209"/>
      <c r="D531" s="209"/>
      <c r="E531" s="209"/>
      <c r="F531" s="314">
        <v>45418.0</v>
      </c>
      <c r="G531" s="229" t="s">
        <v>56</v>
      </c>
      <c r="H531" s="229"/>
      <c r="I531" s="229"/>
      <c r="J531" s="229"/>
      <c r="K531" s="410" t="s">
        <v>600</v>
      </c>
      <c r="L531" s="410" t="s">
        <v>600</v>
      </c>
      <c r="M531" s="315">
        <v>3.0</v>
      </c>
      <c r="N531" s="316"/>
      <c r="O531" s="316"/>
      <c r="P531" s="316"/>
      <c r="Q531" s="316"/>
      <c r="R531" s="316"/>
      <c r="S531" s="229" t="s">
        <v>56</v>
      </c>
      <c r="T531" s="229" t="s">
        <v>56</v>
      </c>
      <c r="U531" s="283" t="s">
        <v>2784</v>
      </c>
      <c r="V531" s="315">
        <v>4.0</v>
      </c>
      <c r="W531" s="229" t="s">
        <v>56</v>
      </c>
      <c r="X531" s="315">
        <v>1.0</v>
      </c>
      <c r="Y531" s="6" t="s">
        <v>641</v>
      </c>
      <c r="Z531" s="349" t="s">
        <v>673</v>
      </c>
      <c r="AA531" s="323">
        <v>45392.0</v>
      </c>
      <c r="AB531" s="18">
        <v>45419.0</v>
      </c>
      <c r="AC531" s="27" t="s">
        <v>59</v>
      </c>
      <c r="AD531" s="283"/>
      <c r="AE531" s="323"/>
      <c r="AF531" s="13"/>
      <c r="AG531" s="333"/>
      <c r="AH531" s="424"/>
      <c r="AI531" s="320"/>
    </row>
    <row r="532" ht="30.0" customHeight="1">
      <c r="A532" s="325">
        <v>804.0</v>
      </c>
      <c r="B532" s="12" t="s">
        <v>194</v>
      </c>
      <c r="C532" s="209"/>
      <c r="D532" s="209"/>
      <c r="E532" s="209"/>
      <c r="F532" s="381">
        <v>45425.0</v>
      </c>
      <c r="G532" s="229" t="s">
        <v>56</v>
      </c>
      <c r="H532" s="229"/>
      <c r="I532" s="229"/>
      <c r="J532" s="229"/>
      <c r="K532" s="410" t="s">
        <v>600</v>
      </c>
      <c r="L532" s="410" t="s">
        <v>600</v>
      </c>
      <c r="M532" s="315">
        <v>4.0</v>
      </c>
      <c r="N532" s="316"/>
      <c r="O532" s="316"/>
      <c r="P532" s="316"/>
      <c r="Q532" s="316"/>
      <c r="R532" s="316"/>
      <c r="S532" s="229" t="s">
        <v>56</v>
      </c>
      <c r="T532" s="229" t="s">
        <v>56</v>
      </c>
      <c r="U532" s="283" t="s">
        <v>2767</v>
      </c>
      <c r="V532" s="315">
        <v>8.0</v>
      </c>
      <c r="W532" s="229" t="s">
        <v>56</v>
      </c>
      <c r="X532" s="315">
        <v>4.0</v>
      </c>
      <c r="Y532" s="6" t="s">
        <v>641</v>
      </c>
      <c r="Z532" s="359" t="s">
        <v>1169</v>
      </c>
      <c r="AA532" s="323">
        <v>45392.0</v>
      </c>
      <c r="AB532" s="18">
        <v>45427.0</v>
      </c>
      <c r="AC532" s="13" t="s">
        <v>32</v>
      </c>
      <c r="AD532" s="319"/>
      <c r="AE532" s="283"/>
      <c r="AF532" s="27"/>
      <c r="AG532" s="13"/>
      <c r="AH532" s="333"/>
    </row>
    <row r="533" ht="30.0" customHeight="1">
      <c r="A533" s="325">
        <v>805.0</v>
      </c>
      <c r="B533" s="12" t="s">
        <v>886</v>
      </c>
      <c r="C533" s="209"/>
      <c r="D533" s="209"/>
      <c r="E533" s="209"/>
      <c r="F533" s="381">
        <v>45481.0</v>
      </c>
      <c r="G533" s="229" t="s">
        <v>56</v>
      </c>
      <c r="H533" s="229"/>
      <c r="I533" s="229"/>
      <c r="J533" s="229"/>
      <c r="K533" s="410" t="s">
        <v>600</v>
      </c>
      <c r="L533" s="411" t="s">
        <v>600</v>
      </c>
      <c r="M533" s="315">
        <v>27.0</v>
      </c>
      <c r="N533" s="316"/>
      <c r="O533" s="316"/>
      <c r="P533" s="316"/>
      <c r="Q533" s="316"/>
      <c r="R533" s="316"/>
      <c r="S533" s="229" t="s">
        <v>56</v>
      </c>
      <c r="T533" s="229" t="s">
        <v>56</v>
      </c>
      <c r="U533" s="283" t="s">
        <v>2767</v>
      </c>
      <c r="V533" s="425">
        <v>33.0</v>
      </c>
      <c r="W533" s="229" t="s">
        <v>56</v>
      </c>
      <c r="X533" s="315">
        <v>8.0</v>
      </c>
      <c r="Y533" s="6" t="s">
        <v>641</v>
      </c>
      <c r="Z533" s="359" t="s">
        <v>1172</v>
      </c>
      <c r="AA533" s="323">
        <v>45392.0</v>
      </c>
      <c r="AB533" s="18">
        <v>45427.0</v>
      </c>
      <c r="AC533" s="13" t="s">
        <v>79</v>
      </c>
      <c r="AD533" s="319"/>
      <c r="AE533" s="283"/>
      <c r="AF533" s="27"/>
      <c r="AG533" s="13"/>
      <c r="AH533" s="333"/>
      <c r="AI533" s="320"/>
    </row>
    <row r="534" ht="30.0" customHeight="1">
      <c r="A534" s="244">
        <v>806.0</v>
      </c>
      <c r="B534" s="12" t="s">
        <v>808</v>
      </c>
      <c r="C534" s="209"/>
      <c r="D534" s="209"/>
      <c r="E534" s="209"/>
      <c r="F534" s="314">
        <v>45401.0</v>
      </c>
      <c r="G534" s="229" t="s">
        <v>66</v>
      </c>
      <c r="H534" s="229"/>
      <c r="I534" s="229"/>
      <c r="J534" s="229"/>
      <c r="K534" s="229"/>
      <c r="L534" s="229"/>
      <c r="M534" s="315">
        <v>0.0</v>
      </c>
      <c r="N534" s="316"/>
      <c r="O534" s="316"/>
      <c r="P534" s="316"/>
      <c r="Q534" s="316"/>
      <c r="R534" s="316"/>
      <c r="S534" s="229" t="s">
        <v>86</v>
      </c>
      <c r="T534" s="229" t="s">
        <v>56</v>
      </c>
      <c r="U534" s="283" t="s">
        <v>2784</v>
      </c>
      <c r="V534" s="315">
        <v>0.0</v>
      </c>
      <c r="W534" s="229" t="s">
        <v>86</v>
      </c>
      <c r="X534" s="315">
        <v>0.0</v>
      </c>
      <c r="Y534" s="6" t="s">
        <v>641</v>
      </c>
      <c r="Z534" s="146" t="s">
        <v>975</v>
      </c>
      <c r="AA534" s="323">
        <v>45392.0</v>
      </c>
      <c r="AB534" s="18">
        <v>45413.0</v>
      </c>
      <c r="AC534" s="13" t="s">
        <v>59</v>
      </c>
      <c r="AD534" s="319"/>
      <c r="AE534" s="283"/>
      <c r="AF534" s="27"/>
      <c r="AG534" s="13"/>
      <c r="AH534" s="333"/>
      <c r="AI534" s="320"/>
    </row>
    <row r="535" ht="30.0" customHeight="1">
      <c r="A535" s="325">
        <v>807.0</v>
      </c>
      <c r="B535" s="12" t="s">
        <v>364</v>
      </c>
      <c r="C535" s="209"/>
      <c r="D535" s="209"/>
      <c r="E535" s="209"/>
      <c r="F535" s="316">
        <v>45413.0</v>
      </c>
      <c r="G535" s="229" t="s">
        <v>56</v>
      </c>
      <c r="H535" s="229"/>
      <c r="I535" s="229"/>
      <c r="J535" s="229"/>
      <c r="K535" s="410" t="s">
        <v>600</v>
      </c>
      <c r="L535" s="410" t="s">
        <v>600</v>
      </c>
      <c r="M535" s="315">
        <v>2.0</v>
      </c>
      <c r="N535" s="316"/>
      <c r="O535" s="316"/>
      <c r="P535" s="316"/>
      <c r="Q535" s="316"/>
      <c r="R535" s="316"/>
      <c r="S535" s="229" t="s">
        <v>56</v>
      </c>
      <c r="T535" s="229" t="s">
        <v>56</v>
      </c>
      <c r="U535" s="283" t="s">
        <v>2778</v>
      </c>
      <c r="V535" s="315">
        <v>2.0</v>
      </c>
      <c r="W535" s="229" t="s">
        <v>86</v>
      </c>
      <c r="X535" s="315">
        <v>0.0</v>
      </c>
      <c r="Y535" s="6" t="s">
        <v>641</v>
      </c>
      <c r="Z535" s="349" t="s">
        <v>1174</v>
      </c>
      <c r="AA535" s="323"/>
      <c r="AB535" s="18"/>
      <c r="AC535" s="27" t="s">
        <v>59</v>
      </c>
      <c r="AD535" s="319"/>
      <c r="AE535" s="283"/>
      <c r="AF535" s="27"/>
      <c r="AG535" s="13"/>
      <c r="AH535" s="333"/>
      <c r="AI535" s="320"/>
    </row>
    <row r="536" ht="30.0" customHeight="1">
      <c r="A536" s="325">
        <v>808.0</v>
      </c>
      <c r="B536" s="317" t="s">
        <v>761</v>
      </c>
      <c r="C536" s="209"/>
      <c r="D536" s="209"/>
      <c r="E536" s="209"/>
      <c r="F536" s="316">
        <v>45413.0</v>
      </c>
      <c r="G536" s="229" t="s">
        <v>56</v>
      </c>
      <c r="H536" s="229"/>
      <c r="I536" s="229"/>
      <c r="J536" s="229"/>
      <c r="K536" s="410" t="s">
        <v>600</v>
      </c>
      <c r="L536" s="410" t="s">
        <v>600</v>
      </c>
      <c r="M536" s="315">
        <v>2.0</v>
      </c>
      <c r="N536" s="316"/>
      <c r="O536" s="316"/>
      <c r="P536" s="316"/>
      <c r="Q536" s="316"/>
      <c r="R536" s="316"/>
      <c r="S536" s="229" t="s">
        <v>56</v>
      </c>
      <c r="T536" s="229" t="s">
        <v>30</v>
      </c>
      <c r="U536" s="283" t="s">
        <v>2778</v>
      </c>
      <c r="V536" s="315">
        <v>2.0</v>
      </c>
      <c r="W536" s="229" t="s">
        <v>86</v>
      </c>
      <c r="X536" s="315">
        <v>0.0</v>
      </c>
      <c r="Y536" s="6" t="s">
        <v>641</v>
      </c>
      <c r="Z536" s="349" t="s">
        <v>904</v>
      </c>
      <c r="AA536" s="323"/>
      <c r="AB536" s="18"/>
      <c r="AC536" s="27" t="s">
        <v>59</v>
      </c>
      <c r="AD536" s="319"/>
      <c r="AE536" s="283"/>
      <c r="AF536" s="27"/>
      <c r="AG536" s="13"/>
      <c r="AH536" s="333"/>
    </row>
    <row r="537" ht="30.0" customHeight="1">
      <c r="A537" s="311">
        <v>809.0</v>
      </c>
      <c r="B537" s="12" t="s">
        <v>823</v>
      </c>
      <c r="C537" s="209"/>
      <c r="D537" s="209"/>
      <c r="E537" s="209"/>
      <c r="F537" s="316">
        <v>45419.0</v>
      </c>
      <c r="G537" s="229" t="s">
        <v>78</v>
      </c>
      <c r="H537" s="229"/>
      <c r="I537" s="229"/>
      <c r="J537" s="229"/>
      <c r="K537" s="229" t="s">
        <v>78</v>
      </c>
      <c r="L537" s="229" t="s">
        <v>78</v>
      </c>
      <c r="M537" s="315">
        <v>0.0</v>
      </c>
      <c r="N537" s="316"/>
      <c r="O537" s="316"/>
      <c r="P537" s="316"/>
      <c r="Q537" s="316"/>
      <c r="R537" s="316"/>
      <c r="S537" s="229" t="s">
        <v>78</v>
      </c>
      <c r="T537" s="229" t="s">
        <v>78</v>
      </c>
      <c r="U537" s="283">
        <v>0.0</v>
      </c>
      <c r="V537" s="315">
        <v>0.0</v>
      </c>
      <c r="W537" s="229" t="s">
        <v>56</v>
      </c>
      <c r="X537" s="315">
        <v>1.0</v>
      </c>
      <c r="Y537" s="6" t="s">
        <v>641</v>
      </c>
      <c r="Z537" s="349" t="s">
        <v>1040</v>
      </c>
      <c r="AA537" s="323"/>
      <c r="AB537" s="18"/>
      <c r="AC537" s="27" t="s">
        <v>59</v>
      </c>
      <c r="AD537" s="319"/>
      <c r="AE537" s="283"/>
      <c r="AF537" s="27"/>
      <c r="AG537" s="13"/>
      <c r="AH537" s="333"/>
    </row>
    <row r="538" ht="30.0" customHeight="1">
      <c r="A538" s="311">
        <v>810.0</v>
      </c>
      <c r="B538" s="12" t="s">
        <v>888</v>
      </c>
      <c r="C538" s="209"/>
      <c r="D538" s="209"/>
      <c r="E538" s="209"/>
      <c r="F538" s="316">
        <v>45419.0</v>
      </c>
      <c r="G538" s="229" t="s">
        <v>56</v>
      </c>
      <c r="H538" s="229"/>
      <c r="I538" s="229"/>
      <c r="J538" s="229"/>
      <c r="K538" s="410" t="s">
        <v>600</v>
      </c>
      <c r="L538" s="410" t="s">
        <v>600</v>
      </c>
      <c r="M538" s="315">
        <v>5.0</v>
      </c>
      <c r="N538" s="316"/>
      <c r="O538" s="316"/>
      <c r="P538" s="316"/>
      <c r="Q538" s="316"/>
      <c r="R538" s="316"/>
      <c r="S538" s="229" t="s">
        <v>56</v>
      </c>
      <c r="T538" s="229" t="s">
        <v>56</v>
      </c>
      <c r="U538" s="283" t="s">
        <v>2767</v>
      </c>
      <c r="V538" s="315">
        <v>4.0</v>
      </c>
      <c r="W538" s="229" t="s">
        <v>86</v>
      </c>
      <c r="X538" s="315">
        <v>0.0</v>
      </c>
      <c r="Y538" s="6" t="s">
        <v>641</v>
      </c>
      <c r="Z538" s="349" t="s">
        <v>1179</v>
      </c>
      <c r="AA538" s="323">
        <v>45400.0</v>
      </c>
      <c r="AB538" s="18">
        <v>45415.0</v>
      </c>
      <c r="AC538" s="27" t="s">
        <v>59</v>
      </c>
      <c r="AD538" s="319"/>
      <c r="AE538" s="283"/>
      <c r="AF538" s="27"/>
      <c r="AG538" s="13"/>
      <c r="AH538" s="333"/>
      <c r="AI538" s="320"/>
    </row>
    <row r="539" ht="30.0" customHeight="1">
      <c r="A539" s="325">
        <v>811.0</v>
      </c>
      <c r="B539" s="12" t="s">
        <v>890</v>
      </c>
      <c r="C539" s="27" t="s">
        <v>1221</v>
      </c>
      <c r="D539" s="27"/>
      <c r="E539" s="27"/>
      <c r="F539" s="381">
        <v>45493.0</v>
      </c>
      <c r="G539" s="229" t="s">
        <v>56</v>
      </c>
      <c r="H539" s="229"/>
      <c r="I539" s="229"/>
      <c r="J539" s="229"/>
      <c r="K539" s="410" t="s">
        <v>600</v>
      </c>
      <c r="L539" s="411" t="s">
        <v>600</v>
      </c>
      <c r="M539" s="315">
        <v>21.0</v>
      </c>
      <c r="N539" s="316"/>
      <c r="O539" s="316"/>
      <c r="P539" s="316"/>
      <c r="Q539" s="316"/>
      <c r="R539" s="316"/>
      <c r="S539" s="229" t="s">
        <v>56</v>
      </c>
      <c r="T539" s="229" t="s">
        <v>56</v>
      </c>
      <c r="U539" s="283" t="s">
        <v>2789</v>
      </c>
      <c r="V539" s="315">
        <v>28.0</v>
      </c>
      <c r="W539" s="229" t="s">
        <v>56</v>
      </c>
      <c r="X539" s="315">
        <v>8.0</v>
      </c>
      <c r="Y539" s="6" t="s">
        <v>641</v>
      </c>
      <c r="Z539" s="359" t="s">
        <v>1181</v>
      </c>
      <c r="AA539" s="323">
        <v>45400.0</v>
      </c>
      <c r="AB539" s="18">
        <v>45477.0</v>
      </c>
      <c r="AC539" s="27" t="s">
        <v>2812</v>
      </c>
      <c r="AD539" s="319"/>
      <c r="AE539" s="283"/>
      <c r="AF539" s="27"/>
      <c r="AG539" s="13"/>
      <c r="AH539" s="333"/>
    </row>
    <row r="540" ht="30.0" customHeight="1">
      <c r="A540" s="311">
        <v>812.0</v>
      </c>
      <c r="B540" s="12" t="s">
        <v>892</v>
      </c>
      <c r="C540" s="209"/>
      <c r="D540" s="209"/>
      <c r="E540" s="209"/>
      <c r="F540" s="316">
        <v>45419.0</v>
      </c>
      <c r="G540" s="229" t="s">
        <v>66</v>
      </c>
      <c r="H540" s="229"/>
      <c r="I540" s="229"/>
      <c r="J540" s="229"/>
      <c r="K540" s="229" t="s">
        <v>66</v>
      </c>
      <c r="L540" s="229" t="s">
        <v>66</v>
      </c>
      <c r="M540" s="315">
        <v>0.0</v>
      </c>
      <c r="N540" s="316"/>
      <c r="O540" s="316"/>
      <c r="P540" s="316"/>
      <c r="Q540" s="316"/>
      <c r="R540" s="316"/>
      <c r="S540" s="229" t="s">
        <v>56</v>
      </c>
      <c r="T540" s="229" t="s">
        <v>56</v>
      </c>
      <c r="U540" s="283" t="s">
        <v>2767</v>
      </c>
      <c r="V540" s="315">
        <v>1.0</v>
      </c>
      <c r="W540" s="229" t="s">
        <v>56</v>
      </c>
      <c r="X540" s="315">
        <v>1.0</v>
      </c>
      <c r="Y540" s="6" t="s">
        <v>641</v>
      </c>
      <c r="Z540" s="349" t="s">
        <v>1183</v>
      </c>
      <c r="AA540" s="323">
        <v>45401.0</v>
      </c>
      <c r="AB540" s="18">
        <v>45421.0</v>
      </c>
      <c r="AC540" s="27" t="s">
        <v>59</v>
      </c>
      <c r="AD540" s="319"/>
      <c r="AE540" s="283"/>
      <c r="AF540" s="27"/>
      <c r="AG540" s="13"/>
      <c r="AH540" s="333"/>
    </row>
    <row r="541" ht="30.0" customHeight="1">
      <c r="A541" s="325">
        <v>813.0</v>
      </c>
      <c r="B541" s="12" t="s">
        <v>894</v>
      </c>
      <c r="C541" s="27" t="s">
        <v>1221</v>
      </c>
      <c r="D541" s="27"/>
      <c r="E541" s="27"/>
      <c r="F541" s="316">
        <v>45545.0</v>
      </c>
      <c r="G541" s="229" t="s">
        <v>56</v>
      </c>
      <c r="H541" s="410" t="s">
        <v>44</v>
      </c>
      <c r="I541" s="410"/>
      <c r="J541" s="410"/>
      <c r="K541" s="410" t="s">
        <v>600</v>
      </c>
      <c r="L541" s="411" t="s">
        <v>600</v>
      </c>
      <c r="M541" s="315">
        <v>23.0</v>
      </c>
      <c r="N541" s="316"/>
      <c r="O541" s="316"/>
      <c r="P541" s="316"/>
      <c r="Q541" s="316"/>
      <c r="R541" s="316"/>
      <c r="S541" s="229" t="s">
        <v>56</v>
      </c>
      <c r="T541" s="229" t="s">
        <v>56</v>
      </c>
      <c r="U541" s="283" t="s">
        <v>2789</v>
      </c>
      <c r="V541" s="315">
        <v>26.0</v>
      </c>
      <c r="W541" s="229" t="s">
        <v>56</v>
      </c>
      <c r="X541" s="315">
        <v>4.0</v>
      </c>
      <c r="Y541" s="6" t="s">
        <v>641</v>
      </c>
      <c r="Z541" s="349" t="s">
        <v>1185</v>
      </c>
      <c r="AA541" s="323">
        <v>45405.0</v>
      </c>
      <c r="AB541" s="18">
        <v>45505.0</v>
      </c>
      <c r="AC541" s="13" t="s">
        <v>32</v>
      </c>
      <c r="AD541" s="319"/>
      <c r="AE541" s="283"/>
      <c r="AF541" s="27"/>
      <c r="AG541" s="13"/>
      <c r="AH541" s="333"/>
    </row>
    <row r="542" ht="30.0" customHeight="1">
      <c r="A542" s="325">
        <v>814.0</v>
      </c>
      <c r="B542" s="12" t="s">
        <v>896</v>
      </c>
      <c r="C542" s="209"/>
      <c r="D542" s="209"/>
      <c r="E542" s="209"/>
      <c r="F542" s="381">
        <v>45437.0</v>
      </c>
      <c r="G542" s="229" t="s">
        <v>56</v>
      </c>
      <c r="H542" s="229"/>
      <c r="I542" s="229"/>
      <c r="J542" s="229"/>
      <c r="K542" s="410" t="s">
        <v>600</v>
      </c>
      <c r="L542" s="410" t="s">
        <v>600</v>
      </c>
      <c r="M542" s="315">
        <v>17.0</v>
      </c>
      <c r="N542" s="316"/>
      <c r="O542" s="316"/>
      <c r="P542" s="316"/>
      <c r="Q542" s="316"/>
      <c r="R542" s="316"/>
      <c r="S542" s="229" t="s">
        <v>56</v>
      </c>
      <c r="T542" s="229" t="s">
        <v>56</v>
      </c>
      <c r="U542" s="283" t="s">
        <v>2777</v>
      </c>
      <c r="V542" s="315">
        <v>25.0</v>
      </c>
      <c r="W542" s="229" t="s">
        <v>56</v>
      </c>
      <c r="X542" s="315">
        <v>8.0</v>
      </c>
      <c r="Y542" s="6" t="s">
        <v>641</v>
      </c>
      <c r="Z542" s="359" t="s">
        <v>1187</v>
      </c>
      <c r="AA542" s="323">
        <v>45405.0</v>
      </c>
      <c r="AB542" s="18">
        <v>45440.0</v>
      </c>
      <c r="AC542" s="27" t="s">
        <v>59</v>
      </c>
      <c r="AD542" s="319"/>
      <c r="AE542" s="283"/>
      <c r="AF542" s="27"/>
      <c r="AG542" s="13"/>
      <c r="AH542" s="333"/>
    </row>
    <row r="543" ht="30.0" customHeight="1">
      <c r="A543" s="325">
        <v>815.0</v>
      </c>
      <c r="B543" s="12" t="s">
        <v>849</v>
      </c>
      <c r="C543" s="209"/>
      <c r="D543" s="209"/>
      <c r="E543" s="209"/>
      <c r="F543" s="316">
        <v>45421.0</v>
      </c>
      <c r="G543" s="229" t="s">
        <v>56</v>
      </c>
      <c r="H543" s="229"/>
      <c r="I543" s="229"/>
      <c r="J543" s="229"/>
      <c r="K543" s="410" t="s">
        <v>600</v>
      </c>
      <c r="L543" s="410" t="s">
        <v>600</v>
      </c>
      <c r="M543" s="315">
        <v>8.0</v>
      </c>
      <c r="N543" s="316"/>
      <c r="O543" s="316"/>
      <c r="P543" s="316"/>
      <c r="Q543" s="316"/>
      <c r="R543" s="316"/>
      <c r="S543" s="229" t="s">
        <v>56</v>
      </c>
      <c r="T543" s="229" t="s">
        <v>56</v>
      </c>
      <c r="U543" s="283" t="s">
        <v>2767</v>
      </c>
      <c r="V543" s="315">
        <v>8.0</v>
      </c>
      <c r="W543" s="229" t="s">
        <v>86</v>
      </c>
      <c r="X543" s="315">
        <v>0.0</v>
      </c>
      <c r="Y543" s="6" t="s">
        <v>641</v>
      </c>
      <c r="Z543" s="359" t="s">
        <v>1111</v>
      </c>
      <c r="AA543" s="323">
        <v>45405.0</v>
      </c>
      <c r="AB543" s="18">
        <v>45433.0</v>
      </c>
      <c r="AC543" s="27" t="s">
        <v>59</v>
      </c>
      <c r="AD543" s="319"/>
      <c r="AE543" s="283"/>
      <c r="AF543" s="27"/>
      <c r="AG543" s="13"/>
      <c r="AH543" s="333"/>
      <c r="AI543" s="320"/>
    </row>
    <row r="544" ht="30.0" customHeight="1">
      <c r="A544" s="325">
        <v>816.0</v>
      </c>
      <c r="B544" s="12" t="s">
        <v>898</v>
      </c>
      <c r="C544" s="209"/>
      <c r="D544" s="209"/>
      <c r="E544" s="209"/>
      <c r="F544" s="316">
        <v>45414.0</v>
      </c>
      <c r="G544" s="229" t="s">
        <v>66</v>
      </c>
      <c r="H544" s="229"/>
      <c r="I544" s="229"/>
      <c r="J544" s="229"/>
      <c r="K544" s="229" t="s">
        <v>66</v>
      </c>
      <c r="L544" s="229" t="s">
        <v>66</v>
      </c>
      <c r="M544" s="315">
        <v>0.0</v>
      </c>
      <c r="N544" s="316"/>
      <c r="O544" s="316"/>
      <c r="P544" s="316"/>
      <c r="Q544" s="316"/>
      <c r="R544" s="316"/>
      <c r="S544" s="229" t="s">
        <v>56</v>
      </c>
      <c r="T544" s="229" t="s">
        <v>56</v>
      </c>
      <c r="U544" s="283" t="s">
        <v>2784</v>
      </c>
      <c r="V544" s="315">
        <v>4.0</v>
      </c>
      <c r="W544" s="229" t="s">
        <v>56</v>
      </c>
      <c r="X544" s="315">
        <v>4.0</v>
      </c>
      <c r="Y544" s="6" t="s">
        <v>641</v>
      </c>
      <c r="Z544" s="359" t="s">
        <v>1189</v>
      </c>
      <c r="AA544" s="323">
        <v>45405.0</v>
      </c>
      <c r="AB544" s="18">
        <v>45419.0</v>
      </c>
      <c r="AC544" s="27" t="s">
        <v>59</v>
      </c>
      <c r="AD544" s="319"/>
      <c r="AE544" s="283"/>
      <c r="AF544" s="27"/>
      <c r="AG544" s="13"/>
      <c r="AH544" s="333"/>
    </row>
    <row r="545" ht="30.0" customHeight="1">
      <c r="A545" s="311">
        <v>817.0</v>
      </c>
      <c r="B545" s="12" t="s">
        <v>707</v>
      </c>
      <c r="C545" s="209"/>
      <c r="D545" s="209"/>
      <c r="E545" s="209"/>
      <c r="F545" s="316">
        <v>45427.0</v>
      </c>
      <c r="G545" s="229" t="s">
        <v>56</v>
      </c>
      <c r="H545" s="229"/>
      <c r="I545" s="229"/>
      <c r="J545" s="229"/>
      <c r="K545" s="410" t="s">
        <v>600</v>
      </c>
      <c r="L545" s="410" t="s">
        <v>600</v>
      </c>
      <c r="M545" s="315">
        <v>4.0</v>
      </c>
      <c r="N545" s="316"/>
      <c r="O545" s="316"/>
      <c r="P545" s="316"/>
      <c r="Q545" s="316"/>
      <c r="R545" s="316"/>
      <c r="S545" s="229" t="s">
        <v>56</v>
      </c>
      <c r="T545" s="229" t="s">
        <v>56</v>
      </c>
      <c r="U545" s="422" t="s">
        <v>2777</v>
      </c>
      <c r="V545" s="315">
        <v>4.0</v>
      </c>
      <c r="W545" s="229" t="s">
        <v>86</v>
      </c>
      <c r="X545" s="315">
        <v>0.0</v>
      </c>
      <c r="Y545" s="6" t="s">
        <v>641</v>
      </c>
      <c r="Z545" s="349" t="s">
        <v>840</v>
      </c>
      <c r="AA545" s="323">
        <v>45407.0</v>
      </c>
      <c r="AB545" s="18">
        <v>45435.0</v>
      </c>
      <c r="AC545" s="27" t="s">
        <v>59</v>
      </c>
      <c r="AD545" s="283"/>
      <c r="AE545" s="27"/>
      <c r="AF545" s="13"/>
      <c r="AG545" s="333"/>
      <c r="AH545" s="424"/>
      <c r="AI545" s="320"/>
    </row>
    <row r="546" ht="30.0" customHeight="1">
      <c r="A546" s="325">
        <v>818.0</v>
      </c>
      <c r="B546" s="12" t="s">
        <v>900</v>
      </c>
      <c r="C546" s="209"/>
      <c r="D546" s="209"/>
      <c r="E546" s="209"/>
      <c r="F546" s="314">
        <v>45415.0</v>
      </c>
      <c r="G546" s="229" t="s">
        <v>56</v>
      </c>
      <c r="H546" s="229"/>
      <c r="I546" s="229"/>
      <c r="J546" s="229"/>
      <c r="K546" s="410" t="s">
        <v>600</v>
      </c>
      <c r="L546" s="410" t="s">
        <v>600</v>
      </c>
      <c r="M546" s="315">
        <v>2.0</v>
      </c>
      <c r="N546" s="316"/>
      <c r="O546" s="316"/>
      <c r="P546" s="316"/>
      <c r="Q546" s="316"/>
      <c r="R546" s="316"/>
      <c r="S546" s="229" t="s">
        <v>56</v>
      </c>
      <c r="T546" s="229" t="s">
        <v>56</v>
      </c>
      <c r="U546" s="283" t="s">
        <v>2777</v>
      </c>
      <c r="V546" s="315">
        <v>3.0</v>
      </c>
      <c r="W546" s="229" t="s">
        <v>56</v>
      </c>
      <c r="X546" s="315">
        <v>1.0</v>
      </c>
      <c r="Y546" s="6" t="s">
        <v>641</v>
      </c>
      <c r="Z546" s="359" t="s">
        <v>1193</v>
      </c>
      <c r="AA546" s="323">
        <v>45412.0</v>
      </c>
      <c r="AB546" s="18">
        <v>45414.0</v>
      </c>
      <c r="AC546" s="27" t="s">
        <v>59</v>
      </c>
      <c r="AD546" s="319"/>
      <c r="AE546" s="283"/>
      <c r="AF546" s="27"/>
      <c r="AG546" s="13"/>
      <c r="AH546" s="333"/>
    </row>
    <row r="547" ht="30.0" customHeight="1">
      <c r="A547" s="325">
        <v>819.0</v>
      </c>
      <c r="B547" s="12" t="s">
        <v>807</v>
      </c>
      <c r="C547" s="209"/>
      <c r="D547" s="209"/>
      <c r="E547" s="209"/>
      <c r="F547" s="316">
        <v>45432.0</v>
      </c>
      <c r="G547" s="229" t="s">
        <v>66</v>
      </c>
      <c r="H547" s="229"/>
      <c r="I547" s="229"/>
      <c r="J547" s="229"/>
      <c r="K547" s="229" t="s">
        <v>78</v>
      </c>
      <c r="L547" s="229" t="s">
        <v>78</v>
      </c>
      <c r="M547" s="315">
        <v>0.0</v>
      </c>
      <c r="N547" s="316"/>
      <c r="O547" s="316"/>
      <c r="P547" s="316"/>
      <c r="Q547" s="316"/>
      <c r="R547" s="316"/>
      <c r="S547" s="229" t="s">
        <v>86</v>
      </c>
      <c r="T547" s="229" t="s">
        <v>78</v>
      </c>
      <c r="U547" s="283">
        <v>0.0</v>
      </c>
      <c r="V547" s="315">
        <v>0.0</v>
      </c>
      <c r="W547" s="420" t="s">
        <v>2973</v>
      </c>
      <c r="X547" s="315">
        <v>1.0</v>
      </c>
      <c r="Y547" s="6" t="s">
        <v>641</v>
      </c>
      <c r="Z547" s="349" t="s">
        <v>968</v>
      </c>
      <c r="AA547" s="323">
        <v>45413.0</v>
      </c>
      <c r="AB547" s="18">
        <v>45422.0</v>
      </c>
      <c r="AC547" s="27" t="s">
        <v>59</v>
      </c>
      <c r="AD547" s="319"/>
      <c r="AE547" s="283"/>
      <c r="AF547" s="27"/>
      <c r="AG547" s="13"/>
      <c r="AH547" s="333"/>
    </row>
    <row r="548" ht="30.0" customHeight="1">
      <c r="A548" s="338">
        <v>820.0</v>
      </c>
      <c r="B548" s="426" t="s">
        <v>901</v>
      </c>
      <c r="C548" s="420" t="s">
        <v>2974</v>
      </c>
      <c r="D548" s="420"/>
      <c r="E548" s="420"/>
      <c r="F548" s="316">
        <v>45421.0</v>
      </c>
      <c r="G548" s="229" t="s">
        <v>56</v>
      </c>
      <c r="H548" s="229"/>
      <c r="I548" s="229"/>
      <c r="J548" s="229"/>
      <c r="K548" s="410" t="s">
        <v>600</v>
      </c>
      <c r="L548" s="420" t="s">
        <v>872</v>
      </c>
      <c r="M548" s="315"/>
      <c r="N548" s="316"/>
      <c r="O548" s="316"/>
      <c r="P548" s="316"/>
      <c r="Q548" s="316"/>
      <c r="R548" s="316"/>
      <c r="S548" s="229" t="s">
        <v>86</v>
      </c>
      <c r="T548" s="229" t="s">
        <v>78</v>
      </c>
      <c r="U548" s="283">
        <v>0.0</v>
      </c>
      <c r="V548" s="315">
        <v>0.0</v>
      </c>
      <c r="W548" s="229" t="s">
        <v>78</v>
      </c>
      <c r="X548" s="315">
        <v>0.0</v>
      </c>
      <c r="Y548" s="6" t="s">
        <v>641</v>
      </c>
      <c r="Z548" s="349" t="s">
        <v>1197</v>
      </c>
      <c r="AA548" s="323">
        <v>45413.0</v>
      </c>
      <c r="AB548" s="18">
        <v>45413.0</v>
      </c>
      <c r="AC548" s="420" t="s">
        <v>2974</v>
      </c>
      <c r="AD548" s="319"/>
      <c r="AE548" s="283"/>
      <c r="AF548" s="27"/>
      <c r="AG548" s="13"/>
      <c r="AH548" s="333"/>
    </row>
    <row r="549" ht="30.0" customHeight="1">
      <c r="A549" s="325">
        <v>821.0</v>
      </c>
      <c r="B549" s="12" t="s">
        <v>903</v>
      </c>
      <c r="C549" s="209"/>
      <c r="D549" s="209"/>
      <c r="E549" s="209"/>
      <c r="F549" s="316">
        <v>45428.0</v>
      </c>
      <c r="G549" s="229" t="s">
        <v>56</v>
      </c>
      <c r="H549" s="229"/>
      <c r="I549" s="229"/>
      <c r="J549" s="229"/>
      <c r="K549" s="410" t="s">
        <v>600</v>
      </c>
      <c r="L549" s="411" t="s">
        <v>600</v>
      </c>
      <c r="M549" s="315">
        <v>8.0</v>
      </c>
      <c r="N549" s="316"/>
      <c r="O549" s="316"/>
      <c r="P549" s="316"/>
      <c r="Q549" s="316"/>
      <c r="R549" s="316"/>
      <c r="S549" s="229" t="s">
        <v>56</v>
      </c>
      <c r="T549" s="229" t="s">
        <v>56</v>
      </c>
      <c r="U549" s="283" t="s">
        <v>2767</v>
      </c>
      <c r="V549" s="315">
        <v>9.0</v>
      </c>
      <c r="W549" s="229" t="s">
        <v>56</v>
      </c>
      <c r="X549" s="315">
        <v>5.0</v>
      </c>
      <c r="Y549" s="6" t="s">
        <v>641</v>
      </c>
      <c r="Z549" s="349" t="s">
        <v>1199</v>
      </c>
      <c r="AA549" s="323">
        <v>45413.0</v>
      </c>
      <c r="AB549" s="18">
        <v>45434.0</v>
      </c>
      <c r="AC549" s="27" t="s">
        <v>59</v>
      </c>
      <c r="AD549" s="319"/>
      <c r="AE549" s="283"/>
      <c r="AF549" s="27"/>
      <c r="AG549" s="13"/>
      <c r="AH549" s="333"/>
    </row>
    <row r="550" ht="30.0" customHeight="1">
      <c r="A550" s="325">
        <v>822.0</v>
      </c>
      <c r="B550" s="12" t="s">
        <v>906</v>
      </c>
      <c r="C550" s="209"/>
      <c r="D550" s="209"/>
      <c r="E550" s="209"/>
      <c r="F550" s="316">
        <v>45433.0</v>
      </c>
      <c r="G550" s="229" t="s">
        <v>56</v>
      </c>
      <c r="H550" s="229"/>
      <c r="I550" s="229"/>
      <c r="J550" s="229"/>
      <c r="K550" s="410" t="s">
        <v>600</v>
      </c>
      <c r="L550" s="411" t="s">
        <v>600</v>
      </c>
      <c r="M550" s="315">
        <v>19.0</v>
      </c>
      <c r="N550" s="316"/>
      <c r="O550" s="316"/>
      <c r="P550" s="316"/>
      <c r="Q550" s="316"/>
      <c r="R550" s="316"/>
      <c r="S550" s="229" t="s">
        <v>56</v>
      </c>
      <c r="T550" s="229" t="s">
        <v>56</v>
      </c>
      <c r="U550" s="283" t="s">
        <v>2767</v>
      </c>
      <c r="V550" s="315">
        <v>21.0</v>
      </c>
      <c r="W550" s="229" t="s">
        <v>56</v>
      </c>
      <c r="X550" s="315">
        <v>3.0</v>
      </c>
      <c r="Y550" s="6" t="s">
        <v>641</v>
      </c>
      <c r="Z550" s="349" t="s">
        <v>1202</v>
      </c>
      <c r="AA550" s="323">
        <v>45416.0</v>
      </c>
      <c r="AB550" s="18">
        <v>45433.0</v>
      </c>
      <c r="AC550" s="27" t="s">
        <v>59</v>
      </c>
      <c r="AD550" s="319"/>
      <c r="AE550" s="283"/>
      <c r="AF550" s="27"/>
      <c r="AG550" s="13"/>
      <c r="AH550" s="333"/>
      <c r="AI550" s="320"/>
    </row>
    <row r="551" ht="30.0" customHeight="1">
      <c r="A551" s="311">
        <v>823.0</v>
      </c>
      <c r="B551" s="12" t="s">
        <v>907</v>
      </c>
      <c r="C551" s="209"/>
      <c r="D551" s="209"/>
      <c r="E551" s="209"/>
      <c r="F551" s="316">
        <v>45441.0</v>
      </c>
      <c r="G551" s="229" t="s">
        <v>56</v>
      </c>
      <c r="H551" s="229"/>
      <c r="I551" s="229"/>
      <c r="J551" s="229"/>
      <c r="K551" s="410" t="s">
        <v>600</v>
      </c>
      <c r="L551" s="410" t="s">
        <v>600</v>
      </c>
      <c r="M551" s="315">
        <v>2.0</v>
      </c>
      <c r="N551" s="316"/>
      <c r="O551" s="316"/>
      <c r="P551" s="316"/>
      <c r="Q551" s="316"/>
      <c r="R551" s="316"/>
      <c r="S551" s="229" t="s">
        <v>56</v>
      </c>
      <c r="T551" s="229" t="s">
        <v>56</v>
      </c>
      <c r="U551" s="283" t="s">
        <v>2767</v>
      </c>
      <c r="V551" s="315">
        <v>3.0</v>
      </c>
      <c r="W551" s="229" t="s">
        <v>56</v>
      </c>
      <c r="X551" s="315">
        <v>1.0</v>
      </c>
      <c r="Y551" s="6" t="s">
        <v>641</v>
      </c>
      <c r="Z551" s="349" t="s">
        <v>1205</v>
      </c>
      <c r="AA551" s="323">
        <v>45417.0</v>
      </c>
      <c r="AB551" s="18">
        <v>45437.0</v>
      </c>
      <c r="AC551" s="27" t="s">
        <v>59</v>
      </c>
      <c r="AD551" s="283"/>
      <c r="AE551" s="27"/>
      <c r="AF551" s="13"/>
      <c r="AG551" s="333"/>
      <c r="AH551" s="424"/>
      <c r="AI551" s="320"/>
    </row>
    <row r="552" ht="30.0" customHeight="1">
      <c r="A552" s="338">
        <v>824.0</v>
      </c>
      <c r="B552" s="426" t="s">
        <v>909</v>
      </c>
      <c r="C552" s="420" t="s">
        <v>2974</v>
      </c>
      <c r="D552" s="420"/>
      <c r="E552" s="420"/>
      <c r="F552" s="316">
        <v>45442.0</v>
      </c>
      <c r="G552" s="229" t="s">
        <v>56</v>
      </c>
      <c r="H552" s="229"/>
      <c r="I552" s="229"/>
      <c r="J552" s="229"/>
      <c r="K552" s="410" t="s">
        <v>600</v>
      </c>
      <c r="L552" s="410" t="s">
        <v>911</v>
      </c>
      <c r="M552" s="315">
        <v>10.0</v>
      </c>
      <c r="N552" s="316"/>
      <c r="O552" s="316"/>
      <c r="P552" s="316"/>
      <c r="Q552" s="316"/>
      <c r="R552" s="316"/>
      <c r="S552" s="229" t="s">
        <v>78</v>
      </c>
      <c r="T552" s="229" t="s">
        <v>78</v>
      </c>
      <c r="U552" s="283">
        <v>0.0</v>
      </c>
      <c r="V552" s="315">
        <v>0.0</v>
      </c>
      <c r="W552" s="229" t="s">
        <v>78</v>
      </c>
      <c r="X552" s="315">
        <v>0.0</v>
      </c>
      <c r="Y552" s="6" t="s">
        <v>641</v>
      </c>
      <c r="Z552" s="349" t="s">
        <v>1208</v>
      </c>
      <c r="AA552" s="323">
        <v>45418.0</v>
      </c>
      <c r="AB552" s="18">
        <v>45435.0</v>
      </c>
      <c r="AC552" s="420" t="s">
        <v>2974</v>
      </c>
      <c r="AD552" s="6"/>
      <c r="AE552" s="6"/>
      <c r="AF552" s="6"/>
      <c r="AG552" s="331"/>
      <c r="AH552" s="6"/>
    </row>
    <row r="553" ht="30.0" customHeight="1">
      <c r="A553" s="311">
        <v>825.0</v>
      </c>
      <c r="B553" s="426" t="s">
        <v>843</v>
      </c>
      <c r="C553" s="420" t="s">
        <v>2974</v>
      </c>
      <c r="D553" s="420"/>
      <c r="E553" s="420"/>
      <c r="F553" s="316">
        <v>45440.0</v>
      </c>
      <c r="G553" s="229" t="s">
        <v>56</v>
      </c>
      <c r="H553" s="229"/>
      <c r="I553" s="229"/>
      <c r="J553" s="229"/>
      <c r="K553" s="410" t="s">
        <v>600</v>
      </c>
      <c r="L553" s="411" t="s">
        <v>600</v>
      </c>
      <c r="M553" s="315">
        <v>13.0</v>
      </c>
      <c r="N553" s="316"/>
      <c r="O553" s="316"/>
      <c r="P553" s="316"/>
      <c r="Q553" s="316"/>
      <c r="R553" s="316"/>
      <c r="S553" s="229" t="s">
        <v>78</v>
      </c>
      <c r="T553" s="229" t="s">
        <v>78</v>
      </c>
      <c r="U553" s="283">
        <v>0.0</v>
      </c>
      <c r="V553" s="315">
        <v>0.0</v>
      </c>
      <c r="W553" s="229" t="s">
        <v>78</v>
      </c>
      <c r="X553" s="315">
        <v>0.0</v>
      </c>
      <c r="Y553" s="6" t="s">
        <v>641</v>
      </c>
      <c r="Z553" s="349" t="s">
        <v>1100</v>
      </c>
      <c r="AA553" s="323">
        <v>45418.0</v>
      </c>
      <c r="AB553" s="18">
        <v>45435.0</v>
      </c>
      <c r="AC553" s="420" t="s">
        <v>2974</v>
      </c>
      <c r="AD553" s="6"/>
      <c r="AE553" s="6"/>
      <c r="AF553" s="6"/>
      <c r="AG553" s="331"/>
      <c r="AH553" s="6"/>
    </row>
    <row r="554" ht="30.0" customHeight="1">
      <c r="A554" s="325">
        <v>826.0</v>
      </c>
      <c r="B554" s="426" t="s">
        <v>871</v>
      </c>
      <c r="C554" s="420" t="s">
        <v>2974</v>
      </c>
      <c r="D554" s="420"/>
      <c r="E554" s="420"/>
      <c r="F554" s="316">
        <v>45435.0</v>
      </c>
      <c r="G554" s="229" t="s">
        <v>56</v>
      </c>
      <c r="H554" s="229"/>
      <c r="I554" s="229"/>
      <c r="J554" s="229"/>
      <c r="K554" s="410" t="s">
        <v>600</v>
      </c>
      <c r="L554" s="410" t="s">
        <v>600</v>
      </c>
      <c r="M554" s="315">
        <v>5.0</v>
      </c>
      <c r="N554" s="316"/>
      <c r="O554" s="316"/>
      <c r="P554" s="316"/>
      <c r="Q554" s="316"/>
      <c r="R554" s="316"/>
      <c r="S554" s="229" t="s">
        <v>78</v>
      </c>
      <c r="T554" s="229" t="s">
        <v>78</v>
      </c>
      <c r="U554" s="283">
        <v>0.0</v>
      </c>
      <c r="V554" s="315">
        <v>0.0</v>
      </c>
      <c r="W554" s="229" t="s">
        <v>78</v>
      </c>
      <c r="X554" s="315">
        <v>0.0</v>
      </c>
      <c r="Y554" s="6" t="s">
        <v>641</v>
      </c>
      <c r="Z554" s="6"/>
      <c r="AA554" s="323">
        <v>45418.0</v>
      </c>
      <c r="AB554" s="18">
        <v>45435.0</v>
      </c>
      <c r="AC554" s="420" t="s">
        <v>2974</v>
      </c>
      <c r="AD554" s="6"/>
      <c r="AE554" s="6"/>
      <c r="AF554" s="6"/>
      <c r="AG554" s="331"/>
      <c r="AH554" s="6"/>
      <c r="AI554" s="320"/>
    </row>
    <row r="555" ht="30.0" customHeight="1">
      <c r="A555" s="311">
        <v>827.0</v>
      </c>
      <c r="B555" s="426" t="s">
        <v>674</v>
      </c>
      <c r="C555" s="420" t="s">
        <v>2974</v>
      </c>
      <c r="D555" s="420"/>
      <c r="E555" s="420"/>
      <c r="F555" s="316">
        <v>45440.0</v>
      </c>
      <c r="G555" s="229" t="s">
        <v>56</v>
      </c>
      <c r="H555" s="229"/>
      <c r="I555" s="229"/>
      <c r="J555" s="229"/>
      <c r="K555" s="410" t="s">
        <v>600</v>
      </c>
      <c r="L555" s="410" t="s">
        <v>911</v>
      </c>
      <c r="M555" s="315">
        <v>1.0</v>
      </c>
      <c r="N555" s="316"/>
      <c r="O555" s="316"/>
      <c r="P555" s="316"/>
      <c r="Q555" s="316"/>
      <c r="R555" s="316"/>
      <c r="S555" s="229" t="s">
        <v>78</v>
      </c>
      <c r="T555" s="229" t="s">
        <v>78</v>
      </c>
      <c r="U555" s="283">
        <v>0.0</v>
      </c>
      <c r="V555" s="315">
        <v>0.0</v>
      </c>
      <c r="W555" s="229" t="s">
        <v>78</v>
      </c>
      <c r="X555" s="315">
        <v>0.0</v>
      </c>
      <c r="Y555" s="6" t="s">
        <v>641</v>
      </c>
      <c r="Z555" s="349" t="s">
        <v>801</v>
      </c>
      <c r="AA555" s="323">
        <v>45418.0</v>
      </c>
      <c r="AB555" s="18">
        <v>45418.0</v>
      </c>
      <c r="AC555" s="420" t="s">
        <v>2974</v>
      </c>
      <c r="AD555" s="6"/>
      <c r="AE555" s="6"/>
      <c r="AF555" s="6"/>
      <c r="AG555" s="331"/>
      <c r="AH555" s="6"/>
      <c r="AI555" s="320"/>
    </row>
    <row r="556" ht="30.0" customHeight="1">
      <c r="A556" s="311">
        <v>828.0</v>
      </c>
      <c r="B556" s="12" t="s">
        <v>913</v>
      </c>
      <c r="C556" s="209"/>
      <c r="D556" s="209"/>
      <c r="E556" s="209"/>
      <c r="F556" s="316">
        <v>45427.0</v>
      </c>
      <c r="G556" s="229" t="s">
        <v>56</v>
      </c>
      <c r="H556" s="229"/>
      <c r="I556" s="229"/>
      <c r="J556" s="229"/>
      <c r="K556" s="410" t="s">
        <v>600</v>
      </c>
      <c r="L556" s="411" t="s">
        <v>600</v>
      </c>
      <c r="M556" s="315">
        <v>9.0</v>
      </c>
      <c r="N556" s="316"/>
      <c r="O556" s="316"/>
      <c r="P556" s="316"/>
      <c r="Q556" s="316"/>
      <c r="R556" s="316"/>
      <c r="S556" s="229" t="s">
        <v>56</v>
      </c>
      <c r="T556" s="229" t="s">
        <v>56</v>
      </c>
      <c r="U556" s="283" t="s">
        <v>2767</v>
      </c>
      <c r="V556" s="315">
        <v>10.0</v>
      </c>
      <c r="W556" s="229" t="s">
        <v>56</v>
      </c>
      <c r="X556" s="315">
        <v>2.0</v>
      </c>
      <c r="Y556" s="6" t="s">
        <v>641</v>
      </c>
      <c r="Z556" s="349" t="s">
        <v>1213</v>
      </c>
      <c r="AA556" s="323">
        <v>45418.0</v>
      </c>
      <c r="AB556" s="18">
        <v>45429.0</v>
      </c>
      <c r="AC556" s="27" t="s">
        <v>59</v>
      </c>
      <c r="AD556" s="6"/>
      <c r="AE556" s="6"/>
      <c r="AF556" s="331"/>
      <c r="AG556" s="6"/>
      <c r="AH556" s="331"/>
    </row>
    <row r="557" ht="30.0" customHeight="1">
      <c r="A557" s="325">
        <v>829.0</v>
      </c>
      <c r="B557" s="12" t="s">
        <v>914</v>
      </c>
      <c r="C557" s="209"/>
      <c r="D557" s="209"/>
      <c r="E557" s="209"/>
      <c r="F557" s="316">
        <v>45434.0</v>
      </c>
      <c r="G557" s="229" t="s">
        <v>56</v>
      </c>
      <c r="H557" s="229"/>
      <c r="I557" s="229"/>
      <c r="J557" s="229"/>
      <c r="K557" s="410" t="s">
        <v>600</v>
      </c>
      <c r="L557" s="411" t="s">
        <v>600</v>
      </c>
      <c r="M557" s="315">
        <v>14.0</v>
      </c>
      <c r="N557" s="316"/>
      <c r="O557" s="316"/>
      <c r="P557" s="316"/>
      <c r="Q557" s="316"/>
      <c r="R557" s="316"/>
      <c r="S557" s="229" t="s">
        <v>56</v>
      </c>
      <c r="T557" s="229" t="s">
        <v>56</v>
      </c>
      <c r="U557" s="283" t="s">
        <v>2767</v>
      </c>
      <c r="V557" s="315">
        <v>18.0</v>
      </c>
      <c r="W557" s="229" t="s">
        <v>56</v>
      </c>
      <c r="X557" s="315">
        <v>4.0</v>
      </c>
      <c r="Y557" s="6" t="s">
        <v>641</v>
      </c>
      <c r="Z557" s="349" t="s">
        <v>1217</v>
      </c>
      <c r="AA557" s="323">
        <v>45418.0</v>
      </c>
      <c r="AB557" s="18">
        <v>45432.0</v>
      </c>
      <c r="AC557" s="27" t="s">
        <v>59</v>
      </c>
      <c r="AD557" s="6"/>
      <c r="AE557" s="6"/>
      <c r="AF557" s="6"/>
      <c r="AG557" s="331"/>
      <c r="AH557" s="6"/>
    </row>
    <row r="558" ht="30.0" customHeight="1">
      <c r="A558" s="325">
        <v>830.0</v>
      </c>
      <c r="B558" s="12" t="s">
        <v>916</v>
      </c>
      <c r="C558" s="209"/>
      <c r="D558" s="209"/>
      <c r="E558" s="209"/>
      <c r="F558" s="316">
        <v>45449.0</v>
      </c>
      <c r="G558" s="229" t="s">
        <v>56</v>
      </c>
      <c r="H558" s="229"/>
      <c r="I558" s="229"/>
      <c r="J558" s="229"/>
      <c r="K558" s="410" t="s">
        <v>600</v>
      </c>
      <c r="L558" s="411" t="s">
        <v>600</v>
      </c>
      <c r="M558" s="315">
        <v>23.0</v>
      </c>
      <c r="N558" s="316"/>
      <c r="O558" s="316"/>
      <c r="P558" s="316"/>
      <c r="Q558" s="316"/>
      <c r="R558" s="316"/>
      <c r="S558" s="229" t="s">
        <v>56</v>
      </c>
      <c r="T558" s="229" t="s">
        <v>56</v>
      </c>
      <c r="U558" s="283" t="s">
        <v>2778</v>
      </c>
      <c r="V558" s="315">
        <v>30.0</v>
      </c>
      <c r="W558" s="229" t="s">
        <v>56</v>
      </c>
      <c r="X558" s="315">
        <v>9.0</v>
      </c>
      <c r="Y558" s="6" t="s">
        <v>641</v>
      </c>
      <c r="Z558" s="6" t="s">
        <v>1220</v>
      </c>
      <c r="AA558" s="323">
        <v>45422.0</v>
      </c>
      <c r="AB558" s="18">
        <v>45418.0</v>
      </c>
      <c r="AC558" s="27" t="s">
        <v>59</v>
      </c>
      <c r="AD558" s="6"/>
      <c r="AE558" s="6"/>
      <c r="AF558" s="6"/>
      <c r="AG558" s="331"/>
      <c r="AH558" s="6"/>
    </row>
    <row r="559" ht="30.0" customHeight="1">
      <c r="A559" s="325">
        <v>831.0</v>
      </c>
      <c r="B559" s="12" t="s">
        <v>918</v>
      </c>
      <c r="C559" s="27" t="s">
        <v>1221</v>
      </c>
      <c r="D559" s="27"/>
      <c r="E559" s="27"/>
      <c r="F559" s="316">
        <v>45593.0</v>
      </c>
      <c r="G559" s="430" t="s">
        <v>56</v>
      </c>
      <c r="H559" s="411" t="s">
        <v>44</v>
      </c>
      <c r="I559" s="411"/>
      <c r="J559" s="411"/>
      <c r="K559" s="431" t="s">
        <v>2975</v>
      </c>
      <c r="L559" s="411" t="s">
        <v>600</v>
      </c>
      <c r="M559" s="315">
        <v>20.0</v>
      </c>
      <c r="N559" s="316"/>
      <c r="O559" s="316"/>
      <c r="P559" s="316"/>
      <c r="Q559" s="316"/>
      <c r="R559" s="316"/>
      <c r="S559" s="229" t="s">
        <v>56</v>
      </c>
      <c r="T559" s="229" t="s">
        <v>56</v>
      </c>
      <c r="U559" s="283" t="s">
        <v>2767</v>
      </c>
      <c r="V559" s="315">
        <v>32.0</v>
      </c>
      <c r="W559" s="229" t="s">
        <v>56</v>
      </c>
      <c r="X559" s="315">
        <v>12.0</v>
      </c>
      <c r="Y559" s="6" t="s">
        <v>641</v>
      </c>
      <c r="Z559" s="432" t="s">
        <v>1084</v>
      </c>
      <c r="AA559" s="323">
        <v>45425.0</v>
      </c>
      <c r="AB559" s="18">
        <v>45530.0</v>
      </c>
      <c r="AC559" s="13" t="s">
        <v>59</v>
      </c>
      <c r="AD559" s="6"/>
      <c r="AE559" s="6"/>
      <c r="AF559" s="6"/>
      <c r="AG559" s="331"/>
      <c r="AH559" s="433">
        <v>46998.0</v>
      </c>
    </row>
    <row r="560" ht="30.0" customHeight="1">
      <c r="A560" s="311">
        <v>832.0</v>
      </c>
      <c r="B560" s="12" t="s">
        <v>920</v>
      </c>
      <c r="C560" s="209"/>
      <c r="D560" s="209"/>
      <c r="E560" s="209"/>
      <c r="F560" s="381">
        <v>45466.0</v>
      </c>
      <c r="G560" s="229" t="s">
        <v>56</v>
      </c>
      <c r="H560" s="229"/>
      <c r="I560" s="229"/>
      <c r="J560" s="229"/>
      <c r="K560" s="410" t="s">
        <v>600</v>
      </c>
      <c r="L560" s="411" t="s">
        <v>600</v>
      </c>
      <c r="M560" s="315">
        <v>22.0</v>
      </c>
      <c r="N560" s="316"/>
      <c r="O560" s="316"/>
      <c r="P560" s="316"/>
      <c r="Q560" s="316"/>
      <c r="R560" s="316"/>
      <c r="S560" s="229" t="s">
        <v>56</v>
      </c>
      <c r="T560" s="229" t="s">
        <v>56</v>
      </c>
      <c r="U560" s="283" t="s">
        <v>2767</v>
      </c>
      <c r="V560" s="315">
        <v>33.0</v>
      </c>
      <c r="W560" s="229" t="s">
        <v>56</v>
      </c>
      <c r="X560" s="315">
        <v>13.0</v>
      </c>
      <c r="Y560" s="6" t="s">
        <v>641</v>
      </c>
      <c r="Z560" s="416" t="s">
        <v>1224</v>
      </c>
      <c r="AA560" s="323">
        <v>45425.0</v>
      </c>
      <c r="AB560" s="18">
        <v>45454.0</v>
      </c>
      <c r="AC560" s="27" t="s">
        <v>59</v>
      </c>
      <c r="AD560" s="6"/>
      <c r="AE560" s="6"/>
      <c r="AF560" s="6"/>
      <c r="AG560" s="331"/>
      <c r="AH560" s="6"/>
    </row>
    <row r="561" ht="30.0" customHeight="1">
      <c r="A561" s="325">
        <v>833.0</v>
      </c>
      <c r="B561" s="12" t="s">
        <v>653</v>
      </c>
      <c r="C561" s="209"/>
      <c r="D561" s="209"/>
      <c r="E561" s="209"/>
      <c r="F561" s="316">
        <v>45435.0</v>
      </c>
      <c r="G561" s="229" t="s">
        <v>78</v>
      </c>
      <c r="H561" s="229"/>
      <c r="I561" s="229"/>
      <c r="J561" s="229"/>
      <c r="K561" s="229" t="s">
        <v>78</v>
      </c>
      <c r="L561" s="229" t="s">
        <v>78</v>
      </c>
      <c r="M561" s="315">
        <v>0.0</v>
      </c>
      <c r="N561" s="316"/>
      <c r="O561" s="316"/>
      <c r="P561" s="316"/>
      <c r="Q561" s="316"/>
      <c r="R561" s="316"/>
      <c r="S561" s="229" t="s">
        <v>78</v>
      </c>
      <c r="T561" s="229" t="s">
        <v>78</v>
      </c>
      <c r="U561" s="283">
        <v>0.0</v>
      </c>
      <c r="V561" s="315">
        <v>0.0</v>
      </c>
      <c r="W561" s="229" t="s">
        <v>78</v>
      </c>
      <c r="X561" s="315">
        <v>0.0</v>
      </c>
      <c r="Y561" s="6" t="s">
        <v>641</v>
      </c>
      <c r="Z561" s="6" t="s">
        <v>776</v>
      </c>
      <c r="AA561" s="323">
        <v>45425.0</v>
      </c>
      <c r="AB561" s="18">
        <v>45440.0</v>
      </c>
      <c r="AC561" s="27" t="s">
        <v>59</v>
      </c>
      <c r="AD561" s="6"/>
      <c r="AE561" s="6"/>
      <c r="AF561" s="6"/>
      <c r="AG561" s="331"/>
      <c r="AH561" s="6"/>
    </row>
    <row r="562" ht="30.0" customHeight="1">
      <c r="A562" s="311">
        <v>834.0</v>
      </c>
      <c r="B562" s="426" t="s">
        <v>451</v>
      </c>
      <c r="C562" s="420" t="s">
        <v>2974</v>
      </c>
      <c r="D562" s="420"/>
      <c r="E562" s="420"/>
      <c r="F562" s="316">
        <v>45456.0</v>
      </c>
      <c r="G562" s="229" t="s">
        <v>56</v>
      </c>
      <c r="H562" s="229"/>
      <c r="I562" s="229"/>
      <c r="J562" s="229"/>
      <c r="K562" s="411" t="s">
        <v>600</v>
      </c>
      <c r="L562" s="434" t="s">
        <v>299</v>
      </c>
      <c r="M562" s="315">
        <v>4.0</v>
      </c>
      <c r="N562" s="316"/>
      <c r="O562" s="316"/>
      <c r="P562" s="316"/>
      <c r="Q562" s="316"/>
      <c r="R562" s="316"/>
      <c r="S562" s="229" t="s">
        <v>78</v>
      </c>
      <c r="T562" s="229" t="s">
        <v>78</v>
      </c>
      <c r="U562" s="283">
        <v>0.0</v>
      </c>
      <c r="V562" s="315">
        <v>0.0</v>
      </c>
      <c r="W562" s="229" t="s">
        <v>78</v>
      </c>
      <c r="X562" s="315">
        <v>0.0</v>
      </c>
      <c r="Y562" s="6" t="s">
        <v>641</v>
      </c>
      <c r="Z562" s="349" t="s">
        <v>1227</v>
      </c>
      <c r="AA562" s="323">
        <v>45426.0</v>
      </c>
      <c r="AB562" s="18">
        <v>45454.0</v>
      </c>
      <c r="AC562" s="420" t="s">
        <v>2974</v>
      </c>
      <c r="AD562" s="6"/>
      <c r="AE562" s="6"/>
      <c r="AF562" s="6"/>
      <c r="AG562" s="331"/>
      <c r="AH562" s="6"/>
      <c r="AI562" s="320"/>
    </row>
    <row r="563" ht="30.0" customHeight="1">
      <c r="A563" s="325">
        <v>835.0</v>
      </c>
      <c r="B563" s="12" t="s">
        <v>923</v>
      </c>
      <c r="C563" s="209"/>
      <c r="D563" s="209"/>
      <c r="E563" s="209"/>
      <c r="F563" s="381">
        <v>45457.0</v>
      </c>
      <c r="G563" s="229" t="s">
        <v>56</v>
      </c>
      <c r="H563" s="229"/>
      <c r="I563" s="229"/>
      <c r="J563" s="229"/>
      <c r="K563" s="410" t="s">
        <v>600</v>
      </c>
      <c r="L563" s="411" t="s">
        <v>600</v>
      </c>
      <c r="M563" s="315">
        <v>14.0</v>
      </c>
      <c r="N563" s="316"/>
      <c r="O563" s="316"/>
      <c r="P563" s="316"/>
      <c r="Q563" s="316"/>
      <c r="R563" s="316"/>
      <c r="S563" s="229" t="s">
        <v>56</v>
      </c>
      <c r="T563" s="229" t="s">
        <v>56</v>
      </c>
      <c r="U563" s="283" t="s">
        <v>2767</v>
      </c>
      <c r="V563" s="315">
        <v>18.0</v>
      </c>
      <c r="W563" s="229" t="s">
        <v>56</v>
      </c>
      <c r="X563" s="315">
        <v>5.0</v>
      </c>
      <c r="Y563" s="6" t="s">
        <v>641</v>
      </c>
      <c r="Z563" s="359" t="s">
        <v>1230</v>
      </c>
      <c r="AA563" s="323"/>
      <c r="AB563" s="18"/>
      <c r="AC563" s="27" t="s">
        <v>59</v>
      </c>
      <c r="AD563" s="6"/>
      <c r="AE563" s="6"/>
      <c r="AF563" s="6"/>
      <c r="AG563" s="331"/>
      <c r="AH563" s="84"/>
    </row>
    <row r="564" ht="30.0" customHeight="1">
      <c r="A564" s="311">
        <v>836.0</v>
      </c>
      <c r="B564" s="12" t="s">
        <v>924</v>
      </c>
      <c r="C564" s="209"/>
      <c r="D564" s="209"/>
      <c r="E564" s="209"/>
      <c r="F564" s="316">
        <v>45454.0</v>
      </c>
      <c r="G564" s="229" t="s">
        <v>56</v>
      </c>
      <c r="H564" s="229"/>
      <c r="I564" s="229"/>
      <c r="J564" s="229"/>
      <c r="K564" s="410" t="s">
        <v>600</v>
      </c>
      <c r="L564" s="411" t="s">
        <v>600</v>
      </c>
      <c r="M564" s="315">
        <v>1.0</v>
      </c>
      <c r="N564" s="316"/>
      <c r="O564" s="316"/>
      <c r="P564" s="316"/>
      <c r="Q564" s="316"/>
      <c r="R564" s="316"/>
      <c r="S564" s="229" t="s">
        <v>56</v>
      </c>
      <c r="T564" s="229" t="s">
        <v>56</v>
      </c>
      <c r="U564" s="283" t="s">
        <v>2777</v>
      </c>
      <c r="V564" s="315">
        <v>2.0</v>
      </c>
      <c r="W564" s="241" t="s">
        <v>56</v>
      </c>
      <c r="X564" s="315">
        <v>1.0</v>
      </c>
      <c r="Y564" s="6" t="s">
        <v>641</v>
      </c>
      <c r="Z564" s="349" t="s">
        <v>1231</v>
      </c>
      <c r="AA564" s="323">
        <v>45427.0</v>
      </c>
      <c r="AB564" s="18">
        <v>45455.0</v>
      </c>
      <c r="AC564" s="27" t="s">
        <v>59</v>
      </c>
      <c r="AD564" s="6"/>
      <c r="AE564" s="6"/>
      <c r="AF564" s="6"/>
      <c r="AG564" s="331"/>
      <c r="AH564" s="6"/>
      <c r="AI564" s="320"/>
    </row>
    <row r="565" ht="30.0" customHeight="1">
      <c r="A565" s="325">
        <v>837.0</v>
      </c>
      <c r="B565" s="12" t="s">
        <v>926</v>
      </c>
      <c r="C565" s="209"/>
      <c r="D565" s="209"/>
      <c r="E565" s="209"/>
      <c r="F565" s="316">
        <v>45482.0</v>
      </c>
      <c r="G565" s="229" t="s">
        <v>78</v>
      </c>
      <c r="H565" s="229"/>
      <c r="I565" s="229"/>
      <c r="J565" s="229"/>
      <c r="K565" s="229" t="s">
        <v>78</v>
      </c>
      <c r="L565" s="229" t="s">
        <v>78</v>
      </c>
      <c r="M565" s="315">
        <v>0.0</v>
      </c>
      <c r="N565" s="316"/>
      <c r="O565" s="316"/>
      <c r="P565" s="316"/>
      <c r="Q565" s="316"/>
      <c r="R565" s="316"/>
      <c r="S565" s="229" t="s">
        <v>78</v>
      </c>
      <c r="T565" s="229" t="s">
        <v>78</v>
      </c>
      <c r="U565" s="283">
        <v>0.0</v>
      </c>
      <c r="V565" s="315">
        <v>0.0</v>
      </c>
      <c r="W565" s="229" t="s">
        <v>78</v>
      </c>
      <c r="X565" s="315">
        <v>0.0</v>
      </c>
      <c r="Y565" s="6" t="s">
        <v>641</v>
      </c>
      <c r="Z565" s="349" t="s">
        <v>1234</v>
      </c>
      <c r="AA565" s="323">
        <v>45427.0</v>
      </c>
      <c r="AB565" s="18">
        <v>45469.0</v>
      </c>
      <c r="AC565" s="27" t="s">
        <v>59</v>
      </c>
      <c r="AD565" s="6"/>
      <c r="AE565" s="6"/>
      <c r="AF565" s="6"/>
      <c r="AG565" s="331"/>
      <c r="AH565" s="6"/>
      <c r="AI565" s="320"/>
    </row>
    <row r="566" ht="30.0" customHeight="1">
      <c r="A566" s="325">
        <v>838.0</v>
      </c>
      <c r="B566" s="12" t="s">
        <v>553</v>
      </c>
      <c r="C566" s="209"/>
      <c r="D566" s="209"/>
      <c r="E566" s="209"/>
      <c r="F566" s="316">
        <v>45484.0</v>
      </c>
      <c r="G566" s="229" t="s">
        <v>56</v>
      </c>
      <c r="H566" s="229"/>
      <c r="I566" s="229"/>
      <c r="J566" s="229"/>
      <c r="K566" s="410" t="s">
        <v>600</v>
      </c>
      <c r="L566" s="411" t="s">
        <v>600</v>
      </c>
      <c r="M566" s="315">
        <v>10.0</v>
      </c>
      <c r="N566" s="316"/>
      <c r="O566" s="316"/>
      <c r="P566" s="316"/>
      <c r="Q566" s="316"/>
      <c r="R566" s="316"/>
      <c r="S566" s="229" t="s">
        <v>56</v>
      </c>
      <c r="T566" s="229" t="s">
        <v>56</v>
      </c>
      <c r="U566" s="283" t="s">
        <v>2777</v>
      </c>
      <c r="V566" s="315">
        <v>11.0</v>
      </c>
      <c r="W566" s="229" t="s">
        <v>56</v>
      </c>
      <c r="X566" s="315">
        <v>1.0</v>
      </c>
      <c r="Y566" s="6" t="s">
        <v>641</v>
      </c>
      <c r="Z566" s="349" t="s">
        <v>1235</v>
      </c>
      <c r="AA566" s="323">
        <v>45428.0</v>
      </c>
      <c r="AB566" s="18">
        <v>45463.0</v>
      </c>
      <c r="AC566" s="27" t="s">
        <v>59</v>
      </c>
      <c r="AD566" s="6"/>
      <c r="AE566" s="6"/>
      <c r="AF566" s="6"/>
      <c r="AG566" s="331"/>
      <c r="AH566" s="6"/>
      <c r="AI566" s="320"/>
    </row>
    <row r="567" ht="30.0" customHeight="1">
      <c r="A567" s="325">
        <v>839.0</v>
      </c>
      <c r="B567" s="12" t="s">
        <v>928</v>
      </c>
      <c r="C567" s="209"/>
      <c r="D567" s="209"/>
      <c r="E567" s="209"/>
      <c r="F567" s="316">
        <v>45461.0</v>
      </c>
      <c r="G567" s="229" t="s">
        <v>56</v>
      </c>
      <c r="H567" s="229"/>
      <c r="I567" s="229"/>
      <c r="J567" s="229"/>
      <c r="K567" s="410" t="s">
        <v>600</v>
      </c>
      <c r="L567" s="411" t="s">
        <v>600</v>
      </c>
      <c r="M567" s="315">
        <v>17.0</v>
      </c>
      <c r="N567" s="316"/>
      <c r="O567" s="316"/>
      <c r="P567" s="316"/>
      <c r="Q567" s="316"/>
      <c r="R567" s="316"/>
      <c r="S567" s="229" t="s">
        <v>56</v>
      </c>
      <c r="T567" s="229" t="s">
        <v>56</v>
      </c>
      <c r="U567" s="283" t="s">
        <v>2777</v>
      </c>
      <c r="V567" s="315">
        <v>19.0</v>
      </c>
      <c r="W567" s="229" t="s">
        <v>56</v>
      </c>
      <c r="X567" s="315">
        <v>4.0</v>
      </c>
      <c r="Y567" s="6" t="s">
        <v>641</v>
      </c>
      <c r="Z567" s="349" t="s">
        <v>1237</v>
      </c>
      <c r="AA567" s="323">
        <v>45428.0</v>
      </c>
      <c r="AB567" s="18">
        <v>45463.0</v>
      </c>
      <c r="AC567" s="27" t="s">
        <v>59</v>
      </c>
      <c r="AD567" s="6"/>
      <c r="AE567" s="6"/>
      <c r="AF567" s="6"/>
      <c r="AG567" s="331"/>
      <c r="AH567" s="6"/>
      <c r="AI567" s="320"/>
    </row>
    <row r="568" ht="30.0" customHeight="1">
      <c r="A568" s="325">
        <v>840.0</v>
      </c>
      <c r="B568" s="12" t="s">
        <v>287</v>
      </c>
      <c r="C568" s="209"/>
      <c r="D568" s="209"/>
      <c r="E568" s="209"/>
      <c r="F568" s="435">
        <v>45467.0</v>
      </c>
      <c r="G568" s="229" t="s">
        <v>699</v>
      </c>
      <c r="H568" s="229"/>
      <c r="I568" s="229"/>
      <c r="J568" s="229"/>
      <c r="K568" s="410" t="s">
        <v>600</v>
      </c>
      <c r="L568" s="436" t="s">
        <v>600</v>
      </c>
      <c r="M568" s="315">
        <v>10.0</v>
      </c>
      <c r="N568" s="316"/>
      <c r="O568" s="316"/>
      <c r="P568" s="316"/>
      <c r="Q568" s="316"/>
      <c r="R568" s="316"/>
      <c r="S568" s="229" t="s">
        <v>56</v>
      </c>
      <c r="T568" s="229" t="s">
        <v>56</v>
      </c>
      <c r="U568" s="283" t="s">
        <v>2777</v>
      </c>
      <c r="V568" s="315">
        <v>11.0</v>
      </c>
      <c r="W568" s="229" t="s">
        <v>56</v>
      </c>
      <c r="X568" s="315">
        <v>2.0</v>
      </c>
      <c r="Y568" s="6" t="s">
        <v>641</v>
      </c>
      <c r="Z568" s="437" t="s">
        <v>2376</v>
      </c>
      <c r="AA568" s="323">
        <v>45428.0</v>
      </c>
      <c r="AB568" s="18">
        <v>45464.0</v>
      </c>
      <c r="AC568" s="13" t="s">
        <v>79</v>
      </c>
      <c r="AD568" s="6"/>
      <c r="AE568" s="6"/>
      <c r="AF568" s="6"/>
      <c r="AG568" s="331"/>
      <c r="AH568" s="6"/>
    </row>
    <row r="569" ht="30.0" customHeight="1">
      <c r="A569" s="311">
        <v>841.0</v>
      </c>
      <c r="B569" s="12" t="s">
        <v>832</v>
      </c>
      <c r="C569" s="209"/>
      <c r="D569" s="209"/>
      <c r="E569" s="209"/>
      <c r="F569" s="316">
        <v>45470.0</v>
      </c>
      <c r="G569" s="229" t="s">
        <v>56</v>
      </c>
      <c r="H569" s="229"/>
      <c r="I569" s="229"/>
      <c r="J569" s="229"/>
      <c r="K569" s="410" t="s">
        <v>600</v>
      </c>
      <c r="L569" s="411" t="s">
        <v>600</v>
      </c>
      <c r="M569" s="315">
        <v>2.0</v>
      </c>
      <c r="N569" s="316"/>
      <c r="O569" s="316"/>
      <c r="P569" s="316"/>
      <c r="Q569" s="316"/>
      <c r="R569" s="316"/>
      <c r="S569" s="229" t="s">
        <v>56</v>
      </c>
      <c r="T569" s="229" t="s">
        <v>56</v>
      </c>
      <c r="U569" s="283" t="s">
        <v>2767</v>
      </c>
      <c r="V569" s="315">
        <v>2.0</v>
      </c>
      <c r="W569" s="229" t="s">
        <v>56</v>
      </c>
      <c r="X569" s="315">
        <v>1.0</v>
      </c>
      <c r="Y569" s="6" t="s">
        <v>641</v>
      </c>
      <c r="Z569" s="349" t="s">
        <v>1065</v>
      </c>
      <c r="AA569" s="323">
        <v>45428.0</v>
      </c>
      <c r="AB569" s="18">
        <v>45469.0</v>
      </c>
      <c r="AC569" s="13" t="s">
        <v>59</v>
      </c>
      <c r="AD569" s="6"/>
      <c r="AE569" s="6"/>
      <c r="AF569" s="6"/>
      <c r="AG569" s="331"/>
      <c r="AH569" s="6"/>
      <c r="AI569" s="320"/>
    </row>
    <row r="570" ht="30.0" customHeight="1">
      <c r="A570" s="311">
        <v>842.0</v>
      </c>
      <c r="B570" s="12" t="s">
        <v>930</v>
      </c>
      <c r="C570" s="209"/>
      <c r="D570" s="209"/>
      <c r="E570" s="209"/>
      <c r="F570" s="381">
        <v>45464.0</v>
      </c>
      <c r="G570" s="229" t="s">
        <v>56</v>
      </c>
      <c r="H570" s="229"/>
      <c r="I570" s="229"/>
      <c r="J570" s="229"/>
      <c r="K570" s="410" t="s">
        <v>600</v>
      </c>
      <c r="L570" s="411" t="s">
        <v>600</v>
      </c>
      <c r="M570" s="315">
        <v>4.0</v>
      </c>
      <c r="N570" s="316"/>
      <c r="O570" s="316"/>
      <c r="P570" s="316"/>
      <c r="Q570" s="316"/>
      <c r="R570" s="316"/>
      <c r="S570" s="229" t="s">
        <v>56</v>
      </c>
      <c r="T570" s="229" t="s">
        <v>56</v>
      </c>
      <c r="U570" s="283" t="s">
        <v>2767</v>
      </c>
      <c r="V570" s="425">
        <v>5.0</v>
      </c>
      <c r="W570" s="229" t="s">
        <v>56</v>
      </c>
      <c r="X570" s="315">
        <v>1.0</v>
      </c>
      <c r="Y570" s="6" t="s">
        <v>641</v>
      </c>
      <c r="Z570" s="359" t="s">
        <v>1240</v>
      </c>
      <c r="AA570" s="323">
        <v>45429.0</v>
      </c>
      <c r="AB570" s="18">
        <v>45458.0</v>
      </c>
      <c r="AC570" s="13" t="s">
        <v>59</v>
      </c>
      <c r="AD570" s="6"/>
      <c r="AE570" s="6"/>
      <c r="AF570" s="6"/>
      <c r="AG570" s="331"/>
      <c r="AH570" s="6"/>
      <c r="AI570" s="320"/>
    </row>
    <row r="571" ht="30.0" customHeight="1">
      <c r="A571" s="325">
        <v>843.0</v>
      </c>
      <c r="B571" s="12" t="s">
        <v>932</v>
      </c>
      <c r="C571" s="209"/>
      <c r="D571" s="209"/>
      <c r="E571" s="209"/>
      <c r="F571" s="381">
        <v>45458.0</v>
      </c>
      <c r="G571" s="229" t="s">
        <v>56</v>
      </c>
      <c r="H571" s="229"/>
      <c r="I571" s="229"/>
      <c r="J571" s="229"/>
      <c r="K571" s="410" t="s">
        <v>600</v>
      </c>
      <c r="L571" s="411" t="s">
        <v>600</v>
      </c>
      <c r="M571" s="315">
        <v>9.0</v>
      </c>
      <c r="N571" s="316"/>
      <c r="O571" s="316"/>
      <c r="P571" s="316"/>
      <c r="Q571" s="316"/>
      <c r="R571" s="316"/>
      <c r="S571" s="229" t="s">
        <v>56</v>
      </c>
      <c r="T571" s="229" t="s">
        <v>56</v>
      </c>
      <c r="U571" s="283" t="s">
        <v>2767</v>
      </c>
      <c r="V571" s="315">
        <v>7.0</v>
      </c>
      <c r="W571" s="229" t="s">
        <v>56</v>
      </c>
      <c r="X571" s="315">
        <v>1.0</v>
      </c>
      <c r="Y571" s="6" t="s">
        <v>641</v>
      </c>
      <c r="Z571" s="359" t="s">
        <v>1243</v>
      </c>
      <c r="AA571" s="323">
        <v>45429.0</v>
      </c>
      <c r="AB571" s="18">
        <v>45458.0</v>
      </c>
      <c r="AC571" s="13" t="s">
        <v>59</v>
      </c>
      <c r="AD571" s="6"/>
      <c r="AE571" s="6"/>
      <c r="AF571" s="6"/>
      <c r="AG571" s="331"/>
      <c r="AH571" s="6"/>
    </row>
    <row r="572" ht="30.0" customHeight="1">
      <c r="A572" s="325">
        <v>844.0</v>
      </c>
      <c r="B572" s="12" t="s">
        <v>933</v>
      </c>
      <c r="C572" s="209"/>
      <c r="D572" s="209"/>
      <c r="E572" s="209"/>
      <c r="F572" s="381">
        <v>45468.0</v>
      </c>
      <c r="G572" s="229" t="s">
        <v>56</v>
      </c>
      <c r="H572" s="229"/>
      <c r="I572" s="229"/>
      <c r="J572" s="229"/>
      <c r="K572" s="410" t="s">
        <v>600</v>
      </c>
      <c r="L572" s="436" t="s">
        <v>600</v>
      </c>
      <c r="M572" s="315">
        <v>1.0</v>
      </c>
      <c r="N572" s="316"/>
      <c r="O572" s="316"/>
      <c r="P572" s="316"/>
      <c r="Q572" s="316"/>
      <c r="R572" s="316"/>
      <c r="S572" s="229" t="s">
        <v>56</v>
      </c>
      <c r="T572" s="229" t="s">
        <v>56</v>
      </c>
      <c r="U572" s="283" t="s">
        <v>2767</v>
      </c>
      <c r="V572" s="315">
        <v>2.0</v>
      </c>
      <c r="W572" s="229" t="s">
        <v>56</v>
      </c>
      <c r="X572" s="315">
        <v>1.0</v>
      </c>
      <c r="Y572" s="6" t="s">
        <v>641</v>
      </c>
      <c r="Z572" s="359" t="s">
        <v>1248</v>
      </c>
      <c r="AA572" s="323">
        <v>45432.0</v>
      </c>
      <c r="AB572" s="18">
        <v>45468.0</v>
      </c>
      <c r="AC572" s="13" t="s">
        <v>79</v>
      </c>
      <c r="AD572" s="6"/>
      <c r="AE572" s="6"/>
      <c r="AF572" s="6"/>
      <c r="AG572" s="331"/>
      <c r="AH572" s="6"/>
      <c r="AI572" s="320"/>
    </row>
    <row r="573" ht="30.0" customHeight="1">
      <c r="A573" s="311">
        <v>845.0</v>
      </c>
      <c r="B573" s="12" t="s">
        <v>934</v>
      </c>
      <c r="C573" s="209"/>
      <c r="D573" s="209"/>
      <c r="E573" s="209"/>
      <c r="F573" s="316">
        <v>45469.0</v>
      </c>
      <c r="G573" s="229" t="s">
        <v>56</v>
      </c>
      <c r="H573" s="229"/>
      <c r="I573" s="229"/>
      <c r="J573" s="229"/>
      <c r="K573" s="410" t="s">
        <v>600</v>
      </c>
      <c r="L573" s="411" t="s">
        <v>600</v>
      </c>
      <c r="M573" s="315">
        <v>13.0</v>
      </c>
      <c r="N573" s="316"/>
      <c r="O573" s="316"/>
      <c r="P573" s="316"/>
      <c r="Q573" s="316"/>
      <c r="R573" s="316"/>
      <c r="S573" s="229" t="s">
        <v>56</v>
      </c>
      <c r="T573" s="229" t="s">
        <v>56</v>
      </c>
      <c r="U573" s="283" t="s">
        <v>2767</v>
      </c>
      <c r="V573" s="315">
        <v>16.0</v>
      </c>
      <c r="W573" s="229" t="s">
        <v>56</v>
      </c>
      <c r="X573" s="315">
        <v>6.0</v>
      </c>
      <c r="Y573" s="6" t="s">
        <v>641</v>
      </c>
      <c r="Z573" s="349" t="s">
        <v>1250</v>
      </c>
      <c r="AA573" s="323">
        <v>45432.0</v>
      </c>
      <c r="AB573" s="18">
        <v>45470.0</v>
      </c>
      <c r="AC573" s="13" t="s">
        <v>59</v>
      </c>
      <c r="AD573" s="6"/>
      <c r="AE573" s="6"/>
      <c r="AF573" s="6"/>
      <c r="AG573" s="331"/>
      <c r="AH573" s="6"/>
    </row>
    <row r="574" ht="30.0" customHeight="1">
      <c r="A574" s="325">
        <v>846.0</v>
      </c>
      <c r="B574" s="12" t="s">
        <v>936</v>
      </c>
      <c r="C574" s="209"/>
      <c r="D574" s="209"/>
      <c r="E574" s="209"/>
      <c r="F574" s="316">
        <v>45450.0</v>
      </c>
      <c r="G574" s="229" t="s">
        <v>56</v>
      </c>
      <c r="H574" s="229"/>
      <c r="I574" s="229"/>
      <c r="J574" s="229"/>
      <c r="K574" s="410" t="s">
        <v>600</v>
      </c>
      <c r="L574" s="411" t="s">
        <v>600</v>
      </c>
      <c r="M574" s="315">
        <v>6.0</v>
      </c>
      <c r="N574" s="316"/>
      <c r="O574" s="316"/>
      <c r="P574" s="316"/>
      <c r="Q574" s="316"/>
      <c r="R574" s="316"/>
      <c r="S574" s="229" t="s">
        <v>56</v>
      </c>
      <c r="T574" s="229" t="s">
        <v>56</v>
      </c>
      <c r="U574" s="283" t="s">
        <v>2778</v>
      </c>
      <c r="V574" s="315">
        <v>9.0</v>
      </c>
      <c r="W574" s="229" t="s">
        <v>56</v>
      </c>
      <c r="X574" s="315">
        <v>4.0</v>
      </c>
      <c r="Y574" s="6" t="s">
        <v>641</v>
      </c>
      <c r="Z574" s="349" t="s">
        <v>1253</v>
      </c>
      <c r="AA574" s="323">
        <v>45433.0</v>
      </c>
      <c r="AB574" s="18">
        <v>45456.0</v>
      </c>
      <c r="AC574" s="13" t="s">
        <v>59</v>
      </c>
      <c r="AD574" s="6"/>
      <c r="AE574" s="6"/>
      <c r="AF574" s="6"/>
      <c r="AG574" s="331"/>
      <c r="AH574" s="6"/>
    </row>
    <row r="575" ht="30.0" customHeight="1">
      <c r="A575" s="325">
        <v>848.0</v>
      </c>
      <c r="B575" s="12" t="s">
        <v>938</v>
      </c>
      <c r="C575" s="27" t="s">
        <v>1221</v>
      </c>
      <c r="D575" s="27"/>
      <c r="E575" s="27"/>
      <c r="F575" s="438">
        <v>45645.0</v>
      </c>
      <c r="G575" s="430" t="s">
        <v>56</v>
      </c>
      <c r="H575" s="411" t="s">
        <v>600</v>
      </c>
      <c r="I575" s="411" t="s">
        <v>600</v>
      </c>
      <c r="J575" s="411"/>
      <c r="K575" s="411" t="s">
        <v>600</v>
      </c>
      <c r="L575" s="411" t="s">
        <v>600</v>
      </c>
      <c r="M575" s="315">
        <v>3.0</v>
      </c>
      <c r="N575" s="439"/>
      <c r="O575" s="439"/>
      <c r="P575" s="439"/>
      <c r="Q575" s="439"/>
      <c r="R575" s="439"/>
      <c r="S575" s="440" t="s">
        <v>57</v>
      </c>
      <c r="T575" s="229" t="s">
        <v>57</v>
      </c>
      <c r="U575" s="283" t="s">
        <v>2767</v>
      </c>
      <c r="V575" s="315">
        <v>3.0</v>
      </c>
      <c r="W575" s="229" t="s">
        <v>86</v>
      </c>
      <c r="X575" s="315">
        <v>0.0</v>
      </c>
      <c r="Y575" s="6" t="s">
        <v>641</v>
      </c>
      <c r="Z575" s="441" t="s">
        <v>1255</v>
      </c>
      <c r="AA575" s="323">
        <v>45433.0</v>
      </c>
      <c r="AB575" s="18">
        <v>45626.0</v>
      </c>
      <c r="AC575" s="13" t="s">
        <v>59</v>
      </c>
      <c r="AD575" s="6"/>
      <c r="AE575" s="6"/>
      <c r="AF575" s="6"/>
      <c r="AG575" s="331"/>
      <c r="AH575" s="433"/>
      <c r="AI575" s="320"/>
    </row>
    <row r="576" ht="15.75" customHeight="1">
      <c r="A576" s="325">
        <v>850.0</v>
      </c>
      <c r="B576" s="12" t="s">
        <v>940</v>
      </c>
      <c r="C576" s="442" t="s">
        <v>1221</v>
      </c>
      <c r="D576" s="442"/>
      <c r="E576" s="442"/>
      <c r="F576" s="443">
        <v>45785.0</v>
      </c>
      <c r="G576" s="430" t="s">
        <v>57</v>
      </c>
      <c r="H576" s="444" t="s">
        <v>57</v>
      </c>
      <c r="I576" s="445" t="s">
        <v>57</v>
      </c>
      <c r="J576" s="445"/>
      <c r="K576" s="411" t="s">
        <v>58</v>
      </c>
      <c r="L576" s="446" t="s">
        <v>58</v>
      </c>
      <c r="M576" s="315">
        <v>8.0</v>
      </c>
      <c r="N576" s="353"/>
      <c r="O576" s="353"/>
      <c r="P576" s="353"/>
      <c r="Q576" s="353"/>
      <c r="R576" s="353"/>
      <c r="S576" s="445" t="s">
        <v>57</v>
      </c>
      <c r="T576" s="430" t="s">
        <v>57</v>
      </c>
      <c r="U576" s="447" t="s">
        <v>2777</v>
      </c>
      <c r="V576" s="315">
        <v>16.0</v>
      </c>
      <c r="W576" s="442" t="s">
        <v>56</v>
      </c>
      <c r="X576" s="315">
        <v>8.0</v>
      </c>
      <c r="Y576" s="6" t="s">
        <v>54</v>
      </c>
      <c r="Z576" s="441" t="s">
        <v>1259</v>
      </c>
      <c r="AA576" s="323">
        <v>45434.0</v>
      </c>
      <c r="AB576" s="18">
        <v>45747.0</v>
      </c>
      <c r="AC576" s="13" t="s">
        <v>59</v>
      </c>
      <c r="AD576" s="6"/>
      <c r="AE576" s="6"/>
      <c r="AF576" s="6"/>
      <c r="AG576" s="331"/>
      <c r="AH576" s="433"/>
      <c r="AI576" s="320"/>
    </row>
    <row r="577" ht="15.75" customHeight="1">
      <c r="A577" s="311">
        <v>851.0</v>
      </c>
      <c r="B577" s="426" t="s">
        <v>941</v>
      </c>
      <c r="C577" s="420" t="s">
        <v>2974</v>
      </c>
      <c r="D577" s="420"/>
      <c r="E577" s="420"/>
      <c r="F577" s="316">
        <v>45463.0</v>
      </c>
      <c r="G577" s="229" t="s">
        <v>56</v>
      </c>
      <c r="H577" s="229"/>
      <c r="I577" s="229"/>
      <c r="J577" s="229"/>
      <c r="K577" s="410" t="s">
        <v>600</v>
      </c>
      <c r="L577" s="434" t="s">
        <v>911</v>
      </c>
      <c r="M577" s="315">
        <v>5.0</v>
      </c>
      <c r="N577" s="316"/>
      <c r="O577" s="316"/>
      <c r="P577" s="316"/>
      <c r="Q577" s="316"/>
      <c r="R577" s="316"/>
      <c r="S577" s="229" t="s">
        <v>56</v>
      </c>
      <c r="T577" s="229" t="s">
        <v>56</v>
      </c>
      <c r="U577" s="283" t="s">
        <v>2789</v>
      </c>
      <c r="V577" s="315">
        <v>7.0</v>
      </c>
      <c r="W577" s="229" t="s">
        <v>56</v>
      </c>
      <c r="X577" s="315">
        <v>0.0</v>
      </c>
      <c r="Y577" s="6" t="s">
        <v>641</v>
      </c>
      <c r="Z577" s="349" t="s">
        <v>1260</v>
      </c>
      <c r="AA577" s="323">
        <v>45447.0</v>
      </c>
      <c r="AB577" s="18">
        <v>45463.0</v>
      </c>
      <c r="AC577" s="420" t="s">
        <v>2974</v>
      </c>
      <c r="AD577" s="6"/>
      <c r="AE577" s="6"/>
      <c r="AF577" s="6"/>
      <c r="AG577" s="331"/>
      <c r="AH577" s="6"/>
      <c r="AI577" s="320"/>
    </row>
    <row r="578" ht="15.75" customHeight="1">
      <c r="A578" s="311">
        <v>852.0</v>
      </c>
      <c r="B578" s="12" t="s">
        <v>789</v>
      </c>
      <c r="C578" s="209"/>
      <c r="D578" s="209"/>
      <c r="E578" s="209"/>
      <c r="F578" s="316">
        <v>45448.0</v>
      </c>
      <c r="G578" s="229" t="s">
        <v>56</v>
      </c>
      <c r="H578" s="229"/>
      <c r="I578" s="229"/>
      <c r="J578" s="229"/>
      <c r="K578" s="411" t="s">
        <v>600</v>
      </c>
      <c r="L578" s="411" t="s">
        <v>600</v>
      </c>
      <c r="M578" s="315">
        <v>1.0</v>
      </c>
      <c r="N578" s="316"/>
      <c r="O578" s="316"/>
      <c r="P578" s="316"/>
      <c r="Q578" s="316"/>
      <c r="R578" s="316"/>
      <c r="S578" s="229" t="s">
        <v>56</v>
      </c>
      <c r="T578" s="229" t="s">
        <v>56</v>
      </c>
      <c r="U578" s="283" t="s">
        <v>2777</v>
      </c>
      <c r="V578" s="315">
        <v>1.0</v>
      </c>
      <c r="W578" s="229" t="s">
        <v>56</v>
      </c>
      <c r="X578" s="315">
        <v>1.0</v>
      </c>
      <c r="Y578" s="6" t="s">
        <v>641</v>
      </c>
      <c r="Z578" s="349" t="s">
        <v>943</v>
      </c>
      <c r="AA578" s="323">
        <v>45436.0</v>
      </c>
      <c r="AB578" s="18">
        <v>45448.0</v>
      </c>
      <c r="AC578" s="13" t="s">
        <v>59</v>
      </c>
      <c r="AD578" s="6"/>
      <c r="AE578" s="6"/>
      <c r="AF578" s="6"/>
      <c r="AG578" s="331"/>
      <c r="AH578" s="6"/>
      <c r="AI578" s="320"/>
    </row>
    <row r="579" ht="15.75" customHeight="1">
      <c r="A579" s="338">
        <v>853.0</v>
      </c>
      <c r="B579" s="426" t="s">
        <v>942</v>
      </c>
      <c r="C579" s="420" t="s">
        <v>2974</v>
      </c>
      <c r="D579" s="420"/>
      <c r="E579" s="420"/>
      <c r="F579" s="316">
        <v>45447.0</v>
      </c>
      <c r="G579" s="229" t="s">
        <v>56</v>
      </c>
      <c r="H579" s="229"/>
      <c r="I579" s="229"/>
      <c r="J579" s="229"/>
      <c r="K579" s="411" t="s">
        <v>600</v>
      </c>
      <c r="L579" s="229" t="s">
        <v>78</v>
      </c>
      <c r="M579" s="315">
        <v>24.0</v>
      </c>
      <c r="N579" s="316"/>
      <c r="O579" s="316"/>
      <c r="P579" s="316"/>
      <c r="Q579" s="316"/>
      <c r="R579" s="316"/>
      <c r="S579" s="229" t="s">
        <v>86</v>
      </c>
      <c r="T579" s="229" t="s">
        <v>78</v>
      </c>
      <c r="U579" s="283">
        <v>0.0</v>
      </c>
      <c r="V579" s="315">
        <v>0.0</v>
      </c>
      <c r="W579" s="229" t="s">
        <v>66</v>
      </c>
      <c r="X579" s="315">
        <v>0.0</v>
      </c>
      <c r="Y579" s="6" t="s">
        <v>641</v>
      </c>
      <c r="Z579" s="349" t="s">
        <v>1264</v>
      </c>
      <c r="AA579" s="323">
        <v>45440.0</v>
      </c>
      <c r="AB579" s="18">
        <v>45447.0</v>
      </c>
      <c r="AC579" s="420" t="s">
        <v>2974</v>
      </c>
      <c r="AD579" s="6"/>
      <c r="AE579" s="6"/>
      <c r="AF579" s="6"/>
      <c r="AG579" s="331"/>
      <c r="AH579" s="6"/>
      <c r="AI579" s="320"/>
    </row>
    <row r="580" ht="15.75" customHeight="1">
      <c r="A580" s="338">
        <v>854.0</v>
      </c>
      <c r="B580" s="426" t="s">
        <v>944</v>
      </c>
      <c r="C580" s="420" t="s">
        <v>2974</v>
      </c>
      <c r="D580" s="420"/>
      <c r="E580" s="420"/>
      <c r="F580" s="316">
        <v>45450.0</v>
      </c>
      <c r="G580" s="229" t="s">
        <v>56</v>
      </c>
      <c r="H580" s="229"/>
      <c r="I580" s="229"/>
      <c r="J580" s="229"/>
      <c r="K580" s="411" t="s">
        <v>600</v>
      </c>
      <c r="L580" s="411" t="s">
        <v>600</v>
      </c>
      <c r="M580" s="315">
        <v>1.0</v>
      </c>
      <c r="N580" s="316"/>
      <c r="O580" s="316"/>
      <c r="P580" s="316"/>
      <c r="Q580" s="316"/>
      <c r="R580" s="316"/>
      <c r="S580" s="229" t="s">
        <v>86</v>
      </c>
      <c r="T580" s="229" t="s">
        <v>86</v>
      </c>
      <c r="U580" s="283">
        <v>0.0</v>
      </c>
      <c r="V580" s="315">
        <v>0.0</v>
      </c>
      <c r="W580" s="229" t="s">
        <v>78</v>
      </c>
      <c r="X580" s="315">
        <v>0.0</v>
      </c>
      <c r="Y580" s="6" t="s">
        <v>641</v>
      </c>
      <c r="Z580" s="349" t="s">
        <v>675</v>
      </c>
      <c r="AA580" s="323">
        <v>45440.0</v>
      </c>
      <c r="AB580" s="18">
        <v>45450.0</v>
      </c>
      <c r="AC580" s="420" t="s">
        <v>2974</v>
      </c>
      <c r="AD580" s="6"/>
      <c r="AE580" s="6"/>
      <c r="AF580" s="6"/>
      <c r="AG580" s="331"/>
      <c r="AH580" s="6"/>
    </row>
    <row r="581" ht="15.75" customHeight="1">
      <c r="A581" s="311">
        <v>855.0</v>
      </c>
      <c r="B581" s="12" t="s">
        <v>657</v>
      </c>
      <c r="C581" s="209"/>
      <c r="D581" s="209"/>
      <c r="E581" s="209"/>
      <c r="F581" s="316">
        <v>45463.0</v>
      </c>
      <c r="G581" s="229" t="s">
        <v>78</v>
      </c>
      <c r="H581" s="229"/>
      <c r="I581" s="229"/>
      <c r="J581" s="229"/>
      <c r="K581" s="229" t="s">
        <v>78</v>
      </c>
      <c r="L581" s="229" t="s">
        <v>78</v>
      </c>
      <c r="M581" s="315">
        <v>0.0</v>
      </c>
      <c r="N581" s="316"/>
      <c r="O581" s="316"/>
      <c r="P581" s="316"/>
      <c r="Q581" s="316"/>
      <c r="R581" s="316"/>
      <c r="S581" s="229" t="s">
        <v>78</v>
      </c>
      <c r="T581" s="229" t="s">
        <v>78</v>
      </c>
      <c r="U581" s="283">
        <v>0.0</v>
      </c>
      <c r="V581" s="315">
        <v>0.0</v>
      </c>
      <c r="W581" s="229" t="s">
        <v>56</v>
      </c>
      <c r="X581" s="315">
        <v>1.0</v>
      </c>
      <c r="Y581" s="6" t="s">
        <v>641</v>
      </c>
      <c r="Z581" s="349" t="s">
        <v>781</v>
      </c>
      <c r="AA581" s="323">
        <v>45442.0</v>
      </c>
      <c r="AB581" s="18">
        <v>45463.0</v>
      </c>
      <c r="AC581" s="13" t="s">
        <v>59</v>
      </c>
      <c r="AD581" s="6"/>
      <c r="AE581" s="6"/>
      <c r="AF581" s="6"/>
      <c r="AG581" s="331"/>
      <c r="AH581" s="6"/>
    </row>
    <row r="582" ht="30.0" customHeight="1">
      <c r="A582" s="325">
        <v>856.0</v>
      </c>
      <c r="B582" s="12" t="s">
        <v>946</v>
      </c>
      <c r="C582" s="209"/>
      <c r="D582" s="209"/>
      <c r="E582" s="209"/>
      <c r="F582" s="316">
        <v>45483.0</v>
      </c>
      <c r="G582" s="229" t="s">
        <v>56</v>
      </c>
      <c r="H582" s="229"/>
      <c r="I582" s="229"/>
      <c r="J582" s="229"/>
      <c r="K582" s="410" t="s">
        <v>600</v>
      </c>
      <c r="L582" s="411" t="s">
        <v>600</v>
      </c>
      <c r="M582" s="315">
        <v>8.0</v>
      </c>
      <c r="N582" s="316"/>
      <c r="O582" s="316"/>
      <c r="P582" s="316"/>
      <c r="Q582" s="316"/>
      <c r="R582" s="316"/>
      <c r="S582" s="229" t="s">
        <v>56</v>
      </c>
      <c r="T582" s="229" t="s">
        <v>56</v>
      </c>
      <c r="U582" s="283" t="s">
        <v>2777</v>
      </c>
      <c r="V582" s="315">
        <v>11.0</v>
      </c>
      <c r="W582" s="229" t="s">
        <v>56</v>
      </c>
      <c r="X582" s="315">
        <v>3.0</v>
      </c>
      <c r="Y582" s="6" t="s">
        <v>641</v>
      </c>
      <c r="Z582" s="6" t="s">
        <v>1269</v>
      </c>
      <c r="AA582" s="323">
        <v>45442.0</v>
      </c>
      <c r="AB582" s="18">
        <v>45482.0</v>
      </c>
      <c r="AC582" s="13" t="s">
        <v>59</v>
      </c>
      <c r="AD582" s="6"/>
      <c r="AE582" s="6"/>
      <c r="AF582" s="6"/>
      <c r="AG582" s="331"/>
      <c r="AH582" s="6"/>
      <c r="AI582" s="320"/>
    </row>
    <row r="583" ht="15.75" customHeight="1">
      <c r="A583" s="325">
        <v>857.0</v>
      </c>
      <c r="B583" s="12" t="s">
        <v>947</v>
      </c>
      <c r="C583" s="27" t="s">
        <v>1221</v>
      </c>
      <c r="D583" s="27"/>
      <c r="E583" s="27"/>
      <c r="F583" s="316">
        <v>45562.0</v>
      </c>
      <c r="G583" s="411" t="s">
        <v>56</v>
      </c>
      <c r="H583" s="410" t="s">
        <v>44</v>
      </c>
      <c r="I583" s="410"/>
      <c r="J583" s="410"/>
      <c r="K583" s="410" t="s">
        <v>600</v>
      </c>
      <c r="L583" s="411" t="s">
        <v>600</v>
      </c>
      <c r="M583" s="315">
        <v>23.0</v>
      </c>
      <c r="N583" s="316"/>
      <c r="O583" s="316"/>
      <c r="P583" s="316"/>
      <c r="Q583" s="316"/>
      <c r="R583" s="316"/>
      <c r="S583" s="343" t="s">
        <v>56</v>
      </c>
      <c r="T583" s="229" t="s">
        <v>56</v>
      </c>
      <c r="U583" s="283" t="s">
        <v>2777</v>
      </c>
      <c r="V583" s="315">
        <v>31.0</v>
      </c>
      <c r="W583" s="448" t="s">
        <v>56</v>
      </c>
      <c r="X583" s="315">
        <v>9.0</v>
      </c>
      <c r="Y583" s="6" t="s">
        <v>641</v>
      </c>
      <c r="Z583" s="449" t="s">
        <v>1271</v>
      </c>
      <c r="AA583" s="323">
        <v>45448.0</v>
      </c>
      <c r="AB583" s="18">
        <v>45560.0</v>
      </c>
      <c r="AC583" s="13" t="s">
        <v>59</v>
      </c>
      <c r="AD583" s="6"/>
      <c r="AE583" s="6"/>
      <c r="AF583" s="6"/>
      <c r="AG583" s="331"/>
      <c r="AH583" s="450">
        <v>58512.39</v>
      </c>
      <c r="AI583" s="320"/>
    </row>
    <row r="584" ht="15.75" customHeight="1">
      <c r="A584" s="311">
        <v>858.0</v>
      </c>
      <c r="B584" s="12" t="s">
        <v>949</v>
      </c>
      <c r="C584" s="209"/>
      <c r="D584" s="209"/>
      <c r="E584" s="209"/>
      <c r="F584" s="381">
        <v>45471.0</v>
      </c>
      <c r="G584" s="229" t="s">
        <v>56</v>
      </c>
      <c r="H584" s="229"/>
      <c r="I584" s="229"/>
      <c r="J584" s="229"/>
      <c r="K584" s="410" t="s">
        <v>600</v>
      </c>
      <c r="L584" s="411" t="s">
        <v>600</v>
      </c>
      <c r="M584" s="315">
        <v>6.0</v>
      </c>
      <c r="N584" s="316"/>
      <c r="O584" s="316"/>
      <c r="P584" s="316"/>
      <c r="Q584" s="316"/>
      <c r="R584" s="316"/>
      <c r="S584" s="229" t="s">
        <v>56</v>
      </c>
      <c r="T584" s="229" t="s">
        <v>56</v>
      </c>
      <c r="U584" s="283" t="s">
        <v>2767</v>
      </c>
      <c r="V584" s="425">
        <v>9.0</v>
      </c>
      <c r="W584" s="229" t="s">
        <v>56</v>
      </c>
      <c r="X584" s="315">
        <v>3.0</v>
      </c>
      <c r="Y584" s="6" t="s">
        <v>641</v>
      </c>
      <c r="Z584" s="359" t="s">
        <v>2404</v>
      </c>
      <c r="AA584" s="323">
        <v>45449.0</v>
      </c>
      <c r="AB584" s="18">
        <v>45463.0</v>
      </c>
      <c r="AC584" s="13" t="s">
        <v>59</v>
      </c>
      <c r="AD584" s="84"/>
      <c r="AE584" s="84"/>
      <c r="AF584" s="84"/>
      <c r="AH584" s="84"/>
      <c r="AI584" s="320"/>
    </row>
    <row r="585" ht="15.75" customHeight="1">
      <c r="A585" s="325">
        <v>859.0</v>
      </c>
      <c r="B585" s="426" t="s">
        <v>822</v>
      </c>
      <c r="C585" s="420" t="s">
        <v>2974</v>
      </c>
      <c r="D585" s="420"/>
      <c r="E585" s="420"/>
      <c r="F585" s="316">
        <v>45462.0</v>
      </c>
      <c r="G585" s="229" t="s">
        <v>56</v>
      </c>
      <c r="H585" s="229"/>
      <c r="I585" s="229"/>
      <c r="J585" s="229"/>
      <c r="K585" s="410" t="s">
        <v>600</v>
      </c>
      <c r="L585" s="451" t="s">
        <v>911</v>
      </c>
      <c r="M585" s="315">
        <v>1.0</v>
      </c>
      <c r="N585" s="316"/>
      <c r="O585" s="316"/>
      <c r="P585" s="316"/>
      <c r="Q585" s="316"/>
      <c r="R585" s="316"/>
      <c r="S585" s="229" t="s">
        <v>78</v>
      </c>
      <c r="T585" s="229" t="s">
        <v>78</v>
      </c>
      <c r="U585" s="283">
        <v>0.0</v>
      </c>
      <c r="V585" s="315">
        <v>0.0</v>
      </c>
      <c r="W585" s="229" t="s">
        <v>78</v>
      </c>
      <c r="X585" s="315">
        <v>0.0</v>
      </c>
      <c r="Y585" s="6" t="s">
        <v>641</v>
      </c>
      <c r="Z585" s="349" t="s">
        <v>1035</v>
      </c>
      <c r="AA585" s="323">
        <v>45449.0</v>
      </c>
      <c r="AB585" s="18">
        <v>45463.0</v>
      </c>
      <c r="AC585" s="420" t="s">
        <v>2974</v>
      </c>
      <c r="AD585" s="84"/>
      <c r="AE585" s="84"/>
      <c r="AF585" s="84"/>
      <c r="AH585" s="84"/>
      <c r="AI585" s="320"/>
    </row>
    <row r="586" ht="15.75" customHeight="1">
      <c r="A586" s="311">
        <v>860.0</v>
      </c>
      <c r="B586" s="12" t="s">
        <v>697</v>
      </c>
      <c r="C586" s="209"/>
      <c r="D586" s="209"/>
      <c r="E586" s="209"/>
      <c r="F586" s="316">
        <v>45463.0</v>
      </c>
      <c r="G586" s="229" t="s">
        <v>56</v>
      </c>
      <c r="H586" s="229"/>
      <c r="I586" s="229"/>
      <c r="J586" s="229"/>
      <c r="K586" s="410" t="s">
        <v>600</v>
      </c>
      <c r="L586" s="411" t="s">
        <v>600</v>
      </c>
      <c r="M586" s="315">
        <v>3.0</v>
      </c>
      <c r="N586" s="316"/>
      <c r="O586" s="316"/>
      <c r="P586" s="316"/>
      <c r="Q586" s="316"/>
      <c r="R586" s="316"/>
      <c r="S586" s="229" t="s">
        <v>56</v>
      </c>
      <c r="T586" s="229" t="s">
        <v>56</v>
      </c>
      <c r="U586" s="283" t="s">
        <v>2789</v>
      </c>
      <c r="V586" s="315">
        <v>4.0</v>
      </c>
      <c r="W586" s="229" t="s">
        <v>56</v>
      </c>
      <c r="X586" s="315">
        <v>1.0</v>
      </c>
      <c r="Y586" s="6" t="s">
        <v>641</v>
      </c>
      <c r="Z586" s="349" t="s">
        <v>831</v>
      </c>
      <c r="AA586" s="323">
        <v>45449.0</v>
      </c>
      <c r="AB586" s="18">
        <v>45463.0</v>
      </c>
      <c r="AC586" s="13" t="s">
        <v>79</v>
      </c>
      <c r="AD586" s="84"/>
      <c r="AE586" s="84"/>
      <c r="AF586" s="84"/>
      <c r="AH586" s="84"/>
      <c r="AI586" s="320"/>
    </row>
    <row r="587" ht="15.75" customHeight="1">
      <c r="A587" s="311">
        <v>861.0</v>
      </c>
      <c r="B587" s="12" t="s">
        <v>952</v>
      </c>
      <c r="C587" s="209"/>
      <c r="D587" s="209"/>
      <c r="E587" s="209"/>
      <c r="F587" s="381">
        <v>45471.0</v>
      </c>
      <c r="G587" s="229" t="s">
        <v>56</v>
      </c>
      <c r="H587" s="229"/>
      <c r="I587" s="229"/>
      <c r="J587" s="229"/>
      <c r="K587" s="410" t="s">
        <v>600</v>
      </c>
      <c r="L587" s="436" t="s">
        <v>600</v>
      </c>
      <c r="M587" s="315">
        <v>2.0</v>
      </c>
      <c r="N587" s="316"/>
      <c r="O587" s="316"/>
      <c r="P587" s="316"/>
      <c r="Q587" s="316"/>
      <c r="R587" s="316"/>
      <c r="S587" s="229" t="s">
        <v>56</v>
      </c>
      <c r="T587" s="229" t="s">
        <v>56</v>
      </c>
      <c r="U587" s="283" t="s">
        <v>2767</v>
      </c>
      <c r="V587" s="425">
        <v>2.0</v>
      </c>
      <c r="W587" s="229" t="s">
        <v>56</v>
      </c>
      <c r="X587" s="315">
        <v>2.0</v>
      </c>
      <c r="Y587" s="6" t="s">
        <v>641</v>
      </c>
      <c r="Z587" s="359" t="s">
        <v>1240</v>
      </c>
      <c r="AA587" s="323">
        <v>45450.0</v>
      </c>
      <c r="AB587" s="18">
        <v>45485.0</v>
      </c>
      <c r="AC587" s="13" t="s">
        <v>79</v>
      </c>
      <c r="AD587" s="6"/>
      <c r="AE587" s="6"/>
      <c r="AF587" s="6"/>
      <c r="AG587" s="331"/>
      <c r="AH587" s="6"/>
      <c r="AI587" s="320"/>
    </row>
    <row r="588" ht="15.75" customHeight="1">
      <c r="A588" s="311">
        <v>862.0</v>
      </c>
      <c r="B588" s="12" t="s">
        <v>763</v>
      </c>
      <c r="C588" s="209"/>
      <c r="D588" s="209"/>
      <c r="E588" s="209"/>
      <c r="F588" s="316">
        <v>45470.0</v>
      </c>
      <c r="G588" s="229" t="s">
        <v>56</v>
      </c>
      <c r="H588" s="229"/>
      <c r="I588" s="229"/>
      <c r="J588" s="229"/>
      <c r="K588" s="410" t="s">
        <v>600</v>
      </c>
      <c r="L588" s="411" t="s">
        <v>600</v>
      </c>
      <c r="M588" s="315">
        <v>1.0</v>
      </c>
      <c r="N588" s="316"/>
      <c r="O588" s="316"/>
      <c r="P588" s="316"/>
      <c r="Q588" s="316"/>
      <c r="R588" s="316"/>
      <c r="S588" s="229" t="s">
        <v>56</v>
      </c>
      <c r="T588" s="229" t="s">
        <v>56</v>
      </c>
      <c r="U588" s="283" t="s">
        <v>2784</v>
      </c>
      <c r="V588" s="315">
        <v>3.0</v>
      </c>
      <c r="W588" s="229" t="s">
        <v>56</v>
      </c>
      <c r="X588" s="315">
        <v>2.0</v>
      </c>
      <c r="Y588" s="6" t="s">
        <v>641</v>
      </c>
      <c r="Z588" s="349" t="s">
        <v>908</v>
      </c>
      <c r="AA588" s="323">
        <v>45450.0</v>
      </c>
      <c r="AB588" s="18">
        <v>45483.0</v>
      </c>
      <c r="AC588" s="13" t="s">
        <v>59</v>
      </c>
      <c r="AD588" s="6"/>
      <c r="AE588" s="6"/>
      <c r="AF588" s="6"/>
      <c r="AG588" s="331"/>
      <c r="AH588" s="6"/>
    </row>
    <row r="589" ht="15.75" customHeight="1">
      <c r="A589" s="325">
        <v>863.0</v>
      </c>
      <c r="B589" s="426" t="s">
        <v>629</v>
      </c>
      <c r="C589" s="420" t="s">
        <v>2974</v>
      </c>
      <c r="D589" s="420"/>
      <c r="E589" s="420"/>
      <c r="F589" s="316">
        <v>45475.0</v>
      </c>
      <c r="G589" s="229" t="s">
        <v>56</v>
      </c>
      <c r="H589" s="229"/>
      <c r="I589" s="229"/>
      <c r="J589" s="229"/>
      <c r="K589" s="410" t="s">
        <v>600</v>
      </c>
      <c r="L589" s="411" t="s">
        <v>600</v>
      </c>
      <c r="M589" s="315">
        <v>3.0</v>
      </c>
      <c r="N589" s="316"/>
      <c r="O589" s="316"/>
      <c r="P589" s="316"/>
      <c r="Q589" s="316"/>
      <c r="R589" s="316"/>
      <c r="S589" s="229" t="s">
        <v>78</v>
      </c>
      <c r="T589" s="229" t="s">
        <v>78</v>
      </c>
      <c r="U589" s="283">
        <v>0.0</v>
      </c>
      <c r="V589" s="315">
        <v>0.0</v>
      </c>
      <c r="W589" s="229" t="s">
        <v>78</v>
      </c>
      <c r="X589" s="315">
        <v>0.0</v>
      </c>
      <c r="Y589" s="6" t="s">
        <v>641</v>
      </c>
      <c r="Z589" s="349" t="s">
        <v>737</v>
      </c>
      <c r="AA589" s="323">
        <v>45450.0</v>
      </c>
      <c r="AB589" s="18">
        <v>45471.0</v>
      </c>
      <c r="AC589" s="420" t="s">
        <v>2974</v>
      </c>
      <c r="AD589" s="6"/>
      <c r="AE589" s="6"/>
      <c r="AF589" s="6"/>
      <c r="AG589" s="331"/>
      <c r="AH589" s="6"/>
      <c r="AI589" s="320"/>
    </row>
    <row r="590" ht="15.75" customHeight="1">
      <c r="A590" s="325">
        <v>864.0</v>
      </c>
      <c r="B590" s="12" t="s">
        <v>881</v>
      </c>
      <c r="C590" s="209"/>
      <c r="D590" s="209"/>
      <c r="E590" s="209"/>
      <c r="F590" s="381">
        <v>45476.0</v>
      </c>
      <c r="G590" s="229" t="s">
        <v>78</v>
      </c>
      <c r="H590" s="229"/>
      <c r="I590" s="229"/>
      <c r="J590" s="229"/>
      <c r="K590" s="229" t="s">
        <v>78</v>
      </c>
      <c r="L590" s="229" t="s">
        <v>78</v>
      </c>
      <c r="M590" s="315">
        <v>0.0</v>
      </c>
      <c r="N590" s="316"/>
      <c r="O590" s="316"/>
      <c r="P590" s="316"/>
      <c r="Q590" s="316"/>
      <c r="R590" s="316"/>
      <c r="S590" s="229" t="s">
        <v>78</v>
      </c>
      <c r="T590" s="229" t="s">
        <v>78</v>
      </c>
      <c r="U590" s="283">
        <v>0.0</v>
      </c>
      <c r="V590" s="315">
        <v>0.0</v>
      </c>
      <c r="W590" s="229" t="s">
        <v>56</v>
      </c>
      <c r="X590" s="315">
        <v>1.0</v>
      </c>
      <c r="Y590" s="6" t="s">
        <v>641</v>
      </c>
      <c r="Z590" s="359" t="s">
        <v>1162</v>
      </c>
      <c r="AA590" s="323">
        <v>45453.0</v>
      </c>
      <c r="AB590" s="18">
        <v>45468.0</v>
      </c>
      <c r="AC590" s="13" t="s">
        <v>32</v>
      </c>
      <c r="AD590" s="6"/>
      <c r="AE590" s="6"/>
      <c r="AF590" s="6"/>
      <c r="AG590" s="331"/>
      <c r="AH590" s="6"/>
    </row>
    <row r="591" ht="15.75" customHeight="1">
      <c r="A591" s="325">
        <v>865.0</v>
      </c>
      <c r="B591" s="12" t="s">
        <v>955</v>
      </c>
      <c r="C591" s="209"/>
      <c r="D591" s="209"/>
      <c r="E591" s="209"/>
      <c r="F591" s="316">
        <v>45462.0</v>
      </c>
      <c r="G591" s="229" t="s">
        <v>78</v>
      </c>
      <c r="H591" s="229"/>
      <c r="I591" s="229"/>
      <c r="J591" s="229"/>
      <c r="K591" s="229" t="s">
        <v>78</v>
      </c>
      <c r="L591" s="229" t="s">
        <v>78</v>
      </c>
      <c r="M591" s="315">
        <v>0.0</v>
      </c>
      <c r="N591" s="316"/>
      <c r="O591" s="316"/>
      <c r="P591" s="316"/>
      <c r="Q591" s="316"/>
      <c r="R591" s="316"/>
      <c r="S591" s="229" t="s">
        <v>56</v>
      </c>
      <c r="T591" s="229" t="s">
        <v>56</v>
      </c>
      <c r="U591" s="283" t="s">
        <v>2767</v>
      </c>
      <c r="V591" s="315">
        <v>1.0</v>
      </c>
      <c r="W591" s="229" t="s">
        <v>56</v>
      </c>
      <c r="X591" s="315">
        <v>1.0</v>
      </c>
      <c r="Y591" s="6" t="s">
        <v>641</v>
      </c>
      <c r="Z591" s="349" t="s">
        <v>1282</v>
      </c>
      <c r="AA591" s="323">
        <v>45453.0</v>
      </c>
      <c r="AB591" s="18">
        <v>45467.0</v>
      </c>
      <c r="AC591" s="13" t="s">
        <v>79</v>
      </c>
      <c r="AD591" s="6"/>
      <c r="AE591" s="6"/>
      <c r="AF591" s="6"/>
      <c r="AG591" s="331"/>
      <c r="AH591" s="6"/>
    </row>
    <row r="592" ht="15.75" customHeight="1">
      <c r="A592" s="325">
        <v>866.0</v>
      </c>
      <c r="B592" s="426" t="s">
        <v>957</v>
      </c>
      <c r="C592" s="420" t="s">
        <v>2974</v>
      </c>
      <c r="D592" s="420"/>
      <c r="E592" s="420"/>
      <c r="F592" s="381">
        <v>45486.0</v>
      </c>
      <c r="G592" s="229" t="s">
        <v>699</v>
      </c>
      <c r="H592" s="229"/>
      <c r="I592" s="229"/>
      <c r="J592" s="229"/>
      <c r="K592" s="410" t="s">
        <v>600</v>
      </c>
      <c r="L592" s="442" t="s">
        <v>227</v>
      </c>
      <c r="M592" s="315">
        <v>13.0</v>
      </c>
      <c r="N592" s="316"/>
      <c r="O592" s="316"/>
      <c r="P592" s="316"/>
      <c r="Q592" s="316"/>
      <c r="R592" s="316"/>
      <c r="S592" s="229" t="s">
        <v>78</v>
      </c>
      <c r="T592" s="229" t="s">
        <v>78</v>
      </c>
      <c r="U592" s="283">
        <v>0.0</v>
      </c>
      <c r="V592" s="315">
        <v>0.0</v>
      </c>
      <c r="W592" s="229" t="s">
        <v>78</v>
      </c>
      <c r="X592" s="315">
        <v>0.0</v>
      </c>
      <c r="Y592" s="6" t="s">
        <v>641</v>
      </c>
      <c r="Z592" s="359" t="s">
        <v>675</v>
      </c>
      <c r="AA592" s="323">
        <v>45454.0</v>
      </c>
      <c r="AB592" s="18">
        <v>45454.0</v>
      </c>
      <c r="AC592" s="420" t="s">
        <v>2974</v>
      </c>
      <c r="AD592" s="6"/>
      <c r="AE592" s="6"/>
      <c r="AF592" s="6"/>
      <c r="AG592" s="331"/>
      <c r="AH592" s="6"/>
    </row>
    <row r="593" ht="15.75" customHeight="1">
      <c r="A593" s="325">
        <v>867.0</v>
      </c>
      <c r="B593" s="12" t="s">
        <v>959</v>
      </c>
      <c r="C593" s="209"/>
      <c r="D593" s="209"/>
      <c r="E593" s="209"/>
      <c r="F593" s="316">
        <v>45488.0</v>
      </c>
      <c r="G593" s="229" t="s">
        <v>56</v>
      </c>
      <c r="H593" s="229"/>
      <c r="I593" s="229"/>
      <c r="J593" s="229"/>
      <c r="K593" s="410" t="s">
        <v>600</v>
      </c>
      <c r="L593" s="442" t="s">
        <v>227</v>
      </c>
      <c r="M593" s="315">
        <v>8.0</v>
      </c>
      <c r="N593" s="316"/>
      <c r="O593" s="316"/>
      <c r="P593" s="316"/>
      <c r="Q593" s="316"/>
      <c r="R593" s="316"/>
      <c r="S593" s="229" t="s">
        <v>56</v>
      </c>
      <c r="T593" s="229" t="s">
        <v>56</v>
      </c>
      <c r="U593" s="283" t="s">
        <v>2769</v>
      </c>
      <c r="V593" s="315">
        <v>11.0</v>
      </c>
      <c r="W593" s="229" t="s">
        <v>56</v>
      </c>
      <c r="X593" s="315">
        <v>4.0</v>
      </c>
      <c r="Y593" s="6" t="s">
        <v>641</v>
      </c>
      <c r="Z593" s="349" t="s">
        <v>1287</v>
      </c>
      <c r="AA593" s="323">
        <v>45454.0</v>
      </c>
      <c r="AB593" s="18">
        <v>45484.0</v>
      </c>
      <c r="AC593" s="13" t="s">
        <v>59</v>
      </c>
      <c r="AD593" s="6"/>
      <c r="AE593" s="6"/>
      <c r="AF593" s="6"/>
      <c r="AG593" s="331"/>
      <c r="AH593" s="6"/>
      <c r="AI593" s="320"/>
    </row>
    <row r="594" ht="15.75" customHeight="1">
      <c r="A594" s="325">
        <v>868.0</v>
      </c>
      <c r="B594" s="12" t="s">
        <v>842</v>
      </c>
      <c r="C594" s="209"/>
      <c r="D594" s="209"/>
      <c r="E594" s="209"/>
      <c r="F594" s="316">
        <v>45462.0</v>
      </c>
      <c r="G594" s="229" t="s">
        <v>78</v>
      </c>
      <c r="H594" s="229"/>
      <c r="I594" s="229"/>
      <c r="J594" s="229"/>
      <c r="K594" s="229" t="s">
        <v>78</v>
      </c>
      <c r="L594" s="229" t="s">
        <v>78</v>
      </c>
      <c r="M594" s="315">
        <v>0.0</v>
      </c>
      <c r="N594" s="316"/>
      <c r="O594" s="316"/>
      <c r="P594" s="316"/>
      <c r="Q594" s="316"/>
      <c r="R594" s="316"/>
      <c r="S594" s="229" t="s">
        <v>78</v>
      </c>
      <c r="T594" s="229" t="s">
        <v>78</v>
      </c>
      <c r="U594" s="283">
        <v>0.0</v>
      </c>
      <c r="V594" s="315">
        <v>0.0</v>
      </c>
      <c r="W594" s="229" t="s">
        <v>57</v>
      </c>
      <c r="X594" s="315">
        <v>1.0</v>
      </c>
      <c r="Y594" s="6" t="s">
        <v>641</v>
      </c>
      <c r="Z594" s="349" t="s">
        <v>1095</v>
      </c>
      <c r="AA594" s="323">
        <v>45458.0</v>
      </c>
      <c r="AB594" s="18">
        <v>45461.0</v>
      </c>
      <c r="AC594" s="13" t="s">
        <v>59</v>
      </c>
      <c r="AD594" s="6"/>
      <c r="AE594" s="6"/>
      <c r="AF594" s="6"/>
      <c r="AG594" s="331"/>
      <c r="AH594" s="6"/>
      <c r="AI594" s="320"/>
    </row>
    <row r="595" ht="15.75" customHeight="1">
      <c r="A595" s="325">
        <v>869.0</v>
      </c>
      <c r="B595" s="12" t="s">
        <v>960</v>
      </c>
      <c r="C595" s="209"/>
      <c r="D595" s="209"/>
      <c r="E595" s="209"/>
      <c r="F595" s="316">
        <v>45482.0</v>
      </c>
      <c r="G595" s="229" t="s">
        <v>56</v>
      </c>
      <c r="H595" s="229"/>
      <c r="I595" s="229"/>
      <c r="J595" s="229"/>
      <c r="K595" s="410" t="s">
        <v>600</v>
      </c>
      <c r="L595" s="411" t="s">
        <v>600</v>
      </c>
      <c r="M595" s="315">
        <v>22.0</v>
      </c>
      <c r="N595" s="316"/>
      <c r="O595" s="316"/>
      <c r="P595" s="316"/>
      <c r="Q595" s="316"/>
      <c r="R595" s="316"/>
      <c r="S595" s="229" t="s">
        <v>56</v>
      </c>
      <c r="T595" s="229" t="s">
        <v>56</v>
      </c>
      <c r="U595" s="283" t="s">
        <v>2767</v>
      </c>
      <c r="V595" s="315">
        <v>25.0</v>
      </c>
      <c r="W595" s="452" t="s">
        <v>56</v>
      </c>
      <c r="X595" s="315">
        <v>5.0</v>
      </c>
      <c r="Y595" s="6" t="s">
        <v>641</v>
      </c>
      <c r="Z595" s="6"/>
      <c r="AA595" s="323">
        <v>45458.0</v>
      </c>
      <c r="AB595" s="18">
        <v>45486.0</v>
      </c>
      <c r="AC595" s="13" t="s">
        <v>79</v>
      </c>
      <c r="AD595" s="6"/>
      <c r="AE595" s="6"/>
      <c r="AF595" s="6"/>
      <c r="AG595" s="331"/>
      <c r="AH595" s="6"/>
      <c r="AI595" s="320"/>
    </row>
    <row r="596" ht="15.75" customHeight="1">
      <c r="A596" s="325">
        <v>870.0</v>
      </c>
      <c r="B596" s="12" t="s">
        <v>964</v>
      </c>
      <c r="C596" s="209"/>
      <c r="D596" s="209"/>
      <c r="E596" s="209"/>
      <c r="F596" s="316">
        <v>45484.0</v>
      </c>
      <c r="G596" s="229" t="s">
        <v>56</v>
      </c>
      <c r="H596" s="229"/>
      <c r="I596" s="229"/>
      <c r="J596" s="229"/>
      <c r="K596" s="410" t="s">
        <v>600</v>
      </c>
      <c r="L596" s="411" t="s">
        <v>600</v>
      </c>
      <c r="M596" s="315">
        <v>2.0</v>
      </c>
      <c r="N596" s="316"/>
      <c r="O596" s="316"/>
      <c r="P596" s="316"/>
      <c r="Q596" s="316"/>
      <c r="R596" s="316"/>
      <c r="S596" s="229" t="s">
        <v>56</v>
      </c>
      <c r="T596" s="229" t="s">
        <v>56</v>
      </c>
      <c r="U596" s="283" t="s">
        <v>2767</v>
      </c>
      <c r="V596" s="315">
        <v>4.0</v>
      </c>
      <c r="W596" s="229" t="s">
        <v>56</v>
      </c>
      <c r="X596" s="315">
        <v>2.0</v>
      </c>
      <c r="Y596" s="6" t="s">
        <v>641</v>
      </c>
      <c r="Z596" s="349" t="s">
        <v>1294</v>
      </c>
      <c r="AA596" s="323">
        <v>45460.0</v>
      </c>
      <c r="AB596" s="18">
        <v>45488.0</v>
      </c>
      <c r="AC596" s="13" t="s">
        <v>59</v>
      </c>
      <c r="AD596" s="6"/>
      <c r="AE596" s="6"/>
      <c r="AF596" s="6"/>
      <c r="AG596" s="331"/>
      <c r="AH596" s="6"/>
    </row>
    <row r="597" ht="15.75" customHeight="1">
      <c r="A597" s="325">
        <v>871.0</v>
      </c>
      <c r="B597" s="12" t="s">
        <v>970</v>
      </c>
      <c r="C597" s="209"/>
      <c r="D597" s="209"/>
      <c r="E597" s="209"/>
      <c r="F597" s="316">
        <v>45474.0</v>
      </c>
      <c r="G597" s="229" t="s">
        <v>56</v>
      </c>
      <c r="H597" s="229"/>
      <c r="I597" s="229"/>
      <c r="J597" s="229"/>
      <c r="K597" s="410" t="s">
        <v>600</v>
      </c>
      <c r="L597" s="411" t="s">
        <v>600</v>
      </c>
      <c r="M597" s="315">
        <v>4.0</v>
      </c>
      <c r="N597" s="316"/>
      <c r="O597" s="316"/>
      <c r="P597" s="316"/>
      <c r="Q597" s="316"/>
      <c r="R597" s="316"/>
      <c r="S597" s="229" t="s">
        <v>56</v>
      </c>
      <c r="T597" s="229" t="s">
        <v>56</v>
      </c>
      <c r="U597" s="283" t="s">
        <v>2777</v>
      </c>
      <c r="V597" s="315">
        <v>4.0</v>
      </c>
      <c r="W597" s="229" t="s">
        <v>78</v>
      </c>
      <c r="X597" s="315">
        <v>0.0</v>
      </c>
      <c r="Y597" s="6" t="s">
        <v>641</v>
      </c>
      <c r="Z597" s="349" t="s">
        <v>1296</v>
      </c>
      <c r="AA597" s="323">
        <v>45460.0</v>
      </c>
      <c r="AB597" s="18">
        <v>45489.0</v>
      </c>
      <c r="AC597" s="13" t="s">
        <v>59</v>
      </c>
      <c r="AD597" s="6"/>
      <c r="AE597" s="6"/>
      <c r="AF597" s="6"/>
      <c r="AG597" s="331"/>
      <c r="AH597" s="6"/>
    </row>
    <row r="598" ht="15.75" customHeight="1">
      <c r="A598" s="325">
        <v>872.0</v>
      </c>
      <c r="B598" s="12" t="s">
        <v>973</v>
      </c>
      <c r="C598" s="27" t="s">
        <v>1221</v>
      </c>
      <c r="D598" s="27"/>
      <c r="E598" s="27"/>
      <c r="F598" s="316">
        <v>45523.0</v>
      </c>
      <c r="G598" s="229" t="s">
        <v>56</v>
      </c>
      <c r="H598" s="410" t="s">
        <v>44</v>
      </c>
      <c r="I598" s="410"/>
      <c r="J598" s="410"/>
      <c r="K598" s="410" t="s">
        <v>600</v>
      </c>
      <c r="L598" s="411" t="s">
        <v>600</v>
      </c>
      <c r="M598" s="315">
        <v>17.0</v>
      </c>
      <c r="N598" s="316"/>
      <c r="O598" s="316"/>
      <c r="P598" s="316"/>
      <c r="Q598" s="316"/>
      <c r="R598" s="316"/>
      <c r="S598" s="229" t="s">
        <v>56</v>
      </c>
      <c r="T598" s="229" t="s">
        <v>56</v>
      </c>
      <c r="U598" s="283" t="s">
        <v>2784</v>
      </c>
      <c r="V598" s="315">
        <v>24.0</v>
      </c>
      <c r="W598" s="229" t="s">
        <v>56</v>
      </c>
      <c r="X598" s="315">
        <v>8.0</v>
      </c>
      <c r="Y598" s="6" t="s">
        <v>641</v>
      </c>
      <c r="Z598" s="349" t="s">
        <v>1299</v>
      </c>
      <c r="AA598" s="323">
        <v>45461.0</v>
      </c>
      <c r="AB598" s="18">
        <v>45503.0</v>
      </c>
      <c r="AC598" s="13" t="s">
        <v>59</v>
      </c>
      <c r="AD598" s="6"/>
      <c r="AE598" s="6"/>
      <c r="AF598" s="6"/>
      <c r="AG598" s="331"/>
      <c r="AH598" s="6"/>
      <c r="AI598" s="320"/>
    </row>
    <row r="599" ht="15.75" customHeight="1">
      <c r="A599" s="311">
        <v>873.0</v>
      </c>
      <c r="B599" s="12" t="s">
        <v>484</v>
      </c>
      <c r="C599" s="27" t="s">
        <v>1314</v>
      </c>
      <c r="D599" s="27"/>
      <c r="E599" s="27"/>
      <c r="F599" s="316"/>
      <c r="G599" s="430" t="s">
        <v>56</v>
      </c>
      <c r="H599" s="410" t="s">
        <v>44</v>
      </c>
      <c r="I599" s="410"/>
      <c r="J599" s="410"/>
      <c r="K599" s="410" t="s">
        <v>600</v>
      </c>
      <c r="L599" s="411" t="s">
        <v>600</v>
      </c>
      <c r="M599" s="315">
        <v>24.0</v>
      </c>
      <c r="N599" s="316"/>
      <c r="O599" s="316"/>
      <c r="P599" s="316"/>
      <c r="Q599" s="316"/>
      <c r="R599" s="316"/>
      <c r="S599" s="229" t="s">
        <v>56</v>
      </c>
      <c r="T599" s="229" t="s">
        <v>56</v>
      </c>
      <c r="U599" s="283" t="s">
        <v>2976</v>
      </c>
      <c r="V599" s="315">
        <v>33.0</v>
      </c>
      <c r="W599" s="229" t="s">
        <v>56</v>
      </c>
      <c r="X599" s="315">
        <v>9.0</v>
      </c>
      <c r="Y599" s="6" t="s">
        <v>641</v>
      </c>
      <c r="Z599" s="449" t="s">
        <v>673</v>
      </c>
      <c r="AA599" s="323">
        <v>45463.0</v>
      </c>
      <c r="AB599" s="18">
        <v>45657.0</v>
      </c>
      <c r="AC599" s="13" t="s">
        <v>59</v>
      </c>
      <c r="AD599" s="6"/>
      <c r="AE599" s="6"/>
      <c r="AF599" s="6"/>
      <c r="AG599" s="331"/>
      <c r="AH599" s="433"/>
    </row>
    <row r="600" ht="30.75" customHeight="1">
      <c r="A600" s="325">
        <v>874.0</v>
      </c>
      <c r="B600" s="12" t="s">
        <v>356</v>
      </c>
      <c r="C600" s="27" t="s">
        <v>1221</v>
      </c>
      <c r="D600" s="27"/>
      <c r="E600" s="27"/>
      <c r="F600" s="453">
        <v>45580.0</v>
      </c>
      <c r="G600" s="442" t="s">
        <v>86</v>
      </c>
      <c r="H600" s="430" t="s">
        <v>86</v>
      </c>
      <c r="I600" s="430"/>
      <c r="J600" s="430"/>
      <c r="K600" s="430" t="s">
        <v>86</v>
      </c>
      <c r="L600" s="229" t="s">
        <v>86</v>
      </c>
      <c r="M600" s="315">
        <v>0.0</v>
      </c>
      <c r="N600" s="316"/>
      <c r="O600" s="316"/>
      <c r="P600" s="316"/>
      <c r="Q600" s="316"/>
      <c r="R600" s="316"/>
      <c r="S600" s="442" t="s">
        <v>56</v>
      </c>
      <c r="T600" s="229" t="s">
        <v>56</v>
      </c>
      <c r="U600" s="283" t="s">
        <v>2778</v>
      </c>
      <c r="V600" s="315">
        <v>1.0</v>
      </c>
      <c r="W600" s="216" t="s">
        <v>56</v>
      </c>
      <c r="X600" s="315">
        <v>1.0</v>
      </c>
      <c r="Y600" s="6" t="s">
        <v>641</v>
      </c>
      <c r="Z600" s="449" t="s">
        <v>1242</v>
      </c>
      <c r="AA600" s="323">
        <v>45464.0</v>
      </c>
      <c r="AB600" s="18">
        <v>45657.0</v>
      </c>
      <c r="AC600" s="13" t="s">
        <v>79</v>
      </c>
      <c r="AD600" s="6"/>
      <c r="AE600" s="6"/>
      <c r="AF600" s="6"/>
      <c r="AG600" s="331"/>
      <c r="AH600" s="433">
        <v>6127.92</v>
      </c>
      <c r="AI600" s="320"/>
    </row>
    <row r="601" ht="15.75" customHeight="1">
      <c r="A601" s="325">
        <v>875.0</v>
      </c>
      <c r="B601" s="12" t="s">
        <v>443</v>
      </c>
      <c r="C601" s="27" t="s">
        <v>1221</v>
      </c>
      <c r="D601" s="27"/>
      <c r="E601" s="27"/>
      <c r="F601" s="381">
        <v>45500.0</v>
      </c>
      <c r="G601" s="229" t="s">
        <v>56</v>
      </c>
      <c r="H601" s="229"/>
      <c r="I601" s="229"/>
      <c r="J601" s="229"/>
      <c r="K601" s="410" t="s">
        <v>600</v>
      </c>
      <c r="L601" s="411" t="s">
        <v>600</v>
      </c>
      <c r="M601" s="315">
        <v>23.0</v>
      </c>
      <c r="N601" s="316"/>
      <c r="O601" s="316"/>
      <c r="P601" s="316"/>
      <c r="Q601" s="316"/>
      <c r="R601" s="316"/>
      <c r="S601" s="229" t="s">
        <v>56</v>
      </c>
      <c r="T601" s="229" t="s">
        <v>56</v>
      </c>
      <c r="U601" s="283" t="s">
        <v>2767</v>
      </c>
      <c r="V601" s="315">
        <v>28.0</v>
      </c>
      <c r="W601" s="229" t="s">
        <v>56</v>
      </c>
      <c r="X601" s="315">
        <v>5.0</v>
      </c>
      <c r="Y601" s="6" t="s">
        <v>641</v>
      </c>
      <c r="Z601" s="359" t="s">
        <v>1304</v>
      </c>
      <c r="AA601" s="323">
        <v>45465.0</v>
      </c>
      <c r="AB601" s="18">
        <v>45500.0</v>
      </c>
      <c r="AC601" s="13" t="s">
        <v>59</v>
      </c>
      <c r="AD601" s="6"/>
      <c r="AE601" s="6"/>
      <c r="AF601" s="6"/>
      <c r="AG601" s="331"/>
      <c r="AH601" s="6"/>
    </row>
    <row r="602" ht="15.75" customHeight="1">
      <c r="A602" s="325">
        <v>876.0</v>
      </c>
      <c r="B602" s="12" t="s">
        <v>980</v>
      </c>
      <c r="C602" s="209"/>
      <c r="D602" s="209"/>
      <c r="E602" s="209"/>
      <c r="F602" s="316">
        <v>45489.0</v>
      </c>
      <c r="G602" s="229" t="s">
        <v>56</v>
      </c>
      <c r="H602" s="229"/>
      <c r="I602" s="229"/>
      <c r="J602" s="229"/>
      <c r="K602" s="442" t="s">
        <v>227</v>
      </c>
      <c r="L602" s="442" t="s">
        <v>227</v>
      </c>
      <c r="M602" s="315">
        <v>14.0</v>
      </c>
      <c r="N602" s="316"/>
      <c r="O602" s="316"/>
      <c r="P602" s="316"/>
      <c r="Q602" s="316"/>
      <c r="R602" s="316"/>
      <c r="S602" s="229" t="s">
        <v>56</v>
      </c>
      <c r="T602" s="229" t="s">
        <v>56</v>
      </c>
      <c r="U602" s="283" t="s">
        <v>2767</v>
      </c>
      <c r="V602" s="315">
        <v>14.0</v>
      </c>
      <c r="W602" s="229" t="s">
        <v>56</v>
      </c>
      <c r="X602" s="315">
        <v>1.0</v>
      </c>
      <c r="Y602" s="6" t="s">
        <v>641</v>
      </c>
      <c r="Z602" s="349" t="s">
        <v>1308</v>
      </c>
      <c r="AA602" s="323">
        <v>45467.0</v>
      </c>
      <c r="AB602" s="18">
        <v>45500.0</v>
      </c>
      <c r="AC602" s="13" t="s">
        <v>59</v>
      </c>
      <c r="AD602" s="6"/>
      <c r="AE602" s="6"/>
      <c r="AF602" s="6"/>
      <c r="AG602" s="331"/>
      <c r="AH602" s="6"/>
    </row>
    <row r="603" ht="30.75" customHeight="1">
      <c r="A603" s="325">
        <v>877.0</v>
      </c>
      <c r="B603" s="12" t="s">
        <v>687</v>
      </c>
      <c r="C603" s="27" t="s">
        <v>1221</v>
      </c>
      <c r="D603" s="27"/>
      <c r="E603" s="27"/>
      <c r="F603" s="316">
        <v>45496.0</v>
      </c>
      <c r="G603" s="229" t="s">
        <v>86</v>
      </c>
      <c r="H603" s="229"/>
      <c r="I603" s="229"/>
      <c r="J603" s="229"/>
      <c r="K603" s="229" t="s">
        <v>86</v>
      </c>
      <c r="L603" s="229" t="s">
        <v>86</v>
      </c>
      <c r="M603" s="315">
        <v>0.0</v>
      </c>
      <c r="N603" s="316"/>
      <c r="O603" s="316"/>
      <c r="P603" s="316"/>
      <c r="Q603" s="316"/>
      <c r="R603" s="316"/>
      <c r="S603" s="229" t="s">
        <v>56</v>
      </c>
      <c r="T603" s="229" t="s">
        <v>56</v>
      </c>
      <c r="U603" s="283" t="s">
        <v>2789</v>
      </c>
      <c r="V603" s="315">
        <v>1.0</v>
      </c>
      <c r="W603" s="229" t="s">
        <v>56</v>
      </c>
      <c r="X603" s="315">
        <v>1.0</v>
      </c>
      <c r="Y603" s="6" t="s">
        <v>641</v>
      </c>
      <c r="Z603" s="349" t="s">
        <v>817</v>
      </c>
      <c r="AA603" s="323">
        <v>45468.0</v>
      </c>
      <c r="AB603" s="18">
        <v>45505.0</v>
      </c>
      <c r="AC603" s="13" t="s">
        <v>79</v>
      </c>
      <c r="AD603" s="6"/>
      <c r="AE603" s="6"/>
      <c r="AF603" s="6"/>
      <c r="AG603" s="331"/>
      <c r="AH603" s="6"/>
    </row>
    <row r="604" ht="15.75" customHeight="1">
      <c r="A604" s="325">
        <v>878.0</v>
      </c>
      <c r="B604" s="437" t="s">
        <v>984</v>
      </c>
      <c r="C604" s="27" t="s">
        <v>1221</v>
      </c>
      <c r="D604" s="27"/>
      <c r="E604" s="27"/>
      <c r="F604" s="381">
        <v>45492.0</v>
      </c>
      <c r="G604" s="229" t="s">
        <v>56</v>
      </c>
      <c r="H604" s="229"/>
      <c r="I604" s="229"/>
      <c r="J604" s="229"/>
      <c r="K604" s="410" t="s">
        <v>600</v>
      </c>
      <c r="L604" s="411" t="s">
        <v>600</v>
      </c>
      <c r="M604" s="315">
        <v>11.0</v>
      </c>
      <c r="N604" s="316"/>
      <c r="O604" s="316"/>
      <c r="P604" s="316"/>
      <c r="Q604" s="316"/>
      <c r="R604" s="316"/>
      <c r="S604" s="229" t="s">
        <v>56</v>
      </c>
      <c r="T604" s="229" t="s">
        <v>56</v>
      </c>
      <c r="U604" s="283" t="s">
        <v>2789</v>
      </c>
      <c r="V604" s="315">
        <v>15.0</v>
      </c>
      <c r="W604" s="229" t="s">
        <v>56</v>
      </c>
      <c r="X604" s="315">
        <v>3.0</v>
      </c>
      <c r="Y604" s="6" t="s">
        <v>641</v>
      </c>
      <c r="Z604" s="359" t="s">
        <v>1310</v>
      </c>
      <c r="AA604" s="323">
        <v>45468.0</v>
      </c>
      <c r="AB604" s="18">
        <v>45510.0</v>
      </c>
      <c r="AC604" s="13" t="s">
        <v>59</v>
      </c>
      <c r="AD604" s="6"/>
      <c r="AE604" s="6"/>
      <c r="AF604" s="6"/>
      <c r="AG604" s="331"/>
      <c r="AH604" s="6"/>
    </row>
    <row r="605" ht="15.75" customHeight="1">
      <c r="A605" s="325">
        <v>879.0</v>
      </c>
      <c r="B605" s="12" t="s">
        <v>633</v>
      </c>
      <c r="C605" s="27" t="s">
        <v>1221</v>
      </c>
      <c r="D605" s="27"/>
      <c r="E605" s="27"/>
      <c r="F605" s="316">
        <v>45642.0</v>
      </c>
      <c r="G605" s="430" t="s">
        <v>56</v>
      </c>
      <c r="H605" s="411" t="s">
        <v>44</v>
      </c>
      <c r="I605" s="411" t="s">
        <v>600</v>
      </c>
      <c r="J605" s="411"/>
      <c r="K605" s="411" t="s">
        <v>600</v>
      </c>
      <c r="L605" s="411" t="s">
        <v>58</v>
      </c>
      <c r="M605" s="315">
        <v>29.0</v>
      </c>
      <c r="N605" s="316"/>
      <c r="O605" s="316"/>
      <c r="P605" s="316"/>
      <c r="Q605" s="316"/>
      <c r="R605" s="316"/>
      <c r="S605" s="442" t="s">
        <v>56</v>
      </c>
      <c r="T605" s="229" t="s">
        <v>2783</v>
      </c>
      <c r="U605" s="283" t="s">
        <v>2789</v>
      </c>
      <c r="V605" s="315">
        <v>30.0</v>
      </c>
      <c r="W605" s="430" t="s">
        <v>56</v>
      </c>
      <c r="X605" s="315">
        <v>3.0</v>
      </c>
      <c r="Y605" s="6" t="s">
        <v>641</v>
      </c>
      <c r="Z605" s="449" t="s">
        <v>1312</v>
      </c>
      <c r="AA605" s="323">
        <v>45468.0</v>
      </c>
      <c r="AB605" s="18">
        <v>45574.0</v>
      </c>
      <c r="AC605" s="13" t="s">
        <v>59</v>
      </c>
      <c r="AD605" s="6"/>
      <c r="AE605" s="6"/>
      <c r="AF605" s="6"/>
      <c r="AG605" s="331"/>
      <c r="AH605" s="433">
        <v>57530.4</v>
      </c>
    </row>
    <row r="606" ht="24.75" customHeight="1">
      <c r="A606" s="325">
        <v>880.0</v>
      </c>
      <c r="B606" s="12" t="s">
        <v>452</v>
      </c>
      <c r="C606" s="27" t="s">
        <v>1314</v>
      </c>
      <c r="D606" s="27"/>
      <c r="E606" s="27"/>
      <c r="F606" s="316">
        <v>45538.0</v>
      </c>
      <c r="G606" s="229" t="s">
        <v>56</v>
      </c>
      <c r="H606" s="410" t="s">
        <v>44</v>
      </c>
      <c r="I606" s="410"/>
      <c r="J606" s="410"/>
      <c r="K606" s="410" t="s">
        <v>600</v>
      </c>
      <c r="L606" s="411" t="s">
        <v>600</v>
      </c>
      <c r="M606" s="315">
        <v>4.0</v>
      </c>
      <c r="N606" s="316"/>
      <c r="O606" s="316"/>
      <c r="P606" s="316"/>
      <c r="Q606" s="316"/>
      <c r="R606" s="316"/>
      <c r="S606" s="442" t="s">
        <v>56</v>
      </c>
      <c r="T606" s="229" t="s">
        <v>56</v>
      </c>
      <c r="U606" s="283" t="s">
        <v>2929</v>
      </c>
      <c r="V606" s="315">
        <v>5.0</v>
      </c>
      <c r="W606" s="442" t="s">
        <v>183</v>
      </c>
      <c r="X606" s="315">
        <v>1.0</v>
      </c>
      <c r="Y606" s="6" t="s">
        <v>641</v>
      </c>
      <c r="Z606" s="349" t="s">
        <v>1315</v>
      </c>
      <c r="AA606" s="323">
        <v>45469.0</v>
      </c>
      <c r="AB606" s="18">
        <v>45657.0</v>
      </c>
      <c r="AC606" s="13" t="s">
        <v>59</v>
      </c>
      <c r="AD606" s="6"/>
      <c r="AE606" s="6"/>
      <c r="AF606" s="6"/>
      <c r="AG606" s="331"/>
      <c r="AH606" s="6"/>
    </row>
    <row r="607" ht="15.75" customHeight="1">
      <c r="A607" s="311">
        <v>881.0</v>
      </c>
      <c r="B607" s="12" t="s">
        <v>987</v>
      </c>
      <c r="C607" s="27" t="s">
        <v>1221</v>
      </c>
      <c r="D607" s="27"/>
      <c r="E607" s="27"/>
      <c r="F607" s="316">
        <v>45512.0</v>
      </c>
      <c r="G607" s="229" t="s">
        <v>56</v>
      </c>
      <c r="H607" s="410" t="s">
        <v>859</v>
      </c>
      <c r="I607" s="410"/>
      <c r="J607" s="410"/>
      <c r="K607" s="410" t="s">
        <v>600</v>
      </c>
      <c r="L607" s="411" t="s">
        <v>600</v>
      </c>
      <c r="M607" s="315">
        <v>1.0</v>
      </c>
      <c r="N607" s="316"/>
      <c r="O607" s="316"/>
      <c r="P607" s="316"/>
      <c r="Q607" s="316"/>
      <c r="R607" s="316"/>
      <c r="S607" s="229" t="s">
        <v>56</v>
      </c>
      <c r="T607" s="229" t="s">
        <v>56</v>
      </c>
      <c r="U607" s="283" t="s">
        <v>2767</v>
      </c>
      <c r="V607" s="315">
        <v>2.0</v>
      </c>
      <c r="W607" s="229" t="s">
        <v>56</v>
      </c>
      <c r="X607" s="315">
        <v>1.0</v>
      </c>
      <c r="Y607" s="6" t="s">
        <v>641</v>
      </c>
      <c r="Z607" s="349" t="s">
        <v>1319</v>
      </c>
      <c r="AA607" s="323">
        <v>45470.0</v>
      </c>
      <c r="AB607" s="18">
        <v>45518.0</v>
      </c>
      <c r="AC607" s="13" t="s">
        <v>59</v>
      </c>
      <c r="AD607" s="6"/>
      <c r="AE607" s="6"/>
      <c r="AF607" s="6"/>
      <c r="AG607" s="331"/>
      <c r="AH607" s="6"/>
    </row>
    <row r="608" ht="15.75" customHeight="1">
      <c r="A608" s="325">
        <v>882.0</v>
      </c>
      <c r="B608" s="12" t="s">
        <v>992</v>
      </c>
      <c r="C608" s="209"/>
      <c r="D608" s="209"/>
      <c r="E608" s="209"/>
      <c r="F608" s="316">
        <v>45481.0</v>
      </c>
      <c r="G608" s="454" t="s">
        <v>994</v>
      </c>
      <c r="H608" s="454"/>
      <c r="I608" s="454"/>
      <c r="J608" s="454"/>
      <c r="K608" s="410" t="s">
        <v>600</v>
      </c>
      <c r="L608" s="411" t="s">
        <v>600</v>
      </c>
      <c r="M608" s="315">
        <v>2.0</v>
      </c>
      <c r="N608" s="316"/>
      <c r="O608" s="316"/>
      <c r="P608" s="316"/>
      <c r="Q608" s="316"/>
      <c r="R608" s="316"/>
      <c r="S608" s="229" t="s">
        <v>78</v>
      </c>
      <c r="T608" s="455" t="s">
        <v>56</v>
      </c>
      <c r="U608" s="283" t="s">
        <v>2767</v>
      </c>
      <c r="V608" s="315">
        <v>3.0</v>
      </c>
      <c r="W608" s="229" t="s">
        <v>78</v>
      </c>
      <c r="X608" s="315">
        <v>0.0</v>
      </c>
      <c r="Y608" s="6" t="s">
        <v>641</v>
      </c>
      <c r="Z608" s="349" t="s">
        <v>1323</v>
      </c>
      <c r="AA608" s="323">
        <v>45474.0</v>
      </c>
      <c r="AB608" s="18">
        <v>45474.0</v>
      </c>
      <c r="AC608" s="455" t="s">
        <v>354</v>
      </c>
      <c r="AD608" s="6"/>
      <c r="AE608" s="6"/>
      <c r="AF608" s="6"/>
      <c r="AG608" s="331"/>
      <c r="AH608" s="6"/>
    </row>
    <row r="609" ht="15.75" customHeight="1">
      <c r="A609" s="325">
        <v>883.0</v>
      </c>
      <c r="B609" s="426" t="s">
        <v>360</v>
      </c>
      <c r="C609" s="229" t="s">
        <v>2974</v>
      </c>
      <c r="D609" s="229"/>
      <c r="E609" s="229"/>
      <c r="F609" s="316">
        <v>45503.0</v>
      </c>
      <c r="G609" s="229" t="s">
        <v>56</v>
      </c>
      <c r="H609" s="229"/>
      <c r="I609" s="229"/>
      <c r="J609" s="229"/>
      <c r="K609" s="410" t="s">
        <v>600</v>
      </c>
      <c r="L609" s="456" t="s">
        <v>996</v>
      </c>
      <c r="M609" s="315">
        <v>23.0</v>
      </c>
      <c r="N609" s="316"/>
      <c r="O609" s="316"/>
      <c r="P609" s="316"/>
      <c r="Q609" s="316"/>
      <c r="R609" s="316"/>
      <c r="S609" s="229" t="s">
        <v>78</v>
      </c>
      <c r="T609" s="229" t="s">
        <v>78</v>
      </c>
      <c r="U609" s="283">
        <v>0.0</v>
      </c>
      <c r="V609" s="315">
        <v>0.0</v>
      </c>
      <c r="W609" s="229" t="s">
        <v>78</v>
      </c>
      <c r="X609" s="315">
        <v>0.0</v>
      </c>
      <c r="Y609" s="6" t="s">
        <v>641</v>
      </c>
      <c r="Z609" s="349" t="s">
        <v>1252</v>
      </c>
      <c r="AA609" s="323">
        <v>45474.0</v>
      </c>
      <c r="AB609" s="18">
        <v>45474.0</v>
      </c>
      <c r="AC609" s="13" t="s">
        <v>59</v>
      </c>
      <c r="AD609" s="6"/>
      <c r="AE609" s="6"/>
      <c r="AF609" s="6"/>
      <c r="AG609" s="331"/>
      <c r="AH609" s="6"/>
    </row>
    <row r="610" ht="30.75" customHeight="1">
      <c r="A610" s="325">
        <v>884.0</v>
      </c>
      <c r="B610" s="426" t="s">
        <v>997</v>
      </c>
      <c r="C610" s="229" t="s">
        <v>2974</v>
      </c>
      <c r="D610" s="229"/>
      <c r="E610" s="229"/>
      <c r="F610" s="316">
        <v>45503.0</v>
      </c>
      <c r="G610" s="229" t="s">
        <v>56</v>
      </c>
      <c r="H610" s="229"/>
      <c r="I610" s="229"/>
      <c r="J610" s="229"/>
      <c r="K610" s="410" t="s">
        <v>600</v>
      </c>
      <c r="L610" s="456" t="s">
        <v>996</v>
      </c>
      <c r="M610" s="315">
        <v>10.0</v>
      </c>
      <c r="N610" s="316"/>
      <c r="O610" s="316"/>
      <c r="P610" s="316"/>
      <c r="Q610" s="316"/>
      <c r="R610" s="316"/>
      <c r="S610" s="229" t="s">
        <v>78</v>
      </c>
      <c r="T610" s="229" t="s">
        <v>78</v>
      </c>
      <c r="U610" s="283">
        <v>0.0</v>
      </c>
      <c r="V610" s="315">
        <v>0.0</v>
      </c>
      <c r="W610" s="229" t="s">
        <v>78</v>
      </c>
      <c r="X610" s="315">
        <v>0.0</v>
      </c>
      <c r="Y610" s="6" t="s">
        <v>641</v>
      </c>
      <c r="Z610" s="349" t="s">
        <v>1327</v>
      </c>
      <c r="AA610" s="323">
        <v>45474.0</v>
      </c>
      <c r="AB610" s="18">
        <v>45474.0</v>
      </c>
      <c r="AC610" s="13" t="s">
        <v>59</v>
      </c>
      <c r="AD610" s="6"/>
      <c r="AE610" s="6"/>
      <c r="AF610" s="6"/>
      <c r="AG610" s="331"/>
      <c r="AH610" s="6"/>
    </row>
    <row r="611" ht="15.75" customHeight="1">
      <c r="A611" s="325">
        <v>885.0</v>
      </c>
      <c r="B611" s="12" t="s">
        <v>1001</v>
      </c>
      <c r="C611" s="27" t="s">
        <v>1221</v>
      </c>
      <c r="D611" s="27"/>
      <c r="E611" s="27"/>
      <c r="F611" s="316">
        <v>45595.0</v>
      </c>
      <c r="G611" s="430" t="s">
        <v>56</v>
      </c>
      <c r="H611" s="411" t="s">
        <v>44</v>
      </c>
      <c r="I611" s="411"/>
      <c r="J611" s="411"/>
      <c r="K611" s="410" t="s">
        <v>600</v>
      </c>
      <c r="L611" s="411" t="s">
        <v>58</v>
      </c>
      <c r="M611" s="315">
        <v>13.0</v>
      </c>
      <c r="N611" s="316"/>
      <c r="O611" s="316"/>
      <c r="P611" s="316"/>
      <c r="Q611" s="316"/>
      <c r="R611" s="316"/>
      <c r="S611" s="442" t="s">
        <v>56</v>
      </c>
      <c r="T611" s="229" t="s">
        <v>56</v>
      </c>
      <c r="U611" s="457" t="s">
        <v>2767</v>
      </c>
      <c r="V611" s="315">
        <v>19.0</v>
      </c>
      <c r="W611" s="309" t="s">
        <v>56</v>
      </c>
      <c r="X611" s="315">
        <v>8.0</v>
      </c>
      <c r="Y611" s="6" t="s">
        <v>641</v>
      </c>
      <c r="Z611" s="449" t="s">
        <v>1330</v>
      </c>
      <c r="AA611" s="323">
        <v>45475.0</v>
      </c>
      <c r="AB611" s="18">
        <v>45594.0</v>
      </c>
      <c r="AC611" s="13" t="s">
        <v>59</v>
      </c>
      <c r="AD611" s="6"/>
      <c r="AE611" s="6"/>
      <c r="AF611" s="6"/>
      <c r="AG611" s="331"/>
      <c r="AH611" s="433">
        <v>65988.07</v>
      </c>
      <c r="AI611" s="320"/>
    </row>
    <row r="612" ht="15.75" customHeight="1">
      <c r="A612" s="325">
        <v>886.0</v>
      </c>
      <c r="B612" s="12" t="s">
        <v>1004</v>
      </c>
      <c r="C612" s="27" t="s">
        <v>1221</v>
      </c>
      <c r="D612" s="27"/>
      <c r="E612" s="27"/>
      <c r="F612" s="316">
        <v>45496.0</v>
      </c>
      <c r="G612" s="229" t="s">
        <v>56</v>
      </c>
      <c r="H612" s="229"/>
      <c r="I612" s="229"/>
      <c r="J612" s="229"/>
      <c r="K612" s="410" t="s">
        <v>600</v>
      </c>
      <c r="L612" s="411" t="s">
        <v>600</v>
      </c>
      <c r="M612" s="315">
        <v>8.0</v>
      </c>
      <c r="N612" s="316"/>
      <c r="O612" s="316"/>
      <c r="P612" s="316"/>
      <c r="Q612" s="316"/>
      <c r="R612" s="316"/>
      <c r="S612" s="229" t="s">
        <v>56</v>
      </c>
      <c r="T612" s="229" t="s">
        <v>56</v>
      </c>
      <c r="U612" s="283" t="s">
        <v>2767</v>
      </c>
      <c r="V612" s="315">
        <v>8.0</v>
      </c>
      <c r="W612" s="229" t="s">
        <v>56</v>
      </c>
      <c r="X612" s="315">
        <v>5.0</v>
      </c>
      <c r="Y612" s="6" t="s">
        <v>641</v>
      </c>
      <c r="Z612" s="349" t="s">
        <v>1333</v>
      </c>
      <c r="AA612" s="323">
        <v>45476.0</v>
      </c>
      <c r="AB612" s="18">
        <v>45511.0</v>
      </c>
      <c r="AC612" s="13" t="s">
        <v>59</v>
      </c>
      <c r="AD612" s="6"/>
      <c r="AE612" s="6"/>
      <c r="AF612" s="6"/>
      <c r="AG612" s="331"/>
      <c r="AH612" s="6"/>
    </row>
    <row r="613" ht="15.75" customHeight="1">
      <c r="A613" s="325">
        <v>887.0</v>
      </c>
      <c r="B613" s="12" t="s">
        <v>1008</v>
      </c>
      <c r="C613" s="27" t="s">
        <v>1221</v>
      </c>
      <c r="D613" s="27"/>
      <c r="E613" s="27"/>
      <c r="F613" s="316">
        <v>45497.0</v>
      </c>
      <c r="G613" s="229" t="s">
        <v>56</v>
      </c>
      <c r="H613" s="229"/>
      <c r="I613" s="229"/>
      <c r="J613" s="229"/>
      <c r="K613" s="410" t="s">
        <v>600</v>
      </c>
      <c r="L613" s="411" t="s">
        <v>227</v>
      </c>
      <c r="M613" s="315">
        <v>7.0</v>
      </c>
      <c r="N613" s="316"/>
      <c r="O613" s="316"/>
      <c r="P613" s="316"/>
      <c r="Q613" s="316"/>
      <c r="R613" s="316"/>
      <c r="S613" s="229" t="s">
        <v>56</v>
      </c>
      <c r="T613" s="229" t="s">
        <v>56</v>
      </c>
      <c r="U613" s="283" t="s">
        <v>2977</v>
      </c>
      <c r="V613" s="315">
        <v>12.0</v>
      </c>
      <c r="W613" s="229" t="s">
        <v>56</v>
      </c>
      <c r="X613" s="315">
        <v>7.0</v>
      </c>
      <c r="Y613" s="6" t="s">
        <v>641</v>
      </c>
      <c r="Z613" s="349" t="s">
        <v>1335</v>
      </c>
      <c r="AA613" s="323">
        <v>45481.0</v>
      </c>
      <c r="AB613" s="18">
        <v>45512.0</v>
      </c>
      <c r="AC613" s="13" t="s">
        <v>59</v>
      </c>
      <c r="AD613" s="6"/>
      <c r="AE613" s="6"/>
      <c r="AF613" s="6"/>
      <c r="AG613" s="331"/>
      <c r="AH613" s="6"/>
    </row>
    <row r="614" ht="15.75" customHeight="1">
      <c r="A614" s="325">
        <v>888.0</v>
      </c>
      <c r="B614" s="12" t="s">
        <v>1011</v>
      </c>
      <c r="C614" s="27" t="s">
        <v>1221</v>
      </c>
      <c r="D614" s="27"/>
      <c r="E614" s="27"/>
      <c r="F614" s="316">
        <v>45530.0</v>
      </c>
      <c r="G614" s="229" t="s">
        <v>56</v>
      </c>
      <c r="H614" s="411" t="s">
        <v>44</v>
      </c>
      <c r="I614" s="411"/>
      <c r="J614" s="411"/>
      <c r="K614" s="410" t="s">
        <v>600</v>
      </c>
      <c r="L614" s="411" t="s">
        <v>600</v>
      </c>
      <c r="M614" s="315">
        <v>16.0</v>
      </c>
      <c r="N614" s="316"/>
      <c r="O614" s="316"/>
      <c r="P614" s="316"/>
      <c r="Q614" s="316"/>
      <c r="R614" s="316"/>
      <c r="S614" s="229" t="s">
        <v>56</v>
      </c>
      <c r="T614" s="229" t="s">
        <v>56</v>
      </c>
      <c r="U614" s="283" t="s">
        <v>2789</v>
      </c>
      <c r="V614" s="315">
        <v>13.0</v>
      </c>
      <c r="W614" s="229" t="s">
        <v>56</v>
      </c>
      <c r="X614" s="315">
        <v>3.0</v>
      </c>
      <c r="Y614" s="6" t="s">
        <v>641</v>
      </c>
      <c r="Z614" s="349" t="s">
        <v>675</v>
      </c>
      <c r="AA614" s="323">
        <v>45481.0</v>
      </c>
      <c r="AB614" s="18">
        <v>45528.0</v>
      </c>
      <c r="AC614" s="13" t="s">
        <v>79</v>
      </c>
      <c r="AD614" s="6"/>
      <c r="AE614" s="6"/>
      <c r="AF614" s="6"/>
      <c r="AG614" s="331"/>
      <c r="AH614" s="6"/>
      <c r="AI614" s="320"/>
    </row>
    <row r="615" ht="15.75" customHeight="1">
      <c r="A615" s="325">
        <v>889.0</v>
      </c>
      <c r="B615" s="458" t="s">
        <v>1015</v>
      </c>
      <c r="C615" s="459" t="s">
        <v>1321</v>
      </c>
      <c r="D615" s="459"/>
      <c r="E615" s="459"/>
      <c r="F615" s="316">
        <v>45505.0</v>
      </c>
      <c r="G615" s="229" t="s">
        <v>56</v>
      </c>
      <c r="H615" s="229"/>
      <c r="I615" s="229"/>
      <c r="J615" s="229"/>
      <c r="K615" s="410" t="s">
        <v>600</v>
      </c>
      <c r="L615" s="459" t="s">
        <v>600</v>
      </c>
      <c r="M615" s="315">
        <v>11.0</v>
      </c>
      <c r="N615" s="316"/>
      <c r="O615" s="316"/>
      <c r="P615" s="316"/>
      <c r="Q615" s="316"/>
      <c r="R615" s="316"/>
      <c r="S615" s="229" t="s">
        <v>86</v>
      </c>
      <c r="T615" s="229" t="s">
        <v>86</v>
      </c>
      <c r="U615" s="283">
        <v>0.0</v>
      </c>
      <c r="V615" s="315">
        <v>0.0</v>
      </c>
      <c r="W615" s="229" t="s">
        <v>86</v>
      </c>
      <c r="X615" s="315">
        <v>0.0</v>
      </c>
      <c r="Y615" s="6" t="s">
        <v>641</v>
      </c>
      <c r="Z615" s="349" t="s">
        <v>1342</v>
      </c>
      <c r="AA615" s="323">
        <v>45491.0</v>
      </c>
      <c r="AB615" s="18">
        <v>45505.0</v>
      </c>
      <c r="AC615" s="13" t="s">
        <v>59</v>
      </c>
      <c r="AD615" s="6"/>
      <c r="AE615" s="6"/>
      <c r="AF615" s="6"/>
      <c r="AG615" s="331"/>
      <c r="AH615" s="6"/>
    </row>
    <row r="616" ht="15.75" customHeight="1">
      <c r="A616" s="325">
        <v>890.0</v>
      </c>
      <c r="B616" s="12" t="s">
        <v>1017</v>
      </c>
      <c r="C616" s="460" t="s">
        <v>1221</v>
      </c>
      <c r="D616" s="460"/>
      <c r="E616" s="460"/>
      <c r="F616" s="461">
        <v>45498.0</v>
      </c>
      <c r="G616" s="229" t="s">
        <v>78</v>
      </c>
      <c r="H616" s="229"/>
      <c r="I616" s="229"/>
      <c r="J616" s="229"/>
      <c r="K616" s="229" t="s">
        <v>86</v>
      </c>
      <c r="L616" s="229" t="s">
        <v>86</v>
      </c>
      <c r="M616" s="315">
        <v>0.0</v>
      </c>
      <c r="N616" s="386"/>
      <c r="O616" s="386"/>
      <c r="P616" s="386"/>
      <c r="Q616" s="386"/>
      <c r="R616" s="386"/>
      <c r="S616" s="229" t="s">
        <v>78</v>
      </c>
      <c r="T616" s="229" t="s">
        <v>78</v>
      </c>
      <c r="U616" s="283">
        <v>0.0</v>
      </c>
      <c r="V616" s="315">
        <v>0.0</v>
      </c>
      <c r="W616" s="229" t="s">
        <v>56</v>
      </c>
      <c r="X616" s="315">
        <v>1.0</v>
      </c>
      <c r="Y616" s="6" t="s">
        <v>641</v>
      </c>
      <c r="Z616" s="349" t="s">
        <v>1346</v>
      </c>
      <c r="AA616" s="323">
        <v>45482.0</v>
      </c>
      <c r="AB616" s="18">
        <v>45517.0</v>
      </c>
      <c r="AC616" s="13" t="s">
        <v>59</v>
      </c>
      <c r="AD616" s="6"/>
      <c r="AE616" s="6"/>
      <c r="AF616" s="6"/>
      <c r="AG616" s="331"/>
      <c r="AH616" s="6"/>
      <c r="AI616" s="320"/>
    </row>
    <row r="617" ht="15.75" customHeight="1">
      <c r="A617" s="325">
        <v>890.0</v>
      </c>
      <c r="B617" s="16" t="s">
        <v>1022</v>
      </c>
      <c r="C617" s="27" t="s">
        <v>1221</v>
      </c>
      <c r="D617" s="27"/>
      <c r="E617" s="27"/>
      <c r="F617" s="316">
        <v>45561.0</v>
      </c>
      <c r="G617" s="442" t="s">
        <v>56</v>
      </c>
      <c r="H617" s="411" t="s">
        <v>44</v>
      </c>
      <c r="I617" s="411"/>
      <c r="J617" s="411"/>
      <c r="K617" s="410" t="s">
        <v>600</v>
      </c>
      <c r="L617" s="411" t="s">
        <v>600</v>
      </c>
      <c r="M617" s="315">
        <v>4.0</v>
      </c>
      <c r="N617" s="316"/>
      <c r="O617" s="316"/>
      <c r="P617" s="316"/>
      <c r="Q617" s="316"/>
      <c r="R617" s="316"/>
      <c r="S617" s="229" t="s">
        <v>86</v>
      </c>
      <c r="T617" s="229" t="s">
        <v>86</v>
      </c>
      <c r="U617" s="354">
        <v>0.0</v>
      </c>
      <c r="V617" s="315">
        <v>0.0</v>
      </c>
      <c r="W617" s="430" t="s">
        <v>86</v>
      </c>
      <c r="X617" s="315">
        <v>0.0</v>
      </c>
      <c r="Y617" s="6" t="s">
        <v>641</v>
      </c>
      <c r="Z617" s="449" t="s">
        <v>1346</v>
      </c>
      <c r="AA617" s="323"/>
      <c r="AB617" s="18"/>
      <c r="AC617" s="13"/>
      <c r="AD617" s="6"/>
      <c r="AE617" s="6"/>
      <c r="AF617" s="6"/>
      <c r="AG617" s="331"/>
      <c r="AH617" s="433"/>
    </row>
    <row r="618" ht="30.75" customHeight="1">
      <c r="A618" s="325">
        <v>891.0</v>
      </c>
      <c r="B618" s="12" t="s">
        <v>837</v>
      </c>
      <c r="C618" s="27" t="s">
        <v>1221</v>
      </c>
      <c r="D618" s="27"/>
      <c r="E618" s="27"/>
      <c r="F618" s="316">
        <v>45492.0</v>
      </c>
      <c r="G618" s="229" t="s">
        <v>699</v>
      </c>
      <c r="H618" s="229"/>
      <c r="I618" s="229"/>
      <c r="J618" s="229"/>
      <c r="K618" s="410" t="s">
        <v>600</v>
      </c>
      <c r="L618" s="411" t="s">
        <v>600</v>
      </c>
      <c r="M618" s="315">
        <v>3.0</v>
      </c>
      <c r="N618" s="316"/>
      <c r="O618" s="316"/>
      <c r="P618" s="316"/>
      <c r="Q618" s="316"/>
      <c r="R618" s="316"/>
      <c r="S618" s="229" t="s">
        <v>86</v>
      </c>
      <c r="T618" s="229" t="s">
        <v>86</v>
      </c>
      <c r="U618" s="283">
        <v>0.0</v>
      </c>
      <c r="V618" s="315">
        <v>0.0</v>
      </c>
      <c r="W618" s="229" t="s">
        <v>86</v>
      </c>
      <c r="X618" s="315">
        <v>0.0</v>
      </c>
      <c r="Y618" s="6" t="s">
        <v>641</v>
      </c>
      <c r="Z618" s="349" t="s">
        <v>1348</v>
      </c>
      <c r="AA618" s="323">
        <v>45482.0</v>
      </c>
      <c r="AB618" s="18">
        <v>45491.0</v>
      </c>
      <c r="AC618" s="13" t="s">
        <v>59</v>
      </c>
      <c r="AD618" s="6"/>
      <c r="AE618" s="6"/>
      <c r="AF618" s="6"/>
      <c r="AG618" s="331"/>
      <c r="AH618" s="6"/>
      <c r="AI618" s="320"/>
    </row>
    <row r="619" ht="15.75" customHeight="1">
      <c r="A619" s="311">
        <v>892.0</v>
      </c>
      <c r="B619" s="12" t="s">
        <v>1026</v>
      </c>
      <c r="C619" s="27" t="s">
        <v>1221</v>
      </c>
      <c r="D619" s="27"/>
      <c r="E619" s="27"/>
      <c r="F619" s="381">
        <v>45687.0</v>
      </c>
      <c r="G619" s="430" t="s">
        <v>57</v>
      </c>
      <c r="H619" s="410" t="s">
        <v>44</v>
      </c>
      <c r="I619" s="229" t="s">
        <v>57</v>
      </c>
      <c r="J619" s="229"/>
      <c r="K619" s="462" t="s">
        <v>1030</v>
      </c>
      <c r="L619" s="410" t="s">
        <v>58</v>
      </c>
      <c r="M619" s="315">
        <v>7.0</v>
      </c>
      <c r="N619" s="316"/>
      <c r="O619" s="316"/>
      <c r="P619" s="316"/>
      <c r="Q619" s="316"/>
      <c r="R619" s="316"/>
      <c r="S619" s="442" t="s">
        <v>56</v>
      </c>
      <c r="T619" s="229" t="s">
        <v>56</v>
      </c>
      <c r="U619" s="283" t="s">
        <v>2767</v>
      </c>
      <c r="V619" s="315">
        <v>9.0</v>
      </c>
      <c r="W619" s="343" t="s">
        <v>56</v>
      </c>
      <c r="X619" s="315">
        <v>2.0</v>
      </c>
      <c r="Y619" s="6" t="s">
        <v>641</v>
      </c>
      <c r="Z619" s="441" t="s">
        <v>1351</v>
      </c>
      <c r="AA619" s="323">
        <v>45482.0</v>
      </c>
      <c r="AB619" s="18">
        <v>45626.0</v>
      </c>
      <c r="AC619" s="13" t="s">
        <v>59</v>
      </c>
      <c r="AD619" s="6"/>
      <c r="AE619" s="6"/>
      <c r="AF619" s="6"/>
      <c r="AG619" s="331"/>
      <c r="AH619" s="433"/>
    </row>
    <row r="620" ht="15.75" customHeight="1">
      <c r="A620" s="325">
        <v>893.0</v>
      </c>
      <c r="B620" s="12" t="s">
        <v>1031</v>
      </c>
      <c r="C620" s="27" t="s">
        <v>1221</v>
      </c>
      <c r="D620" s="27"/>
      <c r="E620" s="27"/>
      <c r="F620" s="316">
        <v>45516.0</v>
      </c>
      <c r="G620" s="229" t="s">
        <v>56</v>
      </c>
      <c r="H620" s="410" t="s">
        <v>44</v>
      </c>
      <c r="I620" s="410"/>
      <c r="J620" s="410"/>
      <c r="K620" s="410" t="s">
        <v>600</v>
      </c>
      <c r="L620" s="411" t="s">
        <v>600</v>
      </c>
      <c r="M620" s="315">
        <v>10.0</v>
      </c>
      <c r="N620" s="316"/>
      <c r="O620" s="316"/>
      <c r="P620" s="316"/>
      <c r="Q620" s="316"/>
      <c r="R620" s="316"/>
      <c r="S620" s="229" t="s">
        <v>56</v>
      </c>
      <c r="T620" s="229" t="s">
        <v>56</v>
      </c>
      <c r="U620" s="283" t="s">
        <v>2777</v>
      </c>
      <c r="V620" s="315">
        <v>10.0</v>
      </c>
      <c r="W620" s="229" t="s">
        <v>56</v>
      </c>
      <c r="X620" s="315">
        <v>1.0</v>
      </c>
      <c r="Y620" s="6" t="s">
        <v>641</v>
      </c>
      <c r="Z620" s="349" t="s">
        <v>1353</v>
      </c>
      <c r="AA620" s="323">
        <v>45483.0</v>
      </c>
      <c r="AB620" s="18">
        <v>45518.0</v>
      </c>
      <c r="AC620" s="13" t="s">
        <v>59</v>
      </c>
      <c r="AD620" s="6"/>
      <c r="AE620" s="6"/>
      <c r="AF620" s="6"/>
      <c r="AG620" s="331"/>
      <c r="AH620" s="6"/>
      <c r="AI620" s="320"/>
    </row>
    <row r="621" ht="15.75" customHeight="1">
      <c r="A621" s="325">
        <v>894.0</v>
      </c>
      <c r="B621" s="12" t="s">
        <v>1034</v>
      </c>
      <c r="C621" s="27" t="s">
        <v>1221</v>
      </c>
      <c r="D621" s="27"/>
      <c r="E621" s="27"/>
      <c r="F621" s="316">
        <v>45510.0</v>
      </c>
      <c r="G621" s="229" t="s">
        <v>56</v>
      </c>
      <c r="H621" s="410" t="s">
        <v>859</v>
      </c>
      <c r="I621" s="410"/>
      <c r="J621" s="410"/>
      <c r="K621" s="410" t="s">
        <v>600</v>
      </c>
      <c r="L621" s="411" t="s">
        <v>600</v>
      </c>
      <c r="M621" s="315">
        <v>7.0</v>
      </c>
      <c r="N621" s="316"/>
      <c r="O621" s="316"/>
      <c r="P621" s="316"/>
      <c r="Q621" s="316"/>
      <c r="R621" s="316"/>
      <c r="S621" s="229" t="s">
        <v>56</v>
      </c>
      <c r="T621" s="229" t="s">
        <v>56</v>
      </c>
      <c r="U621" s="283" t="s">
        <v>2767</v>
      </c>
      <c r="V621" s="315">
        <v>12.0</v>
      </c>
      <c r="W621" s="229" t="s">
        <v>56</v>
      </c>
      <c r="X621" s="315">
        <v>4.0</v>
      </c>
      <c r="Y621" s="6" t="s">
        <v>641</v>
      </c>
      <c r="Z621" s="349" t="s">
        <v>1357</v>
      </c>
      <c r="AA621" s="323">
        <v>45483.0</v>
      </c>
      <c r="AB621" s="18">
        <v>45502.0</v>
      </c>
      <c r="AC621" s="13" t="s">
        <v>59</v>
      </c>
      <c r="AD621" s="6"/>
      <c r="AE621" s="6"/>
      <c r="AF621" s="6"/>
      <c r="AG621" s="331"/>
      <c r="AH621" s="6"/>
      <c r="AI621" s="320"/>
    </row>
    <row r="622" ht="15.75" customHeight="1">
      <c r="A622" s="325">
        <v>895.0</v>
      </c>
      <c r="B622" s="458" t="s">
        <v>539</v>
      </c>
      <c r="C622" s="27" t="s">
        <v>1321</v>
      </c>
      <c r="D622" s="27"/>
      <c r="E622" s="27"/>
      <c r="F622" s="381">
        <v>45534.0</v>
      </c>
      <c r="G622" s="229" t="s">
        <v>78</v>
      </c>
      <c r="H622" s="229" t="s">
        <v>86</v>
      </c>
      <c r="I622" s="229"/>
      <c r="J622" s="229"/>
      <c r="K622" s="229" t="s">
        <v>78</v>
      </c>
      <c r="L622" s="229" t="s">
        <v>78</v>
      </c>
      <c r="M622" s="315">
        <v>0.0</v>
      </c>
      <c r="N622" s="316"/>
      <c r="O622" s="316"/>
      <c r="P622" s="316"/>
      <c r="Q622" s="316"/>
      <c r="R622" s="316"/>
      <c r="S622" s="343" t="s">
        <v>56</v>
      </c>
      <c r="T622" s="229" t="s">
        <v>56</v>
      </c>
      <c r="U622" s="283" t="s">
        <v>2769</v>
      </c>
      <c r="V622" s="463">
        <v>15.0</v>
      </c>
      <c r="W622" s="229" t="s">
        <v>78</v>
      </c>
      <c r="X622" s="315">
        <v>0.0</v>
      </c>
      <c r="Y622" s="6" t="s">
        <v>641</v>
      </c>
      <c r="Z622" s="359" t="s">
        <v>1358</v>
      </c>
      <c r="AA622" s="323">
        <v>45488.0</v>
      </c>
      <c r="AB622" s="18">
        <v>45535.0</v>
      </c>
      <c r="AC622" s="13" t="s">
        <v>79</v>
      </c>
      <c r="AD622" s="6"/>
      <c r="AE622" s="6"/>
      <c r="AF622" s="6"/>
      <c r="AG622" s="331"/>
      <c r="AH622" s="6"/>
      <c r="AI622" s="320"/>
    </row>
    <row r="623" ht="15.75" customHeight="1">
      <c r="A623" s="325">
        <v>896.0</v>
      </c>
      <c r="B623" s="12" t="s">
        <v>1038</v>
      </c>
      <c r="C623" s="27" t="s">
        <v>1221</v>
      </c>
      <c r="D623" s="27"/>
      <c r="E623" s="27"/>
      <c r="F623" s="316">
        <v>45533.0</v>
      </c>
      <c r="G623" s="229" t="s">
        <v>56</v>
      </c>
      <c r="H623" s="410" t="s">
        <v>44</v>
      </c>
      <c r="I623" s="410"/>
      <c r="J623" s="410"/>
      <c r="K623" s="410" t="s">
        <v>600</v>
      </c>
      <c r="L623" s="411" t="s">
        <v>600</v>
      </c>
      <c r="M623" s="315">
        <v>38.0</v>
      </c>
      <c r="N623" s="316"/>
      <c r="O623" s="316"/>
      <c r="P623" s="316"/>
      <c r="Q623" s="316"/>
      <c r="R623" s="316"/>
      <c r="S623" s="229" t="s">
        <v>56</v>
      </c>
      <c r="T623" s="229" t="s">
        <v>56</v>
      </c>
      <c r="U623" s="283" t="s">
        <v>2784</v>
      </c>
      <c r="V623" s="315">
        <v>50.0</v>
      </c>
      <c r="W623" s="229" t="s">
        <v>56</v>
      </c>
      <c r="X623" s="315">
        <v>13.0</v>
      </c>
      <c r="Y623" s="6" t="s">
        <v>641</v>
      </c>
      <c r="Z623" s="349" t="s">
        <v>1361</v>
      </c>
      <c r="AA623" s="323">
        <v>45488.0</v>
      </c>
      <c r="AB623" s="18">
        <v>45532.0</v>
      </c>
      <c r="AC623" s="13" t="s">
        <v>59</v>
      </c>
      <c r="AD623" s="6"/>
      <c r="AE623" s="6"/>
      <c r="AF623" s="6"/>
      <c r="AG623" s="331"/>
      <c r="AH623" s="6"/>
    </row>
    <row r="624" ht="15.75" customHeight="1">
      <c r="A624" s="325">
        <v>897.0</v>
      </c>
      <c r="B624" s="12" t="s">
        <v>1042</v>
      </c>
      <c r="C624" s="27" t="s">
        <v>1221</v>
      </c>
      <c r="D624" s="27"/>
      <c r="E624" s="27"/>
      <c r="F624" s="316">
        <v>45509.0</v>
      </c>
      <c r="G624" s="229" t="s">
        <v>56</v>
      </c>
      <c r="H624" s="410" t="s">
        <v>859</v>
      </c>
      <c r="I624" s="410"/>
      <c r="J624" s="410"/>
      <c r="K624" s="410" t="s">
        <v>600</v>
      </c>
      <c r="L624" s="411" t="s">
        <v>600</v>
      </c>
      <c r="M624" s="315">
        <v>13.0</v>
      </c>
      <c r="N624" s="316"/>
      <c r="O624" s="316"/>
      <c r="P624" s="316"/>
      <c r="Q624" s="316"/>
      <c r="R624" s="316"/>
      <c r="S624" s="229" t="s">
        <v>56</v>
      </c>
      <c r="T624" s="229" t="s">
        <v>56</v>
      </c>
      <c r="U624" s="283" t="s">
        <v>2767</v>
      </c>
      <c r="V624" s="315">
        <v>18.0</v>
      </c>
      <c r="W624" s="229" t="s">
        <v>56</v>
      </c>
      <c r="X624" s="315">
        <v>5.0</v>
      </c>
      <c r="Y624" s="6" t="s">
        <v>641</v>
      </c>
      <c r="Z624" s="349" t="s">
        <v>1364</v>
      </c>
      <c r="AA624" s="323">
        <v>45488.0</v>
      </c>
      <c r="AB624" s="18">
        <v>45506.0</v>
      </c>
      <c r="AC624" s="13" t="s">
        <v>59</v>
      </c>
      <c r="AD624" s="6"/>
      <c r="AE624" s="6"/>
      <c r="AF624" s="6"/>
      <c r="AG624" s="331"/>
      <c r="AH624" s="6"/>
    </row>
    <row r="625" ht="15.75" customHeight="1">
      <c r="A625" s="325">
        <v>898.0</v>
      </c>
      <c r="B625" s="458" t="s">
        <v>725</v>
      </c>
      <c r="C625" s="459" t="s">
        <v>1321</v>
      </c>
      <c r="D625" s="459"/>
      <c r="E625" s="459"/>
      <c r="F625" s="316">
        <v>45505.0</v>
      </c>
      <c r="G625" s="229" t="s">
        <v>56</v>
      </c>
      <c r="H625" s="229"/>
      <c r="I625" s="229"/>
      <c r="J625" s="229"/>
      <c r="K625" s="410" t="s">
        <v>600</v>
      </c>
      <c r="L625" s="459" t="s">
        <v>600</v>
      </c>
      <c r="M625" s="315">
        <v>4.0</v>
      </c>
      <c r="N625" s="316"/>
      <c r="O625" s="316"/>
      <c r="P625" s="316"/>
      <c r="Q625" s="316"/>
      <c r="R625" s="316"/>
      <c r="S625" s="229" t="s">
        <v>86</v>
      </c>
      <c r="T625" s="229" t="s">
        <v>86</v>
      </c>
      <c r="U625" s="283">
        <v>0.0</v>
      </c>
      <c r="V625" s="315">
        <v>0.0</v>
      </c>
      <c r="W625" s="229" t="s">
        <v>86</v>
      </c>
      <c r="X625" s="315">
        <v>0.0</v>
      </c>
      <c r="Y625" s="6" t="s">
        <v>641</v>
      </c>
      <c r="Z625" s="349" t="s">
        <v>675</v>
      </c>
      <c r="AA625" s="323">
        <v>45491.0</v>
      </c>
      <c r="AB625" s="18">
        <v>45489.0</v>
      </c>
      <c r="AC625" s="13" t="s">
        <v>59</v>
      </c>
      <c r="AD625" s="6"/>
      <c r="AE625" s="6"/>
      <c r="AF625" s="6"/>
      <c r="AG625" s="331"/>
      <c r="AH625" s="6"/>
      <c r="AI625" s="320"/>
    </row>
    <row r="626" ht="15.75" customHeight="1">
      <c r="A626" s="325">
        <v>899.0</v>
      </c>
      <c r="B626" s="12" t="s">
        <v>1047</v>
      </c>
      <c r="C626" s="27" t="s">
        <v>1221</v>
      </c>
      <c r="D626" s="27"/>
      <c r="E626" s="27"/>
      <c r="F626" s="316">
        <v>45504.0</v>
      </c>
      <c r="G626" s="229" t="s">
        <v>56</v>
      </c>
      <c r="H626" s="410" t="s">
        <v>859</v>
      </c>
      <c r="I626" s="410"/>
      <c r="J626" s="410"/>
      <c r="K626" s="410" t="s">
        <v>600</v>
      </c>
      <c r="L626" s="411" t="s">
        <v>600</v>
      </c>
      <c r="M626" s="315">
        <v>3.0</v>
      </c>
      <c r="N626" s="316"/>
      <c r="O626" s="316"/>
      <c r="P626" s="316"/>
      <c r="Q626" s="316"/>
      <c r="R626" s="316"/>
      <c r="S626" s="229" t="s">
        <v>56</v>
      </c>
      <c r="T626" s="229" t="s">
        <v>56</v>
      </c>
      <c r="U626" s="283" t="s">
        <v>2767</v>
      </c>
      <c r="V626" s="315">
        <v>5.0</v>
      </c>
      <c r="W626" s="229" t="s">
        <v>56</v>
      </c>
      <c r="X626" s="315">
        <v>2.0</v>
      </c>
      <c r="Y626" s="6" t="s">
        <v>641</v>
      </c>
      <c r="Z626" s="349" t="s">
        <v>675</v>
      </c>
      <c r="AA626" s="323">
        <v>45489.0</v>
      </c>
      <c r="AB626" s="18">
        <v>45504.0</v>
      </c>
      <c r="AC626" s="13" t="s">
        <v>59</v>
      </c>
      <c r="AD626" s="6"/>
      <c r="AE626" s="6"/>
      <c r="AF626" s="6"/>
      <c r="AG626" s="331"/>
      <c r="AH626" s="6"/>
    </row>
    <row r="627" ht="15.75" customHeight="1">
      <c r="A627" s="325">
        <v>900.0</v>
      </c>
      <c r="B627" s="12" t="s">
        <v>782</v>
      </c>
      <c r="C627" s="27" t="s">
        <v>1221</v>
      </c>
      <c r="D627" s="27"/>
      <c r="E627" s="27"/>
      <c r="F627" s="316">
        <v>45498.0</v>
      </c>
      <c r="G627" s="229" t="s">
        <v>56</v>
      </c>
      <c r="H627" s="229"/>
      <c r="I627" s="229"/>
      <c r="J627" s="229"/>
      <c r="K627" s="410" t="s">
        <v>600</v>
      </c>
      <c r="L627" s="411" t="s">
        <v>600</v>
      </c>
      <c r="M627" s="315">
        <v>3.0</v>
      </c>
      <c r="N627" s="316"/>
      <c r="O627" s="316"/>
      <c r="P627" s="316"/>
      <c r="Q627" s="316"/>
      <c r="R627" s="316"/>
      <c r="S627" s="229" t="s">
        <v>56</v>
      </c>
      <c r="T627" s="229" t="s">
        <v>56</v>
      </c>
      <c r="U627" s="283" t="s">
        <v>2778</v>
      </c>
      <c r="V627" s="315">
        <v>4.0</v>
      </c>
      <c r="W627" s="229" t="s">
        <v>86</v>
      </c>
      <c r="X627" s="315">
        <v>0.0</v>
      </c>
      <c r="Y627" s="6" t="s">
        <v>641</v>
      </c>
      <c r="Z627" s="349" t="s">
        <v>1370</v>
      </c>
      <c r="AA627" s="323">
        <v>45489.0</v>
      </c>
      <c r="AB627" s="18">
        <v>45503.0</v>
      </c>
      <c r="AC627" s="13" t="s">
        <v>59</v>
      </c>
      <c r="AD627" s="6"/>
      <c r="AE627" s="6"/>
      <c r="AF627" s="6"/>
      <c r="AG627" s="331"/>
      <c r="AH627" s="6"/>
      <c r="AI627" s="320"/>
    </row>
    <row r="628" ht="15.75" customHeight="1">
      <c r="A628" s="311">
        <v>901.0</v>
      </c>
      <c r="B628" s="12" t="s">
        <v>959</v>
      </c>
      <c r="C628" s="27" t="s">
        <v>1221</v>
      </c>
      <c r="D628" s="27"/>
      <c r="E628" s="27"/>
      <c r="F628" s="316">
        <v>45510.0</v>
      </c>
      <c r="G628" s="229" t="s">
        <v>56</v>
      </c>
      <c r="H628" s="410" t="s">
        <v>859</v>
      </c>
      <c r="I628" s="410"/>
      <c r="J628" s="410"/>
      <c r="K628" s="410" t="s">
        <v>600</v>
      </c>
      <c r="L628" s="229" t="s">
        <v>86</v>
      </c>
      <c r="M628" s="315">
        <v>1.0</v>
      </c>
      <c r="N628" s="316"/>
      <c r="O628" s="316"/>
      <c r="P628" s="316"/>
      <c r="Q628" s="316"/>
      <c r="R628" s="316"/>
      <c r="S628" s="229" t="s">
        <v>56</v>
      </c>
      <c r="T628" s="229" t="s">
        <v>56</v>
      </c>
      <c r="U628" s="283" t="s">
        <v>2769</v>
      </c>
      <c r="V628" s="315">
        <v>2.0</v>
      </c>
      <c r="W628" s="229" t="s">
        <v>56</v>
      </c>
      <c r="X628" s="315">
        <v>2.0</v>
      </c>
      <c r="Y628" s="6" t="s">
        <v>641</v>
      </c>
      <c r="Z628" s="349" t="s">
        <v>1287</v>
      </c>
      <c r="AA628" s="323">
        <v>45493.0</v>
      </c>
      <c r="AB628" s="18">
        <v>45512.0</v>
      </c>
      <c r="AC628" s="13" t="s">
        <v>59</v>
      </c>
      <c r="AD628" s="6"/>
      <c r="AE628" s="6"/>
      <c r="AF628" s="6"/>
      <c r="AG628" s="331"/>
      <c r="AH628" s="6"/>
    </row>
    <row r="629" ht="15.75" customHeight="1">
      <c r="A629" s="325">
        <v>902.0</v>
      </c>
      <c r="B629" s="12" t="s">
        <v>1053</v>
      </c>
      <c r="C629" s="27" t="s">
        <v>1221</v>
      </c>
      <c r="D629" s="27"/>
      <c r="E629" s="27"/>
      <c r="F629" s="316">
        <v>45568.0</v>
      </c>
      <c r="G629" s="442" t="s">
        <v>56</v>
      </c>
      <c r="H629" s="411" t="s">
        <v>44</v>
      </c>
      <c r="I629" s="411"/>
      <c r="J629" s="411"/>
      <c r="K629" s="410" t="s">
        <v>600</v>
      </c>
      <c r="L629" s="462" t="s">
        <v>219</v>
      </c>
      <c r="M629" s="315">
        <v>9.0</v>
      </c>
      <c r="N629" s="316"/>
      <c r="O629" s="316"/>
      <c r="P629" s="316"/>
      <c r="Q629" s="316"/>
      <c r="R629" s="316"/>
      <c r="S629" s="343" t="s">
        <v>56</v>
      </c>
      <c r="T629" s="229" t="s">
        <v>56</v>
      </c>
      <c r="U629" s="283" t="s">
        <v>2767</v>
      </c>
      <c r="V629" s="315">
        <v>6.0</v>
      </c>
      <c r="W629" s="442" t="s">
        <v>56</v>
      </c>
      <c r="X629" s="315">
        <v>3.0</v>
      </c>
      <c r="Y629" s="6" t="s">
        <v>641</v>
      </c>
      <c r="Z629" s="449" t="s">
        <v>1374</v>
      </c>
      <c r="AA629" s="323">
        <v>45496.0</v>
      </c>
      <c r="AB629" s="18">
        <v>45546.0</v>
      </c>
      <c r="AC629" s="13" t="s">
        <v>59</v>
      </c>
      <c r="AD629" s="6"/>
      <c r="AE629" s="6"/>
      <c r="AF629" s="6"/>
      <c r="AG629" s="331"/>
      <c r="AH629" s="433">
        <v>37062.11</v>
      </c>
      <c r="AI629" s="320"/>
    </row>
    <row r="630" ht="15.75" customHeight="1">
      <c r="A630" s="325">
        <v>903.0</v>
      </c>
      <c r="B630" s="458" t="s">
        <v>422</v>
      </c>
      <c r="C630" s="27" t="s">
        <v>1321</v>
      </c>
      <c r="D630" s="27"/>
      <c r="E630" s="27"/>
      <c r="F630" s="316">
        <v>45533.0</v>
      </c>
      <c r="G630" s="442" t="s">
        <v>56</v>
      </c>
      <c r="H630" s="229"/>
      <c r="I630" s="229"/>
      <c r="J630" s="229"/>
      <c r="K630" s="410" t="s">
        <v>600</v>
      </c>
      <c r="L630" s="464" t="s">
        <v>1180</v>
      </c>
      <c r="M630" s="315">
        <v>12.0</v>
      </c>
      <c r="N630" s="316"/>
      <c r="O630" s="316"/>
      <c r="P630" s="316"/>
      <c r="Q630" s="316"/>
      <c r="R630" s="316"/>
      <c r="S630" s="229" t="s">
        <v>86</v>
      </c>
      <c r="T630" s="229" t="s">
        <v>86</v>
      </c>
      <c r="U630" s="283">
        <v>0.0</v>
      </c>
      <c r="V630" s="315">
        <v>0.0</v>
      </c>
      <c r="W630" s="229" t="s">
        <v>86</v>
      </c>
      <c r="X630" s="315">
        <v>0.0</v>
      </c>
      <c r="Y630" s="6" t="s">
        <v>641</v>
      </c>
      <c r="Z630" s="349" t="s">
        <v>1360</v>
      </c>
      <c r="AA630" s="323">
        <v>45505.0</v>
      </c>
      <c r="AB630" s="18">
        <v>45519.0</v>
      </c>
      <c r="AC630" s="13" t="s">
        <v>59</v>
      </c>
      <c r="AD630" s="6"/>
      <c r="AE630" s="6"/>
      <c r="AF630" s="6"/>
      <c r="AG630" s="331"/>
      <c r="AH630" s="6"/>
    </row>
    <row r="631" ht="15.75" customHeight="1">
      <c r="A631" s="325">
        <v>904.0</v>
      </c>
      <c r="B631" s="12" t="s">
        <v>1058</v>
      </c>
      <c r="C631" s="27" t="s">
        <v>1221</v>
      </c>
      <c r="D631" s="27"/>
      <c r="E631" s="27"/>
      <c r="F631" s="316">
        <v>45518.0</v>
      </c>
      <c r="G631" s="229" t="s">
        <v>56</v>
      </c>
      <c r="H631" s="410" t="s">
        <v>44</v>
      </c>
      <c r="I631" s="410"/>
      <c r="J631" s="410"/>
      <c r="K631" s="410" t="s">
        <v>600</v>
      </c>
      <c r="L631" s="411" t="s">
        <v>600</v>
      </c>
      <c r="M631" s="315">
        <v>2.0</v>
      </c>
      <c r="N631" s="316"/>
      <c r="O631" s="316"/>
      <c r="P631" s="316"/>
      <c r="Q631" s="316"/>
      <c r="R631" s="316"/>
      <c r="S631" s="343" t="s">
        <v>56</v>
      </c>
      <c r="T631" s="229" t="s">
        <v>56</v>
      </c>
      <c r="U631" s="283" t="s">
        <v>2777</v>
      </c>
      <c r="V631" s="315">
        <v>2.0</v>
      </c>
      <c r="W631" s="229" t="s">
        <v>86</v>
      </c>
      <c r="X631" s="315">
        <v>0.0</v>
      </c>
      <c r="Y631" s="6" t="s">
        <v>641</v>
      </c>
      <c r="Z631" s="349" t="s">
        <v>1377</v>
      </c>
      <c r="AA631" s="323">
        <v>45500.0</v>
      </c>
      <c r="AB631" s="18">
        <v>45519.0</v>
      </c>
      <c r="AC631" s="13" t="s">
        <v>59</v>
      </c>
      <c r="AD631" s="6"/>
      <c r="AE631" s="6"/>
      <c r="AF631" s="6"/>
      <c r="AG631" s="331"/>
      <c r="AH631" s="6"/>
    </row>
    <row r="632" ht="15.75" customHeight="1">
      <c r="A632" s="311">
        <v>905.0</v>
      </c>
      <c r="B632" s="458" t="s">
        <v>498</v>
      </c>
      <c r="C632" s="459" t="s">
        <v>1321</v>
      </c>
      <c r="D632" s="459"/>
      <c r="E632" s="459"/>
      <c r="F632" s="316">
        <v>45509.0</v>
      </c>
      <c r="G632" s="229" t="s">
        <v>78</v>
      </c>
      <c r="H632" s="229" t="s">
        <v>78</v>
      </c>
      <c r="I632" s="229"/>
      <c r="J632" s="229"/>
      <c r="K632" s="229" t="s">
        <v>86</v>
      </c>
      <c r="L632" s="229" t="s">
        <v>86</v>
      </c>
      <c r="M632" s="315">
        <v>0.0</v>
      </c>
      <c r="N632" s="316"/>
      <c r="O632" s="316"/>
      <c r="P632" s="316"/>
      <c r="Q632" s="316"/>
      <c r="R632" s="316"/>
      <c r="S632" s="343" t="s">
        <v>56</v>
      </c>
      <c r="T632" s="229" t="s">
        <v>56</v>
      </c>
      <c r="U632" s="283" t="s">
        <v>2777</v>
      </c>
      <c r="V632" s="315">
        <v>1.0</v>
      </c>
      <c r="W632" s="229" t="s">
        <v>86</v>
      </c>
      <c r="X632" s="315">
        <v>0.0</v>
      </c>
      <c r="Y632" s="6" t="s">
        <v>641</v>
      </c>
      <c r="Z632" s="349" t="s">
        <v>1378</v>
      </c>
      <c r="AA632" s="323">
        <v>45502.0</v>
      </c>
      <c r="AB632" s="18">
        <v>45502.0</v>
      </c>
      <c r="AC632" s="13" t="s">
        <v>59</v>
      </c>
      <c r="AD632" s="6"/>
      <c r="AE632" s="6"/>
      <c r="AF632" s="6"/>
      <c r="AG632" s="331"/>
      <c r="AH632" s="6"/>
      <c r="AI632" s="320"/>
    </row>
    <row r="633" ht="15.75" customHeight="1">
      <c r="A633" s="325">
        <v>906.0</v>
      </c>
      <c r="B633" s="12" t="s">
        <v>1063</v>
      </c>
      <c r="C633" s="27" t="s">
        <v>1221</v>
      </c>
      <c r="D633" s="27"/>
      <c r="E633" s="27"/>
      <c r="F633" s="381">
        <v>45548.0</v>
      </c>
      <c r="G633" s="229" t="s">
        <v>56</v>
      </c>
      <c r="H633" s="410" t="s">
        <v>44</v>
      </c>
      <c r="I633" s="410"/>
      <c r="J633" s="410"/>
      <c r="K633" s="410" t="s">
        <v>600</v>
      </c>
      <c r="L633" s="410" t="s">
        <v>600</v>
      </c>
      <c r="M633" s="315">
        <v>3.0</v>
      </c>
      <c r="N633" s="316"/>
      <c r="O633" s="316"/>
      <c r="P633" s="316"/>
      <c r="Q633" s="316"/>
      <c r="R633" s="316"/>
      <c r="S633" s="343" t="s">
        <v>56</v>
      </c>
      <c r="T633" s="229" t="s">
        <v>56</v>
      </c>
      <c r="U633" s="283" t="s">
        <v>2789</v>
      </c>
      <c r="V633" s="315">
        <v>3.0</v>
      </c>
      <c r="W633" s="229" t="s">
        <v>86</v>
      </c>
      <c r="X633" s="315">
        <v>0.0</v>
      </c>
      <c r="Y633" s="6" t="s">
        <v>641</v>
      </c>
      <c r="Z633" s="359" t="s">
        <v>1381</v>
      </c>
      <c r="AA633" s="323">
        <v>45502.0</v>
      </c>
      <c r="AB633" s="18">
        <v>45535.0</v>
      </c>
      <c r="AC633" s="13" t="s">
        <v>79</v>
      </c>
      <c r="AD633" s="6"/>
      <c r="AE633" s="6"/>
      <c r="AF633" s="6"/>
      <c r="AG633" s="331"/>
      <c r="AH633" s="6"/>
    </row>
    <row r="634" ht="15.75" customHeight="1">
      <c r="A634" s="325">
        <v>907.0</v>
      </c>
      <c r="B634" s="12" t="s">
        <v>615</v>
      </c>
      <c r="C634" s="27" t="s">
        <v>1221</v>
      </c>
      <c r="D634" s="27"/>
      <c r="E634" s="27"/>
      <c r="F634" s="316">
        <v>45526.0</v>
      </c>
      <c r="G634" s="229" t="s">
        <v>56</v>
      </c>
      <c r="H634" s="410" t="s">
        <v>600</v>
      </c>
      <c r="I634" s="410"/>
      <c r="J634" s="410"/>
      <c r="K634" s="410" t="s">
        <v>600</v>
      </c>
      <c r="L634" s="411" t="s">
        <v>600</v>
      </c>
      <c r="M634" s="315">
        <v>14.0</v>
      </c>
      <c r="N634" s="316"/>
      <c r="O634" s="316"/>
      <c r="P634" s="316"/>
      <c r="Q634" s="316"/>
      <c r="R634" s="316"/>
      <c r="S634" s="343" t="s">
        <v>56</v>
      </c>
      <c r="T634" s="229" t="s">
        <v>56</v>
      </c>
      <c r="U634" s="283" t="s">
        <v>2777</v>
      </c>
      <c r="V634" s="315">
        <v>18.0</v>
      </c>
      <c r="W634" s="229" t="s">
        <v>56</v>
      </c>
      <c r="X634" s="315">
        <v>4.0</v>
      </c>
      <c r="Y634" s="6" t="s">
        <v>641</v>
      </c>
      <c r="Z634" s="349" t="s">
        <v>708</v>
      </c>
      <c r="AA634" s="323">
        <v>45502.0</v>
      </c>
      <c r="AB634" s="18">
        <v>45526.0</v>
      </c>
      <c r="AC634" s="13" t="s">
        <v>59</v>
      </c>
      <c r="AD634" s="6"/>
      <c r="AE634" s="6"/>
      <c r="AF634" s="6"/>
      <c r="AG634" s="331"/>
      <c r="AH634" s="6"/>
    </row>
    <row r="635" ht="15.75" customHeight="1">
      <c r="A635" s="325">
        <v>908.0</v>
      </c>
      <c r="B635" s="12" t="s">
        <v>1067</v>
      </c>
      <c r="C635" s="27" t="s">
        <v>1221</v>
      </c>
      <c r="D635" s="27"/>
      <c r="E635" s="27"/>
      <c r="F635" s="316">
        <v>45531.0</v>
      </c>
      <c r="G635" s="229" t="s">
        <v>56</v>
      </c>
      <c r="H635" s="410" t="s">
        <v>44</v>
      </c>
      <c r="I635" s="410"/>
      <c r="J635" s="410"/>
      <c r="K635" s="410" t="s">
        <v>600</v>
      </c>
      <c r="L635" s="411" t="s">
        <v>600</v>
      </c>
      <c r="M635" s="315">
        <v>12.0</v>
      </c>
      <c r="N635" s="316"/>
      <c r="O635" s="316"/>
      <c r="P635" s="316"/>
      <c r="Q635" s="316"/>
      <c r="R635" s="316"/>
      <c r="S635" s="229" t="s">
        <v>56</v>
      </c>
      <c r="T635" s="229" t="s">
        <v>56</v>
      </c>
      <c r="U635" s="283" t="s">
        <v>2789</v>
      </c>
      <c r="V635" s="315">
        <v>16.0</v>
      </c>
      <c r="W635" s="229" t="s">
        <v>56</v>
      </c>
      <c r="X635" s="315">
        <v>4.0</v>
      </c>
      <c r="Y635" s="6" t="s">
        <v>641</v>
      </c>
      <c r="Z635" s="349" t="s">
        <v>1386</v>
      </c>
      <c r="AA635" s="323">
        <v>45503.0</v>
      </c>
      <c r="AB635" s="18">
        <v>45531.0</v>
      </c>
      <c r="AC635" s="13" t="s">
        <v>59</v>
      </c>
      <c r="AD635" s="6"/>
      <c r="AE635" s="6"/>
      <c r="AF635" s="6"/>
      <c r="AG635" s="331"/>
      <c r="AH635" s="6"/>
      <c r="AI635" s="320"/>
    </row>
    <row r="636" ht="15.75" customHeight="1">
      <c r="A636" s="325">
        <v>909.0</v>
      </c>
      <c r="B636" s="12" t="s">
        <v>1070</v>
      </c>
      <c r="C636" s="27" t="s">
        <v>1221</v>
      </c>
      <c r="D636" s="27"/>
      <c r="E636" s="27"/>
      <c r="F636" s="381">
        <v>45528.0</v>
      </c>
      <c r="G636" s="229" t="s">
        <v>56</v>
      </c>
      <c r="H636" s="410" t="s">
        <v>44</v>
      </c>
      <c r="I636" s="410"/>
      <c r="J636" s="410"/>
      <c r="K636" s="410" t="s">
        <v>600</v>
      </c>
      <c r="L636" s="411" t="s">
        <v>600</v>
      </c>
      <c r="M636" s="315">
        <v>6.0</v>
      </c>
      <c r="N636" s="316"/>
      <c r="O636" s="316"/>
      <c r="P636" s="316"/>
      <c r="Q636" s="316"/>
      <c r="R636" s="316"/>
      <c r="S636" s="343" t="s">
        <v>56</v>
      </c>
      <c r="T636" s="229" t="s">
        <v>56</v>
      </c>
      <c r="U636" s="283" t="s">
        <v>2965</v>
      </c>
      <c r="V636" s="315">
        <v>13.0</v>
      </c>
      <c r="W636" s="229" t="s">
        <v>56</v>
      </c>
      <c r="X636" s="315">
        <v>7.0</v>
      </c>
      <c r="Y636" s="6" t="s">
        <v>641</v>
      </c>
      <c r="Z636" s="359" t="s">
        <v>1389</v>
      </c>
      <c r="AA636" s="323">
        <v>45467.0</v>
      </c>
      <c r="AB636" s="18">
        <v>45530.0</v>
      </c>
      <c r="AC636" s="13" t="s">
        <v>59</v>
      </c>
      <c r="AD636" s="6"/>
      <c r="AE636" s="6"/>
      <c r="AF636" s="6"/>
      <c r="AG636" s="331"/>
      <c r="AH636" s="6"/>
    </row>
    <row r="637" ht="15.75" customHeight="1">
      <c r="A637" s="325">
        <v>910.0</v>
      </c>
      <c r="B637" s="12" t="s">
        <v>751</v>
      </c>
      <c r="C637" s="27" t="s">
        <v>1221</v>
      </c>
      <c r="D637" s="27"/>
      <c r="E637" s="27"/>
      <c r="F637" s="316">
        <v>45565.0</v>
      </c>
      <c r="G637" s="309" t="s">
        <v>56</v>
      </c>
      <c r="H637" s="411" t="s">
        <v>44</v>
      </c>
      <c r="I637" s="411"/>
      <c r="J637" s="411"/>
      <c r="K637" s="410" t="s">
        <v>600</v>
      </c>
      <c r="L637" s="462" t="s">
        <v>600</v>
      </c>
      <c r="M637" s="315">
        <v>41.0</v>
      </c>
      <c r="N637" s="316"/>
      <c r="O637" s="316"/>
      <c r="P637" s="316"/>
      <c r="Q637" s="316"/>
      <c r="R637" s="316"/>
      <c r="S637" s="229" t="s">
        <v>56</v>
      </c>
      <c r="T637" s="229" t="s">
        <v>56</v>
      </c>
      <c r="U637" s="319" t="s">
        <v>2978</v>
      </c>
      <c r="V637" s="315">
        <v>50.0</v>
      </c>
      <c r="W637" s="229" t="s">
        <v>56</v>
      </c>
      <c r="X637" s="315">
        <v>12.0</v>
      </c>
      <c r="Y637" s="6" t="s">
        <v>641</v>
      </c>
      <c r="Z637" s="449" t="s">
        <v>891</v>
      </c>
      <c r="AA637" s="323">
        <v>45506.0</v>
      </c>
      <c r="AB637" s="18">
        <v>45530.0</v>
      </c>
      <c r="AC637" s="13" t="s">
        <v>59</v>
      </c>
      <c r="AD637" s="6"/>
      <c r="AE637" s="6"/>
      <c r="AF637" s="6"/>
      <c r="AG637" s="331"/>
      <c r="AH637" s="433"/>
      <c r="AI637" s="320"/>
    </row>
    <row r="638" ht="15.75" customHeight="1">
      <c r="A638" s="325">
        <v>911.0</v>
      </c>
      <c r="B638" s="12" t="s">
        <v>1073</v>
      </c>
      <c r="C638" s="27" t="s">
        <v>1221</v>
      </c>
      <c r="D638" s="27"/>
      <c r="E638" s="27"/>
      <c r="F638" s="381">
        <v>45539.0</v>
      </c>
      <c r="G638" s="343" t="s">
        <v>56</v>
      </c>
      <c r="H638" s="410" t="s">
        <v>44</v>
      </c>
      <c r="I638" s="410"/>
      <c r="J638" s="410"/>
      <c r="K638" s="410" t="s">
        <v>600</v>
      </c>
      <c r="L638" s="411" t="s">
        <v>600</v>
      </c>
      <c r="M638" s="315">
        <v>7.0</v>
      </c>
      <c r="N638" s="316"/>
      <c r="O638" s="316"/>
      <c r="P638" s="316"/>
      <c r="Q638" s="316"/>
      <c r="R638" s="316"/>
      <c r="S638" s="343" t="s">
        <v>56</v>
      </c>
      <c r="T638" s="229" t="s">
        <v>56</v>
      </c>
      <c r="U638" s="283" t="s">
        <v>2777</v>
      </c>
      <c r="V638" s="463">
        <v>11.0</v>
      </c>
      <c r="W638" s="343" t="s">
        <v>56</v>
      </c>
      <c r="X638" s="315">
        <v>4.0</v>
      </c>
      <c r="Y638" s="6" t="s">
        <v>641</v>
      </c>
      <c r="Z638" s="359" t="s">
        <v>1392</v>
      </c>
      <c r="AA638" s="323">
        <v>45510.0</v>
      </c>
      <c r="AB638" s="18">
        <v>45562.0</v>
      </c>
      <c r="AC638" s="13" t="s">
        <v>79</v>
      </c>
      <c r="AD638" s="6"/>
      <c r="AE638" s="6"/>
      <c r="AF638" s="6"/>
      <c r="AG638" s="331"/>
      <c r="AH638" s="6"/>
      <c r="AI638" s="320"/>
    </row>
    <row r="639" ht="15.75" customHeight="1">
      <c r="A639" s="325">
        <v>912.0</v>
      </c>
      <c r="B639" s="12" t="s">
        <v>837</v>
      </c>
      <c r="C639" s="27" t="s">
        <v>1221</v>
      </c>
      <c r="D639" s="27"/>
      <c r="E639" s="27"/>
      <c r="F639" s="381">
        <v>45534.0</v>
      </c>
      <c r="G639" s="442" t="s">
        <v>56</v>
      </c>
      <c r="H639" s="410" t="s">
        <v>44</v>
      </c>
      <c r="I639" s="410"/>
      <c r="J639" s="410"/>
      <c r="K639" s="410" t="s">
        <v>600</v>
      </c>
      <c r="L639" s="411" t="s">
        <v>600</v>
      </c>
      <c r="M639" s="315">
        <v>15.0</v>
      </c>
      <c r="N639" s="316"/>
      <c r="O639" s="316"/>
      <c r="P639" s="316"/>
      <c r="Q639" s="316"/>
      <c r="R639" s="316"/>
      <c r="S639" s="229" t="s">
        <v>86</v>
      </c>
      <c r="T639" s="229" t="s">
        <v>86</v>
      </c>
      <c r="U639" s="283">
        <v>0.0</v>
      </c>
      <c r="V639" s="315">
        <v>0.0</v>
      </c>
      <c r="W639" s="229" t="s">
        <v>86</v>
      </c>
      <c r="X639" s="315">
        <v>0.0</v>
      </c>
      <c r="Y639" s="6" t="s">
        <v>641</v>
      </c>
      <c r="Z639" s="359" t="s">
        <v>1348</v>
      </c>
      <c r="AA639" s="323">
        <v>45510.0</v>
      </c>
      <c r="AB639" s="18">
        <v>45535.0</v>
      </c>
      <c r="AC639" s="13" t="s">
        <v>59</v>
      </c>
      <c r="AD639" s="6"/>
      <c r="AE639" s="6"/>
      <c r="AF639" s="6"/>
      <c r="AG639" s="331"/>
      <c r="AH639" s="6"/>
      <c r="AI639" s="320"/>
    </row>
    <row r="640" ht="15.75" customHeight="1">
      <c r="A640" s="325">
        <v>913.0</v>
      </c>
      <c r="B640" s="12" t="s">
        <v>460</v>
      </c>
      <c r="C640" s="27" t="s">
        <v>1221</v>
      </c>
      <c r="D640" s="27"/>
      <c r="E640" s="27"/>
      <c r="F640" s="381">
        <v>45540.0</v>
      </c>
      <c r="G640" s="229" t="s">
        <v>86</v>
      </c>
      <c r="H640" s="229" t="s">
        <v>86</v>
      </c>
      <c r="I640" s="229"/>
      <c r="J640" s="229"/>
      <c r="K640" s="229" t="s">
        <v>86</v>
      </c>
      <c r="L640" s="229" t="s">
        <v>86</v>
      </c>
      <c r="M640" s="315">
        <v>0.0</v>
      </c>
      <c r="N640" s="316"/>
      <c r="O640" s="316"/>
      <c r="P640" s="316"/>
      <c r="Q640" s="316"/>
      <c r="R640" s="316"/>
      <c r="S640" s="229" t="s">
        <v>86</v>
      </c>
      <c r="T640" s="229" t="s">
        <v>86</v>
      </c>
      <c r="U640" s="283">
        <v>0.0</v>
      </c>
      <c r="V640" s="315">
        <v>0.0</v>
      </c>
      <c r="W640" s="229" t="s">
        <v>2979</v>
      </c>
      <c r="X640" s="315">
        <v>1.0</v>
      </c>
      <c r="Y640" s="6" t="s">
        <v>641</v>
      </c>
      <c r="Z640" s="359" t="s">
        <v>1394</v>
      </c>
      <c r="AA640" s="323">
        <v>45510.0</v>
      </c>
      <c r="AB640" s="18">
        <v>45524.0</v>
      </c>
      <c r="AC640" s="13" t="s">
        <v>59</v>
      </c>
      <c r="AD640" s="6"/>
      <c r="AE640" s="6"/>
      <c r="AF640" s="6"/>
      <c r="AG640" s="331"/>
      <c r="AH640" s="6"/>
      <c r="AI640" s="320"/>
    </row>
    <row r="641" ht="15.75" customHeight="1">
      <c r="A641" s="325">
        <v>914.0</v>
      </c>
      <c r="B641" s="12" t="s">
        <v>1078</v>
      </c>
      <c r="C641" s="27" t="s">
        <v>1221</v>
      </c>
      <c r="D641" s="27"/>
      <c r="E641" s="27"/>
      <c r="F641" s="438">
        <v>45548.0</v>
      </c>
      <c r="G641" s="229" t="s">
        <v>86</v>
      </c>
      <c r="H641" s="229" t="s">
        <v>86</v>
      </c>
      <c r="I641" s="229"/>
      <c r="J641" s="229"/>
      <c r="K641" s="229" t="s">
        <v>86</v>
      </c>
      <c r="L641" s="229" t="s">
        <v>86</v>
      </c>
      <c r="M641" s="315">
        <v>0.0</v>
      </c>
      <c r="N641" s="439"/>
      <c r="O641" s="439"/>
      <c r="P641" s="439"/>
      <c r="Q641" s="439"/>
      <c r="R641" s="439"/>
      <c r="S641" s="229" t="s">
        <v>86</v>
      </c>
      <c r="T641" s="229" t="s">
        <v>86</v>
      </c>
      <c r="U641" s="283">
        <v>0.0</v>
      </c>
      <c r="V641" s="315">
        <v>0.0</v>
      </c>
      <c r="W641" s="343" t="s">
        <v>56</v>
      </c>
      <c r="X641" s="315">
        <v>1.0</v>
      </c>
      <c r="Y641" s="6" t="s">
        <v>641</v>
      </c>
      <c r="Z641" s="359" t="s">
        <v>1398</v>
      </c>
      <c r="AA641" s="323">
        <v>45512.0</v>
      </c>
      <c r="AB641" s="18">
        <v>45530.0</v>
      </c>
      <c r="AC641" s="13" t="s">
        <v>59</v>
      </c>
      <c r="AD641" s="6"/>
      <c r="AE641" s="6"/>
      <c r="AF641" s="6"/>
      <c r="AG641" s="331"/>
      <c r="AH641" s="6"/>
    </row>
    <row r="642" ht="15.75" customHeight="1">
      <c r="A642" s="325">
        <v>915.0</v>
      </c>
      <c r="B642" s="12" t="s">
        <v>973</v>
      </c>
      <c r="C642" s="27" t="s">
        <v>1221</v>
      </c>
      <c r="D642" s="27"/>
      <c r="E642" s="27"/>
      <c r="F642" s="439">
        <v>45523.0</v>
      </c>
      <c r="G642" s="465" t="s">
        <v>56</v>
      </c>
      <c r="H642" s="410" t="s">
        <v>44</v>
      </c>
      <c r="I642" s="410"/>
      <c r="J642" s="410"/>
      <c r="K642" s="411" t="s">
        <v>600</v>
      </c>
      <c r="L642" s="411" t="s">
        <v>600</v>
      </c>
      <c r="M642" s="315">
        <v>2.0</v>
      </c>
      <c r="N642" s="439"/>
      <c r="O642" s="439"/>
      <c r="P642" s="439"/>
      <c r="Q642" s="439"/>
      <c r="R642" s="439"/>
      <c r="S642" s="442" t="s">
        <v>56</v>
      </c>
      <c r="T642" s="229" t="s">
        <v>56</v>
      </c>
      <c r="U642" s="283" t="s">
        <v>2777</v>
      </c>
      <c r="V642" s="315">
        <v>3.0</v>
      </c>
      <c r="W642" s="278" t="s">
        <v>56</v>
      </c>
      <c r="X642" s="315">
        <v>1.0</v>
      </c>
      <c r="Y642" s="6" t="s">
        <v>641</v>
      </c>
      <c r="Z642" s="349" t="s">
        <v>1299</v>
      </c>
      <c r="AA642" s="323">
        <v>45512.0</v>
      </c>
      <c r="AB642" s="18">
        <v>45519.0</v>
      </c>
      <c r="AC642" s="13" t="s">
        <v>59</v>
      </c>
      <c r="AD642" s="6"/>
      <c r="AE642" s="6"/>
      <c r="AF642" s="6"/>
      <c r="AG642" s="331"/>
      <c r="AH642" s="6"/>
    </row>
    <row r="643" ht="15.75" customHeight="1">
      <c r="A643" s="325">
        <v>916.0</v>
      </c>
      <c r="B643" s="458" t="s">
        <v>822</v>
      </c>
      <c r="C643" s="27" t="s">
        <v>1321</v>
      </c>
      <c r="D643" s="27"/>
      <c r="E643" s="27"/>
      <c r="F643" s="316">
        <v>45538.0</v>
      </c>
      <c r="G643" s="442" t="s">
        <v>56</v>
      </c>
      <c r="H643" s="410" t="s">
        <v>44</v>
      </c>
      <c r="I643" s="410"/>
      <c r="J643" s="410"/>
      <c r="K643" s="410" t="s">
        <v>600</v>
      </c>
      <c r="L643" s="464" t="s">
        <v>1180</v>
      </c>
      <c r="M643" s="315">
        <v>5.0</v>
      </c>
      <c r="N643" s="316"/>
      <c r="O643" s="316"/>
      <c r="P643" s="316"/>
      <c r="Q643" s="316"/>
      <c r="R643" s="316"/>
      <c r="S643" s="229" t="s">
        <v>86</v>
      </c>
      <c r="T643" s="229" t="s">
        <v>86</v>
      </c>
      <c r="U643" s="283">
        <v>0.0</v>
      </c>
      <c r="V643" s="315">
        <v>0.0</v>
      </c>
      <c r="W643" s="229" t="s">
        <v>86</v>
      </c>
      <c r="X643" s="315">
        <v>0.0</v>
      </c>
      <c r="Y643" s="6" t="s">
        <v>641</v>
      </c>
      <c r="Z643" s="349" t="s">
        <v>1035</v>
      </c>
      <c r="AA643" s="323">
        <v>45517.0</v>
      </c>
      <c r="AB643" s="18">
        <v>45516.0</v>
      </c>
      <c r="AC643" s="13" t="s">
        <v>59</v>
      </c>
      <c r="AD643" s="6"/>
      <c r="AE643" s="6"/>
      <c r="AF643" s="6"/>
      <c r="AG643" s="331"/>
      <c r="AH643" s="6"/>
      <c r="AI643" s="320"/>
    </row>
    <row r="644" ht="15.75" customHeight="1">
      <c r="A644" s="325">
        <v>917.0</v>
      </c>
      <c r="B644" s="12" t="s">
        <v>355</v>
      </c>
      <c r="C644" s="27" t="s">
        <v>1221</v>
      </c>
      <c r="D644" s="27"/>
      <c r="E644" s="27"/>
      <c r="F644" s="316">
        <v>45540.0</v>
      </c>
      <c r="G644" s="442" t="s">
        <v>56</v>
      </c>
      <c r="H644" s="410" t="s">
        <v>44</v>
      </c>
      <c r="I644" s="410"/>
      <c r="J644" s="410"/>
      <c r="K644" s="410" t="s">
        <v>600</v>
      </c>
      <c r="L644" s="411" t="s">
        <v>600</v>
      </c>
      <c r="M644" s="315">
        <v>3.0</v>
      </c>
      <c r="N644" s="316"/>
      <c r="O644" s="316"/>
      <c r="P644" s="316"/>
      <c r="Q644" s="316"/>
      <c r="R644" s="316"/>
      <c r="S644" s="229" t="s">
        <v>86</v>
      </c>
      <c r="T644" s="229" t="s">
        <v>86</v>
      </c>
      <c r="U644" s="283">
        <v>0.0</v>
      </c>
      <c r="V644" s="315">
        <v>0.0</v>
      </c>
      <c r="W644" s="229" t="s">
        <v>86</v>
      </c>
      <c r="X644" s="315">
        <v>0.0</v>
      </c>
      <c r="Y644" s="6" t="s">
        <v>641</v>
      </c>
      <c r="Z644" s="349" t="s">
        <v>799</v>
      </c>
      <c r="AA644" s="323">
        <v>45516.0</v>
      </c>
      <c r="AB644" s="18">
        <v>45533.0</v>
      </c>
      <c r="AC644" s="13" t="s">
        <v>59</v>
      </c>
      <c r="AD644" s="6"/>
      <c r="AE644" s="6"/>
      <c r="AF644" s="6"/>
      <c r="AG644" s="331"/>
      <c r="AH644" s="6"/>
      <c r="AI644" s="320"/>
    </row>
    <row r="645" ht="15.75" customHeight="1">
      <c r="A645" s="325">
        <v>918.0</v>
      </c>
      <c r="B645" s="458" t="s">
        <v>491</v>
      </c>
      <c r="C645" s="27" t="s">
        <v>1321</v>
      </c>
      <c r="D645" s="27"/>
      <c r="E645" s="27"/>
      <c r="F645" s="316">
        <v>45539.0</v>
      </c>
      <c r="G645" s="442" t="s">
        <v>56</v>
      </c>
      <c r="H645" s="410" t="s">
        <v>44</v>
      </c>
      <c r="I645" s="410"/>
      <c r="J645" s="410"/>
      <c r="K645" s="410" t="s">
        <v>600</v>
      </c>
      <c r="L645" s="464" t="s">
        <v>1180</v>
      </c>
      <c r="M645" s="315">
        <v>12.0</v>
      </c>
      <c r="N645" s="316"/>
      <c r="O645" s="316"/>
      <c r="P645" s="316"/>
      <c r="Q645" s="316"/>
      <c r="R645" s="316"/>
      <c r="S645" s="229" t="s">
        <v>86</v>
      </c>
      <c r="T645" s="229" t="s">
        <v>86</v>
      </c>
      <c r="U645" s="283">
        <v>0.0</v>
      </c>
      <c r="V645" s="315">
        <v>0.0</v>
      </c>
      <c r="W645" s="229" t="s">
        <v>86</v>
      </c>
      <c r="X645" s="315">
        <v>0.0</v>
      </c>
      <c r="Y645" s="6" t="s">
        <v>641</v>
      </c>
      <c r="Z645" s="349" t="s">
        <v>1403</v>
      </c>
      <c r="AA645" s="323">
        <v>45519.0</v>
      </c>
      <c r="AB645" s="18">
        <v>45540.0</v>
      </c>
      <c r="AC645" s="13" t="s">
        <v>59</v>
      </c>
      <c r="AD645" s="6"/>
      <c r="AE645" s="6"/>
      <c r="AF645" s="6"/>
      <c r="AG645" s="331"/>
      <c r="AH645" s="6"/>
      <c r="AI645" s="320"/>
    </row>
    <row r="646" ht="15.75" customHeight="1">
      <c r="A646" s="325">
        <v>919.0</v>
      </c>
      <c r="B646" s="426" t="s">
        <v>393</v>
      </c>
      <c r="C646" s="27" t="s">
        <v>2974</v>
      </c>
      <c r="D646" s="27"/>
      <c r="E646" s="27"/>
      <c r="F646" s="316">
        <v>45544.0</v>
      </c>
      <c r="G646" s="466" t="s">
        <v>56</v>
      </c>
      <c r="H646" s="410" t="s">
        <v>44</v>
      </c>
      <c r="I646" s="410"/>
      <c r="J646" s="410"/>
      <c r="K646" s="410" t="s">
        <v>600</v>
      </c>
      <c r="L646" s="411" t="s">
        <v>1180</v>
      </c>
      <c r="M646" s="315">
        <v>27.0</v>
      </c>
      <c r="N646" s="316"/>
      <c r="O646" s="316"/>
      <c r="P646" s="316"/>
      <c r="Q646" s="316"/>
      <c r="R646" s="316"/>
      <c r="S646" s="229" t="s">
        <v>86</v>
      </c>
      <c r="T646" s="229" t="s">
        <v>86</v>
      </c>
      <c r="U646" s="283">
        <v>0.0</v>
      </c>
      <c r="V646" s="315">
        <v>0.0</v>
      </c>
      <c r="W646" s="229" t="s">
        <v>86</v>
      </c>
      <c r="X646" s="315">
        <v>0.0</v>
      </c>
      <c r="Y646" s="6" t="s">
        <v>641</v>
      </c>
      <c r="Z646" s="349" t="s">
        <v>1300</v>
      </c>
      <c r="AA646" s="323">
        <v>45519.0</v>
      </c>
      <c r="AB646" s="18">
        <v>45540.0</v>
      </c>
      <c r="AC646" s="13" t="s">
        <v>59</v>
      </c>
      <c r="AD646" s="6"/>
      <c r="AE646" s="6"/>
      <c r="AF646" s="6"/>
      <c r="AG646" s="331"/>
      <c r="AH646" s="6"/>
      <c r="AI646" s="320"/>
    </row>
    <row r="647" ht="30.75" customHeight="1">
      <c r="A647" s="311">
        <v>920.0</v>
      </c>
      <c r="B647" s="458" t="s">
        <v>605</v>
      </c>
      <c r="C647" s="27" t="s">
        <v>1321</v>
      </c>
      <c r="D647" s="27"/>
      <c r="E647" s="27"/>
      <c r="F647" s="316"/>
      <c r="G647" s="229" t="s">
        <v>56</v>
      </c>
      <c r="H647" s="410" t="s">
        <v>44</v>
      </c>
      <c r="I647" s="410"/>
      <c r="J647" s="410"/>
      <c r="K647" s="410" t="s">
        <v>600</v>
      </c>
      <c r="L647" s="229" t="s">
        <v>78</v>
      </c>
      <c r="M647" s="315">
        <v>8.0</v>
      </c>
      <c r="N647" s="316"/>
      <c r="O647" s="316"/>
      <c r="P647" s="316"/>
      <c r="Q647" s="316"/>
      <c r="R647" s="316"/>
      <c r="S647" s="229" t="s">
        <v>86</v>
      </c>
      <c r="T647" s="229" t="s">
        <v>86</v>
      </c>
      <c r="U647" s="283">
        <v>0.0</v>
      </c>
      <c r="V647" s="315">
        <v>0.0</v>
      </c>
      <c r="W647" s="229" t="s">
        <v>86</v>
      </c>
      <c r="X647" s="315">
        <v>0.0</v>
      </c>
      <c r="Y647" s="6" t="s">
        <v>641</v>
      </c>
      <c r="Z647" s="349" t="s">
        <v>683</v>
      </c>
      <c r="AA647" s="323">
        <v>45519.0</v>
      </c>
      <c r="AB647" s="18">
        <v>45538.0</v>
      </c>
      <c r="AC647" s="13" t="s">
        <v>59</v>
      </c>
      <c r="AD647" s="6"/>
      <c r="AE647" s="6"/>
      <c r="AF647" s="6"/>
      <c r="AG647" s="331"/>
      <c r="AH647" s="6"/>
    </row>
    <row r="648" ht="30.75" customHeight="1">
      <c r="A648" s="325">
        <v>921.0</v>
      </c>
      <c r="B648" s="12" t="s">
        <v>1086</v>
      </c>
      <c r="C648" s="27" t="s">
        <v>1221</v>
      </c>
      <c r="D648" s="27"/>
      <c r="E648" s="27"/>
      <c r="F648" s="316">
        <v>45554.0</v>
      </c>
      <c r="G648" s="442" t="s">
        <v>56</v>
      </c>
      <c r="H648" s="410" t="s">
        <v>44</v>
      </c>
      <c r="I648" s="410"/>
      <c r="J648" s="410"/>
      <c r="K648" s="410" t="s">
        <v>600</v>
      </c>
      <c r="L648" s="411" t="s">
        <v>600</v>
      </c>
      <c r="M648" s="315">
        <v>8.0</v>
      </c>
      <c r="N648" s="316"/>
      <c r="O648" s="316"/>
      <c r="P648" s="316"/>
      <c r="Q648" s="316"/>
      <c r="R648" s="316"/>
      <c r="S648" s="229" t="s">
        <v>86</v>
      </c>
      <c r="T648" s="229" t="s">
        <v>86</v>
      </c>
      <c r="U648" s="283">
        <v>0.0</v>
      </c>
      <c r="V648" s="315">
        <v>0.0</v>
      </c>
      <c r="W648" s="229" t="s">
        <v>86</v>
      </c>
      <c r="X648" s="315">
        <v>0.0</v>
      </c>
      <c r="Y648" s="6" t="s">
        <v>641</v>
      </c>
      <c r="Z648" s="349" t="s">
        <v>1408</v>
      </c>
      <c r="AA648" s="323">
        <v>45519.0</v>
      </c>
      <c r="AB648" s="18">
        <v>45554.0</v>
      </c>
      <c r="AC648" s="13" t="s">
        <v>59</v>
      </c>
      <c r="AD648" s="6"/>
      <c r="AE648" s="6"/>
      <c r="AF648" s="6"/>
      <c r="AG648" s="331"/>
      <c r="AH648" s="6"/>
      <c r="AI648" s="320"/>
    </row>
    <row r="649" ht="15.75" customHeight="1">
      <c r="A649" s="311">
        <v>922.0</v>
      </c>
      <c r="B649" s="12" t="s">
        <v>1089</v>
      </c>
      <c r="C649" s="27" t="s">
        <v>1221</v>
      </c>
      <c r="D649" s="27"/>
      <c r="E649" s="27"/>
      <c r="F649" s="381">
        <v>45555.0</v>
      </c>
      <c r="G649" s="442" t="s">
        <v>56</v>
      </c>
      <c r="H649" s="410" t="s">
        <v>44</v>
      </c>
      <c r="I649" s="410"/>
      <c r="J649" s="410"/>
      <c r="K649" s="410" t="s">
        <v>600</v>
      </c>
      <c r="L649" s="411" t="s">
        <v>600</v>
      </c>
      <c r="M649" s="315">
        <v>3.0</v>
      </c>
      <c r="N649" s="316"/>
      <c r="O649" s="316"/>
      <c r="P649" s="316"/>
      <c r="Q649" s="316"/>
      <c r="R649" s="316"/>
      <c r="S649" s="343" t="s">
        <v>56</v>
      </c>
      <c r="T649" s="229" t="s">
        <v>56</v>
      </c>
      <c r="U649" s="283" t="s">
        <v>2789</v>
      </c>
      <c r="V649" s="315">
        <v>4.0</v>
      </c>
      <c r="W649" s="309" t="s">
        <v>56</v>
      </c>
      <c r="X649" s="315">
        <v>1.0</v>
      </c>
      <c r="Y649" s="6" t="s">
        <v>641</v>
      </c>
      <c r="Z649" s="359" t="s">
        <v>1240</v>
      </c>
      <c r="AA649" s="323">
        <v>45519.0</v>
      </c>
      <c r="AB649" s="18">
        <v>45533.0</v>
      </c>
      <c r="AC649" s="13" t="s">
        <v>79</v>
      </c>
      <c r="AD649" s="6"/>
      <c r="AE649" s="6"/>
      <c r="AF649" s="6"/>
      <c r="AG649" s="331"/>
      <c r="AH649" s="433"/>
      <c r="AI649" s="320"/>
    </row>
    <row r="650" ht="15.75" customHeight="1">
      <c r="A650" s="325">
        <v>923.0</v>
      </c>
      <c r="B650" s="12" t="s">
        <v>1092</v>
      </c>
      <c r="C650" s="27" t="s">
        <v>1221</v>
      </c>
      <c r="D650" s="27"/>
      <c r="E650" s="27"/>
      <c r="F650" s="316">
        <v>45576.0</v>
      </c>
      <c r="G650" s="442" t="s">
        <v>56</v>
      </c>
      <c r="H650" s="411" t="s">
        <v>44</v>
      </c>
      <c r="I650" s="411"/>
      <c r="J650" s="411"/>
      <c r="K650" s="410" t="s">
        <v>600</v>
      </c>
      <c r="L650" s="411" t="s">
        <v>600</v>
      </c>
      <c r="M650" s="315">
        <v>7.0</v>
      </c>
      <c r="N650" s="316"/>
      <c r="O650" s="316"/>
      <c r="P650" s="316"/>
      <c r="Q650" s="316"/>
      <c r="R650" s="316"/>
      <c r="S650" s="343" t="s">
        <v>56</v>
      </c>
      <c r="T650" s="229" t="s">
        <v>56</v>
      </c>
      <c r="U650" s="283" t="s">
        <v>2767</v>
      </c>
      <c r="V650" s="315">
        <v>7.0</v>
      </c>
      <c r="W650" s="440" t="s">
        <v>56</v>
      </c>
      <c r="X650" s="315">
        <v>2.0</v>
      </c>
      <c r="Y650" s="6" t="s">
        <v>641</v>
      </c>
      <c r="Z650" s="449" t="s">
        <v>1415</v>
      </c>
      <c r="AA650" s="323">
        <v>45519.0</v>
      </c>
      <c r="AB650" s="18">
        <v>45561.0</v>
      </c>
      <c r="AC650" s="13" t="s">
        <v>59</v>
      </c>
      <c r="AD650" s="6"/>
      <c r="AE650" s="6"/>
      <c r="AF650" s="6"/>
      <c r="AG650" s="331"/>
      <c r="AH650" s="433">
        <v>16993.47</v>
      </c>
    </row>
    <row r="651" ht="15.75" customHeight="1">
      <c r="A651" s="325">
        <v>924.0</v>
      </c>
      <c r="B651" s="12" t="s">
        <v>1094</v>
      </c>
      <c r="C651" s="27" t="s">
        <v>1221</v>
      </c>
      <c r="D651" s="27"/>
      <c r="E651" s="27"/>
      <c r="F651" s="316">
        <v>45546.0</v>
      </c>
      <c r="G651" s="442" t="s">
        <v>56</v>
      </c>
      <c r="H651" s="410" t="s">
        <v>44</v>
      </c>
      <c r="I651" s="410"/>
      <c r="J651" s="410"/>
      <c r="K651" s="411" t="s">
        <v>600</v>
      </c>
      <c r="L651" s="410" t="s">
        <v>600</v>
      </c>
      <c r="M651" s="315">
        <v>6.0</v>
      </c>
      <c r="N651" s="316"/>
      <c r="O651" s="316"/>
      <c r="P651" s="316"/>
      <c r="Q651" s="316"/>
      <c r="R651" s="316"/>
      <c r="S651" s="343" t="s">
        <v>56</v>
      </c>
      <c r="T651" s="229" t="s">
        <v>56</v>
      </c>
      <c r="U651" s="283" t="s">
        <v>2789</v>
      </c>
      <c r="V651" s="315">
        <v>9.0</v>
      </c>
      <c r="W651" s="440" t="s">
        <v>56</v>
      </c>
      <c r="X651" s="315">
        <v>3.0</v>
      </c>
      <c r="Y651" s="6" t="s">
        <v>641</v>
      </c>
      <c r="Z651" s="349" t="s">
        <v>1418</v>
      </c>
      <c r="AA651" s="323">
        <v>45523.0</v>
      </c>
      <c r="AB651" s="18">
        <v>45545.0</v>
      </c>
      <c r="AC651" s="13" t="s">
        <v>79</v>
      </c>
      <c r="AD651" s="6"/>
      <c r="AE651" s="6"/>
      <c r="AF651" s="6"/>
      <c r="AG651" s="331"/>
      <c r="AH651" s="6"/>
    </row>
    <row r="652" ht="15.75" customHeight="1">
      <c r="A652" s="325">
        <v>925.0</v>
      </c>
      <c r="B652" s="12" t="s">
        <v>1099</v>
      </c>
      <c r="C652" s="27" t="s">
        <v>1221</v>
      </c>
      <c r="D652" s="27"/>
      <c r="E652" s="27"/>
      <c r="F652" s="316">
        <v>45639.0</v>
      </c>
      <c r="G652" s="442" t="s">
        <v>2980</v>
      </c>
      <c r="H652" s="411" t="s">
        <v>600</v>
      </c>
      <c r="I652" s="411" t="s">
        <v>600</v>
      </c>
      <c r="J652" s="411"/>
      <c r="K652" s="411" t="s">
        <v>600</v>
      </c>
      <c r="L652" s="411" t="s">
        <v>58</v>
      </c>
      <c r="M652" s="315">
        <v>15.0</v>
      </c>
      <c r="N652" s="316"/>
      <c r="O652" s="316"/>
      <c r="P652" s="316"/>
      <c r="Q652" s="316"/>
      <c r="R652" s="316"/>
      <c r="S652" s="442" t="s">
        <v>56</v>
      </c>
      <c r="T652" s="430" t="s">
        <v>56</v>
      </c>
      <c r="U652" s="283" t="s">
        <v>2929</v>
      </c>
      <c r="V652" s="315">
        <v>15.0</v>
      </c>
      <c r="W652" s="442" t="s">
        <v>56</v>
      </c>
      <c r="X652" s="315">
        <v>1.0</v>
      </c>
      <c r="Y652" s="6" t="s">
        <v>641</v>
      </c>
      <c r="Z652" s="449" t="s">
        <v>675</v>
      </c>
      <c r="AA652" s="323">
        <v>45525.0</v>
      </c>
      <c r="AB652" s="18">
        <v>45628.0</v>
      </c>
      <c r="AC652" s="13" t="s">
        <v>59</v>
      </c>
      <c r="AD652" s="6"/>
      <c r="AE652" s="6"/>
      <c r="AF652" s="6"/>
      <c r="AG652" s="331"/>
      <c r="AH652" s="433">
        <v>26416.28</v>
      </c>
      <c r="AI652" s="320"/>
    </row>
    <row r="653" ht="15.75" customHeight="1">
      <c r="A653" s="325">
        <v>926.0</v>
      </c>
      <c r="B653" s="12" t="s">
        <v>827</v>
      </c>
      <c r="C653" s="27" t="s">
        <v>1221</v>
      </c>
      <c r="D653" s="27"/>
      <c r="E653" s="27"/>
      <c r="F653" s="316">
        <v>45547.0</v>
      </c>
      <c r="G653" s="442" t="s">
        <v>56</v>
      </c>
      <c r="H653" s="410" t="s">
        <v>44</v>
      </c>
      <c r="I653" s="410"/>
      <c r="J653" s="410"/>
      <c r="K653" s="410" t="s">
        <v>600</v>
      </c>
      <c r="L653" s="410" t="s">
        <v>600</v>
      </c>
      <c r="M653" s="315">
        <v>1.0</v>
      </c>
      <c r="N653" s="316"/>
      <c r="O653" s="316"/>
      <c r="P653" s="316"/>
      <c r="Q653" s="316"/>
      <c r="R653" s="316"/>
      <c r="S653" s="440" t="s">
        <v>56</v>
      </c>
      <c r="T653" s="229" t="s">
        <v>56</v>
      </c>
      <c r="U653" s="283" t="s">
        <v>2777</v>
      </c>
      <c r="V653" s="315">
        <v>1.0</v>
      </c>
      <c r="W653" s="229" t="s">
        <v>78</v>
      </c>
      <c r="X653" s="315">
        <v>0.0</v>
      </c>
      <c r="Y653" s="6" t="s">
        <v>641</v>
      </c>
      <c r="Z653" s="349" t="s">
        <v>1049</v>
      </c>
      <c r="AA653" s="323">
        <v>45525.0</v>
      </c>
      <c r="AB653" s="18">
        <v>45546.0</v>
      </c>
      <c r="AC653" s="13" t="s">
        <v>59</v>
      </c>
      <c r="AD653" s="6"/>
      <c r="AE653" s="6"/>
      <c r="AF653" s="6"/>
      <c r="AG653" s="331"/>
      <c r="AH653" s="6"/>
    </row>
    <row r="654" ht="15.75" customHeight="1">
      <c r="A654" s="325">
        <v>927.0</v>
      </c>
      <c r="B654" s="12" t="s">
        <v>1082</v>
      </c>
      <c r="C654" s="27" t="s">
        <v>1321</v>
      </c>
      <c r="D654" s="27"/>
      <c r="E654" s="27"/>
      <c r="F654" s="316">
        <v>45540.0</v>
      </c>
      <c r="G654" s="229" t="s">
        <v>86</v>
      </c>
      <c r="H654" s="229" t="s">
        <v>86</v>
      </c>
      <c r="I654" s="229"/>
      <c r="J654" s="229"/>
      <c r="K654" s="229" t="s">
        <v>86</v>
      </c>
      <c r="L654" s="229" t="s">
        <v>86</v>
      </c>
      <c r="M654" s="315">
        <v>0.0</v>
      </c>
      <c r="N654" s="316"/>
      <c r="O654" s="316"/>
      <c r="P654" s="316"/>
      <c r="Q654" s="316"/>
      <c r="R654" s="316"/>
      <c r="S654" s="229" t="s">
        <v>86</v>
      </c>
      <c r="T654" s="229" t="s">
        <v>86</v>
      </c>
      <c r="U654" s="283">
        <v>0.0</v>
      </c>
      <c r="V654" s="315">
        <v>0.0</v>
      </c>
      <c r="W654" s="343" t="s">
        <v>56</v>
      </c>
      <c r="X654" s="315">
        <v>1.0</v>
      </c>
      <c r="Y654" s="6" t="s">
        <v>641</v>
      </c>
      <c r="Z654" s="349" t="s">
        <v>1084</v>
      </c>
      <c r="AA654" s="323">
        <v>45526.0</v>
      </c>
      <c r="AB654" s="18">
        <v>45537.0</v>
      </c>
      <c r="AC654" s="13" t="s">
        <v>59</v>
      </c>
      <c r="AD654" s="6"/>
      <c r="AE654" s="6"/>
      <c r="AF654" s="6"/>
      <c r="AG654" s="331"/>
      <c r="AH654" s="6"/>
      <c r="AI654" s="320"/>
    </row>
    <row r="655" ht="15.75" customHeight="1">
      <c r="A655" s="325">
        <v>928.0</v>
      </c>
      <c r="B655" s="12" t="s">
        <v>1102</v>
      </c>
      <c r="C655" s="27" t="s">
        <v>872</v>
      </c>
      <c r="D655" s="27"/>
      <c r="E655" s="27"/>
      <c r="F655" s="316">
        <v>45544.0</v>
      </c>
      <c r="G655" s="442" t="s">
        <v>56</v>
      </c>
      <c r="H655" s="410" t="s">
        <v>44</v>
      </c>
      <c r="I655" s="410"/>
      <c r="J655" s="410"/>
      <c r="K655" s="410" t="s">
        <v>600</v>
      </c>
      <c r="L655" s="411" t="s">
        <v>1180</v>
      </c>
      <c r="M655" s="315">
        <v>1.0</v>
      </c>
      <c r="N655" s="316"/>
      <c r="O655" s="316"/>
      <c r="P655" s="316"/>
      <c r="Q655" s="316"/>
      <c r="R655" s="316"/>
      <c r="S655" s="229" t="s">
        <v>86</v>
      </c>
      <c r="T655" s="229" t="s">
        <v>86</v>
      </c>
      <c r="U655" s="283">
        <v>0.0</v>
      </c>
      <c r="V655" s="315">
        <v>0.0</v>
      </c>
      <c r="W655" s="229" t="s">
        <v>86</v>
      </c>
      <c r="X655" s="315">
        <v>0.0</v>
      </c>
      <c r="Y655" s="6" t="s">
        <v>641</v>
      </c>
      <c r="Z655" s="349" t="s">
        <v>1425</v>
      </c>
      <c r="AA655" s="323">
        <v>45526.0</v>
      </c>
      <c r="AB655" s="18">
        <v>45526.0</v>
      </c>
      <c r="AC655" s="13" t="s">
        <v>59</v>
      </c>
      <c r="AD655" s="6"/>
      <c r="AE655" s="6"/>
      <c r="AF655" s="6"/>
      <c r="AG655" s="331"/>
      <c r="AH655" s="6"/>
    </row>
    <row r="656" ht="15.75" customHeight="1">
      <c r="A656" s="325">
        <v>929.0</v>
      </c>
      <c r="B656" s="12" t="s">
        <v>1104</v>
      </c>
      <c r="C656" s="27" t="s">
        <v>1221</v>
      </c>
      <c r="D656" s="27"/>
      <c r="E656" s="27"/>
      <c r="F656" s="435">
        <v>45602.0</v>
      </c>
      <c r="G656" s="430" t="s">
        <v>56</v>
      </c>
      <c r="H656" s="410" t="s">
        <v>44</v>
      </c>
      <c r="I656" s="410"/>
      <c r="J656" s="410"/>
      <c r="K656" s="411" t="s">
        <v>600</v>
      </c>
      <c r="L656" s="411" t="s">
        <v>58</v>
      </c>
      <c r="M656" s="315">
        <v>16.0</v>
      </c>
      <c r="N656" s="316"/>
      <c r="O656" s="316"/>
      <c r="P656" s="316"/>
      <c r="Q656" s="316"/>
      <c r="R656" s="316"/>
      <c r="S656" s="343" t="s">
        <v>56</v>
      </c>
      <c r="T656" s="229" t="s">
        <v>56</v>
      </c>
      <c r="U656" s="283" t="s">
        <v>2767</v>
      </c>
      <c r="V656" s="315">
        <v>23.0</v>
      </c>
      <c r="W656" s="442" t="s">
        <v>56</v>
      </c>
      <c r="X656" s="315">
        <v>12.0</v>
      </c>
      <c r="Y656" s="6" t="s">
        <v>641</v>
      </c>
      <c r="Z656" s="449" t="s">
        <v>1428</v>
      </c>
      <c r="AA656" s="323">
        <v>45527.0</v>
      </c>
      <c r="AB656" s="18">
        <v>45572.0</v>
      </c>
      <c r="AC656" s="13" t="s">
        <v>59</v>
      </c>
      <c r="AD656" s="6"/>
      <c r="AE656" s="6"/>
      <c r="AF656" s="6"/>
      <c r="AG656" s="331"/>
      <c r="AH656" s="433">
        <v>60783.3</v>
      </c>
    </row>
    <row r="657" ht="15.75" customHeight="1">
      <c r="A657" s="311">
        <v>930.0</v>
      </c>
      <c r="B657" s="12" t="s">
        <v>1106</v>
      </c>
      <c r="C657" s="27" t="s">
        <v>1221</v>
      </c>
      <c r="D657" s="27"/>
      <c r="E657" s="27"/>
      <c r="F657" s="316">
        <v>45555.0</v>
      </c>
      <c r="G657" s="442" t="s">
        <v>56</v>
      </c>
      <c r="H657" s="410" t="s">
        <v>44</v>
      </c>
      <c r="I657" s="410"/>
      <c r="J657" s="410"/>
      <c r="K657" s="410" t="s">
        <v>600</v>
      </c>
      <c r="L657" s="411" t="s">
        <v>600</v>
      </c>
      <c r="M657" s="315">
        <v>4.0</v>
      </c>
      <c r="N657" s="316"/>
      <c r="O657" s="316"/>
      <c r="P657" s="316"/>
      <c r="Q657" s="316"/>
      <c r="R657" s="316"/>
      <c r="S657" s="442" t="s">
        <v>56</v>
      </c>
      <c r="T657" s="229" t="s">
        <v>56</v>
      </c>
      <c r="U657" s="283" t="s">
        <v>2789</v>
      </c>
      <c r="V657" s="315">
        <v>8.0</v>
      </c>
      <c r="W657" s="442" t="s">
        <v>56</v>
      </c>
      <c r="X657" s="315">
        <v>4.0</v>
      </c>
      <c r="Y657" s="6" t="s">
        <v>641</v>
      </c>
      <c r="Z657" s="349" t="s">
        <v>1430</v>
      </c>
      <c r="AA657" s="323">
        <v>45531.0</v>
      </c>
      <c r="AB657" s="18">
        <v>45551.0</v>
      </c>
      <c r="AC657" s="13" t="s">
        <v>59</v>
      </c>
      <c r="AD657" s="6"/>
      <c r="AE657" s="6"/>
      <c r="AF657" s="6"/>
      <c r="AG657" s="331"/>
      <c r="AH657" s="433"/>
    </row>
    <row r="658" ht="15.75" customHeight="1">
      <c r="A658" s="325">
        <v>931.0</v>
      </c>
      <c r="B658" s="12" t="s">
        <v>1109</v>
      </c>
      <c r="C658" s="27" t="s">
        <v>1221</v>
      </c>
      <c r="D658" s="27"/>
      <c r="E658" s="27"/>
      <c r="F658" s="316">
        <v>45611.0</v>
      </c>
      <c r="G658" s="442" t="s">
        <v>57</v>
      </c>
      <c r="H658" s="411" t="s">
        <v>44</v>
      </c>
      <c r="I658" s="411"/>
      <c r="J658" s="411"/>
      <c r="K658" s="411" t="s">
        <v>600</v>
      </c>
      <c r="L658" s="411" t="s">
        <v>58</v>
      </c>
      <c r="M658" s="315">
        <v>23.0</v>
      </c>
      <c r="N658" s="316"/>
      <c r="O658" s="316"/>
      <c r="P658" s="316"/>
      <c r="Q658" s="316"/>
      <c r="R658" s="316"/>
      <c r="S658" s="442" t="s">
        <v>56</v>
      </c>
      <c r="T658" s="229" t="s">
        <v>2098</v>
      </c>
      <c r="U658" s="283" t="s">
        <v>2777</v>
      </c>
      <c r="V658" s="315">
        <v>31.0</v>
      </c>
      <c r="W658" s="442" t="s">
        <v>56</v>
      </c>
      <c r="X658" s="315">
        <v>4.0</v>
      </c>
      <c r="Y658" s="6" t="s">
        <v>641</v>
      </c>
      <c r="Z658" s="449" t="s">
        <v>1434</v>
      </c>
      <c r="AA658" s="323">
        <v>45533.0</v>
      </c>
      <c r="AB658" s="18">
        <v>45604.0</v>
      </c>
      <c r="AC658" s="13" t="s">
        <v>79</v>
      </c>
      <c r="AD658" s="6"/>
      <c r="AE658" s="6"/>
      <c r="AF658" s="6"/>
      <c r="AG658" s="331"/>
      <c r="AH658" s="433">
        <v>18763.07</v>
      </c>
      <c r="AI658" s="320"/>
    </row>
    <row r="659" ht="15.75" customHeight="1">
      <c r="A659" s="325">
        <v>932.0</v>
      </c>
      <c r="B659" s="12" t="s">
        <v>959</v>
      </c>
      <c r="C659" s="27" t="s">
        <v>1321</v>
      </c>
      <c r="D659" s="27"/>
      <c r="E659" s="27"/>
      <c r="F659" s="316">
        <v>45540.0</v>
      </c>
      <c r="G659" s="442" t="s">
        <v>86</v>
      </c>
      <c r="H659" s="229" t="s">
        <v>86</v>
      </c>
      <c r="I659" s="229"/>
      <c r="J659" s="229"/>
      <c r="K659" s="229" t="s">
        <v>86</v>
      </c>
      <c r="L659" s="229" t="s">
        <v>86</v>
      </c>
      <c r="M659" s="315">
        <v>0.0</v>
      </c>
      <c r="N659" s="316"/>
      <c r="O659" s="316"/>
      <c r="P659" s="316"/>
      <c r="Q659" s="316"/>
      <c r="R659" s="316"/>
      <c r="S659" s="229" t="s">
        <v>56</v>
      </c>
      <c r="T659" s="229" t="s">
        <v>56</v>
      </c>
      <c r="U659" s="283" t="s">
        <v>2769</v>
      </c>
      <c r="V659" s="315">
        <v>1.0</v>
      </c>
      <c r="W659" s="430" t="s">
        <v>56</v>
      </c>
      <c r="X659" s="315">
        <v>1.0</v>
      </c>
      <c r="Y659" s="6" t="s">
        <v>641</v>
      </c>
      <c r="Z659" s="349" t="s">
        <v>1287</v>
      </c>
      <c r="AA659" s="323">
        <v>45538.0</v>
      </c>
      <c r="AB659" s="18">
        <v>45538.0</v>
      </c>
      <c r="AC659" s="13" t="s">
        <v>59</v>
      </c>
      <c r="AD659" s="6"/>
      <c r="AE659" s="6"/>
      <c r="AF659" s="331"/>
      <c r="AG659" s="6"/>
      <c r="AH659" s="331"/>
      <c r="AI659" s="320"/>
    </row>
    <row r="660" ht="30.75" customHeight="1">
      <c r="A660" s="311">
        <v>933.0</v>
      </c>
      <c r="B660" s="12" t="s">
        <v>837</v>
      </c>
      <c r="C660" s="27" t="s">
        <v>1221</v>
      </c>
      <c r="D660" s="27"/>
      <c r="E660" s="27"/>
      <c r="F660" s="316">
        <v>45555.0</v>
      </c>
      <c r="G660" s="442" t="s">
        <v>56</v>
      </c>
      <c r="H660" s="410" t="s">
        <v>44</v>
      </c>
      <c r="I660" s="410"/>
      <c r="J660" s="410"/>
      <c r="K660" s="411" t="s">
        <v>600</v>
      </c>
      <c r="L660" s="411" t="s">
        <v>600</v>
      </c>
      <c r="M660" s="315">
        <v>6.0</v>
      </c>
      <c r="N660" s="316"/>
      <c r="O660" s="316"/>
      <c r="P660" s="316"/>
      <c r="Q660" s="316"/>
      <c r="R660" s="316"/>
      <c r="S660" s="229" t="s">
        <v>78</v>
      </c>
      <c r="T660" s="229" t="s">
        <v>78</v>
      </c>
      <c r="U660" s="283">
        <v>0.0</v>
      </c>
      <c r="V660" s="315">
        <v>0.0</v>
      </c>
      <c r="W660" s="430" t="s">
        <v>78</v>
      </c>
      <c r="X660" s="315">
        <v>0.0</v>
      </c>
      <c r="Y660" s="6" t="s">
        <v>641</v>
      </c>
      <c r="Z660" s="349" t="s">
        <v>1348</v>
      </c>
      <c r="AA660" s="323">
        <v>45538.0</v>
      </c>
      <c r="AB660" s="18">
        <v>45559.0</v>
      </c>
      <c r="AC660" s="13" t="s">
        <v>59</v>
      </c>
      <c r="AD660" s="6"/>
      <c r="AE660" s="6"/>
      <c r="AF660" s="331"/>
      <c r="AG660" s="6"/>
      <c r="AH660" s="468"/>
    </row>
    <row r="661" ht="30.75" customHeight="1">
      <c r="A661" s="325">
        <v>934.0</v>
      </c>
      <c r="B661" s="12" t="s">
        <v>1112</v>
      </c>
      <c r="C661" s="27" t="s">
        <v>1221</v>
      </c>
      <c r="D661" s="27"/>
      <c r="E661" s="27"/>
      <c r="F661" s="316">
        <v>45575.0</v>
      </c>
      <c r="G661" s="442" t="s">
        <v>56</v>
      </c>
      <c r="H661" s="411" t="s">
        <v>44</v>
      </c>
      <c r="I661" s="411"/>
      <c r="J661" s="411"/>
      <c r="K661" s="410" t="s">
        <v>600</v>
      </c>
      <c r="L661" s="411" t="s">
        <v>600</v>
      </c>
      <c r="M661" s="315">
        <v>4.0</v>
      </c>
      <c r="N661" s="316"/>
      <c r="O661" s="316"/>
      <c r="P661" s="316"/>
      <c r="Q661" s="316"/>
      <c r="R661" s="316"/>
      <c r="S661" s="442" t="s">
        <v>56</v>
      </c>
      <c r="T661" s="229" t="s">
        <v>56</v>
      </c>
      <c r="U661" s="283" t="s">
        <v>2777</v>
      </c>
      <c r="V661" s="315">
        <v>6.0</v>
      </c>
      <c r="W661" s="442" t="s">
        <v>56</v>
      </c>
      <c r="X661" s="315">
        <v>3.0</v>
      </c>
      <c r="Y661" s="6" t="s">
        <v>641</v>
      </c>
      <c r="Z661" s="449" t="s">
        <v>1439</v>
      </c>
      <c r="AA661" s="323">
        <v>45538.0</v>
      </c>
      <c r="AB661" s="18">
        <v>45580.0</v>
      </c>
      <c r="AC661" s="13" t="s">
        <v>59</v>
      </c>
      <c r="AD661" s="6"/>
      <c r="AE661" s="6"/>
      <c r="AF661" s="331"/>
      <c r="AG661" s="6"/>
      <c r="AH661" s="468">
        <v>17365.23</v>
      </c>
    </row>
    <row r="662" ht="30.75" customHeight="1">
      <c r="A662" s="325">
        <v>935.0</v>
      </c>
      <c r="B662" s="12" t="s">
        <v>1114</v>
      </c>
      <c r="C662" s="27" t="s">
        <v>1221</v>
      </c>
      <c r="D662" s="27"/>
      <c r="E662" s="27"/>
      <c r="F662" s="316">
        <v>45566.0</v>
      </c>
      <c r="G662" s="442" t="s">
        <v>56</v>
      </c>
      <c r="H662" s="410" t="s">
        <v>44</v>
      </c>
      <c r="I662" s="410"/>
      <c r="J662" s="410"/>
      <c r="K662" s="410" t="s">
        <v>600</v>
      </c>
      <c r="L662" s="411" t="s">
        <v>600</v>
      </c>
      <c r="M662" s="315">
        <v>33.0</v>
      </c>
      <c r="N662" s="316"/>
      <c r="O662" s="316"/>
      <c r="P662" s="316"/>
      <c r="Q662" s="316"/>
      <c r="R662" s="316"/>
      <c r="S662" s="442" t="s">
        <v>56</v>
      </c>
      <c r="T662" s="229" t="s">
        <v>56</v>
      </c>
      <c r="U662" s="283" t="s">
        <v>2965</v>
      </c>
      <c r="V662" s="315">
        <v>44.0</v>
      </c>
      <c r="W662" s="442" t="s">
        <v>56</v>
      </c>
      <c r="X662" s="315">
        <v>9.0</v>
      </c>
      <c r="Y662" s="6" t="s">
        <v>641</v>
      </c>
      <c r="Z662" s="449" t="s">
        <v>1442</v>
      </c>
      <c r="AA662" s="323">
        <v>45539.0</v>
      </c>
      <c r="AB662" s="18">
        <v>45539.0</v>
      </c>
      <c r="AC662" s="13" t="s">
        <v>59</v>
      </c>
      <c r="AD662" s="6"/>
      <c r="AE662" s="6"/>
      <c r="AF662" s="331"/>
      <c r="AG662" s="6"/>
      <c r="AH662" s="468">
        <v>84346.2</v>
      </c>
      <c r="AI662" s="320"/>
    </row>
    <row r="663" ht="30.75" customHeight="1">
      <c r="A663" s="325">
        <v>936.0</v>
      </c>
      <c r="B663" s="426" t="s">
        <v>358</v>
      </c>
      <c r="C663" s="27" t="s">
        <v>2974</v>
      </c>
      <c r="D663" s="27"/>
      <c r="E663" s="27"/>
      <c r="F663" s="316">
        <v>45547.0</v>
      </c>
      <c r="G663" s="442" t="s">
        <v>56</v>
      </c>
      <c r="H663" s="410" t="s">
        <v>44</v>
      </c>
      <c r="I663" s="410"/>
      <c r="J663" s="410"/>
      <c r="K663" s="410" t="s">
        <v>600</v>
      </c>
      <c r="L663" s="464" t="s">
        <v>1180</v>
      </c>
      <c r="M663" s="315">
        <v>10.0</v>
      </c>
      <c r="N663" s="316"/>
      <c r="O663" s="316"/>
      <c r="P663" s="316"/>
      <c r="Q663" s="316"/>
      <c r="R663" s="316"/>
      <c r="S663" s="229" t="s">
        <v>86</v>
      </c>
      <c r="T663" s="229" t="s">
        <v>86</v>
      </c>
      <c r="U663" s="283">
        <v>0.0</v>
      </c>
      <c r="V663" s="315">
        <v>0.0</v>
      </c>
      <c r="W663" s="442" t="s">
        <v>86</v>
      </c>
      <c r="X663" s="315">
        <v>0.0</v>
      </c>
      <c r="Y663" s="6" t="s">
        <v>641</v>
      </c>
      <c r="Z663" s="349" t="s">
        <v>742</v>
      </c>
      <c r="AA663" s="323">
        <v>45538.0</v>
      </c>
      <c r="AB663" s="18">
        <v>45547.0</v>
      </c>
      <c r="AC663" s="13" t="s">
        <v>59</v>
      </c>
      <c r="AD663" s="6"/>
      <c r="AE663" s="6"/>
      <c r="AF663" s="6"/>
      <c r="AG663" s="331"/>
      <c r="AH663" s="6"/>
    </row>
    <row r="664" ht="30.75" customHeight="1">
      <c r="A664" s="325">
        <v>937.0</v>
      </c>
      <c r="B664" s="12" t="s">
        <v>1116</v>
      </c>
      <c r="C664" s="27" t="s">
        <v>1221</v>
      </c>
      <c r="D664" s="27"/>
      <c r="E664" s="27"/>
      <c r="F664" s="316">
        <v>45560.0</v>
      </c>
      <c r="G664" s="442" t="s">
        <v>56</v>
      </c>
      <c r="H664" s="410" t="s">
        <v>44</v>
      </c>
      <c r="I664" s="410"/>
      <c r="J664" s="410"/>
      <c r="K664" s="411" t="s">
        <v>600</v>
      </c>
      <c r="L664" s="411" t="s">
        <v>600</v>
      </c>
      <c r="M664" s="315">
        <v>22.0</v>
      </c>
      <c r="N664" s="316"/>
      <c r="O664" s="316"/>
      <c r="P664" s="316"/>
      <c r="Q664" s="316"/>
      <c r="R664" s="316"/>
      <c r="S664" s="442" t="s">
        <v>56</v>
      </c>
      <c r="T664" s="229" t="s">
        <v>56</v>
      </c>
      <c r="U664" s="283" t="s">
        <v>2777</v>
      </c>
      <c r="V664" s="315">
        <v>29.0</v>
      </c>
      <c r="W664" s="442" t="s">
        <v>56</v>
      </c>
      <c r="X664" s="315">
        <v>10.0</v>
      </c>
      <c r="Y664" s="6" t="s">
        <v>641</v>
      </c>
      <c r="Z664" s="449" t="s">
        <v>675</v>
      </c>
      <c r="AA664" s="323">
        <v>45542.0</v>
      </c>
      <c r="AB664" s="18">
        <v>45561.0</v>
      </c>
      <c r="AC664" s="13" t="s">
        <v>59</v>
      </c>
      <c r="AD664" s="6"/>
      <c r="AE664" s="6"/>
      <c r="AF664" s="6"/>
      <c r="AG664" s="331"/>
      <c r="AH664" s="433">
        <v>25885.53</v>
      </c>
      <c r="AI664" s="320"/>
    </row>
    <row r="665" ht="30.75" customHeight="1">
      <c r="A665" s="325">
        <v>938.0</v>
      </c>
      <c r="B665" s="12" t="s">
        <v>1034</v>
      </c>
      <c r="C665" s="27" t="s">
        <v>1221</v>
      </c>
      <c r="D665" s="27"/>
      <c r="E665" s="27"/>
      <c r="F665" s="316">
        <v>45610.0</v>
      </c>
      <c r="G665" s="442" t="s">
        <v>57</v>
      </c>
      <c r="H665" s="411" t="s">
        <v>44</v>
      </c>
      <c r="I665" s="411"/>
      <c r="J665" s="411"/>
      <c r="K665" s="410" t="s">
        <v>600</v>
      </c>
      <c r="L665" s="411" t="s">
        <v>58</v>
      </c>
      <c r="M665" s="315">
        <v>5.0</v>
      </c>
      <c r="N665" s="316"/>
      <c r="O665" s="316"/>
      <c r="P665" s="316"/>
      <c r="Q665" s="316"/>
      <c r="R665" s="316"/>
      <c r="S665" s="442" t="s">
        <v>56</v>
      </c>
      <c r="T665" s="229" t="s">
        <v>56</v>
      </c>
      <c r="U665" s="283" t="s">
        <v>2767</v>
      </c>
      <c r="V665" s="315">
        <v>6.0</v>
      </c>
      <c r="W665" s="442" t="s">
        <v>56</v>
      </c>
      <c r="X665" s="315">
        <v>2.0</v>
      </c>
      <c r="Y665" s="6" t="s">
        <v>641</v>
      </c>
      <c r="Z665" s="449" t="s">
        <v>1357</v>
      </c>
      <c r="AA665" s="323">
        <v>45544.0</v>
      </c>
      <c r="AB665" s="18">
        <v>45589.0</v>
      </c>
      <c r="AC665" s="13" t="s">
        <v>59</v>
      </c>
      <c r="AD665" s="6"/>
      <c r="AE665" s="6"/>
      <c r="AF665" s="6"/>
      <c r="AG665" s="331"/>
      <c r="AH665" s="433">
        <v>11455.46</v>
      </c>
      <c r="AI665" s="320"/>
    </row>
    <row r="666" ht="30.75" customHeight="1">
      <c r="A666" s="325">
        <v>939.0</v>
      </c>
      <c r="B666" s="12" t="s">
        <v>1117</v>
      </c>
      <c r="C666" s="27" t="s">
        <v>1221</v>
      </c>
      <c r="D666" s="27"/>
      <c r="E666" s="27"/>
      <c r="F666" s="316">
        <v>45586.0</v>
      </c>
      <c r="G666" s="430" t="s">
        <v>56</v>
      </c>
      <c r="H666" s="411" t="s">
        <v>44</v>
      </c>
      <c r="I666" s="411"/>
      <c r="J666" s="411"/>
      <c r="K666" s="411" t="s">
        <v>600</v>
      </c>
      <c r="L666" s="411" t="s">
        <v>600</v>
      </c>
      <c r="M666" s="315">
        <v>7.0</v>
      </c>
      <c r="N666" s="316"/>
      <c r="O666" s="316"/>
      <c r="P666" s="316"/>
      <c r="Q666" s="316"/>
      <c r="R666" s="316"/>
      <c r="S666" s="442" t="s">
        <v>56</v>
      </c>
      <c r="T666" s="229" t="s">
        <v>56</v>
      </c>
      <c r="U666" s="354" t="s">
        <v>2777</v>
      </c>
      <c r="V666" s="315">
        <v>8.0</v>
      </c>
      <c r="W666" s="442" t="s">
        <v>56</v>
      </c>
      <c r="X666" s="315">
        <v>1.0</v>
      </c>
      <c r="Y666" s="6" t="s">
        <v>641</v>
      </c>
      <c r="Z666" s="449" t="s">
        <v>1447</v>
      </c>
      <c r="AA666" s="323">
        <v>45545.0</v>
      </c>
      <c r="AB666" s="18">
        <v>45582.0</v>
      </c>
      <c r="AC666" s="13" t="s">
        <v>59</v>
      </c>
      <c r="AD666" s="6"/>
      <c r="AE666" s="6"/>
      <c r="AF666" s="6"/>
      <c r="AG666" s="331"/>
      <c r="AH666" s="433">
        <v>21983.59</v>
      </c>
      <c r="AI666" s="320"/>
    </row>
    <row r="667" ht="30.75" customHeight="1">
      <c r="A667" s="325">
        <v>940.0</v>
      </c>
      <c r="B667" s="12" t="s">
        <v>1120</v>
      </c>
      <c r="C667" s="27" t="s">
        <v>1221</v>
      </c>
      <c r="D667" s="27"/>
      <c r="E667" s="27"/>
      <c r="F667" s="316">
        <v>45582.0</v>
      </c>
      <c r="G667" s="442" t="s">
        <v>56</v>
      </c>
      <c r="H667" s="411" t="s">
        <v>44</v>
      </c>
      <c r="I667" s="411"/>
      <c r="J667" s="411"/>
      <c r="K667" s="411" t="s">
        <v>600</v>
      </c>
      <c r="L667" s="411" t="s">
        <v>600</v>
      </c>
      <c r="M667" s="315">
        <v>9.0</v>
      </c>
      <c r="N667" s="316"/>
      <c r="O667" s="316"/>
      <c r="P667" s="316"/>
      <c r="Q667" s="316"/>
      <c r="R667" s="316"/>
      <c r="S667" s="442" t="s">
        <v>56</v>
      </c>
      <c r="T667" s="229" t="s">
        <v>56</v>
      </c>
      <c r="U667" s="283" t="s">
        <v>2767</v>
      </c>
      <c r="V667" s="315">
        <v>12.0</v>
      </c>
      <c r="W667" s="442" t="s">
        <v>56</v>
      </c>
      <c r="X667" s="315">
        <v>3.0</v>
      </c>
      <c r="Y667" s="6" t="s">
        <v>641</v>
      </c>
      <c r="Z667" s="449" t="s">
        <v>675</v>
      </c>
      <c r="AA667" s="323">
        <v>45545.0</v>
      </c>
      <c r="AB667" s="18">
        <v>45588.0</v>
      </c>
      <c r="AC667" s="13" t="s">
        <v>59</v>
      </c>
      <c r="AD667" s="6"/>
      <c r="AE667" s="6"/>
      <c r="AF667" s="6"/>
      <c r="AG667" s="331"/>
      <c r="AH667" s="433">
        <v>40315.16</v>
      </c>
      <c r="AI667" s="320"/>
    </row>
    <row r="668" ht="30.75" customHeight="1">
      <c r="A668" s="325">
        <v>941.0</v>
      </c>
      <c r="B668" s="426" t="s">
        <v>341</v>
      </c>
      <c r="C668" s="27" t="s">
        <v>2974</v>
      </c>
      <c r="D668" s="27"/>
      <c r="E668" s="27"/>
      <c r="F668" s="316">
        <v>45567.0</v>
      </c>
      <c r="G668" s="442" t="s">
        <v>56</v>
      </c>
      <c r="H668" s="469" t="s">
        <v>44</v>
      </c>
      <c r="I668" s="469"/>
      <c r="J668" s="469"/>
      <c r="K668" s="411" t="s">
        <v>600</v>
      </c>
      <c r="L668" s="464" t="s">
        <v>1180</v>
      </c>
      <c r="M668" s="315">
        <v>21.0</v>
      </c>
      <c r="N668" s="316"/>
      <c r="O668" s="316"/>
      <c r="P668" s="316"/>
      <c r="Q668" s="316"/>
      <c r="R668" s="316"/>
      <c r="S668" s="229" t="s">
        <v>86</v>
      </c>
      <c r="T668" s="229" t="s">
        <v>86</v>
      </c>
      <c r="U668" s="283">
        <v>0.0</v>
      </c>
      <c r="V668" s="315">
        <v>0.0</v>
      </c>
      <c r="W668" s="430" t="s">
        <v>86</v>
      </c>
      <c r="X668" s="315">
        <v>0.0</v>
      </c>
      <c r="Y668" s="6" t="s">
        <v>641</v>
      </c>
      <c r="Z668" s="449" t="s">
        <v>675</v>
      </c>
      <c r="AA668" s="323">
        <v>45545.0</v>
      </c>
      <c r="AB668" s="18">
        <v>45567.0</v>
      </c>
      <c r="AC668" s="13" t="s">
        <v>59</v>
      </c>
      <c r="AD668" s="6"/>
      <c r="AE668" s="6"/>
      <c r="AF668" s="6"/>
      <c r="AG668" s="331"/>
      <c r="AH668" s="433"/>
    </row>
    <row r="669" ht="15.75" customHeight="1">
      <c r="A669" s="325">
        <v>942.0</v>
      </c>
      <c r="B669" s="458" t="s">
        <v>491</v>
      </c>
      <c r="C669" s="27" t="s">
        <v>1321</v>
      </c>
      <c r="D669" s="27"/>
      <c r="E669" s="27"/>
      <c r="F669" s="316">
        <v>45554.0</v>
      </c>
      <c r="G669" s="442" t="s">
        <v>56</v>
      </c>
      <c r="H669" s="229" t="s">
        <v>86</v>
      </c>
      <c r="I669" s="229"/>
      <c r="J669" s="229"/>
      <c r="K669" s="229" t="s">
        <v>78</v>
      </c>
      <c r="L669" s="470" t="s">
        <v>600</v>
      </c>
      <c r="M669" s="315">
        <v>2.0</v>
      </c>
      <c r="N669" s="316"/>
      <c r="O669" s="316"/>
      <c r="P669" s="316"/>
      <c r="Q669" s="316"/>
      <c r="R669" s="316"/>
      <c r="S669" s="229" t="s">
        <v>86</v>
      </c>
      <c r="T669" s="229" t="s">
        <v>86</v>
      </c>
      <c r="U669" s="283">
        <v>0.0</v>
      </c>
      <c r="V669" s="315">
        <v>0.0</v>
      </c>
      <c r="W669" s="430" t="s">
        <v>86</v>
      </c>
      <c r="X669" s="315">
        <v>0.0</v>
      </c>
      <c r="Y669" s="6" t="s">
        <v>641</v>
      </c>
      <c r="Z669" s="349" t="s">
        <v>1403</v>
      </c>
      <c r="AA669" s="323">
        <v>45546.0</v>
      </c>
      <c r="AB669" s="18">
        <v>45554.0</v>
      </c>
      <c r="AC669" s="13" t="s">
        <v>59</v>
      </c>
      <c r="AD669" s="6"/>
      <c r="AE669" s="6"/>
      <c r="AF669" s="6"/>
      <c r="AG669" s="331"/>
      <c r="AH669" s="6"/>
      <c r="AI669" s="320"/>
    </row>
    <row r="670" ht="30.75" customHeight="1">
      <c r="A670" s="325">
        <v>943.0</v>
      </c>
      <c r="B670" s="458" t="s">
        <v>1125</v>
      </c>
      <c r="C670" s="27" t="s">
        <v>1321</v>
      </c>
      <c r="D670" s="27"/>
      <c r="E670" s="27"/>
      <c r="F670" s="316">
        <v>45553.0</v>
      </c>
      <c r="G670" s="442" t="s">
        <v>56</v>
      </c>
      <c r="H670" s="410" t="s">
        <v>44</v>
      </c>
      <c r="I670" s="410"/>
      <c r="J670" s="410"/>
      <c r="K670" s="410" t="s">
        <v>600</v>
      </c>
      <c r="L670" s="464" t="s">
        <v>1180</v>
      </c>
      <c r="M670" s="315">
        <v>7.0</v>
      </c>
      <c r="N670" s="316"/>
      <c r="O670" s="316"/>
      <c r="P670" s="316"/>
      <c r="Q670" s="316"/>
      <c r="R670" s="316"/>
      <c r="S670" s="229" t="s">
        <v>78</v>
      </c>
      <c r="T670" s="229" t="s">
        <v>56</v>
      </c>
      <c r="U670" s="319" t="s">
        <v>2981</v>
      </c>
      <c r="V670" s="315">
        <v>7.0</v>
      </c>
      <c r="W670" s="430" t="s">
        <v>78</v>
      </c>
      <c r="X670" s="315">
        <v>0.0</v>
      </c>
      <c r="Y670" s="6" t="s">
        <v>641</v>
      </c>
      <c r="Z670" s="349" t="s">
        <v>1455</v>
      </c>
      <c r="AA670" s="323">
        <v>45547.0</v>
      </c>
      <c r="AB670" s="18">
        <v>45554.0</v>
      </c>
      <c r="AC670" s="13" t="s">
        <v>59</v>
      </c>
      <c r="AD670" s="6"/>
      <c r="AE670" s="6"/>
      <c r="AF670" s="6"/>
      <c r="AG670" s="331"/>
      <c r="AH670" s="6"/>
    </row>
    <row r="671" ht="30.75" customHeight="1">
      <c r="A671" s="325">
        <v>944.0</v>
      </c>
      <c r="B671" s="458" t="s">
        <v>810</v>
      </c>
      <c r="C671" s="27" t="s">
        <v>1321</v>
      </c>
      <c r="D671" s="27"/>
      <c r="E671" s="27"/>
      <c r="F671" s="316">
        <v>45558.0</v>
      </c>
      <c r="G671" s="430" t="s">
        <v>56</v>
      </c>
      <c r="H671" s="410" t="s">
        <v>44</v>
      </c>
      <c r="I671" s="410"/>
      <c r="J671" s="410"/>
      <c r="K671" s="411" t="s">
        <v>600</v>
      </c>
      <c r="L671" s="411" t="s">
        <v>600</v>
      </c>
      <c r="M671" s="315">
        <v>3.0</v>
      </c>
      <c r="N671" s="316"/>
      <c r="O671" s="316"/>
      <c r="P671" s="316"/>
      <c r="Q671" s="316"/>
      <c r="R671" s="316"/>
      <c r="S671" s="229" t="s">
        <v>86</v>
      </c>
      <c r="T671" s="229" t="s">
        <v>86</v>
      </c>
      <c r="U671" s="283">
        <v>0.0</v>
      </c>
      <c r="V671" s="315">
        <v>0.0</v>
      </c>
      <c r="W671" s="430" t="s">
        <v>56</v>
      </c>
      <c r="X671" s="315">
        <v>1.0</v>
      </c>
      <c r="Y671" s="6" t="s">
        <v>641</v>
      </c>
      <c r="Z671" s="449" t="s">
        <v>1457</v>
      </c>
      <c r="AA671" s="323">
        <v>45551.0</v>
      </c>
      <c r="AB671" s="18">
        <v>45558.0</v>
      </c>
      <c r="AC671" s="13" t="s">
        <v>59</v>
      </c>
      <c r="AD671" s="6"/>
      <c r="AE671" s="6"/>
      <c r="AF671" s="6"/>
      <c r="AG671" s="331"/>
      <c r="AH671" s="433"/>
      <c r="AI671" s="320"/>
    </row>
    <row r="672" ht="15.75" customHeight="1">
      <c r="A672" s="325">
        <v>945.0</v>
      </c>
      <c r="B672" s="426" t="s">
        <v>1114</v>
      </c>
      <c r="C672" s="27" t="s">
        <v>2974</v>
      </c>
      <c r="D672" s="27"/>
      <c r="E672" s="27"/>
      <c r="F672" s="316">
        <v>45566.0</v>
      </c>
      <c r="G672" s="430" t="s">
        <v>56</v>
      </c>
      <c r="H672" s="411" t="s">
        <v>44</v>
      </c>
      <c r="I672" s="411"/>
      <c r="J672" s="411"/>
      <c r="K672" s="411" t="s">
        <v>600</v>
      </c>
      <c r="L672" s="464" t="s">
        <v>1180</v>
      </c>
      <c r="M672" s="315">
        <v>9.0</v>
      </c>
      <c r="N672" s="316"/>
      <c r="O672" s="316"/>
      <c r="P672" s="316"/>
      <c r="Q672" s="316"/>
      <c r="R672" s="316"/>
      <c r="S672" s="229" t="s">
        <v>86</v>
      </c>
      <c r="T672" s="229" t="s">
        <v>86</v>
      </c>
      <c r="U672" s="283">
        <v>0.0</v>
      </c>
      <c r="V672" s="315">
        <v>0.0</v>
      </c>
      <c r="W672" s="442" t="s">
        <v>86</v>
      </c>
      <c r="X672" s="315">
        <v>0.0</v>
      </c>
      <c r="Y672" s="6" t="s">
        <v>641</v>
      </c>
      <c r="Z672" s="449" t="s">
        <v>1442</v>
      </c>
      <c r="AA672" s="323">
        <v>45551.0</v>
      </c>
      <c r="AB672" s="18">
        <v>45566.0</v>
      </c>
      <c r="AC672" s="13" t="s">
        <v>59</v>
      </c>
      <c r="AD672" s="6"/>
      <c r="AE672" s="6"/>
      <c r="AF672" s="6"/>
      <c r="AG672" s="331"/>
      <c r="AH672" s="433"/>
      <c r="AI672" s="320"/>
    </row>
    <row r="673" ht="30.75" customHeight="1">
      <c r="A673" s="325">
        <v>946.0</v>
      </c>
      <c r="B673" s="12" t="s">
        <v>857</v>
      </c>
      <c r="C673" s="27" t="s">
        <v>1221</v>
      </c>
      <c r="D673" s="27"/>
      <c r="E673" s="27"/>
      <c r="F673" s="316">
        <v>45565.0</v>
      </c>
      <c r="G673" s="229" t="s">
        <v>86</v>
      </c>
      <c r="H673" s="229" t="s">
        <v>86</v>
      </c>
      <c r="I673" s="229"/>
      <c r="J673" s="229"/>
      <c r="K673" s="229" t="s">
        <v>86</v>
      </c>
      <c r="L673" s="229" t="s">
        <v>86</v>
      </c>
      <c r="M673" s="315">
        <v>0.0</v>
      </c>
      <c r="N673" s="316"/>
      <c r="O673" s="316"/>
      <c r="P673" s="316"/>
      <c r="Q673" s="316"/>
      <c r="R673" s="316"/>
      <c r="S673" s="442" t="s">
        <v>56</v>
      </c>
      <c r="T673" s="229" t="s">
        <v>56</v>
      </c>
      <c r="U673" s="354" t="s">
        <v>2767</v>
      </c>
      <c r="V673" s="315">
        <v>5.0</v>
      </c>
      <c r="W673" s="442" t="s">
        <v>56</v>
      </c>
      <c r="X673" s="315">
        <v>5.0</v>
      </c>
      <c r="Y673" s="6" t="s">
        <v>641</v>
      </c>
      <c r="Z673" s="449" t="s">
        <v>1119</v>
      </c>
      <c r="AA673" s="323">
        <v>45552.0</v>
      </c>
      <c r="AB673" s="18">
        <v>45552.0</v>
      </c>
      <c r="AC673" s="13" t="s">
        <v>59</v>
      </c>
      <c r="AD673" s="6"/>
      <c r="AE673" s="6"/>
      <c r="AF673" s="6"/>
      <c r="AG673" s="331"/>
      <c r="AH673" s="433"/>
    </row>
    <row r="674" ht="15.75" customHeight="1">
      <c r="A674" s="325">
        <v>947.0</v>
      </c>
      <c r="B674" s="12" t="s">
        <v>1129</v>
      </c>
      <c r="C674" s="27" t="s">
        <v>1221</v>
      </c>
      <c r="D674" s="27"/>
      <c r="E674" s="27"/>
      <c r="F674" s="316">
        <v>45569.0</v>
      </c>
      <c r="G674" s="442" t="s">
        <v>56</v>
      </c>
      <c r="H674" s="411" t="s">
        <v>44</v>
      </c>
      <c r="I674" s="411"/>
      <c r="J674" s="411"/>
      <c r="K674" s="411" t="s">
        <v>600</v>
      </c>
      <c r="L674" s="411" t="s">
        <v>1131</v>
      </c>
      <c r="M674" s="315">
        <v>6.0</v>
      </c>
      <c r="N674" s="316"/>
      <c r="O674" s="316"/>
      <c r="P674" s="316"/>
      <c r="Q674" s="316"/>
      <c r="R674" s="316"/>
      <c r="S674" s="442" t="s">
        <v>56</v>
      </c>
      <c r="T674" s="229" t="s">
        <v>56</v>
      </c>
      <c r="U674" s="354" t="s">
        <v>2789</v>
      </c>
      <c r="V674" s="315">
        <v>6.0</v>
      </c>
      <c r="W674" s="442" t="s">
        <v>56</v>
      </c>
      <c r="X674" s="315">
        <v>2.0</v>
      </c>
      <c r="Y674" s="6" t="s">
        <v>641</v>
      </c>
      <c r="Z674" s="449" t="s">
        <v>675</v>
      </c>
      <c r="AA674" s="323">
        <v>45552.0</v>
      </c>
      <c r="AB674" s="18">
        <v>45580.0</v>
      </c>
      <c r="AC674" s="13" t="s">
        <v>59</v>
      </c>
      <c r="AD674" s="6"/>
      <c r="AE674" s="6"/>
      <c r="AF674" s="6"/>
      <c r="AG674" s="331"/>
      <c r="AH674" s="433">
        <v>7299.18</v>
      </c>
      <c r="AI674" s="320"/>
    </row>
    <row r="675" ht="15.75" customHeight="1">
      <c r="A675" s="325">
        <v>948.0</v>
      </c>
      <c r="B675" s="12" t="s">
        <v>1125</v>
      </c>
      <c r="C675" s="27" t="s">
        <v>1321</v>
      </c>
      <c r="D675" s="27"/>
      <c r="E675" s="27"/>
      <c r="F675" s="316">
        <v>45567.0</v>
      </c>
      <c r="G675" s="442" t="s">
        <v>56</v>
      </c>
      <c r="H675" s="411" t="s">
        <v>44</v>
      </c>
      <c r="I675" s="411"/>
      <c r="J675" s="411"/>
      <c r="K675" s="411" t="s">
        <v>600</v>
      </c>
      <c r="L675" s="464" t="s">
        <v>1180</v>
      </c>
      <c r="M675" s="315">
        <v>64.0</v>
      </c>
      <c r="N675" s="316"/>
      <c r="O675" s="316"/>
      <c r="P675" s="316"/>
      <c r="Q675" s="316"/>
      <c r="R675" s="316"/>
      <c r="S675" s="442" t="s">
        <v>86</v>
      </c>
      <c r="T675" s="229" t="s">
        <v>56</v>
      </c>
      <c r="U675" s="354" t="s">
        <v>2982</v>
      </c>
      <c r="V675" s="315">
        <v>39.0</v>
      </c>
      <c r="W675" s="442" t="s">
        <v>86</v>
      </c>
      <c r="X675" s="315">
        <v>0.0</v>
      </c>
      <c r="Y675" s="6" t="s">
        <v>641</v>
      </c>
      <c r="Z675" s="449" t="s">
        <v>1455</v>
      </c>
      <c r="AA675" s="323">
        <v>45554.0</v>
      </c>
      <c r="AB675" s="18">
        <v>45568.0</v>
      </c>
      <c r="AC675" s="13" t="s">
        <v>59</v>
      </c>
      <c r="AD675" s="6"/>
      <c r="AE675" s="6"/>
      <c r="AF675" s="6"/>
      <c r="AG675" s="331"/>
      <c r="AH675" s="433"/>
      <c r="AI675" s="320"/>
    </row>
    <row r="676" ht="15.75" customHeight="1">
      <c r="A676" s="325">
        <v>949.0</v>
      </c>
      <c r="B676" s="426" t="s">
        <v>41</v>
      </c>
      <c r="C676" s="27" t="s">
        <v>2974</v>
      </c>
      <c r="D676" s="27"/>
      <c r="E676" s="27"/>
      <c r="F676" s="316">
        <v>45590.0</v>
      </c>
      <c r="G676" s="430" t="s">
        <v>56</v>
      </c>
      <c r="H676" s="442" t="s">
        <v>57</v>
      </c>
      <c r="I676" s="442"/>
      <c r="J676" s="442"/>
      <c r="K676" s="411" t="s">
        <v>600</v>
      </c>
      <c r="L676" s="411" t="s">
        <v>1180</v>
      </c>
      <c r="M676" s="315">
        <v>29.0</v>
      </c>
      <c r="N676" s="316"/>
      <c r="O676" s="316"/>
      <c r="P676" s="316"/>
      <c r="Q676" s="316"/>
      <c r="R676" s="316"/>
      <c r="S676" s="229" t="s">
        <v>86</v>
      </c>
      <c r="T676" s="229" t="s">
        <v>86</v>
      </c>
      <c r="U676" s="354">
        <v>0.0</v>
      </c>
      <c r="V676" s="315">
        <v>0.0</v>
      </c>
      <c r="W676" s="442" t="s">
        <v>86</v>
      </c>
      <c r="X676" s="315">
        <v>0.0</v>
      </c>
      <c r="Y676" s="6" t="s">
        <v>641</v>
      </c>
      <c r="Z676" s="449" t="s">
        <v>1107</v>
      </c>
      <c r="AA676" s="323">
        <v>45554.0</v>
      </c>
      <c r="AB676" s="18">
        <v>45622.0</v>
      </c>
      <c r="AC676" s="13" t="s">
        <v>59</v>
      </c>
      <c r="AD676" s="6"/>
      <c r="AE676" s="6"/>
      <c r="AF676" s="6"/>
      <c r="AG676" s="331"/>
      <c r="AH676" s="433"/>
    </row>
    <row r="677" ht="15.75" customHeight="1">
      <c r="A677" s="311">
        <v>950.0</v>
      </c>
      <c r="B677" s="12" t="s">
        <v>1132</v>
      </c>
      <c r="C677" s="27" t="s">
        <v>1221</v>
      </c>
      <c r="D677" s="27"/>
      <c r="E677" s="27"/>
      <c r="F677" s="316">
        <v>45689.0</v>
      </c>
      <c r="G677" s="411" t="s">
        <v>57</v>
      </c>
      <c r="H677" s="411" t="s">
        <v>600</v>
      </c>
      <c r="I677" s="411" t="s">
        <v>600</v>
      </c>
      <c r="J677" s="411"/>
      <c r="K677" s="411" t="s">
        <v>600</v>
      </c>
      <c r="L677" s="411" t="s">
        <v>58</v>
      </c>
      <c r="M677" s="315">
        <v>14.0</v>
      </c>
      <c r="N677" s="316"/>
      <c r="O677" s="316"/>
      <c r="P677" s="316"/>
      <c r="Q677" s="316"/>
      <c r="R677" s="316"/>
      <c r="S677" s="442" t="s">
        <v>56</v>
      </c>
      <c r="T677" s="229" t="s">
        <v>56</v>
      </c>
      <c r="U677" s="354" t="s">
        <v>2784</v>
      </c>
      <c r="V677" s="315">
        <v>21.0</v>
      </c>
      <c r="W677" s="442" t="s">
        <v>56</v>
      </c>
      <c r="X677" s="315">
        <v>10.0</v>
      </c>
      <c r="Y677" s="6" t="s">
        <v>641</v>
      </c>
      <c r="Z677" s="449" t="s">
        <v>1468</v>
      </c>
      <c r="AA677" s="323">
        <v>45555.0</v>
      </c>
      <c r="AB677" s="18">
        <v>45590.0</v>
      </c>
      <c r="AC677" s="13" t="s">
        <v>59</v>
      </c>
      <c r="AD677" s="6"/>
      <c r="AE677" s="6"/>
      <c r="AF677" s="6"/>
      <c r="AG677" s="331"/>
      <c r="AH677" s="433">
        <v>34457.98</v>
      </c>
      <c r="AI677" s="320"/>
    </row>
    <row r="678" ht="15.75" customHeight="1">
      <c r="A678" s="325">
        <v>951.0</v>
      </c>
      <c r="B678" s="12" t="s">
        <v>1134</v>
      </c>
      <c r="C678" s="27" t="s">
        <v>1221</v>
      </c>
      <c r="D678" s="27"/>
      <c r="E678" s="27"/>
      <c r="F678" s="316">
        <v>45587.0</v>
      </c>
      <c r="G678" s="442" t="s">
        <v>56</v>
      </c>
      <c r="H678" s="411" t="s">
        <v>44</v>
      </c>
      <c r="I678" s="411"/>
      <c r="J678" s="411"/>
      <c r="K678" s="411" t="s">
        <v>600</v>
      </c>
      <c r="L678" s="411" t="s">
        <v>58</v>
      </c>
      <c r="M678" s="315">
        <v>5.0</v>
      </c>
      <c r="N678" s="316"/>
      <c r="O678" s="316"/>
      <c r="P678" s="316"/>
      <c r="Q678" s="316"/>
      <c r="R678" s="316"/>
      <c r="S678" s="442" t="s">
        <v>56</v>
      </c>
      <c r="T678" s="229" t="s">
        <v>56</v>
      </c>
      <c r="U678" s="354" t="s">
        <v>2789</v>
      </c>
      <c r="V678" s="315">
        <v>7.0</v>
      </c>
      <c r="W678" s="442" t="s">
        <v>56</v>
      </c>
      <c r="X678" s="315">
        <v>2.0</v>
      </c>
      <c r="Y678" s="6" t="s">
        <v>641</v>
      </c>
      <c r="Z678" s="449" t="s">
        <v>1471</v>
      </c>
      <c r="AA678" s="323">
        <v>45555.0</v>
      </c>
      <c r="AB678" s="18">
        <v>45582.0</v>
      </c>
      <c r="AC678" s="13" t="s">
        <v>59</v>
      </c>
      <c r="AD678" s="6"/>
      <c r="AE678" s="6"/>
      <c r="AF678" s="6"/>
      <c r="AG678" s="331"/>
      <c r="AH678" s="433">
        <v>13379.38</v>
      </c>
    </row>
    <row r="679" ht="15.75" customHeight="1">
      <c r="A679" s="325">
        <v>952.0</v>
      </c>
      <c r="B679" s="12" t="s">
        <v>1136</v>
      </c>
      <c r="C679" s="27" t="s">
        <v>1221</v>
      </c>
      <c r="D679" s="27"/>
      <c r="E679" s="27"/>
      <c r="F679" s="316">
        <v>45601.0</v>
      </c>
      <c r="G679" s="442" t="s">
        <v>56</v>
      </c>
      <c r="H679" s="411" t="s">
        <v>44</v>
      </c>
      <c r="I679" s="411"/>
      <c r="J679" s="411"/>
      <c r="K679" s="411" t="s">
        <v>600</v>
      </c>
      <c r="L679" s="411" t="s">
        <v>58</v>
      </c>
      <c r="M679" s="315">
        <v>22.0</v>
      </c>
      <c r="N679" s="316"/>
      <c r="O679" s="316"/>
      <c r="P679" s="316"/>
      <c r="Q679" s="316"/>
      <c r="R679" s="316"/>
      <c r="S679" s="442" t="s">
        <v>56</v>
      </c>
      <c r="T679" s="229" t="s">
        <v>56</v>
      </c>
      <c r="U679" s="354" t="s">
        <v>2769</v>
      </c>
      <c r="V679" s="315">
        <v>26.0</v>
      </c>
      <c r="W679" s="471" t="s">
        <v>56</v>
      </c>
      <c r="X679" s="315">
        <v>4.0</v>
      </c>
      <c r="Y679" s="6" t="s">
        <v>641</v>
      </c>
      <c r="Z679" s="449" t="s">
        <v>1476</v>
      </c>
      <c r="AA679" s="323">
        <v>45555.0</v>
      </c>
      <c r="AB679" s="18">
        <v>45594.0</v>
      </c>
      <c r="AC679" s="13" t="s">
        <v>79</v>
      </c>
      <c r="AD679" s="6"/>
      <c r="AE679" s="6"/>
      <c r="AF679" s="6"/>
      <c r="AG679" s="331"/>
      <c r="AH679" s="433">
        <v>63286.16</v>
      </c>
    </row>
    <row r="680" ht="15.75" customHeight="1">
      <c r="A680" s="325">
        <v>953.0</v>
      </c>
      <c r="B680" s="12" t="s">
        <v>1138</v>
      </c>
      <c r="C680" s="27" t="s">
        <v>1221</v>
      </c>
      <c r="D680" s="27"/>
      <c r="E680" s="27"/>
      <c r="F680" s="316">
        <v>45581.0</v>
      </c>
      <c r="G680" s="442" t="s">
        <v>56</v>
      </c>
      <c r="H680" s="411" t="s">
        <v>44</v>
      </c>
      <c r="I680" s="411"/>
      <c r="J680" s="411"/>
      <c r="K680" s="411" t="s">
        <v>600</v>
      </c>
      <c r="L680" s="411" t="s">
        <v>600</v>
      </c>
      <c r="M680" s="315">
        <v>2.0</v>
      </c>
      <c r="N680" s="316"/>
      <c r="O680" s="316"/>
      <c r="P680" s="316"/>
      <c r="Q680" s="316"/>
      <c r="R680" s="316"/>
      <c r="S680" s="442" t="s">
        <v>56</v>
      </c>
      <c r="T680" s="229" t="s">
        <v>56</v>
      </c>
      <c r="U680" s="354" t="s">
        <v>2778</v>
      </c>
      <c r="V680" s="315">
        <v>3.0</v>
      </c>
      <c r="W680" s="442" t="s">
        <v>56</v>
      </c>
      <c r="X680" s="315">
        <v>1.0</v>
      </c>
      <c r="Y680" s="6" t="s">
        <v>641</v>
      </c>
      <c r="Z680" s="449" t="s">
        <v>1479</v>
      </c>
      <c r="AA680" s="323">
        <v>45558.0</v>
      </c>
      <c r="AB680" s="18">
        <v>45587.0</v>
      </c>
      <c r="AC680" s="13" t="s">
        <v>59</v>
      </c>
      <c r="AD680" s="6"/>
      <c r="AE680" s="6"/>
      <c r="AF680" s="6"/>
      <c r="AG680" s="331"/>
      <c r="AH680" s="433">
        <v>6455.99</v>
      </c>
      <c r="AI680" s="320"/>
    </row>
    <row r="681" ht="15.75" customHeight="1">
      <c r="A681" s="325">
        <v>954.0</v>
      </c>
      <c r="B681" s="426" t="s">
        <v>1141</v>
      </c>
      <c r="C681" s="27" t="s">
        <v>2974</v>
      </c>
      <c r="D681" s="27"/>
      <c r="E681" s="27"/>
      <c r="F681" s="316">
        <v>45579.0</v>
      </c>
      <c r="G681" s="442" t="s">
        <v>56</v>
      </c>
      <c r="H681" s="472" t="s">
        <v>44</v>
      </c>
      <c r="I681" s="472"/>
      <c r="J681" s="472"/>
      <c r="K681" s="411" t="s">
        <v>600</v>
      </c>
      <c r="L681" s="411" t="s">
        <v>1180</v>
      </c>
      <c r="M681" s="315">
        <v>5.0</v>
      </c>
      <c r="N681" s="316"/>
      <c r="O681" s="316"/>
      <c r="P681" s="316"/>
      <c r="Q681" s="316"/>
      <c r="R681" s="316"/>
      <c r="S681" s="229" t="s">
        <v>86</v>
      </c>
      <c r="T681" s="229" t="s">
        <v>86</v>
      </c>
      <c r="U681" s="354">
        <v>0.0</v>
      </c>
      <c r="V681" s="315">
        <v>0.0</v>
      </c>
      <c r="W681" s="430" t="s">
        <v>86</v>
      </c>
      <c r="X681" s="315">
        <v>0.0</v>
      </c>
      <c r="Y681" s="6" t="s">
        <v>641</v>
      </c>
      <c r="Z681" s="449" t="s">
        <v>675</v>
      </c>
      <c r="AA681" s="323">
        <v>45559.0</v>
      </c>
      <c r="AB681" s="18">
        <v>45574.0</v>
      </c>
      <c r="AC681" s="13" t="s">
        <v>59</v>
      </c>
      <c r="AD681" s="6"/>
      <c r="AE681" s="6"/>
      <c r="AF681" s="6"/>
      <c r="AG681" s="331"/>
      <c r="AH681" s="433"/>
      <c r="AI681" s="320"/>
    </row>
    <row r="682" ht="15.75" customHeight="1">
      <c r="A682" s="325">
        <v>955.0</v>
      </c>
      <c r="B682" s="12" t="s">
        <v>1143</v>
      </c>
      <c r="C682" s="27" t="s">
        <v>1221</v>
      </c>
      <c r="D682" s="27"/>
      <c r="E682" s="27"/>
      <c r="F682" s="316">
        <v>45588.0</v>
      </c>
      <c r="G682" s="442" t="s">
        <v>56</v>
      </c>
      <c r="H682" s="411" t="s">
        <v>44</v>
      </c>
      <c r="I682" s="411"/>
      <c r="J682" s="411"/>
      <c r="K682" s="411" t="s">
        <v>600</v>
      </c>
      <c r="L682" s="411" t="s">
        <v>58</v>
      </c>
      <c r="M682" s="315">
        <v>1.0</v>
      </c>
      <c r="N682" s="316"/>
      <c r="O682" s="316"/>
      <c r="P682" s="316"/>
      <c r="Q682" s="316"/>
      <c r="R682" s="316"/>
      <c r="S682" s="442" t="s">
        <v>56</v>
      </c>
      <c r="T682" s="229" t="s">
        <v>56</v>
      </c>
      <c r="U682" s="354" t="s">
        <v>2769</v>
      </c>
      <c r="V682" s="315">
        <v>2.0</v>
      </c>
      <c r="W682" s="442" t="s">
        <v>56</v>
      </c>
      <c r="X682" s="315">
        <v>1.0</v>
      </c>
      <c r="Y682" s="6" t="s">
        <v>641</v>
      </c>
      <c r="Z682" s="449" t="s">
        <v>1483</v>
      </c>
      <c r="AA682" s="323">
        <v>45560.0</v>
      </c>
      <c r="AB682" s="18">
        <v>45588.0</v>
      </c>
      <c r="AC682" s="13" t="s">
        <v>59</v>
      </c>
      <c r="AD682" s="6"/>
      <c r="AE682" s="6"/>
      <c r="AF682" s="6"/>
      <c r="AG682" s="331"/>
      <c r="AH682" s="433">
        <v>6576.33</v>
      </c>
    </row>
    <row r="683" ht="15.75" customHeight="1">
      <c r="A683" s="325">
        <v>956.0</v>
      </c>
      <c r="B683" s="473" t="s">
        <v>149</v>
      </c>
      <c r="C683" s="27" t="s">
        <v>2974</v>
      </c>
      <c r="D683" s="27"/>
      <c r="E683" s="27"/>
      <c r="F683" s="316">
        <v>45579.0</v>
      </c>
      <c r="G683" s="442" t="s">
        <v>56</v>
      </c>
      <c r="H683" s="411" t="s">
        <v>44</v>
      </c>
      <c r="I683" s="411"/>
      <c r="J683" s="411"/>
      <c r="K683" s="411" t="s">
        <v>600</v>
      </c>
      <c r="L683" s="462" t="s">
        <v>2983</v>
      </c>
      <c r="M683" s="315">
        <v>7.0</v>
      </c>
      <c r="N683" s="316"/>
      <c r="O683" s="316"/>
      <c r="P683" s="316"/>
      <c r="Q683" s="316"/>
      <c r="R683" s="316"/>
      <c r="S683" s="229" t="s">
        <v>86</v>
      </c>
      <c r="T683" s="229" t="s">
        <v>86</v>
      </c>
      <c r="U683" s="354">
        <v>0.0</v>
      </c>
      <c r="V683" s="315">
        <v>0.0</v>
      </c>
      <c r="W683" s="430" t="s">
        <v>86</v>
      </c>
      <c r="X683" s="315">
        <v>0.0</v>
      </c>
      <c r="Y683" s="6" t="s">
        <v>641</v>
      </c>
      <c r="Z683" s="449" t="s">
        <v>779</v>
      </c>
      <c r="AA683" s="323">
        <v>45560.0</v>
      </c>
      <c r="AB683" s="18">
        <v>45574.0</v>
      </c>
      <c r="AC683" s="13" t="s">
        <v>59</v>
      </c>
      <c r="AD683" s="6"/>
      <c r="AE683" s="6"/>
      <c r="AF683" s="6"/>
      <c r="AG683" s="331"/>
      <c r="AH683" s="433"/>
    </row>
    <row r="684" ht="15.75" customHeight="1">
      <c r="A684" s="325">
        <v>957.0</v>
      </c>
      <c r="B684" s="12" t="s">
        <v>1145</v>
      </c>
      <c r="C684" s="27" t="s">
        <v>1221</v>
      </c>
      <c r="D684" s="27"/>
      <c r="E684" s="27"/>
      <c r="F684" s="381">
        <v>45603.0</v>
      </c>
      <c r="G684" s="442" t="s">
        <v>56</v>
      </c>
      <c r="H684" s="411" t="s">
        <v>44</v>
      </c>
      <c r="I684" s="411"/>
      <c r="J684" s="411"/>
      <c r="K684" s="411" t="s">
        <v>600</v>
      </c>
      <c r="L684" s="411" t="s">
        <v>58</v>
      </c>
      <c r="M684" s="315">
        <v>16.0</v>
      </c>
      <c r="N684" s="316"/>
      <c r="O684" s="316"/>
      <c r="P684" s="316"/>
      <c r="Q684" s="316"/>
      <c r="R684" s="316"/>
      <c r="S684" s="442" t="s">
        <v>56</v>
      </c>
      <c r="T684" s="229" t="s">
        <v>56</v>
      </c>
      <c r="U684" s="354" t="s">
        <v>2767</v>
      </c>
      <c r="V684" s="315">
        <v>19.0</v>
      </c>
      <c r="W684" s="471" t="s">
        <v>56</v>
      </c>
      <c r="X684" s="315">
        <v>5.0</v>
      </c>
      <c r="Y684" s="6" t="s">
        <v>641</v>
      </c>
      <c r="Z684" s="441" t="s">
        <v>1488</v>
      </c>
      <c r="AA684" s="323">
        <v>45561.0</v>
      </c>
      <c r="AB684" s="18">
        <v>45596.0</v>
      </c>
      <c r="AC684" s="13" t="s">
        <v>59</v>
      </c>
      <c r="AD684" s="6"/>
      <c r="AE684" s="6"/>
      <c r="AF684" s="6"/>
      <c r="AG684" s="331"/>
      <c r="AH684" s="433">
        <v>13656.5</v>
      </c>
      <c r="AI684" s="320"/>
    </row>
    <row r="685" ht="15.75" customHeight="1">
      <c r="A685" s="325">
        <v>958.0</v>
      </c>
      <c r="B685" s="426" t="s">
        <v>1147</v>
      </c>
      <c r="C685" s="27" t="s">
        <v>2974</v>
      </c>
      <c r="D685" s="27"/>
      <c r="E685" s="27"/>
      <c r="F685" s="316">
        <v>45576.0</v>
      </c>
      <c r="G685" s="442" t="s">
        <v>56</v>
      </c>
      <c r="H685" s="411" t="s">
        <v>44</v>
      </c>
      <c r="I685" s="411"/>
      <c r="J685" s="411"/>
      <c r="K685" s="411" t="s">
        <v>600</v>
      </c>
      <c r="L685" s="411" t="s">
        <v>1180</v>
      </c>
      <c r="M685" s="315">
        <v>13.0</v>
      </c>
      <c r="N685" s="316"/>
      <c r="O685" s="316"/>
      <c r="P685" s="316"/>
      <c r="Q685" s="316"/>
      <c r="R685" s="316"/>
      <c r="S685" s="229" t="s">
        <v>86</v>
      </c>
      <c r="T685" s="229" t="s">
        <v>86</v>
      </c>
      <c r="U685" s="354">
        <v>0.0</v>
      </c>
      <c r="V685" s="315">
        <v>0.0</v>
      </c>
      <c r="W685" s="430" t="s">
        <v>86</v>
      </c>
      <c r="X685" s="315">
        <v>0.0</v>
      </c>
      <c r="Y685" s="6" t="s">
        <v>641</v>
      </c>
      <c r="Z685" s="449" t="s">
        <v>1491</v>
      </c>
      <c r="AA685" s="323">
        <v>45563.0</v>
      </c>
      <c r="AB685" s="18">
        <v>45581.0</v>
      </c>
      <c r="AC685" s="13" t="s">
        <v>59</v>
      </c>
      <c r="AD685" s="6"/>
      <c r="AE685" s="6"/>
      <c r="AF685" s="6"/>
      <c r="AG685" s="331"/>
      <c r="AH685" s="433"/>
    </row>
    <row r="686" ht="15.75" customHeight="1">
      <c r="A686" s="325">
        <v>959.0</v>
      </c>
      <c r="B686" s="12" t="s">
        <v>1148</v>
      </c>
      <c r="C686" s="27" t="s">
        <v>1221</v>
      </c>
      <c r="D686" s="27"/>
      <c r="E686" s="27"/>
      <c r="F686" s="316">
        <v>45643.0</v>
      </c>
      <c r="G686" s="445" t="s">
        <v>56</v>
      </c>
      <c r="H686" s="411" t="s">
        <v>600</v>
      </c>
      <c r="I686" s="411" t="s">
        <v>600</v>
      </c>
      <c r="J686" s="411"/>
      <c r="K686" s="411" t="s">
        <v>600</v>
      </c>
      <c r="L686" s="411" t="s">
        <v>600</v>
      </c>
      <c r="M686" s="315">
        <v>9.0</v>
      </c>
      <c r="N686" s="316"/>
      <c r="O686" s="316"/>
      <c r="P686" s="316"/>
      <c r="Q686" s="316"/>
      <c r="R686" s="316"/>
      <c r="S686" s="442" t="s">
        <v>56</v>
      </c>
      <c r="T686" s="229" t="s">
        <v>56</v>
      </c>
      <c r="U686" s="283" t="s">
        <v>2784</v>
      </c>
      <c r="V686" s="315">
        <v>13.0</v>
      </c>
      <c r="W686" s="430" t="s">
        <v>2783</v>
      </c>
      <c r="X686" s="315">
        <v>4.0</v>
      </c>
      <c r="Y686" s="6" t="s">
        <v>641</v>
      </c>
      <c r="Z686" s="449" t="s">
        <v>1493</v>
      </c>
      <c r="AA686" s="323">
        <v>45566.0</v>
      </c>
      <c r="AB686" s="18">
        <v>45609.0</v>
      </c>
      <c r="AC686" s="13" t="s">
        <v>59</v>
      </c>
      <c r="AD686" s="6"/>
      <c r="AE686" s="6"/>
      <c r="AF686" s="6"/>
      <c r="AG686" s="331"/>
      <c r="AH686" s="433">
        <v>21680.23</v>
      </c>
    </row>
    <row r="687" ht="15.75" customHeight="1">
      <c r="A687" s="325">
        <v>960.0</v>
      </c>
      <c r="B687" s="12" t="s">
        <v>1106</v>
      </c>
      <c r="C687" s="27" t="s">
        <v>1221</v>
      </c>
      <c r="D687" s="27"/>
      <c r="E687" s="27"/>
      <c r="F687" s="381">
        <v>45618.0</v>
      </c>
      <c r="G687" s="442" t="s">
        <v>57</v>
      </c>
      <c r="H687" s="411" t="s">
        <v>44</v>
      </c>
      <c r="I687" s="411" t="s">
        <v>600</v>
      </c>
      <c r="J687" s="411"/>
      <c r="K687" s="411" t="s">
        <v>600</v>
      </c>
      <c r="L687" s="411" t="s">
        <v>58</v>
      </c>
      <c r="M687" s="315">
        <v>4.0</v>
      </c>
      <c r="N687" s="316"/>
      <c r="O687" s="316"/>
      <c r="P687" s="316"/>
      <c r="Q687" s="316"/>
      <c r="R687" s="316"/>
      <c r="S687" s="442" t="s">
        <v>56</v>
      </c>
      <c r="T687" s="430" t="s">
        <v>57</v>
      </c>
      <c r="U687" s="283" t="s">
        <v>2789</v>
      </c>
      <c r="V687" s="315">
        <v>5.0</v>
      </c>
      <c r="W687" s="445" t="s">
        <v>56</v>
      </c>
      <c r="X687" s="315">
        <v>1.0</v>
      </c>
      <c r="Y687" s="6" t="s">
        <v>641</v>
      </c>
      <c r="Z687" s="441" t="s">
        <v>1430</v>
      </c>
      <c r="AA687" s="323">
        <v>45566.0</v>
      </c>
      <c r="AB687" s="18">
        <v>45596.0</v>
      </c>
      <c r="AC687" s="13" t="s">
        <v>59</v>
      </c>
      <c r="AD687" s="6"/>
      <c r="AE687" s="6"/>
      <c r="AF687" s="6"/>
      <c r="AG687" s="331"/>
      <c r="AH687" s="433"/>
    </row>
    <row r="688" ht="15.75" customHeight="1">
      <c r="A688" s="325">
        <v>961.0</v>
      </c>
      <c r="B688" s="12" t="s">
        <v>1150</v>
      </c>
      <c r="C688" s="27" t="s">
        <v>1221</v>
      </c>
      <c r="D688" s="460"/>
      <c r="E688" s="460"/>
      <c r="F688" s="386">
        <v>45608.0</v>
      </c>
      <c r="G688" s="442" t="s">
        <v>57</v>
      </c>
      <c r="H688" s="411" t="s">
        <v>44</v>
      </c>
      <c r="I688" s="411"/>
      <c r="J688" s="411"/>
      <c r="K688" s="411" t="s">
        <v>600</v>
      </c>
      <c r="L688" s="411" t="s">
        <v>58</v>
      </c>
      <c r="M688" s="315">
        <v>14.0</v>
      </c>
      <c r="N688" s="386"/>
      <c r="O688" s="386"/>
      <c r="P688" s="386"/>
      <c r="Q688" s="386"/>
      <c r="R688" s="386"/>
      <c r="S688" s="442" t="s">
        <v>56</v>
      </c>
      <c r="T688" s="229" t="s">
        <v>56</v>
      </c>
      <c r="U688" s="283" t="s">
        <v>2767</v>
      </c>
      <c r="V688" s="474">
        <v>14.0</v>
      </c>
      <c r="W688" s="475" t="s">
        <v>66</v>
      </c>
      <c r="X688" s="315">
        <v>0.0</v>
      </c>
      <c r="Y688" s="6" t="s">
        <v>641</v>
      </c>
      <c r="Z688" s="449" t="s">
        <v>1501</v>
      </c>
      <c r="AA688" s="323">
        <v>45566.0</v>
      </c>
      <c r="AB688" s="18">
        <v>45608.0</v>
      </c>
      <c r="AC688" s="13" t="s">
        <v>59</v>
      </c>
      <c r="AD688" s="6"/>
      <c r="AE688" s="6"/>
      <c r="AF688" s="6"/>
      <c r="AG688" s="331"/>
      <c r="AH688" s="433">
        <v>13979.43</v>
      </c>
    </row>
    <row r="689" ht="15.75" customHeight="1">
      <c r="A689" s="325">
        <v>962.0</v>
      </c>
      <c r="B689" s="458" t="s">
        <v>1152</v>
      </c>
      <c r="C689" s="27" t="s">
        <v>1321</v>
      </c>
      <c r="D689" s="27"/>
      <c r="E689" s="27"/>
      <c r="F689" s="316">
        <v>45601.0</v>
      </c>
      <c r="G689" s="430" t="s">
        <v>78</v>
      </c>
      <c r="H689" s="229" t="s">
        <v>78</v>
      </c>
      <c r="I689" s="229"/>
      <c r="J689" s="229"/>
      <c r="K689" s="229" t="s">
        <v>86</v>
      </c>
      <c r="L689" s="229" t="s">
        <v>86</v>
      </c>
      <c r="M689" s="315">
        <v>0.0</v>
      </c>
      <c r="N689" s="316"/>
      <c r="O689" s="316"/>
      <c r="P689" s="316"/>
      <c r="Q689" s="316"/>
      <c r="R689" s="316"/>
      <c r="S689" s="229" t="s">
        <v>86</v>
      </c>
      <c r="T689" s="229" t="s">
        <v>86</v>
      </c>
      <c r="U689" s="283">
        <v>0.0</v>
      </c>
      <c r="V689" s="315">
        <v>0.0</v>
      </c>
      <c r="W689" s="442" t="s">
        <v>56</v>
      </c>
      <c r="X689" s="315">
        <v>2.0</v>
      </c>
      <c r="Y689" s="6" t="s">
        <v>641</v>
      </c>
      <c r="Z689" s="432"/>
      <c r="AA689" s="323">
        <v>45566.0</v>
      </c>
      <c r="AB689" s="18">
        <v>45601.0</v>
      </c>
      <c r="AC689" s="13" t="s">
        <v>59</v>
      </c>
      <c r="AD689" s="6"/>
      <c r="AE689" s="6"/>
      <c r="AF689" s="6"/>
      <c r="AG689" s="331"/>
      <c r="AH689" s="433">
        <v>648.3</v>
      </c>
    </row>
    <row r="690" ht="15.75" customHeight="1">
      <c r="A690" s="325">
        <v>963.0</v>
      </c>
      <c r="B690" s="12" t="s">
        <v>751</v>
      </c>
      <c r="C690" s="27" t="s">
        <v>1221</v>
      </c>
      <c r="D690" s="27"/>
      <c r="E690" s="27"/>
      <c r="F690" s="316">
        <v>45580.0</v>
      </c>
      <c r="G690" s="442" t="s">
        <v>56</v>
      </c>
      <c r="H690" s="411" t="s">
        <v>44</v>
      </c>
      <c r="I690" s="411"/>
      <c r="J690" s="411"/>
      <c r="K690" s="411" t="s">
        <v>600</v>
      </c>
      <c r="L690" s="411" t="s">
        <v>600</v>
      </c>
      <c r="M690" s="315">
        <v>12.0</v>
      </c>
      <c r="N690" s="316"/>
      <c r="O690" s="316"/>
      <c r="P690" s="316"/>
      <c r="Q690" s="316"/>
      <c r="R690" s="316"/>
      <c r="S690" s="442" t="s">
        <v>56</v>
      </c>
      <c r="T690" s="229" t="s">
        <v>56</v>
      </c>
      <c r="U690" s="283" t="s">
        <v>2978</v>
      </c>
      <c r="V690" s="315">
        <v>5.0</v>
      </c>
      <c r="W690" s="430" t="s">
        <v>56</v>
      </c>
      <c r="X690" s="315">
        <v>4.0</v>
      </c>
      <c r="Y690" s="6" t="s">
        <v>641</v>
      </c>
      <c r="Z690" s="449" t="s">
        <v>891</v>
      </c>
      <c r="AA690" s="323">
        <v>45567.0</v>
      </c>
      <c r="AB690" s="18">
        <v>45579.0</v>
      </c>
      <c r="AC690" s="13" t="s">
        <v>59</v>
      </c>
      <c r="AD690" s="6"/>
      <c r="AE690" s="6"/>
      <c r="AF690" s="6"/>
      <c r="AG690" s="331"/>
      <c r="AH690" s="433"/>
    </row>
    <row r="691" ht="15.75" customHeight="1">
      <c r="A691" s="325">
        <v>964.0</v>
      </c>
      <c r="B691" s="12" t="s">
        <v>857</v>
      </c>
      <c r="C691" s="27" t="s">
        <v>1221</v>
      </c>
      <c r="D691" s="27"/>
      <c r="E691" s="27"/>
      <c r="F691" s="316">
        <v>45595.0</v>
      </c>
      <c r="G691" s="442" t="s">
        <v>1155</v>
      </c>
      <c r="H691" s="410" t="s">
        <v>44</v>
      </c>
      <c r="I691" s="410"/>
      <c r="J691" s="410"/>
      <c r="K691" s="411" t="s">
        <v>600</v>
      </c>
      <c r="L691" s="411" t="s">
        <v>58</v>
      </c>
      <c r="M691" s="315">
        <v>2.0</v>
      </c>
      <c r="N691" s="316"/>
      <c r="O691" s="316"/>
      <c r="P691" s="316"/>
      <c r="Q691" s="316"/>
      <c r="R691" s="316"/>
      <c r="S691" s="442" t="s">
        <v>56</v>
      </c>
      <c r="T691" s="229" t="s">
        <v>56</v>
      </c>
      <c r="U691" s="283" t="s">
        <v>2784</v>
      </c>
      <c r="V691" s="315">
        <v>3.0</v>
      </c>
      <c r="W691" s="471" t="s">
        <v>56</v>
      </c>
      <c r="X691" s="315">
        <v>2.0</v>
      </c>
      <c r="Y691" s="6" t="s">
        <v>641</v>
      </c>
      <c r="Z691" s="449" t="s">
        <v>1119</v>
      </c>
      <c r="AA691" s="323">
        <v>45568.0</v>
      </c>
      <c r="AB691" s="18">
        <v>45568.0</v>
      </c>
      <c r="AC691" s="13" t="s">
        <v>79</v>
      </c>
      <c r="AD691" s="6"/>
      <c r="AE691" s="6"/>
      <c r="AF691" s="6"/>
      <c r="AG691" s="331"/>
      <c r="AH691" s="433"/>
      <c r="AI691" s="320"/>
    </row>
    <row r="692" ht="15.75" customHeight="1">
      <c r="A692" s="325">
        <v>965.0</v>
      </c>
      <c r="B692" s="12" t="s">
        <v>1156</v>
      </c>
      <c r="C692" s="27" t="s">
        <v>1221</v>
      </c>
      <c r="D692" s="27"/>
      <c r="E692" s="27"/>
      <c r="F692" s="316">
        <v>45607.0</v>
      </c>
      <c r="G692" s="442" t="s">
        <v>56</v>
      </c>
      <c r="H692" s="411" t="s">
        <v>44</v>
      </c>
      <c r="I692" s="411"/>
      <c r="J692" s="411"/>
      <c r="K692" s="411" t="s">
        <v>600</v>
      </c>
      <c r="L692" s="411" t="s">
        <v>58</v>
      </c>
      <c r="M692" s="315">
        <v>4.0</v>
      </c>
      <c r="N692" s="316"/>
      <c r="O692" s="316"/>
      <c r="P692" s="316"/>
      <c r="Q692" s="316"/>
      <c r="R692" s="316"/>
      <c r="S692" s="442" t="s">
        <v>56</v>
      </c>
      <c r="T692" s="229" t="s">
        <v>56</v>
      </c>
      <c r="U692" s="283" t="s">
        <v>2929</v>
      </c>
      <c r="V692" s="315">
        <v>5.0</v>
      </c>
      <c r="W692" s="442" t="s">
        <v>56</v>
      </c>
      <c r="X692" s="315">
        <v>1.0</v>
      </c>
      <c r="Y692" s="6" t="s">
        <v>641</v>
      </c>
      <c r="Z692" s="449" t="s">
        <v>1517</v>
      </c>
      <c r="AA692" s="323">
        <v>45569.0</v>
      </c>
      <c r="AB692" s="18">
        <v>45602.0</v>
      </c>
      <c r="AC692" s="13" t="s">
        <v>59</v>
      </c>
      <c r="AD692" s="6"/>
      <c r="AE692" s="6"/>
      <c r="AF692" s="6"/>
      <c r="AG692" s="331"/>
      <c r="AH692" s="433">
        <v>17338.11</v>
      </c>
      <c r="AI692" s="320"/>
    </row>
    <row r="693" ht="15.75" customHeight="1">
      <c r="A693" s="325">
        <v>966.0</v>
      </c>
      <c r="B693" s="12" t="s">
        <v>1159</v>
      </c>
      <c r="C693" s="27" t="s">
        <v>1221</v>
      </c>
      <c r="D693" s="27"/>
      <c r="E693" s="27"/>
      <c r="F693" s="316">
        <v>45603.0</v>
      </c>
      <c r="G693" s="442" t="s">
        <v>56</v>
      </c>
      <c r="H693" s="411" t="s">
        <v>44</v>
      </c>
      <c r="I693" s="411"/>
      <c r="J693" s="411"/>
      <c r="K693" s="411" t="s">
        <v>600</v>
      </c>
      <c r="L693" s="462" t="s">
        <v>1160</v>
      </c>
      <c r="M693" s="315">
        <v>6.0</v>
      </c>
      <c r="N693" s="316"/>
      <c r="O693" s="316"/>
      <c r="P693" s="316"/>
      <c r="Q693" s="316"/>
      <c r="R693" s="316"/>
      <c r="S693" s="442" t="s">
        <v>56</v>
      </c>
      <c r="T693" s="229" t="s">
        <v>56</v>
      </c>
      <c r="U693" s="283" t="s">
        <v>2769</v>
      </c>
      <c r="V693" s="474">
        <v>9.0</v>
      </c>
      <c r="W693" s="442" t="s">
        <v>56</v>
      </c>
      <c r="X693" s="315">
        <v>4.0</v>
      </c>
      <c r="Y693" s="6" t="s">
        <v>641</v>
      </c>
      <c r="Z693" s="449" t="s">
        <v>1476</v>
      </c>
      <c r="AA693" s="323">
        <v>45569.0</v>
      </c>
      <c r="AB693" s="18">
        <v>45595.0</v>
      </c>
      <c r="AC693" s="13" t="s">
        <v>59</v>
      </c>
      <c r="AD693" s="6"/>
      <c r="AE693" s="6"/>
      <c r="AF693" s="6"/>
      <c r="AG693" s="331"/>
      <c r="AH693" s="433"/>
    </row>
    <row r="694" ht="15.75" customHeight="1">
      <c r="A694" s="325">
        <v>967.0</v>
      </c>
      <c r="B694" s="458" t="s">
        <v>959</v>
      </c>
      <c r="C694" s="27" t="s">
        <v>1321</v>
      </c>
      <c r="D694" s="27"/>
      <c r="E694" s="27"/>
      <c r="F694" s="316">
        <v>45581.0</v>
      </c>
      <c r="G694" s="430" t="s">
        <v>78</v>
      </c>
      <c r="H694" s="229" t="s">
        <v>86</v>
      </c>
      <c r="I694" s="229"/>
      <c r="J694" s="229"/>
      <c r="K694" s="430" t="s">
        <v>78</v>
      </c>
      <c r="L694" s="229" t="s">
        <v>78</v>
      </c>
      <c r="M694" s="315">
        <v>0.0</v>
      </c>
      <c r="N694" s="316"/>
      <c r="O694" s="316"/>
      <c r="P694" s="316"/>
      <c r="Q694" s="316"/>
      <c r="R694" s="316"/>
      <c r="S694" s="442" t="s">
        <v>56</v>
      </c>
      <c r="T694" s="229" t="s">
        <v>56</v>
      </c>
      <c r="U694" s="283" t="s">
        <v>2769</v>
      </c>
      <c r="V694" s="315">
        <v>1.0</v>
      </c>
      <c r="W694" s="430" t="s">
        <v>86</v>
      </c>
      <c r="X694" s="315">
        <v>0.0</v>
      </c>
      <c r="Y694" s="6" t="s">
        <v>641</v>
      </c>
      <c r="Z694" s="449" t="s">
        <v>1287</v>
      </c>
      <c r="AA694" s="323">
        <v>45572.0</v>
      </c>
      <c r="AB694" s="18">
        <v>45580.0</v>
      </c>
      <c r="AC694" s="13" t="s">
        <v>59</v>
      </c>
      <c r="AD694" s="6"/>
      <c r="AE694" s="6"/>
      <c r="AF694" s="6"/>
      <c r="AG694" s="331"/>
      <c r="AH694" s="433"/>
    </row>
    <row r="695" ht="15.75" customHeight="1">
      <c r="A695" s="325">
        <v>968.0</v>
      </c>
      <c r="B695" s="12" t="s">
        <v>484</v>
      </c>
      <c r="C695" s="27" t="s">
        <v>1314</v>
      </c>
      <c r="D695" s="27"/>
      <c r="E695" s="27"/>
      <c r="F695" s="316">
        <v>45575.0</v>
      </c>
      <c r="G695" s="442" t="s">
        <v>56</v>
      </c>
      <c r="H695" s="411" t="s">
        <v>44</v>
      </c>
      <c r="I695" s="411"/>
      <c r="J695" s="411"/>
      <c r="K695" s="411" t="s">
        <v>600</v>
      </c>
      <c r="L695" s="411" t="s">
        <v>600</v>
      </c>
      <c r="M695" s="315">
        <v>2.0</v>
      </c>
      <c r="N695" s="316"/>
      <c r="O695" s="316"/>
      <c r="P695" s="316"/>
      <c r="Q695" s="316"/>
      <c r="R695" s="316"/>
      <c r="S695" s="229" t="s">
        <v>56</v>
      </c>
      <c r="T695" s="229" t="s">
        <v>56</v>
      </c>
      <c r="U695" s="283" t="s">
        <v>2789</v>
      </c>
      <c r="V695" s="315">
        <v>3.0</v>
      </c>
      <c r="W695" s="411" t="s">
        <v>600</v>
      </c>
      <c r="X695" s="315">
        <v>1.0</v>
      </c>
      <c r="Y695" s="6" t="s">
        <v>641</v>
      </c>
      <c r="Z695" s="449" t="s">
        <v>673</v>
      </c>
      <c r="AA695" s="323">
        <v>45572.0</v>
      </c>
      <c r="AB695" s="18">
        <v>45574.0</v>
      </c>
      <c r="AC695" s="13" t="s">
        <v>59</v>
      </c>
      <c r="AD695" s="6"/>
      <c r="AE695" s="6"/>
      <c r="AF695" s="6"/>
      <c r="AG695" s="331"/>
      <c r="AH695" s="433"/>
    </row>
    <row r="696" ht="15.75" customHeight="1">
      <c r="A696" s="325">
        <v>969.0</v>
      </c>
      <c r="B696" s="426" t="s">
        <v>793</v>
      </c>
      <c r="C696" s="27" t="s">
        <v>2974</v>
      </c>
      <c r="D696" s="27"/>
      <c r="E696" s="27"/>
      <c r="F696" s="316">
        <v>45594.0</v>
      </c>
      <c r="G696" s="430" t="s">
        <v>699</v>
      </c>
      <c r="H696" s="411" t="s">
        <v>44</v>
      </c>
      <c r="I696" s="411"/>
      <c r="J696" s="411"/>
      <c r="K696" s="411" t="s">
        <v>600</v>
      </c>
      <c r="L696" s="411" t="s">
        <v>1180</v>
      </c>
      <c r="M696" s="315">
        <v>26.0</v>
      </c>
      <c r="N696" s="316"/>
      <c r="O696" s="316"/>
      <c r="P696" s="316"/>
      <c r="Q696" s="316"/>
      <c r="R696" s="316"/>
      <c r="S696" s="229" t="s">
        <v>86</v>
      </c>
      <c r="T696" s="229" t="s">
        <v>86</v>
      </c>
      <c r="U696" s="283">
        <v>0.0</v>
      </c>
      <c r="V696" s="315">
        <v>0.0</v>
      </c>
      <c r="W696" s="471" t="s">
        <v>86</v>
      </c>
      <c r="X696" s="315">
        <v>0.0</v>
      </c>
      <c r="Y696" s="6" t="s">
        <v>641</v>
      </c>
      <c r="Z696" s="449" t="s">
        <v>948</v>
      </c>
      <c r="AA696" s="323">
        <v>45572.0</v>
      </c>
      <c r="AB696" s="18">
        <v>45593.0</v>
      </c>
      <c r="AC696" s="13" t="s">
        <v>59</v>
      </c>
      <c r="AD696" s="6"/>
      <c r="AE696" s="6"/>
      <c r="AF696" s="6"/>
      <c r="AG696" s="331"/>
      <c r="AH696" s="450"/>
      <c r="AI696" s="320"/>
    </row>
    <row r="697" ht="15.75" customHeight="1">
      <c r="A697" s="325">
        <v>970.0</v>
      </c>
      <c r="B697" s="473" t="s">
        <v>811</v>
      </c>
      <c r="C697" s="27" t="s">
        <v>2974</v>
      </c>
      <c r="D697" s="27"/>
      <c r="E697" s="27"/>
      <c r="F697" s="316">
        <v>45593.0</v>
      </c>
      <c r="G697" s="430" t="s">
        <v>56</v>
      </c>
      <c r="H697" s="411" t="s">
        <v>44</v>
      </c>
      <c r="I697" s="411"/>
      <c r="J697" s="411"/>
      <c r="K697" s="411" t="s">
        <v>600</v>
      </c>
      <c r="L697" s="464" t="s">
        <v>1180</v>
      </c>
      <c r="M697" s="315">
        <v>3.0</v>
      </c>
      <c r="N697" s="316"/>
      <c r="O697" s="316"/>
      <c r="P697" s="316"/>
      <c r="Q697" s="316"/>
      <c r="R697" s="316"/>
      <c r="S697" s="229" t="s">
        <v>86</v>
      </c>
      <c r="T697" s="229" t="s">
        <v>86</v>
      </c>
      <c r="U697" s="283">
        <v>0.0</v>
      </c>
      <c r="V697" s="315">
        <v>0.0</v>
      </c>
      <c r="W697" s="430" t="s">
        <v>86</v>
      </c>
      <c r="X697" s="315">
        <v>0.0</v>
      </c>
      <c r="Y697" s="6" t="s">
        <v>641</v>
      </c>
      <c r="Z697" s="449" t="s">
        <v>989</v>
      </c>
      <c r="AA697" s="323">
        <v>45572.0</v>
      </c>
      <c r="AB697" s="18">
        <v>45597.0</v>
      </c>
      <c r="AC697" s="13" t="s">
        <v>59</v>
      </c>
      <c r="AD697" s="6"/>
      <c r="AE697" s="6"/>
      <c r="AF697" s="6"/>
      <c r="AG697" s="331"/>
      <c r="AH697" s="450"/>
      <c r="AI697" s="320"/>
    </row>
    <row r="698" ht="15.75" customHeight="1">
      <c r="A698" s="311">
        <v>971.0</v>
      </c>
      <c r="B698" s="12" t="s">
        <v>287</v>
      </c>
      <c r="C698" s="27" t="s">
        <v>1321</v>
      </c>
      <c r="D698" s="27"/>
      <c r="E698" s="27"/>
      <c r="F698" s="316">
        <v>45579.0</v>
      </c>
      <c r="G698" s="430" t="s">
        <v>78</v>
      </c>
      <c r="H698" s="229" t="s">
        <v>86</v>
      </c>
      <c r="I698" s="229"/>
      <c r="J698" s="229"/>
      <c r="K698" s="430" t="s">
        <v>78</v>
      </c>
      <c r="L698" s="229" t="s">
        <v>78</v>
      </c>
      <c r="M698" s="315">
        <v>0.0</v>
      </c>
      <c r="N698" s="316"/>
      <c r="O698" s="316"/>
      <c r="P698" s="316"/>
      <c r="Q698" s="316"/>
      <c r="R698" s="316"/>
      <c r="S698" s="229" t="s">
        <v>86</v>
      </c>
      <c r="T698" s="229" t="s">
        <v>86</v>
      </c>
      <c r="U698" s="283">
        <v>0.0</v>
      </c>
      <c r="V698" s="315">
        <v>0.0</v>
      </c>
      <c r="W698" s="430" t="s">
        <v>28</v>
      </c>
      <c r="X698" s="315">
        <v>1.0</v>
      </c>
      <c r="Y698" s="6" t="s">
        <v>641</v>
      </c>
      <c r="Z698" s="449" t="s">
        <v>1238</v>
      </c>
      <c r="AA698" s="323">
        <v>45572.0</v>
      </c>
      <c r="AB698" s="18">
        <v>45575.0</v>
      </c>
      <c r="AC698" s="13" t="s">
        <v>79</v>
      </c>
      <c r="AD698" s="6"/>
      <c r="AE698" s="6"/>
      <c r="AF698" s="6"/>
      <c r="AG698" s="331"/>
      <c r="AH698" s="450"/>
      <c r="AI698" s="320"/>
    </row>
    <row r="699" ht="15.75" customHeight="1">
      <c r="A699" s="311">
        <v>972.0</v>
      </c>
      <c r="B699" s="12" t="s">
        <v>1125</v>
      </c>
      <c r="C699" s="27" t="s">
        <v>1321</v>
      </c>
      <c r="D699" s="27"/>
      <c r="E699" s="27"/>
      <c r="F699" s="316">
        <v>45574.0</v>
      </c>
      <c r="G699" s="442" t="s">
        <v>56</v>
      </c>
      <c r="H699" s="411" t="s">
        <v>44</v>
      </c>
      <c r="I699" s="411"/>
      <c r="J699" s="411"/>
      <c r="K699" s="411" t="s">
        <v>600</v>
      </c>
      <c r="L699" s="464" t="s">
        <v>1180</v>
      </c>
      <c r="M699" s="315">
        <v>78.0</v>
      </c>
      <c r="N699" s="316"/>
      <c r="O699" s="316"/>
      <c r="P699" s="316"/>
      <c r="Q699" s="316"/>
      <c r="R699" s="316"/>
      <c r="S699" s="229" t="s">
        <v>78</v>
      </c>
      <c r="T699" s="229" t="s">
        <v>56</v>
      </c>
      <c r="U699" s="283" t="s">
        <v>2982</v>
      </c>
      <c r="V699" s="315">
        <v>45.0</v>
      </c>
      <c r="W699" s="430" t="s">
        <v>66</v>
      </c>
      <c r="X699" s="315">
        <v>0.0</v>
      </c>
      <c r="Y699" s="6" t="s">
        <v>641</v>
      </c>
      <c r="Z699" s="449" t="s">
        <v>1455</v>
      </c>
      <c r="AA699" s="323">
        <v>45568.0</v>
      </c>
      <c r="AB699" s="18">
        <v>45574.0</v>
      </c>
      <c r="AC699" s="13" t="s">
        <v>59</v>
      </c>
      <c r="AD699" s="6"/>
      <c r="AE699" s="6"/>
      <c r="AF699" s="6"/>
      <c r="AG699" s="331"/>
      <c r="AH699" s="433"/>
      <c r="AI699" s="320"/>
    </row>
    <row r="700" ht="15.75" customHeight="1">
      <c r="A700" s="325">
        <v>973.0</v>
      </c>
      <c r="B700" s="12" t="s">
        <v>748</v>
      </c>
      <c r="C700" s="27" t="s">
        <v>1221</v>
      </c>
      <c r="D700" s="27"/>
      <c r="E700" s="27"/>
      <c r="F700" s="316">
        <v>45615.0</v>
      </c>
      <c r="G700" s="442" t="s">
        <v>57</v>
      </c>
      <c r="H700" s="411" t="s">
        <v>44</v>
      </c>
      <c r="I700" s="411"/>
      <c r="J700" s="411"/>
      <c r="K700" s="411" t="s">
        <v>600</v>
      </c>
      <c r="L700" s="411" t="s">
        <v>58</v>
      </c>
      <c r="M700" s="315">
        <v>6.0</v>
      </c>
      <c r="N700" s="316"/>
      <c r="O700" s="316"/>
      <c r="P700" s="316"/>
      <c r="Q700" s="316"/>
      <c r="R700" s="316"/>
      <c r="S700" s="442" t="s">
        <v>56</v>
      </c>
      <c r="T700" s="229" t="s">
        <v>56</v>
      </c>
      <c r="U700" s="283" t="s">
        <v>2767</v>
      </c>
      <c r="V700" s="315">
        <v>5.0</v>
      </c>
      <c r="W700" s="442" t="s">
        <v>56</v>
      </c>
      <c r="X700" s="315">
        <v>2.0</v>
      </c>
      <c r="Y700" s="6" t="s">
        <v>641</v>
      </c>
      <c r="Z700" s="449" t="s">
        <v>887</v>
      </c>
      <c r="AA700" s="323">
        <v>45574.0</v>
      </c>
      <c r="AB700" s="18">
        <v>45609.0</v>
      </c>
      <c r="AC700" s="13" t="s">
        <v>32</v>
      </c>
      <c r="AD700" s="6"/>
      <c r="AE700" s="6"/>
      <c r="AF700" s="6"/>
      <c r="AG700" s="331"/>
      <c r="AH700" s="450">
        <v>11715.0</v>
      </c>
      <c r="AI700" s="320"/>
    </row>
    <row r="701" ht="15.75" customHeight="1">
      <c r="A701" s="325">
        <v>974.0</v>
      </c>
      <c r="B701" s="12" t="s">
        <v>1165</v>
      </c>
      <c r="C701" s="27" t="s">
        <v>1221</v>
      </c>
      <c r="D701" s="27"/>
      <c r="E701" s="27"/>
      <c r="F701" s="316">
        <v>45617.0</v>
      </c>
      <c r="G701" s="442" t="s">
        <v>56</v>
      </c>
      <c r="H701" s="411" t="s">
        <v>600</v>
      </c>
      <c r="I701" s="411"/>
      <c r="J701" s="411"/>
      <c r="K701" s="411" t="s">
        <v>600</v>
      </c>
      <c r="L701" s="411" t="s">
        <v>58</v>
      </c>
      <c r="M701" s="315">
        <v>6.0</v>
      </c>
      <c r="N701" s="316"/>
      <c r="O701" s="316"/>
      <c r="P701" s="316"/>
      <c r="Q701" s="316"/>
      <c r="R701" s="316"/>
      <c r="S701" s="442" t="s">
        <v>56</v>
      </c>
      <c r="T701" s="430" t="s">
        <v>56</v>
      </c>
      <c r="U701" s="283" t="s">
        <v>2767</v>
      </c>
      <c r="V701" s="425">
        <v>11.0</v>
      </c>
      <c r="W701" s="442" t="s">
        <v>56</v>
      </c>
      <c r="X701" s="315">
        <v>7.0</v>
      </c>
      <c r="Y701" s="6" t="s">
        <v>641</v>
      </c>
      <c r="Z701" s="449" t="s">
        <v>1541</v>
      </c>
      <c r="AA701" s="323">
        <v>45574.0</v>
      </c>
      <c r="AB701" s="18">
        <v>45617.0</v>
      </c>
      <c r="AC701" s="13" t="s">
        <v>79</v>
      </c>
      <c r="AD701" s="6"/>
      <c r="AE701" s="6"/>
      <c r="AF701" s="6"/>
      <c r="AG701" s="331"/>
      <c r="AH701" s="450">
        <f t="shared" ref="AH701:AH702" si="4">69760.63/2</f>
        <v>34880.315</v>
      </c>
    </row>
    <row r="702" ht="15.75" customHeight="1">
      <c r="A702" s="325">
        <v>975.0</v>
      </c>
      <c r="B702" s="12" t="s">
        <v>1165</v>
      </c>
      <c r="C702" s="27" t="s">
        <v>1221</v>
      </c>
      <c r="D702" s="27"/>
      <c r="E702" s="27"/>
      <c r="F702" s="316">
        <v>45644.0</v>
      </c>
      <c r="G702" s="442" t="s">
        <v>56</v>
      </c>
      <c r="H702" s="411" t="s">
        <v>600</v>
      </c>
      <c r="I702" s="411" t="s">
        <v>600</v>
      </c>
      <c r="J702" s="411"/>
      <c r="K702" s="411" t="s">
        <v>600</v>
      </c>
      <c r="L702" s="411" t="s">
        <v>600</v>
      </c>
      <c r="M702" s="315">
        <v>16.0</v>
      </c>
      <c r="N702" s="316"/>
      <c r="O702" s="316"/>
      <c r="P702" s="316"/>
      <c r="Q702" s="316"/>
      <c r="R702" s="316"/>
      <c r="S702" s="442" t="s">
        <v>56</v>
      </c>
      <c r="T702" s="430" t="s">
        <v>56</v>
      </c>
      <c r="U702" s="283" t="s">
        <v>2767</v>
      </c>
      <c r="V702" s="315">
        <v>18.0</v>
      </c>
      <c r="W702" s="430" t="s">
        <v>2783</v>
      </c>
      <c r="X702" s="315">
        <v>3.0</v>
      </c>
      <c r="Y702" s="6" t="s">
        <v>641</v>
      </c>
      <c r="Z702" s="449" t="s">
        <v>1541</v>
      </c>
      <c r="AA702" s="323">
        <v>45574.0</v>
      </c>
      <c r="AB702" s="18">
        <v>45644.0</v>
      </c>
      <c r="AC702" s="13" t="s">
        <v>79</v>
      </c>
      <c r="AD702" s="6"/>
      <c r="AE702" s="6"/>
      <c r="AF702" s="6"/>
      <c r="AG702" s="331"/>
      <c r="AH702" s="433">
        <f t="shared" si="4"/>
        <v>34880.315</v>
      </c>
      <c r="AI702" s="320"/>
    </row>
    <row r="703" ht="15.75" customHeight="1">
      <c r="A703" s="325">
        <v>976.0</v>
      </c>
      <c r="B703" s="12" t="s">
        <v>1168</v>
      </c>
      <c r="C703" s="27" t="s">
        <v>1314</v>
      </c>
      <c r="D703" s="27"/>
      <c r="E703" s="27"/>
      <c r="F703" s="381">
        <v>45596.0</v>
      </c>
      <c r="G703" s="442" t="s">
        <v>56</v>
      </c>
      <c r="H703" s="442" t="s">
        <v>2984</v>
      </c>
      <c r="I703" s="442"/>
      <c r="J703" s="442"/>
      <c r="K703" s="411" t="s">
        <v>600</v>
      </c>
      <c r="L703" s="411" t="s">
        <v>58</v>
      </c>
      <c r="M703" s="315">
        <v>51.0</v>
      </c>
      <c r="N703" s="316"/>
      <c r="O703" s="316"/>
      <c r="P703" s="316"/>
      <c r="Q703" s="316"/>
      <c r="R703" s="316"/>
      <c r="S703" s="442" t="s">
        <v>56</v>
      </c>
      <c r="T703" s="229" t="s">
        <v>56</v>
      </c>
      <c r="U703" s="283" t="s">
        <v>2985</v>
      </c>
      <c r="V703" s="315">
        <v>5.0</v>
      </c>
      <c r="W703" s="430" t="s">
        <v>86</v>
      </c>
      <c r="X703" s="315">
        <v>0.0</v>
      </c>
      <c r="Y703" s="6" t="s">
        <v>641</v>
      </c>
      <c r="Z703" s="441" t="s">
        <v>2503</v>
      </c>
      <c r="AA703" s="323">
        <v>45576.0</v>
      </c>
      <c r="AB703" s="18">
        <v>45596.0</v>
      </c>
      <c r="AC703" s="13" t="s">
        <v>79</v>
      </c>
      <c r="AD703" s="6"/>
      <c r="AE703" s="6"/>
      <c r="AF703" s="6"/>
      <c r="AG703" s="331"/>
      <c r="AH703" s="433"/>
      <c r="AI703" s="320"/>
    </row>
    <row r="704" ht="15.75" customHeight="1">
      <c r="A704" s="325">
        <v>977.0</v>
      </c>
      <c r="B704" s="12" t="s">
        <v>1092</v>
      </c>
      <c r="C704" s="27" t="s">
        <v>1221</v>
      </c>
      <c r="D704" s="27"/>
      <c r="E704" s="27"/>
      <c r="F704" s="316">
        <v>45589.0</v>
      </c>
      <c r="G704" s="442" t="s">
        <v>56</v>
      </c>
      <c r="H704" s="411" t="s">
        <v>44</v>
      </c>
      <c r="I704" s="411"/>
      <c r="J704" s="411"/>
      <c r="K704" s="411" t="s">
        <v>600</v>
      </c>
      <c r="L704" s="229" t="s">
        <v>86</v>
      </c>
      <c r="M704" s="315">
        <v>6.0</v>
      </c>
      <c r="N704" s="316"/>
      <c r="O704" s="316"/>
      <c r="P704" s="316"/>
      <c r="Q704" s="316"/>
      <c r="R704" s="316"/>
      <c r="S704" s="229" t="s">
        <v>86</v>
      </c>
      <c r="T704" s="229" t="s">
        <v>86</v>
      </c>
      <c r="U704" s="283">
        <v>0.0</v>
      </c>
      <c r="V704" s="315">
        <v>0.0</v>
      </c>
      <c r="W704" s="430" t="s">
        <v>86</v>
      </c>
      <c r="X704" s="315">
        <v>0.0</v>
      </c>
      <c r="Y704" s="6" t="s">
        <v>641</v>
      </c>
      <c r="Z704" s="449" t="s">
        <v>1415</v>
      </c>
      <c r="AA704" s="323">
        <v>45577.0</v>
      </c>
      <c r="AB704" s="18">
        <v>45584.0</v>
      </c>
      <c r="AC704" s="13" t="s">
        <v>59</v>
      </c>
      <c r="AD704" s="6"/>
      <c r="AE704" s="6"/>
      <c r="AF704" s="6"/>
      <c r="AG704" s="331"/>
      <c r="AH704" s="433"/>
      <c r="AI704" s="320"/>
    </row>
    <row r="705" ht="15.75" customHeight="1">
      <c r="A705" s="325">
        <v>978.0</v>
      </c>
      <c r="B705" s="12" t="s">
        <v>1171</v>
      </c>
      <c r="C705" s="27" t="s">
        <v>1221</v>
      </c>
      <c r="D705" s="27"/>
      <c r="E705" s="27"/>
      <c r="F705" s="316">
        <v>45631.0</v>
      </c>
      <c r="G705" s="442" t="s">
        <v>56</v>
      </c>
      <c r="H705" s="411" t="s">
        <v>600</v>
      </c>
      <c r="I705" s="411" t="s">
        <v>600</v>
      </c>
      <c r="J705" s="411"/>
      <c r="K705" s="411" t="s">
        <v>600</v>
      </c>
      <c r="L705" s="411" t="s">
        <v>58</v>
      </c>
      <c r="M705" s="315">
        <v>11.0</v>
      </c>
      <c r="N705" s="316"/>
      <c r="O705" s="316"/>
      <c r="P705" s="316"/>
      <c r="Q705" s="316"/>
      <c r="R705" s="316"/>
      <c r="S705" s="442" t="s">
        <v>56</v>
      </c>
      <c r="T705" s="229" t="s">
        <v>56</v>
      </c>
      <c r="U705" s="283" t="s">
        <v>2986</v>
      </c>
      <c r="V705" s="315">
        <v>12.0</v>
      </c>
      <c r="W705" s="442" t="s">
        <v>56</v>
      </c>
      <c r="X705" s="315">
        <v>2.0</v>
      </c>
      <c r="Y705" s="6" t="s">
        <v>641</v>
      </c>
      <c r="Z705" s="449" t="s">
        <v>1556</v>
      </c>
      <c r="AA705" s="323">
        <v>45577.0</v>
      </c>
      <c r="AB705" s="18">
        <v>45629.0</v>
      </c>
      <c r="AC705" s="13" t="s">
        <v>79</v>
      </c>
      <c r="AD705" s="6"/>
      <c r="AE705" s="6"/>
      <c r="AF705" s="6"/>
      <c r="AG705" s="331"/>
      <c r="AH705" s="433">
        <v>33362.14</v>
      </c>
    </row>
    <row r="706" ht="15.75" customHeight="1">
      <c r="A706" s="325">
        <v>979.0</v>
      </c>
      <c r="B706" s="12" t="s">
        <v>785</v>
      </c>
      <c r="C706" s="27" t="s">
        <v>1221</v>
      </c>
      <c r="D706" s="27"/>
      <c r="E706" s="27"/>
      <c r="F706" s="316">
        <v>45589.0</v>
      </c>
      <c r="G706" s="229" t="s">
        <v>86</v>
      </c>
      <c r="H706" s="229" t="s">
        <v>86</v>
      </c>
      <c r="I706" s="229"/>
      <c r="J706" s="229"/>
      <c r="K706" s="229" t="s">
        <v>86</v>
      </c>
      <c r="L706" s="229" t="s">
        <v>86</v>
      </c>
      <c r="M706" s="315">
        <v>0.0</v>
      </c>
      <c r="N706" s="316"/>
      <c r="O706" s="316"/>
      <c r="P706" s="316"/>
      <c r="Q706" s="316"/>
      <c r="R706" s="316"/>
      <c r="S706" s="229" t="s">
        <v>86</v>
      </c>
      <c r="T706" s="229" t="s">
        <v>86</v>
      </c>
      <c r="U706" s="283">
        <v>0.0</v>
      </c>
      <c r="V706" s="315">
        <v>0.0</v>
      </c>
      <c r="W706" s="445" t="s">
        <v>56</v>
      </c>
      <c r="X706" s="315">
        <v>1.0</v>
      </c>
      <c r="Y706" s="6" t="s">
        <v>641</v>
      </c>
      <c r="Z706" s="449" t="s">
        <v>937</v>
      </c>
      <c r="AA706" s="323">
        <v>45577.0</v>
      </c>
      <c r="AB706" s="18">
        <v>45596.0</v>
      </c>
      <c r="AC706" s="13" t="s">
        <v>59</v>
      </c>
      <c r="AD706" s="6"/>
      <c r="AE706" s="6"/>
      <c r="AF706" s="6"/>
      <c r="AG706" s="331"/>
      <c r="AH706" s="433"/>
      <c r="AI706" s="320"/>
    </row>
    <row r="707" ht="15.75" customHeight="1">
      <c r="A707" s="325">
        <v>980.0</v>
      </c>
      <c r="B707" s="458" t="s">
        <v>767</v>
      </c>
      <c r="C707" s="27" t="s">
        <v>1321</v>
      </c>
      <c r="D707" s="27"/>
      <c r="E707" s="27"/>
      <c r="F707" s="316">
        <v>45588.0</v>
      </c>
      <c r="G707" s="229" t="s">
        <v>86</v>
      </c>
      <c r="H707" s="229" t="s">
        <v>86</v>
      </c>
      <c r="I707" s="229"/>
      <c r="J707" s="229"/>
      <c r="K707" s="229" t="s">
        <v>86</v>
      </c>
      <c r="L707" s="229" t="s">
        <v>86</v>
      </c>
      <c r="M707" s="315">
        <v>0.0</v>
      </c>
      <c r="N707" s="316"/>
      <c r="O707" s="316"/>
      <c r="P707" s="316"/>
      <c r="Q707" s="316"/>
      <c r="R707" s="316"/>
      <c r="S707" s="229" t="s">
        <v>86</v>
      </c>
      <c r="T707" s="229" t="s">
        <v>86</v>
      </c>
      <c r="U707" s="283">
        <v>0.0</v>
      </c>
      <c r="V707" s="315">
        <v>0.0</v>
      </c>
      <c r="W707" s="442" t="s">
        <v>56</v>
      </c>
      <c r="X707" s="315">
        <v>1.0</v>
      </c>
      <c r="Y707" s="6" t="s">
        <v>641</v>
      </c>
      <c r="Z707" s="449" t="s">
        <v>912</v>
      </c>
      <c r="AA707" s="323">
        <v>45579.0</v>
      </c>
      <c r="AB707" s="18">
        <v>45587.0</v>
      </c>
      <c r="AC707" s="13" t="s">
        <v>59</v>
      </c>
      <c r="AD707" s="6"/>
      <c r="AE707" s="6"/>
      <c r="AF707" s="6"/>
      <c r="AG707" s="331"/>
      <c r="AH707" s="433"/>
    </row>
    <row r="708" ht="15.75" customHeight="1">
      <c r="A708" s="325">
        <v>981.0</v>
      </c>
      <c r="B708" s="12" t="s">
        <v>1175</v>
      </c>
      <c r="C708" s="229" t="s">
        <v>1221</v>
      </c>
      <c r="D708" s="229"/>
      <c r="E708" s="229"/>
      <c r="F708" s="316">
        <v>45622.0</v>
      </c>
      <c r="G708" s="442" t="s">
        <v>56</v>
      </c>
      <c r="H708" s="411" t="s">
        <v>600</v>
      </c>
      <c r="I708" s="411" t="s">
        <v>600</v>
      </c>
      <c r="J708" s="411"/>
      <c r="K708" s="411" t="s">
        <v>600</v>
      </c>
      <c r="L708" s="411" t="s">
        <v>58</v>
      </c>
      <c r="M708" s="315">
        <v>19.0</v>
      </c>
      <c r="N708" s="316"/>
      <c r="O708" s="316"/>
      <c r="P708" s="316"/>
      <c r="Q708" s="316"/>
      <c r="R708" s="316"/>
      <c r="S708" s="442" t="s">
        <v>56</v>
      </c>
      <c r="T708" s="229" t="s">
        <v>56</v>
      </c>
      <c r="U708" s="283" t="s">
        <v>2789</v>
      </c>
      <c r="V708" s="315">
        <v>23.0</v>
      </c>
      <c r="W708" s="442" t="s">
        <v>56</v>
      </c>
      <c r="X708" s="315">
        <v>5.0</v>
      </c>
      <c r="Y708" s="6" t="s">
        <v>641</v>
      </c>
      <c r="Z708" s="449" t="s">
        <v>1561</v>
      </c>
      <c r="AA708" s="323">
        <v>45579.0</v>
      </c>
      <c r="AB708" s="18">
        <v>45617.0</v>
      </c>
      <c r="AC708" s="13" t="s">
        <v>79</v>
      </c>
      <c r="AD708" s="6"/>
      <c r="AE708" s="6"/>
      <c r="AF708" s="6"/>
      <c r="AG708" s="331"/>
      <c r="AH708" s="433">
        <v>58440.66</v>
      </c>
    </row>
    <row r="709" ht="15.75" customHeight="1">
      <c r="A709" s="325">
        <v>982.0</v>
      </c>
      <c r="B709" s="458" t="s">
        <v>1177</v>
      </c>
      <c r="C709" s="27" t="s">
        <v>1321</v>
      </c>
      <c r="D709" s="27"/>
      <c r="E709" s="27"/>
      <c r="F709" s="316">
        <v>45589.0</v>
      </c>
      <c r="G709" s="229" t="s">
        <v>86</v>
      </c>
      <c r="H709" s="229" t="s">
        <v>86</v>
      </c>
      <c r="I709" s="229"/>
      <c r="J709" s="229"/>
      <c r="K709" s="229" t="s">
        <v>86</v>
      </c>
      <c r="L709" s="229" t="s">
        <v>86</v>
      </c>
      <c r="M709" s="315">
        <v>0.0</v>
      </c>
      <c r="N709" s="316"/>
      <c r="O709" s="316"/>
      <c r="P709" s="316"/>
      <c r="Q709" s="316"/>
      <c r="R709" s="316"/>
      <c r="S709" s="229" t="s">
        <v>86</v>
      </c>
      <c r="T709" s="229" t="s">
        <v>86</v>
      </c>
      <c r="U709" s="283">
        <v>0.0</v>
      </c>
      <c r="V709" s="315">
        <v>0.0</v>
      </c>
      <c r="W709" s="445" t="s">
        <v>56</v>
      </c>
      <c r="X709" s="315">
        <v>1.0</v>
      </c>
      <c r="Y709" s="6" t="s">
        <v>641</v>
      </c>
      <c r="Z709" s="449" t="s">
        <v>1566</v>
      </c>
      <c r="AA709" s="323">
        <v>45579.0</v>
      </c>
      <c r="AB709" s="18">
        <v>45588.0</v>
      </c>
      <c r="AC709" s="13" t="s">
        <v>59</v>
      </c>
      <c r="AD709" s="6"/>
      <c r="AE709" s="6"/>
      <c r="AF709" s="6"/>
      <c r="AG709" s="331"/>
      <c r="AH709" s="433"/>
    </row>
    <row r="710" ht="15.75" customHeight="1">
      <c r="A710" s="311">
        <v>983.0</v>
      </c>
      <c r="B710" s="476" t="s">
        <v>1125</v>
      </c>
      <c r="C710" s="459" t="s">
        <v>1321</v>
      </c>
      <c r="D710" s="459"/>
      <c r="E710" s="459"/>
      <c r="F710" s="316">
        <v>45581.0</v>
      </c>
      <c r="G710" s="430" t="s">
        <v>56</v>
      </c>
      <c r="H710" s="229" t="s">
        <v>86</v>
      </c>
      <c r="I710" s="229"/>
      <c r="J710" s="229"/>
      <c r="K710" s="477" t="s">
        <v>1180</v>
      </c>
      <c r="L710" s="477" t="s">
        <v>1180</v>
      </c>
      <c r="M710" s="315">
        <v>49.0</v>
      </c>
      <c r="N710" s="316"/>
      <c r="O710" s="316"/>
      <c r="P710" s="316"/>
      <c r="Q710" s="316"/>
      <c r="R710" s="316"/>
      <c r="S710" s="229" t="s">
        <v>86</v>
      </c>
      <c r="T710" s="229" t="s">
        <v>56</v>
      </c>
      <c r="U710" s="283" t="s">
        <v>2982</v>
      </c>
      <c r="V710" s="315">
        <v>34.0</v>
      </c>
      <c r="W710" s="477" t="s">
        <v>1180</v>
      </c>
      <c r="X710" s="315">
        <v>5.0</v>
      </c>
      <c r="Y710" s="6" t="s">
        <v>641</v>
      </c>
      <c r="Z710" s="449" t="s">
        <v>1455</v>
      </c>
      <c r="AA710" s="323">
        <v>45575.0</v>
      </c>
      <c r="AB710" s="18">
        <v>45580.0</v>
      </c>
      <c r="AC710" s="13" t="s">
        <v>59</v>
      </c>
      <c r="AD710" s="6"/>
      <c r="AE710" s="6"/>
      <c r="AF710" s="6"/>
      <c r="AG710" s="331"/>
      <c r="AH710" s="433"/>
    </row>
    <row r="711" ht="15.75" customHeight="1">
      <c r="A711" s="325">
        <v>984.0</v>
      </c>
      <c r="B711" s="12" t="s">
        <v>1086</v>
      </c>
      <c r="C711" s="27" t="s">
        <v>1221</v>
      </c>
      <c r="D711" s="27"/>
      <c r="E711" s="27"/>
      <c r="F711" s="316">
        <v>45621.0</v>
      </c>
      <c r="G711" s="442" t="s">
        <v>56</v>
      </c>
      <c r="H711" s="442" t="s">
        <v>2984</v>
      </c>
      <c r="I711" s="430" t="s">
        <v>2987</v>
      </c>
      <c r="J711" s="430"/>
      <c r="K711" s="442" t="s">
        <v>227</v>
      </c>
      <c r="L711" s="411" t="s">
        <v>58</v>
      </c>
      <c r="M711" s="315">
        <v>3.0</v>
      </c>
      <c r="N711" s="316"/>
      <c r="O711" s="316"/>
      <c r="P711" s="316"/>
      <c r="Q711" s="316"/>
      <c r="R711" s="316"/>
      <c r="S711" s="442" t="s">
        <v>56</v>
      </c>
      <c r="T711" s="229" t="s">
        <v>56</v>
      </c>
      <c r="U711" s="283" t="s">
        <v>2784</v>
      </c>
      <c r="V711" s="478">
        <v>3.0</v>
      </c>
      <c r="W711" s="442" t="s">
        <v>56</v>
      </c>
      <c r="X711" s="315">
        <v>2.0</v>
      </c>
      <c r="Y711" s="6" t="s">
        <v>641</v>
      </c>
      <c r="Z711" s="449" t="s">
        <v>1408</v>
      </c>
      <c r="AA711" s="323">
        <v>45579.0</v>
      </c>
      <c r="AB711" s="18">
        <v>45617.0</v>
      </c>
      <c r="AC711" s="13" t="s">
        <v>59</v>
      </c>
      <c r="AD711" s="6"/>
      <c r="AE711" s="6"/>
      <c r="AF711" s="6"/>
      <c r="AG711" s="331"/>
      <c r="AH711" s="433">
        <v>4239.88</v>
      </c>
      <c r="AI711" s="320"/>
    </row>
    <row r="712" ht="15.75" customHeight="1">
      <c r="A712" s="325">
        <v>985.0</v>
      </c>
      <c r="B712" s="426" t="s">
        <v>1102</v>
      </c>
      <c r="C712" s="27" t="s">
        <v>2974</v>
      </c>
      <c r="D712" s="27"/>
      <c r="E712" s="27"/>
      <c r="F712" s="316">
        <v>45589.0</v>
      </c>
      <c r="G712" s="430" t="s">
        <v>56</v>
      </c>
      <c r="H712" s="411" t="s">
        <v>44</v>
      </c>
      <c r="I712" s="411"/>
      <c r="J712" s="411"/>
      <c r="K712" s="411" t="s">
        <v>600</v>
      </c>
      <c r="L712" s="411" t="s">
        <v>1180</v>
      </c>
      <c r="M712" s="315">
        <v>1.0</v>
      </c>
      <c r="N712" s="316"/>
      <c r="O712" s="316"/>
      <c r="P712" s="316"/>
      <c r="Q712" s="316"/>
      <c r="R712" s="316"/>
      <c r="S712" s="229" t="s">
        <v>86</v>
      </c>
      <c r="T712" s="229" t="s">
        <v>86</v>
      </c>
      <c r="U712" s="283">
        <v>0.0</v>
      </c>
      <c r="V712" s="315">
        <v>0.0</v>
      </c>
      <c r="W712" s="430" t="s">
        <v>86</v>
      </c>
      <c r="X712" s="315">
        <v>0.0</v>
      </c>
      <c r="Y712" s="6" t="s">
        <v>641</v>
      </c>
      <c r="Z712" s="449" t="s">
        <v>1425</v>
      </c>
      <c r="AA712" s="323">
        <v>45580.0</v>
      </c>
      <c r="AB712" s="18">
        <v>45580.0</v>
      </c>
      <c r="AC712" s="13" t="s">
        <v>59</v>
      </c>
      <c r="AD712" s="6"/>
      <c r="AE712" s="6"/>
      <c r="AF712" s="6"/>
      <c r="AG712" s="331"/>
      <c r="AH712" s="433"/>
    </row>
    <row r="713" ht="15.75" customHeight="1">
      <c r="A713" s="311">
        <v>986.0</v>
      </c>
      <c r="B713" s="12" t="s">
        <v>1112</v>
      </c>
      <c r="C713" s="27" t="s">
        <v>1221</v>
      </c>
      <c r="D713" s="27"/>
      <c r="E713" s="27"/>
      <c r="F713" s="316">
        <v>45589.0</v>
      </c>
      <c r="G713" s="442" t="s">
        <v>56</v>
      </c>
      <c r="H713" s="411" t="s">
        <v>44</v>
      </c>
      <c r="I713" s="411"/>
      <c r="J713" s="411"/>
      <c r="K713" s="411" t="s">
        <v>600</v>
      </c>
      <c r="L713" s="229" t="s">
        <v>86</v>
      </c>
      <c r="M713" s="315">
        <v>4.0</v>
      </c>
      <c r="N713" s="316"/>
      <c r="O713" s="316"/>
      <c r="P713" s="316"/>
      <c r="Q713" s="316"/>
      <c r="R713" s="316"/>
      <c r="S713" s="229" t="s">
        <v>86</v>
      </c>
      <c r="T713" s="229" t="s">
        <v>86</v>
      </c>
      <c r="U713" s="283">
        <v>0.0</v>
      </c>
      <c r="V713" s="315">
        <v>0.0</v>
      </c>
      <c r="W713" s="430" t="s">
        <v>86</v>
      </c>
      <c r="X713" s="315">
        <v>0.0</v>
      </c>
      <c r="Y713" s="6" t="s">
        <v>641</v>
      </c>
      <c r="Z713" s="449" t="s">
        <v>1439</v>
      </c>
      <c r="AA713" s="323">
        <v>45587.0</v>
      </c>
      <c r="AB713" s="18">
        <v>45580.0</v>
      </c>
      <c r="AC713" s="13" t="s">
        <v>59</v>
      </c>
      <c r="AD713" s="6"/>
      <c r="AE713" s="6"/>
      <c r="AF713" s="6"/>
      <c r="AG713" s="331"/>
      <c r="AH713" s="433"/>
      <c r="AI713" s="320"/>
    </row>
    <row r="714" ht="15.75" customHeight="1">
      <c r="A714" s="325">
        <v>987.0</v>
      </c>
      <c r="B714" s="12" t="s">
        <v>751</v>
      </c>
      <c r="C714" s="27" t="s">
        <v>1221</v>
      </c>
      <c r="D714" s="27"/>
      <c r="E714" s="27"/>
      <c r="F714" s="316">
        <v>45603.0</v>
      </c>
      <c r="G714" s="442" t="s">
        <v>56</v>
      </c>
      <c r="H714" s="229"/>
      <c r="I714" s="229"/>
      <c r="J714" s="229"/>
      <c r="K714" s="411" t="s">
        <v>600</v>
      </c>
      <c r="L714" s="229" t="s">
        <v>86</v>
      </c>
      <c r="M714" s="315">
        <v>9.0</v>
      </c>
      <c r="N714" s="316"/>
      <c r="O714" s="316"/>
      <c r="P714" s="316"/>
      <c r="Q714" s="316"/>
      <c r="R714" s="316"/>
      <c r="S714" s="229" t="s">
        <v>78</v>
      </c>
      <c r="T714" s="229" t="s">
        <v>86</v>
      </c>
      <c r="U714" s="283">
        <v>0.0</v>
      </c>
      <c r="V714" s="315">
        <v>0.0</v>
      </c>
      <c r="W714" s="430" t="s">
        <v>66</v>
      </c>
      <c r="X714" s="315">
        <v>0.0</v>
      </c>
      <c r="Y714" s="6" t="s">
        <v>641</v>
      </c>
      <c r="Z714" s="449" t="s">
        <v>891</v>
      </c>
      <c r="AA714" s="323">
        <v>45580.0</v>
      </c>
      <c r="AB714" s="18">
        <v>45596.0</v>
      </c>
      <c r="AC714" s="13" t="s">
        <v>59</v>
      </c>
      <c r="AD714" s="6"/>
      <c r="AE714" s="6"/>
      <c r="AF714" s="6"/>
      <c r="AG714" s="331"/>
      <c r="AH714" s="433"/>
      <c r="AI714" s="320"/>
    </row>
    <row r="715" ht="15.75" customHeight="1">
      <c r="A715" s="325">
        <v>988.0</v>
      </c>
      <c r="B715" s="12" t="s">
        <v>1182</v>
      </c>
      <c r="C715" s="27" t="s">
        <v>1221</v>
      </c>
      <c r="D715" s="27"/>
      <c r="E715" s="27"/>
      <c r="F715" s="316">
        <v>45628.0</v>
      </c>
      <c r="G715" s="442" t="s">
        <v>56</v>
      </c>
      <c r="H715" s="411" t="s">
        <v>600</v>
      </c>
      <c r="I715" s="411" t="s">
        <v>600</v>
      </c>
      <c r="J715" s="411"/>
      <c r="K715" s="411" t="s">
        <v>600</v>
      </c>
      <c r="L715" s="442" t="s">
        <v>1184</v>
      </c>
      <c r="M715" s="315">
        <v>2.0</v>
      </c>
      <c r="N715" s="316"/>
      <c r="O715" s="316"/>
      <c r="P715" s="316"/>
      <c r="Q715" s="316"/>
      <c r="R715" s="316"/>
      <c r="S715" s="216" t="s">
        <v>56</v>
      </c>
      <c r="T715" s="229" t="s">
        <v>56</v>
      </c>
      <c r="U715" s="283" t="s">
        <v>2777</v>
      </c>
      <c r="V715" s="479">
        <v>4.0</v>
      </c>
      <c r="W715" s="442" t="s">
        <v>56</v>
      </c>
      <c r="X715" s="315">
        <v>2.0</v>
      </c>
      <c r="Y715" s="6" t="s">
        <v>641</v>
      </c>
      <c r="Z715" s="449" t="s">
        <v>1587</v>
      </c>
      <c r="AA715" s="323">
        <v>45581.0</v>
      </c>
      <c r="AB715" s="18">
        <v>45624.0</v>
      </c>
      <c r="AC715" s="13" t="s">
        <v>59</v>
      </c>
      <c r="AD715" s="6"/>
      <c r="AE715" s="6"/>
      <c r="AF715" s="6"/>
      <c r="AG715" s="331"/>
      <c r="AH715" s="433"/>
      <c r="AI715" s="320"/>
    </row>
    <row r="716" ht="15.75" customHeight="1">
      <c r="A716" s="325">
        <v>989.0</v>
      </c>
      <c r="B716" s="473" t="s">
        <v>575</v>
      </c>
      <c r="C716" s="27" t="s">
        <v>2974</v>
      </c>
      <c r="D716" s="27"/>
      <c r="E716" s="27"/>
      <c r="F716" s="316">
        <v>45607.0</v>
      </c>
      <c r="G716" s="466" t="s">
        <v>2980</v>
      </c>
      <c r="H716" s="411" t="s">
        <v>44</v>
      </c>
      <c r="I716" s="411"/>
      <c r="J716" s="411"/>
      <c r="K716" s="411" t="s">
        <v>600</v>
      </c>
      <c r="L716" s="464" t="s">
        <v>1180</v>
      </c>
      <c r="M716" s="315">
        <v>2.0</v>
      </c>
      <c r="N716" s="316"/>
      <c r="O716" s="316"/>
      <c r="P716" s="316"/>
      <c r="Q716" s="316"/>
      <c r="R716" s="316"/>
      <c r="S716" s="229" t="s">
        <v>86</v>
      </c>
      <c r="T716" s="229" t="s">
        <v>86</v>
      </c>
      <c r="U716" s="283">
        <v>0.0</v>
      </c>
      <c r="V716" s="315">
        <v>0.0</v>
      </c>
      <c r="W716" s="430" t="s">
        <v>86</v>
      </c>
      <c r="X716" s="315">
        <v>0.0</v>
      </c>
      <c r="Y716" s="6" t="s">
        <v>641</v>
      </c>
      <c r="Z716" s="449" t="s">
        <v>1592</v>
      </c>
      <c r="AA716" s="323">
        <v>45581.0</v>
      </c>
      <c r="AB716" s="18">
        <v>45581.0</v>
      </c>
      <c r="AC716" s="13" t="s">
        <v>59</v>
      </c>
      <c r="AD716" s="6"/>
      <c r="AE716" s="6"/>
      <c r="AF716" s="6"/>
      <c r="AG716" s="331"/>
      <c r="AH716" s="433"/>
      <c r="AI716" s="320"/>
    </row>
    <row r="717" ht="15.75" customHeight="1">
      <c r="A717" s="325">
        <v>990.0</v>
      </c>
      <c r="B717" s="473" t="s">
        <v>408</v>
      </c>
      <c r="C717" s="27" t="s">
        <v>2974</v>
      </c>
      <c r="D717" s="27"/>
      <c r="E717" s="27"/>
      <c r="F717" s="381">
        <v>45614.0</v>
      </c>
      <c r="G717" s="480" t="s">
        <v>57</v>
      </c>
      <c r="H717" s="411" t="s">
        <v>44</v>
      </c>
      <c r="I717" s="411"/>
      <c r="J717" s="411"/>
      <c r="K717" s="411" t="s">
        <v>600</v>
      </c>
      <c r="L717" s="481" t="s">
        <v>2988</v>
      </c>
      <c r="M717" s="315">
        <v>12.0</v>
      </c>
      <c r="N717" s="316"/>
      <c r="O717" s="316"/>
      <c r="P717" s="316"/>
      <c r="Q717" s="316"/>
      <c r="R717" s="316"/>
      <c r="S717" s="229" t="s">
        <v>86</v>
      </c>
      <c r="T717" s="229" t="s">
        <v>86</v>
      </c>
      <c r="U717" s="283">
        <v>0.0</v>
      </c>
      <c r="V717" s="315">
        <v>0.0</v>
      </c>
      <c r="W717" s="430" t="s">
        <v>86</v>
      </c>
      <c r="X717" s="315">
        <v>0.0</v>
      </c>
      <c r="Y717" s="6" t="s">
        <v>641</v>
      </c>
      <c r="Z717" s="441" t="s">
        <v>1329</v>
      </c>
      <c r="AA717" s="323">
        <v>45581.0</v>
      </c>
      <c r="AB717" s="18">
        <v>45581.0</v>
      </c>
      <c r="AC717" s="13" t="s">
        <v>59</v>
      </c>
      <c r="AD717" s="6"/>
      <c r="AE717" s="6"/>
      <c r="AF717" s="6"/>
      <c r="AG717" s="331"/>
      <c r="AH717" s="433"/>
    </row>
    <row r="718" ht="15.75" customHeight="1">
      <c r="A718" s="311">
        <v>991.0</v>
      </c>
      <c r="B718" s="12" t="s">
        <v>1186</v>
      </c>
      <c r="C718" s="27" t="s">
        <v>1221</v>
      </c>
      <c r="D718" s="27"/>
      <c r="E718" s="27"/>
      <c r="F718" s="316">
        <v>45622.0</v>
      </c>
      <c r="G718" s="442" t="s">
        <v>56</v>
      </c>
      <c r="H718" s="411" t="s">
        <v>600</v>
      </c>
      <c r="I718" s="411" t="s">
        <v>600</v>
      </c>
      <c r="J718" s="411"/>
      <c r="K718" s="411" t="s">
        <v>600</v>
      </c>
      <c r="L718" s="411" t="s">
        <v>600</v>
      </c>
      <c r="M718" s="315">
        <v>2.0</v>
      </c>
      <c r="N718" s="316"/>
      <c r="O718" s="316"/>
      <c r="P718" s="316"/>
      <c r="Q718" s="316"/>
      <c r="R718" s="316"/>
      <c r="S718" s="442" t="s">
        <v>56</v>
      </c>
      <c r="T718" s="229" t="s">
        <v>56</v>
      </c>
      <c r="U718" s="283" t="s">
        <v>2789</v>
      </c>
      <c r="V718" s="479">
        <v>3.0</v>
      </c>
      <c r="W718" s="442" t="s">
        <v>56</v>
      </c>
      <c r="X718" s="315">
        <v>1.0</v>
      </c>
      <c r="Y718" s="6" t="s">
        <v>641</v>
      </c>
      <c r="Z718" s="449" t="s">
        <v>1600</v>
      </c>
      <c r="AA718" s="323">
        <v>45582.0</v>
      </c>
      <c r="AB718" s="18">
        <v>45622.0</v>
      </c>
      <c r="AC718" s="13" t="s">
        <v>59</v>
      </c>
      <c r="AD718" s="6"/>
      <c r="AE718" s="6"/>
      <c r="AF718" s="6"/>
      <c r="AG718" s="331"/>
      <c r="AH718" s="433">
        <v>4071.73</v>
      </c>
    </row>
    <row r="719" ht="15.75" customHeight="1">
      <c r="A719" s="325">
        <v>992.0</v>
      </c>
      <c r="B719" s="12" t="s">
        <v>1188</v>
      </c>
      <c r="C719" s="27" t="s">
        <v>1221</v>
      </c>
      <c r="D719" s="27"/>
      <c r="E719" s="27"/>
      <c r="F719" s="316">
        <v>45623.0</v>
      </c>
      <c r="G719" s="430" t="s">
        <v>56</v>
      </c>
      <c r="H719" s="411" t="s">
        <v>600</v>
      </c>
      <c r="I719" s="411" t="s">
        <v>600</v>
      </c>
      <c r="J719" s="411"/>
      <c r="K719" s="411" t="s">
        <v>600</v>
      </c>
      <c r="L719" s="442" t="s">
        <v>1131</v>
      </c>
      <c r="M719" s="315">
        <v>20.0</v>
      </c>
      <c r="N719" s="316"/>
      <c r="O719" s="316"/>
      <c r="P719" s="316"/>
      <c r="Q719" s="316"/>
      <c r="R719" s="316"/>
      <c r="S719" s="442" t="s">
        <v>56</v>
      </c>
      <c r="T719" s="229" t="s">
        <v>56</v>
      </c>
      <c r="U719" s="283" t="s">
        <v>2777</v>
      </c>
      <c r="V719" s="315">
        <v>25.0</v>
      </c>
      <c r="W719" s="442" t="s">
        <v>2783</v>
      </c>
      <c r="X719" s="315">
        <v>5.0</v>
      </c>
      <c r="Y719" s="6" t="s">
        <v>641</v>
      </c>
      <c r="Z719" s="449" t="s">
        <v>1605</v>
      </c>
      <c r="AA719" s="323">
        <v>45586.0</v>
      </c>
      <c r="AB719" s="18">
        <v>45586.0</v>
      </c>
      <c r="AC719" s="13" t="s">
        <v>59</v>
      </c>
      <c r="AD719" s="6"/>
      <c r="AE719" s="6"/>
      <c r="AF719" s="6"/>
      <c r="AG719" s="331"/>
      <c r="AH719" s="433"/>
    </row>
    <row r="720" ht="15.75" customHeight="1">
      <c r="A720" s="325">
        <v>993.0</v>
      </c>
      <c r="B720" s="458" t="s">
        <v>1125</v>
      </c>
      <c r="C720" s="27" t="s">
        <v>1321</v>
      </c>
      <c r="D720" s="27"/>
      <c r="E720" s="27"/>
      <c r="F720" s="316">
        <v>45588.0</v>
      </c>
      <c r="G720" s="430" t="s">
        <v>56</v>
      </c>
      <c r="H720" s="229" t="s">
        <v>86</v>
      </c>
      <c r="I720" s="229"/>
      <c r="J720" s="229"/>
      <c r="K720" s="229" t="s">
        <v>86</v>
      </c>
      <c r="L720" s="464" t="s">
        <v>1180</v>
      </c>
      <c r="M720" s="315">
        <v>49.0</v>
      </c>
      <c r="N720" s="316"/>
      <c r="O720" s="316"/>
      <c r="P720" s="316"/>
      <c r="Q720" s="316"/>
      <c r="R720" s="316"/>
      <c r="S720" s="229" t="s">
        <v>86</v>
      </c>
      <c r="T720" s="229" t="s">
        <v>56</v>
      </c>
      <c r="U720" s="283">
        <v>0.0</v>
      </c>
      <c r="V720" s="315">
        <v>26.0</v>
      </c>
      <c r="W720" s="430" t="s">
        <v>86</v>
      </c>
      <c r="X720" s="315">
        <v>0.0</v>
      </c>
      <c r="Y720" s="6" t="s">
        <v>641</v>
      </c>
      <c r="Z720" s="449" t="s">
        <v>1455</v>
      </c>
      <c r="AA720" s="323">
        <v>45581.0</v>
      </c>
      <c r="AB720" s="18">
        <v>45588.0</v>
      </c>
      <c r="AC720" s="13" t="s">
        <v>59</v>
      </c>
      <c r="AD720" s="6"/>
      <c r="AE720" s="6"/>
      <c r="AF720" s="6"/>
      <c r="AG720" s="331"/>
      <c r="AH720" s="433"/>
      <c r="AI720" s="320"/>
    </row>
    <row r="721" ht="15.75" customHeight="1">
      <c r="A721" s="325">
        <v>994.0</v>
      </c>
      <c r="B721" s="12" t="s">
        <v>907</v>
      </c>
      <c r="C721" s="27" t="s">
        <v>1221</v>
      </c>
      <c r="D721" s="27"/>
      <c r="E721" s="27"/>
      <c r="F721" s="316">
        <v>45616.0</v>
      </c>
      <c r="G721" s="442" t="s">
        <v>57</v>
      </c>
      <c r="H721" s="411" t="s">
        <v>44</v>
      </c>
      <c r="I721" s="411" t="s">
        <v>600</v>
      </c>
      <c r="J721" s="411"/>
      <c r="K721" s="411" t="s">
        <v>600</v>
      </c>
      <c r="L721" s="411" t="s">
        <v>58</v>
      </c>
      <c r="M721" s="315">
        <v>2.0</v>
      </c>
      <c r="N721" s="316"/>
      <c r="O721" s="316"/>
      <c r="P721" s="316"/>
      <c r="Q721" s="316"/>
      <c r="R721" s="316"/>
      <c r="S721" s="442" t="s">
        <v>56</v>
      </c>
      <c r="T721" s="229" t="s">
        <v>56</v>
      </c>
      <c r="U721" s="283" t="s">
        <v>2767</v>
      </c>
      <c r="V721" s="315">
        <v>3.0</v>
      </c>
      <c r="W721" s="442" t="s">
        <v>2783</v>
      </c>
      <c r="X721" s="315">
        <v>1.0</v>
      </c>
      <c r="Y721" s="6" t="s">
        <v>641</v>
      </c>
      <c r="Z721" s="449" t="s">
        <v>1205</v>
      </c>
      <c r="AA721" s="323">
        <v>45587.0</v>
      </c>
      <c r="AB721" s="18">
        <v>45587.0</v>
      </c>
      <c r="AC721" s="13" t="s">
        <v>79</v>
      </c>
      <c r="AD721" s="6"/>
      <c r="AE721" s="6"/>
      <c r="AF721" s="6"/>
      <c r="AG721" s="331"/>
      <c r="AH721" s="433"/>
    </row>
    <row r="722" ht="15.75" customHeight="1">
      <c r="A722" s="325">
        <v>995.0</v>
      </c>
      <c r="B722" s="473" t="s">
        <v>429</v>
      </c>
      <c r="C722" s="27" t="s">
        <v>2974</v>
      </c>
      <c r="D722" s="27"/>
      <c r="E722" s="27"/>
      <c r="F722" s="316">
        <v>45621.0</v>
      </c>
      <c r="G722" s="482" t="s">
        <v>56</v>
      </c>
      <c r="H722" s="411" t="s">
        <v>44</v>
      </c>
      <c r="I722" s="411" t="s">
        <v>600</v>
      </c>
      <c r="J722" s="411"/>
      <c r="K722" s="411" t="s">
        <v>600</v>
      </c>
      <c r="L722" s="481" t="s">
        <v>2989</v>
      </c>
      <c r="M722" s="315">
        <v>2.0</v>
      </c>
      <c r="N722" s="316"/>
      <c r="O722" s="316"/>
      <c r="P722" s="316"/>
      <c r="Q722" s="316"/>
      <c r="R722" s="316"/>
      <c r="S722" s="229" t="s">
        <v>86</v>
      </c>
      <c r="T722" s="229" t="s">
        <v>86</v>
      </c>
      <c r="U722" s="283">
        <v>0.0</v>
      </c>
      <c r="V722" s="315">
        <v>0.0</v>
      </c>
      <c r="W722" s="430" t="s">
        <v>86</v>
      </c>
      <c r="X722" s="315">
        <v>0.0</v>
      </c>
      <c r="Y722" s="6" t="s">
        <v>641</v>
      </c>
      <c r="Z722" s="449" t="s">
        <v>675</v>
      </c>
      <c r="AA722" s="323">
        <v>45588.0</v>
      </c>
      <c r="AB722" s="18">
        <v>45588.0</v>
      </c>
      <c r="AC722" s="13" t="s">
        <v>59</v>
      </c>
      <c r="AD722" s="6"/>
      <c r="AE722" s="6"/>
      <c r="AF722" s="6"/>
      <c r="AG722" s="331"/>
      <c r="AH722" s="433"/>
    </row>
    <row r="723" ht="15.75" customHeight="1">
      <c r="A723" s="325">
        <v>996.0</v>
      </c>
      <c r="B723" s="12" t="s">
        <v>484</v>
      </c>
      <c r="C723" s="27" t="s">
        <v>1314</v>
      </c>
      <c r="D723" s="27"/>
      <c r="E723" s="27"/>
      <c r="F723" s="316">
        <v>45590.0</v>
      </c>
      <c r="G723" s="430" t="s">
        <v>56</v>
      </c>
      <c r="H723" s="411" t="s">
        <v>44</v>
      </c>
      <c r="I723" s="411"/>
      <c r="J723" s="411"/>
      <c r="K723" s="411" t="s">
        <v>600</v>
      </c>
      <c r="L723" s="462" t="s">
        <v>1190</v>
      </c>
      <c r="M723" s="315">
        <v>10.0</v>
      </c>
      <c r="N723" s="316"/>
      <c r="O723" s="316"/>
      <c r="P723" s="316"/>
      <c r="Q723" s="316"/>
      <c r="R723" s="316"/>
      <c r="S723" s="229" t="s">
        <v>86</v>
      </c>
      <c r="T723" s="229" t="s">
        <v>56</v>
      </c>
      <c r="U723" s="382" t="s">
        <v>2990</v>
      </c>
      <c r="V723" s="315">
        <v>11.0</v>
      </c>
      <c r="W723" s="430" t="s">
        <v>56</v>
      </c>
      <c r="X723" s="315">
        <v>6.0</v>
      </c>
      <c r="Y723" s="6" t="s">
        <v>641</v>
      </c>
      <c r="Z723" s="449" t="s">
        <v>673</v>
      </c>
      <c r="AA723" s="323">
        <v>45588.0</v>
      </c>
      <c r="AB723" s="18">
        <v>45589.0</v>
      </c>
      <c r="AC723" s="13" t="s">
        <v>59</v>
      </c>
      <c r="AD723" s="6"/>
      <c r="AE723" s="6"/>
      <c r="AF723" s="6"/>
      <c r="AG723" s="331"/>
      <c r="AH723" s="433"/>
    </row>
    <row r="724" ht="15.75" customHeight="1">
      <c r="A724" s="325">
        <v>997.0</v>
      </c>
      <c r="B724" s="12" t="s">
        <v>1191</v>
      </c>
      <c r="C724" s="27" t="s">
        <v>1221</v>
      </c>
      <c r="D724" s="27"/>
      <c r="E724" s="27"/>
      <c r="F724" s="316">
        <v>45636.0</v>
      </c>
      <c r="G724" s="430" t="s">
        <v>56</v>
      </c>
      <c r="H724" s="411" t="s">
        <v>859</v>
      </c>
      <c r="I724" s="411" t="s">
        <v>859</v>
      </c>
      <c r="J724" s="411"/>
      <c r="K724" s="411" t="s">
        <v>600</v>
      </c>
      <c r="L724" s="411" t="s">
        <v>58</v>
      </c>
      <c r="M724" s="315">
        <v>6.0</v>
      </c>
      <c r="N724" s="316"/>
      <c r="O724" s="316"/>
      <c r="P724" s="316"/>
      <c r="Q724" s="316"/>
      <c r="R724" s="316"/>
      <c r="S724" s="442" t="s">
        <v>56</v>
      </c>
      <c r="T724" s="229" t="s">
        <v>56</v>
      </c>
      <c r="U724" s="283" t="s">
        <v>2777</v>
      </c>
      <c r="V724" s="315">
        <v>8.0</v>
      </c>
      <c r="W724" s="430" t="s">
        <v>2783</v>
      </c>
      <c r="X724" s="315">
        <v>2.0</v>
      </c>
      <c r="Y724" s="6" t="s">
        <v>641</v>
      </c>
      <c r="Z724" s="449" t="s">
        <v>675</v>
      </c>
      <c r="AA724" s="323">
        <v>45589.0</v>
      </c>
      <c r="AB724" s="18">
        <v>45636.0</v>
      </c>
      <c r="AC724" s="13" t="s">
        <v>59</v>
      </c>
      <c r="AD724" s="6"/>
      <c r="AE724" s="6"/>
      <c r="AF724" s="6"/>
      <c r="AG724" s="331"/>
      <c r="AH724" s="433">
        <v>16561.53</v>
      </c>
    </row>
    <row r="725" ht="15.75" customHeight="1">
      <c r="A725" s="325">
        <v>998.0</v>
      </c>
      <c r="B725" s="426" t="s">
        <v>734</v>
      </c>
      <c r="C725" s="229" t="s">
        <v>2974</v>
      </c>
      <c r="D725" s="229"/>
      <c r="E725" s="229"/>
      <c r="F725" s="316">
        <v>45623.0</v>
      </c>
      <c r="G725" s="442" t="s">
        <v>56</v>
      </c>
      <c r="H725" s="411" t="s">
        <v>44</v>
      </c>
      <c r="I725" s="411" t="s">
        <v>600</v>
      </c>
      <c r="J725" s="411"/>
      <c r="K725" s="411" t="s">
        <v>600</v>
      </c>
      <c r="L725" s="481" t="s">
        <v>2989</v>
      </c>
      <c r="M725" s="315">
        <v>18.0</v>
      </c>
      <c r="N725" s="316"/>
      <c r="O725" s="316"/>
      <c r="P725" s="316"/>
      <c r="Q725" s="316"/>
      <c r="R725" s="316"/>
      <c r="S725" s="229" t="s">
        <v>86</v>
      </c>
      <c r="T725" s="229" t="s">
        <v>86</v>
      </c>
      <c r="U725" s="283">
        <v>0.0</v>
      </c>
      <c r="V725" s="315">
        <v>0.0</v>
      </c>
      <c r="W725" s="430" t="s">
        <v>86</v>
      </c>
      <c r="X725" s="315">
        <v>0.0</v>
      </c>
      <c r="Y725" s="6" t="s">
        <v>641</v>
      </c>
      <c r="Z725" s="449" t="s">
        <v>875</v>
      </c>
      <c r="AA725" s="323">
        <v>45590.0</v>
      </c>
      <c r="AB725" s="18">
        <v>45590.0</v>
      </c>
      <c r="AC725" s="13" t="s">
        <v>59</v>
      </c>
      <c r="AD725" s="6"/>
      <c r="AE725" s="6"/>
      <c r="AF725" s="6"/>
      <c r="AG725" s="331"/>
      <c r="AH725" s="433"/>
      <c r="AI725" s="320"/>
    </row>
    <row r="726" ht="15.75" customHeight="1">
      <c r="A726" s="325">
        <v>999.0</v>
      </c>
      <c r="B726" s="473" t="s">
        <v>1194</v>
      </c>
      <c r="C726" s="229" t="s">
        <v>2974</v>
      </c>
      <c r="D726" s="229"/>
      <c r="E726" s="229"/>
      <c r="F726" s="316">
        <v>45610.0</v>
      </c>
      <c r="G726" s="466" t="s">
        <v>57</v>
      </c>
      <c r="H726" s="411" t="s">
        <v>1195</v>
      </c>
      <c r="I726" s="411"/>
      <c r="J726" s="411"/>
      <c r="K726" s="411" t="s">
        <v>1180</v>
      </c>
      <c r="L726" s="411" t="s">
        <v>1180</v>
      </c>
      <c r="M726" s="315">
        <v>1.0</v>
      </c>
      <c r="N726" s="316"/>
      <c r="O726" s="316"/>
      <c r="P726" s="316"/>
      <c r="Q726" s="316"/>
      <c r="R726" s="316"/>
      <c r="S726" s="229" t="s">
        <v>86</v>
      </c>
      <c r="T726" s="229" t="s">
        <v>86</v>
      </c>
      <c r="U726" s="283">
        <v>0.0</v>
      </c>
      <c r="V726" s="315">
        <v>0.0</v>
      </c>
      <c r="W726" s="430" t="s">
        <v>86</v>
      </c>
      <c r="X726" s="315">
        <v>0.0</v>
      </c>
      <c r="Y726" s="6" t="s">
        <v>641</v>
      </c>
      <c r="Z726" s="449" t="s">
        <v>1630</v>
      </c>
      <c r="AA726" s="323">
        <v>45593.0</v>
      </c>
      <c r="AB726" s="18">
        <v>45593.0</v>
      </c>
      <c r="AC726" s="13" t="s">
        <v>79</v>
      </c>
      <c r="AD726" s="6"/>
      <c r="AE726" s="6"/>
      <c r="AF726" s="6"/>
      <c r="AG726" s="331"/>
      <c r="AH726" s="433"/>
    </row>
    <row r="727" ht="15.75" customHeight="1">
      <c r="A727" s="325">
        <v>1000.0</v>
      </c>
      <c r="B727" s="12" t="s">
        <v>1196</v>
      </c>
      <c r="C727" s="229" t="s">
        <v>1221</v>
      </c>
      <c r="D727" s="229"/>
      <c r="E727" s="229"/>
      <c r="F727" s="316">
        <v>45630.0</v>
      </c>
      <c r="G727" s="442" t="s">
        <v>56</v>
      </c>
      <c r="H727" s="411" t="s">
        <v>600</v>
      </c>
      <c r="I727" s="411" t="s">
        <v>600</v>
      </c>
      <c r="J727" s="411"/>
      <c r="K727" s="411" t="s">
        <v>600</v>
      </c>
      <c r="L727" s="411" t="s">
        <v>58</v>
      </c>
      <c r="M727" s="315">
        <v>8.0</v>
      </c>
      <c r="N727" s="316"/>
      <c r="O727" s="316"/>
      <c r="P727" s="316"/>
      <c r="Q727" s="316"/>
      <c r="R727" s="316"/>
      <c r="S727" s="442" t="s">
        <v>56</v>
      </c>
      <c r="T727" s="229" t="s">
        <v>56</v>
      </c>
      <c r="U727" s="283" t="s">
        <v>2767</v>
      </c>
      <c r="V727" s="315">
        <v>11.0</v>
      </c>
      <c r="W727" s="442" t="s">
        <v>56</v>
      </c>
      <c r="X727" s="315">
        <v>3.0</v>
      </c>
      <c r="Y727" s="6" t="s">
        <v>641</v>
      </c>
      <c r="Z727" s="449" t="s">
        <v>1638</v>
      </c>
      <c r="AA727" s="323">
        <v>45593.0</v>
      </c>
      <c r="AB727" s="18">
        <v>45629.0</v>
      </c>
      <c r="AC727" s="13" t="s">
        <v>59</v>
      </c>
      <c r="AD727" s="6"/>
      <c r="AE727" s="6"/>
      <c r="AF727" s="6"/>
      <c r="AG727" s="331"/>
      <c r="AH727" s="433">
        <v>20206.95</v>
      </c>
    </row>
    <row r="728" ht="15.75" customHeight="1">
      <c r="A728" s="325">
        <v>1001.0</v>
      </c>
      <c r="B728" s="12" t="s">
        <v>1198</v>
      </c>
      <c r="C728" s="229" t="s">
        <v>1221</v>
      </c>
      <c r="D728" s="229"/>
      <c r="E728" s="229"/>
      <c r="F728" s="316">
        <v>45677.0</v>
      </c>
      <c r="G728" s="442" t="s">
        <v>57</v>
      </c>
      <c r="H728" s="411" t="s">
        <v>600</v>
      </c>
      <c r="I728" s="442" t="s">
        <v>57</v>
      </c>
      <c r="J728" s="442"/>
      <c r="K728" s="411" t="s">
        <v>600</v>
      </c>
      <c r="L728" s="411" t="s">
        <v>600</v>
      </c>
      <c r="M728" s="315">
        <v>3.0</v>
      </c>
      <c r="N728" s="316"/>
      <c r="O728" s="316"/>
      <c r="P728" s="316"/>
      <c r="Q728" s="316"/>
      <c r="R728" s="316"/>
      <c r="S728" s="442" t="s">
        <v>56</v>
      </c>
      <c r="T728" s="229" t="s">
        <v>56</v>
      </c>
      <c r="U728" s="283" t="s">
        <v>2767</v>
      </c>
      <c r="V728" s="315">
        <v>5.0</v>
      </c>
      <c r="W728" s="430" t="s">
        <v>56</v>
      </c>
      <c r="X728" s="315">
        <v>2.0</v>
      </c>
      <c r="Y728" s="6" t="s">
        <v>641</v>
      </c>
      <c r="Z728" s="449" t="s">
        <v>1644</v>
      </c>
      <c r="AA728" s="323">
        <v>45593.0</v>
      </c>
      <c r="AB728" s="18">
        <v>45632.0</v>
      </c>
      <c r="AC728" s="13" t="s">
        <v>59</v>
      </c>
      <c r="AD728" s="6"/>
      <c r="AE728" s="6"/>
      <c r="AF728" s="6"/>
      <c r="AG728" s="331"/>
      <c r="AH728" s="433">
        <v>12651.39</v>
      </c>
    </row>
    <row r="729" ht="15.75" customHeight="1">
      <c r="A729" s="325">
        <v>1002.0</v>
      </c>
      <c r="B729" s="12" t="s">
        <v>1200</v>
      </c>
      <c r="C729" s="27" t="s">
        <v>1221</v>
      </c>
      <c r="D729" s="27"/>
      <c r="E729" s="27"/>
      <c r="F729" s="381">
        <v>45618.0</v>
      </c>
      <c r="G729" s="442" t="s">
        <v>56</v>
      </c>
      <c r="H729" s="411" t="s">
        <v>44</v>
      </c>
      <c r="I729" s="411" t="s">
        <v>600</v>
      </c>
      <c r="J729" s="411"/>
      <c r="K729" s="411" t="s">
        <v>600</v>
      </c>
      <c r="L729" s="411" t="s">
        <v>58</v>
      </c>
      <c r="M729" s="315">
        <v>10.0</v>
      </c>
      <c r="N729" s="316"/>
      <c r="O729" s="316"/>
      <c r="P729" s="316"/>
      <c r="Q729" s="316"/>
      <c r="R729" s="316"/>
      <c r="S729" s="442" t="s">
        <v>57</v>
      </c>
      <c r="T729" s="229" t="s">
        <v>57</v>
      </c>
      <c r="U729" s="283" t="s">
        <v>2777</v>
      </c>
      <c r="V729" s="315">
        <v>14.0</v>
      </c>
      <c r="W729" s="442" t="s">
        <v>56</v>
      </c>
      <c r="X729" s="315">
        <v>4.0</v>
      </c>
      <c r="Y729" s="6" t="s">
        <v>641</v>
      </c>
      <c r="Z729" s="441" t="s">
        <v>1652</v>
      </c>
      <c r="AA729" s="323">
        <v>45594.0</v>
      </c>
      <c r="AB729" s="18">
        <v>45636.0</v>
      </c>
      <c r="AC729" s="13" t="s">
        <v>79</v>
      </c>
      <c r="AD729" s="6"/>
      <c r="AE729" s="6"/>
      <c r="AF729" s="6"/>
      <c r="AG729" s="331"/>
      <c r="AH729" s="433"/>
    </row>
    <row r="730" ht="15.75" customHeight="1">
      <c r="A730" s="325">
        <v>1003.0</v>
      </c>
      <c r="B730" s="12" t="s">
        <v>1201</v>
      </c>
      <c r="C730" s="27" t="s">
        <v>1221</v>
      </c>
      <c r="D730" s="27"/>
      <c r="E730" s="27"/>
      <c r="F730" s="316">
        <v>45629.0</v>
      </c>
      <c r="G730" s="442" t="s">
        <v>56</v>
      </c>
      <c r="H730" s="411" t="s">
        <v>600</v>
      </c>
      <c r="I730" s="411" t="s">
        <v>600</v>
      </c>
      <c r="J730" s="411"/>
      <c r="K730" s="411" t="s">
        <v>600</v>
      </c>
      <c r="L730" s="411" t="s">
        <v>58</v>
      </c>
      <c r="M730" s="315">
        <v>2.0</v>
      </c>
      <c r="N730" s="316"/>
      <c r="O730" s="316"/>
      <c r="P730" s="316"/>
      <c r="Q730" s="316"/>
      <c r="R730" s="316"/>
      <c r="S730" s="442" t="s">
        <v>56</v>
      </c>
      <c r="T730" s="229" t="s">
        <v>56</v>
      </c>
      <c r="U730" s="283" t="s">
        <v>2767</v>
      </c>
      <c r="V730" s="315">
        <v>2.0</v>
      </c>
      <c r="W730" s="430" t="s">
        <v>86</v>
      </c>
      <c r="X730" s="315">
        <v>0.0</v>
      </c>
      <c r="Y730" s="6" t="s">
        <v>641</v>
      </c>
      <c r="Z730" s="449" t="s">
        <v>1658</v>
      </c>
      <c r="AA730" s="323">
        <v>45594.0</v>
      </c>
      <c r="AB730" s="18">
        <v>45629.0</v>
      </c>
      <c r="AC730" s="13" t="s">
        <v>59</v>
      </c>
      <c r="AD730" s="6"/>
      <c r="AE730" s="6"/>
      <c r="AF730" s="6"/>
      <c r="AG730" s="331"/>
      <c r="AH730" s="433">
        <v>3997.17</v>
      </c>
    </row>
    <row r="731" ht="15.75" customHeight="1">
      <c r="A731" s="325">
        <v>1004.0</v>
      </c>
      <c r="B731" s="12" t="s">
        <v>1082</v>
      </c>
      <c r="C731" s="27" t="s">
        <v>1321</v>
      </c>
      <c r="D731" s="27"/>
      <c r="E731" s="27"/>
      <c r="F731" s="316">
        <v>45603.0</v>
      </c>
      <c r="G731" s="229" t="s">
        <v>86</v>
      </c>
      <c r="H731" s="229" t="s">
        <v>86</v>
      </c>
      <c r="I731" s="229"/>
      <c r="J731" s="229"/>
      <c r="K731" s="229" t="s">
        <v>86</v>
      </c>
      <c r="L731" s="229" t="s">
        <v>86</v>
      </c>
      <c r="M731" s="315">
        <v>0.0</v>
      </c>
      <c r="N731" s="316"/>
      <c r="O731" s="316"/>
      <c r="P731" s="316"/>
      <c r="Q731" s="316"/>
      <c r="R731" s="316"/>
      <c r="S731" s="229" t="s">
        <v>78</v>
      </c>
      <c r="T731" s="229" t="s">
        <v>86</v>
      </c>
      <c r="U731" s="283">
        <v>0.0</v>
      </c>
      <c r="V731" s="315">
        <v>0.0</v>
      </c>
      <c r="W731" s="442" t="s">
        <v>56</v>
      </c>
      <c r="X731" s="315">
        <v>1.0</v>
      </c>
      <c r="Y731" s="6" t="s">
        <v>641</v>
      </c>
      <c r="Z731" s="449" t="s">
        <v>1084</v>
      </c>
      <c r="AA731" s="323">
        <v>45594.0</v>
      </c>
      <c r="AB731" s="18">
        <v>45602.0</v>
      </c>
      <c r="AC731" s="13" t="s">
        <v>59</v>
      </c>
      <c r="AD731" s="6"/>
      <c r="AE731" s="6"/>
      <c r="AF731" s="6"/>
      <c r="AG731" s="331"/>
      <c r="AH731" s="433"/>
    </row>
    <row r="732" ht="15.75" customHeight="1">
      <c r="A732" s="325">
        <v>1005.0</v>
      </c>
      <c r="B732" s="12" t="s">
        <v>1204</v>
      </c>
      <c r="C732" s="27" t="s">
        <v>1314</v>
      </c>
      <c r="D732" s="27"/>
      <c r="E732" s="27"/>
      <c r="F732" s="316">
        <v>45609.0</v>
      </c>
      <c r="G732" s="442" t="s">
        <v>57</v>
      </c>
      <c r="H732" s="411" t="s">
        <v>44</v>
      </c>
      <c r="I732" s="411"/>
      <c r="J732" s="411"/>
      <c r="K732" s="411" t="s">
        <v>600</v>
      </c>
      <c r="L732" s="411" t="s">
        <v>58</v>
      </c>
      <c r="M732" s="315">
        <v>4.0</v>
      </c>
      <c r="N732" s="316"/>
      <c r="O732" s="316"/>
      <c r="P732" s="316"/>
      <c r="Q732" s="316"/>
      <c r="R732" s="316"/>
      <c r="S732" s="442" t="s">
        <v>56</v>
      </c>
      <c r="T732" s="229" t="s">
        <v>56</v>
      </c>
      <c r="U732" s="283" t="s">
        <v>2777</v>
      </c>
      <c r="V732" s="315">
        <v>5.0</v>
      </c>
      <c r="W732" s="442" t="s">
        <v>56</v>
      </c>
      <c r="X732" s="315">
        <v>1.0</v>
      </c>
      <c r="Y732" s="6" t="s">
        <v>641</v>
      </c>
      <c r="Z732" s="449" t="s">
        <v>675</v>
      </c>
      <c r="AA732" s="323">
        <v>45594.0</v>
      </c>
      <c r="AB732" s="18">
        <v>45636.0</v>
      </c>
      <c r="AC732" s="13" t="s">
        <v>32</v>
      </c>
      <c r="AD732" s="6"/>
      <c r="AE732" s="6"/>
      <c r="AF732" s="6"/>
      <c r="AG732" s="331"/>
      <c r="AH732" s="433">
        <v>18559.18</v>
      </c>
      <c r="AI732" s="320"/>
    </row>
    <row r="733" ht="15.75" customHeight="1">
      <c r="A733" s="325">
        <v>1006.0</v>
      </c>
      <c r="B733" s="12" t="s">
        <v>1207</v>
      </c>
      <c r="C733" s="27" t="s">
        <v>1221</v>
      </c>
      <c r="D733" s="27"/>
      <c r="E733" s="27"/>
      <c r="F733" s="316">
        <v>45629.0</v>
      </c>
      <c r="G733" s="483" t="s">
        <v>56</v>
      </c>
      <c r="H733" s="411" t="s">
        <v>600</v>
      </c>
      <c r="I733" s="411" t="s">
        <v>600</v>
      </c>
      <c r="J733" s="411"/>
      <c r="K733" s="411" t="s">
        <v>600</v>
      </c>
      <c r="L733" s="411" t="s">
        <v>58</v>
      </c>
      <c r="M733" s="315">
        <v>6.0</v>
      </c>
      <c r="N733" s="316"/>
      <c r="O733" s="316"/>
      <c r="P733" s="316"/>
      <c r="Q733" s="316"/>
      <c r="R733" s="316"/>
      <c r="S733" s="483" t="s">
        <v>56</v>
      </c>
      <c r="T733" s="229" t="s">
        <v>56</v>
      </c>
      <c r="U733" s="283" t="s">
        <v>2767</v>
      </c>
      <c r="V733" s="478">
        <v>8.0</v>
      </c>
      <c r="W733" s="430" t="s">
        <v>57</v>
      </c>
      <c r="X733" s="315">
        <v>2.0</v>
      </c>
      <c r="Y733" s="6" t="s">
        <v>641</v>
      </c>
      <c r="Z733" s="449" t="s">
        <v>1672</v>
      </c>
      <c r="AA733" s="323">
        <v>45595.0</v>
      </c>
      <c r="AB733" s="18">
        <v>45629.0</v>
      </c>
      <c r="AC733" s="13" t="s">
        <v>79</v>
      </c>
      <c r="AD733" s="6"/>
      <c r="AE733" s="6"/>
      <c r="AF733" s="6"/>
      <c r="AG733" s="331"/>
      <c r="AH733" s="433"/>
      <c r="AI733" s="320"/>
    </row>
    <row r="734" ht="15.75" customHeight="1">
      <c r="A734" s="325">
        <v>1007.0</v>
      </c>
      <c r="B734" s="12" t="s">
        <v>1210</v>
      </c>
      <c r="C734" s="27" t="s">
        <v>1221</v>
      </c>
      <c r="D734" s="27"/>
      <c r="E734" s="27"/>
      <c r="F734" s="316">
        <v>45632.0</v>
      </c>
      <c r="G734" s="442" t="s">
        <v>56</v>
      </c>
      <c r="H734" s="411" t="s">
        <v>600</v>
      </c>
      <c r="I734" s="411" t="s">
        <v>600</v>
      </c>
      <c r="J734" s="411"/>
      <c r="K734" s="411" t="s">
        <v>600</v>
      </c>
      <c r="L734" s="411" t="s">
        <v>58</v>
      </c>
      <c r="M734" s="315">
        <v>8.0</v>
      </c>
      <c r="N734" s="316"/>
      <c r="O734" s="316"/>
      <c r="P734" s="316"/>
      <c r="Q734" s="316"/>
      <c r="R734" s="316"/>
      <c r="S734" s="442" t="s">
        <v>56</v>
      </c>
      <c r="T734" s="229" t="s">
        <v>56</v>
      </c>
      <c r="U734" s="283" t="s">
        <v>2777</v>
      </c>
      <c r="V734" s="315">
        <v>10.0</v>
      </c>
      <c r="W734" s="442" t="s">
        <v>2980</v>
      </c>
      <c r="X734" s="315">
        <v>2.0</v>
      </c>
      <c r="Y734" s="6" t="s">
        <v>641</v>
      </c>
      <c r="Z734" s="449" t="s">
        <v>1677</v>
      </c>
      <c r="AA734" s="323">
        <v>45596.0</v>
      </c>
      <c r="AB734" s="18">
        <v>45631.0</v>
      </c>
      <c r="AC734" s="13" t="s">
        <v>59</v>
      </c>
      <c r="AD734" s="6"/>
      <c r="AE734" s="6"/>
      <c r="AF734" s="6"/>
      <c r="AG734" s="331"/>
      <c r="AH734" s="433"/>
    </row>
    <row r="735" ht="15.75" customHeight="1">
      <c r="A735" s="325">
        <v>1008.0</v>
      </c>
      <c r="B735" s="12" t="s">
        <v>936</v>
      </c>
      <c r="C735" s="27" t="s">
        <v>1221</v>
      </c>
      <c r="D735" s="27"/>
      <c r="E735" s="27"/>
      <c r="F735" s="316">
        <v>45615.0</v>
      </c>
      <c r="G735" s="229" t="s">
        <v>86</v>
      </c>
      <c r="H735" s="229" t="s">
        <v>86</v>
      </c>
      <c r="I735" s="229"/>
      <c r="J735" s="229"/>
      <c r="K735" s="229" t="s">
        <v>86</v>
      </c>
      <c r="L735" s="229" t="s">
        <v>86</v>
      </c>
      <c r="M735" s="315">
        <v>0.0</v>
      </c>
      <c r="N735" s="316"/>
      <c r="O735" s="316"/>
      <c r="P735" s="316"/>
      <c r="Q735" s="316"/>
      <c r="R735" s="316"/>
      <c r="S735" s="229" t="s">
        <v>78</v>
      </c>
      <c r="T735" s="229" t="s">
        <v>86</v>
      </c>
      <c r="U735" s="283">
        <v>0.0</v>
      </c>
      <c r="V735" s="315">
        <v>0.0</v>
      </c>
      <c r="W735" s="442" t="s">
        <v>56</v>
      </c>
      <c r="X735" s="315">
        <v>1.0</v>
      </c>
      <c r="Y735" s="6" t="s">
        <v>641</v>
      </c>
      <c r="Z735" s="449" t="s">
        <v>1253</v>
      </c>
      <c r="AA735" s="323">
        <v>45597.0</v>
      </c>
      <c r="AB735" s="18">
        <v>45639.0</v>
      </c>
      <c r="AC735" s="13" t="s">
        <v>59</v>
      </c>
      <c r="AD735" s="6"/>
      <c r="AE735" s="6"/>
      <c r="AF735" s="6"/>
      <c r="AG735" s="331"/>
      <c r="AH735" s="433"/>
      <c r="AI735" s="320"/>
    </row>
    <row r="736" ht="15.75" customHeight="1">
      <c r="A736" s="325">
        <v>1009.0</v>
      </c>
      <c r="B736" s="473" t="s">
        <v>1212</v>
      </c>
      <c r="C736" s="27" t="s">
        <v>2974</v>
      </c>
      <c r="D736" s="27"/>
      <c r="E736" s="27"/>
      <c r="F736" s="381">
        <v>45617.0</v>
      </c>
      <c r="G736" s="482" t="s">
        <v>56</v>
      </c>
      <c r="H736" s="411" t="s">
        <v>600</v>
      </c>
      <c r="I736" s="411" t="s">
        <v>600</v>
      </c>
      <c r="J736" s="411"/>
      <c r="K736" s="411" t="s">
        <v>600</v>
      </c>
      <c r="L736" s="411" t="s">
        <v>58</v>
      </c>
      <c r="M736" s="315">
        <v>1.0</v>
      </c>
      <c r="N736" s="316"/>
      <c r="O736" s="316"/>
      <c r="P736" s="316"/>
      <c r="Q736" s="316"/>
      <c r="R736" s="316"/>
      <c r="S736" s="229" t="s">
        <v>78</v>
      </c>
      <c r="T736" s="229" t="s">
        <v>86</v>
      </c>
      <c r="U736" s="283">
        <v>0.0</v>
      </c>
      <c r="V736" s="315">
        <v>0.0</v>
      </c>
      <c r="W736" s="475" t="s">
        <v>66</v>
      </c>
      <c r="X736" s="315">
        <v>0.0</v>
      </c>
      <c r="Y736" s="6" t="s">
        <v>641</v>
      </c>
      <c r="Z736" s="441" t="s">
        <v>1687</v>
      </c>
      <c r="AA736" s="323">
        <v>45600.0</v>
      </c>
      <c r="AB736" s="18">
        <v>45621.0</v>
      </c>
      <c r="AC736" s="13" t="s">
        <v>59</v>
      </c>
      <c r="AD736" s="6"/>
      <c r="AE736" s="6"/>
      <c r="AF736" s="6"/>
      <c r="AG736" s="331"/>
      <c r="AH736" s="433"/>
      <c r="AI736" s="320"/>
    </row>
    <row r="737" ht="15.75" customHeight="1">
      <c r="A737" s="325">
        <v>1010.0</v>
      </c>
      <c r="B737" s="12" t="s">
        <v>1114</v>
      </c>
      <c r="C737" s="27" t="s">
        <v>1321</v>
      </c>
      <c r="D737" s="27"/>
      <c r="E737" s="27"/>
      <c r="F737" s="316">
        <v>45608.0</v>
      </c>
      <c r="G737" s="430" t="s">
        <v>56</v>
      </c>
      <c r="H737" s="229" t="s">
        <v>86</v>
      </c>
      <c r="I737" s="229"/>
      <c r="J737" s="229"/>
      <c r="K737" s="229" t="s">
        <v>86</v>
      </c>
      <c r="L737" s="410" t="s">
        <v>58</v>
      </c>
      <c r="M737" s="315">
        <v>17.0</v>
      </c>
      <c r="N737" s="316"/>
      <c r="O737" s="316"/>
      <c r="P737" s="316"/>
      <c r="Q737" s="316"/>
      <c r="R737" s="316"/>
      <c r="S737" s="229" t="s">
        <v>78</v>
      </c>
      <c r="T737" s="229" t="s">
        <v>86</v>
      </c>
      <c r="U737" s="283">
        <v>0.0</v>
      </c>
      <c r="V737" s="315">
        <v>0.0</v>
      </c>
      <c r="W737" s="475" t="s">
        <v>66</v>
      </c>
      <c r="X737" s="315">
        <v>0.0</v>
      </c>
      <c r="Y737" s="6" t="s">
        <v>641</v>
      </c>
      <c r="Z737" s="449" t="s">
        <v>1442</v>
      </c>
      <c r="AA737" s="323">
        <v>45600.0</v>
      </c>
      <c r="AB737" s="18">
        <v>45607.0</v>
      </c>
      <c r="AC737" s="13" t="s">
        <v>59</v>
      </c>
      <c r="AD737" s="6"/>
      <c r="AE737" s="6"/>
      <c r="AF737" s="6"/>
      <c r="AG737" s="331"/>
      <c r="AH737" s="433"/>
      <c r="AI737" s="320"/>
    </row>
    <row r="738" ht="15.75" customHeight="1">
      <c r="A738" s="325">
        <v>1011.0</v>
      </c>
      <c r="B738" s="426" t="s">
        <v>450</v>
      </c>
      <c r="C738" s="229" t="s">
        <v>2974</v>
      </c>
      <c r="D738" s="229"/>
      <c r="E738" s="229"/>
      <c r="F738" s="316">
        <v>45617.0</v>
      </c>
      <c r="G738" s="482" t="s">
        <v>56</v>
      </c>
      <c r="H738" s="411" t="s">
        <v>600</v>
      </c>
      <c r="I738" s="411" t="s">
        <v>600</v>
      </c>
      <c r="J738" s="411"/>
      <c r="K738" s="411" t="s">
        <v>600</v>
      </c>
      <c r="L738" s="481" t="s">
        <v>2989</v>
      </c>
      <c r="M738" s="315">
        <v>6.0</v>
      </c>
      <c r="N738" s="316"/>
      <c r="O738" s="316"/>
      <c r="P738" s="316"/>
      <c r="Q738" s="316"/>
      <c r="R738" s="316"/>
      <c r="S738" s="229" t="s">
        <v>86</v>
      </c>
      <c r="T738" s="229" t="s">
        <v>86</v>
      </c>
      <c r="U738" s="283">
        <v>0.0</v>
      </c>
      <c r="V738" s="315">
        <v>0.0</v>
      </c>
      <c r="W738" s="430" t="s">
        <v>86</v>
      </c>
      <c r="X738" s="315">
        <v>0.0</v>
      </c>
      <c r="Y738" s="6" t="s">
        <v>641</v>
      </c>
      <c r="Z738" s="449" t="s">
        <v>1423</v>
      </c>
      <c r="AA738" s="323">
        <v>45600.0</v>
      </c>
      <c r="AB738" s="18">
        <v>45620.0</v>
      </c>
      <c r="AC738" s="13" t="s">
        <v>59</v>
      </c>
      <c r="AD738" s="6"/>
      <c r="AE738" s="6"/>
      <c r="AF738" s="6"/>
      <c r="AG738" s="331"/>
      <c r="AH738" s="433"/>
      <c r="AI738" s="320"/>
    </row>
    <row r="739" ht="15.75" customHeight="1">
      <c r="A739" s="325">
        <v>1012.0</v>
      </c>
      <c r="B739" s="426" t="s">
        <v>1214</v>
      </c>
      <c r="C739" s="229" t="s">
        <v>2974</v>
      </c>
      <c r="D739" s="229"/>
      <c r="E739" s="229"/>
      <c r="F739" s="316">
        <v>45646.0</v>
      </c>
      <c r="G739" s="466" t="s">
        <v>56</v>
      </c>
      <c r="H739" s="411" t="s">
        <v>600</v>
      </c>
      <c r="I739" s="442" t="s">
        <v>2991</v>
      </c>
      <c r="J739" s="442"/>
      <c r="K739" s="411" t="s">
        <v>600</v>
      </c>
      <c r="L739" s="481" t="s">
        <v>2992</v>
      </c>
      <c r="M739" s="315">
        <v>38.0</v>
      </c>
      <c r="N739" s="316"/>
      <c r="O739" s="316"/>
      <c r="P739" s="316"/>
      <c r="Q739" s="316"/>
      <c r="R739" s="316"/>
      <c r="S739" s="229" t="s">
        <v>86</v>
      </c>
      <c r="T739" s="229" t="s">
        <v>86</v>
      </c>
      <c r="U739" s="283">
        <v>0.0</v>
      </c>
      <c r="V739" s="315">
        <v>0.0</v>
      </c>
      <c r="W739" s="430" t="s">
        <v>86</v>
      </c>
      <c r="X739" s="315">
        <v>0.0</v>
      </c>
      <c r="Y739" s="6" t="s">
        <v>641</v>
      </c>
      <c r="Z739" s="449" t="s">
        <v>1699</v>
      </c>
      <c r="AA739" s="323">
        <v>45600.0</v>
      </c>
      <c r="AB739" s="18">
        <v>45600.0</v>
      </c>
      <c r="AC739" s="13" t="s">
        <v>59</v>
      </c>
      <c r="AD739" s="6"/>
      <c r="AE739" s="6"/>
      <c r="AF739" s="6"/>
      <c r="AG739" s="331"/>
      <c r="AH739" s="433"/>
    </row>
    <row r="740" ht="15.75" customHeight="1">
      <c r="A740" s="325">
        <v>1013.0</v>
      </c>
      <c r="B740" s="12" t="s">
        <v>1216</v>
      </c>
      <c r="C740" s="27" t="s">
        <v>1221</v>
      </c>
      <c r="D740" s="27"/>
      <c r="E740" s="27"/>
      <c r="F740" s="316">
        <v>45637.0</v>
      </c>
      <c r="G740" s="442" t="s">
        <v>56</v>
      </c>
      <c r="H740" s="411" t="s">
        <v>600</v>
      </c>
      <c r="I740" s="411" t="s">
        <v>600</v>
      </c>
      <c r="J740" s="411"/>
      <c r="K740" s="411" t="s">
        <v>600</v>
      </c>
      <c r="L740" s="411" t="s">
        <v>58</v>
      </c>
      <c r="M740" s="315">
        <v>4.0</v>
      </c>
      <c r="N740" s="316"/>
      <c r="O740" s="316"/>
      <c r="P740" s="316"/>
      <c r="Q740" s="316"/>
      <c r="R740" s="316"/>
      <c r="S740" s="442" t="s">
        <v>56</v>
      </c>
      <c r="T740" s="229" t="s">
        <v>56</v>
      </c>
      <c r="U740" s="283" t="s">
        <v>2778</v>
      </c>
      <c r="V740" s="315">
        <v>4.0</v>
      </c>
      <c r="W740" s="430" t="s">
        <v>86</v>
      </c>
      <c r="X740" s="315">
        <v>0.0</v>
      </c>
      <c r="Y740" s="6" t="s">
        <v>641</v>
      </c>
      <c r="Z740" s="449" t="s">
        <v>1709</v>
      </c>
      <c r="AA740" s="323">
        <v>45603.0</v>
      </c>
      <c r="AB740" s="18">
        <v>45631.0</v>
      </c>
      <c r="AC740" s="13" t="s">
        <v>59</v>
      </c>
      <c r="AD740" s="6"/>
      <c r="AE740" s="6"/>
      <c r="AF740" s="6"/>
      <c r="AG740" s="331"/>
      <c r="AH740" s="433"/>
      <c r="AI740" s="320"/>
    </row>
    <row r="741" ht="15.75" customHeight="1">
      <c r="A741" s="325">
        <v>1014.0</v>
      </c>
      <c r="B741" s="12" t="s">
        <v>987</v>
      </c>
      <c r="C741" s="27" t="s">
        <v>1221</v>
      </c>
      <c r="D741" s="27"/>
      <c r="E741" s="27"/>
      <c r="F741" s="316">
        <v>45638.0</v>
      </c>
      <c r="G741" s="442" t="s">
        <v>56</v>
      </c>
      <c r="H741" s="411" t="s">
        <v>600</v>
      </c>
      <c r="I741" s="411" t="s">
        <v>600</v>
      </c>
      <c r="J741" s="411"/>
      <c r="K741" s="411" t="s">
        <v>600</v>
      </c>
      <c r="L741" s="411" t="s">
        <v>58</v>
      </c>
      <c r="M741" s="315">
        <v>3.0</v>
      </c>
      <c r="N741" s="316"/>
      <c r="O741" s="316"/>
      <c r="P741" s="316"/>
      <c r="Q741" s="316"/>
      <c r="R741" s="316"/>
      <c r="S741" s="442" t="s">
        <v>56</v>
      </c>
      <c r="T741" s="430" t="s">
        <v>56</v>
      </c>
      <c r="U741" s="283" t="s">
        <v>2767</v>
      </c>
      <c r="V741" s="315">
        <v>1.0</v>
      </c>
      <c r="W741" s="430" t="s">
        <v>86</v>
      </c>
      <c r="X741" s="315">
        <v>0.0</v>
      </c>
      <c r="Y741" s="6" t="s">
        <v>641</v>
      </c>
      <c r="Z741" s="449" t="s">
        <v>1319</v>
      </c>
      <c r="AA741" s="323">
        <v>45604.0</v>
      </c>
      <c r="AB741" s="18">
        <v>45639.0</v>
      </c>
      <c r="AC741" s="13" t="s">
        <v>59</v>
      </c>
      <c r="AD741" s="6"/>
      <c r="AE741" s="6"/>
      <c r="AF741" s="6"/>
      <c r="AG741" s="331"/>
      <c r="AH741" s="433"/>
    </row>
    <row r="742" ht="15.75" customHeight="1">
      <c r="A742" s="325">
        <v>1015.0</v>
      </c>
      <c r="B742" s="12" t="s">
        <v>1129</v>
      </c>
      <c r="C742" s="27" t="s">
        <v>1221</v>
      </c>
      <c r="D742" s="27"/>
      <c r="E742" s="27"/>
      <c r="F742" s="316">
        <v>45621.0</v>
      </c>
      <c r="G742" s="442" t="s">
        <v>56</v>
      </c>
      <c r="H742" s="411" t="s">
        <v>600</v>
      </c>
      <c r="I742" s="411" t="s">
        <v>600</v>
      </c>
      <c r="J742" s="411"/>
      <c r="K742" s="411" t="s">
        <v>600</v>
      </c>
      <c r="L742" s="411" t="s">
        <v>58</v>
      </c>
      <c r="M742" s="315">
        <v>14.0</v>
      </c>
      <c r="N742" s="316"/>
      <c r="O742" s="316"/>
      <c r="P742" s="316"/>
      <c r="Q742" s="316"/>
      <c r="R742" s="316"/>
      <c r="S742" s="229" t="s">
        <v>86</v>
      </c>
      <c r="T742" s="229" t="s">
        <v>86</v>
      </c>
      <c r="U742" s="283">
        <v>0.0</v>
      </c>
      <c r="V742" s="315">
        <v>0.0</v>
      </c>
      <c r="W742" s="430" t="s">
        <v>86</v>
      </c>
      <c r="X742" s="315">
        <v>0.0</v>
      </c>
      <c r="Y742" s="6" t="s">
        <v>641</v>
      </c>
      <c r="Z742" s="449" t="s">
        <v>1716</v>
      </c>
      <c r="AA742" s="323">
        <v>45605.0</v>
      </c>
      <c r="AB742" s="18">
        <v>45640.0</v>
      </c>
      <c r="AC742" s="13" t="s">
        <v>59</v>
      </c>
      <c r="AD742" s="6"/>
      <c r="AE742" s="6"/>
      <c r="AF742" s="6"/>
      <c r="AG742" s="331"/>
      <c r="AH742" s="433"/>
      <c r="AI742" s="320"/>
    </row>
    <row r="743" ht="15.75" customHeight="1">
      <c r="A743" s="325">
        <v>1016.0</v>
      </c>
      <c r="B743" s="317" t="s">
        <v>1104</v>
      </c>
      <c r="C743" s="27" t="s">
        <v>1321</v>
      </c>
      <c r="D743" s="27"/>
      <c r="E743" s="27"/>
      <c r="F743" s="316">
        <v>45616.0</v>
      </c>
      <c r="G743" s="442" t="s">
        <v>56</v>
      </c>
      <c r="H743" s="411" t="s">
        <v>44</v>
      </c>
      <c r="I743" s="411" t="s">
        <v>600</v>
      </c>
      <c r="J743" s="411"/>
      <c r="K743" s="411" t="s">
        <v>600</v>
      </c>
      <c r="L743" s="481" t="s">
        <v>2988</v>
      </c>
      <c r="M743" s="315">
        <v>2.0</v>
      </c>
      <c r="N743" s="316"/>
      <c r="O743" s="316"/>
      <c r="P743" s="316"/>
      <c r="Q743" s="316"/>
      <c r="R743" s="316"/>
      <c r="S743" s="229" t="s">
        <v>78</v>
      </c>
      <c r="T743" s="229" t="s">
        <v>86</v>
      </c>
      <c r="U743" s="283">
        <v>0.0</v>
      </c>
      <c r="V743" s="315">
        <v>0.0</v>
      </c>
      <c r="W743" s="442" t="s">
        <v>56</v>
      </c>
      <c r="X743" s="315">
        <v>5.0</v>
      </c>
      <c r="Y743" s="6" t="s">
        <v>641</v>
      </c>
      <c r="Z743" s="449" t="s">
        <v>1428</v>
      </c>
      <c r="AA743" s="323">
        <v>45607.0</v>
      </c>
      <c r="AB743" s="18">
        <v>45609.0</v>
      </c>
      <c r="AC743" s="13" t="s">
        <v>59</v>
      </c>
      <c r="AD743" s="6"/>
      <c r="AE743" s="6"/>
      <c r="AF743" s="6"/>
      <c r="AG743" s="331"/>
      <c r="AH743" s="433"/>
    </row>
    <row r="744" ht="15.75" customHeight="1">
      <c r="A744" s="325">
        <v>1017.0</v>
      </c>
      <c r="B744" s="426" t="s">
        <v>412</v>
      </c>
      <c r="C744" s="27" t="s">
        <v>2974</v>
      </c>
      <c r="D744" s="27"/>
      <c r="E744" s="27"/>
      <c r="F744" s="316">
        <v>45644.0</v>
      </c>
      <c r="G744" s="484" t="s">
        <v>56</v>
      </c>
      <c r="H744" s="411" t="s">
        <v>600</v>
      </c>
      <c r="I744" s="411" t="s">
        <v>600</v>
      </c>
      <c r="J744" s="411"/>
      <c r="K744" s="411" t="s">
        <v>600</v>
      </c>
      <c r="L744" s="464" t="s">
        <v>1180</v>
      </c>
      <c r="M744" s="315">
        <v>36.0</v>
      </c>
      <c r="N744" s="316"/>
      <c r="O744" s="316"/>
      <c r="P744" s="316"/>
      <c r="Q744" s="316"/>
      <c r="R744" s="316"/>
      <c r="S744" s="229" t="s">
        <v>86</v>
      </c>
      <c r="T744" s="229" t="s">
        <v>86</v>
      </c>
      <c r="U744" s="283">
        <v>0.0</v>
      </c>
      <c r="V744" s="315">
        <v>0.0</v>
      </c>
      <c r="W744" s="430" t="s">
        <v>86</v>
      </c>
      <c r="X744" s="315">
        <v>0.0</v>
      </c>
      <c r="Y744" s="6" t="s">
        <v>641</v>
      </c>
      <c r="Z744" s="449" t="s">
        <v>1338</v>
      </c>
      <c r="AA744" s="323">
        <v>45607.0</v>
      </c>
      <c r="AB744" s="18">
        <v>45642.0</v>
      </c>
      <c r="AC744" s="13" t="s">
        <v>59</v>
      </c>
      <c r="AD744" s="6"/>
      <c r="AE744" s="6"/>
      <c r="AF744" s="6"/>
      <c r="AG744" s="331"/>
      <c r="AH744" s="433"/>
      <c r="AI744" s="320"/>
    </row>
    <row r="745" ht="15.75" customHeight="1">
      <c r="A745" s="325">
        <v>1018.0</v>
      </c>
      <c r="B745" s="12" t="s">
        <v>1222</v>
      </c>
      <c r="C745" s="27" t="s">
        <v>1221</v>
      </c>
      <c r="D745" s="27"/>
      <c r="E745" s="27"/>
      <c r="F745" s="316">
        <v>45624.0</v>
      </c>
      <c r="G745" s="430" t="s">
        <v>86</v>
      </c>
      <c r="H745" s="229" t="s">
        <v>86</v>
      </c>
      <c r="I745" s="229" t="s">
        <v>86</v>
      </c>
      <c r="J745" s="229"/>
      <c r="K745" s="430" t="s">
        <v>86</v>
      </c>
      <c r="L745" s="229" t="s">
        <v>86</v>
      </c>
      <c r="M745" s="315">
        <v>0.0</v>
      </c>
      <c r="N745" s="316"/>
      <c r="O745" s="316"/>
      <c r="P745" s="316"/>
      <c r="Q745" s="316"/>
      <c r="R745" s="316"/>
      <c r="S745" s="229" t="s">
        <v>86</v>
      </c>
      <c r="T745" s="229" t="s">
        <v>86</v>
      </c>
      <c r="U745" s="283">
        <v>0.0</v>
      </c>
      <c r="V745" s="315">
        <v>0.0</v>
      </c>
      <c r="W745" s="442" t="s">
        <v>56</v>
      </c>
      <c r="X745" s="315">
        <v>2.0</v>
      </c>
      <c r="Y745" s="6" t="s">
        <v>641</v>
      </c>
      <c r="Z745" s="449" t="s">
        <v>1727</v>
      </c>
      <c r="AA745" s="323">
        <v>45607.0</v>
      </c>
      <c r="AB745" s="18">
        <v>45607.0</v>
      </c>
      <c r="AC745" s="13" t="s">
        <v>59</v>
      </c>
      <c r="AD745" s="6"/>
      <c r="AE745" s="6"/>
      <c r="AF745" s="6"/>
      <c r="AG745" s="331"/>
      <c r="AH745" s="433">
        <v>518.64</v>
      </c>
    </row>
    <row r="746" ht="15.75" customHeight="1">
      <c r="A746" s="325">
        <v>1019.0</v>
      </c>
      <c r="B746" s="426" t="s">
        <v>256</v>
      </c>
      <c r="C746" s="27" t="s">
        <v>2974</v>
      </c>
      <c r="D746" s="27"/>
      <c r="E746" s="27"/>
      <c r="F746" s="316">
        <v>45667.0</v>
      </c>
      <c r="G746" s="466" t="s">
        <v>56</v>
      </c>
      <c r="H746" s="485" t="s">
        <v>57</v>
      </c>
      <c r="I746" s="440" t="s">
        <v>57</v>
      </c>
      <c r="J746" s="440"/>
      <c r="K746" s="411" t="s">
        <v>600</v>
      </c>
      <c r="L746" s="462" t="s">
        <v>2993</v>
      </c>
      <c r="M746" s="315">
        <v>17.0</v>
      </c>
      <c r="N746" s="316"/>
      <c r="O746" s="316"/>
      <c r="P746" s="316"/>
      <c r="Q746" s="316"/>
      <c r="R746" s="316"/>
      <c r="S746" s="448" t="s">
        <v>86</v>
      </c>
      <c r="T746" s="448" t="s">
        <v>86</v>
      </c>
      <c r="U746" s="283">
        <v>0.0</v>
      </c>
      <c r="V746" s="315">
        <v>0.0</v>
      </c>
      <c r="W746" s="430" t="s">
        <v>86</v>
      </c>
      <c r="X746" s="315">
        <v>0.0</v>
      </c>
      <c r="Y746" s="6" t="s">
        <v>641</v>
      </c>
      <c r="Z746" s="449" t="s">
        <v>1731</v>
      </c>
      <c r="AA746" s="323">
        <v>45607.0</v>
      </c>
      <c r="AB746" s="18">
        <v>45638.0</v>
      </c>
      <c r="AC746" s="13" t="s">
        <v>59</v>
      </c>
      <c r="AD746" s="6"/>
      <c r="AE746" s="6"/>
      <c r="AF746" s="6"/>
      <c r="AG746" s="331"/>
      <c r="AH746" s="433"/>
      <c r="AI746" s="320"/>
    </row>
    <row r="747" ht="15.75" customHeight="1">
      <c r="A747" s="325">
        <v>1020.0</v>
      </c>
      <c r="B747" s="12" t="s">
        <v>628</v>
      </c>
      <c r="C747" s="27" t="s">
        <v>1221</v>
      </c>
      <c r="D747" s="27"/>
      <c r="E747" s="27"/>
      <c r="F747" s="316">
        <v>45643.0</v>
      </c>
      <c r="G747" s="442" t="s">
        <v>56</v>
      </c>
      <c r="H747" s="411" t="s">
        <v>600</v>
      </c>
      <c r="I747" s="411" t="s">
        <v>600</v>
      </c>
      <c r="J747" s="411"/>
      <c r="K747" s="411" t="s">
        <v>600</v>
      </c>
      <c r="L747" s="430" t="s">
        <v>859</v>
      </c>
      <c r="M747" s="315">
        <v>2.0</v>
      </c>
      <c r="N747" s="316"/>
      <c r="O747" s="316"/>
      <c r="P747" s="316"/>
      <c r="Q747" s="316"/>
      <c r="R747" s="316"/>
      <c r="S747" s="430" t="s">
        <v>859</v>
      </c>
      <c r="T747" s="430" t="s">
        <v>859</v>
      </c>
      <c r="U747" s="283">
        <v>0.0</v>
      </c>
      <c r="V747" s="315">
        <v>0.0</v>
      </c>
      <c r="W747" s="430" t="s">
        <v>86</v>
      </c>
      <c r="X747" s="315">
        <v>0.0</v>
      </c>
      <c r="Y747" s="6" t="s">
        <v>641</v>
      </c>
      <c r="Z747" s="449" t="s">
        <v>735</v>
      </c>
      <c r="AA747" s="323">
        <v>45607.0</v>
      </c>
      <c r="AB747" s="18">
        <v>45642.0</v>
      </c>
      <c r="AC747" s="13" t="s">
        <v>59</v>
      </c>
      <c r="AD747" s="6"/>
      <c r="AE747" s="6"/>
      <c r="AF747" s="6"/>
      <c r="AG747" s="331"/>
      <c r="AH747" s="433">
        <v>5110.09</v>
      </c>
    </row>
    <row r="748" ht="15.75" customHeight="1">
      <c r="A748" s="311">
        <v>1021.0</v>
      </c>
      <c r="B748" s="12" t="s">
        <v>1226</v>
      </c>
      <c r="C748" s="27" t="s">
        <v>1221</v>
      </c>
      <c r="D748" s="27"/>
      <c r="E748" s="27"/>
      <c r="F748" s="316">
        <v>45691.0</v>
      </c>
      <c r="G748" s="430" t="s">
        <v>57</v>
      </c>
      <c r="H748" s="411" t="s">
        <v>859</v>
      </c>
      <c r="I748" s="411" t="s">
        <v>859</v>
      </c>
      <c r="J748" s="411"/>
      <c r="K748" s="411" t="s">
        <v>859</v>
      </c>
      <c r="L748" s="411" t="s">
        <v>859</v>
      </c>
      <c r="M748" s="315">
        <v>4.0</v>
      </c>
      <c r="N748" s="316"/>
      <c r="O748" s="316"/>
      <c r="P748" s="316"/>
      <c r="Q748" s="316"/>
      <c r="R748" s="316"/>
      <c r="S748" s="229" t="s">
        <v>56</v>
      </c>
      <c r="T748" s="229" t="s">
        <v>56</v>
      </c>
      <c r="U748" s="486" t="s">
        <v>2994</v>
      </c>
      <c r="V748" s="315">
        <v>5.0</v>
      </c>
      <c r="W748" s="430" t="s">
        <v>56</v>
      </c>
      <c r="X748" s="315">
        <v>1.0</v>
      </c>
      <c r="Y748" s="6" t="s">
        <v>641</v>
      </c>
      <c r="Z748" s="449" t="s">
        <v>1737</v>
      </c>
      <c r="AA748" s="323">
        <v>45607.0</v>
      </c>
      <c r="AB748" s="18">
        <v>45635.0</v>
      </c>
      <c r="AC748" s="13" t="s">
        <v>59</v>
      </c>
      <c r="AD748" s="6"/>
      <c r="AE748" s="6"/>
      <c r="AF748" s="6"/>
      <c r="AG748" s="331"/>
      <c r="AH748" s="433">
        <v>11686.01</v>
      </c>
      <c r="AI748" s="320"/>
    </row>
    <row r="749" ht="15.75" customHeight="1">
      <c r="A749" s="325">
        <v>1022.0</v>
      </c>
      <c r="B749" s="12" t="s">
        <v>452</v>
      </c>
      <c r="C749" s="27" t="s">
        <v>1221</v>
      </c>
      <c r="D749" s="27"/>
      <c r="E749" s="27"/>
      <c r="F749" s="316">
        <v>45635.0</v>
      </c>
      <c r="G749" s="442" t="s">
        <v>56</v>
      </c>
      <c r="H749" s="411" t="s">
        <v>600</v>
      </c>
      <c r="I749" s="411" t="s">
        <v>600</v>
      </c>
      <c r="J749" s="411"/>
      <c r="K749" s="411" t="s">
        <v>600</v>
      </c>
      <c r="L749" s="411" t="s">
        <v>58</v>
      </c>
      <c r="M749" s="315">
        <v>4.0</v>
      </c>
      <c r="N749" s="316"/>
      <c r="O749" s="316"/>
      <c r="P749" s="316"/>
      <c r="Q749" s="316"/>
      <c r="R749" s="316"/>
      <c r="S749" s="442" t="s">
        <v>56</v>
      </c>
      <c r="T749" s="229" t="s">
        <v>56</v>
      </c>
      <c r="U749" s="283" t="s">
        <v>2769</v>
      </c>
      <c r="V749" s="315">
        <v>7.0</v>
      </c>
      <c r="W749" s="430" t="s">
        <v>56</v>
      </c>
      <c r="X749" s="315">
        <v>3.0</v>
      </c>
      <c r="Y749" s="6" t="s">
        <v>641</v>
      </c>
      <c r="Z749" s="449" t="s">
        <v>675</v>
      </c>
      <c r="AA749" s="323">
        <v>45607.0</v>
      </c>
      <c r="AB749" s="18">
        <v>45610.0</v>
      </c>
      <c r="AC749" s="13" t="s">
        <v>59</v>
      </c>
      <c r="AD749" s="6"/>
      <c r="AE749" s="6"/>
      <c r="AF749" s="6"/>
      <c r="AG749" s="331"/>
      <c r="AH749" s="433"/>
    </row>
    <row r="750" ht="15.75" customHeight="1">
      <c r="A750" s="325">
        <v>1023.0</v>
      </c>
      <c r="B750" s="12" t="s">
        <v>1117</v>
      </c>
      <c r="C750" s="27" t="s">
        <v>1221</v>
      </c>
      <c r="D750" s="27"/>
      <c r="E750" s="27"/>
      <c r="F750" s="316">
        <v>45637.0</v>
      </c>
      <c r="G750" s="442" t="s">
        <v>56</v>
      </c>
      <c r="H750" s="411" t="s">
        <v>600</v>
      </c>
      <c r="I750" s="411" t="s">
        <v>600</v>
      </c>
      <c r="J750" s="411"/>
      <c r="K750" s="411" t="s">
        <v>600</v>
      </c>
      <c r="L750" s="411" t="s">
        <v>58</v>
      </c>
      <c r="M750" s="315">
        <v>1.0</v>
      </c>
      <c r="N750" s="316"/>
      <c r="O750" s="316"/>
      <c r="P750" s="316"/>
      <c r="Q750" s="316"/>
      <c r="R750" s="316"/>
      <c r="S750" s="442" t="s">
        <v>56</v>
      </c>
      <c r="T750" s="442" t="s">
        <v>56</v>
      </c>
      <c r="U750" s="283" t="s">
        <v>2777</v>
      </c>
      <c r="V750" s="315">
        <v>1.0</v>
      </c>
      <c r="W750" s="430" t="s">
        <v>86</v>
      </c>
      <c r="X750" s="315">
        <v>0.0</v>
      </c>
      <c r="Y750" s="6" t="s">
        <v>641</v>
      </c>
      <c r="Z750" s="449" t="s">
        <v>1447</v>
      </c>
      <c r="AA750" s="323">
        <v>45608.0</v>
      </c>
      <c r="AB750" s="18">
        <v>45643.0</v>
      </c>
      <c r="AC750" s="13" t="s">
        <v>59</v>
      </c>
      <c r="AD750" s="6"/>
      <c r="AE750" s="6"/>
      <c r="AF750" s="6"/>
      <c r="AG750" s="331"/>
      <c r="AH750" s="433">
        <v>1469.48</v>
      </c>
      <c r="AI750" s="320"/>
    </row>
    <row r="751" ht="15.75" customHeight="1">
      <c r="A751" s="325">
        <v>1024.0</v>
      </c>
      <c r="B751" s="12" t="s">
        <v>642</v>
      </c>
      <c r="C751" s="27" t="s">
        <v>1221</v>
      </c>
      <c r="D751" s="27"/>
      <c r="E751" s="27"/>
      <c r="F751" s="316">
        <v>45638.0</v>
      </c>
      <c r="G751" s="442" t="s">
        <v>56</v>
      </c>
      <c r="H751" s="411" t="s">
        <v>600</v>
      </c>
      <c r="I751" s="411" t="s">
        <v>600</v>
      </c>
      <c r="J751" s="411"/>
      <c r="K751" s="411" t="s">
        <v>600</v>
      </c>
      <c r="L751" s="411" t="s">
        <v>58</v>
      </c>
      <c r="M751" s="315">
        <v>2.0</v>
      </c>
      <c r="N751" s="316"/>
      <c r="O751" s="316"/>
      <c r="P751" s="316"/>
      <c r="Q751" s="316"/>
      <c r="R751" s="316"/>
      <c r="S751" s="442" t="s">
        <v>56</v>
      </c>
      <c r="T751" s="229" t="s">
        <v>56</v>
      </c>
      <c r="U751" s="283" t="s">
        <v>2767</v>
      </c>
      <c r="V751" s="315">
        <v>2.0</v>
      </c>
      <c r="W751" s="430" t="s">
        <v>56</v>
      </c>
      <c r="X751" s="315">
        <v>1.0</v>
      </c>
      <c r="Y751" s="6" t="s">
        <v>641</v>
      </c>
      <c r="Z751" s="449" t="s">
        <v>762</v>
      </c>
      <c r="AA751" s="323">
        <v>45609.0</v>
      </c>
      <c r="AB751" s="18">
        <v>45638.0</v>
      </c>
      <c r="AC751" s="13" t="s">
        <v>59</v>
      </c>
      <c r="AD751" s="6"/>
      <c r="AE751" s="6"/>
      <c r="AF751" s="6"/>
      <c r="AG751" s="331"/>
      <c r="AH751" s="433">
        <v>6949.1</v>
      </c>
    </row>
    <row r="752" ht="15.75" customHeight="1">
      <c r="A752" s="325">
        <v>1025.0</v>
      </c>
      <c r="B752" s="426" t="s">
        <v>194</v>
      </c>
      <c r="C752" s="27" t="s">
        <v>2974</v>
      </c>
      <c r="D752" s="27"/>
      <c r="E752" s="27"/>
      <c r="F752" s="316">
        <v>45642.0</v>
      </c>
      <c r="G752" s="430" t="s">
        <v>56</v>
      </c>
      <c r="H752" s="411" t="s">
        <v>600</v>
      </c>
      <c r="I752" s="411" t="s">
        <v>600</v>
      </c>
      <c r="J752" s="411"/>
      <c r="K752" s="411" t="s">
        <v>600</v>
      </c>
      <c r="L752" s="481" t="s">
        <v>2995</v>
      </c>
      <c r="M752" s="315">
        <v>9.0</v>
      </c>
      <c r="N752" s="316"/>
      <c r="O752" s="316"/>
      <c r="P752" s="316"/>
      <c r="Q752" s="316"/>
      <c r="R752" s="316"/>
      <c r="S752" s="229" t="s">
        <v>86</v>
      </c>
      <c r="T752" s="229" t="s">
        <v>86</v>
      </c>
      <c r="U752" s="283">
        <v>0.0</v>
      </c>
      <c r="V752" s="315">
        <v>0.0</v>
      </c>
      <c r="W752" s="430" t="s">
        <v>86</v>
      </c>
      <c r="X752" s="315">
        <v>0.0</v>
      </c>
      <c r="Y752" s="6" t="s">
        <v>641</v>
      </c>
      <c r="Z752" s="449" t="s">
        <v>1169</v>
      </c>
      <c r="AA752" s="323">
        <v>45610.0</v>
      </c>
      <c r="AB752" s="18">
        <v>45610.0</v>
      </c>
      <c r="AC752" s="13" t="s">
        <v>59</v>
      </c>
      <c r="AD752" s="6"/>
      <c r="AE752" s="6"/>
      <c r="AF752" s="6"/>
      <c r="AG752" s="331"/>
      <c r="AH752" s="433"/>
      <c r="AI752" s="320"/>
    </row>
    <row r="753" ht="15.75" customHeight="1">
      <c r="A753" s="325">
        <v>1026.0</v>
      </c>
      <c r="B753" s="426" t="s">
        <v>605</v>
      </c>
      <c r="C753" s="27" t="s">
        <v>2974</v>
      </c>
      <c r="D753" s="27"/>
      <c r="E753" s="27"/>
      <c r="F753" s="316">
        <v>45635.0</v>
      </c>
      <c r="G753" s="466" t="s">
        <v>56</v>
      </c>
      <c r="H753" s="411" t="s">
        <v>600</v>
      </c>
      <c r="I753" s="442" t="s">
        <v>2984</v>
      </c>
      <c r="J753" s="442"/>
      <c r="K753" s="411" t="s">
        <v>600</v>
      </c>
      <c r="L753" s="481" t="s">
        <v>1180</v>
      </c>
      <c r="M753" s="315">
        <v>5.0</v>
      </c>
      <c r="N753" s="316"/>
      <c r="O753" s="316"/>
      <c r="P753" s="316"/>
      <c r="Q753" s="316"/>
      <c r="R753" s="316"/>
      <c r="S753" s="229" t="s">
        <v>86</v>
      </c>
      <c r="T753" s="229" t="s">
        <v>86</v>
      </c>
      <c r="U753" s="283">
        <v>0.0</v>
      </c>
      <c r="V753" s="315">
        <v>0.0</v>
      </c>
      <c r="W753" s="430" t="s">
        <v>86</v>
      </c>
      <c r="X753" s="315">
        <v>0.0</v>
      </c>
      <c r="Y753" s="6" t="s">
        <v>641</v>
      </c>
      <c r="Z753" s="449" t="s">
        <v>683</v>
      </c>
      <c r="AA753" s="323">
        <v>45610.0</v>
      </c>
      <c r="AB753" s="18">
        <v>45621.0</v>
      </c>
      <c r="AC753" s="13" t="s">
        <v>59</v>
      </c>
      <c r="AD753" s="6"/>
      <c r="AE753" s="6"/>
      <c r="AF753" s="6"/>
      <c r="AG753" s="331"/>
      <c r="AH753" s="433"/>
    </row>
    <row r="754" ht="15.75" customHeight="1">
      <c r="A754" s="325">
        <v>1027.0</v>
      </c>
      <c r="B754" s="12" t="s">
        <v>1232</v>
      </c>
      <c r="C754" s="27" t="s">
        <v>1314</v>
      </c>
      <c r="D754" s="27"/>
      <c r="E754" s="27"/>
      <c r="F754" s="316">
        <v>45635.0</v>
      </c>
      <c r="G754" s="442" t="s">
        <v>56</v>
      </c>
      <c r="H754" s="411" t="s">
        <v>600</v>
      </c>
      <c r="I754" s="411" t="s">
        <v>600</v>
      </c>
      <c r="J754" s="411"/>
      <c r="K754" s="411" t="s">
        <v>600</v>
      </c>
      <c r="L754" s="481" t="s">
        <v>2995</v>
      </c>
      <c r="M754" s="315">
        <v>32.0</v>
      </c>
      <c r="N754" s="316"/>
      <c r="O754" s="316"/>
      <c r="P754" s="316"/>
      <c r="Q754" s="316"/>
      <c r="R754" s="316"/>
      <c r="S754" s="229" t="s">
        <v>86</v>
      </c>
      <c r="T754" s="229" t="s">
        <v>86</v>
      </c>
      <c r="U754" s="283">
        <v>0.0</v>
      </c>
      <c r="V754" s="315">
        <v>0.0</v>
      </c>
      <c r="W754" s="430" t="s">
        <v>66</v>
      </c>
      <c r="X754" s="315">
        <v>0.0</v>
      </c>
      <c r="Y754" s="6" t="s">
        <v>641</v>
      </c>
      <c r="Z754" s="449" t="s">
        <v>1755</v>
      </c>
      <c r="AA754" s="323">
        <v>45611.0</v>
      </c>
      <c r="AB754" s="18">
        <v>45629.0</v>
      </c>
      <c r="AC754" s="13" t="s">
        <v>79</v>
      </c>
      <c r="AD754" s="6"/>
      <c r="AE754" s="6"/>
      <c r="AF754" s="6"/>
      <c r="AG754" s="331"/>
      <c r="AH754" s="433"/>
      <c r="AI754" s="320"/>
    </row>
    <row r="755" ht="15.75" customHeight="1">
      <c r="A755" s="325">
        <v>1028.0</v>
      </c>
      <c r="B755" s="12" t="s">
        <v>1233</v>
      </c>
      <c r="C755" s="27" t="s">
        <v>1221</v>
      </c>
      <c r="D755" s="27"/>
      <c r="E755" s="27"/>
      <c r="F755" s="316">
        <v>45623.0</v>
      </c>
      <c r="G755" s="442" t="s">
        <v>56</v>
      </c>
      <c r="H755" s="411" t="s">
        <v>600</v>
      </c>
      <c r="I755" s="411" t="s">
        <v>600</v>
      </c>
      <c r="J755" s="411"/>
      <c r="K755" s="411" t="s">
        <v>600</v>
      </c>
      <c r="L755" s="411" t="s">
        <v>58</v>
      </c>
      <c r="M755" s="315">
        <v>12.0</v>
      </c>
      <c r="N755" s="316"/>
      <c r="O755" s="316"/>
      <c r="P755" s="316"/>
      <c r="Q755" s="316"/>
      <c r="R755" s="316"/>
      <c r="S755" s="229" t="s">
        <v>56</v>
      </c>
      <c r="T755" s="229" t="s">
        <v>56</v>
      </c>
      <c r="U755" s="283" t="s">
        <v>2929</v>
      </c>
      <c r="V755" s="315">
        <v>10.0</v>
      </c>
      <c r="W755" s="430" t="s">
        <v>56</v>
      </c>
      <c r="X755" s="315">
        <v>3.0</v>
      </c>
      <c r="Y755" s="6" t="s">
        <v>641</v>
      </c>
      <c r="Z755" s="449" t="s">
        <v>1760</v>
      </c>
      <c r="AA755" s="323">
        <v>45611.0</v>
      </c>
      <c r="AB755" s="18">
        <v>45623.0</v>
      </c>
      <c r="AC755" s="13" t="s">
        <v>59</v>
      </c>
      <c r="AD755" s="6"/>
      <c r="AE755" s="6"/>
      <c r="AF755" s="6"/>
      <c r="AG755" s="331"/>
      <c r="AH755" s="433">
        <v>18580.36</v>
      </c>
      <c r="AI755" s="487"/>
    </row>
    <row r="756" ht="15.75" customHeight="1">
      <c r="A756" s="311">
        <v>1029.0</v>
      </c>
      <c r="B756" s="12" t="s">
        <v>553</v>
      </c>
      <c r="C756" s="27" t="s">
        <v>1221</v>
      </c>
      <c r="D756" s="27"/>
      <c r="E756" s="27"/>
      <c r="F756" s="316">
        <v>45685.0</v>
      </c>
      <c r="G756" s="442" t="s">
        <v>57</v>
      </c>
      <c r="H756" s="485" t="s">
        <v>57</v>
      </c>
      <c r="I756" s="343" t="s">
        <v>57</v>
      </c>
      <c r="J756" s="343"/>
      <c r="K756" s="411" t="s">
        <v>600</v>
      </c>
      <c r="L756" s="410" t="s">
        <v>58</v>
      </c>
      <c r="M756" s="315">
        <v>2.0</v>
      </c>
      <c r="N756" s="316"/>
      <c r="O756" s="316"/>
      <c r="P756" s="316"/>
      <c r="Q756" s="316"/>
      <c r="R756" s="316"/>
      <c r="S756" s="442" t="s">
        <v>56</v>
      </c>
      <c r="T756" s="229" t="s">
        <v>56</v>
      </c>
      <c r="U756" s="283" t="s">
        <v>2777</v>
      </c>
      <c r="V756" s="315">
        <v>2.0</v>
      </c>
      <c r="W756" s="430" t="s">
        <v>86</v>
      </c>
      <c r="X756" s="315">
        <v>0.0</v>
      </c>
      <c r="Y756" s="6" t="s">
        <v>641</v>
      </c>
      <c r="Z756" s="449" t="s">
        <v>1235</v>
      </c>
      <c r="AA756" s="323">
        <v>45611.0</v>
      </c>
      <c r="AB756" s="18">
        <v>45645.0</v>
      </c>
      <c r="AC756" s="13" t="s">
        <v>59</v>
      </c>
      <c r="AD756" s="6"/>
      <c r="AE756" s="6"/>
      <c r="AF756" s="6"/>
      <c r="AG756" s="331"/>
      <c r="AH756" s="433">
        <v>6084.7</v>
      </c>
      <c r="AI756" s="320"/>
    </row>
    <row r="757" ht="15.75" customHeight="1">
      <c r="A757" s="325">
        <v>1030.0</v>
      </c>
      <c r="B757" s="12" t="s">
        <v>973</v>
      </c>
      <c r="C757" s="27" t="s">
        <v>1221</v>
      </c>
      <c r="D757" s="27"/>
      <c r="E757" s="27"/>
      <c r="F757" s="316">
        <v>45636.0</v>
      </c>
      <c r="G757" s="430" t="s">
        <v>66</v>
      </c>
      <c r="H757" s="229" t="s">
        <v>86</v>
      </c>
      <c r="I757" s="229" t="s">
        <v>86</v>
      </c>
      <c r="J757" s="229"/>
      <c r="K757" s="430" t="s">
        <v>86</v>
      </c>
      <c r="L757" s="229" t="s">
        <v>86</v>
      </c>
      <c r="M757" s="315">
        <v>0.0</v>
      </c>
      <c r="N757" s="316"/>
      <c r="O757" s="316"/>
      <c r="P757" s="316"/>
      <c r="Q757" s="316"/>
      <c r="R757" s="316"/>
      <c r="S757" s="442" t="s">
        <v>56</v>
      </c>
      <c r="T757" s="430" t="s">
        <v>56</v>
      </c>
      <c r="U757" s="283" t="s">
        <v>2784</v>
      </c>
      <c r="V757" s="315">
        <v>1.0</v>
      </c>
      <c r="W757" s="430" t="s">
        <v>56</v>
      </c>
      <c r="X757" s="315">
        <v>1.0</v>
      </c>
      <c r="Y757" s="6" t="s">
        <v>641</v>
      </c>
      <c r="Z757" s="449" t="s">
        <v>1299</v>
      </c>
      <c r="AA757" s="323">
        <v>45612.0</v>
      </c>
      <c r="AB757" s="18">
        <v>45631.0</v>
      </c>
      <c r="AC757" s="13" t="s">
        <v>59</v>
      </c>
      <c r="AD757" s="6"/>
      <c r="AE757" s="6"/>
      <c r="AF757" s="6"/>
      <c r="AG757" s="331"/>
      <c r="AH757" s="433"/>
    </row>
    <row r="758" ht="15.75" customHeight="1">
      <c r="A758" s="325">
        <v>1031.0</v>
      </c>
      <c r="B758" s="12" t="s">
        <v>452</v>
      </c>
      <c r="C758" s="27" t="s">
        <v>1221</v>
      </c>
      <c r="D758" s="27"/>
      <c r="E758" s="27"/>
      <c r="F758" s="316">
        <v>45622.0</v>
      </c>
      <c r="G758" s="442" t="s">
        <v>56</v>
      </c>
      <c r="H758" s="411" t="s">
        <v>600</v>
      </c>
      <c r="I758" s="411" t="s">
        <v>600</v>
      </c>
      <c r="J758" s="411"/>
      <c r="K758" s="411" t="s">
        <v>600</v>
      </c>
      <c r="L758" s="411" t="s">
        <v>58</v>
      </c>
      <c r="M758" s="315">
        <v>10.0</v>
      </c>
      <c r="N758" s="316"/>
      <c r="O758" s="316"/>
      <c r="P758" s="316"/>
      <c r="Q758" s="316"/>
      <c r="R758" s="316"/>
      <c r="S758" s="229" t="s">
        <v>56</v>
      </c>
      <c r="T758" s="229" t="s">
        <v>56</v>
      </c>
      <c r="U758" s="283" t="s">
        <v>2767</v>
      </c>
      <c r="V758" s="315">
        <v>10.0</v>
      </c>
      <c r="W758" s="430" t="s">
        <v>56</v>
      </c>
      <c r="X758" s="315">
        <v>2.0</v>
      </c>
      <c r="Y758" s="6" t="s">
        <v>641</v>
      </c>
      <c r="Z758" s="449" t="s">
        <v>675</v>
      </c>
      <c r="AA758" s="323">
        <v>45612.0</v>
      </c>
      <c r="AB758" s="18">
        <v>45612.0</v>
      </c>
      <c r="AC758" s="13" t="s">
        <v>59</v>
      </c>
      <c r="AD758" s="6"/>
      <c r="AE758" s="6"/>
      <c r="AF758" s="6"/>
      <c r="AG758" s="331"/>
      <c r="AH758" s="433"/>
    </row>
    <row r="759" ht="15.75" customHeight="1">
      <c r="A759" s="325">
        <v>1032.0</v>
      </c>
      <c r="B759" s="12" t="s">
        <v>1236</v>
      </c>
      <c r="C759" s="27" t="s">
        <v>1221</v>
      </c>
      <c r="D759" s="27"/>
      <c r="E759" s="27"/>
      <c r="F759" s="316">
        <v>45622.0</v>
      </c>
      <c r="G759" s="442" t="s">
        <v>56</v>
      </c>
      <c r="H759" s="411" t="s">
        <v>600</v>
      </c>
      <c r="I759" s="411" t="s">
        <v>600</v>
      </c>
      <c r="J759" s="411"/>
      <c r="K759" s="411" t="s">
        <v>600</v>
      </c>
      <c r="L759" s="411" t="s">
        <v>58</v>
      </c>
      <c r="M759" s="315">
        <v>2.0</v>
      </c>
      <c r="N759" s="316"/>
      <c r="O759" s="316"/>
      <c r="P759" s="316"/>
      <c r="Q759" s="316"/>
      <c r="R759" s="316"/>
      <c r="S759" s="229" t="s">
        <v>56</v>
      </c>
      <c r="T759" s="229" t="s">
        <v>56</v>
      </c>
      <c r="U759" s="283" t="s">
        <v>2784</v>
      </c>
      <c r="V759" s="315">
        <v>1.0</v>
      </c>
      <c r="W759" s="430" t="s">
        <v>56</v>
      </c>
      <c r="X759" s="315">
        <v>0.0</v>
      </c>
      <c r="Y759" s="6" t="s">
        <v>641</v>
      </c>
      <c r="Z759" s="449" t="s">
        <v>675</v>
      </c>
      <c r="AA759" s="323">
        <v>45612.0</v>
      </c>
      <c r="AB759" s="18">
        <v>45617.0</v>
      </c>
      <c r="AC759" s="13" t="s">
        <v>59</v>
      </c>
      <c r="AD759" s="6"/>
      <c r="AE759" s="6"/>
      <c r="AF759" s="6"/>
      <c r="AG759" s="331"/>
      <c r="AH759" s="433"/>
      <c r="AI759" s="320"/>
    </row>
    <row r="760" ht="15.75" customHeight="1">
      <c r="A760" s="325">
        <v>1033.0</v>
      </c>
      <c r="B760" s="12" t="s">
        <v>1239</v>
      </c>
      <c r="C760" s="27" t="s">
        <v>1314</v>
      </c>
      <c r="D760" s="27"/>
      <c r="E760" s="27"/>
      <c r="F760" s="316">
        <v>45628.0</v>
      </c>
      <c r="G760" s="430" t="s">
        <v>86</v>
      </c>
      <c r="H760" s="229" t="s">
        <v>86</v>
      </c>
      <c r="I760" s="229" t="s">
        <v>86</v>
      </c>
      <c r="J760" s="229"/>
      <c r="K760" s="430" t="s">
        <v>86</v>
      </c>
      <c r="L760" s="229" t="s">
        <v>86</v>
      </c>
      <c r="M760" s="315">
        <v>0.0</v>
      </c>
      <c r="N760" s="316"/>
      <c r="O760" s="316"/>
      <c r="P760" s="316"/>
      <c r="Q760" s="316"/>
      <c r="R760" s="316"/>
      <c r="S760" s="229" t="s">
        <v>86</v>
      </c>
      <c r="T760" s="229" t="s">
        <v>86</v>
      </c>
      <c r="U760" s="283">
        <v>0.0</v>
      </c>
      <c r="V760" s="315">
        <v>0.0</v>
      </c>
      <c r="W760" s="442" t="s">
        <v>56</v>
      </c>
      <c r="X760" s="315">
        <v>1.0</v>
      </c>
      <c r="Y760" s="6" t="s">
        <v>641</v>
      </c>
      <c r="Z760" s="449" t="s">
        <v>831</v>
      </c>
      <c r="AA760" s="323">
        <v>45614.0</v>
      </c>
      <c r="AB760" s="18">
        <v>45631.0</v>
      </c>
      <c r="AC760" s="13" t="s">
        <v>79</v>
      </c>
      <c r="AD760" s="6"/>
      <c r="AE760" s="6"/>
      <c r="AF760" s="6"/>
      <c r="AG760" s="331"/>
      <c r="AH760" s="433"/>
      <c r="AI760" s="320"/>
    </row>
    <row r="761" ht="15.75" customHeight="1">
      <c r="A761" s="325">
        <v>1034.0</v>
      </c>
      <c r="B761" s="12" t="s">
        <v>1156</v>
      </c>
      <c r="C761" s="27" t="s">
        <v>1221</v>
      </c>
      <c r="D761" s="27"/>
      <c r="E761" s="27"/>
      <c r="F761" s="316">
        <v>45637.0</v>
      </c>
      <c r="G761" s="471" t="s">
        <v>66</v>
      </c>
      <c r="H761" s="229" t="s">
        <v>86</v>
      </c>
      <c r="I761" s="229" t="s">
        <v>86</v>
      </c>
      <c r="J761" s="229"/>
      <c r="K761" s="430" t="s">
        <v>86</v>
      </c>
      <c r="L761" s="229" t="s">
        <v>86</v>
      </c>
      <c r="M761" s="315">
        <v>0.0</v>
      </c>
      <c r="N761" s="316"/>
      <c r="O761" s="316"/>
      <c r="P761" s="316"/>
      <c r="Q761" s="316"/>
      <c r="R761" s="316"/>
      <c r="S761" s="442" t="s">
        <v>56</v>
      </c>
      <c r="T761" s="229" t="s">
        <v>56</v>
      </c>
      <c r="U761" s="283" t="s">
        <v>2929</v>
      </c>
      <c r="V761" s="315">
        <v>2.0</v>
      </c>
      <c r="W761" s="442" t="s">
        <v>56</v>
      </c>
      <c r="X761" s="315">
        <v>2.0</v>
      </c>
      <c r="Y761" s="6" t="s">
        <v>641</v>
      </c>
      <c r="Z761" s="449" t="s">
        <v>1517</v>
      </c>
      <c r="AA761" s="323">
        <v>45614.0</v>
      </c>
      <c r="AB761" s="18">
        <v>45637.0</v>
      </c>
      <c r="AC761" s="13" t="s">
        <v>59</v>
      </c>
      <c r="AD761" s="6"/>
      <c r="AE761" s="6"/>
      <c r="AF761" s="6"/>
      <c r="AG761" s="331"/>
      <c r="AH761" s="433"/>
    </row>
    <row r="762" ht="15.75" customHeight="1">
      <c r="A762" s="325">
        <v>1035.0</v>
      </c>
      <c r="B762" s="12" t="s">
        <v>1165</v>
      </c>
      <c r="C762" s="27" t="s">
        <v>1221</v>
      </c>
      <c r="D762" s="27"/>
      <c r="E762" s="27"/>
      <c r="F762" s="316">
        <v>45644.0</v>
      </c>
      <c r="G762" s="430" t="s">
        <v>56</v>
      </c>
      <c r="H762" s="411" t="s">
        <v>600</v>
      </c>
      <c r="I762" s="411" t="s">
        <v>600</v>
      </c>
      <c r="J762" s="411"/>
      <c r="K762" s="411" t="s">
        <v>600</v>
      </c>
      <c r="L762" s="411" t="s">
        <v>600</v>
      </c>
      <c r="M762" s="315">
        <v>2.0</v>
      </c>
      <c r="N762" s="316"/>
      <c r="O762" s="316"/>
      <c r="P762" s="316"/>
      <c r="Q762" s="316"/>
      <c r="R762" s="316"/>
      <c r="S762" s="229" t="s">
        <v>56</v>
      </c>
      <c r="T762" s="229" t="s">
        <v>56</v>
      </c>
      <c r="U762" s="283" t="s">
        <v>2767</v>
      </c>
      <c r="V762" s="315">
        <v>1.0</v>
      </c>
      <c r="W762" s="430" t="s">
        <v>66</v>
      </c>
      <c r="X762" s="315">
        <v>0.0</v>
      </c>
      <c r="Y762" s="6" t="s">
        <v>641</v>
      </c>
      <c r="Z762" s="449" t="s">
        <v>1541</v>
      </c>
      <c r="AA762" s="323">
        <v>45616.0</v>
      </c>
      <c r="AB762" s="18">
        <v>45644.0</v>
      </c>
      <c r="AC762" s="13" t="s">
        <v>59</v>
      </c>
      <c r="AD762" s="6"/>
      <c r="AE762" s="6"/>
      <c r="AF762" s="6"/>
      <c r="AG762" s="331"/>
      <c r="AH762" s="433"/>
    </row>
    <row r="763" ht="15.75" customHeight="1">
      <c r="A763" s="325">
        <v>1036.0</v>
      </c>
      <c r="B763" s="12" t="s">
        <v>719</v>
      </c>
      <c r="C763" s="27" t="s">
        <v>1221</v>
      </c>
      <c r="D763" s="27"/>
      <c r="E763" s="27"/>
      <c r="F763" s="316">
        <v>45635.0</v>
      </c>
      <c r="G763" s="430" t="s">
        <v>86</v>
      </c>
      <c r="H763" s="471" t="s">
        <v>86</v>
      </c>
      <c r="I763" s="471" t="s">
        <v>86</v>
      </c>
      <c r="J763" s="471"/>
      <c r="K763" s="471" t="s">
        <v>86</v>
      </c>
      <c r="L763" s="471" t="s">
        <v>86</v>
      </c>
      <c r="M763" s="315">
        <v>0.0</v>
      </c>
      <c r="N763" s="316"/>
      <c r="O763" s="316"/>
      <c r="P763" s="316"/>
      <c r="Q763" s="316"/>
      <c r="R763" s="316"/>
      <c r="S763" s="471" t="s">
        <v>86</v>
      </c>
      <c r="T763" s="471" t="s">
        <v>86</v>
      </c>
      <c r="U763" s="283">
        <v>0.0</v>
      </c>
      <c r="V763" s="315">
        <v>0.0</v>
      </c>
      <c r="W763" s="430" t="s">
        <v>56</v>
      </c>
      <c r="X763" s="315">
        <v>1.0</v>
      </c>
      <c r="Y763" s="6" t="s">
        <v>641</v>
      </c>
      <c r="Z763" s="449" t="s">
        <v>853</v>
      </c>
      <c r="AA763" s="323">
        <v>45618.0</v>
      </c>
      <c r="AB763" s="18">
        <v>45625.0</v>
      </c>
      <c r="AC763" s="13" t="s">
        <v>59</v>
      </c>
      <c r="AD763" s="6"/>
      <c r="AE763" s="6"/>
      <c r="AF763" s="6"/>
      <c r="AG763" s="331"/>
      <c r="AH763" s="433"/>
      <c r="AI763" s="320"/>
    </row>
    <row r="764" ht="15.75" customHeight="1">
      <c r="A764" s="325">
        <v>1037.0</v>
      </c>
      <c r="B764" s="12" t="s">
        <v>556</v>
      </c>
      <c r="C764" s="27" t="s">
        <v>1321</v>
      </c>
      <c r="D764" s="27"/>
      <c r="E764" s="27"/>
      <c r="F764" s="316"/>
      <c r="G764" s="430" t="s">
        <v>86</v>
      </c>
      <c r="H764" s="471" t="s">
        <v>86</v>
      </c>
      <c r="I764" s="471" t="s">
        <v>86</v>
      </c>
      <c r="J764" s="471"/>
      <c r="K764" s="471" t="s">
        <v>86</v>
      </c>
      <c r="L764" s="471" t="s">
        <v>86</v>
      </c>
      <c r="M764" s="315">
        <v>0.0</v>
      </c>
      <c r="N764" s="316"/>
      <c r="O764" s="316"/>
      <c r="P764" s="316"/>
      <c r="Q764" s="316"/>
      <c r="R764" s="316"/>
      <c r="S764" s="471" t="s">
        <v>86</v>
      </c>
      <c r="T764" s="471" t="s">
        <v>86</v>
      </c>
      <c r="U764" s="283">
        <v>0.0</v>
      </c>
      <c r="V764" s="315">
        <v>0.0</v>
      </c>
      <c r="W764" s="430" t="s">
        <v>56</v>
      </c>
      <c r="X764" s="315">
        <v>1.0</v>
      </c>
      <c r="Y764" s="6" t="s">
        <v>641</v>
      </c>
      <c r="Z764" s="449" t="s">
        <v>1780</v>
      </c>
      <c r="AA764" s="323">
        <v>45621.0</v>
      </c>
      <c r="AB764" s="18">
        <v>45642.0</v>
      </c>
      <c r="AC764" s="13" t="s">
        <v>59</v>
      </c>
      <c r="AD764" s="6"/>
      <c r="AE764" s="6"/>
      <c r="AF764" s="6"/>
      <c r="AG764" s="331"/>
      <c r="AH764" s="433"/>
    </row>
    <row r="765" ht="15.75" customHeight="1">
      <c r="A765" s="311">
        <v>1038.0</v>
      </c>
      <c r="B765" s="426" t="s">
        <v>1241</v>
      </c>
      <c r="C765" s="27" t="s">
        <v>2974</v>
      </c>
      <c r="D765" s="27"/>
      <c r="E765" s="27"/>
      <c r="F765" s="316">
        <v>45687.0</v>
      </c>
      <c r="G765" s="430" t="s">
        <v>56</v>
      </c>
      <c r="H765" s="229" t="s">
        <v>57</v>
      </c>
      <c r="I765" s="229" t="s">
        <v>57</v>
      </c>
      <c r="J765" s="229"/>
      <c r="K765" s="411" t="s">
        <v>600</v>
      </c>
      <c r="L765" s="462" t="s">
        <v>2996</v>
      </c>
      <c r="M765" s="315">
        <v>4.0</v>
      </c>
      <c r="N765" s="316"/>
      <c r="O765" s="316"/>
      <c r="P765" s="316"/>
      <c r="Q765" s="316"/>
      <c r="R765" s="316"/>
      <c r="S765" s="471" t="s">
        <v>86</v>
      </c>
      <c r="T765" s="471" t="s">
        <v>86</v>
      </c>
      <c r="U765" s="283">
        <v>0.0</v>
      </c>
      <c r="V765" s="315">
        <v>0.0</v>
      </c>
      <c r="W765" s="430" t="s">
        <v>86</v>
      </c>
      <c r="X765" s="315">
        <v>0.0</v>
      </c>
      <c r="Y765" s="6" t="s">
        <v>641</v>
      </c>
      <c r="Z765" s="449" t="s">
        <v>1784</v>
      </c>
      <c r="AA765" s="323">
        <v>45621.0</v>
      </c>
      <c r="AB765" s="18">
        <v>45688.0</v>
      </c>
      <c r="AC765" s="13" t="s">
        <v>59</v>
      </c>
      <c r="AD765" s="6"/>
      <c r="AE765" s="6"/>
      <c r="AF765" s="6"/>
      <c r="AG765" s="331"/>
      <c r="AH765" s="433"/>
    </row>
    <row r="766" ht="15.75" customHeight="1">
      <c r="A766" s="325">
        <v>1039.0</v>
      </c>
      <c r="B766" s="426" t="s">
        <v>1244</v>
      </c>
      <c r="C766" s="27" t="s">
        <v>2974</v>
      </c>
      <c r="D766" s="27"/>
      <c r="E766" s="27"/>
      <c r="F766" s="316">
        <v>45671.0</v>
      </c>
      <c r="G766" s="466" t="s">
        <v>56</v>
      </c>
      <c r="H766" s="485" t="s">
        <v>57</v>
      </c>
      <c r="I766" s="343" t="s">
        <v>57</v>
      </c>
      <c r="J766" s="343"/>
      <c r="K766" s="411" t="s">
        <v>600</v>
      </c>
      <c r="L766" s="462" t="s">
        <v>2996</v>
      </c>
      <c r="M766" s="315">
        <v>6.0</v>
      </c>
      <c r="N766" s="316"/>
      <c r="O766" s="316"/>
      <c r="P766" s="316"/>
      <c r="Q766" s="316"/>
      <c r="R766" s="316"/>
      <c r="S766" s="471" t="s">
        <v>86</v>
      </c>
      <c r="T766" s="471" t="s">
        <v>86</v>
      </c>
      <c r="U766" s="283">
        <v>0.0</v>
      </c>
      <c r="V766" s="315">
        <v>0.0</v>
      </c>
      <c r="W766" s="430" t="s">
        <v>86</v>
      </c>
      <c r="X766" s="315">
        <v>0.0</v>
      </c>
      <c r="Y766" s="6" t="s">
        <v>641</v>
      </c>
      <c r="Z766" s="449" t="s">
        <v>1789</v>
      </c>
      <c r="AA766" s="323">
        <v>45621.0</v>
      </c>
      <c r="AB766" s="18">
        <v>45688.0</v>
      </c>
      <c r="AC766" s="13" t="s">
        <v>59</v>
      </c>
      <c r="AD766" s="6"/>
      <c r="AE766" s="6"/>
      <c r="AF766" s="6"/>
      <c r="AG766" s="331"/>
      <c r="AH766" s="433"/>
    </row>
    <row r="767" ht="15.75" customHeight="1">
      <c r="A767" s="311">
        <v>1040.0</v>
      </c>
      <c r="B767" s="426" t="s">
        <v>1247</v>
      </c>
      <c r="C767" s="27" t="s">
        <v>2974</v>
      </c>
      <c r="D767" s="27"/>
      <c r="E767" s="27"/>
      <c r="F767" s="381">
        <v>45696.0</v>
      </c>
      <c r="G767" s="430" t="s">
        <v>57</v>
      </c>
      <c r="H767" s="485" t="s">
        <v>57</v>
      </c>
      <c r="I767" s="229" t="s">
        <v>57</v>
      </c>
      <c r="J767" s="229"/>
      <c r="K767" s="411" t="s">
        <v>600</v>
      </c>
      <c r="L767" s="462" t="s">
        <v>2996</v>
      </c>
      <c r="M767" s="315">
        <v>11.0</v>
      </c>
      <c r="N767" s="316"/>
      <c r="O767" s="316"/>
      <c r="P767" s="316"/>
      <c r="Q767" s="316"/>
      <c r="R767" s="316"/>
      <c r="S767" s="471" t="s">
        <v>86</v>
      </c>
      <c r="T767" s="471" t="s">
        <v>86</v>
      </c>
      <c r="U767" s="283">
        <v>0.0</v>
      </c>
      <c r="V767" s="315">
        <v>0.0</v>
      </c>
      <c r="W767" s="430" t="s">
        <v>86</v>
      </c>
      <c r="X767" s="315">
        <v>0.0</v>
      </c>
      <c r="Y767" s="6" t="s">
        <v>641</v>
      </c>
      <c r="Z767" s="441" t="s">
        <v>2505</v>
      </c>
      <c r="AA767" s="323">
        <v>45621.0</v>
      </c>
      <c r="AB767" s="18">
        <v>45688.0</v>
      </c>
      <c r="AC767" s="13" t="s">
        <v>59</v>
      </c>
      <c r="AD767" s="6"/>
      <c r="AE767" s="6"/>
      <c r="AF767" s="6"/>
      <c r="AG767" s="331"/>
      <c r="AH767" s="433"/>
      <c r="AI767" s="320"/>
    </row>
    <row r="768" ht="15.75" customHeight="1">
      <c r="A768" s="325">
        <v>1041.0</v>
      </c>
      <c r="B768" s="426" t="s">
        <v>618</v>
      </c>
      <c r="C768" s="27" t="s">
        <v>2974</v>
      </c>
      <c r="D768" s="27"/>
      <c r="E768" s="27"/>
      <c r="F768" s="316">
        <v>45680.0</v>
      </c>
      <c r="G768" s="430" t="s">
        <v>56</v>
      </c>
      <c r="H768" s="485" t="s">
        <v>57</v>
      </c>
      <c r="I768" s="485" t="s">
        <v>57</v>
      </c>
      <c r="J768" s="485"/>
      <c r="K768" s="411" t="s">
        <v>600</v>
      </c>
      <c r="L768" s="481" t="s">
        <v>2997</v>
      </c>
      <c r="M768" s="315">
        <v>2.0</v>
      </c>
      <c r="N768" s="316"/>
      <c r="O768" s="316"/>
      <c r="P768" s="316"/>
      <c r="Q768" s="316"/>
      <c r="R768" s="316"/>
      <c r="S768" s="471" t="s">
        <v>86</v>
      </c>
      <c r="T768" s="471" t="s">
        <v>86</v>
      </c>
      <c r="U768" s="283">
        <v>0.0</v>
      </c>
      <c r="V768" s="315">
        <v>0.0</v>
      </c>
      <c r="W768" s="430" t="s">
        <v>86</v>
      </c>
      <c r="X768" s="315">
        <v>0.0</v>
      </c>
      <c r="Y768" s="6" t="s">
        <v>641</v>
      </c>
      <c r="Z768" s="449" t="s">
        <v>715</v>
      </c>
      <c r="AA768" s="323">
        <v>45621.0</v>
      </c>
      <c r="AB768" s="18">
        <v>45688.0</v>
      </c>
      <c r="AC768" s="13" t="s">
        <v>59</v>
      </c>
      <c r="AD768" s="6"/>
      <c r="AE768" s="6"/>
      <c r="AF768" s="6"/>
      <c r="AG768" s="331"/>
      <c r="AH768" s="433"/>
    </row>
    <row r="769" ht="15.75" customHeight="1">
      <c r="A769" s="325">
        <v>1042.0</v>
      </c>
      <c r="B769" s="426" t="s">
        <v>1249</v>
      </c>
      <c r="C769" s="27" t="s">
        <v>2974</v>
      </c>
      <c r="D769" s="27"/>
      <c r="E769" s="27"/>
      <c r="F769" s="316">
        <v>45672.0</v>
      </c>
      <c r="G769" s="466" t="s">
        <v>56</v>
      </c>
      <c r="H769" s="485" t="s">
        <v>57</v>
      </c>
      <c r="I769" s="440" t="s">
        <v>57</v>
      </c>
      <c r="J769" s="440"/>
      <c r="K769" s="411" t="s">
        <v>600</v>
      </c>
      <c r="L769" s="462" t="s">
        <v>2996</v>
      </c>
      <c r="M769" s="315">
        <v>4.0</v>
      </c>
      <c r="N769" s="316"/>
      <c r="O769" s="316"/>
      <c r="P769" s="316"/>
      <c r="Q769" s="316"/>
      <c r="R769" s="316"/>
      <c r="S769" s="471" t="s">
        <v>86</v>
      </c>
      <c r="T769" s="471" t="s">
        <v>86</v>
      </c>
      <c r="U769" s="283">
        <v>0.0</v>
      </c>
      <c r="V769" s="315">
        <v>0.0</v>
      </c>
      <c r="W769" s="430" t="s">
        <v>86</v>
      </c>
      <c r="X769" s="315">
        <v>0.0</v>
      </c>
      <c r="Y769" s="6" t="s">
        <v>641</v>
      </c>
      <c r="Z769" s="449" t="s">
        <v>1802</v>
      </c>
      <c r="AA769" s="323">
        <v>45621.0</v>
      </c>
      <c r="AB769" s="18">
        <v>45688.0</v>
      </c>
      <c r="AC769" s="13" t="s">
        <v>59</v>
      </c>
      <c r="AD769" s="6"/>
      <c r="AE769" s="6"/>
      <c r="AF769" s="6"/>
      <c r="AG769" s="331"/>
      <c r="AH769" s="433"/>
    </row>
    <row r="770" ht="15.75" customHeight="1">
      <c r="A770" s="311">
        <v>1043.0</v>
      </c>
      <c r="B770" s="426" t="s">
        <v>523</v>
      </c>
      <c r="C770" s="27" t="s">
        <v>2974</v>
      </c>
      <c r="D770" s="27"/>
      <c r="E770" s="27"/>
      <c r="F770" s="316">
        <v>45698.0</v>
      </c>
      <c r="G770" s="442" t="s">
        <v>57</v>
      </c>
      <c r="H770" s="430" t="s">
        <v>57</v>
      </c>
      <c r="I770" s="430" t="s">
        <v>57</v>
      </c>
      <c r="J770" s="430"/>
      <c r="K770" s="411" t="s">
        <v>58</v>
      </c>
      <c r="L770" s="462" t="s">
        <v>2996</v>
      </c>
      <c r="M770" s="315">
        <v>14.0</v>
      </c>
      <c r="N770" s="316"/>
      <c r="O770" s="316"/>
      <c r="P770" s="316"/>
      <c r="Q770" s="316"/>
      <c r="R770" s="316"/>
      <c r="S770" s="471" t="s">
        <v>86</v>
      </c>
      <c r="T770" s="471" t="s">
        <v>86</v>
      </c>
      <c r="U770" s="283">
        <v>0.0</v>
      </c>
      <c r="V770" s="315">
        <v>0.0</v>
      </c>
      <c r="W770" s="430" t="s">
        <v>86</v>
      </c>
      <c r="X770" s="315">
        <v>0.0</v>
      </c>
      <c r="Y770" s="6" t="s">
        <v>641</v>
      </c>
      <c r="Z770" s="449" t="s">
        <v>1667</v>
      </c>
      <c r="AA770" s="323">
        <v>45621.0</v>
      </c>
      <c r="AB770" s="18">
        <v>45688.0</v>
      </c>
      <c r="AC770" s="13" t="s">
        <v>59</v>
      </c>
      <c r="AD770" s="6"/>
      <c r="AE770" s="6"/>
      <c r="AF770" s="6"/>
      <c r="AG770" s="331"/>
      <c r="AH770" s="433"/>
    </row>
    <row r="771" ht="15.75" customHeight="1">
      <c r="A771" s="488">
        <v>1044.0</v>
      </c>
      <c r="B771" s="489" t="s">
        <v>1251</v>
      </c>
      <c r="C771" s="216" t="s">
        <v>1221</v>
      </c>
      <c r="D771" s="216"/>
      <c r="E771" s="216"/>
      <c r="F771" s="453">
        <v>45638.0</v>
      </c>
      <c r="G771" s="490" t="s">
        <v>28</v>
      </c>
      <c r="H771" s="216"/>
      <c r="I771" s="216"/>
      <c r="J771" s="216"/>
      <c r="K771" s="490" t="s">
        <v>1254</v>
      </c>
      <c r="L771" s="216"/>
      <c r="M771" s="315"/>
      <c r="N771" s="316"/>
      <c r="O771" s="316"/>
      <c r="P771" s="316"/>
      <c r="Q771" s="316"/>
      <c r="R771" s="316"/>
      <c r="S771" s="490" t="s">
        <v>699</v>
      </c>
      <c r="T771" s="490" t="s">
        <v>30</v>
      </c>
      <c r="U771" s="491" t="s">
        <v>2767</v>
      </c>
      <c r="V771" s="479">
        <v>37.0</v>
      </c>
      <c r="W771" s="490" t="s">
        <v>28</v>
      </c>
      <c r="X771" s="315"/>
      <c r="Y771" s="6" t="s">
        <v>641</v>
      </c>
      <c r="Z771" s="449" t="s">
        <v>1806</v>
      </c>
      <c r="AA771" s="323">
        <v>45622.0</v>
      </c>
      <c r="AB771" s="18">
        <v>45640.0</v>
      </c>
      <c r="AC771" s="13" t="s">
        <v>79</v>
      </c>
      <c r="AD771" s="6"/>
      <c r="AE771" s="6"/>
      <c r="AF771" s="6"/>
      <c r="AG771" s="331"/>
      <c r="AH771" s="433"/>
      <c r="AI771" s="320"/>
    </row>
    <row r="772" ht="15.75" customHeight="1">
      <c r="A772" s="325">
        <v>1045.0</v>
      </c>
      <c r="B772" s="12" t="s">
        <v>1117</v>
      </c>
      <c r="C772" s="27" t="s">
        <v>1221</v>
      </c>
      <c r="D772" s="27"/>
      <c r="E772" s="27"/>
      <c r="F772" s="316">
        <v>45637.0</v>
      </c>
      <c r="G772" s="442" t="s">
        <v>56</v>
      </c>
      <c r="H772" s="411" t="s">
        <v>600</v>
      </c>
      <c r="I772" s="411" t="s">
        <v>600</v>
      </c>
      <c r="J772" s="411"/>
      <c r="K772" s="411" t="s">
        <v>600</v>
      </c>
      <c r="L772" s="471" t="s">
        <v>86</v>
      </c>
      <c r="M772" s="315">
        <v>8.0</v>
      </c>
      <c r="N772" s="316"/>
      <c r="O772" s="316"/>
      <c r="P772" s="316"/>
      <c r="Q772" s="316"/>
      <c r="R772" s="316"/>
      <c r="S772" s="471" t="s">
        <v>86</v>
      </c>
      <c r="T772" s="471" t="s">
        <v>86</v>
      </c>
      <c r="U772" s="283">
        <v>0.0</v>
      </c>
      <c r="V772" s="315">
        <v>0.0</v>
      </c>
      <c r="W772" s="430" t="s">
        <v>86</v>
      </c>
      <c r="X772" s="315">
        <v>0.0</v>
      </c>
      <c r="Y772" s="6" t="s">
        <v>641</v>
      </c>
      <c r="Z772" s="449" t="s">
        <v>1447</v>
      </c>
      <c r="AA772" s="323">
        <v>45625.0</v>
      </c>
      <c r="AB772" s="18">
        <v>45636.0</v>
      </c>
      <c r="AC772" s="13" t="s">
        <v>59</v>
      </c>
      <c r="AD772" s="6"/>
      <c r="AE772" s="6"/>
      <c r="AF772" s="6"/>
      <c r="AG772" s="331"/>
      <c r="AH772" s="433"/>
    </row>
    <row r="773" ht="15.75" customHeight="1">
      <c r="A773" s="325">
        <v>1046.0</v>
      </c>
      <c r="B773" s="12" t="s">
        <v>1256</v>
      </c>
      <c r="C773" s="27" t="s">
        <v>1221</v>
      </c>
      <c r="D773" s="27"/>
      <c r="E773" s="27"/>
      <c r="F773" s="316">
        <v>45646.0</v>
      </c>
      <c r="G773" s="445" t="s">
        <v>56</v>
      </c>
      <c r="H773" s="411" t="s">
        <v>600</v>
      </c>
      <c r="I773" s="411" t="s">
        <v>600</v>
      </c>
      <c r="J773" s="411"/>
      <c r="K773" s="411" t="s">
        <v>600</v>
      </c>
      <c r="L773" s="411" t="s">
        <v>600</v>
      </c>
      <c r="M773" s="315">
        <v>3.0</v>
      </c>
      <c r="N773" s="316"/>
      <c r="O773" s="316"/>
      <c r="P773" s="316"/>
      <c r="Q773" s="316"/>
      <c r="R773" s="316"/>
      <c r="S773" s="445" t="s">
        <v>56</v>
      </c>
      <c r="T773" s="471" t="s">
        <v>56</v>
      </c>
      <c r="U773" s="283" t="s">
        <v>2789</v>
      </c>
      <c r="V773" s="315">
        <v>4.0</v>
      </c>
      <c r="W773" s="442" t="s">
        <v>56</v>
      </c>
      <c r="X773" s="315">
        <v>1.0</v>
      </c>
      <c r="Y773" s="6" t="s">
        <v>641</v>
      </c>
      <c r="Z773" s="449" t="s">
        <v>1812</v>
      </c>
      <c r="AA773" s="323">
        <v>45625.0</v>
      </c>
      <c r="AB773" s="18">
        <v>45643.0</v>
      </c>
      <c r="AC773" s="13" t="s">
        <v>32</v>
      </c>
      <c r="AD773" s="6"/>
      <c r="AE773" s="6"/>
      <c r="AF773" s="6"/>
      <c r="AG773" s="331"/>
      <c r="AH773" s="433"/>
    </row>
    <row r="774" ht="15.75" customHeight="1">
      <c r="A774" s="325">
        <v>1047.0</v>
      </c>
      <c r="B774" s="12" t="s">
        <v>1258</v>
      </c>
      <c r="C774" s="27" t="s">
        <v>1221</v>
      </c>
      <c r="D774" s="27"/>
      <c r="E774" s="27"/>
      <c r="F774" s="316">
        <v>45629.0</v>
      </c>
      <c r="G774" s="442" t="s">
        <v>56</v>
      </c>
      <c r="H774" s="411" t="s">
        <v>600</v>
      </c>
      <c r="I774" s="411" t="s">
        <v>600</v>
      </c>
      <c r="J774" s="411"/>
      <c r="K774" s="411" t="s">
        <v>600</v>
      </c>
      <c r="L774" s="471" t="s">
        <v>86</v>
      </c>
      <c r="M774" s="315">
        <v>2.0</v>
      </c>
      <c r="N774" s="316"/>
      <c r="O774" s="316"/>
      <c r="P774" s="316"/>
      <c r="Q774" s="316"/>
      <c r="R774" s="316"/>
      <c r="S774" s="445" t="s">
        <v>86</v>
      </c>
      <c r="T774" s="471" t="s">
        <v>86</v>
      </c>
      <c r="U774" s="283">
        <v>0.0</v>
      </c>
      <c r="V774" s="315">
        <v>0.0</v>
      </c>
      <c r="W774" s="430" t="s">
        <v>86</v>
      </c>
      <c r="X774" s="315">
        <v>0.0</v>
      </c>
      <c r="Y774" s="6" t="s">
        <v>641</v>
      </c>
      <c r="Z774" s="449" t="s">
        <v>1817</v>
      </c>
      <c r="AA774" s="323">
        <v>45626.0</v>
      </c>
      <c r="AB774" s="18">
        <v>45622.0</v>
      </c>
      <c r="AC774" s="13" t="s">
        <v>59</v>
      </c>
      <c r="AD774" s="6"/>
      <c r="AE774" s="6"/>
      <c r="AF774" s="6"/>
      <c r="AG774" s="331"/>
      <c r="AH774" s="433"/>
      <c r="AI774" s="320"/>
    </row>
    <row r="775" ht="15.75" customHeight="1">
      <c r="A775" s="325">
        <v>1048.0</v>
      </c>
      <c r="B775" s="12" t="s">
        <v>1261</v>
      </c>
      <c r="C775" s="27" t="s">
        <v>1221</v>
      </c>
      <c r="D775" s="27"/>
      <c r="E775" s="27"/>
      <c r="F775" s="316">
        <v>45640.0</v>
      </c>
      <c r="G775" s="445" t="s">
        <v>56</v>
      </c>
      <c r="H775" s="411" t="s">
        <v>600</v>
      </c>
      <c r="I775" s="411" t="s">
        <v>600</v>
      </c>
      <c r="J775" s="411"/>
      <c r="K775" s="492" t="s">
        <v>1262</v>
      </c>
      <c r="L775" s="462" t="s">
        <v>1160</v>
      </c>
      <c r="M775" s="315">
        <v>29.0</v>
      </c>
      <c r="N775" s="316"/>
      <c r="O775" s="316"/>
      <c r="P775" s="316"/>
      <c r="Q775" s="316"/>
      <c r="R775" s="316"/>
      <c r="S775" s="471" t="s">
        <v>56</v>
      </c>
      <c r="T775" s="471" t="s">
        <v>56</v>
      </c>
      <c r="U775" s="283" t="s">
        <v>2767</v>
      </c>
      <c r="V775" s="315">
        <v>34.0</v>
      </c>
      <c r="W775" s="442" t="s">
        <v>56</v>
      </c>
      <c r="X775" s="315">
        <v>10.0</v>
      </c>
      <c r="Y775" s="6" t="s">
        <v>641</v>
      </c>
      <c r="Z775" s="449" t="s">
        <v>1824</v>
      </c>
      <c r="AA775" s="323">
        <v>45628.0</v>
      </c>
      <c r="AB775" s="18">
        <v>45644.0</v>
      </c>
      <c r="AC775" s="13" t="s">
        <v>59</v>
      </c>
      <c r="AD775" s="6"/>
      <c r="AE775" s="6"/>
      <c r="AF775" s="6"/>
      <c r="AG775" s="331"/>
      <c r="AH775" s="433"/>
      <c r="AI775" s="320"/>
    </row>
    <row r="776" ht="15.75" customHeight="1">
      <c r="A776" s="311">
        <v>1049.0</v>
      </c>
      <c r="B776" s="12" t="s">
        <v>1150</v>
      </c>
      <c r="C776" s="430" t="s">
        <v>1221</v>
      </c>
      <c r="D776" s="430"/>
      <c r="E776" s="430"/>
      <c r="F776" s="316">
        <v>45646.0</v>
      </c>
      <c r="G776" s="442" t="s">
        <v>56</v>
      </c>
      <c r="H776" s="411" t="s">
        <v>600</v>
      </c>
      <c r="I776" s="411" t="s">
        <v>600</v>
      </c>
      <c r="J776" s="411"/>
      <c r="K776" s="411" t="s">
        <v>600</v>
      </c>
      <c r="L776" s="411" t="s">
        <v>600</v>
      </c>
      <c r="M776" s="315">
        <v>6.0</v>
      </c>
      <c r="N776" s="316"/>
      <c r="O776" s="316"/>
      <c r="P776" s="316"/>
      <c r="Q776" s="316"/>
      <c r="R776" s="316"/>
      <c r="S776" s="445" t="s">
        <v>56</v>
      </c>
      <c r="T776" s="430" t="s">
        <v>56</v>
      </c>
      <c r="U776" s="283" t="s">
        <v>2767</v>
      </c>
      <c r="V776" s="315">
        <v>7.0</v>
      </c>
      <c r="W776" s="442" t="s">
        <v>56</v>
      </c>
      <c r="X776" s="315">
        <v>1.0</v>
      </c>
      <c r="Y776" s="6" t="s">
        <v>641</v>
      </c>
      <c r="Z776" s="449" t="s">
        <v>1501</v>
      </c>
      <c r="AA776" s="323">
        <v>45628.0</v>
      </c>
      <c r="AB776" s="18">
        <v>45646.0</v>
      </c>
      <c r="AC776" s="13" t="s">
        <v>59</v>
      </c>
      <c r="AD776" s="6"/>
      <c r="AE776" s="6"/>
      <c r="AF776" s="6"/>
      <c r="AG776" s="331"/>
      <c r="AH776" s="433"/>
    </row>
    <row r="777" ht="15.75" customHeight="1">
      <c r="A777" s="325">
        <v>1050.0</v>
      </c>
      <c r="B777" s="426" t="s">
        <v>451</v>
      </c>
      <c r="C777" s="27" t="s">
        <v>2974</v>
      </c>
      <c r="D777" s="27"/>
      <c r="E777" s="27"/>
      <c r="F777" s="316">
        <v>45671.0</v>
      </c>
      <c r="G777" s="466" t="s">
        <v>56</v>
      </c>
      <c r="H777" s="485" t="s">
        <v>57</v>
      </c>
      <c r="I777" s="343" t="s">
        <v>57</v>
      </c>
      <c r="J777" s="343"/>
      <c r="K777" s="411" t="s">
        <v>600</v>
      </c>
      <c r="L777" s="462" t="s">
        <v>2996</v>
      </c>
      <c r="M777" s="315">
        <v>26.0</v>
      </c>
      <c r="N777" s="316"/>
      <c r="O777" s="316"/>
      <c r="P777" s="316"/>
      <c r="Q777" s="316"/>
      <c r="R777" s="316"/>
      <c r="S777" s="471" t="s">
        <v>86</v>
      </c>
      <c r="T777" s="471" t="s">
        <v>86</v>
      </c>
      <c r="U777" s="283">
        <v>0.0</v>
      </c>
      <c r="V777" s="315">
        <v>0.0</v>
      </c>
      <c r="W777" s="430" t="s">
        <v>86</v>
      </c>
      <c r="X777" s="315">
        <v>0.0</v>
      </c>
      <c r="Y777" s="6" t="s">
        <v>641</v>
      </c>
      <c r="Z777" s="449" t="s">
        <v>1227</v>
      </c>
      <c r="AA777" s="323">
        <v>45630.0</v>
      </c>
      <c r="AB777" s="18">
        <v>45688.0</v>
      </c>
      <c r="AC777" s="13" t="s">
        <v>59</v>
      </c>
      <c r="AD777" s="6"/>
      <c r="AE777" s="6"/>
      <c r="AF777" s="6"/>
      <c r="AG777" s="331"/>
      <c r="AH777" s="433"/>
      <c r="AI777" s="320"/>
    </row>
    <row r="778" ht="15.75" customHeight="1">
      <c r="A778" s="311">
        <v>1051.0</v>
      </c>
      <c r="B778" s="317" t="s">
        <v>697</v>
      </c>
      <c r="C778" s="430" t="s">
        <v>1221</v>
      </c>
      <c r="D778" s="430"/>
      <c r="E778" s="430"/>
      <c r="F778" s="316">
        <v>45694.0</v>
      </c>
      <c r="G778" s="442" t="s">
        <v>56</v>
      </c>
      <c r="H778" s="485" t="s">
        <v>57</v>
      </c>
      <c r="I778" s="440" t="s">
        <v>57</v>
      </c>
      <c r="J778" s="440"/>
      <c r="K778" s="411" t="s">
        <v>600</v>
      </c>
      <c r="L778" s="343" t="s">
        <v>227</v>
      </c>
      <c r="M778" s="315">
        <v>2.0</v>
      </c>
      <c r="N778" s="316"/>
      <c r="O778" s="316"/>
      <c r="P778" s="316"/>
      <c r="Q778" s="316"/>
      <c r="R778" s="316"/>
      <c r="S778" s="445" t="s">
        <v>56</v>
      </c>
      <c r="T778" s="229" t="s">
        <v>56</v>
      </c>
      <c r="U778" s="354" t="s">
        <v>2784</v>
      </c>
      <c r="V778" s="315">
        <v>2.0</v>
      </c>
      <c r="W778" s="430" t="s">
        <v>56</v>
      </c>
      <c r="X778" s="315">
        <v>2.0</v>
      </c>
      <c r="Y778" s="6" t="s">
        <v>641</v>
      </c>
      <c r="Z778" s="449" t="s">
        <v>831</v>
      </c>
      <c r="AA778" s="228">
        <v>45630.0</v>
      </c>
      <c r="AB778" s="228">
        <v>45696.0</v>
      </c>
      <c r="AC778" s="229" t="s">
        <v>79</v>
      </c>
      <c r="AD778" s="6"/>
      <c r="AE778" s="6"/>
      <c r="AF778" s="6"/>
      <c r="AG778" s="331"/>
      <c r="AH778" s="433">
        <v>13855.66</v>
      </c>
    </row>
    <row r="779" ht="15.75" customHeight="1">
      <c r="A779" s="311">
        <v>1052.0</v>
      </c>
      <c r="B779" s="317" t="s">
        <v>1265</v>
      </c>
      <c r="C779" s="430" t="s">
        <v>1221</v>
      </c>
      <c r="D779" s="430"/>
      <c r="E779" s="430"/>
      <c r="F779" s="316">
        <v>45646.0</v>
      </c>
      <c r="G779" s="430" t="s">
        <v>86</v>
      </c>
      <c r="H779" s="471" t="s">
        <v>86</v>
      </c>
      <c r="I779" s="471" t="s">
        <v>86</v>
      </c>
      <c r="J779" s="471"/>
      <c r="K779" s="471" t="s">
        <v>86</v>
      </c>
      <c r="L779" s="471" t="s">
        <v>86</v>
      </c>
      <c r="M779" s="315">
        <v>0.0</v>
      </c>
      <c r="N779" s="316"/>
      <c r="O779" s="316"/>
      <c r="P779" s="316"/>
      <c r="Q779" s="316"/>
      <c r="R779" s="316"/>
      <c r="S779" s="471" t="s">
        <v>86</v>
      </c>
      <c r="T779" s="471" t="s">
        <v>86</v>
      </c>
      <c r="U779" s="354">
        <v>0.0</v>
      </c>
      <c r="V779" s="315">
        <v>0.0</v>
      </c>
      <c r="W779" s="430" t="s">
        <v>86</v>
      </c>
      <c r="X779" s="315">
        <v>0.0</v>
      </c>
      <c r="Y779" s="6" t="s">
        <v>641</v>
      </c>
      <c r="Z779" s="449" t="s">
        <v>1837</v>
      </c>
      <c r="AA779" s="228">
        <v>45633.0</v>
      </c>
      <c r="AB779" s="228">
        <v>45664.0</v>
      </c>
      <c r="AC779" s="229" t="s">
        <v>59</v>
      </c>
      <c r="AD779" s="6"/>
      <c r="AE779" s="6"/>
      <c r="AF779" s="6"/>
      <c r="AG779" s="331"/>
      <c r="AH779" s="433"/>
    </row>
    <row r="780" ht="15.75" customHeight="1">
      <c r="A780" s="311">
        <v>1053.0</v>
      </c>
      <c r="B780" s="489" t="s">
        <v>751</v>
      </c>
      <c r="C780" s="430" t="s">
        <v>1221</v>
      </c>
      <c r="D780" s="430"/>
      <c r="E780" s="430"/>
      <c r="F780" s="453">
        <v>45693.0</v>
      </c>
      <c r="G780" s="448" t="s">
        <v>66</v>
      </c>
      <c r="H780" s="448" t="s">
        <v>86</v>
      </c>
      <c r="I780" s="448" t="s">
        <v>66</v>
      </c>
      <c r="J780" s="448"/>
      <c r="K780" s="448" t="s">
        <v>86</v>
      </c>
      <c r="L780" s="448" t="s">
        <v>86</v>
      </c>
      <c r="M780" s="479">
        <v>0.0</v>
      </c>
      <c r="N780" s="316"/>
      <c r="O780" s="316"/>
      <c r="P780" s="316"/>
      <c r="Q780" s="316"/>
      <c r="R780" s="316"/>
      <c r="S780" s="493" t="s">
        <v>1131</v>
      </c>
      <c r="T780" s="490" t="s">
        <v>1131</v>
      </c>
      <c r="U780" s="494" t="s">
        <v>2978</v>
      </c>
      <c r="V780" s="479">
        <v>4.0</v>
      </c>
      <c r="W780" s="442" t="s">
        <v>2980</v>
      </c>
      <c r="X780" s="479">
        <v>7.0</v>
      </c>
      <c r="Y780" s="6" t="s">
        <v>641</v>
      </c>
      <c r="Z780" s="449" t="s">
        <v>891</v>
      </c>
      <c r="AA780" s="228">
        <v>45635.0</v>
      </c>
      <c r="AB780" s="228">
        <v>45638.0</v>
      </c>
      <c r="AC780" s="229" t="s">
        <v>59</v>
      </c>
      <c r="AD780" s="6"/>
      <c r="AE780" s="6"/>
      <c r="AF780" s="6"/>
      <c r="AG780" s="331"/>
      <c r="AH780" s="433"/>
    </row>
    <row r="781" ht="15.75" customHeight="1">
      <c r="A781" s="311">
        <v>1054.0</v>
      </c>
      <c r="B781" s="317" t="s">
        <v>1267</v>
      </c>
      <c r="C781" s="430" t="s">
        <v>1221</v>
      </c>
      <c r="D781" s="430"/>
      <c r="E781" s="430"/>
      <c r="F781" s="316">
        <v>45671.0</v>
      </c>
      <c r="G781" s="442" t="s">
        <v>56</v>
      </c>
      <c r="H781" s="485" t="s">
        <v>57</v>
      </c>
      <c r="I781" s="440" t="s">
        <v>57</v>
      </c>
      <c r="J781" s="440"/>
      <c r="K781" s="411" t="s">
        <v>600</v>
      </c>
      <c r="L781" s="411" t="s">
        <v>600</v>
      </c>
      <c r="M781" s="315">
        <v>6.0</v>
      </c>
      <c r="N781" s="316"/>
      <c r="O781" s="316"/>
      <c r="P781" s="316"/>
      <c r="Q781" s="316"/>
      <c r="R781" s="316"/>
      <c r="S781" s="445" t="s">
        <v>56</v>
      </c>
      <c r="T781" s="229" t="s">
        <v>56</v>
      </c>
      <c r="U781" s="354" t="s">
        <v>2777</v>
      </c>
      <c r="V781" s="315">
        <v>6.0</v>
      </c>
      <c r="W781" s="430" t="s">
        <v>86</v>
      </c>
      <c r="X781" s="315">
        <v>0.0</v>
      </c>
      <c r="Y781" s="6" t="s">
        <v>641</v>
      </c>
      <c r="Z781" s="449" t="s">
        <v>1843</v>
      </c>
      <c r="AA781" s="228">
        <v>45635.0</v>
      </c>
      <c r="AB781" s="228">
        <v>45671.0</v>
      </c>
      <c r="AC781" s="229" t="s">
        <v>79</v>
      </c>
      <c r="AD781" s="6"/>
      <c r="AE781" s="6"/>
      <c r="AF781" s="6"/>
      <c r="AG781" s="331"/>
      <c r="AH781" s="433">
        <v>8912.86</v>
      </c>
      <c r="AI781" s="320"/>
    </row>
    <row r="782" ht="15.75" customHeight="1">
      <c r="A782" s="311">
        <v>1055.0</v>
      </c>
      <c r="B782" s="317" t="s">
        <v>1268</v>
      </c>
      <c r="C782" s="430" t="s">
        <v>1221</v>
      </c>
      <c r="D782" s="430"/>
      <c r="E782" s="430"/>
      <c r="F782" s="316">
        <v>45672.0</v>
      </c>
      <c r="G782" s="442" t="s">
        <v>56</v>
      </c>
      <c r="H782" s="485" t="s">
        <v>57</v>
      </c>
      <c r="I782" s="440" t="s">
        <v>57</v>
      </c>
      <c r="J782" s="440"/>
      <c r="K782" s="411" t="s">
        <v>600</v>
      </c>
      <c r="L782" s="411" t="s">
        <v>859</v>
      </c>
      <c r="M782" s="315">
        <v>11.0</v>
      </c>
      <c r="N782" s="316"/>
      <c r="O782" s="316"/>
      <c r="P782" s="316"/>
      <c r="Q782" s="316"/>
      <c r="R782" s="316"/>
      <c r="S782" s="445" t="s">
        <v>56</v>
      </c>
      <c r="T782" s="229" t="s">
        <v>56</v>
      </c>
      <c r="U782" s="354" t="s">
        <v>2767</v>
      </c>
      <c r="V782" s="315">
        <v>17.0</v>
      </c>
      <c r="W782" s="442" t="s">
        <v>56</v>
      </c>
      <c r="X782" s="315">
        <v>6.0</v>
      </c>
      <c r="Y782" s="6" t="s">
        <v>641</v>
      </c>
      <c r="Z782" s="449" t="s">
        <v>1850</v>
      </c>
      <c r="AA782" s="228">
        <v>45635.0</v>
      </c>
      <c r="AB782" s="228">
        <v>45671.0</v>
      </c>
      <c r="AC782" s="229" t="s">
        <v>79</v>
      </c>
      <c r="AD782" s="6"/>
      <c r="AE782" s="6"/>
      <c r="AF782" s="6"/>
      <c r="AG782" s="331"/>
      <c r="AH782" s="433">
        <v>35124.63</v>
      </c>
    </row>
    <row r="783" ht="15.75" customHeight="1">
      <c r="A783" s="311">
        <v>1056.0</v>
      </c>
      <c r="B783" s="317" t="s">
        <v>1270</v>
      </c>
      <c r="C783" s="430" t="s">
        <v>1221</v>
      </c>
      <c r="D783" s="430"/>
      <c r="E783" s="430"/>
      <c r="F783" s="381">
        <v>45668.0</v>
      </c>
      <c r="G783" s="442" t="s">
        <v>56</v>
      </c>
      <c r="H783" s="485" t="s">
        <v>57</v>
      </c>
      <c r="I783" s="440" t="s">
        <v>57</v>
      </c>
      <c r="J783" s="440"/>
      <c r="K783" s="411" t="s">
        <v>600</v>
      </c>
      <c r="L783" s="411" t="s">
        <v>859</v>
      </c>
      <c r="M783" s="315">
        <v>13.0</v>
      </c>
      <c r="N783" s="316"/>
      <c r="O783" s="316"/>
      <c r="P783" s="316"/>
      <c r="Q783" s="316"/>
      <c r="R783" s="316"/>
      <c r="S783" s="445" t="s">
        <v>56</v>
      </c>
      <c r="T783" s="229" t="s">
        <v>56</v>
      </c>
      <c r="U783" s="495" t="s">
        <v>2998</v>
      </c>
      <c r="V783" s="315">
        <v>15.0</v>
      </c>
      <c r="W783" s="442" t="s">
        <v>2980</v>
      </c>
      <c r="X783" s="315">
        <v>3.0</v>
      </c>
      <c r="Y783" s="6" t="s">
        <v>641</v>
      </c>
      <c r="Z783" s="441" t="s">
        <v>1240</v>
      </c>
      <c r="AA783" s="228">
        <v>45636.0</v>
      </c>
      <c r="AB783" s="228">
        <v>45667.0</v>
      </c>
      <c r="AC783" s="229" t="s">
        <v>79</v>
      </c>
      <c r="AD783" s="6"/>
      <c r="AE783" s="6"/>
      <c r="AF783" s="6"/>
      <c r="AG783" s="331"/>
      <c r="AH783" s="433"/>
      <c r="AI783" s="320"/>
    </row>
    <row r="784" ht="15.75" customHeight="1">
      <c r="A784" s="311">
        <v>1057.0</v>
      </c>
      <c r="B784" s="317" t="s">
        <v>1272</v>
      </c>
      <c r="C784" s="430" t="s">
        <v>1221</v>
      </c>
      <c r="D784" s="430"/>
      <c r="E784" s="430"/>
      <c r="F784" s="381">
        <v>45673.0</v>
      </c>
      <c r="G784" s="442" t="s">
        <v>56</v>
      </c>
      <c r="H784" s="485" t="s">
        <v>57</v>
      </c>
      <c r="I784" s="440" t="s">
        <v>57</v>
      </c>
      <c r="J784" s="440"/>
      <c r="K784" s="411" t="s">
        <v>600</v>
      </c>
      <c r="L784" s="411" t="s">
        <v>859</v>
      </c>
      <c r="M784" s="315">
        <v>17.0</v>
      </c>
      <c r="N784" s="316"/>
      <c r="O784" s="316"/>
      <c r="P784" s="316"/>
      <c r="Q784" s="316"/>
      <c r="R784" s="316"/>
      <c r="S784" s="445" t="s">
        <v>56</v>
      </c>
      <c r="T784" s="229" t="s">
        <v>56</v>
      </c>
      <c r="U784" s="354" t="s">
        <v>2767</v>
      </c>
      <c r="V784" s="315">
        <v>19.0</v>
      </c>
      <c r="W784" s="442" t="s">
        <v>56</v>
      </c>
      <c r="X784" s="315">
        <v>4.0</v>
      </c>
      <c r="Y784" s="6" t="s">
        <v>641</v>
      </c>
      <c r="Z784" s="441" t="s">
        <v>1859</v>
      </c>
      <c r="AA784" s="228">
        <v>45637.0</v>
      </c>
      <c r="AB784" s="228">
        <v>45666.0</v>
      </c>
      <c r="AC784" s="229" t="s">
        <v>59</v>
      </c>
      <c r="AD784" s="6"/>
      <c r="AE784" s="6"/>
      <c r="AF784" s="6"/>
      <c r="AG784" s="331"/>
      <c r="AH784" s="433">
        <v>38447.5</v>
      </c>
      <c r="AI784" s="320"/>
    </row>
    <row r="785" ht="15.75" customHeight="1">
      <c r="A785" s="311">
        <v>1058.0</v>
      </c>
      <c r="B785" s="317" t="s">
        <v>1265</v>
      </c>
      <c r="C785" s="430" t="s">
        <v>1221</v>
      </c>
      <c r="D785" s="430"/>
      <c r="E785" s="430"/>
      <c r="F785" s="316">
        <v>45646.0</v>
      </c>
      <c r="G785" s="442" t="s">
        <v>699</v>
      </c>
      <c r="H785" s="411" t="s">
        <v>600</v>
      </c>
      <c r="I785" s="442" t="s">
        <v>2984</v>
      </c>
      <c r="J785" s="442"/>
      <c r="K785" s="411" t="s">
        <v>600</v>
      </c>
      <c r="L785" s="411" t="s">
        <v>600</v>
      </c>
      <c r="M785" s="315">
        <v>16.0</v>
      </c>
      <c r="N785" s="316"/>
      <c r="O785" s="316"/>
      <c r="P785" s="316"/>
      <c r="Q785" s="316"/>
      <c r="R785" s="316"/>
      <c r="S785" s="471" t="s">
        <v>86</v>
      </c>
      <c r="T785" s="471" t="s">
        <v>86</v>
      </c>
      <c r="U785" s="354">
        <v>0.0</v>
      </c>
      <c r="V785" s="315">
        <v>0.0</v>
      </c>
      <c r="W785" s="430" t="s">
        <v>86</v>
      </c>
      <c r="X785" s="315">
        <v>0.0</v>
      </c>
      <c r="Y785" s="6" t="s">
        <v>641</v>
      </c>
      <c r="Z785" s="449" t="s">
        <v>1837</v>
      </c>
      <c r="AA785" s="228">
        <v>45637.0</v>
      </c>
      <c r="AB785" s="228">
        <v>45664.0</v>
      </c>
      <c r="AC785" s="229" t="s">
        <v>59</v>
      </c>
      <c r="AD785" s="6"/>
      <c r="AE785" s="6"/>
      <c r="AF785" s="6"/>
      <c r="AG785" s="331"/>
      <c r="AH785" s="433"/>
      <c r="AI785" s="320"/>
    </row>
    <row r="786" ht="15.75" customHeight="1">
      <c r="A786" s="325">
        <v>1059.0</v>
      </c>
      <c r="B786" s="317" t="s">
        <v>1274</v>
      </c>
      <c r="C786" s="430" t="s">
        <v>1221</v>
      </c>
      <c r="D786" s="430"/>
      <c r="E786" s="430"/>
      <c r="F786" s="353">
        <v>45737.0</v>
      </c>
      <c r="G786" s="442" t="s">
        <v>56</v>
      </c>
      <c r="H786" s="485" t="s">
        <v>57</v>
      </c>
      <c r="I786" s="440" t="s">
        <v>57</v>
      </c>
      <c r="J786" s="440"/>
      <c r="K786" s="411" t="s">
        <v>600</v>
      </c>
      <c r="L786" s="462" t="s">
        <v>1276</v>
      </c>
      <c r="M786" s="315">
        <v>24.0</v>
      </c>
      <c r="N786" s="353"/>
      <c r="O786" s="353"/>
      <c r="P786" s="353"/>
      <c r="Q786" s="353"/>
      <c r="R786" s="353"/>
      <c r="S786" s="445" t="s">
        <v>56</v>
      </c>
      <c r="T786" s="229" t="s">
        <v>56</v>
      </c>
      <c r="U786" s="496" t="s">
        <v>2778</v>
      </c>
      <c r="V786" s="315">
        <v>30.0</v>
      </c>
      <c r="W786" s="442" t="s">
        <v>56</v>
      </c>
      <c r="X786" s="315">
        <v>6.0</v>
      </c>
      <c r="Y786" s="6" t="s">
        <v>641</v>
      </c>
      <c r="Z786" s="449" t="s">
        <v>1863</v>
      </c>
      <c r="AA786" s="228">
        <v>45637.0</v>
      </c>
      <c r="AB786" s="228">
        <v>45678.0</v>
      </c>
      <c r="AC786" s="229" t="s">
        <v>59</v>
      </c>
      <c r="AD786" s="6"/>
      <c r="AE786" s="6"/>
      <c r="AF786" s="6"/>
      <c r="AG786" s="331"/>
      <c r="AH786" s="433">
        <v>76267.09</v>
      </c>
      <c r="AI786" s="320"/>
    </row>
    <row r="787" ht="15.75" customHeight="1">
      <c r="A787" s="311">
        <v>1060.0</v>
      </c>
      <c r="B787" s="317" t="s">
        <v>1277</v>
      </c>
      <c r="C787" s="430" t="s">
        <v>1221</v>
      </c>
      <c r="D787" s="430"/>
      <c r="E787" s="430"/>
      <c r="F787" s="316">
        <v>45646.0</v>
      </c>
      <c r="G787" s="442" t="s">
        <v>56</v>
      </c>
      <c r="H787" s="411" t="s">
        <v>600</v>
      </c>
      <c r="I787" s="411" t="s">
        <v>600</v>
      </c>
      <c r="J787" s="411"/>
      <c r="K787" s="411" t="s">
        <v>600</v>
      </c>
      <c r="L787" s="411" t="s">
        <v>600</v>
      </c>
      <c r="M787" s="315">
        <v>6.0</v>
      </c>
      <c r="N787" s="316"/>
      <c r="O787" s="316"/>
      <c r="P787" s="316"/>
      <c r="Q787" s="316"/>
      <c r="R787" s="316"/>
      <c r="S787" s="445" t="s">
        <v>56</v>
      </c>
      <c r="T787" s="229" t="s">
        <v>56</v>
      </c>
      <c r="U787" s="496" t="s">
        <v>2929</v>
      </c>
      <c r="V787" s="315">
        <v>7.0</v>
      </c>
      <c r="W787" s="442" t="s">
        <v>56</v>
      </c>
      <c r="X787" s="315">
        <v>0.0</v>
      </c>
      <c r="Y787" s="6" t="s">
        <v>641</v>
      </c>
      <c r="Z787" s="449" t="s">
        <v>1866</v>
      </c>
      <c r="AA787" s="228">
        <v>45637.0</v>
      </c>
      <c r="AB787" s="228">
        <v>45646.0</v>
      </c>
      <c r="AC787" s="229" t="s">
        <v>59</v>
      </c>
      <c r="AD787" s="6"/>
      <c r="AE787" s="6"/>
      <c r="AF787" s="6"/>
      <c r="AG787" s="331"/>
      <c r="AH787" s="433"/>
    </row>
    <row r="788" ht="15.75" customHeight="1">
      <c r="A788" s="311">
        <v>1061.0</v>
      </c>
      <c r="B788" s="317" t="s">
        <v>1145</v>
      </c>
      <c r="C788" s="430" t="s">
        <v>1314</v>
      </c>
      <c r="D788" s="430"/>
      <c r="E788" s="430"/>
      <c r="F788" s="381">
        <v>45673.0</v>
      </c>
      <c r="G788" s="471" t="s">
        <v>86</v>
      </c>
      <c r="H788" s="471" t="s">
        <v>86</v>
      </c>
      <c r="I788" s="471" t="s">
        <v>86</v>
      </c>
      <c r="J788" s="471"/>
      <c r="K788" s="471" t="s">
        <v>86</v>
      </c>
      <c r="L788" s="471" t="s">
        <v>86</v>
      </c>
      <c r="M788" s="315">
        <v>0.0</v>
      </c>
      <c r="N788" s="316"/>
      <c r="O788" s="316"/>
      <c r="P788" s="316"/>
      <c r="Q788" s="316"/>
      <c r="R788" s="316"/>
      <c r="S788" s="445" t="s">
        <v>56</v>
      </c>
      <c r="T788" s="229" t="s">
        <v>56</v>
      </c>
      <c r="U788" s="496" t="s">
        <v>2767</v>
      </c>
      <c r="V788" s="315">
        <v>7.0</v>
      </c>
      <c r="W788" s="442" t="s">
        <v>56</v>
      </c>
      <c r="X788" s="315">
        <v>3.0</v>
      </c>
      <c r="Y788" s="6" t="s">
        <v>641</v>
      </c>
      <c r="Z788" s="441" t="s">
        <v>1488</v>
      </c>
      <c r="AA788" s="228">
        <v>45639.0</v>
      </c>
      <c r="AB788" s="228">
        <v>45671.0</v>
      </c>
      <c r="AC788" s="229" t="s">
        <v>59</v>
      </c>
      <c r="AD788" s="6"/>
      <c r="AE788" s="6"/>
      <c r="AF788" s="6"/>
      <c r="AG788" s="331"/>
      <c r="AH788" s="433"/>
      <c r="AI788" s="320"/>
    </row>
    <row r="789" ht="15.75" customHeight="1">
      <c r="A789" s="311">
        <v>1062.0</v>
      </c>
      <c r="B789" s="317" t="s">
        <v>1277</v>
      </c>
      <c r="C789" s="430" t="s">
        <v>1221</v>
      </c>
      <c r="D789" s="430"/>
      <c r="E789" s="430"/>
      <c r="F789" s="316">
        <v>45671.0</v>
      </c>
      <c r="G789" s="442" t="s">
        <v>56</v>
      </c>
      <c r="H789" s="485" t="s">
        <v>57</v>
      </c>
      <c r="I789" s="440" t="s">
        <v>57</v>
      </c>
      <c r="J789" s="440"/>
      <c r="K789" s="411" t="s">
        <v>600</v>
      </c>
      <c r="L789" s="411" t="s">
        <v>859</v>
      </c>
      <c r="M789" s="315">
        <v>6.0</v>
      </c>
      <c r="N789" s="316"/>
      <c r="O789" s="316"/>
      <c r="P789" s="316"/>
      <c r="Q789" s="316"/>
      <c r="R789" s="316"/>
      <c r="S789" s="445" t="s">
        <v>56</v>
      </c>
      <c r="T789" s="430" t="s">
        <v>56</v>
      </c>
      <c r="U789" s="354" t="s">
        <v>2777</v>
      </c>
      <c r="V789" s="315">
        <v>7.0</v>
      </c>
      <c r="W789" s="442" t="s">
        <v>56</v>
      </c>
      <c r="X789" s="315">
        <v>1.0</v>
      </c>
      <c r="Y789" s="6" t="s">
        <v>641</v>
      </c>
      <c r="Z789" s="449" t="s">
        <v>1866</v>
      </c>
      <c r="AA789" s="228">
        <v>45649.0</v>
      </c>
      <c r="AB789" s="228">
        <v>45667.0</v>
      </c>
      <c r="AC789" s="229" t="s">
        <v>59</v>
      </c>
      <c r="AD789" s="6"/>
      <c r="AE789" s="6"/>
      <c r="AF789" s="6"/>
      <c r="AG789" s="331"/>
      <c r="AH789" s="433"/>
      <c r="AI789" s="320"/>
    </row>
    <row r="790" ht="15.75" customHeight="1">
      <c r="A790" s="311">
        <v>1063.0</v>
      </c>
      <c r="B790" s="317" t="s">
        <v>1280</v>
      </c>
      <c r="C790" s="430" t="s">
        <v>1221</v>
      </c>
      <c r="D790" s="430"/>
      <c r="E790" s="430"/>
      <c r="F790" s="316">
        <v>45667.0</v>
      </c>
      <c r="G790" s="442" t="s">
        <v>2980</v>
      </c>
      <c r="H790" s="485" t="s">
        <v>57</v>
      </c>
      <c r="I790" s="430" t="s">
        <v>28</v>
      </c>
      <c r="J790" s="430"/>
      <c r="K790" s="442" t="s">
        <v>227</v>
      </c>
      <c r="L790" s="471" t="s">
        <v>86</v>
      </c>
      <c r="M790" s="315">
        <v>9.0</v>
      </c>
      <c r="N790" s="316"/>
      <c r="O790" s="316"/>
      <c r="P790" s="316"/>
      <c r="Q790" s="316"/>
      <c r="R790" s="316"/>
      <c r="S790" s="448" t="s">
        <v>86</v>
      </c>
      <c r="T790" s="448" t="s">
        <v>86</v>
      </c>
      <c r="U790" s="496">
        <v>0.0</v>
      </c>
      <c r="V790" s="315">
        <v>0.0</v>
      </c>
      <c r="W790" s="430" t="s">
        <v>86</v>
      </c>
      <c r="X790" s="315">
        <v>0.0</v>
      </c>
      <c r="Y790" s="6" t="s">
        <v>641</v>
      </c>
      <c r="Z790" s="449" t="s">
        <v>1876</v>
      </c>
      <c r="AA790" s="228">
        <v>45652.0</v>
      </c>
      <c r="AB790" s="228">
        <v>45652.0</v>
      </c>
      <c r="AC790" s="229" t="s">
        <v>59</v>
      </c>
      <c r="AD790" s="6"/>
      <c r="AE790" s="6"/>
      <c r="AF790" s="6"/>
      <c r="AG790" s="331"/>
      <c r="AH790" s="433">
        <v>199.9</v>
      </c>
    </row>
    <row r="791" ht="15.75" customHeight="1">
      <c r="A791" s="311">
        <v>1064.0</v>
      </c>
      <c r="B791" s="317" t="s">
        <v>1281</v>
      </c>
      <c r="C791" s="430" t="s">
        <v>1221</v>
      </c>
      <c r="D791" s="430"/>
      <c r="E791" s="430"/>
      <c r="F791" s="316">
        <v>45693.0</v>
      </c>
      <c r="G791" s="442" t="s">
        <v>56</v>
      </c>
      <c r="H791" s="485" t="s">
        <v>57</v>
      </c>
      <c r="I791" s="442" t="s">
        <v>57</v>
      </c>
      <c r="J791" s="442"/>
      <c r="K791" s="411" t="s">
        <v>600</v>
      </c>
      <c r="L791" s="410" t="s">
        <v>58</v>
      </c>
      <c r="M791" s="315">
        <v>25.0</v>
      </c>
      <c r="N791" s="316"/>
      <c r="O791" s="316"/>
      <c r="P791" s="316"/>
      <c r="Q791" s="316"/>
      <c r="R791" s="316"/>
      <c r="S791" s="445" t="s">
        <v>56</v>
      </c>
      <c r="T791" s="430" t="s">
        <v>56</v>
      </c>
      <c r="U791" s="496" t="s">
        <v>2777</v>
      </c>
      <c r="V791" s="315">
        <v>30.0</v>
      </c>
      <c r="W791" s="442" t="s">
        <v>56</v>
      </c>
      <c r="X791" s="315">
        <v>5.0</v>
      </c>
      <c r="Y791" s="6" t="s">
        <v>641</v>
      </c>
      <c r="Z791" s="449" t="s">
        <v>1882</v>
      </c>
      <c r="AA791" s="228">
        <v>45651.0</v>
      </c>
      <c r="AB791" s="228">
        <v>45652.0</v>
      </c>
      <c r="AC791" s="229" t="s">
        <v>59</v>
      </c>
      <c r="AD791" s="6"/>
      <c r="AE791" s="6"/>
      <c r="AF791" s="6"/>
      <c r="AG791" s="331"/>
      <c r="AH791" s="433">
        <v>41312.0</v>
      </c>
      <c r="AI791" s="320"/>
    </row>
    <row r="792" ht="15.75" customHeight="1">
      <c r="A792" s="311">
        <v>1065.0</v>
      </c>
      <c r="B792" s="376" t="s">
        <v>331</v>
      </c>
      <c r="C792" s="430" t="s">
        <v>1321</v>
      </c>
      <c r="D792" s="430"/>
      <c r="E792" s="430"/>
      <c r="F792" s="316">
        <v>45702.0</v>
      </c>
      <c r="G792" s="442" t="s">
        <v>57</v>
      </c>
      <c r="H792" s="448" t="s">
        <v>57</v>
      </c>
      <c r="I792" s="448" t="s">
        <v>57</v>
      </c>
      <c r="J792" s="448"/>
      <c r="K792" s="497" t="s">
        <v>58</v>
      </c>
      <c r="L792" s="462" t="s">
        <v>2996</v>
      </c>
      <c r="M792" s="315">
        <v>6.0</v>
      </c>
      <c r="N792" s="316"/>
      <c r="O792" s="316"/>
      <c r="P792" s="316"/>
      <c r="Q792" s="316"/>
      <c r="R792" s="316"/>
      <c r="S792" s="471" t="s">
        <v>86</v>
      </c>
      <c r="T792" s="471" t="s">
        <v>86</v>
      </c>
      <c r="U792" s="496">
        <v>0.0</v>
      </c>
      <c r="V792" s="315">
        <v>0.0</v>
      </c>
      <c r="W792" s="471" t="s">
        <v>86</v>
      </c>
      <c r="X792" s="315">
        <v>0.0</v>
      </c>
      <c r="Y792" s="6" t="s">
        <v>641</v>
      </c>
      <c r="Z792" s="449" t="s">
        <v>1223</v>
      </c>
      <c r="AA792" s="228">
        <v>45659.0</v>
      </c>
      <c r="AB792" s="228">
        <v>45716.0</v>
      </c>
      <c r="AC792" s="229" t="s">
        <v>59</v>
      </c>
      <c r="AD792" s="6"/>
      <c r="AE792" s="6"/>
      <c r="AF792" s="6"/>
      <c r="AG792" s="331"/>
      <c r="AH792" s="433"/>
      <c r="AI792" s="320"/>
    </row>
    <row r="793" ht="15.75" customHeight="1">
      <c r="A793" s="311">
        <v>1066.0</v>
      </c>
      <c r="B793" s="317" t="s">
        <v>1283</v>
      </c>
      <c r="C793" s="430" t="s">
        <v>1221</v>
      </c>
      <c r="D793" s="430"/>
      <c r="E793" s="430"/>
      <c r="F793" s="316">
        <v>45672.0</v>
      </c>
      <c r="G793" s="442" t="s">
        <v>56</v>
      </c>
      <c r="H793" s="485" t="s">
        <v>57</v>
      </c>
      <c r="I793" s="440" t="s">
        <v>57</v>
      </c>
      <c r="J793" s="440"/>
      <c r="K793" s="411" t="s">
        <v>600</v>
      </c>
      <c r="L793" s="498" t="s">
        <v>1285</v>
      </c>
      <c r="M793" s="315">
        <v>19.0</v>
      </c>
      <c r="N793" s="316"/>
      <c r="O793" s="316"/>
      <c r="P793" s="316"/>
      <c r="Q793" s="316"/>
      <c r="R793" s="316"/>
      <c r="S793" s="445" t="s">
        <v>56</v>
      </c>
      <c r="T793" s="430" t="s">
        <v>56</v>
      </c>
      <c r="U793" s="496" t="s">
        <v>2778</v>
      </c>
      <c r="V793" s="315">
        <v>8.0</v>
      </c>
      <c r="W793" s="442" t="s">
        <v>56</v>
      </c>
      <c r="X793" s="315">
        <v>8.0</v>
      </c>
      <c r="Y793" s="6" t="s">
        <v>641</v>
      </c>
      <c r="Z793" s="449" t="s">
        <v>675</v>
      </c>
      <c r="AA793" s="228">
        <v>45660.0</v>
      </c>
      <c r="AB793" s="228">
        <v>45672.0</v>
      </c>
      <c r="AC793" s="229" t="s">
        <v>59</v>
      </c>
      <c r="AD793" s="6"/>
      <c r="AE793" s="6"/>
      <c r="AF793" s="6"/>
      <c r="AG793" s="331"/>
      <c r="AH793" s="433"/>
      <c r="AI793" s="320"/>
    </row>
    <row r="794" ht="15.75" customHeight="1">
      <c r="A794" s="311">
        <v>1067.0</v>
      </c>
      <c r="B794" s="317" t="s">
        <v>1265</v>
      </c>
      <c r="C794" s="430" t="s">
        <v>1221</v>
      </c>
      <c r="D794" s="430"/>
      <c r="E794" s="430"/>
      <c r="F794" s="316">
        <v>45667.0</v>
      </c>
      <c r="G794" s="442" t="s">
        <v>56</v>
      </c>
      <c r="H794" s="485" t="s">
        <v>57</v>
      </c>
      <c r="I794" s="440" t="s">
        <v>57</v>
      </c>
      <c r="J794" s="440"/>
      <c r="K794" s="411" t="s">
        <v>600</v>
      </c>
      <c r="L794" s="481" t="s">
        <v>2996</v>
      </c>
      <c r="M794" s="315">
        <v>4.0</v>
      </c>
      <c r="N794" s="316"/>
      <c r="O794" s="316"/>
      <c r="P794" s="316"/>
      <c r="Q794" s="316"/>
      <c r="R794" s="316"/>
      <c r="S794" s="440" t="s">
        <v>86</v>
      </c>
      <c r="T794" s="448" t="s">
        <v>86</v>
      </c>
      <c r="U794" s="496">
        <v>0.0</v>
      </c>
      <c r="V794" s="315">
        <v>0.0</v>
      </c>
      <c r="W794" s="430" t="s">
        <v>86</v>
      </c>
      <c r="X794" s="315">
        <v>0.0</v>
      </c>
      <c r="Y794" s="6" t="s">
        <v>641</v>
      </c>
      <c r="Z794" s="449" t="s">
        <v>1837</v>
      </c>
      <c r="AA794" s="228">
        <v>45661.0</v>
      </c>
      <c r="AB794" s="228">
        <v>45666.0</v>
      </c>
      <c r="AC794" s="229" t="s">
        <v>59</v>
      </c>
      <c r="AD794" s="6"/>
      <c r="AE794" s="6"/>
      <c r="AF794" s="6"/>
      <c r="AG794" s="331"/>
      <c r="AH794" s="433"/>
      <c r="AI794" s="320"/>
    </row>
    <row r="795" ht="15.75" customHeight="1">
      <c r="A795" s="311">
        <v>1068.0</v>
      </c>
      <c r="B795" s="317" t="s">
        <v>596</v>
      </c>
      <c r="C795" s="430" t="s">
        <v>1321</v>
      </c>
      <c r="D795" s="430"/>
      <c r="E795" s="430"/>
      <c r="F795" s="316">
        <v>45705.0</v>
      </c>
      <c r="G795" s="442" t="s">
        <v>56</v>
      </c>
      <c r="H795" s="448" t="s">
        <v>57</v>
      </c>
      <c r="I795" s="448" t="s">
        <v>57</v>
      </c>
      <c r="J795" s="448"/>
      <c r="K795" s="411" t="s">
        <v>600</v>
      </c>
      <c r="L795" s="462" t="s">
        <v>2996</v>
      </c>
      <c r="M795" s="315">
        <v>36.0</v>
      </c>
      <c r="N795" s="316"/>
      <c r="O795" s="316"/>
      <c r="P795" s="316"/>
      <c r="Q795" s="316"/>
      <c r="R795" s="316"/>
      <c r="S795" s="471" t="s">
        <v>86</v>
      </c>
      <c r="T795" s="471" t="s">
        <v>86</v>
      </c>
      <c r="U795" s="496">
        <v>0.0</v>
      </c>
      <c r="V795" s="315">
        <v>0.0</v>
      </c>
      <c r="W795" s="471" t="s">
        <v>86</v>
      </c>
      <c r="X795" s="315">
        <v>0.0</v>
      </c>
      <c r="Y795" s="6" t="s">
        <v>641</v>
      </c>
      <c r="Z795" s="449" t="s">
        <v>660</v>
      </c>
      <c r="AA795" s="228">
        <v>45663.0</v>
      </c>
      <c r="AB795" s="228">
        <v>45716.0</v>
      </c>
      <c r="AC795" s="229" t="s">
        <v>59</v>
      </c>
      <c r="AD795" s="6"/>
      <c r="AE795" s="6"/>
      <c r="AF795" s="6"/>
      <c r="AG795" s="331"/>
      <c r="AH795" s="433"/>
    </row>
    <row r="796" ht="15.75" customHeight="1">
      <c r="A796" s="311">
        <v>1069.0</v>
      </c>
      <c r="B796" s="376" t="s">
        <v>1286</v>
      </c>
      <c r="C796" s="430" t="s">
        <v>1321</v>
      </c>
      <c r="D796" s="430"/>
      <c r="E796" s="430"/>
      <c r="F796" s="316">
        <v>45707.0</v>
      </c>
      <c r="G796" s="442" t="s">
        <v>57</v>
      </c>
      <c r="H796" s="448" t="s">
        <v>57</v>
      </c>
      <c r="I796" s="448" t="s">
        <v>57</v>
      </c>
      <c r="J796" s="448"/>
      <c r="K796" s="497" t="s">
        <v>58</v>
      </c>
      <c r="L796" s="462" t="s">
        <v>2996</v>
      </c>
      <c r="M796" s="315">
        <v>16.0</v>
      </c>
      <c r="N796" s="316"/>
      <c r="O796" s="316"/>
      <c r="P796" s="316"/>
      <c r="Q796" s="316"/>
      <c r="R796" s="316"/>
      <c r="S796" s="471" t="s">
        <v>86</v>
      </c>
      <c r="T796" s="471" t="s">
        <v>86</v>
      </c>
      <c r="U796" s="496">
        <v>0.0</v>
      </c>
      <c r="V796" s="315">
        <v>0.0</v>
      </c>
      <c r="W796" s="471" t="s">
        <v>86</v>
      </c>
      <c r="X796" s="315">
        <v>0.0</v>
      </c>
      <c r="Y796" s="6" t="s">
        <v>641</v>
      </c>
      <c r="Z796" s="449" t="s">
        <v>1900</v>
      </c>
      <c r="AA796" s="228">
        <v>45663.0</v>
      </c>
      <c r="AB796" s="228">
        <v>45716.0</v>
      </c>
      <c r="AC796" s="229" t="s">
        <v>59</v>
      </c>
      <c r="AD796" s="6"/>
      <c r="AE796" s="6"/>
      <c r="AF796" s="6"/>
      <c r="AG796" s="331"/>
      <c r="AH796" s="433"/>
      <c r="AI796" s="320"/>
    </row>
    <row r="797" ht="15.75" customHeight="1">
      <c r="A797" s="311">
        <v>1070.0</v>
      </c>
      <c r="B797" s="317" t="s">
        <v>1289</v>
      </c>
      <c r="C797" s="430" t="s">
        <v>1221</v>
      </c>
      <c r="D797" s="430"/>
      <c r="E797" s="430"/>
      <c r="F797" s="316">
        <v>45700.0</v>
      </c>
      <c r="G797" s="442" t="s">
        <v>57</v>
      </c>
      <c r="H797" s="485" t="s">
        <v>57</v>
      </c>
      <c r="I797" s="440" t="s">
        <v>57</v>
      </c>
      <c r="J797" s="440"/>
      <c r="K797" s="411" t="s">
        <v>600</v>
      </c>
      <c r="L797" s="410" t="s">
        <v>58</v>
      </c>
      <c r="M797" s="315">
        <v>4.0</v>
      </c>
      <c r="N797" s="316"/>
      <c r="O797" s="316"/>
      <c r="P797" s="316"/>
      <c r="Q797" s="316"/>
      <c r="R797" s="316"/>
      <c r="S797" s="445" t="s">
        <v>56</v>
      </c>
      <c r="T797" s="430" t="s">
        <v>56</v>
      </c>
      <c r="U797" s="496" t="s">
        <v>2767</v>
      </c>
      <c r="V797" s="315">
        <v>4.0</v>
      </c>
      <c r="W797" s="471" t="s">
        <v>86</v>
      </c>
      <c r="X797" s="315">
        <v>0.0</v>
      </c>
      <c r="Y797" s="6" t="s">
        <v>641</v>
      </c>
      <c r="Z797" s="449" t="s">
        <v>1907</v>
      </c>
      <c r="AA797" s="228">
        <v>45663.0</v>
      </c>
      <c r="AB797" s="228">
        <v>45709.0</v>
      </c>
      <c r="AC797" s="229" t="s">
        <v>79</v>
      </c>
      <c r="AD797" s="6"/>
      <c r="AE797" s="6"/>
      <c r="AF797" s="6"/>
      <c r="AG797" s="331"/>
      <c r="AH797" s="433"/>
    </row>
    <row r="798" ht="15.75" customHeight="1">
      <c r="A798" s="311">
        <v>1071.0</v>
      </c>
      <c r="B798" s="317" t="s">
        <v>1290</v>
      </c>
      <c r="C798" s="430" t="s">
        <v>1221</v>
      </c>
      <c r="D798" s="430"/>
      <c r="E798" s="430"/>
      <c r="F798" s="381">
        <v>45691.0</v>
      </c>
      <c r="G798" s="442" t="s">
        <v>56</v>
      </c>
      <c r="H798" s="485" t="s">
        <v>57</v>
      </c>
      <c r="I798" s="442" t="s">
        <v>57</v>
      </c>
      <c r="J798" s="442"/>
      <c r="K798" s="411" t="s">
        <v>600</v>
      </c>
      <c r="L798" s="410" t="s">
        <v>58</v>
      </c>
      <c r="M798" s="315">
        <v>1.0</v>
      </c>
      <c r="N798" s="316"/>
      <c r="O798" s="316"/>
      <c r="P798" s="316"/>
      <c r="Q798" s="316"/>
      <c r="R798" s="316"/>
      <c r="S798" s="445" t="s">
        <v>56</v>
      </c>
      <c r="T798" s="430" t="s">
        <v>56</v>
      </c>
      <c r="U798" s="496" t="s">
        <v>2784</v>
      </c>
      <c r="V798" s="315">
        <v>1.0</v>
      </c>
      <c r="W798" s="430" t="s">
        <v>86</v>
      </c>
      <c r="X798" s="315">
        <v>0.0</v>
      </c>
      <c r="Y798" s="6" t="s">
        <v>641</v>
      </c>
      <c r="Z798" s="441" t="s">
        <v>2506</v>
      </c>
      <c r="AA798" s="228">
        <v>45664.0</v>
      </c>
      <c r="AB798" s="228">
        <v>45702.0</v>
      </c>
      <c r="AC798" s="229" t="s">
        <v>79</v>
      </c>
      <c r="AD798" s="6"/>
      <c r="AE798" s="6"/>
      <c r="AF798" s="6"/>
      <c r="AG798" s="331"/>
      <c r="AH798" s="433"/>
    </row>
    <row r="799" ht="15.75" customHeight="1">
      <c r="A799" s="311">
        <v>1072.0</v>
      </c>
      <c r="B799" s="317" t="s">
        <v>1292</v>
      </c>
      <c r="C799" s="430" t="s">
        <v>1221</v>
      </c>
      <c r="D799" s="430"/>
      <c r="E799" s="430"/>
      <c r="F799" s="316">
        <v>45667.0</v>
      </c>
      <c r="G799" s="442" t="s">
        <v>2980</v>
      </c>
      <c r="H799" s="485" t="s">
        <v>57</v>
      </c>
      <c r="I799" s="440" t="s">
        <v>57</v>
      </c>
      <c r="J799" s="440"/>
      <c r="K799" s="430"/>
      <c r="L799" s="471" t="s">
        <v>86</v>
      </c>
      <c r="M799" s="315">
        <v>4.0</v>
      </c>
      <c r="N799" s="316"/>
      <c r="O799" s="316"/>
      <c r="P799" s="316"/>
      <c r="Q799" s="316"/>
      <c r="R799" s="316"/>
      <c r="S799" s="448" t="s">
        <v>86</v>
      </c>
      <c r="T799" s="448" t="s">
        <v>86</v>
      </c>
      <c r="U799" s="496">
        <v>0.0</v>
      </c>
      <c r="V799" s="315">
        <v>0.0</v>
      </c>
      <c r="W799" s="430" t="s">
        <v>86</v>
      </c>
      <c r="X799" s="315">
        <v>0.0</v>
      </c>
      <c r="Y799" s="6" t="s">
        <v>641</v>
      </c>
      <c r="Z799" s="449" t="s">
        <v>675</v>
      </c>
      <c r="AA799" s="228">
        <v>45664.0</v>
      </c>
      <c r="AB799" s="228">
        <v>45674.0</v>
      </c>
      <c r="AC799" s="229" t="s">
        <v>59</v>
      </c>
      <c r="AD799" s="6"/>
      <c r="AE799" s="6"/>
      <c r="AF799" s="6"/>
      <c r="AG799" s="331"/>
      <c r="AH799" s="433"/>
      <c r="AI799" s="320"/>
    </row>
    <row r="800" ht="15.75" customHeight="1">
      <c r="A800" s="311">
        <v>1073.0</v>
      </c>
      <c r="B800" s="317" t="s">
        <v>1295</v>
      </c>
      <c r="C800" s="430" t="s">
        <v>1221</v>
      </c>
      <c r="D800" s="430"/>
      <c r="E800" s="430"/>
      <c r="F800" s="316">
        <v>45680.0</v>
      </c>
      <c r="G800" s="442" t="s">
        <v>56</v>
      </c>
      <c r="H800" s="485" t="s">
        <v>57</v>
      </c>
      <c r="I800" s="485" t="s">
        <v>57</v>
      </c>
      <c r="J800" s="485"/>
      <c r="K800" s="411" t="s">
        <v>600</v>
      </c>
      <c r="L800" s="410" t="s">
        <v>58</v>
      </c>
      <c r="M800" s="315">
        <v>28.0</v>
      </c>
      <c r="N800" s="316"/>
      <c r="O800" s="316"/>
      <c r="P800" s="316"/>
      <c r="Q800" s="316"/>
      <c r="R800" s="316"/>
      <c r="S800" s="445" t="s">
        <v>56</v>
      </c>
      <c r="T800" s="430" t="s">
        <v>56</v>
      </c>
      <c r="U800" s="496" t="s">
        <v>2999</v>
      </c>
      <c r="V800" s="315">
        <v>39.0</v>
      </c>
      <c r="W800" s="442" t="s">
        <v>56</v>
      </c>
      <c r="X800" s="315">
        <v>11.0</v>
      </c>
      <c r="Y800" s="6" t="s">
        <v>641</v>
      </c>
      <c r="Z800" s="449" t="s">
        <v>1916</v>
      </c>
      <c r="AA800" s="228">
        <v>45666.0</v>
      </c>
      <c r="AB800" s="228">
        <v>45715.0</v>
      </c>
      <c r="AC800" s="229" t="s">
        <v>79</v>
      </c>
      <c r="AD800" s="6"/>
      <c r="AE800" s="6"/>
      <c r="AF800" s="6"/>
      <c r="AG800" s="331"/>
      <c r="AH800" s="433"/>
      <c r="AI800" s="320"/>
    </row>
    <row r="801" ht="15.75" customHeight="1">
      <c r="A801" s="311">
        <v>1074.0</v>
      </c>
      <c r="B801" s="317" t="s">
        <v>1292</v>
      </c>
      <c r="C801" s="430" t="s">
        <v>1321</v>
      </c>
      <c r="D801" s="430"/>
      <c r="E801" s="430"/>
      <c r="F801" s="316">
        <v>45680.0</v>
      </c>
      <c r="G801" s="430" t="s">
        <v>57</v>
      </c>
      <c r="H801" s="485" t="s">
        <v>57</v>
      </c>
      <c r="I801" s="343" t="s">
        <v>57</v>
      </c>
      <c r="J801" s="343"/>
      <c r="K801" s="411" t="s">
        <v>600</v>
      </c>
      <c r="L801" s="471" t="s">
        <v>86</v>
      </c>
      <c r="M801" s="315">
        <v>4.0</v>
      </c>
      <c r="N801" s="316"/>
      <c r="O801" s="316"/>
      <c r="P801" s="316"/>
      <c r="Q801" s="316"/>
      <c r="R801" s="316"/>
      <c r="S801" s="471" t="s">
        <v>86</v>
      </c>
      <c r="T801" s="471" t="s">
        <v>86</v>
      </c>
      <c r="U801" s="496">
        <v>0.0</v>
      </c>
      <c r="V801" s="315">
        <v>0.0</v>
      </c>
      <c r="W801" s="471" t="s">
        <v>86</v>
      </c>
      <c r="X801" s="315">
        <v>0.0</v>
      </c>
      <c r="Y801" s="6" t="s">
        <v>641</v>
      </c>
      <c r="Z801" s="449" t="s">
        <v>675</v>
      </c>
      <c r="AA801" s="228">
        <v>45670.0</v>
      </c>
      <c r="AB801" s="228">
        <v>45681.0</v>
      </c>
      <c r="AC801" s="229" t="s">
        <v>59</v>
      </c>
      <c r="AD801" s="6"/>
      <c r="AE801" s="6"/>
      <c r="AF801" s="6"/>
      <c r="AG801" s="331"/>
      <c r="AH801" s="433"/>
    </row>
    <row r="802" ht="15.75" customHeight="1">
      <c r="A802" s="311">
        <v>1075.0</v>
      </c>
      <c r="B802" s="317" t="s">
        <v>1297</v>
      </c>
      <c r="C802" s="430" t="s">
        <v>1221</v>
      </c>
      <c r="D802" s="430"/>
      <c r="E802" s="430"/>
      <c r="F802" s="316">
        <v>45686.0</v>
      </c>
      <c r="G802" s="442" t="s">
        <v>56</v>
      </c>
      <c r="H802" s="485" t="s">
        <v>57</v>
      </c>
      <c r="I802" s="343" t="s">
        <v>57</v>
      </c>
      <c r="J802" s="343"/>
      <c r="K802" s="411" t="s">
        <v>600</v>
      </c>
      <c r="L802" s="462" t="s">
        <v>2996</v>
      </c>
      <c r="M802" s="315">
        <v>3.0</v>
      </c>
      <c r="N802" s="316"/>
      <c r="O802" s="316"/>
      <c r="P802" s="316"/>
      <c r="Q802" s="316"/>
      <c r="R802" s="316"/>
      <c r="S802" s="445" t="s">
        <v>56</v>
      </c>
      <c r="T802" s="430" t="s">
        <v>56</v>
      </c>
      <c r="U802" s="496" t="s">
        <v>2769</v>
      </c>
      <c r="V802" s="315">
        <v>1.0</v>
      </c>
      <c r="W802" s="442" t="s">
        <v>57</v>
      </c>
      <c r="X802" s="315">
        <v>2.0</v>
      </c>
      <c r="Y802" s="6" t="s">
        <v>641</v>
      </c>
      <c r="Z802" s="449" t="s">
        <v>1922</v>
      </c>
      <c r="AA802" s="228">
        <v>45671.0</v>
      </c>
      <c r="AB802" s="228">
        <v>45688.0</v>
      </c>
      <c r="AC802" s="229" t="s">
        <v>79</v>
      </c>
      <c r="AD802" s="6"/>
      <c r="AE802" s="6"/>
      <c r="AF802" s="6"/>
      <c r="AG802" s="331"/>
      <c r="AH802" s="433"/>
    </row>
    <row r="803" ht="15.75" customHeight="1">
      <c r="A803" s="311">
        <v>1076.0</v>
      </c>
      <c r="B803" s="317" t="s">
        <v>412</v>
      </c>
      <c r="C803" s="430" t="s">
        <v>1321</v>
      </c>
      <c r="D803" s="430"/>
      <c r="E803" s="430"/>
      <c r="F803" s="316">
        <v>45678.0</v>
      </c>
      <c r="G803" s="471" t="s">
        <v>86</v>
      </c>
      <c r="H803" s="471" t="s">
        <v>86</v>
      </c>
      <c r="I803" s="471" t="s">
        <v>86</v>
      </c>
      <c r="J803" s="471"/>
      <c r="K803" s="471" t="s">
        <v>86</v>
      </c>
      <c r="L803" s="471" t="s">
        <v>86</v>
      </c>
      <c r="M803" s="315">
        <v>0.0</v>
      </c>
      <c r="N803" s="316"/>
      <c r="O803" s="316"/>
      <c r="P803" s="316"/>
      <c r="Q803" s="316"/>
      <c r="R803" s="316"/>
      <c r="S803" s="471" t="s">
        <v>86</v>
      </c>
      <c r="T803" s="430" t="s">
        <v>56</v>
      </c>
      <c r="U803" s="496" t="s">
        <v>2769</v>
      </c>
      <c r="V803" s="315">
        <v>22.0</v>
      </c>
      <c r="W803" s="471" t="s">
        <v>86</v>
      </c>
      <c r="X803" s="315">
        <v>0.0</v>
      </c>
      <c r="Y803" s="6" t="s">
        <v>641</v>
      </c>
      <c r="Z803" s="449" t="s">
        <v>1338</v>
      </c>
      <c r="AA803" s="228">
        <v>45671.0</v>
      </c>
      <c r="AB803" s="228">
        <v>45671.0</v>
      </c>
      <c r="AC803" s="229" t="s">
        <v>59</v>
      </c>
      <c r="AD803" s="6"/>
      <c r="AE803" s="6"/>
      <c r="AF803" s="6"/>
      <c r="AG803" s="331"/>
      <c r="AH803" s="433"/>
      <c r="AI803" s="320"/>
    </row>
    <row r="804" ht="15.75" customHeight="1">
      <c r="A804" s="325">
        <v>1077.0</v>
      </c>
      <c r="B804" s="317" t="s">
        <v>1301</v>
      </c>
      <c r="C804" s="430" t="s">
        <v>1314</v>
      </c>
      <c r="D804" s="430"/>
      <c r="E804" s="430"/>
      <c r="F804" s="316">
        <v>45715.0</v>
      </c>
      <c r="G804" s="442" t="s">
        <v>56</v>
      </c>
      <c r="H804" s="448" t="s">
        <v>57</v>
      </c>
      <c r="I804" s="448" t="s">
        <v>57</v>
      </c>
      <c r="J804" s="448"/>
      <c r="K804" s="411" t="s">
        <v>600</v>
      </c>
      <c r="L804" s="410" t="s">
        <v>58</v>
      </c>
      <c r="M804" s="315">
        <v>14.0</v>
      </c>
      <c r="N804" s="316"/>
      <c r="O804" s="316"/>
      <c r="P804" s="316"/>
      <c r="Q804" s="316"/>
      <c r="R804" s="316"/>
      <c r="S804" s="445" t="s">
        <v>56</v>
      </c>
      <c r="T804" s="430" t="s">
        <v>56</v>
      </c>
      <c r="U804" s="496" t="s">
        <v>2767</v>
      </c>
      <c r="V804" s="315">
        <v>14.0</v>
      </c>
      <c r="W804" s="442" t="s">
        <v>56</v>
      </c>
      <c r="X804" s="315">
        <v>4.0</v>
      </c>
      <c r="Y804" s="6" t="s">
        <v>641</v>
      </c>
      <c r="Z804" s="449" t="s">
        <v>1929</v>
      </c>
      <c r="AA804" s="228">
        <v>45673.0</v>
      </c>
      <c r="AB804" s="228">
        <v>45729.0</v>
      </c>
      <c r="AC804" s="229" t="s">
        <v>32</v>
      </c>
      <c r="AD804" s="6"/>
      <c r="AE804" s="6"/>
      <c r="AF804" s="6"/>
      <c r="AG804" s="331"/>
      <c r="AH804" s="433"/>
      <c r="AI804" s="320"/>
    </row>
    <row r="805" ht="15.75" customHeight="1">
      <c r="A805" s="325">
        <v>1078.0</v>
      </c>
      <c r="B805" s="426" t="s">
        <v>1302</v>
      </c>
      <c r="C805" s="430" t="s">
        <v>2974</v>
      </c>
      <c r="D805" s="430"/>
      <c r="E805" s="430"/>
      <c r="F805" s="316">
        <v>45734.0</v>
      </c>
      <c r="G805" s="442" t="s">
        <v>57</v>
      </c>
      <c r="H805" s="485" t="s">
        <v>57</v>
      </c>
      <c r="I805" s="440" t="s">
        <v>57</v>
      </c>
      <c r="J805" s="440"/>
      <c r="K805" s="411" t="s">
        <v>1305</v>
      </c>
      <c r="L805" s="499" t="s">
        <v>3000</v>
      </c>
      <c r="M805" s="315">
        <v>38.0</v>
      </c>
      <c r="N805" s="316"/>
      <c r="O805" s="316"/>
      <c r="P805" s="316"/>
      <c r="Q805" s="316"/>
      <c r="R805" s="316"/>
      <c r="S805" s="471" t="s">
        <v>86</v>
      </c>
      <c r="T805" s="471" t="s">
        <v>86</v>
      </c>
      <c r="U805" s="496">
        <v>0.0</v>
      </c>
      <c r="V805" s="315">
        <v>0.0</v>
      </c>
      <c r="W805" s="471" t="s">
        <v>86</v>
      </c>
      <c r="X805" s="315">
        <v>0.0</v>
      </c>
      <c r="Y805" s="6" t="s">
        <v>641</v>
      </c>
      <c r="Z805" s="449" t="s">
        <v>1932</v>
      </c>
      <c r="AA805" s="228">
        <v>45673.0</v>
      </c>
      <c r="AB805" s="228">
        <v>45673.0</v>
      </c>
      <c r="AC805" s="229" t="s">
        <v>59</v>
      </c>
      <c r="AD805" s="6"/>
      <c r="AE805" s="6"/>
      <c r="AF805" s="6"/>
      <c r="AG805" s="331"/>
      <c r="AH805" s="433"/>
      <c r="AI805" s="320"/>
    </row>
    <row r="806" ht="15.75" customHeight="1">
      <c r="A806" s="311">
        <v>1079.0</v>
      </c>
      <c r="B806" s="376" t="s">
        <v>687</v>
      </c>
      <c r="C806" s="430" t="s">
        <v>1321</v>
      </c>
      <c r="D806" s="430"/>
      <c r="E806" s="430"/>
      <c r="F806" s="381">
        <v>45726.0</v>
      </c>
      <c r="G806" s="442" t="s">
        <v>56</v>
      </c>
      <c r="H806" s="485" t="s">
        <v>57</v>
      </c>
      <c r="I806" s="440" t="s">
        <v>57</v>
      </c>
      <c r="J806" s="440"/>
      <c r="K806" s="497" t="s">
        <v>58</v>
      </c>
      <c r="L806" s="499" t="s">
        <v>3001</v>
      </c>
      <c r="M806" s="315">
        <v>5.0</v>
      </c>
      <c r="N806" s="316"/>
      <c r="O806" s="316"/>
      <c r="P806" s="316"/>
      <c r="Q806" s="316"/>
      <c r="R806" s="316"/>
      <c r="S806" s="471" t="s">
        <v>86</v>
      </c>
      <c r="T806" s="471" t="s">
        <v>86</v>
      </c>
      <c r="U806" s="496">
        <v>0.0</v>
      </c>
      <c r="V806" s="315">
        <v>0.0</v>
      </c>
      <c r="W806" s="471" t="s">
        <v>86</v>
      </c>
      <c r="X806" s="315">
        <v>0.0</v>
      </c>
      <c r="Y806" s="6" t="s">
        <v>641</v>
      </c>
      <c r="Z806" s="441" t="s">
        <v>817</v>
      </c>
      <c r="AA806" s="228">
        <v>45675.0</v>
      </c>
      <c r="AB806" s="228">
        <v>45716.0</v>
      </c>
      <c r="AC806" s="229" t="s">
        <v>59</v>
      </c>
      <c r="AD806" s="6"/>
      <c r="AE806" s="6"/>
      <c r="AF806" s="6"/>
      <c r="AG806" s="331"/>
      <c r="AH806" s="433"/>
      <c r="AI806" s="320"/>
    </row>
    <row r="807" ht="15.75" customHeight="1">
      <c r="A807" s="325">
        <v>1080.0</v>
      </c>
      <c r="B807" s="317" t="s">
        <v>1306</v>
      </c>
      <c r="C807" s="430" t="s">
        <v>1221</v>
      </c>
      <c r="D807" s="430"/>
      <c r="E807" s="430"/>
      <c r="F807" s="381">
        <v>45722.0</v>
      </c>
      <c r="G807" s="442" t="s">
        <v>57</v>
      </c>
      <c r="H807" s="485" t="s">
        <v>57</v>
      </c>
      <c r="I807" s="440" t="s">
        <v>57</v>
      </c>
      <c r="J807" s="440"/>
      <c r="K807" s="497" t="s">
        <v>58</v>
      </c>
      <c r="L807" s="410" t="s">
        <v>58</v>
      </c>
      <c r="M807" s="315">
        <v>9.0</v>
      </c>
      <c r="N807" s="316"/>
      <c r="O807" s="316"/>
      <c r="P807" s="316"/>
      <c r="Q807" s="316"/>
      <c r="R807" s="316"/>
      <c r="S807" s="445" t="s">
        <v>56</v>
      </c>
      <c r="T807" s="430" t="s">
        <v>56</v>
      </c>
      <c r="U807" s="496" t="s">
        <v>2789</v>
      </c>
      <c r="V807" s="315">
        <v>13.0</v>
      </c>
      <c r="W807" s="442" t="s">
        <v>56</v>
      </c>
      <c r="X807" s="315">
        <v>4.0</v>
      </c>
      <c r="Y807" s="6" t="s">
        <v>641</v>
      </c>
      <c r="Z807" s="441" t="s">
        <v>1938</v>
      </c>
      <c r="AA807" s="228">
        <v>45678.0</v>
      </c>
      <c r="AB807" s="228">
        <v>45719.0</v>
      </c>
      <c r="AC807" s="229" t="s">
        <v>32</v>
      </c>
      <c r="AD807" s="6"/>
      <c r="AE807" s="6"/>
      <c r="AF807" s="6"/>
      <c r="AG807" s="331"/>
      <c r="AH807" s="433"/>
      <c r="AI807" s="320"/>
    </row>
    <row r="808" ht="15.75" customHeight="1">
      <c r="A808" s="311">
        <v>1081.0</v>
      </c>
      <c r="B808" s="317" t="s">
        <v>1309</v>
      </c>
      <c r="C808" s="430" t="s">
        <v>1221</v>
      </c>
      <c r="D808" s="430"/>
      <c r="E808" s="430"/>
      <c r="F808" s="316">
        <v>45701.0</v>
      </c>
      <c r="G808" s="442" t="s">
        <v>56</v>
      </c>
      <c r="H808" s="448" t="s">
        <v>57</v>
      </c>
      <c r="I808" s="448" t="s">
        <v>57</v>
      </c>
      <c r="J808" s="448"/>
      <c r="K808" s="411" t="s">
        <v>600</v>
      </c>
      <c r="L808" s="410" t="s">
        <v>58</v>
      </c>
      <c r="M808" s="315">
        <v>12.0</v>
      </c>
      <c r="N808" s="316"/>
      <c r="O808" s="316"/>
      <c r="P808" s="316"/>
      <c r="Q808" s="316"/>
      <c r="R808" s="316"/>
      <c r="S808" s="445" t="s">
        <v>56</v>
      </c>
      <c r="T808" s="430" t="s">
        <v>56</v>
      </c>
      <c r="U808" s="496" t="s">
        <v>2777</v>
      </c>
      <c r="V808" s="315">
        <v>18.0</v>
      </c>
      <c r="W808" s="442" t="s">
        <v>56</v>
      </c>
      <c r="X808" s="315">
        <v>6.0</v>
      </c>
      <c r="Y808" s="6" t="s">
        <v>641</v>
      </c>
      <c r="Z808" s="449" t="s">
        <v>1942</v>
      </c>
      <c r="AA808" s="228">
        <v>45678.0</v>
      </c>
      <c r="AB808" s="228">
        <v>45702.0</v>
      </c>
      <c r="AC808" s="229" t="s">
        <v>59</v>
      </c>
      <c r="AD808" s="6"/>
      <c r="AE808" s="6"/>
      <c r="AF808" s="6"/>
      <c r="AG808" s="331"/>
      <c r="AH808" s="433"/>
      <c r="AI808" s="320"/>
    </row>
    <row r="809" ht="15.75" customHeight="1">
      <c r="A809" s="311">
        <v>1082.0</v>
      </c>
      <c r="B809" s="317" t="s">
        <v>1311</v>
      </c>
      <c r="C809" s="430" t="s">
        <v>1221</v>
      </c>
      <c r="D809" s="430"/>
      <c r="E809" s="430"/>
      <c r="F809" s="316">
        <v>45708.0</v>
      </c>
      <c r="G809" s="442" t="s">
        <v>56</v>
      </c>
      <c r="H809" s="448" t="s">
        <v>57</v>
      </c>
      <c r="I809" s="448" t="s">
        <v>57</v>
      </c>
      <c r="J809" s="448"/>
      <c r="K809" s="411" t="s">
        <v>600</v>
      </c>
      <c r="L809" s="410" t="s">
        <v>58</v>
      </c>
      <c r="M809" s="315">
        <v>10.0</v>
      </c>
      <c r="N809" s="316"/>
      <c r="O809" s="316"/>
      <c r="P809" s="316"/>
      <c r="Q809" s="316"/>
      <c r="R809" s="316"/>
      <c r="S809" s="445" t="s">
        <v>56</v>
      </c>
      <c r="T809" s="430" t="s">
        <v>56</v>
      </c>
      <c r="U809" s="496" t="s">
        <v>2965</v>
      </c>
      <c r="V809" s="315">
        <v>12.0</v>
      </c>
      <c r="W809" s="411" t="s">
        <v>56</v>
      </c>
      <c r="X809" s="315">
        <v>5.0</v>
      </c>
      <c r="Y809" s="6" t="s">
        <v>641</v>
      </c>
      <c r="Z809" s="449" t="s">
        <v>1945</v>
      </c>
      <c r="AA809" s="228">
        <v>45678.0</v>
      </c>
      <c r="AB809" s="228">
        <v>45706.0</v>
      </c>
      <c r="AC809" s="229" t="s">
        <v>32</v>
      </c>
      <c r="AD809" s="6"/>
      <c r="AE809" s="6"/>
      <c r="AF809" s="6"/>
      <c r="AG809" s="331"/>
      <c r="AH809" s="433"/>
      <c r="AI809" s="320"/>
    </row>
    <row r="810" ht="15.75" customHeight="1">
      <c r="A810" s="325">
        <v>1083.0</v>
      </c>
      <c r="B810" s="317" t="s">
        <v>1316</v>
      </c>
      <c r="C810" s="442" t="s">
        <v>1221</v>
      </c>
      <c r="D810" s="442"/>
      <c r="E810" s="442"/>
      <c r="F810" s="353">
        <v>45768.0</v>
      </c>
      <c r="G810" s="442" t="s">
        <v>56</v>
      </c>
      <c r="H810" s="485" t="s">
        <v>57</v>
      </c>
      <c r="I810" s="440" t="s">
        <v>57</v>
      </c>
      <c r="J810" s="440"/>
      <c r="K810" s="497" t="s">
        <v>58</v>
      </c>
      <c r="L810" s="462" t="s">
        <v>1318</v>
      </c>
      <c r="M810" s="315">
        <v>35.0</v>
      </c>
      <c r="N810" s="353"/>
      <c r="O810" s="353"/>
      <c r="P810" s="353"/>
      <c r="Q810" s="353"/>
      <c r="R810" s="353"/>
      <c r="S810" s="445" t="s">
        <v>56</v>
      </c>
      <c r="T810" s="430" t="s">
        <v>56</v>
      </c>
      <c r="U810" s="496" t="s">
        <v>2767</v>
      </c>
      <c r="V810" s="315">
        <v>48.0</v>
      </c>
      <c r="W810" s="442" t="s">
        <v>56</v>
      </c>
      <c r="X810" s="315">
        <v>16.0</v>
      </c>
      <c r="Y810" s="6" t="s">
        <v>54</v>
      </c>
      <c r="Z810" s="449" t="s">
        <v>743</v>
      </c>
      <c r="AA810" s="228">
        <v>45730.0</v>
      </c>
      <c r="AB810" s="228">
        <v>45722.0</v>
      </c>
      <c r="AC810" s="229" t="s">
        <v>59</v>
      </c>
      <c r="AD810" s="6"/>
      <c r="AE810" s="6"/>
      <c r="AF810" s="6"/>
      <c r="AG810" s="331"/>
      <c r="AH810" s="433"/>
    </row>
    <row r="811" ht="15.75" customHeight="1">
      <c r="A811" s="311">
        <v>1084.0</v>
      </c>
      <c r="B811" s="317" t="s">
        <v>1320</v>
      </c>
      <c r="C811" s="430" t="s">
        <v>1221</v>
      </c>
      <c r="D811" s="430"/>
      <c r="E811" s="430"/>
      <c r="F811" s="316">
        <v>45712.0</v>
      </c>
      <c r="G811" s="442" t="s">
        <v>56</v>
      </c>
      <c r="H811" s="448" t="s">
        <v>57</v>
      </c>
      <c r="I811" s="448" t="s">
        <v>57</v>
      </c>
      <c r="J811" s="448"/>
      <c r="K811" s="411" t="s">
        <v>600</v>
      </c>
      <c r="L811" s="410" t="s">
        <v>58</v>
      </c>
      <c r="M811" s="315">
        <v>4.0</v>
      </c>
      <c r="N811" s="316"/>
      <c r="O811" s="316"/>
      <c r="P811" s="316"/>
      <c r="Q811" s="316"/>
      <c r="R811" s="316"/>
      <c r="S811" s="445" t="s">
        <v>56</v>
      </c>
      <c r="T811" s="430" t="s">
        <v>56</v>
      </c>
      <c r="U811" s="496" t="s">
        <v>2778</v>
      </c>
      <c r="V811" s="315">
        <v>7.0</v>
      </c>
      <c r="W811" s="442" t="s">
        <v>56</v>
      </c>
      <c r="X811" s="315">
        <v>3.0</v>
      </c>
      <c r="Y811" s="6" t="s">
        <v>641</v>
      </c>
      <c r="Z811" s="449" t="s">
        <v>1953</v>
      </c>
      <c r="AA811" s="228">
        <v>45680.0</v>
      </c>
      <c r="AB811" s="228">
        <v>45722.0</v>
      </c>
      <c r="AC811" s="229" t="s">
        <v>59</v>
      </c>
      <c r="AD811" s="6"/>
      <c r="AE811" s="6"/>
      <c r="AF811" s="6"/>
      <c r="AG811" s="331"/>
      <c r="AH811" s="433"/>
      <c r="AI811" s="320"/>
    </row>
    <row r="812" ht="15.75" customHeight="1">
      <c r="A812" s="311">
        <v>1086.0</v>
      </c>
      <c r="B812" s="317" t="s">
        <v>1322</v>
      </c>
      <c r="C812" s="430" t="s">
        <v>1221</v>
      </c>
      <c r="D812" s="430"/>
      <c r="E812" s="430"/>
      <c r="F812" s="316">
        <v>45687.0</v>
      </c>
      <c r="G812" s="442" t="s">
        <v>56</v>
      </c>
      <c r="H812" s="430" t="s">
        <v>57</v>
      </c>
      <c r="I812" s="229" t="s">
        <v>57</v>
      </c>
      <c r="J812" s="229"/>
      <c r="K812" s="411" t="s">
        <v>600</v>
      </c>
      <c r="L812" s="411" t="s">
        <v>58</v>
      </c>
      <c r="M812" s="315">
        <v>6.0</v>
      </c>
      <c r="N812" s="316"/>
      <c r="O812" s="316"/>
      <c r="P812" s="316"/>
      <c r="Q812" s="316"/>
      <c r="R812" s="316"/>
      <c r="S812" s="445" t="s">
        <v>56</v>
      </c>
      <c r="T812" s="430" t="s">
        <v>56</v>
      </c>
      <c r="U812" s="496" t="s">
        <v>2784</v>
      </c>
      <c r="V812" s="315">
        <v>5.0</v>
      </c>
      <c r="W812" s="471" t="s">
        <v>86</v>
      </c>
      <c r="X812" s="315">
        <v>0.0</v>
      </c>
      <c r="Y812" s="6" t="s">
        <v>641</v>
      </c>
      <c r="Z812" s="449" t="s">
        <v>1958</v>
      </c>
      <c r="AA812" s="228">
        <v>45680.0</v>
      </c>
      <c r="AB812" s="228">
        <v>45706.0</v>
      </c>
      <c r="AC812" s="229" t="s">
        <v>59</v>
      </c>
      <c r="AD812" s="6"/>
      <c r="AE812" s="6"/>
      <c r="AF812" s="6"/>
      <c r="AG812" s="331"/>
      <c r="AH812" s="433"/>
      <c r="AI812" s="320"/>
    </row>
    <row r="813" ht="15.75" customHeight="1">
      <c r="A813" s="311">
        <v>1087.0</v>
      </c>
      <c r="B813" s="317" t="s">
        <v>1198</v>
      </c>
      <c r="C813" s="430" t="s">
        <v>1221</v>
      </c>
      <c r="D813" s="430"/>
      <c r="E813" s="430"/>
      <c r="F813" s="316">
        <v>45699.0</v>
      </c>
      <c r="G813" s="430" t="s">
        <v>66</v>
      </c>
      <c r="H813" s="430" t="s">
        <v>86</v>
      </c>
      <c r="I813" s="430" t="s">
        <v>86</v>
      </c>
      <c r="J813" s="430"/>
      <c r="K813" s="430" t="s">
        <v>86</v>
      </c>
      <c r="L813" s="430" t="s">
        <v>86</v>
      </c>
      <c r="M813" s="315">
        <v>0.0</v>
      </c>
      <c r="N813" s="316"/>
      <c r="O813" s="316"/>
      <c r="P813" s="316"/>
      <c r="Q813" s="316"/>
      <c r="R813" s="316"/>
      <c r="S813" s="471" t="s">
        <v>86</v>
      </c>
      <c r="T813" s="471" t="s">
        <v>86</v>
      </c>
      <c r="U813" s="496">
        <v>0.0</v>
      </c>
      <c r="V813" s="315">
        <v>0.0</v>
      </c>
      <c r="W813" s="442" t="s">
        <v>56</v>
      </c>
      <c r="X813" s="315">
        <v>1.0</v>
      </c>
      <c r="Y813" s="6" t="s">
        <v>641</v>
      </c>
      <c r="Z813" s="449" t="s">
        <v>1644</v>
      </c>
      <c r="AA813" s="228">
        <v>45684.0</v>
      </c>
      <c r="AB813" s="228">
        <v>45716.0</v>
      </c>
      <c r="AC813" s="229" t="s">
        <v>59</v>
      </c>
      <c r="AD813" s="6"/>
      <c r="AE813" s="6"/>
      <c r="AF813" s="6"/>
      <c r="AG813" s="331"/>
      <c r="AH813" s="433"/>
    </row>
    <row r="814" ht="15.75" customHeight="1">
      <c r="A814" s="311">
        <v>1089.0</v>
      </c>
      <c r="B814" s="317" t="s">
        <v>1325</v>
      </c>
      <c r="C814" s="430" t="s">
        <v>1221</v>
      </c>
      <c r="D814" s="430"/>
      <c r="E814" s="430"/>
      <c r="F814" s="316">
        <v>45694.0</v>
      </c>
      <c r="G814" s="442" t="s">
        <v>56</v>
      </c>
      <c r="H814" s="485" t="s">
        <v>57</v>
      </c>
      <c r="I814" s="440" t="s">
        <v>57</v>
      </c>
      <c r="J814" s="440"/>
      <c r="K814" s="411" t="s">
        <v>58</v>
      </c>
      <c r="L814" s="410" t="s">
        <v>58</v>
      </c>
      <c r="M814" s="315">
        <v>4.0</v>
      </c>
      <c r="N814" s="316"/>
      <c r="O814" s="316"/>
      <c r="P814" s="316"/>
      <c r="Q814" s="316"/>
      <c r="R814" s="316"/>
      <c r="S814" s="445" t="s">
        <v>56</v>
      </c>
      <c r="T814" s="430" t="s">
        <v>56</v>
      </c>
      <c r="U814" s="496" t="s">
        <v>2777</v>
      </c>
      <c r="V814" s="315">
        <v>6.0</v>
      </c>
      <c r="W814" s="442" t="s">
        <v>56</v>
      </c>
      <c r="X814" s="315">
        <v>2.0</v>
      </c>
      <c r="Y814" s="6" t="s">
        <v>641</v>
      </c>
      <c r="Z814" s="449" t="s">
        <v>1961</v>
      </c>
      <c r="AA814" s="228">
        <v>45685.0</v>
      </c>
      <c r="AB814" s="228">
        <v>45694.0</v>
      </c>
      <c r="AC814" s="229" t="s">
        <v>59</v>
      </c>
      <c r="AD814" s="6"/>
      <c r="AE814" s="6"/>
      <c r="AF814" s="6"/>
      <c r="AG814" s="331"/>
      <c r="AH814" s="433"/>
      <c r="AI814" s="320"/>
    </row>
    <row r="815" ht="15.75" customHeight="1">
      <c r="A815" s="311">
        <v>1090.0</v>
      </c>
      <c r="B815" s="426" t="s">
        <v>1328</v>
      </c>
      <c r="C815" s="430" t="s">
        <v>2974</v>
      </c>
      <c r="D815" s="430"/>
      <c r="E815" s="430"/>
      <c r="F815" s="316">
        <v>45721.0</v>
      </c>
      <c r="G815" s="442" t="s">
        <v>56</v>
      </c>
      <c r="H815" s="448" t="s">
        <v>57</v>
      </c>
      <c r="I815" s="448" t="s">
        <v>57</v>
      </c>
      <c r="J815" s="448"/>
      <c r="K815" s="497" t="s">
        <v>58</v>
      </c>
      <c r="L815" s="462" t="s">
        <v>1180</v>
      </c>
      <c r="M815" s="315">
        <v>12.0</v>
      </c>
      <c r="N815" s="316"/>
      <c r="O815" s="316"/>
      <c r="P815" s="316"/>
      <c r="Q815" s="316"/>
      <c r="R815" s="316"/>
      <c r="S815" s="471" t="s">
        <v>86</v>
      </c>
      <c r="T815" s="471" t="s">
        <v>86</v>
      </c>
      <c r="U815" s="496">
        <v>0.0</v>
      </c>
      <c r="V815" s="315">
        <v>0.0</v>
      </c>
      <c r="W815" s="471" t="s">
        <v>86</v>
      </c>
      <c r="X815" s="315">
        <v>0.0</v>
      </c>
      <c r="Y815" s="6" t="s">
        <v>641</v>
      </c>
      <c r="Z815" s="449" t="s">
        <v>1967</v>
      </c>
      <c r="AA815" s="228">
        <v>45686.0</v>
      </c>
      <c r="AB815" s="228">
        <v>45716.0</v>
      </c>
      <c r="AC815" s="229" t="s">
        <v>59</v>
      </c>
      <c r="AD815" s="6"/>
      <c r="AE815" s="6"/>
      <c r="AF815" s="6"/>
      <c r="AG815" s="331"/>
      <c r="AH815" s="433"/>
      <c r="AI815" s="320"/>
    </row>
    <row r="816" ht="15.75" customHeight="1">
      <c r="A816" s="325">
        <v>1091.0</v>
      </c>
      <c r="B816" s="317" t="s">
        <v>1331</v>
      </c>
      <c r="C816" s="430" t="s">
        <v>1221</v>
      </c>
      <c r="D816" s="430"/>
      <c r="E816" s="430"/>
      <c r="F816" s="316">
        <v>45720.0</v>
      </c>
      <c r="G816" s="442" t="s">
        <v>56</v>
      </c>
      <c r="H816" s="448" t="s">
        <v>57</v>
      </c>
      <c r="I816" s="448" t="s">
        <v>57</v>
      </c>
      <c r="J816" s="448"/>
      <c r="K816" s="497" t="s">
        <v>58</v>
      </c>
      <c r="L816" s="462" t="s">
        <v>58</v>
      </c>
      <c r="M816" s="315">
        <v>22.0</v>
      </c>
      <c r="N816" s="316"/>
      <c r="O816" s="316"/>
      <c r="P816" s="316"/>
      <c r="Q816" s="316"/>
      <c r="R816" s="316"/>
      <c r="S816" s="445" t="s">
        <v>56</v>
      </c>
      <c r="T816" s="430" t="s">
        <v>56</v>
      </c>
      <c r="U816" s="496" t="s">
        <v>2767</v>
      </c>
      <c r="V816" s="315">
        <v>25.0</v>
      </c>
      <c r="W816" s="442" t="s">
        <v>56</v>
      </c>
      <c r="X816" s="315">
        <v>4.0</v>
      </c>
      <c r="Y816" s="6" t="s">
        <v>641</v>
      </c>
      <c r="Z816" s="449" t="s">
        <v>1969</v>
      </c>
      <c r="AA816" s="228">
        <v>45686.0</v>
      </c>
      <c r="AB816" s="228">
        <v>45737.0</v>
      </c>
      <c r="AC816" s="229" t="s">
        <v>32</v>
      </c>
      <c r="AD816" s="6"/>
      <c r="AE816" s="6"/>
      <c r="AF816" s="6"/>
      <c r="AG816" s="331"/>
      <c r="AH816" s="433"/>
      <c r="AI816" s="320"/>
    </row>
    <row r="817" ht="15.75" customHeight="1">
      <c r="A817" s="325">
        <v>1092.0</v>
      </c>
      <c r="B817" s="317" t="s">
        <v>1332</v>
      </c>
      <c r="C817" s="430" t="s">
        <v>1221</v>
      </c>
      <c r="D817" s="430"/>
      <c r="E817" s="430"/>
      <c r="F817" s="443">
        <v>45750.0</v>
      </c>
      <c r="G817" s="442" t="s">
        <v>56</v>
      </c>
      <c r="H817" s="485" t="s">
        <v>57</v>
      </c>
      <c r="I817" s="440" t="s">
        <v>57</v>
      </c>
      <c r="J817" s="440"/>
      <c r="K817" s="497" t="s">
        <v>58</v>
      </c>
      <c r="L817" s="462" t="s">
        <v>58</v>
      </c>
      <c r="M817" s="315">
        <v>13.0</v>
      </c>
      <c r="N817" s="353"/>
      <c r="O817" s="353"/>
      <c r="P817" s="353"/>
      <c r="Q817" s="353"/>
      <c r="R817" s="353"/>
      <c r="S817" s="445" t="s">
        <v>56</v>
      </c>
      <c r="T817" s="430" t="s">
        <v>56</v>
      </c>
      <c r="U817" s="496" t="s">
        <v>2767</v>
      </c>
      <c r="V817" s="315">
        <v>16.0</v>
      </c>
      <c r="W817" s="442" t="s">
        <v>57</v>
      </c>
      <c r="X817" s="315">
        <v>3.0</v>
      </c>
      <c r="Y817" s="6" t="s">
        <v>641</v>
      </c>
      <c r="Z817" s="441" t="s">
        <v>1973</v>
      </c>
      <c r="AA817" s="228">
        <v>45686.0</v>
      </c>
      <c r="AB817" s="228">
        <v>45730.0</v>
      </c>
      <c r="AC817" s="229" t="s">
        <v>32</v>
      </c>
      <c r="AD817" s="6"/>
      <c r="AE817" s="6"/>
      <c r="AF817" s="6"/>
      <c r="AG817" s="331"/>
      <c r="AH817" s="433"/>
    </row>
    <row r="818" ht="15.75" customHeight="1">
      <c r="A818" s="311">
        <v>1093.0</v>
      </c>
      <c r="B818" s="317" t="s">
        <v>1106</v>
      </c>
      <c r="C818" s="430" t="s">
        <v>1221</v>
      </c>
      <c r="D818" s="430"/>
      <c r="E818" s="430"/>
      <c r="F818" s="381">
        <v>45696.0</v>
      </c>
      <c r="G818" s="442" t="s">
        <v>56</v>
      </c>
      <c r="H818" s="430" t="s">
        <v>57</v>
      </c>
      <c r="I818" s="430" t="s">
        <v>57</v>
      </c>
      <c r="J818" s="430"/>
      <c r="K818" s="497" t="s">
        <v>58</v>
      </c>
      <c r="L818" s="343" t="s">
        <v>227</v>
      </c>
      <c r="M818" s="315">
        <v>3.0</v>
      </c>
      <c r="N818" s="316"/>
      <c r="O818" s="316"/>
      <c r="P818" s="316"/>
      <c r="Q818" s="316"/>
      <c r="R818" s="316"/>
      <c r="S818" s="445" t="s">
        <v>56</v>
      </c>
      <c r="T818" s="430" t="s">
        <v>56</v>
      </c>
      <c r="U818" s="496" t="s">
        <v>2789</v>
      </c>
      <c r="V818" s="315">
        <v>4.0</v>
      </c>
      <c r="W818" s="442" t="s">
        <v>2980</v>
      </c>
      <c r="X818" s="315">
        <v>1.0</v>
      </c>
      <c r="Y818" s="6" t="s">
        <v>641</v>
      </c>
      <c r="Z818" s="441" t="s">
        <v>1430</v>
      </c>
      <c r="AA818" s="228">
        <v>45687.0</v>
      </c>
      <c r="AB818" s="228">
        <v>45708.0</v>
      </c>
      <c r="AC818" s="229" t="s">
        <v>79</v>
      </c>
      <c r="AD818" s="6"/>
      <c r="AE818" s="6"/>
      <c r="AF818" s="6"/>
      <c r="AG818" s="331"/>
      <c r="AH818" s="433"/>
      <c r="AI818" s="320"/>
    </row>
    <row r="819" ht="15.75" customHeight="1">
      <c r="A819" s="311">
        <v>1094.0</v>
      </c>
      <c r="B819" s="317" t="s">
        <v>556</v>
      </c>
      <c r="C819" s="430" t="s">
        <v>1221</v>
      </c>
      <c r="D819" s="430"/>
      <c r="E819" s="430"/>
      <c r="F819" s="316">
        <v>45701.0</v>
      </c>
      <c r="G819" s="442" t="s">
        <v>56</v>
      </c>
      <c r="H819" s="448" t="s">
        <v>57</v>
      </c>
      <c r="I819" s="448" t="s">
        <v>57</v>
      </c>
      <c r="J819" s="448"/>
      <c r="K819" s="497" t="s">
        <v>58</v>
      </c>
      <c r="L819" s="430" t="s">
        <v>86</v>
      </c>
      <c r="M819" s="315">
        <v>1.0</v>
      </c>
      <c r="N819" s="316"/>
      <c r="O819" s="316"/>
      <c r="P819" s="316"/>
      <c r="Q819" s="316"/>
      <c r="R819" s="316"/>
      <c r="S819" s="471" t="s">
        <v>86</v>
      </c>
      <c r="T819" s="471" t="s">
        <v>86</v>
      </c>
      <c r="U819" s="496">
        <v>0.0</v>
      </c>
      <c r="V819" s="315">
        <v>0.0</v>
      </c>
      <c r="W819" s="430" t="s">
        <v>86</v>
      </c>
      <c r="X819" s="315">
        <v>0.0</v>
      </c>
      <c r="Y819" s="6" t="s">
        <v>641</v>
      </c>
      <c r="Z819" s="449" t="s">
        <v>1780</v>
      </c>
      <c r="AA819" s="228">
        <v>45691.0</v>
      </c>
      <c r="AB819" s="228">
        <v>45700.0</v>
      </c>
      <c r="AC819" s="229" t="s">
        <v>79</v>
      </c>
      <c r="AD819" s="6"/>
      <c r="AE819" s="6"/>
      <c r="AF819" s="6"/>
      <c r="AG819" s="331"/>
      <c r="AH819" s="433"/>
      <c r="AI819" s="320"/>
    </row>
    <row r="820" ht="15.75" customHeight="1">
      <c r="A820" s="325">
        <v>1095.0</v>
      </c>
      <c r="B820" s="317" t="s">
        <v>426</v>
      </c>
      <c r="C820" s="430" t="s">
        <v>1321</v>
      </c>
      <c r="D820" s="430"/>
      <c r="E820" s="430"/>
      <c r="F820" s="316">
        <v>45743.0</v>
      </c>
      <c r="G820" s="442" t="s">
        <v>2980</v>
      </c>
      <c r="H820" s="485" t="s">
        <v>57</v>
      </c>
      <c r="I820" s="440" t="s">
        <v>57</v>
      </c>
      <c r="J820" s="440"/>
      <c r="K820" s="411" t="s">
        <v>1305</v>
      </c>
      <c r="L820" s="446" t="s">
        <v>3002</v>
      </c>
      <c r="M820" s="315">
        <v>15.0</v>
      </c>
      <c r="N820" s="316"/>
      <c r="O820" s="316"/>
      <c r="P820" s="316"/>
      <c r="Q820" s="316"/>
      <c r="R820" s="316"/>
      <c r="S820" s="471" t="s">
        <v>86</v>
      </c>
      <c r="T820" s="471" t="s">
        <v>86</v>
      </c>
      <c r="U820" s="496">
        <v>0.0</v>
      </c>
      <c r="V820" s="315">
        <v>0.0</v>
      </c>
      <c r="W820" s="471" t="s">
        <v>86</v>
      </c>
      <c r="X820" s="315">
        <v>0.0</v>
      </c>
      <c r="Y820" s="6" t="s">
        <v>641</v>
      </c>
      <c r="Z820" s="449" t="s">
        <v>1369</v>
      </c>
      <c r="AA820" s="228">
        <v>45691.0</v>
      </c>
      <c r="AB820" s="228">
        <v>45716.0</v>
      </c>
      <c r="AC820" s="229" t="s">
        <v>59</v>
      </c>
      <c r="AD820" s="6"/>
      <c r="AE820" s="6"/>
      <c r="AF820" s="6"/>
      <c r="AG820" s="331"/>
      <c r="AH820" s="433"/>
      <c r="AI820" s="320"/>
    </row>
    <row r="821" ht="15.75" customHeight="1">
      <c r="A821" s="325">
        <v>1096.0</v>
      </c>
      <c r="B821" s="317" t="s">
        <v>1337</v>
      </c>
      <c r="C821" s="430" t="s">
        <v>1221</v>
      </c>
      <c r="D821" s="430"/>
      <c r="E821" s="430"/>
      <c r="F821" s="316">
        <v>45721.0</v>
      </c>
      <c r="G821" s="442" t="s">
        <v>56</v>
      </c>
      <c r="H821" s="485" t="s">
        <v>57</v>
      </c>
      <c r="I821" s="440" t="s">
        <v>57</v>
      </c>
      <c r="J821" s="440"/>
      <c r="K821" s="497" t="s">
        <v>1339</v>
      </c>
      <c r="L821" s="446" t="s">
        <v>3003</v>
      </c>
      <c r="M821" s="315">
        <v>1.0</v>
      </c>
      <c r="N821" s="316"/>
      <c r="O821" s="316"/>
      <c r="P821" s="316"/>
      <c r="Q821" s="316"/>
      <c r="R821" s="316"/>
      <c r="S821" s="445" t="s">
        <v>56</v>
      </c>
      <c r="T821" s="430" t="s">
        <v>56</v>
      </c>
      <c r="U821" s="496" t="s">
        <v>2767</v>
      </c>
      <c r="V821" s="315">
        <v>1.0</v>
      </c>
      <c r="W821" s="471" t="s">
        <v>86</v>
      </c>
      <c r="X821" s="315">
        <v>0.0</v>
      </c>
      <c r="Y821" s="6" t="s">
        <v>641</v>
      </c>
      <c r="Z821" s="449" t="s">
        <v>1982</v>
      </c>
      <c r="AA821" s="228">
        <v>45692.0</v>
      </c>
      <c r="AB821" s="228">
        <v>45716.0</v>
      </c>
      <c r="AC821" s="229" t="s">
        <v>79</v>
      </c>
      <c r="AD821" s="6"/>
      <c r="AE821" s="6"/>
      <c r="AF821" s="6"/>
      <c r="AG821" s="331"/>
      <c r="AH821" s="433"/>
      <c r="AI821" s="320"/>
    </row>
    <row r="822" ht="15.75" customHeight="1">
      <c r="A822" s="488">
        <v>1097.0</v>
      </c>
      <c r="B822" s="489" t="s">
        <v>1340</v>
      </c>
      <c r="C822" s="490" t="s">
        <v>1221</v>
      </c>
      <c r="D822" s="490"/>
      <c r="E822" s="490"/>
      <c r="F822" s="453">
        <v>45722.0</v>
      </c>
      <c r="G822" s="490" t="s">
        <v>28</v>
      </c>
      <c r="H822" s="490"/>
      <c r="I822" s="490"/>
      <c r="J822" s="490"/>
      <c r="K822" s="493" t="s">
        <v>1341</v>
      </c>
      <c r="L822" s="216"/>
      <c r="M822" s="479"/>
      <c r="N822" s="316"/>
      <c r="O822" s="316"/>
      <c r="P822" s="316"/>
      <c r="Q822" s="316"/>
      <c r="R822" s="316"/>
      <c r="S822" s="493" t="s">
        <v>30</v>
      </c>
      <c r="T822" s="490" t="s">
        <v>30</v>
      </c>
      <c r="U822" s="494" t="s">
        <v>2767</v>
      </c>
      <c r="V822" s="479">
        <v>18.0</v>
      </c>
      <c r="W822" s="490" t="s">
        <v>28</v>
      </c>
      <c r="X822" s="479"/>
      <c r="Y822" s="213" t="s">
        <v>641</v>
      </c>
      <c r="Z822" s="500" t="s">
        <v>1987</v>
      </c>
      <c r="AA822" s="228">
        <v>45695.0</v>
      </c>
      <c r="AB822" s="228">
        <v>45751.0</v>
      </c>
      <c r="AC822" s="229" t="s">
        <v>59</v>
      </c>
      <c r="AD822" s="6"/>
      <c r="AE822" s="6"/>
      <c r="AF822" s="6"/>
      <c r="AG822" s="331"/>
      <c r="AH822" s="433"/>
      <c r="AI822" s="320"/>
    </row>
    <row r="823" ht="15.75" customHeight="1">
      <c r="A823" s="325">
        <v>1098.0</v>
      </c>
      <c r="B823" s="317" t="s">
        <v>1322</v>
      </c>
      <c r="C823" s="430" t="s">
        <v>1221</v>
      </c>
      <c r="D823" s="430"/>
      <c r="E823" s="430"/>
      <c r="F823" s="316">
        <v>45742.0</v>
      </c>
      <c r="G823" s="442" t="s">
        <v>56</v>
      </c>
      <c r="H823" s="485" t="s">
        <v>57</v>
      </c>
      <c r="I823" s="440" t="s">
        <v>57</v>
      </c>
      <c r="J823" s="440"/>
      <c r="K823" s="497" t="s">
        <v>58</v>
      </c>
      <c r="L823" s="462" t="s">
        <v>58</v>
      </c>
      <c r="M823" s="315">
        <v>2.0</v>
      </c>
      <c r="N823" s="316"/>
      <c r="O823" s="316"/>
      <c r="P823" s="316"/>
      <c r="Q823" s="316"/>
      <c r="R823" s="316"/>
      <c r="S823" s="445" t="s">
        <v>56</v>
      </c>
      <c r="T823" s="430" t="s">
        <v>56</v>
      </c>
      <c r="U823" s="496" t="s">
        <v>2784</v>
      </c>
      <c r="V823" s="315">
        <v>3.0</v>
      </c>
      <c r="W823" s="442" t="s">
        <v>56</v>
      </c>
      <c r="X823" s="315">
        <v>1.0</v>
      </c>
      <c r="Y823" s="6" t="s">
        <v>641</v>
      </c>
      <c r="Z823" s="449" t="s">
        <v>1958</v>
      </c>
      <c r="AA823" s="228">
        <v>45699.0</v>
      </c>
      <c r="AB823" s="228">
        <v>45719.0</v>
      </c>
      <c r="AC823" s="229" t="s">
        <v>79</v>
      </c>
      <c r="AD823" s="6"/>
      <c r="AE823" s="6"/>
      <c r="AF823" s="6"/>
      <c r="AG823" s="331"/>
      <c r="AH823" s="433"/>
      <c r="AI823" s="320"/>
    </row>
    <row r="824" ht="15.75" customHeight="1">
      <c r="A824" s="325">
        <v>1099.0</v>
      </c>
      <c r="B824" s="317" t="s">
        <v>1340</v>
      </c>
      <c r="C824" s="430" t="s">
        <v>1221</v>
      </c>
      <c r="D824" s="430"/>
      <c r="E824" s="430"/>
      <c r="F824" s="443">
        <v>45758.0</v>
      </c>
      <c r="G824" s="442" t="s">
        <v>56</v>
      </c>
      <c r="H824" s="501" t="s">
        <v>57</v>
      </c>
      <c r="I824" s="502" t="s">
        <v>3004</v>
      </c>
      <c r="J824" s="502"/>
      <c r="K824" s="411" t="s">
        <v>58</v>
      </c>
      <c r="L824" s="462" t="s">
        <v>58</v>
      </c>
      <c r="M824" s="315">
        <v>12.0</v>
      </c>
      <c r="N824" s="353"/>
      <c r="O824" s="353"/>
      <c r="P824" s="353"/>
      <c r="Q824" s="353"/>
      <c r="R824" s="353"/>
      <c r="S824" s="445" t="s">
        <v>56</v>
      </c>
      <c r="T824" s="430" t="s">
        <v>56</v>
      </c>
      <c r="U824" s="496" t="s">
        <v>2767</v>
      </c>
      <c r="V824" s="315">
        <v>18.0</v>
      </c>
      <c r="W824" s="471" t="s">
        <v>86</v>
      </c>
      <c r="X824" s="315">
        <v>0.0</v>
      </c>
      <c r="Y824" s="6" t="s">
        <v>641</v>
      </c>
      <c r="Z824" s="441" t="s">
        <v>1987</v>
      </c>
      <c r="AA824" s="228">
        <v>45699.0</v>
      </c>
      <c r="AB824" s="228">
        <v>45719.0</v>
      </c>
      <c r="AC824" s="229" t="s">
        <v>59</v>
      </c>
      <c r="AD824" s="6"/>
      <c r="AE824" s="6"/>
      <c r="AF824" s="6"/>
      <c r="AG824" s="331"/>
      <c r="AH824" s="433"/>
    </row>
    <row r="825" ht="15.75" customHeight="1">
      <c r="A825" s="325">
        <v>1100.0</v>
      </c>
      <c r="B825" s="317" t="s">
        <v>1345</v>
      </c>
      <c r="C825" s="430" t="s">
        <v>1221</v>
      </c>
      <c r="D825" s="430"/>
      <c r="E825" s="430"/>
      <c r="F825" s="316">
        <v>45728.0</v>
      </c>
      <c r="G825" s="471" t="s">
        <v>86</v>
      </c>
      <c r="H825" s="471" t="s">
        <v>86</v>
      </c>
      <c r="I825" s="471" t="s">
        <v>86</v>
      </c>
      <c r="J825" s="471"/>
      <c r="K825" s="471" t="s">
        <v>86</v>
      </c>
      <c r="L825" s="471" t="s">
        <v>86</v>
      </c>
      <c r="M825" s="315">
        <v>0.0</v>
      </c>
      <c r="N825" s="316"/>
      <c r="O825" s="316"/>
      <c r="P825" s="316"/>
      <c r="Q825" s="316"/>
      <c r="R825" s="316"/>
      <c r="S825" s="445" t="s">
        <v>56</v>
      </c>
      <c r="T825" s="430" t="s">
        <v>56</v>
      </c>
      <c r="U825" s="496" t="s">
        <v>2769</v>
      </c>
      <c r="V825" s="315">
        <v>1.0</v>
      </c>
      <c r="W825" s="442" t="s">
        <v>56</v>
      </c>
      <c r="X825" s="315">
        <v>1.0</v>
      </c>
      <c r="Y825" s="6" t="s">
        <v>641</v>
      </c>
      <c r="Z825" s="449" t="s">
        <v>1992</v>
      </c>
      <c r="AA825" s="228">
        <v>45699.0</v>
      </c>
      <c r="AB825" s="228">
        <v>45723.0</v>
      </c>
      <c r="AC825" s="229" t="s">
        <v>59</v>
      </c>
      <c r="AD825" s="6"/>
      <c r="AE825" s="6"/>
      <c r="AF825" s="6"/>
      <c r="AG825" s="331"/>
      <c r="AH825" s="433"/>
    </row>
    <row r="826" ht="15.75" customHeight="1">
      <c r="A826" s="311">
        <v>1101.0</v>
      </c>
      <c r="B826" s="317" t="s">
        <v>1347</v>
      </c>
      <c r="C826" s="430" t="s">
        <v>1221</v>
      </c>
      <c r="D826" s="430"/>
      <c r="E826" s="430"/>
      <c r="F826" s="316">
        <v>45714.0</v>
      </c>
      <c r="G826" s="471" t="s">
        <v>86</v>
      </c>
      <c r="H826" s="471" t="s">
        <v>86</v>
      </c>
      <c r="I826" s="471" t="s">
        <v>86</v>
      </c>
      <c r="J826" s="503"/>
      <c r="K826" s="503" t="s">
        <v>86</v>
      </c>
      <c r="L826" s="471" t="s">
        <v>86</v>
      </c>
      <c r="M826" s="315">
        <v>0.0</v>
      </c>
      <c r="N826" s="316"/>
      <c r="O826" s="316"/>
      <c r="P826" s="316"/>
      <c r="Q826" s="316"/>
      <c r="R826" s="316"/>
      <c r="S826" s="445" t="s">
        <v>56</v>
      </c>
      <c r="T826" s="430" t="s">
        <v>56</v>
      </c>
      <c r="U826" s="496" t="s">
        <v>2777</v>
      </c>
      <c r="V826" s="315">
        <v>2.0</v>
      </c>
      <c r="W826" s="442" t="s">
        <v>56</v>
      </c>
      <c r="X826" s="315">
        <v>2.0</v>
      </c>
      <c r="Y826" s="6" t="s">
        <v>641</v>
      </c>
      <c r="Z826" s="449" t="s">
        <v>1995</v>
      </c>
      <c r="AA826" s="228">
        <v>45700.0</v>
      </c>
      <c r="AB826" s="228">
        <v>45716.0</v>
      </c>
      <c r="AC826" s="229" t="s">
        <v>59</v>
      </c>
      <c r="AD826" s="6"/>
      <c r="AE826" s="6"/>
      <c r="AF826" s="6"/>
      <c r="AG826" s="331"/>
      <c r="AH826" s="433"/>
    </row>
    <row r="827" ht="15.75" customHeight="1">
      <c r="A827" s="325">
        <v>1102.0</v>
      </c>
      <c r="B827" s="317" t="s">
        <v>1350</v>
      </c>
      <c r="C827" s="430" t="s">
        <v>1221</v>
      </c>
      <c r="D827" s="430"/>
      <c r="E827" s="430"/>
      <c r="F827" s="316">
        <v>45735.0</v>
      </c>
      <c r="G827" s="442" t="s">
        <v>57</v>
      </c>
      <c r="H827" s="485" t="s">
        <v>57</v>
      </c>
      <c r="I827" s="440" t="s">
        <v>57</v>
      </c>
      <c r="J827" s="440"/>
      <c r="K827" s="411" t="s">
        <v>58</v>
      </c>
      <c r="L827" s="462" t="s">
        <v>58</v>
      </c>
      <c r="M827" s="315">
        <v>26.0</v>
      </c>
      <c r="N827" s="316"/>
      <c r="O827" s="316"/>
      <c r="P827" s="316"/>
      <c r="Q827" s="316"/>
      <c r="R827" s="316"/>
      <c r="S827" s="445" t="s">
        <v>56</v>
      </c>
      <c r="T827" s="430" t="s">
        <v>56</v>
      </c>
      <c r="U827" s="496" t="s">
        <v>2986</v>
      </c>
      <c r="V827" s="315">
        <v>36.0</v>
      </c>
      <c r="W827" s="442" t="s">
        <v>56</v>
      </c>
      <c r="X827" s="315">
        <v>10.0</v>
      </c>
      <c r="Y827" s="6" t="s">
        <v>641</v>
      </c>
      <c r="Z827" s="449" t="s">
        <v>743</v>
      </c>
      <c r="AA827" s="228">
        <v>45701.0</v>
      </c>
      <c r="AB827" s="228">
        <v>45750.0</v>
      </c>
      <c r="AC827" s="229" t="s">
        <v>79</v>
      </c>
      <c r="AD827" s="6"/>
      <c r="AE827" s="6"/>
      <c r="AF827" s="6"/>
      <c r="AG827" s="331"/>
      <c r="AH827" s="433"/>
      <c r="AI827" s="320"/>
    </row>
    <row r="828" ht="15.75" customHeight="1">
      <c r="A828" s="311">
        <v>1103.0</v>
      </c>
      <c r="B828" s="317" t="s">
        <v>1268</v>
      </c>
      <c r="C828" s="430" t="s">
        <v>1221</v>
      </c>
      <c r="D828" s="430"/>
      <c r="E828" s="430"/>
      <c r="F828" s="353">
        <v>45712.0</v>
      </c>
      <c r="G828" s="471" t="s">
        <v>86</v>
      </c>
      <c r="H828" s="471" t="s">
        <v>86</v>
      </c>
      <c r="I828" s="471" t="s">
        <v>86</v>
      </c>
      <c r="J828" s="471"/>
      <c r="K828" s="471" t="s">
        <v>86</v>
      </c>
      <c r="L828" s="471" t="s">
        <v>86</v>
      </c>
      <c r="M828" s="315">
        <v>0.0</v>
      </c>
      <c r="N828" s="353"/>
      <c r="O828" s="353"/>
      <c r="P828" s="353"/>
      <c r="Q828" s="353"/>
      <c r="R828" s="353"/>
      <c r="S828" s="471" t="s">
        <v>86</v>
      </c>
      <c r="T828" s="471" t="s">
        <v>86</v>
      </c>
      <c r="U828" s="496">
        <v>0.0</v>
      </c>
      <c r="V828" s="315">
        <v>0.0</v>
      </c>
      <c r="W828" s="442" t="s">
        <v>56</v>
      </c>
      <c r="X828" s="315">
        <v>6.0</v>
      </c>
      <c r="Y828" s="6" t="s">
        <v>641</v>
      </c>
      <c r="Z828" s="449" t="s">
        <v>1850</v>
      </c>
      <c r="AA828" s="228">
        <v>45705.0</v>
      </c>
      <c r="AB828" s="228">
        <v>45712.0</v>
      </c>
      <c r="AC828" s="229" t="s">
        <v>59</v>
      </c>
      <c r="AD828" s="6"/>
      <c r="AE828" s="6"/>
      <c r="AF828" s="6"/>
      <c r="AG828" s="504"/>
      <c r="AH828" s="433"/>
    </row>
    <row r="829" ht="15.75" customHeight="1">
      <c r="A829" s="311">
        <v>1104.0</v>
      </c>
      <c r="B829" s="317" t="s">
        <v>1352</v>
      </c>
      <c r="C829" s="430" t="s">
        <v>1221</v>
      </c>
      <c r="D829" s="430"/>
      <c r="E829" s="430"/>
      <c r="F829" s="316">
        <v>45726.0</v>
      </c>
      <c r="G829" s="471" t="s">
        <v>86</v>
      </c>
      <c r="H829" s="471" t="s">
        <v>86</v>
      </c>
      <c r="I829" s="471" t="s">
        <v>86</v>
      </c>
      <c r="J829" s="471"/>
      <c r="K829" s="471" t="s">
        <v>86</v>
      </c>
      <c r="L829" s="471" t="s">
        <v>86</v>
      </c>
      <c r="M829" s="315">
        <v>0.0</v>
      </c>
      <c r="N829" s="316"/>
      <c r="O829" s="316"/>
      <c r="P829" s="316"/>
      <c r="Q829" s="316"/>
      <c r="R829" s="316"/>
      <c r="S829" s="445" t="s">
        <v>56</v>
      </c>
      <c r="T829" s="430" t="s">
        <v>56</v>
      </c>
      <c r="U829" s="496" t="s">
        <v>2769</v>
      </c>
      <c r="V829" s="315">
        <v>4.0</v>
      </c>
      <c r="W829" s="442" t="s">
        <v>56</v>
      </c>
      <c r="X829" s="315">
        <v>4.0</v>
      </c>
      <c r="Y829" s="6" t="s">
        <v>641</v>
      </c>
      <c r="Z829" s="449" t="s">
        <v>1999</v>
      </c>
      <c r="AA829" s="228">
        <v>45707.0</v>
      </c>
      <c r="AB829" s="228">
        <v>45723.0</v>
      </c>
      <c r="AC829" s="229" t="s">
        <v>59</v>
      </c>
      <c r="AD829" s="6"/>
      <c r="AE829" s="6"/>
      <c r="AF829" s="6"/>
      <c r="AG829" s="331"/>
      <c r="AH829" s="433"/>
      <c r="AI829" s="320"/>
    </row>
    <row r="830" ht="15.75" customHeight="1">
      <c r="A830" s="325">
        <v>1105.0</v>
      </c>
      <c r="B830" s="317" t="s">
        <v>1267</v>
      </c>
      <c r="C830" s="430" t="s">
        <v>1221</v>
      </c>
      <c r="D830" s="430"/>
      <c r="E830" s="430"/>
      <c r="F830" s="316">
        <v>45719.0</v>
      </c>
      <c r="G830" s="471" t="s">
        <v>86</v>
      </c>
      <c r="H830" s="471" t="s">
        <v>86</v>
      </c>
      <c r="I830" s="471" t="s">
        <v>86</v>
      </c>
      <c r="J830" s="471"/>
      <c r="K830" s="471" t="s">
        <v>86</v>
      </c>
      <c r="L830" s="471" t="s">
        <v>86</v>
      </c>
      <c r="M830" s="315">
        <v>0.0</v>
      </c>
      <c r="N830" s="316"/>
      <c r="O830" s="316"/>
      <c r="P830" s="316"/>
      <c r="Q830" s="316"/>
      <c r="R830" s="316"/>
      <c r="S830" s="445" t="s">
        <v>56</v>
      </c>
      <c r="T830" s="430" t="s">
        <v>56</v>
      </c>
      <c r="U830" s="496" t="s">
        <v>2777</v>
      </c>
      <c r="V830" s="315">
        <v>1.0</v>
      </c>
      <c r="W830" s="471" t="s">
        <v>86</v>
      </c>
      <c r="X830" s="315">
        <v>0.0</v>
      </c>
      <c r="Y830" s="6" t="s">
        <v>641</v>
      </c>
      <c r="Z830" s="449" t="s">
        <v>1843</v>
      </c>
      <c r="AA830" s="228">
        <v>45707.0</v>
      </c>
      <c r="AB830" s="228">
        <v>45707.0</v>
      </c>
      <c r="AC830" s="229" t="s">
        <v>59</v>
      </c>
      <c r="AD830" s="6"/>
      <c r="AE830" s="6"/>
      <c r="AF830" s="6"/>
      <c r="AG830" s="331"/>
      <c r="AH830" s="433"/>
    </row>
    <row r="831" ht="15.75" customHeight="1">
      <c r="A831" s="357">
        <v>1106.0</v>
      </c>
      <c r="B831" s="317" t="s">
        <v>1355</v>
      </c>
      <c r="C831" s="442" t="s">
        <v>1221</v>
      </c>
      <c r="D831" s="442"/>
      <c r="E831" s="442"/>
      <c r="F831" s="353">
        <v>45790.0</v>
      </c>
      <c r="G831" s="430" t="s">
        <v>56</v>
      </c>
      <c r="H831" s="444" t="s">
        <v>57</v>
      </c>
      <c r="I831" s="445" t="s">
        <v>57</v>
      </c>
      <c r="J831" s="445"/>
      <c r="K831" s="497" t="s">
        <v>58</v>
      </c>
      <c r="L831" s="462" t="s">
        <v>58</v>
      </c>
      <c r="M831" s="315">
        <v>4.0</v>
      </c>
      <c r="N831" s="353"/>
      <c r="O831" s="353"/>
      <c r="P831" s="353"/>
      <c r="Q831" s="353"/>
      <c r="R831" s="353"/>
      <c r="S831" s="445" t="s">
        <v>56</v>
      </c>
      <c r="T831" s="430" t="s">
        <v>56</v>
      </c>
      <c r="U831" s="496" t="s">
        <v>2767</v>
      </c>
      <c r="V831" s="315">
        <v>7.0</v>
      </c>
      <c r="W831" s="445" t="s">
        <v>57</v>
      </c>
      <c r="X831" s="315">
        <v>3.0</v>
      </c>
      <c r="Y831" s="6" t="s">
        <v>54</v>
      </c>
      <c r="Z831" s="449" t="s">
        <v>2002</v>
      </c>
      <c r="AA831" s="228">
        <v>45708.0</v>
      </c>
      <c r="AB831" s="228">
        <v>45764.0</v>
      </c>
      <c r="AC831" s="229" t="s">
        <v>59</v>
      </c>
      <c r="AD831" s="6"/>
      <c r="AE831" s="6"/>
      <c r="AF831" s="6"/>
      <c r="AG831" s="331"/>
      <c r="AH831" s="433"/>
    </row>
    <row r="832" ht="15.75" customHeight="1">
      <c r="A832" s="325">
        <v>1107.0</v>
      </c>
      <c r="B832" s="317" t="s">
        <v>1359</v>
      </c>
      <c r="C832" s="430" t="s">
        <v>1221</v>
      </c>
      <c r="D832" s="430"/>
      <c r="E832" s="430"/>
      <c r="F832" s="316">
        <v>45723.0</v>
      </c>
      <c r="G832" s="445" t="s">
        <v>56</v>
      </c>
      <c r="H832" s="485" t="s">
        <v>57</v>
      </c>
      <c r="I832" s="440" t="s">
        <v>57</v>
      </c>
      <c r="J832" s="440"/>
      <c r="K832" s="411" t="s">
        <v>859</v>
      </c>
      <c r="L832" s="462" t="s">
        <v>58</v>
      </c>
      <c r="M832" s="315">
        <v>2.0</v>
      </c>
      <c r="N832" s="316"/>
      <c r="O832" s="316"/>
      <c r="P832" s="316"/>
      <c r="Q832" s="316"/>
      <c r="R832" s="316"/>
      <c r="S832" s="471" t="s">
        <v>86</v>
      </c>
      <c r="T832" s="430" t="s">
        <v>86</v>
      </c>
      <c r="U832" s="496">
        <v>0.0</v>
      </c>
      <c r="V832" s="315">
        <v>0.0</v>
      </c>
      <c r="W832" s="471" t="s">
        <v>86</v>
      </c>
      <c r="X832" s="315">
        <v>0.0</v>
      </c>
      <c r="Y832" s="6" t="s">
        <v>641</v>
      </c>
      <c r="Z832" s="449" t="s">
        <v>1817</v>
      </c>
      <c r="AA832" s="228">
        <v>45710.0</v>
      </c>
      <c r="AB832" s="228">
        <v>45719.0</v>
      </c>
      <c r="AC832" s="229" t="s">
        <v>59</v>
      </c>
      <c r="AD832" s="6"/>
      <c r="AE832" s="6"/>
      <c r="AF832" s="6"/>
      <c r="AG832" s="331"/>
      <c r="AH832" s="433"/>
      <c r="AI832" s="320"/>
    </row>
    <row r="833" ht="15.75" customHeight="1">
      <c r="A833" s="325">
        <v>1108.0</v>
      </c>
      <c r="B833" s="317" t="s">
        <v>628</v>
      </c>
      <c r="C833" s="464" t="s">
        <v>644</v>
      </c>
      <c r="D833" s="464"/>
      <c r="E833" s="464"/>
      <c r="F833" s="505">
        <v>45719.0</v>
      </c>
      <c r="G833" s="471" t="s">
        <v>86</v>
      </c>
      <c r="H833" s="471" t="s">
        <v>86</v>
      </c>
      <c r="I833" s="471" t="s">
        <v>86</v>
      </c>
      <c r="J833" s="471"/>
      <c r="K833" s="471" t="s">
        <v>86</v>
      </c>
      <c r="L833" s="471" t="s">
        <v>86</v>
      </c>
      <c r="M833" s="315">
        <v>5.0</v>
      </c>
      <c r="N833" s="316"/>
      <c r="O833" s="316"/>
      <c r="P833" s="316"/>
      <c r="Q833" s="316"/>
      <c r="R833" s="316"/>
      <c r="S833" s="471" t="s">
        <v>86</v>
      </c>
      <c r="T833" s="471" t="s">
        <v>86</v>
      </c>
      <c r="U833" s="496">
        <v>0.0</v>
      </c>
      <c r="V833" s="315">
        <v>5.0</v>
      </c>
      <c r="W833" s="471" t="s">
        <v>86</v>
      </c>
      <c r="X833" s="315">
        <v>1.0</v>
      </c>
      <c r="Y833" s="6" t="s">
        <v>641</v>
      </c>
      <c r="Z833" s="449" t="s">
        <v>735</v>
      </c>
      <c r="AA833" s="228">
        <v>45710.0</v>
      </c>
      <c r="AB833" s="228">
        <v>45722.0</v>
      </c>
      <c r="AC833" s="229" t="s">
        <v>59</v>
      </c>
      <c r="AD833" s="6"/>
      <c r="AE833" s="6"/>
      <c r="AF833" s="6"/>
      <c r="AG833" s="331"/>
      <c r="AH833" s="433"/>
    </row>
    <row r="834" ht="15.75" customHeight="1">
      <c r="A834" s="325">
        <v>1109.0</v>
      </c>
      <c r="B834" s="317" t="s">
        <v>1311</v>
      </c>
      <c r="C834" s="430" t="s">
        <v>1221</v>
      </c>
      <c r="D834" s="430"/>
      <c r="E834" s="430"/>
      <c r="F834" s="316">
        <v>45727.0</v>
      </c>
      <c r="G834" s="442" t="s">
        <v>56</v>
      </c>
      <c r="H834" s="485" t="s">
        <v>57</v>
      </c>
      <c r="I834" s="440" t="s">
        <v>57</v>
      </c>
      <c r="J834" s="440"/>
      <c r="K834" s="411" t="s">
        <v>58</v>
      </c>
      <c r="L834" s="471" t="s">
        <v>86</v>
      </c>
      <c r="M834" s="315">
        <v>2.0</v>
      </c>
      <c r="N834" s="316"/>
      <c r="O834" s="316"/>
      <c r="P834" s="316"/>
      <c r="Q834" s="316"/>
      <c r="R834" s="316"/>
      <c r="S834" s="471" t="s">
        <v>56</v>
      </c>
      <c r="T834" s="471" t="s">
        <v>56</v>
      </c>
      <c r="U834" s="496" t="s">
        <v>2767</v>
      </c>
      <c r="V834" s="315">
        <v>1.0</v>
      </c>
      <c r="W834" s="471" t="s">
        <v>56</v>
      </c>
      <c r="X834" s="315">
        <v>1.0</v>
      </c>
      <c r="Y834" s="6" t="s">
        <v>641</v>
      </c>
      <c r="Z834" s="449" t="s">
        <v>1945</v>
      </c>
      <c r="AA834" s="228">
        <v>45712.0</v>
      </c>
      <c r="AB834" s="228">
        <v>45723.0</v>
      </c>
      <c r="AC834" s="229" t="s">
        <v>79</v>
      </c>
      <c r="AD834" s="6"/>
      <c r="AE834" s="6"/>
      <c r="AF834" s="6"/>
      <c r="AG834" s="331"/>
      <c r="AH834" s="433"/>
      <c r="AI834" s="320"/>
    </row>
    <row r="835" ht="15.75" customHeight="1">
      <c r="A835" s="325">
        <v>1110.0</v>
      </c>
      <c r="B835" s="317" t="s">
        <v>1363</v>
      </c>
      <c r="C835" s="430" t="s">
        <v>1221</v>
      </c>
      <c r="D835" s="430"/>
      <c r="E835" s="430"/>
      <c r="F835" s="316">
        <v>45740.0</v>
      </c>
      <c r="G835" s="442" t="s">
        <v>56</v>
      </c>
      <c r="H835" s="485" t="s">
        <v>57</v>
      </c>
      <c r="I835" s="440" t="s">
        <v>57</v>
      </c>
      <c r="J835" s="440"/>
      <c r="K835" s="411" t="s">
        <v>58</v>
      </c>
      <c r="L835" s="462" t="s">
        <v>58</v>
      </c>
      <c r="M835" s="315">
        <v>3.0</v>
      </c>
      <c r="N835" s="316"/>
      <c r="O835" s="316"/>
      <c r="P835" s="316"/>
      <c r="Q835" s="316"/>
      <c r="R835" s="316"/>
      <c r="S835" s="445" t="s">
        <v>56</v>
      </c>
      <c r="T835" s="430" t="s">
        <v>56</v>
      </c>
      <c r="U835" s="496" t="s">
        <v>2778</v>
      </c>
      <c r="V835" s="315">
        <v>3.0</v>
      </c>
      <c r="W835" s="471" t="s">
        <v>86</v>
      </c>
      <c r="X835" s="315">
        <v>0.0</v>
      </c>
      <c r="Y835" s="6" t="s">
        <v>641</v>
      </c>
      <c r="Z835" s="449" t="s">
        <v>2007</v>
      </c>
      <c r="AA835" s="228">
        <v>45713.0</v>
      </c>
      <c r="AB835" s="228">
        <v>45759.0</v>
      </c>
      <c r="AC835" s="229" t="s">
        <v>79</v>
      </c>
      <c r="AD835" s="6"/>
      <c r="AE835" s="6"/>
      <c r="AF835" s="6"/>
      <c r="AG835" s="331"/>
      <c r="AH835" s="433"/>
    </row>
    <row r="836" ht="15.75" customHeight="1">
      <c r="A836" s="325">
        <v>1111.0</v>
      </c>
      <c r="B836" s="317" t="s">
        <v>1366</v>
      </c>
      <c r="C836" s="484" t="s">
        <v>1314</v>
      </c>
      <c r="D836" s="484"/>
      <c r="E836" s="484"/>
      <c r="F836" s="316">
        <v>45742.0</v>
      </c>
      <c r="G836" s="442" t="s">
        <v>56</v>
      </c>
      <c r="H836" s="485" t="s">
        <v>57</v>
      </c>
      <c r="I836" s="440" t="s">
        <v>57</v>
      </c>
      <c r="J836" s="440"/>
      <c r="K836" s="497" t="s">
        <v>58</v>
      </c>
      <c r="L836" s="462" t="s">
        <v>58</v>
      </c>
      <c r="M836" s="315">
        <v>18.0</v>
      </c>
      <c r="N836" s="316"/>
      <c r="O836" s="316"/>
      <c r="P836" s="316"/>
      <c r="Q836" s="316"/>
      <c r="R836" s="316"/>
      <c r="S836" s="445" t="s">
        <v>56</v>
      </c>
      <c r="T836" s="430" t="s">
        <v>56</v>
      </c>
      <c r="U836" s="496" t="s">
        <v>2777</v>
      </c>
      <c r="V836" s="315">
        <v>24.0</v>
      </c>
      <c r="W836" s="442" t="s">
        <v>56</v>
      </c>
      <c r="X836" s="315">
        <v>7.0</v>
      </c>
      <c r="Y836" s="6" t="s">
        <v>641</v>
      </c>
      <c r="Z836" s="449" t="s">
        <v>2009</v>
      </c>
      <c r="AA836" s="228">
        <v>45713.0</v>
      </c>
      <c r="AB836" s="228">
        <v>45740.0</v>
      </c>
      <c r="AC836" s="229" t="s">
        <v>79</v>
      </c>
      <c r="AD836" s="6"/>
      <c r="AE836" s="6"/>
      <c r="AF836" s="6"/>
      <c r="AG836" s="331"/>
      <c r="AH836" s="433"/>
      <c r="AI836" s="320"/>
    </row>
    <row r="837" ht="15.75" customHeight="1">
      <c r="A837" s="357">
        <v>1112.0</v>
      </c>
      <c r="B837" s="317" t="s">
        <v>1368</v>
      </c>
      <c r="C837" s="442" t="s">
        <v>1221</v>
      </c>
      <c r="D837" s="442"/>
      <c r="E837" s="442"/>
      <c r="F837" s="353">
        <v>45796.0</v>
      </c>
      <c r="G837" s="430" t="s">
        <v>57</v>
      </c>
      <c r="H837" s="471" t="s">
        <v>57</v>
      </c>
      <c r="I837" s="471" t="s">
        <v>57</v>
      </c>
      <c r="J837" s="471"/>
      <c r="K837" s="411" t="s">
        <v>58</v>
      </c>
      <c r="L837" s="442" t="s">
        <v>58</v>
      </c>
      <c r="M837" s="315">
        <v>2.0</v>
      </c>
      <c r="N837" s="353"/>
      <c r="O837" s="353"/>
      <c r="P837" s="353"/>
      <c r="Q837" s="353"/>
      <c r="R837" s="353"/>
      <c r="S837" s="445" t="s">
        <v>57</v>
      </c>
      <c r="T837" s="430" t="s">
        <v>56</v>
      </c>
      <c r="U837" s="496" t="s">
        <v>2777</v>
      </c>
      <c r="V837" s="315">
        <v>2.0</v>
      </c>
      <c r="W837" s="471" t="s">
        <v>86</v>
      </c>
      <c r="X837" s="315">
        <v>0.0</v>
      </c>
      <c r="Y837" s="6" t="s">
        <v>54</v>
      </c>
      <c r="Z837" s="449" t="s">
        <v>2012</v>
      </c>
      <c r="AA837" s="228">
        <v>45713.0</v>
      </c>
      <c r="AB837" s="228">
        <v>45807.0</v>
      </c>
      <c r="AC837" s="229" t="s">
        <v>79</v>
      </c>
      <c r="AD837" s="6"/>
      <c r="AE837" s="6"/>
      <c r="AF837" s="6"/>
      <c r="AG837" s="331"/>
      <c r="AH837" s="433"/>
      <c r="AI837" s="320"/>
    </row>
    <row r="838" ht="15.75" customHeight="1">
      <c r="A838" s="325">
        <v>1113.0</v>
      </c>
      <c r="B838" s="317" t="s">
        <v>1371</v>
      </c>
      <c r="C838" s="430" t="s">
        <v>1221</v>
      </c>
      <c r="D838" s="430"/>
      <c r="E838" s="430"/>
      <c r="F838" s="353">
        <v>45765.0</v>
      </c>
      <c r="G838" s="442" t="s">
        <v>56</v>
      </c>
      <c r="H838" s="485" t="s">
        <v>57</v>
      </c>
      <c r="I838" s="440" t="s">
        <v>57</v>
      </c>
      <c r="J838" s="440"/>
      <c r="K838" s="497" t="s">
        <v>58</v>
      </c>
      <c r="L838" s="462" t="s">
        <v>58</v>
      </c>
      <c r="M838" s="315">
        <v>9.0</v>
      </c>
      <c r="N838" s="353"/>
      <c r="O838" s="353"/>
      <c r="P838" s="353"/>
      <c r="Q838" s="353"/>
      <c r="R838" s="353"/>
      <c r="S838" s="445" t="s">
        <v>56</v>
      </c>
      <c r="T838" s="430" t="s">
        <v>56</v>
      </c>
      <c r="U838" s="496" t="s">
        <v>2777</v>
      </c>
      <c r="V838" s="315">
        <v>14.0</v>
      </c>
      <c r="W838" s="442" t="s">
        <v>57</v>
      </c>
      <c r="X838" s="315">
        <v>5.0</v>
      </c>
      <c r="Y838" s="6" t="s">
        <v>641</v>
      </c>
      <c r="Z838" s="449" t="s">
        <v>2015</v>
      </c>
      <c r="AA838" s="228">
        <v>45713.0</v>
      </c>
      <c r="AB838" s="228">
        <v>45762.0</v>
      </c>
      <c r="AC838" s="229" t="s">
        <v>79</v>
      </c>
      <c r="AD838" s="6"/>
      <c r="AE838" s="6"/>
      <c r="AF838" s="6"/>
      <c r="AG838" s="331"/>
      <c r="AH838" s="433"/>
      <c r="AI838" s="320"/>
    </row>
    <row r="839" ht="15.75" customHeight="1">
      <c r="A839" s="325">
        <v>1114.0</v>
      </c>
      <c r="B839" s="317" t="s">
        <v>1373</v>
      </c>
      <c r="C839" s="430" t="s">
        <v>1221</v>
      </c>
      <c r="D839" s="430"/>
      <c r="E839" s="430"/>
      <c r="F839" s="316">
        <v>45730.0</v>
      </c>
      <c r="G839" s="442" t="s">
        <v>56</v>
      </c>
      <c r="H839" s="430" t="s">
        <v>57</v>
      </c>
      <c r="I839" s="430" t="s">
        <v>57</v>
      </c>
      <c r="J839" s="430"/>
      <c r="K839" s="411" t="s">
        <v>58</v>
      </c>
      <c r="L839" s="462" t="s">
        <v>58</v>
      </c>
      <c r="M839" s="315">
        <v>5.0</v>
      </c>
      <c r="N839" s="316"/>
      <c r="O839" s="316"/>
      <c r="P839" s="316"/>
      <c r="Q839" s="316"/>
      <c r="R839" s="316"/>
      <c r="S839" s="471" t="s">
        <v>86</v>
      </c>
      <c r="T839" s="471" t="s">
        <v>86</v>
      </c>
      <c r="U839" s="496">
        <v>0.0</v>
      </c>
      <c r="V839" s="315">
        <v>0.0</v>
      </c>
      <c r="W839" s="471" t="s">
        <v>86</v>
      </c>
      <c r="X839" s="315">
        <v>0.0</v>
      </c>
      <c r="Y839" s="6" t="s">
        <v>641</v>
      </c>
      <c r="Z839" s="449" t="s">
        <v>675</v>
      </c>
      <c r="AA839" s="228">
        <v>45714.0</v>
      </c>
      <c r="AB839" s="228">
        <v>45730.0</v>
      </c>
      <c r="AC839" s="229" t="s">
        <v>59</v>
      </c>
      <c r="AD839" s="6"/>
      <c r="AE839" s="6"/>
      <c r="AF839" s="6"/>
      <c r="AG839" s="331"/>
      <c r="AH839" s="433"/>
    </row>
    <row r="840" ht="15.75" customHeight="1">
      <c r="A840" s="325">
        <v>1115.0</v>
      </c>
      <c r="B840" s="317" t="s">
        <v>1375</v>
      </c>
      <c r="C840" s="430" t="s">
        <v>1221</v>
      </c>
      <c r="D840" s="430"/>
      <c r="E840" s="430"/>
      <c r="F840" s="316">
        <v>45734.0</v>
      </c>
      <c r="G840" s="442" t="s">
        <v>56</v>
      </c>
      <c r="H840" s="485" t="s">
        <v>57</v>
      </c>
      <c r="I840" s="440" t="s">
        <v>57</v>
      </c>
      <c r="J840" s="440"/>
      <c r="K840" s="411" t="s">
        <v>859</v>
      </c>
      <c r="L840" s="462" t="s">
        <v>58</v>
      </c>
      <c r="M840" s="315">
        <v>4.0</v>
      </c>
      <c r="N840" s="316"/>
      <c r="O840" s="316"/>
      <c r="P840" s="316"/>
      <c r="Q840" s="316"/>
      <c r="R840" s="316"/>
      <c r="S840" s="445" t="s">
        <v>56</v>
      </c>
      <c r="T840" s="430" t="s">
        <v>56</v>
      </c>
      <c r="U840" s="496" t="s">
        <v>2767</v>
      </c>
      <c r="V840" s="315">
        <v>4.0</v>
      </c>
      <c r="W840" s="471" t="s">
        <v>86</v>
      </c>
      <c r="X840" s="315">
        <v>0.0</v>
      </c>
      <c r="Y840" s="6" t="s">
        <v>641</v>
      </c>
      <c r="Z840" s="449" t="s">
        <v>2018</v>
      </c>
      <c r="AA840" s="228">
        <v>45714.0</v>
      </c>
      <c r="AB840" s="228">
        <v>45735.0</v>
      </c>
      <c r="AC840" s="229" t="s">
        <v>79</v>
      </c>
      <c r="AD840" s="6"/>
      <c r="AE840" s="6"/>
      <c r="AF840" s="6"/>
      <c r="AG840" s="331"/>
      <c r="AH840" s="433"/>
      <c r="AI840" s="320"/>
    </row>
    <row r="841" ht="15.75" customHeight="1">
      <c r="A841" s="325">
        <v>1116.0</v>
      </c>
      <c r="B841" s="317" t="s">
        <v>1270</v>
      </c>
      <c r="C841" s="430" t="s">
        <v>1221</v>
      </c>
      <c r="D841" s="430"/>
      <c r="E841" s="430"/>
      <c r="F841" s="443">
        <v>45758.0</v>
      </c>
      <c r="G841" s="442" t="s">
        <v>56</v>
      </c>
      <c r="H841" s="485" t="s">
        <v>57</v>
      </c>
      <c r="I841" s="440" t="s">
        <v>57</v>
      </c>
      <c r="J841" s="440"/>
      <c r="K841" s="411" t="s">
        <v>859</v>
      </c>
      <c r="L841" s="462" t="s">
        <v>58</v>
      </c>
      <c r="M841" s="315">
        <v>9.0</v>
      </c>
      <c r="N841" s="353"/>
      <c r="O841" s="353"/>
      <c r="P841" s="353"/>
      <c r="Q841" s="353"/>
      <c r="R841" s="353"/>
      <c r="S841" s="471" t="s">
        <v>86</v>
      </c>
      <c r="T841" s="471" t="s">
        <v>86</v>
      </c>
      <c r="U841" s="496">
        <v>0.0</v>
      </c>
      <c r="V841" s="315">
        <v>0.0</v>
      </c>
      <c r="W841" s="471" t="s">
        <v>86</v>
      </c>
      <c r="X841" s="315">
        <v>0.0</v>
      </c>
      <c r="Y841" s="6" t="s">
        <v>641</v>
      </c>
      <c r="Z841" s="441" t="s">
        <v>1240</v>
      </c>
      <c r="AA841" s="228">
        <v>45714.0</v>
      </c>
      <c r="AB841" s="228">
        <v>45714.0</v>
      </c>
      <c r="AC841" s="229" t="s">
        <v>59</v>
      </c>
      <c r="AD841" s="6"/>
      <c r="AE841" s="6"/>
      <c r="AF841" s="6"/>
      <c r="AG841" s="331"/>
      <c r="AH841" s="433"/>
      <c r="AI841" s="320"/>
    </row>
    <row r="842" ht="15.75" customHeight="1">
      <c r="A842" s="325">
        <v>1117.0</v>
      </c>
      <c r="B842" s="317" t="s">
        <v>1376</v>
      </c>
      <c r="C842" s="430" t="s">
        <v>1321</v>
      </c>
      <c r="D842" s="430"/>
      <c r="E842" s="430"/>
      <c r="F842" s="443">
        <v>45750.0</v>
      </c>
      <c r="G842" s="442" t="s">
        <v>56</v>
      </c>
      <c r="H842" s="485" t="s">
        <v>57</v>
      </c>
      <c r="I842" s="440" t="s">
        <v>57</v>
      </c>
      <c r="J842" s="440"/>
      <c r="K842" s="497" t="s">
        <v>58</v>
      </c>
      <c r="L842" s="462" t="s">
        <v>3005</v>
      </c>
      <c r="M842" s="315">
        <v>8.0</v>
      </c>
      <c r="N842" s="353"/>
      <c r="O842" s="353"/>
      <c r="P842" s="353"/>
      <c r="Q842" s="353"/>
      <c r="R842" s="353"/>
      <c r="S842" s="471" t="s">
        <v>86</v>
      </c>
      <c r="T842" s="471" t="s">
        <v>86</v>
      </c>
      <c r="U842" s="496">
        <v>0.0</v>
      </c>
      <c r="V842" s="315">
        <v>0.0</v>
      </c>
      <c r="W842" s="471" t="s">
        <v>86</v>
      </c>
      <c r="X842" s="315">
        <v>0.0</v>
      </c>
      <c r="Y842" s="6" t="s">
        <v>641</v>
      </c>
      <c r="Z842" s="441" t="s">
        <v>2519</v>
      </c>
      <c r="AA842" s="228">
        <v>45715.0</v>
      </c>
      <c r="AB842" s="228">
        <v>45749.0</v>
      </c>
      <c r="AC842" s="229" t="s">
        <v>59</v>
      </c>
      <c r="AD842" s="6"/>
      <c r="AE842" s="6"/>
      <c r="AF842" s="6"/>
      <c r="AG842" s="331"/>
      <c r="AH842" s="433"/>
      <c r="AI842" s="320"/>
    </row>
    <row r="843" ht="15.75" customHeight="1">
      <c r="A843" s="325">
        <v>1118.0</v>
      </c>
      <c r="B843" s="317" t="s">
        <v>1380</v>
      </c>
      <c r="C843" s="484" t="s">
        <v>1314</v>
      </c>
      <c r="D843" s="484"/>
      <c r="E843" s="484"/>
      <c r="F843" s="443">
        <v>45754.0</v>
      </c>
      <c r="G843" s="442" t="s">
        <v>56</v>
      </c>
      <c r="H843" s="485" t="s">
        <v>57</v>
      </c>
      <c r="I843" s="440" t="s">
        <v>57</v>
      </c>
      <c r="J843" s="440"/>
      <c r="K843" s="497" t="s">
        <v>58</v>
      </c>
      <c r="L843" s="462" t="s">
        <v>58</v>
      </c>
      <c r="M843" s="315">
        <v>28.0</v>
      </c>
      <c r="N843" s="353"/>
      <c r="O843" s="353"/>
      <c r="P843" s="353"/>
      <c r="Q843" s="353"/>
      <c r="R843" s="353"/>
      <c r="S843" s="445" t="s">
        <v>56</v>
      </c>
      <c r="T843" s="430" t="s">
        <v>56</v>
      </c>
      <c r="U843" s="496" t="s">
        <v>2777</v>
      </c>
      <c r="V843" s="315">
        <v>24.0</v>
      </c>
      <c r="W843" s="442" t="s">
        <v>57</v>
      </c>
      <c r="X843" s="315">
        <v>5.0</v>
      </c>
      <c r="Y843" s="6" t="s">
        <v>641</v>
      </c>
      <c r="Z843" s="441" t="s">
        <v>675</v>
      </c>
      <c r="AA843" s="228">
        <v>45717.0</v>
      </c>
      <c r="AB843" s="228">
        <v>45756.0</v>
      </c>
      <c r="AC843" s="229" t="s">
        <v>32</v>
      </c>
      <c r="AD843" s="6"/>
      <c r="AE843" s="6"/>
      <c r="AF843" s="6"/>
      <c r="AG843" s="331"/>
      <c r="AH843" s="433"/>
    </row>
    <row r="844" ht="15.75" customHeight="1">
      <c r="A844" s="325">
        <v>1119.0</v>
      </c>
      <c r="B844" s="317" t="s">
        <v>460</v>
      </c>
      <c r="C844" s="430" t="s">
        <v>1321</v>
      </c>
      <c r="D844" s="430"/>
      <c r="E844" s="430"/>
      <c r="F844" s="443">
        <v>45750.0</v>
      </c>
      <c r="G844" s="442" t="s">
        <v>56</v>
      </c>
      <c r="H844" s="485" t="s">
        <v>57</v>
      </c>
      <c r="I844" s="440" t="s">
        <v>57</v>
      </c>
      <c r="J844" s="440"/>
      <c r="K844" s="411" t="s">
        <v>859</v>
      </c>
      <c r="L844" s="506" t="s">
        <v>1382</v>
      </c>
      <c r="M844" s="315">
        <v>1.0</v>
      </c>
      <c r="N844" s="353"/>
      <c r="O844" s="353"/>
      <c r="P844" s="353"/>
      <c r="Q844" s="353"/>
      <c r="R844" s="353"/>
      <c r="S844" s="471" t="s">
        <v>86</v>
      </c>
      <c r="T844" s="471" t="s">
        <v>86</v>
      </c>
      <c r="U844" s="496">
        <v>0.0</v>
      </c>
      <c r="V844" s="315">
        <v>0.0</v>
      </c>
      <c r="W844" s="471" t="s">
        <v>86</v>
      </c>
      <c r="X844" s="315">
        <v>0.0</v>
      </c>
      <c r="Y844" s="6" t="s">
        <v>641</v>
      </c>
      <c r="Z844" s="441" t="s">
        <v>1394</v>
      </c>
      <c r="AA844" s="228">
        <v>45719.0</v>
      </c>
      <c r="AB844" s="228">
        <v>45747.0</v>
      </c>
      <c r="AC844" s="229" t="s">
        <v>59</v>
      </c>
      <c r="AD844" s="6"/>
      <c r="AE844" s="6"/>
      <c r="AF844" s="6"/>
      <c r="AG844" s="504"/>
      <c r="AH844" s="433"/>
    </row>
    <row r="845" ht="15.75" customHeight="1">
      <c r="A845" s="325">
        <v>1120.0</v>
      </c>
      <c r="B845" s="317" t="s">
        <v>1383</v>
      </c>
      <c r="C845" s="430" t="s">
        <v>1221</v>
      </c>
      <c r="D845" s="430"/>
      <c r="E845" s="430"/>
      <c r="F845" s="316">
        <v>45741.0</v>
      </c>
      <c r="G845" s="442" t="s">
        <v>56</v>
      </c>
      <c r="H845" s="485" t="s">
        <v>57</v>
      </c>
      <c r="I845" s="440" t="s">
        <v>57</v>
      </c>
      <c r="J845" s="440"/>
      <c r="K845" s="497" t="s">
        <v>58</v>
      </c>
      <c r="L845" s="462" t="s">
        <v>58</v>
      </c>
      <c r="M845" s="315">
        <v>15.0</v>
      </c>
      <c r="N845" s="316"/>
      <c r="O845" s="316"/>
      <c r="P845" s="316"/>
      <c r="Q845" s="316"/>
      <c r="R845" s="316"/>
      <c r="S845" s="445" t="s">
        <v>56</v>
      </c>
      <c r="T845" s="430" t="s">
        <v>56</v>
      </c>
      <c r="U845" s="496" t="s">
        <v>2767</v>
      </c>
      <c r="V845" s="315">
        <v>16.0</v>
      </c>
      <c r="W845" s="442" t="s">
        <v>56</v>
      </c>
      <c r="X845" s="315">
        <v>2.0</v>
      </c>
      <c r="Y845" s="6" t="s">
        <v>641</v>
      </c>
      <c r="Z845" s="449" t="s">
        <v>675</v>
      </c>
      <c r="AA845" s="228">
        <v>45719.0</v>
      </c>
      <c r="AB845" s="228">
        <v>45754.0</v>
      </c>
      <c r="AC845" s="229" t="s">
        <v>79</v>
      </c>
      <c r="AD845" s="6"/>
      <c r="AE845" s="6"/>
      <c r="AF845" s="6"/>
      <c r="AG845" s="331"/>
      <c r="AH845" s="433"/>
      <c r="AI845" s="320"/>
    </row>
    <row r="846" ht="15.75" customHeight="1">
      <c r="A846" s="311">
        <v>1121.0</v>
      </c>
      <c r="B846" s="317" t="s">
        <v>1026</v>
      </c>
      <c r="C846" s="430" t="s">
        <v>1221</v>
      </c>
      <c r="D846" s="430"/>
      <c r="E846" s="430"/>
      <c r="F846" s="381">
        <v>45726.0</v>
      </c>
      <c r="G846" s="442" t="s">
        <v>56</v>
      </c>
      <c r="H846" s="485" t="s">
        <v>57</v>
      </c>
      <c r="I846" s="440" t="s">
        <v>57</v>
      </c>
      <c r="J846" s="440"/>
      <c r="K846" s="411" t="s">
        <v>58</v>
      </c>
      <c r="L846" s="462" t="s">
        <v>58</v>
      </c>
      <c r="M846" s="315">
        <v>1.0</v>
      </c>
      <c r="N846" s="316"/>
      <c r="O846" s="316"/>
      <c r="P846" s="316"/>
      <c r="Q846" s="316"/>
      <c r="R846" s="316"/>
      <c r="S846" s="445" t="s">
        <v>56</v>
      </c>
      <c r="T846" s="430" t="s">
        <v>56</v>
      </c>
      <c r="U846" s="496" t="s">
        <v>2767</v>
      </c>
      <c r="V846" s="315">
        <v>1.0</v>
      </c>
      <c r="W846" s="471" t="s">
        <v>86</v>
      </c>
      <c r="X846" s="315">
        <v>0.0</v>
      </c>
      <c r="Y846" s="6" t="s">
        <v>641</v>
      </c>
      <c r="Z846" s="441" t="s">
        <v>1351</v>
      </c>
      <c r="AA846" s="228">
        <v>45719.0</v>
      </c>
      <c r="AB846" s="228">
        <v>45726.0</v>
      </c>
      <c r="AC846" s="229" t="s">
        <v>79</v>
      </c>
      <c r="AD846" s="6"/>
      <c r="AE846" s="6"/>
      <c r="AF846" s="6"/>
      <c r="AG846" s="331"/>
      <c r="AH846" s="433"/>
      <c r="AI846" s="320"/>
    </row>
    <row r="847" ht="15.75" customHeight="1">
      <c r="A847" s="325">
        <v>1122.0</v>
      </c>
      <c r="B847" s="317" t="s">
        <v>1385</v>
      </c>
      <c r="C847" s="430" t="s">
        <v>1321</v>
      </c>
      <c r="D847" s="430"/>
      <c r="E847" s="430"/>
      <c r="F847" s="316">
        <v>45741.0</v>
      </c>
      <c r="G847" s="442" t="s">
        <v>56</v>
      </c>
      <c r="H847" s="485" t="s">
        <v>57</v>
      </c>
      <c r="I847" s="440" t="s">
        <v>57</v>
      </c>
      <c r="J847" s="440"/>
      <c r="K847" s="497" t="s">
        <v>58</v>
      </c>
      <c r="L847" s="481" t="s">
        <v>2997</v>
      </c>
      <c r="M847" s="315">
        <v>5.0</v>
      </c>
      <c r="N847" s="316"/>
      <c r="O847" s="316"/>
      <c r="P847" s="316"/>
      <c r="Q847" s="316"/>
      <c r="R847" s="316"/>
      <c r="S847" s="471" t="s">
        <v>86</v>
      </c>
      <c r="T847" s="471" t="s">
        <v>86</v>
      </c>
      <c r="U847" s="496">
        <v>0.0</v>
      </c>
      <c r="V847" s="315">
        <v>0.0</v>
      </c>
      <c r="W847" s="471" t="s">
        <v>86</v>
      </c>
      <c r="X847" s="315">
        <v>0.0</v>
      </c>
      <c r="Y847" s="6" t="s">
        <v>641</v>
      </c>
      <c r="Z847" s="449" t="s">
        <v>675</v>
      </c>
      <c r="AA847" s="228">
        <v>45719.0</v>
      </c>
      <c r="AB847" s="228">
        <v>45740.0</v>
      </c>
      <c r="AC847" s="229" t="s">
        <v>59</v>
      </c>
      <c r="AD847" s="6"/>
      <c r="AE847" s="6"/>
      <c r="AF847" s="6"/>
      <c r="AG847" s="331"/>
      <c r="AH847" s="433"/>
    </row>
    <row r="848" ht="15.75" customHeight="1">
      <c r="A848" s="311">
        <v>1123.0</v>
      </c>
      <c r="B848" s="317" t="s">
        <v>1388</v>
      </c>
      <c r="C848" s="430" t="s">
        <v>1221</v>
      </c>
      <c r="D848" s="430"/>
      <c r="E848" s="430"/>
      <c r="F848" s="353">
        <v>45747.0</v>
      </c>
      <c r="G848" s="442" t="s">
        <v>56</v>
      </c>
      <c r="H848" s="485" t="s">
        <v>57</v>
      </c>
      <c r="I848" s="430" t="s">
        <v>57</v>
      </c>
      <c r="J848" s="430"/>
      <c r="K848" s="497" t="s">
        <v>58</v>
      </c>
      <c r="L848" s="410" t="s">
        <v>58</v>
      </c>
      <c r="M848" s="315">
        <v>5.0</v>
      </c>
      <c r="N848" s="353"/>
      <c r="O848" s="353"/>
      <c r="P848" s="353"/>
      <c r="Q848" s="353"/>
      <c r="R848" s="353"/>
      <c r="S848" s="445" t="s">
        <v>56</v>
      </c>
      <c r="T848" s="430" t="s">
        <v>56</v>
      </c>
      <c r="U848" s="496" t="s">
        <v>2777</v>
      </c>
      <c r="V848" s="315">
        <v>6.0</v>
      </c>
      <c r="W848" s="442" t="s">
        <v>57</v>
      </c>
      <c r="X848" s="315">
        <v>1.0</v>
      </c>
      <c r="Y848" s="6" t="s">
        <v>641</v>
      </c>
      <c r="Z848" s="449" t="s">
        <v>2028</v>
      </c>
      <c r="AA848" s="228">
        <v>45719.0</v>
      </c>
      <c r="AB848" s="228">
        <v>45740.0</v>
      </c>
      <c r="AC848" s="229" t="s">
        <v>79</v>
      </c>
      <c r="AD848" s="6"/>
      <c r="AE848" s="6"/>
      <c r="AF848" s="6"/>
      <c r="AG848" s="331"/>
      <c r="AH848" s="433"/>
    </row>
    <row r="849" ht="15.75" customHeight="1">
      <c r="A849" s="325">
        <v>1124.0</v>
      </c>
      <c r="B849" s="317" t="s">
        <v>1270</v>
      </c>
      <c r="C849" s="430" t="s">
        <v>1221</v>
      </c>
      <c r="D849" s="430"/>
      <c r="E849" s="430"/>
      <c r="F849" s="443">
        <v>45758.0</v>
      </c>
      <c r="G849" s="430" t="s">
        <v>86</v>
      </c>
      <c r="H849" s="471" t="s">
        <v>86</v>
      </c>
      <c r="I849" s="471" t="s">
        <v>86</v>
      </c>
      <c r="J849" s="471"/>
      <c r="K849" s="471" t="s">
        <v>86</v>
      </c>
      <c r="L849" s="471" t="s">
        <v>86</v>
      </c>
      <c r="M849" s="315">
        <v>0.0</v>
      </c>
      <c r="N849" s="353"/>
      <c r="O849" s="353"/>
      <c r="P849" s="353"/>
      <c r="Q849" s="353"/>
      <c r="R849" s="353"/>
      <c r="S849" s="445" t="s">
        <v>56</v>
      </c>
      <c r="T849" s="430" t="s">
        <v>56</v>
      </c>
      <c r="U849" s="496" t="s">
        <v>2767</v>
      </c>
      <c r="V849" s="315">
        <v>1.0</v>
      </c>
      <c r="W849" s="442" t="s">
        <v>56</v>
      </c>
      <c r="X849" s="315">
        <v>1.0</v>
      </c>
      <c r="Y849" s="6" t="s">
        <v>641</v>
      </c>
      <c r="Z849" s="441" t="s">
        <v>1240</v>
      </c>
      <c r="AA849" s="228">
        <v>45720.0</v>
      </c>
      <c r="AB849" s="228">
        <v>45761.0</v>
      </c>
      <c r="AC849" s="229" t="s">
        <v>32</v>
      </c>
      <c r="AD849" s="6"/>
      <c r="AE849" s="6"/>
      <c r="AF849" s="6"/>
      <c r="AG849" s="331"/>
      <c r="AH849" s="433"/>
      <c r="AI849" s="320"/>
    </row>
    <row r="850" ht="15.75" customHeight="1">
      <c r="A850" s="325">
        <v>1125.0</v>
      </c>
      <c r="B850" s="317" t="s">
        <v>1391</v>
      </c>
      <c r="C850" s="430" t="s">
        <v>1221</v>
      </c>
      <c r="D850" s="430"/>
      <c r="E850" s="430"/>
      <c r="F850" s="353">
        <v>45761.0</v>
      </c>
      <c r="G850" s="442" t="s">
        <v>56</v>
      </c>
      <c r="H850" s="485" t="s">
        <v>57</v>
      </c>
      <c r="I850" s="430" t="s">
        <v>57</v>
      </c>
      <c r="J850" s="430"/>
      <c r="K850" s="411" t="s">
        <v>58</v>
      </c>
      <c r="L850" s="462" t="s">
        <v>58</v>
      </c>
      <c r="M850" s="315">
        <v>9.0</v>
      </c>
      <c r="N850" s="353"/>
      <c r="O850" s="353"/>
      <c r="P850" s="353"/>
      <c r="Q850" s="353"/>
      <c r="R850" s="353"/>
      <c r="S850" s="445" t="s">
        <v>56</v>
      </c>
      <c r="T850" s="430" t="s">
        <v>56</v>
      </c>
      <c r="U850" s="496" t="s">
        <v>3006</v>
      </c>
      <c r="V850" s="315">
        <v>14.0</v>
      </c>
      <c r="W850" s="442" t="s">
        <v>56</v>
      </c>
      <c r="X850" s="315">
        <v>6.0</v>
      </c>
      <c r="Y850" s="6" t="s">
        <v>641</v>
      </c>
      <c r="Z850" s="449" t="s">
        <v>2034</v>
      </c>
      <c r="AA850" s="228">
        <v>45721.0</v>
      </c>
      <c r="AB850" s="228">
        <v>45761.0</v>
      </c>
      <c r="AC850" s="229" t="s">
        <v>32</v>
      </c>
      <c r="AD850" s="6"/>
      <c r="AE850" s="6"/>
      <c r="AF850" s="6"/>
      <c r="AG850" s="331"/>
      <c r="AH850" s="433"/>
    </row>
    <row r="851" ht="15.75" customHeight="1">
      <c r="A851" s="325">
        <v>1126.0</v>
      </c>
      <c r="B851" s="317" t="s">
        <v>1393</v>
      </c>
      <c r="C851" s="442" t="s">
        <v>1221</v>
      </c>
      <c r="D851" s="442"/>
      <c r="E851" s="442"/>
      <c r="F851" s="353">
        <v>45770.0</v>
      </c>
      <c r="G851" s="442" t="s">
        <v>56</v>
      </c>
      <c r="H851" s="444" t="s">
        <v>57</v>
      </c>
      <c r="I851" s="445" t="s">
        <v>57</v>
      </c>
      <c r="J851" s="445"/>
      <c r="K851" s="497" t="s">
        <v>58</v>
      </c>
      <c r="L851" s="462" t="s">
        <v>58</v>
      </c>
      <c r="M851" s="315">
        <v>5.0</v>
      </c>
      <c r="N851" s="353"/>
      <c r="O851" s="353"/>
      <c r="P851" s="353"/>
      <c r="Q851" s="353"/>
      <c r="R851" s="353"/>
      <c r="S851" s="507" t="s">
        <v>57</v>
      </c>
      <c r="T851" s="430" t="s">
        <v>56</v>
      </c>
      <c r="U851" s="496" t="s">
        <v>2767</v>
      </c>
      <c r="V851" s="315">
        <v>6.0</v>
      </c>
      <c r="W851" s="442" t="s">
        <v>57</v>
      </c>
      <c r="X851" s="315">
        <v>1.0</v>
      </c>
      <c r="Y851" s="6" t="s">
        <v>54</v>
      </c>
      <c r="Z851" s="449" t="s">
        <v>2041</v>
      </c>
      <c r="AA851" s="228">
        <v>45721.0</v>
      </c>
      <c r="AB851" s="228">
        <v>45770.0</v>
      </c>
      <c r="AC851" s="229" t="s">
        <v>32</v>
      </c>
      <c r="AD851" s="6"/>
      <c r="AE851" s="6"/>
      <c r="AF851" s="6"/>
      <c r="AG851" s="331"/>
      <c r="AH851" s="433"/>
    </row>
    <row r="852" ht="15.75" customHeight="1">
      <c r="A852" s="311">
        <v>1127.0</v>
      </c>
      <c r="B852" s="317" t="s">
        <v>1395</v>
      </c>
      <c r="C852" s="430" t="s">
        <v>1314</v>
      </c>
      <c r="D852" s="430"/>
      <c r="E852" s="430"/>
      <c r="F852" s="316"/>
      <c r="G852" s="430" t="s">
        <v>28</v>
      </c>
      <c r="H852" s="471"/>
      <c r="I852" s="471"/>
      <c r="J852" s="471"/>
      <c r="K852" s="471"/>
      <c r="L852" s="471"/>
      <c r="M852" s="315"/>
      <c r="N852" s="316"/>
      <c r="O852" s="316"/>
      <c r="P852" s="316"/>
      <c r="Q852" s="316"/>
      <c r="R852" s="316"/>
      <c r="S852" s="471" t="s">
        <v>30</v>
      </c>
      <c r="T852" s="430" t="s">
        <v>30</v>
      </c>
      <c r="U852" s="496"/>
      <c r="V852" s="315"/>
      <c r="W852" s="430" t="s">
        <v>28</v>
      </c>
      <c r="X852" s="315"/>
      <c r="Y852" s="6" t="s">
        <v>641</v>
      </c>
      <c r="Z852" s="449" t="s">
        <v>675</v>
      </c>
      <c r="AA852" s="228">
        <v>45721.0</v>
      </c>
      <c r="AB852" s="228">
        <v>45721.0</v>
      </c>
      <c r="AC852" s="229" t="s">
        <v>32</v>
      </c>
      <c r="AD852" s="6"/>
      <c r="AE852" s="6"/>
      <c r="AF852" s="6"/>
      <c r="AG852" s="331"/>
      <c r="AH852" s="433"/>
      <c r="AI852" s="320"/>
    </row>
    <row r="853" ht="15.75" customHeight="1">
      <c r="A853" s="325">
        <v>1128.0</v>
      </c>
      <c r="B853" s="317" t="s">
        <v>1397</v>
      </c>
      <c r="C853" s="430" t="s">
        <v>1221</v>
      </c>
      <c r="D853" s="430"/>
      <c r="E853" s="430"/>
      <c r="F853" s="316">
        <v>45736.0</v>
      </c>
      <c r="G853" s="442" t="s">
        <v>57</v>
      </c>
      <c r="H853" s="471" t="s">
        <v>57</v>
      </c>
      <c r="I853" s="471" t="s">
        <v>57</v>
      </c>
      <c r="J853" s="471"/>
      <c r="K853" s="411" t="s">
        <v>58</v>
      </c>
      <c r="L853" s="462" t="s">
        <v>58</v>
      </c>
      <c r="M853" s="315">
        <v>4.0</v>
      </c>
      <c r="N853" s="316"/>
      <c r="O853" s="316"/>
      <c r="P853" s="316"/>
      <c r="Q853" s="316"/>
      <c r="R853" s="316"/>
      <c r="S853" s="471" t="s">
        <v>86</v>
      </c>
      <c r="T853" s="471" t="s">
        <v>86</v>
      </c>
      <c r="U853" s="496">
        <v>0.0</v>
      </c>
      <c r="V853" s="315">
        <v>0.0</v>
      </c>
      <c r="W853" s="471" t="s">
        <v>86</v>
      </c>
      <c r="X853" s="315">
        <v>0.0</v>
      </c>
      <c r="Y853" s="6" t="s">
        <v>641</v>
      </c>
      <c r="Z853" s="449" t="s">
        <v>675</v>
      </c>
      <c r="AA853" s="228">
        <v>45721.0</v>
      </c>
      <c r="AB853" s="228">
        <v>45721.0</v>
      </c>
      <c r="AC853" s="229" t="s">
        <v>59</v>
      </c>
      <c r="AD853" s="6"/>
      <c r="AE853" s="6"/>
      <c r="AF853" s="6"/>
      <c r="AG853" s="331"/>
      <c r="AH853" s="433"/>
    </row>
    <row r="854" ht="15.75" customHeight="1">
      <c r="A854" s="325">
        <v>1129.0</v>
      </c>
      <c r="B854" s="317" t="s">
        <v>1399</v>
      </c>
      <c r="C854" s="430" t="s">
        <v>1321</v>
      </c>
      <c r="D854" s="430"/>
      <c r="E854" s="430"/>
      <c r="F854" s="316">
        <v>45730.0</v>
      </c>
      <c r="G854" s="442" t="s">
        <v>56</v>
      </c>
      <c r="H854" s="485" t="s">
        <v>57</v>
      </c>
      <c r="I854" s="440" t="s">
        <v>57</v>
      </c>
      <c r="J854" s="440"/>
      <c r="K854" s="445" t="s">
        <v>3003</v>
      </c>
      <c r="L854" s="508" t="s">
        <v>2996</v>
      </c>
      <c r="M854" s="315">
        <v>22.0</v>
      </c>
      <c r="N854" s="316"/>
      <c r="O854" s="316"/>
      <c r="P854" s="316"/>
      <c r="Q854" s="316"/>
      <c r="R854" s="316"/>
      <c r="S854" s="471" t="s">
        <v>86</v>
      </c>
      <c r="T854" s="430" t="s">
        <v>699</v>
      </c>
      <c r="U854" s="496" t="s">
        <v>2931</v>
      </c>
      <c r="V854" s="315">
        <v>30.0</v>
      </c>
      <c r="W854" s="471" t="s">
        <v>86</v>
      </c>
      <c r="X854" s="315">
        <v>0.0</v>
      </c>
      <c r="Y854" s="6" t="s">
        <v>641</v>
      </c>
      <c r="Z854" s="449" t="s">
        <v>2062</v>
      </c>
      <c r="AA854" s="228">
        <v>45724.0</v>
      </c>
      <c r="AB854" s="228">
        <v>45736.0</v>
      </c>
      <c r="AC854" s="229" t="s">
        <v>79</v>
      </c>
      <c r="AD854" s="6"/>
      <c r="AE854" s="6"/>
      <c r="AF854" s="6"/>
      <c r="AG854" s="331"/>
      <c r="AH854" s="433"/>
      <c r="AI854" s="320"/>
    </row>
    <row r="855" ht="15.75" customHeight="1">
      <c r="A855" s="325">
        <v>1130.0</v>
      </c>
      <c r="B855" s="317" t="s">
        <v>1401</v>
      </c>
      <c r="C855" s="430" t="s">
        <v>1221</v>
      </c>
      <c r="D855" s="430"/>
      <c r="E855" s="430"/>
      <c r="F855" s="353">
        <v>45763.0</v>
      </c>
      <c r="G855" s="442" t="s">
        <v>56</v>
      </c>
      <c r="H855" s="485" t="s">
        <v>57</v>
      </c>
      <c r="I855" s="440" t="s">
        <v>57</v>
      </c>
      <c r="J855" s="440"/>
      <c r="K855" s="497" t="s">
        <v>58</v>
      </c>
      <c r="L855" s="462" t="s">
        <v>58</v>
      </c>
      <c r="M855" s="315">
        <v>6.0</v>
      </c>
      <c r="N855" s="353"/>
      <c r="O855" s="353"/>
      <c r="P855" s="353"/>
      <c r="Q855" s="353"/>
      <c r="R855" s="353"/>
      <c r="S855" s="445" t="s">
        <v>56</v>
      </c>
      <c r="T855" s="430" t="s">
        <v>56</v>
      </c>
      <c r="U855" s="496" t="s">
        <v>2767</v>
      </c>
      <c r="V855" s="315">
        <v>8.0</v>
      </c>
      <c r="W855" s="442" t="s">
        <v>56</v>
      </c>
      <c r="X855" s="315">
        <v>2.0</v>
      </c>
      <c r="Y855" s="6" t="s">
        <v>641</v>
      </c>
      <c r="Z855" s="449" t="s">
        <v>2067</v>
      </c>
      <c r="AA855" s="228">
        <v>45724.0</v>
      </c>
      <c r="AB855" s="228">
        <v>45778.0</v>
      </c>
      <c r="AC855" s="229" t="s">
        <v>79</v>
      </c>
      <c r="AD855" s="6"/>
      <c r="AE855" s="6"/>
      <c r="AF855" s="6"/>
      <c r="AG855" s="331"/>
      <c r="AH855" s="433"/>
      <c r="AI855" s="320"/>
    </row>
    <row r="856" ht="15.75" customHeight="1">
      <c r="A856" s="509">
        <v>1131.0</v>
      </c>
      <c r="B856" s="317" t="s">
        <v>1404</v>
      </c>
      <c r="C856" s="446" t="s">
        <v>1221</v>
      </c>
      <c r="D856" s="446"/>
      <c r="E856" s="446"/>
      <c r="F856" s="510">
        <v>45958.0</v>
      </c>
      <c r="G856" s="430" t="s">
        <v>57</v>
      </c>
      <c r="H856" s="471" t="s">
        <v>57</v>
      </c>
      <c r="I856" s="471" t="s">
        <v>57</v>
      </c>
      <c r="J856" s="471"/>
      <c r="K856" s="497" t="s">
        <v>58</v>
      </c>
      <c r="L856" s="446" t="s">
        <v>58</v>
      </c>
      <c r="M856" s="315">
        <v>6.0</v>
      </c>
      <c r="N856" s="353"/>
      <c r="O856" s="353"/>
      <c r="P856" s="353"/>
      <c r="Q856" s="353"/>
      <c r="R856" s="353"/>
      <c r="S856" s="445" t="s">
        <v>56</v>
      </c>
      <c r="T856" s="430" t="s">
        <v>56</v>
      </c>
      <c r="U856" s="496" t="s">
        <v>2778</v>
      </c>
      <c r="V856" s="315">
        <v>6.0</v>
      </c>
      <c r="W856" s="430" t="s">
        <v>86</v>
      </c>
      <c r="X856" s="315">
        <v>0.0</v>
      </c>
      <c r="Y856" s="6" t="s">
        <v>54</v>
      </c>
      <c r="Z856" s="449" t="s">
        <v>2072</v>
      </c>
      <c r="AA856" s="228">
        <v>45724.0</v>
      </c>
      <c r="AB856" s="228">
        <v>45761.0</v>
      </c>
      <c r="AC856" s="229" t="s">
        <v>79</v>
      </c>
      <c r="AD856" s="6"/>
      <c r="AE856" s="6"/>
      <c r="AF856" s="6"/>
      <c r="AG856" s="331"/>
      <c r="AH856" s="433"/>
    </row>
    <row r="857" ht="15.75" customHeight="1">
      <c r="A857" s="325">
        <v>1132.0</v>
      </c>
      <c r="B857" s="317" t="s">
        <v>1406</v>
      </c>
      <c r="C857" s="430" t="s">
        <v>1321</v>
      </c>
      <c r="D857" s="430"/>
      <c r="E857" s="430"/>
      <c r="F857" s="353">
        <v>45747.0</v>
      </c>
      <c r="G857" s="442" t="s">
        <v>56</v>
      </c>
      <c r="H857" s="485" t="s">
        <v>57</v>
      </c>
      <c r="I857" s="440" t="s">
        <v>57</v>
      </c>
      <c r="J857" s="440"/>
      <c r="K857" s="497" t="s">
        <v>58</v>
      </c>
      <c r="L857" s="462" t="s">
        <v>3007</v>
      </c>
      <c r="M857" s="315">
        <v>4.0</v>
      </c>
      <c r="N857" s="353"/>
      <c r="O857" s="353"/>
      <c r="P857" s="353"/>
      <c r="Q857" s="353"/>
      <c r="R857" s="353"/>
      <c r="S857" s="471" t="s">
        <v>86</v>
      </c>
      <c r="T857" s="471" t="s">
        <v>86</v>
      </c>
      <c r="U857" s="496">
        <v>0.0</v>
      </c>
      <c r="V857" s="315">
        <v>0.0</v>
      </c>
      <c r="W857" s="471" t="s">
        <v>86</v>
      </c>
      <c r="X857" s="315">
        <v>0.0</v>
      </c>
      <c r="Y857" s="6" t="s">
        <v>641</v>
      </c>
      <c r="Z857" s="449" t="s">
        <v>675</v>
      </c>
      <c r="AA857" s="228">
        <v>45724.0</v>
      </c>
      <c r="AB857" s="228">
        <v>45747.0</v>
      </c>
      <c r="AC857" s="229" t="s">
        <v>59</v>
      </c>
      <c r="AD857" s="6"/>
      <c r="AE857" s="6"/>
      <c r="AF857" s="6"/>
      <c r="AG857" s="331"/>
      <c r="AH857" s="433"/>
      <c r="AI857" s="320"/>
    </row>
    <row r="858" ht="15.75" customHeight="1">
      <c r="A858" s="325">
        <v>1133.0</v>
      </c>
      <c r="B858" s="317" t="s">
        <v>1409</v>
      </c>
      <c r="C858" s="430" t="s">
        <v>1321</v>
      </c>
      <c r="D858" s="430"/>
      <c r="E858" s="430"/>
      <c r="F858" s="353">
        <v>45764.0</v>
      </c>
      <c r="G858" s="442" t="s">
        <v>56</v>
      </c>
      <c r="H858" s="471" t="s">
        <v>57</v>
      </c>
      <c r="I858" s="471" t="s">
        <v>57</v>
      </c>
      <c r="J858" s="471"/>
      <c r="K858" s="498" t="s">
        <v>1411</v>
      </c>
      <c r="L858" s="498" t="s">
        <v>2996</v>
      </c>
      <c r="M858" s="315">
        <v>10.0</v>
      </c>
      <c r="N858" s="353"/>
      <c r="O858" s="353"/>
      <c r="P858" s="353"/>
      <c r="Q858" s="353"/>
      <c r="R858" s="353"/>
      <c r="S858" s="471" t="s">
        <v>86</v>
      </c>
      <c r="T858" s="430" t="s">
        <v>86</v>
      </c>
      <c r="U858" s="496">
        <v>0.0</v>
      </c>
      <c r="V858" s="315">
        <v>0.0</v>
      </c>
      <c r="W858" s="430" t="s">
        <v>86</v>
      </c>
      <c r="X858" s="315">
        <v>0.0</v>
      </c>
      <c r="Y858" s="6" t="s">
        <v>641</v>
      </c>
      <c r="Z858" s="449" t="s">
        <v>2090</v>
      </c>
      <c r="AA858" s="228">
        <v>45726.0</v>
      </c>
      <c r="AB858" s="228">
        <v>45765.0</v>
      </c>
      <c r="AC858" s="229" t="s">
        <v>59</v>
      </c>
      <c r="AD858" s="6"/>
      <c r="AE858" s="6"/>
      <c r="AF858" s="6"/>
      <c r="AG858" s="331"/>
      <c r="AH858" s="433"/>
      <c r="AI858" s="320"/>
    </row>
    <row r="859" ht="15.75" customHeight="1">
      <c r="A859" s="325">
        <v>1134.0</v>
      </c>
      <c r="B859" s="317" t="s">
        <v>1412</v>
      </c>
      <c r="C859" s="430" t="s">
        <v>1321</v>
      </c>
      <c r="D859" s="430"/>
      <c r="E859" s="430"/>
      <c r="F859" s="353">
        <v>45765.0</v>
      </c>
      <c r="G859" s="442" t="s">
        <v>56</v>
      </c>
      <c r="H859" s="471" t="s">
        <v>57</v>
      </c>
      <c r="I859" s="471" t="s">
        <v>57</v>
      </c>
      <c r="J859" s="471"/>
      <c r="K859" s="497" t="s">
        <v>1305</v>
      </c>
      <c r="L859" s="462" t="s">
        <v>2996</v>
      </c>
      <c r="M859" s="315">
        <v>41.0</v>
      </c>
      <c r="N859" s="353"/>
      <c r="O859" s="353"/>
      <c r="P859" s="353"/>
      <c r="Q859" s="353"/>
      <c r="R859" s="353"/>
      <c r="S859" s="471" t="s">
        <v>86</v>
      </c>
      <c r="T859" s="430" t="s">
        <v>86</v>
      </c>
      <c r="U859" s="496">
        <v>0.0</v>
      </c>
      <c r="V859" s="315">
        <v>0.0</v>
      </c>
      <c r="W859" s="430" t="s">
        <v>86</v>
      </c>
      <c r="X859" s="315">
        <v>0.0</v>
      </c>
      <c r="Y859" s="6" t="s">
        <v>641</v>
      </c>
      <c r="Z859" s="449" t="s">
        <v>2092</v>
      </c>
      <c r="AA859" s="228">
        <v>45726.0</v>
      </c>
      <c r="AB859" s="228">
        <v>45765.0</v>
      </c>
      <c r="AC859" s="229" t="s">
        <v>59</v>
      </c>
      <c r="AD859" s="6"/>
      <c r="AE859" s="6"/>
      <c r="AF859" s="6"/>
      <c r="AG859" s="331"/>
      <c r="AH859" s="433"/>
    </row>
    <row r="860" ht="15.75" customHeight="1">
      <c r="A860" s="325">
        <v>1135.0</v>
      </c>
      <c r="B860" s="317" t="s">
        <v>1414</v>
      </c>
      <c r="C860" s="430" t="s">
        <v>1221</v>
      </c>
      <c r="D860" s="430"/>
      <c r="E860" s="430"/>
      <c r="F860" s="353">
        <v>45755.0</v>
      </c>
      <c r="G860" s="442" t="s">
        <v>56</v>
      </c>
      <c r="H860" s="485" t="s">
        <v>57</v>
      </c>
      <c r="I860" s="440" t="s">
        <v>57</v>
      </c>
      <c r="J860" s="440"/>
      <c r="K860" s="497" t="s">
        <v>58</v>
      </c>
      <c r="L860" s="462" t="s">
        <v>58</v>
      </c>
      <c r="M860" s="315">
        <v>1.0</v>
      </c>
      <c r="N860" s="353"/>
      <c r="O860" s="353"/>
      <c r="P860" s="353"/>
      <c r="Q860" s="353"/>
      <c r="R860" s="353"/>
      <c r="S860" s="445" t="s">
        <v>56</v>
      </c>
      <c r="T860" s="430" t="s">
        <v>56</v>
      </c>
      <c r="U860" s="496" t="s">
        <v>2778</v>
      </c>
      <c r="V860" s="315">
        <v>1.0</v>
      </c>
      <c r="W860" s="471" t="s">
        <v>86</v>
      </c>
      <c r="X860" s="315">
        <v>0.0</v>
      </c>
      <c r="Y860" s="6" t="s">
        <v>641</v>
      </c>
      <c r="Z860" s="449" t="s">
        <v>2093</v>
      </c>
      <c r="AA860" s="228">
        <v>45728.0</v>
      </c>
      <c r="AB860" s="228">
        <v>45728.0</v>
      </c>
      <c r="AC860" s="229" t="s">
        <v>59</v>
      </c>
      <c r="AD860" s="6"/>
      <c r="AE860" s="6"/>
      <c r="AF860" s="6"/>
      <c r="AG860" s="331"/>
      <c r="AH860" s="433"/>
      <c r="AI860" s="320"/>
    </row>
    <row r="861" ht="15.75" customHeight="1">
      <c r="A861" s="325">
        <v>1136.0</v>
      </c>
      <c r="B861" s="317" t="s">
        <v>941</v>
      </c>
      <c r="C861" s="511" t="s">
        <v>872</v>
      </c>
      <c r="D861" s="511"/>
      <c r="E861" s="511"/>
      <c r="F861" s="443">
        <v>45772.0</v>
      </c>
      <c r="G861" s="442" t="s">
        <v>57</v>
      </c>
      <c r="H861" s="471" t="s">
        <v>57</v>
      </c>
      <c r="I861" s="471" t="s">
        <v>57</v>
      </c>
      <c r="J861" s="471"/>
      <c r="K861" s="497" t="s">
        <v>58</v>
      </c>
      <c r="L861" s="462" t="s">
        <v>66</v>
      </c>
      <c r="M861" s="315">
        <v>8.0</v>
      </c>
      <c r="N861" s="353"/>
      <c r="O861" s="353"/>
      <c r="P861" s="353"/>
      <c r="Q861" s="353"/>
      <c r="R861" s="353"/>
      <c r="S861" s="471" t="s">
        <v>86</v>
      </c>
      <c r="T861" s="430" t="s">
        <v>57</v>
      </c>
      <c r="U861" s="496" t="s">
        <v>2767</v>
      </c>
      <c r="V861" s="315">
        <v>9.0</v>
      </c>
      <c r="W861" s="471" t="s">
        <v>66</v>
      </c>
      <c r="X861" s="315">
        <v>0.0</v>
      </c>
      <c r="Y861" s="6" t="s">
        <v>54</v>
      </c>
      <c r="Z861" s="441" t="s">
        <v>1260</v>
      </c>
      <c r="AA861" s="228">
        <v>45728.0</v>
      </c>
      <c r="AB861" s="228">
        <v>45728.0</v>
      </c>
      <c r="AC861" s="229" t="s">
        <v>59</v>
      </c>
      <c r="AD861" s="6"/>
      <c r="AE861" s="6"/>
      <c r="AF861" s="6"/>
      <c r="AG861" s="331"/>
      <c r="AH861" s="433"/>
      <c r="AI861" s="320"/>
    </row>
    <row r="862" ht="15.75" customHeight="1">
      <c r="A862" s="325">
        <v>1137.0</v>
      </c>
      <c r="B862" s="317" t="s">
        <v>1416</v>
      </c>
      <c r="C862" s="430" t="s">
        <v>1221</v>
      </c>
      <c r="D862" s="430"/>
      <c r="E862" s="430"/>
      <c r="F862" s="353">
        <v>45764.0</v>
      </c>
      <c r="G862" s="442" t="s">
        <v>56</v>
      </c>
      <c r="H862" s="471" t="s">
        <v>57</v>
      </c>
      <c r="I862" s="471" t="s">
        <v>57</v>
      </c>
      <c r="J862" s="471"/>
      <c r="K862" s="497" t="s">
        <v>58</v>
      </c>
      <c r="L862" s="462" t="s">
        <v>58</v>
      </c>
      <c r="M862" s="315">
        <v>9.0</v>
      </c>
      <c r="N862" s="353"/>
      <c r="O862" s="353"/>
      <c r="P862" s="353"/>
      <c r="Q862" s="353"/>
      <c r="R862" s="353"/>
      <c r="S862" s="471" t="s">
        <v>56</v>
      </c>
      <c r="T862" s="430" t="s">
        <v>56</v>
      </c>
      <c r="U862" s="496" t="s">
        <v>2777</v>
      </c>
      <c r="V862" s="315">
        <v>11.0</v>
      </c>
      <c r="W862" s="442" t="s">
        <v>56</v>
      </c>
      <c r="X862" s="315">
        <v>3.0</v>
      </c>
      <c r="Y862" s="6" t="s">
        <v>641</v>
      </c>
      <c r="Z862" s="449" t="s">
        <v>2094</v>
      </c>
      <c r="AA862" s="228">
        <v>45729.0</v>
      </c>
      <c r="AB862" s="228">
        <v>45768.0</v>
      </c>
      <c r="AC862" s="229" t="s">
        <v>32</v>
      </c>
      <c r="AD862" s="6"/>
      <c r="AE862" s="6"/>
      <c r="AF862" s="6"/>
      <c r="AG862" s="331"/>
      <c r="AH862" s="433"/>
      <c r="AI862" s="320"/>
    </row>
    <row r="863" ht="15.75" customHeight="1">
      <c r="A863" s="325">
        <v>1138.0</v>
      </c>
      <c r="B863" s="317" t="s">
        <v>1419</v>
      </c>
      <c r="C863" s="430" t="s">
        <v>1221</v>
      </c>
      <c r="D863" s="430"/>
      <c r="E863" s="430"/>
      <c r="F863" s="353">
        <v>45762.0</v>
      </c>
      <c r="G863" s="442" t="s">
        <v>56</v>
      </c>
      <c r="H863" s="485" t="s">
        <v>57</v>
      </c>
      <c r="I863" s="440" t="s">
        <v>57</v>
      </c>
      <c r="J863" s="440"/>
      <c r="K863" s="498" t="s">
        <v>1421</v>
      </c>
      <c r="L863" s="462" t="s">
        <v>58</v>
      </c>
      <c r="M863" s="315">
        <v>22.0</v>
      </c>
      <c r="N863" s="353"/>
      <c r="O863" s="353"/>
      <c r="P863" s="353"/>
      <c r="Q863" s="353"/>
      <c r="R863" s="353"/>
      <c r="S863" s="471" t="s">
        <v>56</v>
      </c>
      <c r="T863" s="430" t="s">
        <v>56</v>
      </c>
      <c r="U863" s="496" t="s">
        <v>2769</v>
      </c>
      <c r="V863" s="315">
        <v>37.0</v>
      </c>
      <c r="W863" s="446" t="s">
        <v>56</v>
      </c>
      <c r="X863" s="315">
        <v>15.0</v>
      </c>
      <c r="Y863" s="6" t="s">
        <v>641</v>
      </c>
      <c r="Z863" s="449" t="s">
        <v>2095</v>
      </c>
      <c r="AA863" s="228">
        <v>45732.0</v>
      </c>
      <c r="AB863" s="228">
        <v>45771.0</v>
      </c>
      <c r="AC863" s="229" t="s">
        <v>32</v>
      </c>
      <c r="AD863" s="6"/>
      <c r="AE863" s="6"/>
      <c r="AF863" s="6"/>
      <c r="AG863" s="331"/>
      <c r="AH863" s="433"/>
      <c r="AI863" s="320"/>
    </row>
    <row r="864" ht="15.75" customHeight="1">
      <c r="A864" s="311">
        <v>1139.0</v>
      </c>
      <c r="B864" s="317" t="s">
        <v>1422</v>
      </c>
      <c r="C864" s="512" t="s">
        <v>3008</v>
      </c>
      <c r="D864" s="512"/>
      <c r="E864" s="512"/>
      <c r="F864" s="316">
        <v>45740.0</v>
      </c>
      <c r="G864" s="430" t="s">
        <v>56</v>
      </c>
      <c r="H864" s="513" t="s">
        <v>86</v>
      </c>
      <c r="I864" s="513" t="s">
        <v>86</v>
      </c>
      <c r="J864" s="513"/>
      <c r="K864" s="513" t="s">
        <v>66</v>
      </c>
      <c r="L864" s="513" t="s">
        <v>66</v>
      </c>
      <c r="M864" s="315">
        <v>0.0</v>
      </c>
      <c r="N864" s="316"/>
      <c r="O864" s="316"/>
      <c r="P864" s="316"/>
      <c r="Q864" s="316"/>
      <c r="R864" s="316"/>
      <c r="S864" s="471" t="s">
        <v>56</v>
      </c>
      <c r="T864" s="430" t="s">
        <v>56</v>
      </c>
      <c r="U864" s="496">
        <v>0.0</v>
      </c>
      <c r="V864" s="315">
        <v>0.0</v>
      </c>
      <c r="W864" s="430" t="s">
        <v>56</v>
      </c>
      <c r="X864" s="315">
        <v>0.0</v>
      </c>
      <c r="Y864" s="6" t="s">
        <v>641</v>
      </c>
      <c r="Z864" s="449" t="s">
        <v>675</v>
      </c>
      <c r="AA864" s="228">
        <v>45733.0</v>
      </c>
      <c r="AB864" s="228">
        <v>45733.0</v>
      </c>
      <c r="AC864" s="229" t="s">
        <v>79</v>
      </c>
      <c r="AD864" s="6"/>
      <c r="AE864" s="6"/>
      <c r="AF864" s="6"/>
      <c r="AG864" s="331"/>
      <c r="AH864" s="433"/>
    </row>
    <row r="865" ht="15.75" customHeight="1">
      <c r="A865" s="311">
        <v>1140.0</v>
      </c>
      <c r="B865" s="317" t="s">
        <v>890</v>
      </c>
      <c r="C865" s="514" t="s">
        <v>2975</v>
      </c>
      <c r="D865" s="515"/>
      <c r="E865" s="515"/>
      <c r="F865" s="443">
        <v>45772.0</v>
      </c>
      <c r="G865" s="442" t="s">
        <v>57</v>
      </c>
      <c r="H865" s="471" t="s">
        <v>57</v>
      </c>
      <c r="I865" s="471" t="s">
        <v>57</v>
      </c>
      <c r="J865" s="471"/>
      <c r="K865" s="497" t="s">
        <v>58</v>
      </c>
      <c r="L865" s="462" t="s">
        <v>58</v>
      </c>
      <c r="M865" s="315">
        <v>2.0</v>
      </c>
      <c r="N865" s="353"/>
      <c r="O865" s="353"/>
      <c r="P865" s="353"/>
      <c r="Q865" s="353"/>
      <c r="R865" s="353"/>
      <c r="S865" s="445" t="s">
        <v>57</v>
      </c>
      <c r="T865" s="430" t="s">
        <v>57</v>
      </c>
      <c r="U865" s="496" t="s">
        <v>2778</v>
      </c>
      <c r="V865" s="315">
        <v>4.0</v>
      </c>
      <c r="W865" s="445" t="s">
        <v>57</v>
      </c>
      <c r="X865" s="315">
        <v>2.0</v>
      </c>
      <c r="Y865" s="6" t="s">
        <v>54</v>
      </c>
      <c r="Z865" s="441" t="s">
        <v>1181</v>
      </c>
      <c r="AA865" s="228">
        <v>45734.0</v>
      </c>
      <c r="AB865" s="228">
        <v>45757.0</v>
      </c>
      <c r="AC865" s="229" t="s">
        <v>32</v>
      </c>
      <c r="AD865" s="6"/>
      <c r="AE865" s="6"/>
      <c r="AF865" s="6"/>
      <c r="AG865" s="331"/>
      <c r="AH865" s="433"/>
    </row>
    <row r="866" ht="15.75" customHeight="1">
      <c r="A866" s="311">
        <v>1141.0</v>
      </c>
      <c r="B866" s="317" t="s">
        <v>587</v>
      </c>
      <c r="C866" s="430" t="s">
        <v>1221</v>
      </c>
      <c r="D866" s="430"/>
      <c r="E866" s="430"/>
      <c r="F866" s="316">
        <v>45736.0</v>
      </c>
      <c r="G866" s="471" t="s">
        <v>66</v>
      </c>
      <c r="H866" s="471" t="s">
        <v>86</v>
      </c>
      <c r="I866" s="471" t="s">
        <v>86</v>
      </c>
      <c r="J866" s="471"/>
      <c r="K866" s="513" t="s">
        <v>66</v>
      </c>
      <c r="L866" s="513" t="s">
        <v>66</v>
      </c>
      <c r="M866" s="315">
        <v>0.0</v>
      </c>
      <c r="N866" s="316"/>
      <c r="O866" s="316"/>
      <c r="P866" s="316"/>
      <c r="Q866" s="316"/>
      <c r="R866" s="316"/>
      <c r="S866" s="471" t="s">
        <v>86</v>
      </c>
      <c r="T866" s="471" t="s">
        <v>86</v>
      </c>
      <c r="U866" s="496">
        <v>0.0</v>
      </c>
      <c r="V866" s="315">
        <v>0.0</v>
      </c>
      <c r="W866" s="442" t="s">
        <v>56</v>
      </c>
      <c r="X866" s="315">
        <v>1.0</v>
      </c>
      <c r="Y866" s="6" t="s">
        <v>641</v>
      </c>
      <c r="Z866" s="449" t="s">
        <v>925</v>
      </c>
      <c r="AA866" s="228">
        <v>45734.0</v>
      </c>
      <c r="AB866" s="228">
        <v>45734.0</v>
      </c>
      <c r="AC866" s="229" t="s">
        <v>79</v>
      </c>
      <c r="AD866" s="6"/>
      <c r="AE866" s="6"/>
      <c r="AF866" s="6"/>
      <c r="AG866" s="331"/>
      <c r="AH866" s="433"/>
    </row>
    <row r="867" ht="15.75" customHeight="1">
      <c r="A867" s="325">
        <v>1142.0</v>
      </c>
      <c r="B867" s="317" t="s">
        <v>1424</v>
      </c>
      <c r="C867" s="514" t="s">
        <v>2975</v>
      </c>
      <c r="D867" s="515"/>
      <c r="E867" s="515"/>
      <c r="F867" s="516">
        <v>45765.0</v>
      </c>
      <c r="G867" s="442" t="s">
        <v>56</v>
      </c>
      <c r="H867" s="471" t="s">
        <v>57</v>
      </c>
      <c r="I867" s="471" t="s">
        <v>57</v>
      </c>
      <c r="J867" s="471"/>
      <c r="K867" s="445" t="s">
        <v>3003</v>
      </c>
      <c r="L867" s="462" t="s">
        <v>58</v>
      </c>
      <c r="M867" s="315">
        <v>5.0</v>
      </c>
      <c r="N867" s="353"/>
      <c r="O867" s="353"/>
      <c r="P867" s="353"/>
      <c r="Q867" s="353"/>
      <c r="R867" s="353"/>
      <c r="S867" s="445" t="s">
        <v>56</v>
      </c>
      <c r="T867" s="430" t="s">
        <v>56</v>
      </c>
      <c r="U867" s="496" t="s">
        <v>2767</v>
      </c>
      <c r="V867" s="315">
        <v>5.0</v>
      </c>
      <c r="W867" s="430" t="s">
        <v>86</v>
      </c>
      <c r="X867" s="315">
        <v>0.0</v>
      </c>
      <c r="Y867" s="6" t="s">
        <v>641</v>
      </c>
      <c r="Z867" s="449" t="s">
        <v>2096</v>
      </c>
      <c r="AA867" s="228">
        <v>45735.0</v>
      </c>
      <c r="AB867" s="228">
        <v>45756.0</v>
      </c>
      <c r="AC867" s="229" t="s">
        <v>59</v>
      </c>
      <c r="AD867" s="6"/>
      <c r="AE867" s="6"/>
      <c r="AF867" s="6"/>
      <c r="AG867" s="331"/>
      <c r="AH867" s="433"/>
      <c r="AJ867" s="347"/>
      <c r="AK867" s="347"/>
      <c r="AL867" s="347"/>
      <c r="AM867" s="347"/>
      <c r="AN867" s="347"/>
      <c r="AO867" s="347"/>
      <c r="AP867" s="347"/>
      <c r="AQ867" s="347"/>
      <c r="AR867" s="347"/>
    </row>
    <row r="868" ht="15.75" customHeight="1">
      <c r="A868" s="331">
        <v>1143.0</v>
      </c>
      <c r="B868" s="317" t="s">
        <v>1426</v>
      </c>
      <c r="C868" s="514" t="s">
        <v>2975</v>
      </c>
      <c r="D868" s="515"/>
      <c r="E868" s="515"/>
      <c r="F868" s="353">
        <v>45758.0</v>
      </c>
      <c r="G868" s="442" t="s">
        <v>56</v>
      </c>
      <c r="H868" s="471" t="s">
        <v>57</v>
      </c>
      <c r="I868" s="430" t="s">
        <v>57</v>
      </c>
      <c r="J868" s="430"/>
      <c r="K868" s="411" t="s">
        <v>58</v>
      </c>
      <c r="L868" s="462" t="s">
        <v>58</v>
      </c>
      <c r="M868" s="315">
        <v>5.0</v>
      </c>
      <c r="N868" s="353"/>
      <c r="O868" s="353"/>
      <c r="P868" s="353"/>
      <c r="Q868" s="353"/>
      <c r="R868" s="353"/>
      <c r="S868" s="471" t="s">
        <v>78</v>
      </c>
      <c r="T868" s="430" t="s">
        <v>78</v>
      </c>
      <c r="U868" s="496">
        <v>0.0</v>
      </c>
      <c r="V868" s="315">
        <v>0.0</v>
      </c>
      <c r="W868" s="430" t="s">
        <v>86</v>
      </c>
      <c r="X868" s="315">
        <v>0.0</v>
      </c>
      <c r="Y868" s="6" t="s">
        <v>641</v>
      </c>
      <c r="Z868" s="449" t="s">
        <v>2097</v>
      </c>
      <c r="AA868" s="228">
        <v>45748.0</v>
      </c>
      <c r="AB868" s="228">
        <v>45757.0</v>
      </c>
      <c r="AC868" s="229" t="s">
        <v>59</v>
      </c>
      <c r="AD868" s="6"/>
      <c r="AE868" s="6"/>
      <c r="AF868" s="6"/>
      <c r="AG868" s="331"/>
      <c r="AH868" s="433"/>
      <c r="AI868" s="320"/>
    </row>
    <row r="869" ht="15.75" customHeight="1">
      <c r="A869" s="331">
        <v>1144.0</v>
      </c>
      <c r="B869" s="317" t="s">
        <v>1427</v>
      </c>
      <c r="C869" s="514" t="s">
        <v>2975</v>
      </c>
      <c r="D869" s="515"/>
      <c r="E869" s="515"/>
      <c r="F869" s="353">
        <v>45765.0</v>
      </c>
      <c r="G869" s="430" t="s">
        <v>86</v>
      </c>
      <c r="H869" s="471" t="s">
        <v>86</v>
      </c>
      <c r="I869" s="471" t="s">
        <v>86</v>
      </c>
      <c r="J869" s="471"/>
      <c r="K869" s="471" t="s">
        <v>78</v>
      </c>
      <c r="L869" s="517" t="s">
        <v>78</v>
      </c>
      <c r="M869" s="315">
        <v>0.0</v>
      </c>
      <c r="N869" s="353"/>
      <c r="O869" s="353"/>
      <c r="P869" s="353"/>
      <c r="Q869" s="353"/>
      <c r="R869" s="353"/>
      <c r="S869" s="445" t="s">
        <v>56</v>
      </c>
      <c r="T869" s="430" t="s">
        <v>56</v>
      </c>
      <c r="U869" s="496" t="s">
        <v>2767</v>
      </c>
      <c r="V869" s="315">
        <v>2.0</v>
      </c>
      <c r="W869" s="442" t="s">
        <v>56</v>
      </c>
      <c r="X869" s="315">
        <v>2.0</v>
      </c>
      <c r="Y869" s="6" t="s">
        <v>641</v>
      </c>
      <c r="Z869" s="449" t="s">
        <v>675</v>
      </c>
      <c r="AA869" s="228">
        <v>45748.0</v>
      </c>
      <c r="AB869" s="228">
        <v>45764.0</v>
      </c>
      <c r="AC869" s="229" t="s">
        <v>59</v>
      </c>
      <c r="AD869" s="6"/>
      <c r="AE869" s="6"/>
      <c r="AF869" s="6"/>
      <c r="AG869" s="331"/>
      <c r="AH869" s="433"/>
    </row>
    <row r="870" ht="15.75" customHeight="1">
      <c r="A870" s="331">
        <v>1145.0</v>
      </c>
      <c r="B870" s="317" t="s">
        <v>1395</v>
      </c>
      <c r="C870" s="514" t="s">
        <v>2975</v>
      </c>
      <c r="D870" s="515"/>
      <c r="E870" s="515"/>
      <c r="F870" s="353">
        <v>45757.0</v>
      </c>
      <c r="G870" s="442" t="s">
        <v>56</v>
      </c>
      <c r="H870" s="485" t="s">
        <v>57</v>
      </c>
      <c r="I870" s="430" t="s">
        <v>57</v>
      </c>
      <c r="J870" s="430"/>
      <c r="K870" s="497" t="s">
        <v>58</v>
      </c>
      <c r="L870" s="462" t="s">
        <v>58</v>
      </c>
      <c r="M870" s="315">
        <v>7.0</v>
      </c>
      <c r="N870" s="353"/>
      <c r="O870" s="353"/>
      <c r="P870" s="353"/>
      <c r="Q870" s="353"/>
      <c r="R870" s="353"/>
      <c r="S870" s="445" t="s">
        <v>56</v>
      </c>
      <c r="T870" s="430" t="s">
        <v>56</v>
      </c>
      <c r="U870" s="496" t="s">
        <v>3009</v>
      </c>
      <c r="V870" s="315">
        <v>9.0</v>
      </c>
      <c r="W870" s="442" t="s">
        <v>2980</v>
      </c>
      <c r="X870" s="315">
        <v>3.0</v>
      </c>
      <c r="Y870" s="6" t="s">
        <v>641</v>
      </c>
      <c r="Z870" s="449" t="s">
        <v>675</v>
      </c>
      <c r="AA870" s="228">
        <v>45748.0</v>
      </c>
      <c r="AB870" s="228">
        <v>45756.0</v>
      </c>
      <c r="AC870" s="229" t="s">
        <v>59</v>
      </c>
      <c r="AD870" s="6"/>
      <c r="AE870" s="6"/>
      <c r="AF870" s="6"/>
      <c r="AG870" s="331"/>
      <c r="AH870" s="433"/>
    </row>
    <row r="871" ht="15.75" customHeight="1">
      <c r="A871" s="325">
        <v>1146.0</v>
      </c>
      <c r="B871" s="317" t="s">
        <v>1431</v>
      </c>
      <c r="C871" s="514" t="s">
        <v>2975</v>
      </c>
      <c r="D871" s="515"/>
      <c r="E871" s="515"/>
      <c r="F871" s="516">
        <v>45765.0</v>
      </c>
      <c r="G871" s="442" t="s">
        <v>56</v>
      </c>
      <c r="H871" s="471" t="s">
        <v>57</v>
      </c>
      <c r="I871" s="471" t="s">
        <v>57</v>
      </c>
      <c r="J871" s="471"/>
      <c r="K871" s="497" t="s">
        <v>1432</v>
      </c>
      <c r="L871" s="462" t="s">
        <v>58</v>
      </c>
      <c r="M871" s="315">
        <v>2.0</v>
      </c>
      <c r="N871" s="353"/>
      <c r="O871" s="353"/>
      <c r="P871" s="353"/>
      <c r="Q871" s="353"/>
      <c r="R871" s="353"/>
      <c r="S871" s="471" t="s">
        <v>56</v>
      </c>
      <c r="T871" s="430" t="s">
        <v>56</v>
      </c>
      <c r="U871" s="496" t="s">
        <v>2767</v>
      </c>
      <c r="V871" s="315">
        <v>2.0</v>
      </c>
      <c r="W871" s="430" t="s">
        <v>86</v>
      </c>
      <c r="X871" s="315">
        <v>0.0</v>
      </c>
      <c r="Y871" s="6" t="s">
        <v>641</v>
      </c>
      <c r="Z871" s="449" t="s">
        <v>675</v>
      </c>
      <c r="AA871" s="228">
        <v>45748.0</v>
      </c>
      <c r="AB871" s="228">
        <v>45764.0</v>
      </c>
      <c r="AC871" s="229" t="s">
        <v>59</v>
      </c>
      <c r="AD871" s="6"/>
      <c r="AE871" s="6"/>
      <c r="AF871" s="6"/>
      <c r="AG871" s="331"/>
      <c r="AH871" s="433"/>
      <c r="AI871" s="320"/>
    </row>
    <row r="872" ht="15.75" customHeight="1">
      <c r="A872" s="311">
        <v>1147.0</v>
      </c>
      <c r="B872" s="317" t="s">
        <v>1433</v>
      </c>
      <c r="C872" s="514" t="s">
        <v>2975</v>
      </c>
      <c r="D872" s="515"/>
      <c r="E872" s="515"/>
      <c r="F872" s="353">
        <v>45769.0</v>
      </c>
      <c r="G872" s="430" t="s">
        <v>86</v>
      </c>
      <c r="H872" s="471" t="s">
        <v>86</v>
      </c>
      <c r="I872" s="471" t="s">
        <v>86</v>
      </c>
      <c r="J872" s="471"/>
      <c r="K872" s="471" t="s">
        <v>78</v>
      </c>
      <c r="L872" s="517" t="s">
        <v>78</v>
      </c>
      <c r="M872" s="315">
        <v>0.0</v>
      </c>
      <c r="N872" s="353"/>
      <c r="O872" s="353"/>
      <c r="P872" s="353"/>
      <c r="Q872" s="353"/>
      <c r="R872" s="353"/>
      <c r="S872" s="445" t="s">
        <v>56</v>
      </c>
      <c r="T872" s="430" t="s">
        <v>56</v>
      </c>
      <c r="U872" s="496" t="s">
        <v>2777</v>
      </c>
      <c r="V872" s="315">
        <v>2.0</v>
      </c>
      <c r="W872" s="442" t="s">
        <v>56</v>
      </c>
      <c r="X872" s="315">
        <v>1.0</v>
      </c>
      <c r="Y872" s="6" t="s">
        <v>641</v>
      </c>
      <c r="Z872" s="449" t="s">
        <v>675</v>
      </c>
      <c r="AA872" s="228">
        <v>45748.0</v>
      </c>
      <c r="AB872" s="228">
        <v>45765.0</v>
      </c>
      <c r="AC872" s="229" t="s">
        <v>59</v>
      </c>
      <c r="AD872" s="6"/>
      <c r="AE872" s="6"/>
      <c r="AF872" s="6"/>
      <c r="AG872" s="331"/>
      <c r="AH872" s="433"/>
    </row>
    <row r="873" ht="15.75" customHeight="1">
      <c r="A873" s="325">
        <v>1148.0</v>
      </c>
      <c r="B873" s="317" t="s">
        <v>1435</v>
      </c>
      <c r="C873" s="514" t="s">
        <v>2975</v>
      </c>
      <c r="D873" s="515"/>
      <c r="E873" s="515"/>
      <c r="F873" s="224">
        <v>45777.0</v>
      </c>
      <c r="G873" s="442" t="s">
        <v>57</v>
      </c>
      <c r="H873" s="471" t="s">
        <v>57</v>
      </c>
      <c r="I873" s="471" t="s">
        <v>57</v>
      </c>
      <c r="J873" s="471"/>
      <c r="K873" s="497" t="s">
        <v>58</v>
      </c>
      <c r="L873" s="462" t="s">
        <v>58</v>
      </c>
      <c r="M873" s="315">
        <v>4.0</v>
      </c>
      <c r="N873" s="353"/>
      <c r="O873" s="353"/>
      <c r="P873" s="353"/>
      <c r="Q873" s="353"/>
      <c r="R873" s="353"/>
      <c r="S873" s="445" t="s">
        <v>57</v>
      </c>
      <c r="T873" s="430" t="s">
        <v>57</v>
      </c>
      <c r="U873" s="496" t="s">
        <v>2767</v>
      </c>
      <c r="V873" s="315">
        <v>2.0</v>
      </c>
      <c r="W873" s="442" t="s">
        <v>56</v>
      </c>
      <c r="X873" s="315">
        <v>4.0</v>
      </c>
      <c r="Y873" s="6" t="s">
        <v>54</v>
      </c>
      <c r="Z873" s="449" t="s">
        <v>675</v>
      </c>
      <c r="AA873" s="228">
        <v>45749.0</v>
      </c>
      <c r="AB873" s="228">
        <v>45793.0</v>
      </c>
      <c r="AC873" s="229" t="s">
        <v>32</v>
      </c>
      <c r="AD873" s="6"/>
      <c r="AE873" s="6"/>
      <c r="AF873" s="6"/>
      <c r="AG873" s="331"/>
      <c r="AH873" s="433"/>
      <c r="AI873" s="320"/>
    </row>
    <row r="874" ht="15.75" customHeight="1">
      <c r="A874" s="325">
        <v>1149.0</v>
      </c>
      <c r="B874" s="317" t="s">
        <v>1436</v>
      </c>
      <c r="C874" s="514" t="s">
        <v>2975</v>
      </c>
      <c r="D874" s="515"/>
      <c r="E874" s="515"/>
      <c r="F874" s="353">
        <v>45771.0</v>
      </c>
      <c r="G874" s="442" t="s">
        <v>57</v>
      </c>
      <c r="H874" s="471" t="s">
        <v>57</v>
      </c>
      <c r="I874" s="471" t="s">
        <v>57</v>
      </c>
      <c r="J874" s="471"/>
      <c r="K874" s="497" t="s">
        <v>58</v>
      </c>
      <c r="L874" s="462" t="s">
        <v>58</v>
      </c>
      <c r="M874" s="315">
        <v>8.0</v>
      </c>
      <c r="N874" s="353"/>
      <c r="O874" s="353"/>
      <c r="P874" s="353"/>
      <c r="Q874" s="353"/>
      <c r="R874" s="353"/>
      <c r="S874" s="445" t="s">
        <v>57</v>
      </c>
      <c r="T874" s="430" t="s">
        <v>57</v>
      </c>
      <c r="U874" s="496" t="s">
        <v>2777</v>
      </c>
      <c r="V874" s="315">
        <v>9.0</v>
      </c>
      <c r="W874" s="442" t="s">
        <v>56</v>
      </c>
      <c r="X874" s="315">
        <v>2.0</v>
      </c>
      <c r="Y874" s="6" t="s">
        <v>54</v>
      </c>
      <c r="Z874" s="449" t="s">
        <v>675</v>
      </c>
      <c r="AA874" s="228">
        <v>45749.0</v>
      </c>
      <c r="AB874" s="228">
        <v>45770.0</v>
      </c>
      <c r="AC874" s="229" t="s">
        <v>79</v>
      </c>
      <c r="AD874" s="6"/>
      <c r="AE874" s="6"/>
      <c r="AF874" s="6"/>
      <c r="AG874" s="331"/>
      <c r="AH874" s="433"/>
      <c r="AI874" s="320"/>
    </row>
    <row r="875" ht="15.75" customHeight="1">
      <c r="A875" s="357">
        <v>1150.0</v>
      </c>
      <c r="B875" s="317" t="s">
        <v>1440</v>
      </c>
      <c r="C875" s="514" t="s">
        <v>2975</v>
      </c>
      <c r="D875" s="515"/>
      <c r="E875" s="515"/>
      <c r="F875" s="353">
        <v>45790.0</v>
      </c>
      <c r="G875" s="430" t="s">
        <v>57</v>
      </c>
      <c r="H875" s="471" t="s">
        <v>57</v>
      </c>
      <c r="I875" s="471" t="s">
        <v>57</v>
      </c>
      <c r="J875" s="471"/>
      <c r="K875" s="497" t="s">
        <v>58</v>
      </c>
      <c r="L875" s="446" t="s">
        <v>58</v>
      </c>
      <c r="M875" s="315">
        <v>8.0</v>
      </c>
      <c r="N875" s="353"/>
      <c r="O875" s="353"/>
      <c r="P875" s="353"/>
      <c r="Q875" s="353"/>
      <c r="R875" s="353"/>
      <c r="S875" s="445" t="s">
        <v>57</v>
      </c>
      <c r="T875" s="430" t="s">
        <v>56</v>
      </c>
      <c r="U875" s="496" t="s">
        <v>2777</v>
      </c>
      <c r="V875" s="315">
        <v>10.0</v>
      </c>
      <c r="W875" s="430" t="s">
        <v>57</v>
      </c>
      <c r="X875" s="315">
        <v>2.0</v>
      </c>
      <c r="Y875" s="6" t="s">
        <v>54</v>
      </c>
      <c r="Z875" s="449" t="s">
        <v>675</v>
      </c>
      <c r="AA875" s="228">
        <v>45749.0</v>
      </c>
      <c r="AB875" s="228">
        <v>45784.0</v>
      </c>
      <c r="AC875" s="229" t="s">
        <v>32</v>
      </c>
      <c r="AD875" s="6"/>
      <c r="AE875" s="6"/>
      <c r="AF875" s="6"/>
      <c r="AG875" s="331"/>
      <c r="AH875" s="433"/>
    </row>
    <row r="876" ht="15.75" customHeight="1">
      <c r="A876" s="325">
        <v>1151.0</v>
      </c>
      <c r="B876" s="317" t="s">
        <v>1443</v>
      </c>
      <c r="C876" s="514" t="s">
        <v>2975</v>
      </c>
      <c r="D876" s="515"/>
      <c r="E876" s="515"/>
      <c r="F876" s="443">
        <v>45785.0</v>
      </c>
      <c r="G876" s="442" t="s">
        <v>57</v>
      </c>
      <c r="H876" s="471" t="s">
        <v>57</v>
      </c>
      <c r="I876" s="471" t="s">
        <v>57</v>
      </c>
      <c r="J876" s="471"/>
      <c r="K876" s="497" t="s">
        <v>58</v>
      </c>
      <c r="L876" s="446" t="s">
        <v>58</v>
      </c>
      <c r="M876" s="315">
        <v>14.0</v>
      </c>
      <c r="N876" s="353"/>
      <c r="O876" s="353"/>
      <c r="P876" s="353"/>
      <c r="Q876" s="353"/>
      <c r="R876" s="353"/>
      <c r="S876" s="518" t="s">
        <v>57</v>
      </c>
      <c r="T876" s="430" t="s">
        <v>57</v>
      </c>
      <c r="U876" s="496" t="s">
        <v>2777</v>
      </c>
      <c r="V876" s="519">
        <v>19.0</v>
      </c>
      <c r="W876" s="442" t="s">
        <v>57</v>
      </c>
      <c r="X876" s="315">
        <v>6.0</v>
      </c>
      <c r="Y876" s="6" t="s">
        <v>54</v>
      </c>
      <c r="Z876" s="441" t="s">
        <v>2534</v>
      </c>
      <c r="AA876" s="228">
        <v>45749.0</v>
      </c>
      <c r="AB876" s="228">
        <v>45784.0</v>
      </c>
      <c r="AC876" s="229" t="s">
        <v>32</v>
      </c>
      <c r="AD876" s="6"/>
      <c r="AE876" s="6"/>
      <c r="AF876" s="6"/>
      <c r="AG876" s="331"/>
      <c r="AH876" s="433"/>
    </row>
    <row r="877" ht="15.75" customHeight="1">
      <c r="A877" s="357">
        <v>1152.0</v>
      </c>
      <c r="B877" s="317" t="s">
        <v>1445</v>
      </c>
      <c r="C877" s="514" t="s">
        <v>2975</v>
      </c>
      <c r="D877" s="515"/>
      <c r="E877" s="515"/>
      <c r="F877" s="443">
        <v>45807.0</v>
      </c>
      <c r="G877" s="430" t="s">
        <v>57</v>
      </c>
      <c r="H877" s="471" t="s">
        <v>57</v>
      </c>
      <c r="I877" s="471" t="s">
        <v>57</v>
      </c>
      <c r="J877" s="471"/>
      <c r="K877" s="497" t="s">
        <v>58</v>
      </c>
      <c r="L877" s="446" t="s">
        <v>58</v>
      </c>
      <c r="M877" s="315">
        <v>13.0</v>
      </c>
      <c r="N877" s="353"/>
      <c r="O877" s="353"/>
      <c r="P877" s="353"/>
      <c r="Q877" s="353"/>
      <c r="R877" s="353"/>
      <c r="S877" s="471" t="s">
        <v>57</v>
      </c>
      <c r="T877" s="430" t="s">
        <v>57</v>
      </c>
      <c r="U877" s="496" t="s">
        <v>2777</v>
      </c>
      <c r="V877" s="315">
        <v>16.0</v>
      </c>
      <c r="W877" s="446" t="s">
        <v>57</v>
      </c>
      <c r="X877" s="315">
        <v>4.0</v>
      </c>
      <c r="Y877" s="6" t="s">
        <v>54</v>
      </c>
      <c r="Z877" s="441" t="s">
        <v>2536</v>
      </c>
      <c r="AA877" s="228">
        <v>45749.0</v>
      </c>
      <c r="AB877" s="228">
        <v>45804.0</v>
      </c>
      <c r="AC877" s="229" t="s">
        <v>32</v>
      </c>
      <c r="AD877" s="6"/>
      <c r="AE877" s="6"/>
      <c r="AF877" s="6"/>
      <c r="AG877" s="331"/>
      <c r="AH877" s="433"/>
    </row>
    <row r="878" ht="15.75" customHeight="1">
      <c r="A878" s="357">
        <v>1153.0</v>
      </c>
      <c r="B878" s="317" t="s">
        <v>1446</v>
      </c>
      <c r="C878" s="520" t="s">
        <v>2389</v>
      </c>
      <c r="D878" s="521"/>
      <c r="E878" s="521"/>
      <c r="F878" s="522">
        <v>45801.0</v>
      </c>
      <c r="G878" s="430" t="s">
        <v>57</v>
      </c>
      <c r="H878" s="471" t="s">
        <v>57</v>
      </c>
      <c r="I878" s="471" t="s">
        <v>57</v>
      </c>
      <c r="J878" s="471"/>
      <c r="K878" s="497" t="s">
        <v>58</v>
      </c>
      <c r="L878" s="446" t="s">
        <v>58</v>
      </c>
      <c r="M878" s="315">
        <v>4.0</v>
      </c>
      <c r="N878" s="353"/>
      <c r="O878" s="353"/>
      <c r="P878" s="353"/>
      <c r="Q878" s="353"/>
      <c r="R878" s="353"/>
      <c r="S878" s="471" t="s">
        <v>57</v>
      </c>
      <c r="T878" s="430" t="s">
        <v>57</v>
      </c>
      <c r="U878" s="496" t="s">
        <v>2777</v>
      </c>
      <c r="V878" s="315">
        <v>4.0</v>
      </c>
      <c r="W878" s="430" t="s">
        <v>86</v>
      </c>
      <c r="X878" s="315">
        <v>0.0</v>
      </c>
      <c r="Y878" s="6" t="s">
        <v>54</v>
      </c>
      <c r="Z878" s="449" t="s">
        <v>675</v>
      </c>
      <c r="AA878" s="228">
        <v>45749.0</v>
      </c>
      <c r="AB878" s="228">
        <v>45784.0</v>
      </c>
      <c r="AC878" s="229" t="s">
        <v>32</v>
      </c>
      <c r="AD878" s="6"/>
      <c r="AE878" s="6"/>
      <c r="AF878" s="6"/>
      <c r="AG878" s="331"/>
      <c r="AH878" s="433"/>
      <c r="AI878" s="320"/>
    </row>
    <row r="879" ht="15.75" customHeight="1">
      <c r="A879" s="325">
        <v>1154.0</v>
      </c>
      <c r="B879" s="317" t="s">
        <v>1274</v>
      </c>
      <c r="C879" s="514" t="s">
        <v>2975</v>
      </c>
      <c r="D879" s="515"/>
      <c r="E879" s="515"/>
      <c r="F879" s="353">
        <v>45771.0</v>
      </c>
      <c r="G879" s="442" t="s">
        <v>57</v>
      </c>
      <c r="H879" s="471" t="s">
        <v>57</v>
      </c>
      <c r="I879" s="471" t="s">
        <v>57</v>
      </c>
      <c r="J879" s="471"/>
      <c r="K879" s="497" t="s">
        <v>58</v>
      </c>
      <c r="L879" s="462" t="s">
        <v>58</v>
      </c>
      <c r="M879" s="315">
        <v>7.0</v>
      </c>
      <c r="N879" s="353"/>
      <c r="O879" s="353"/>
      <c r="P879" s="353"/>
      <c r="Q879" s="353"/>
      <c r="R879" s="353"/>
      <c r="S879" s="507" t="s">
        <v>57</v>
      </c>
      <c r="T879" s="430" t="s">
        <v>57</v>
      </c>
      <c r="U879" s="496" t="s">
        <v>2778</v>
      </c>
      <c r="V879" s="315">
        <v>8.0</v>
      </c>
      <c r="W879" s="445" t="s">
        <v>57</v>
      </c>
      <c r="X879" s="315">
        <v>4.0</v>
      </c>
      <c r="Y879" s="6" t="s">
        <v>54</v>
      </c>
      <c r="Z879" s="449" t="s">
        <v>1863</v>
      </c>
      <c r="AA879" s="228">
        <v>45750.0</v>
      </c>
      <c r="AB879" s="228">
        <v>45757.0</v>
      </c>
      <c r="AC879" s="229" t="s">
        <v>32</v>
      </c>
      <c r="AD879" s="6"/>
      <c r="AE879" s="6"/>
      <c r="AF879" s="6"/>
      <c r="AG879" s="331"/>
      <c r="AH879" s="433"/>
      <c r="AI879" s="320"/>
    </row>
    <row r="880" ht="15.75" customHeight="1">
      <c r="A880" s="325">
        <v>1155.0</v>
      </c>
      <c r="B880" s="317" t="s">
        <v>1449</v>
      </c>
      <c r="C880" s="514" t="s">
        <v>2975</v>
      </c>
      <c r="D880" s="515"/>
      <c r="E880" s="515"/>
      <c r="F880" s="353">
        <v>45778.0</v>
      </c>
      <c r="G880" s="442" t="s">
        <v>57</v>
      </c>
      <c r="H880" s="471" t="s">
        <v>57</v>
      </c>
      <c r="I880" s="471" t="s">
        <v>57</v>
      </c>
      <c r="J880" s="471"/>
      <c r="K880" s="497" t="s">
        <v>3003</v>
      </c>
      <c r="L880" s="446" t="s">
        <v>58</v>
      </c>
      <c r="M880" s="315">
        <v>26.0</v>
      </c>
      <c r="N880" s="353"/>
      <c r="O880" s="353"/>
      <c r="P880" s="353"/>
      <c r="Q880" s="353"/>
      <c r="R880" s="353"/>
      <c r="S880" s="445" t="s">
        <v>57</v>
      </c>
      <c r="T880" s="430" t="s">
        <v>57</v>
      </c>
      <c r="U880" s="496" t="s">
        <v>2767</v>
      </c>
      <c r="V880" s="315">
        <v>28.0</v>
      </c>
      <c r="W880" s="442" t="s">
        <v>57</v>
      </c>
      <c r="X880" s="315">
        <v>2.0</v>
      </c>
      <c r="Y880" s="6" t="s">
        <v>54</v>
      </c>
      <c r="Z880" s="449" t="s">
        <v>675</v>
      </c>
      <c r="AA880" s="228">
        <v>45756.0</v>
      </c>
      <c r="AB880" s="228">
        <v>45791.0</v>
      </c>
      <c r="AC880" s="229" t="s">
        <v>32</v>
      </c>
      <c r="AD880" s="6"/>
      <c r="AE880" s="6"/>
      <c r="AF880" s="6"/>
      <c r="AG880" s="331"/>
      <c r="AH880" s="433"/>
      <c r="AI880" s="320"/>
    </row>
    <row r="881" ht="15.75" customHeight="1">
      <c r="A881" s="523">
        <v>1156.0</v>
      </c>
      <c r="B881" s="317" t="s">
        <v>1450</v>
      </c>
      <c r="C881" s="514" t="s">
        <v>3010</v>
      </c>
      <c r="D881" s="515"/>
      <c r="E881" s="515"/>
      <c r="F881" s="353">
        <v>45811.0</v>
      </c>
      <c r="G881" s="430" t="s">
        <v>57</v>
      </c>
      <c r="H881" s="471" t="s">
        <v>57</v>
      </c>
      <c r="I881" s="471" t="s">
        <v>57</v>
      </c>
      <c r="J881" s="471"/>
      <c r="K881" s="497" t="s">
        <v>58</v>
      </c>
      <c r="L881" s="446" t="s">
        <v>58</v>
      </c>
      <c r="M881" s="315">
        <v>16.0</v>
      </c>
      <c r="N881" s="353"/>
      <c r="O881" s="353"/>
      <c r="P881" s="353"/>
      <c r="Q881" s="353"/>
      <c r="R881" s="353"/>
      <c r="S881" s="471" t="s">
        <v>57</v>
      </c>
      <c r="T881" s="430" t="s">
        <v>57</v>
      </c>
      <c r="U881" s="496" t="s">
        <v>2769</v>
      </c>
      <c r="V881" s="315">
        <v>28.0</v>
      </c>
      <c r="W881" s="430" t="s">
        <v>57</v>
      </c>
      <c r="X881" s="315">
        <v>9.0</v>
      </c>
      <c r="Y881" s="6" t="s">
        <v>54</v>
      </c>
      <c r="Z881" s="449" t="s">
        <v>675</v>
      </c>
      <c r="AA881" s="228">
        <v>45756.0</v>
      </c>
      <c r="AB881" s="228">
        <v>45763.0</v>
      </c>
      <c r="AC881" s="229" t="s">
        <v>32</v>
      </c>
      <c r="AD881" s="6"/>
      <c r="AE881" s="6"/>
      <c r="AF881" s="6"/>
      <c r="AG881" s="331"/>
      <c r="AH881" s="433"/>
      <c r="AI881" s="320"/>
      <c r="AJ881" s="347"/>
      <c r="AK881" s="347"/>
      <c r="AL881" s="347"/>
      <c r="AM881" s="347"/>
      <c r="AN881" s="347"/>
      <c r="AO881" s="347"/>
      <c r="AP881" s="347"/>
      <c r="AQ881" s="347"/>
      <c r="AR881" s="347"/>
    </row>
    <row r="882" ht="15.75" customHeight="1">
      <c r="A882" s="524">
        <v>1157.0</v>
      </c>
      <c r="B882" s="317" t="s">
        <v>1452</v>
      </c>
      <c r="C882" s="514" t="s">
        <v>2975</v>
      </c>
      <c r="D882" s="515"/>
      <c r="E882" s="515"/>
      <c r="F882" s="353">
        <v>45761.0</v>
      </c>
      <c r="G882" s="442" t="s">
        <v>56</v>
      </c>
      <c r="H882" s="471" t="s">
        <v>57</v>
      </c>
      <c r="I882" s="471" t="s">
        <v>57</v>
      </c>
      <c r="J882" s="471"/>
      <c r="K882" s="497" t="s">
        <v>58</v>
      </c>
      <c r="L882" s="462" t="s">
        <v>227</v>
      </c>
      <c r="M882" s="315">
        <v>5.0</v>
      </c>
      <c r="N882" s="353"/>
      <c r="O882" s="353"/>
      <c r="P882" s="353"/>
      <c r="Q882" s="353"/>
      <c r="R882" s="353"/>
      <c r="S882" s="445" t="s">
        <v>56</v>
      </c>
      <c r="T882" s="430" t="s">
        <v>56</v>
      </c>
      <c r="U882" s="496" t="s">
        <v>2767</v>
      </c>
      <c r="V882" s="315">
        <v>5.0</v>
      </c>
      <c r="W882" s="430" t="s">
        <v>86</v>
      </c>
      <c r="X882" s="315">
        <v>0.0</v>
      </c>
      <c r="Y882" s="6" t="s">
        <v>641</v>
      </c>
      <c r="Z882" s="449" t="s">
        <v>675</v>
      </c>
      <c r="AA882" s="228">
        <v>45756.0</v>
      </c>
      <c r="AB882" s="228">
        <v>45791.0</v>
      </c>
      <c r="AC882" s="229" t="s">
        <v>32</v>
      </c>
      <c r="AD882" s="6"/>
      <c r="AE882" s="6"/>
      <c r="AF882" s="6"/>
      <c r="AG882" s="331"/>
      <c r="AH882" s="433"/>
    </row>
    <row r="883" ht="15.75" customHeight="1">
      <c r="A883" s="325">
        <v>1158.0</v>
      </c>
      <c r="B883" s="317" t="s">
        <v>1453</v>
      </c>
      <c r="C883" s="514" t="s">
        <v>2975</v>
      </c>
      <c r="D883" s="515"/>
      <c r="E883" s="515"/>
      <c r="F883" s="353">
        <v>45777.0</v>
      </c>
      <c r="G883" s="442" t="s">
        <v>57</v>
      </c>
      <c r="H883" s="471" t="s">
        <v>57</v>
      </c>
      <c r="I883" s="471" t="s">
        <v>57</v>
      </c>
      <c r="J883" s="471"/>
      <c r="K883" s="497" t="s">
        <v>58</v>
      </c>
      <c r="L883" s="462" t="s">
        <v>1456</v>
      </c>
      <c r="M883" s="315">
        <v>1.0</v>
      </c>
      <c r="N883" s="353"/>
      <c r="O883" s="353"/>
      <c r="P883" s="353"/>
      <c r="Q883" s="353"/>
      <c r="R883" s="353"/>
      <c r="S883" s="445" t="s">
        <v>57</v>
      </c>
      <c r="T883" s="430" t="s">
        <v>57</v>
      </c>
      <c r="U883" s="496" t="s">
        <v>2767</v>
      </c>
      <c r="V883" s="315">
        <v>2.0</v>
      </c>
      <c r="W883" s="442" t="s">
        <v>57</v>
      </c>
      <c r="X883" s="315">
        <v>1.0</v>
      </c>
      <c r="Y883" s="6" t="s">
        <v>54</v>
      </c>
      <c r="Z883" s="449" t="s">
        <v>675</v>
      </c>
      <c r="AA883" s="228">
        <v>45756.0</v>
      </c>
      <c r="AB883" s="228">
        <v>45791.0</v>
      </c>
      <c r="AC883" s="229" t="s">
        <v>32</v>
      </c>
      <c r="AD883" s="6"/>
      <c r="AE883" s="6"/>
      <c r="AF883" s="6"/>
      <c r="AG883" s="331"/>
      <c r="AH883" s="433"/>
    </row>
    <row r="884" ht="15.75" customHeight="1">
      <c r="A884" s="325">
        <v>1159.0</v>
      </c>
      <c r="B884" s="317" t="s">
        <v>787</v>
      </c>
      <c r="C884" s="514" t="s">
        <v>2975</v>
      </c>
      <c r="D884" s="515"/>
      <c r="E884" s="515"/>
      <c r="F884" s="353">
        <v>45770.0</v>
      </c>
      <c r="G884" s="442" t="s">
        <v>57</v>
      </c>
      <c r="H884" s="471" t="s">
        <v>57</v>
      </c>
      <c r="I884" s="471" t="s">
        <v>57</v>
      </c>
      <c r="J884" s="471"/>
      <c r="K884" s="497" t="s">
        <v>58</v>
      </c>
      <c r="L884" s="462" t="s">
        <v>58</v>
      </c>
      <c r="M884" s="315">
        <v>2.0</v>
      </c>
      <c r="N884" s="353"/>
      <c r="O884" s="353"/>
      <c r="P884" s="353"/>
      <c r="Q884" s="353"/>
      <c r="R884" s="353"/>
      <c r="S884" s="445" t="s">
        <v>56</v>
      </c>
      <c r="T884" s="430" t="s">
        <v>56</v>
      </c>
      <c r="U884" s="496" t="s">
        <v>2767</v>
      </c>
      <c r="V884" s="315">
        <v>4.0</v>
      </c>
      <c r="W884" s="442" t="s">
        <v>56</v>
      </c>
      <c r="X884" s="315">
        <v>2.0</v>
      </c>
      <c r="Y884" s="6" t="s">
        <v>54</v>
      </c>
      <c r="Z884" s="449" t="s">
        <v>939</v>
      </c>
      <c r="AA884" s="228">
        <v>45756.0</v>
      </c>
      <c r="AB884" s="228">
        <v>45791.0</v>
      </c>
      <c r="AC884" s="229" t="s">
        <v>32</v>
      </c>
      <c r="AD884" s="6"/>
      <c r="AE884" s="6"/>
      <c r="AF884" s="6"/>
      <c r="AG884" s="331"/>
      <c r="AH884" s="433"/>
    </row>
    <row r="885" ht="15.75" customHeight="1">
      <c r="A885" s="311">
        <v>1160.0</v>
      </c>
      <c r="B885" s="317" t="s">
        <v>1458</v>
      </c>
      <c r="C885" s="525" t="s">
        <v>2975</v>
      </c>
      <c r="D885" s="344"/>
      <c r="E885" s="344"/>
      <c r="F885" s="352">
        <v>45853.0</v>
      </c>
      <c r="G885" s="430" t="s">
        <v>57</v>
      </c>
      <c r="H885" s="471" t="s">
        <v>57</v>
      </c>
      <c r="I885" s="471" t="s">
        <v>57</v>
      </c>
      <c r="J885" s="471"/>
      <c r="K885" s="497" t="s">
        <v>58</v>
      </c>
      <c r="L885" s="446" t="s">
        <v>58</v>
      </c>
      <c r="M885" s="315">
        <v>8.0</v>
      </c>
      <c r="N885" s="353"/>
      <c r="O885" s="353"/>
      <c r="P885" s="353"/>
      <c r="Q885" s="353"/>
      <c r="R885" s="353"/>
      <c r="S885" s="445" t="s">
        <v>56</v>
      </c>
      <c r="T885" s="430" t="s">
        <v>56</v>
      </c>
      <c r="U885" s="496" t="s">
        <v>2769</v>
      </c>
      <c r="V885" s="315">
        <v>9.0</v>
      </c>
      <c r="W885" s="430" t="s">
        <v>57</v>
      </c>
      <c r="X885" s="315">
        <v>1.0</v>
      </c>
      <c r="Y885" s="6" t="s">
        <v>54</v>
      </c>
      <c r="Z885" s="449" t="s">
        <v>675</v>
      </c>
      <c r="AA885" s="228">
        <v>45756.0</v>
      </c>
      <c r="AB885" s="228">
        <v>45791.0</v>
      </c>
      <c r="AC885" s="229" t="s">
        <v>32</v>
      </c>
      <c r="AD885" s="6"/>
      <c r="AE885" s="6"/>
      <c r="AF885" s="6"/>
      <c r="AG885" s="331"/>
      <c r="AH885" s="433"/>
    </row>
    <row r="886" ht="15.75" customHeight="1">
      <c r="A886" s="526">
        <v>1161.0</v>
      </c>
      <c r="B886" s="317" t="s">
        <v>1461</v>
      </c>
      <c r="C886" s="514" t="s">
        <v>2975</v>
      </c>
      <c r="D886" s="515"/>
      <c r="E886" s="515"/>
      <c r="F886" s="527">
        <v>45763.0</v>
      </c>
      <c r="G886" s="442" t="s">
        <v>56</v>
      </c>
      <c r="H886" s="485" t="s">
        <v>57</v>
      </c>
      <c r="I886" s="440" t="s">
        <v>57</v>
      </c>
      <c r="J886" s="440"/>
      <c r="K886" s="497" t="s">
        <v>58</v>
      </c>
      <c r="L886" s="462" t="s">
        <v>58</v>
      </c>
      <c r="M886" s="315">
        <v>6.0</v>
      </c>
      <c r="N886" s="353"/>
      <c r="O886" s="353"/>
      <c r="P886" s="353"/>
      <c r="Q886" s="353"/>
      <c r="R886" s="353"/>
      <c r="S886" s="471" t="s">
        <v>78</v>
      </c>
      <c r="T886" s="430" t="s">
        <v>78</v>
      </c>
      <c r="U886" s="496">
        <v>0.0</v>
      </c>
      <c r="V886" s="315">
        <v>0.0</v>
      </c>
      <c r="W886" s="430" t="s">
        <v>78</v>
      </c>
      <c r="X886" s="315">
        <v>0.0</v>
      </c>
      <c r="Y886" s="6" t="s">
        <v>641</v>
      </c>
      <c r="Z886" s="449" t="s">
        <v>675</v>
      </c>
      <c r="AA886" s="228">
        <v>45756.0</v>
      </c>
      <c r="AB886" s="228">
        <v>45791.0</v>
      </c>
      <c r="AC886" s="229" t="s">
        <v>32</v>
      </c>
      <c r="AD886" s="6"/>
      <c r="AE886" s="6"/>
      <c r="AF886" s="6"/>
      <c r="AG886" s="331"/>
      <c r="AH886" s="433"/>
      <c r="AI886" s="320"/>
    </row>
    <row r="887" ht="15.75" customHeight="1">
      <c r="A887" s="528">
        <v>1162.0</v>
      </c>
      <c r="B887" s="317" t="s">
        <v>1462</v>
      </c>
      <c r="C887" s="514" t="s">
        <v>2975</v>
      </c>
      <c r="D887" s="515"/>
      <c r="E887" s="515"/>
      <c r="F887" s="443">
        <v>45804.0</v>
      </c>
      <c r="G887" s="430" t="s">
        <v>57</v>
      </c>
      <c r="H887" s="471" t="s">
        <v>57</v>
      </c>
      <c r="I887" s="471" t="s">
        <v>57</v>
      </c>
      <c r="J887" s="471"/>
      <c r="K887" s="497" t="s">
        <v>58</v>
      </c>
      <c r="L887" s="446" t="s">
        <v>57</v>
      </c>
      <c r="M887" s="315">
        <v>16.0</v>
      </c>
      <c r="N887" s="353"/>
      <c r="O887" s="353"/>
      <c r="P887" s="353"/>
      <c r="Q887" s="353"/>
      <c r="R887" s="353"/>
      <c r="S887" s="471" t="s">
        <v>57</v>
      </c>
      <c r="T887" s="430" t="s">
        <v>57</v>
      </c>
      <c r="U887" s="496" t="s">
        <v>2767</v>
      </c>
      <c r="V887" s="315">
        <v>24.0</v>
      </c>
      <c r="W887" s="430" t="s">
        <v>57</v>
      </c>
      <c r="X887" s="315">
        <v>8.0</v>
      </c>
      <c r="Y887" s="6" t="s">
        <v>54</v>
      </c>
      <c r="Z887" s="441" t="s">
        <v>2546</v>
      </c>
      <c r="AA887" s="228">
        <v>45756.0</v>
      </c>
      <c r="AB887" s="228">
        <v>45804.0</v>
      </c>
      <c r="AC887" s="229" t="s">
        <v>32</v>
      </c>
      <c r="AD887" s="6"/>
      <c r="AE887" s="6"/>
      <c r="AF887" s="6"/>
      <c r="AG887" s="331"/>
      <c r="AH887" s="433"/>
      <c r="AI887" s="320"/>
    </row>
    <row r="888" ht="15.75" customHeight="1">
      <c r="A888" s="311">
        <v>1163.0</v>
      </c>
      <c r="B888" s="317" t="s">
        <v>1464</v>
      </c>
      <c r="C888" s="514" t="s">
        <v>2975</v>
      </c>
      <c r="D888" s="515"/>
      <c r="E888" s="515"/>
      <c r="F888" s="443">
        <v>45772.0</v>
      </c>
      <c r="G888" s="442" t="s">
        <v>57</v>
      </c>
      <c r="H888" s="471" t="s">
        <v>57</v>
      </c>
      <c r="I888" s="471" t="s">
        <v>57</v>
      </c>
      <c r="J888" s="471"/>
      <c r="K888" s="497" t="s">
        <v>58</v>
      </c>
      <c r="L888" s="462" t="s">
        <v>58</v>
      </c>
      <c r="M888" s="315">
        <v>4.0</v>
      </c>
      <c r="N888" s="353"/>
      <c r="O888" s="353"/>
      <c r="P888" s="353"/>
      <c r="Q888" s="353"/>
      <c r="R888" s="353"/>
      <c r="S888" s="518" t="s">
        <v>57</v>
      </c>
      <c r="T888" s="430" t="s">
        <v>57</v>
      </c>
      <c r="U888" s="496" t="s">
        <v>2777</v>
      </c>
      <c r="V888" s="315">
        <v>4.0</v>
      </c>
      <c r="W888" s="430" t="s">
        <v>78</v>
      </c>
      <c r="X888" s="315">
        <v>0.0</v>
      </c>
      <c r="Y888" s="6" t="s">
        <v>54</v>
      </c>
      <c r="Z888" s="441" t="s">
        <v>675</v>
      </c>
      <c r="AA888" s="228">
        <v>45756.0</v>
      </c>
      <c r="AB888" s="228">
        <v>45791.0</v>
      </c>
      <c r="AC888" s="229" t="s">
        <v>32</v>
      </c>
      <c r="AD888" s="6"/>
      <c r="AE888" s="6"/>
      <c r="AF888" s="6"/>
      <c r="AG888" s="331"/>
      <c r="AH888" s="433"/>
    </row>
    <row r="889" ht="15.75" customHeight="1">
      <c r="A889" s="325">
        <v>1164.0</v>
      </c>
      <c r="B889" s="317" t="s">
        <v>1466</v>
      </c>
      <c r="C889" s="514" t="s">
        <v>2975</v>
      </c>
      <c r="D889" s="515"/>
      <c r="E889" s="515"/>
      <c r="F889" s="443">
        <v>45818.0</v>
      </c>
      <c r="G889" s="430" t="s">
        <v>57</v>
      </c>
      <c r="H889" s="471" t="s">
        <v>57</v>
      </c>
      <c r="I889" s="471" t="s">
        <v>57</v>
      </c>
      <c r="J889" s="471"/>
      <c r="K889" s="497" t="s">
        <v>58</v>
      </c>
      <c r="L889" s="446" t="s">
        <v>58</v>
      </c>
      <c r="M889" s="315">
        <v>19.0</v>
      </c>
      <c r="N889" s="353"/>
      <c r="O889" s="353"/>
      <c r="P889" s="353"/>
      <c r="Q889" s="353"/>
      <c r="R889" s="353"/>
      <c r="S889" s="471" t="s">
        <v>57</v>
      </c>
      <c r="T889" s="430" t="s">
        <v>57</v>
      </c>
      <c r="U889" s="496" t="s">
        <v>2777</v>
      </c>
      <c r="V889" s="315">
        <v>23.0</v>
      </c>
      <c r="W889" s="529" t="s">
        <v>57</v>
      </c>
      <c r="X889" s="315">
        <v>3.0</v>
      </c>
      <c r="Y889" s="6" t="s">
        <v>54</v>
      </c>
      <c r="Z889" s="441" t="s">
        <v>2099</v>
      </c>
      <c r="AA889" s="228">
        <v>45757.0</v>
      </c>
      <c r="AB889" s="228">
        <v>45792.0</v>
      </c>
      <c r="AC889" s="229" t="s">
        <v>32</v>
      </c>
      <c r="AD889" s="6"/>
      <c r="AE889" s="6"/>
      <c r="AF889" s="6"/>
      <c r="AG889" s="331"/>
      <c r="AH889" s="433"/>
      <c r="AI889" s="320"/>
    </row>
    <row r="890" ht="15.75" customHeight="1">
      <c r="A890" s="357">
        <v>1165.0</v>
      </c>
      <c r="B890" s="426" t="s">
        <v>860</v>
      </c>
      <c r="C890" s="515" t="s">
        <v>2975</v>
      </c>
      <c r="D890" s="515"/>
      <c r="E890" s="515"/>
      <c r="F890" s="353">
        <v>45790.0</v>
      </c>
      <c r="G890" s="430" t="s">
        <v>57</v>
      </c>
      <c r="H890" s="471" t="s">
        <v>57</v>
      </c>
      <c r="I890" s="471" t="s">
        <v>57</v>
      </c>
      <c r="J890" s="471"/>
      <c r="K890" s="497" t="s">
        <v>58</v>
      </c>
      <c r="L890" s="446" t="s">
        <v>58</v>
      </c>
      <c r="M890" s="315">
        <v>6.0</v>
      </c>
      <c r="N890" s="353"/>
      <c r="O890" s="353"/>
      <c r="P890" s="353"/>
      <c r="Q890" s="353"/>
      <c r="R890" s="353"/>
      <c r="S890" s="471" t="s">
        <v>57</v>
      </c>
      <c r="T890" s="430" t="s">
        <v>57</v>
      </c>
      <c r="U890" s="496" t="s">
        <v>2767</v>
      </c>
      <c r="V890" s="315">
        <v>6.0</v>
      </c>
      <c r="W890" s="430" t="s">
        <v>78</v>
      </c>
      <c r="X890" s="315">
        <v>0.0</v>
      </c>
      <c r="Y890" s="6" t="s">
        <v>54</v>
      </c>
      <c r="Z890" s="449" t="s">
        <v>1122</v>
      </c>
      <c r="AA890" s="228">
        <v>45759.0</v>
      </c>
      <c r="AB890" s="228">
        <v>45794.0</v>
      </c>
      <c r="AC890" s="229" t="s">
        <v>32</v>
      </c>
      <c r="AD890" s="6"/>
      <c r="AE890" s="6"/>
      <c r="AF890" s="6"/>
      <c r="AG890" s="331"/>
      <c r="AH890" s="433"/>
      <c r="AI890" s="320"/>
    </row>
    <row r="891" ht="15.75" customHeight="1">
      <c r="A891" s="311">
        <v>1166.0</v>
      </c>
      <c r="B891" s="317" t="s">
        <v>1470</v>
      </c>
      <c r="C891" s="344" t="s">
        <v>2975</v>
      </c>
      <c r="D891" s="344"/>
      <c r="E891" s="344"/>
      <c r="F891" s="510">
        <v>45964.0</v>
      </c>
      <c r="G891" s="430" t="s">
        <v>57</v>
      </c>
      <c r="H891" s="471" t="s">
        <v>57</v>
      </c>
      <c r="I891" s="471" t="s">
        <v>57</v>
      </c>
      <c r="J891" s="471"/>
      <c r="K891" s="497" t="s">
        <v>58</v>
      </c>
      <c r="L891" s="446" t="s">
        <v>58</v>
      </c>
      <c r="M891" s="315">
        <v>4.0</v>
      </c>
      <c r="N891" s="353"/>
      <c r="O891" s="353"/>
      <c r="P891" s="353"/>
      <c r="Q891" s="353"/>
      <c r="R891" s="353"/>
      <c r="S891" s="471" t="s">
        <v>57</v>
      </c>
      <c r="T891" s="430" t="s">
        <v>57</v>
      </c>
      <c r="U891" s="496" t="s">
        <v>2767</v>
      </c>
      <c r="V891" s="315">
        <v>8.0</v>
      </c>
      <c r="W891" s="430" t="s">
        <v>57</v>
      </c>
      <c r="X891" s="315">
        <v>3.0</v>
      </c>
      <c r="Y891" s="6" t="s">
        <v>54</v>
      </c>
      <c r="Z891" s="449" t="s">
        <v>675</v>
      </c>
      <c r="AA891" s="228">
        <v>45759.0</v>
      </c>
      <c r="AB891" s="228">
        <v>45794.0</v>
      </c>
      <c r="AC891" s="229" t="s">
        <v>32</v>
      </c>
      <c r="AD891" s="6"/>
      <c r="AE891" s="6"/>
      <c r="AF891" s="6"/>
      <c r="AG891" s="331"/>
      <c r="AH891" s="433"/>
    </row>
    <row r="892" ht="15.75" customHeight="1">
      <c r="A892" s="325">
        <v>1167.0</v>
      </c>
      <c r="B892" s="317" t="s">
        <v>1472</v>
      </c>
      <c r="C892" s="515" t="s">
        <v>1321</v>
      </c>
      <c r="D892" s="515"/>
      <c r="E892" s="515"/>
      <c r="F892" s="224">
        <v>45779.0</v>
      </c>
      <c r="G892" s="430" t="s">
        <v>57</v>
      </c>
      <c r="H892" s="471" t="s">
        <v>57</v>
      </c>
      <c r="I892" s="471" t="s">
        <v>57</v>
      </c>
      <c r="J892" s="471"/>
      <c r="K892" s="530" t="s">
        <v>58</v>
      </c>
      <c r="L892" s="462" t="s">
        <v>89</v>
      </c>
      <c r="M892" s="315">
        <v>17.0</v>
      </c>
      <c r="N892" s="353"/>
      <c r="O892" s="353"/>
      <c r="P892" s="353"/>
      <c r="Q892" s="353"/>
      <c r="R892" s="353"/>
      <c r="S892" s="471" t="s">
        <v>78</v>
      </c>
      <c r="T892" s="430" t="s">
        <v>78</v>
      </c>
      <c r="U892" s="496">
        <v>0.0</v>
      </c>
      <c r="V892" s="315">
        <v>0.0</v>
      </c>
      <c r="W892" s="430" t="s">
        <v>78</v>
      </c>
      <c r="X892" s="315">
        <v>0.0</v>
      </c>
      <c r="Y892" s="6" t="s">
        <v>54</v>
      </c>
      <c r="Z892" s="449" t="s">
        <v>2100</v>
      </c>
      <c r="AA892" s="228">
        <v>45761.0</v>
      </c>
      <c r="AB892" s="228">
        <v>45778.0</v>
      </c>
      <c r="AC892" s="229" t="s">
        <v>32</v>
      </c>
      <c r="AD892" s="6"/>
      <c r="AE892" s="6"/>
      <c r="AF892" s="6"/>
      <c r="AG892" s="331"/>
      <c r="AH892" s="433"/>
      <c r="AI892" s="320"/>
    </row>
    <row r="893" ht="15.75" customHeight="1">
      <c r="A893" s="325">
        <v>1168.0</v>
      </c>
      <c r="B893" s="317" t="s">
        <v>1475</v>
      </c>
      <c r="C893" s="514" t="s">
        <v>2975</v>
      </c>
      <c r="D893" s="515"/>
      <c r="E893" s="515"/>
      <c r="F893" s="353">
        <v>45776.0</v>
      </c>
      <c r="G893" s="442" t="s">
        <v>57</v>
      </c>
      <c r="H893" s="471" t="s">
        <v>57</v>
      </c>
      <c r="I893" s="471" t="s">
        <v>57</v>
      </c>
      <c r="J893" s="471"/>
      <c r="K893" s="497" t="s">
        <v>58</v>
      </c>
      <c r="L893" s="462" t="s">
        <v>58</v>
      </c>
      <c r="M893" s="315">
        <v>18.0</v>
      </c>
      <c r="N893" s="353"/>
      <c r="O893" s="353"/>
      <c r="P893" s="353"/>
      <c r="Q893" s="353"/>
      <c r="R893" s="353"/>
      <c r="S893" s="445" t="s">
        <v>57</v>
      </c>
      <c r="T893" s="430" t="s">
        <v>57</v>
      </c>
      <c r="U893" s="496" t="s">
        <v>2777</v>
      </c>
      <c r="V893" s="315">
        <v>23.0</v>
      </c>
      <c r="W893" s="442" t="s">
        <v>57</v>
      </c>
      <c r="X893" s="315">
        <v>4.0</v>
      </c>
      <c r="Y893" s="6" t="s">
        <v>54</v>
      </c>
      <c r="Z893" s="449" t="s">
        <v>1455</v>
      </c>
      <c r="AA893" s="228">
        <v>45761.0</v>
      </c>
      <c r="AB893" s="228">
        <v>45770.0</v>
      </c>
      <c r="AC893" s="229" t="s">
        <v>32</v>
      </c>
      <c r="AD893" s="6"/>
      <c r="AE893" s="6"/>
      <c r="AF893" s="6"/>
      <c r="AG893" s="331"/>
      <c r="AH893" s="433"/>
      <c r="AI893" s="320"/>
    </row>
    <row r="894" ht="15.75" customHeight="1">
      <c r="A894" s="325">
        <v>1169.0</v>
      </c>
      <c r="B894" s="317" t="s">
        <v>1477</v>
      </c>
      <c r="C894" s="514" t="s">
        <v>2975</v>
      </c>
      <c r="D894" s="515"/>
      <c r="E894" s="515"/>
      <c r="F894" s="353">
        <v>45775.0</v>
      </c>
      <c r="G894" s="430" t="s">
        <v>66</v>
      </c>
      <c r="H894" s="471" t="s">
        <v>66</v>
      </c>
      <c r="I894" s="471" t="s">
        <v>66</v>
      </c>
      <c r="J894" s="471"/>
      <c r="K894" s="471" t="s">
        <v>78</v>
      </c>
      <c r="L894" s="517" t="s">
        <v>78</v>
      </c>
      <c r="M894" s="315">
        <v>0.0</v>
      </c>
      <c r="N894" s="353"/>
      <c r="O894" s="353"/>
      <c r="P894" s="353"/>
      <c r="Q894" s="353"/>
      <c r="R894" s="353"/>
      <c r="S894" s="445" t="s">
        <v>57</v>
      </c>
      <c r="T894" s="430" t="s">
        <v>57</v>
      </c>
      <c r="U894" s="496" t="s">
        <v>2767</v>
      </c>
      <c r="V894" s="315">
        <v>1.0</v>
      </c>
      <c r="W894" s="442" t="s">
        <v>57</v>
      </c>
      <c r="X894" s="315">
        <v>1.0</v>
      </c>
      <c r="Y894" s="6" t="s">
        <v>54</v>
      </c>
      <c r="Z894" s="449" t="s">
        <v>2101</v>
      </c>
      <c r="AA894" s="228">
        <v>45762.0</v>
      </c>
      <c r="AB894" s="228">
        <v>45776.0</v>
      </c>
      <c r="AC894" s="229" t="s">
        <v>32</v>
      </c>
      <c r="AD894" s="6"/>
      <c r="AE894" s="6"/>
      <c r="AF894" s="6"/>
      <c r="AG894" s="331"/>
      <c r="AH894" s="433"/>
    </row>
    <row r="895" ht="15.75" customHeight="1">
      <c r="A895" s="357">
        <v>1170.0</v>
      </c>
      <c r="B895" s="426" t="s">
        <v>1478</v>
      </c>
      <c r="C895" s="515" t="s">
        <v>1321</v>
      </c>
      <c r="D895" s="515"/>
      <c r="E895" s="515"/>
      <c r="F895" s="224">
        <v>45790.0</v>
      </c>
      <c r="G895" s="430" t="s">
        <v>57</v>
      </c>
      <c r="H895" s="471" t="s">
        <v>57</v>
      </c>
      <c r="I895" s="471" t="s">
        <v>57</v>
      </c>
      <c r="J895" s="471"/>
      <c r="K895" s="531" t="s">
        <v>58</v>
      </c>
      <c r="L895" s="462" t="s">
        <v>1180</v>
      </c>
      <c r="M895" s="315">
        <v>7.0</v>
      </c>
      <c r="N895" s="353"/>
      <c r="O895" s="353"/>
      <c r="P895" s="353"/>
      <c r="Q895" s="353"/>
      <c r="R895" s="353"/>
      <c r="S895" s="471" t="s">
        <v>86</v>
      </c>
      <c r="T895" s="430" t="s">
        <v>86</v>
      </c>
      <c r="U895" s="496">
        <v>0.0</v>
      </c>
      <c r="V895" s="315">
        <v>0.0</v>
      </c>
      <c r="W895" s="430" t="s">
        <v>78</v>
      </c>
      <c r="X895" s="315">
        <v>0.0</v>
      </c>
      <c r="Y895" s="6" t="s">
        <v>54</v>
      </c>
      <c r="Z895" s="449" t="s">
        <v>2102</v>
      </c>
      <c r="AA895" s="228">
        <v>45763.0</v>
      </c>
      <c r="AB895" s="228">
        <v>45783.0</v>
      </c>
      <c r="AC895" s="229" t="s">
        <v>32</v>
      </c>
      <c r="AD895" s="6"/>
      <c r="AE895" s="6"/>
      <c r="AF895" s="6"/>
      <c r="AG895" s="331"/>
      <c r="AH895" s="433"/>
    </row>
    <row r="896" ht="15.75" customHeight="1">
      <c r="A896" s="357">
        <v>1171.0</v>
      </c>
      <c r="B896" s="426" t="s">
        <v>1481</v>
      </c>
      <c r="C896" s="514" t="s">
        <v>2975</v>
      </c>
      <c r="D896" s="515"/>
      <c r="E896" s="515"/>
      <c r="F896" s="443">
        <v>45790.0</v>
      </c>
      <c r="G896" s="430" t="s">
        <v>57</v>
      </c>
      <c r="H896" s="471" t="s">
        <v>57</v>
      </c>
      <c r="I896" s="471" t="s">
        <v>57</v>
      </c>
      <c r="J896" s="471"/>
      <c r="K896" s="445" t="s">
        <v>58</v>
      </c>
      <c r="L896" s="446" t="s">
        <v>58</v>
      </c>
      <c r="M896" s="315">
        <v>5.0</v>
      </c>
      <c r="N896" s="353"/>
      <c r="O896" s="353"/>
      <c r="P896" s="353"/>
      <c r="Q896" s="353"/>
      <c r="R896" s="353"/>
      <c r="S896" s="445" t="s">
        <v>57</v>
      </c>
      <c r="T896" s="430" t="s">
        <v>57</v>
      </c>
      <c r="U896" s="496" t="s">
        <v>2769</v>
      </c>
      <c r="V896" s="315">
        <v>4.0</v>
      </c>
      <c r="W896" s="430" t="s">
        <v>57</v>
      </c>
      <c r="X896" s="315">
        <v>3.0</v>
      </c>
      <c r="Y896" s="6" t="s">
        <v>54</v>
      </c>
      <c r="Z896" s="449" t="s">
        <v>2103</v>
      </c>
      <c r="AA896" s="228">
        <v>45763.0</v>
      </c>
      <c r="AB896" s="228">
        <v>45785.0</v>
      </c>
      <c r="AC896" s="229" t="s">
        <v>32</v>
      </c>
      <c r="AD896" s="6"/>
      <c r="AE896" s="6"/>
      <c r="AF896" s="6"/>
      <c r="AG896" s="331"/>
      <c r="AH896" s="433"/>
    </row>
    <row r="897" ht="15.75" customHeight="1">
      <c r="A897" s="311">
        <v>1172.0</v>
      </c>
      <c r="B897" s="317" t="s">
        <v>1482</v>
      </c>
      <c r="C897" s="525" t="s">
        <v>2975</v>
      </c>
      <c r="D897" s="344"/>
      <c r="E897" s="344"/>
      <c r="F897" s="532">
        <v>45867.0</v>
      </c>
      <c r="G897" s="430" t="s">
        <v>57</v>
      </c>
      <c r="H897" s="471" t="s">
        <v>57</v>
      </c>
      <c r="I897" s="471" t="s">
        <v>57</v>
      </c>
      <c r="J897" s="471"/>
      <c r="K897" s="497" t="s">
        <v>58</v>
      </c>
      <c r="L897" s="446" t="s">
        <v>58</v>
      </c>
      <c r="M897" s="315">
        <v>7.0</v>
      </c>
      <c r="N897" s="353"/>
      <c r="O897" s="353"/>
      <c r="P897" s="353"/>
      <c r="Q897" s="353"/>
      <c r="R897" s="353"/>
      <c r="S897" s="471" t="s">
        <v>57</v>
      </c>
      <c r="T897" s="430" t="s">
        <v>57</v>
      </c>
      <c r="U897" s="496" t="s">
        <v>2777</v>
      </c>
      <c r="V897" s="315">
        <v>9.0</v>
      </c>
      <c r="W897" s="430" t="s">
        <v>57</v>
      </c>
      <c r="X897" s="315">
        <v>0.0</v>
      </c>
      <c r="Y897" s="6" t="s">
        <v>54</v>
      </c>
      <c r="Z897" s="449" t="s">
        <v>675</v>
      </c>
      <c r="AA897" s="228">
        <v>45764.0</v>
      </c>
      <c r="AB897" s="228">
        <v>45801.0</v>
      </c>
      <c r="AC897" s="229" t="s">
        <v>32</v>
      </c>
      <c r="AD897" s="6"/>
      <c r="AE897" s="6"/>
      <c r="AF897" s="6"/>
      <c r="AG897" s="331"/>
      <c r="AH897" s="433"/>
    </row>
    <row r="898" ht="15.75" customHeight="1">
      <c r="A898" s="357">
        <v>1173.0</v>
      </c>
      <c r="B898" s="317" t="s">
        <v>1485</v>
      </c>
      <c r="C898" s="533" t="s">
        <v>2975</v>
      </c>
      <c r="D898" s="534"/>
      <c r="E898" s="534"/>
      <c r="F898" s="535">
        <v>45791.0</v>
      </c>
      <c r="G898" s="430" t="s">
        <v>57</v>
      </c>
      <c r="H898" s="471" t="s">
        <v>57</v>
      </c>
      <c r="I898" s="471" t="s">
        <v>57</v>
      </c>
      <c r="J898" s="471"/>
      <c r="K898" s="497" t="s">
        <v>58</v>
      </c>
      <c r="L898" s="462" t="s">
        <v>3011</v>
      </c>
      <c r="M898" s="315">
        <v>12.0</v>
      </c>
      <c r="N898" s="353"/>
      <c r="O898" s="353"/>
      <c r="P898" s="353"/>
      <c r="Q898" s="353"/>
      <c r="R898" s="353"/>
      <c r="S898" s="471" t="s">
        <v>57</v>
      </c>
      <c r="T898" s="430" t="s">
        <v>57</v>
      </c>
      <c r="U898" s="496" t="s">
        <v>2769</v>
      </c>
      <c r="V898" s="315">
        <v>13.0</v>
      </c>
      <c r="W898" s="430" t="s">
        <v>57</v>
      </c>
      <c r="X898" s="315">
        <v>8.0</v>
      </c>
      <c r="Y898" s="6" t="s">
        <v>54</v>
      </c>
      <c r="Z898" s="449" t="s">
        <v>2104</v>
      </c>
      <c r="AA898" s="228">
        <v>45764.0</v>
      </c>
      <c r="AB898" s="228">
        <v>45811.0</v>
      </c>
      <c r="AC898" s="229" t="s">
        <v>32</v>
      </c>
      <c r="AD898" s="6"/>
      <c r="AE898" s="6"/>
      <c r="AF898" s="6"/>
      <c r="AG898" s="331"/>
      <c r="AH898" s="433"/>
    </row>
    <row r="899" ht="15.75" customHeight="1">
      <c r="A899" s="325">
        <v>1174.0</v>
      </c>
      <c r="B899" s="317" t="s">
        <v>1487</v>
      </c>
      <c r="C899" s="514" t="s">
        <v>2975</v>
      </c>
      <c r="D899" s="515"/>
      <c r="E899" s="515"/>
      <c r="F899" s="353">
        <v>45782.0</v>
      </c>
      <c r="G899" s="430" t="s">
        <v>57</v>
      </c>
      <c r="H899" s="471" t="s">
        <v>57</v>
      </c>
      <c r="I899" s="471" t="s">
        <v>57</v>
      </c>
      <c r="J899" s="471"/>
      <c r="K899" s="445" t="s">
        <v>58</v>
      </c>
      <c r="L899" s="446" t="s">
        <v>58</v>
      </c>
      <c r="M899" s="315">
        <v>26.0</v>
      </c>
      <c r="N899" s="353"/>
      <c r="O899" s="353"/>
      <c r="P899" s="353"/>
      <c r="Q899" s="353"/>
      <c r="R899" s="353"/>
      <c r="S899" s="471" t="s">
        <v>57</v>
      </c>
      <c r="T899" s="430" t="s">
        <v>57</v>
      </c>
      <c r="U899" s="496" t="s">
        <v>2777</v>
      </c>
      <c r="V899" s="315">
        <v>30.0</v>
      </c>
      <c r="W899" s="430" t="s">
        <v>57</v>
      </c>
      <c r="X899" s="315">
        <v>8.0</v>
      </c>
      <c r="Y899" s="6" t="s">
        <v>54</v>
      </c>
      <c r="Z899" s="449" t="s">
        <v>2105</v>
      </c>
      <c r="AA899" s="228">
        <v>45769.0</v>
      </c>
      <c r="AB899" s="228">
        <v>45778.0</v>
      </c>
      <c r="AC899" s="229" t="s">
        <v>32</v>
      </c>
      <c r="AD899" s="6"/>
      <c r="AE899" s="6"/>
      <c r="AF899" s="6"/>
      <c r="AG899" s="331"/>
      <c r="AH899" s="433"/>
      <c r="AI899" s="320"/>
    </row>
    <row r="900" ht="15.75" customHeight="1">
      <c r="A900" s="311">
        <v>1175.0</v>
      </c>
      <c r="B900" s="489" t="s">
        <v>1490</v>
      </c>
      <c r="C900" s="525" t="s">
        <v>2975</v>
      </c>
      <c r="D900" s="344"/>
      <c r="E900" s="344"/>
      <c r="F900" s="225" t="s">
        <v>2871</v>
      </c>
      <c r="G900" s="430" t="s">
        <v>28</v>
      </c>
      <c r="H900" s="471" t="s">
        <v>82</v>
      </c>
      <c r="I900" s="471" t="s">
        <v>82</v>
      </c>
      <c r="J900" s="471"/>
      <c r="K900" s="497" t="s">
        <v>58</v>
      </c>
      <c r="L900" s="446" t="s">
        <v>58</v>
      </c>
      <c r="M900" s="315">
        <v>3.0</v>
      </c>
      <c r="N900" s="353"/>
      <c r="O900" s="353"/>
      <c r="P900" s="353"/>
      <c r="Q900" s="353"/>
      <c r="R900" s="353"/>
      <c r="S900" s="531" t="s">
        <v>272</v>
      </c>
      <c r="T900" s="430" t="s">
        <v>30</v>
      </c>
      <c r="U900" s="496" t="s">
        <v>2777</v>
      </c>
      <c r="V900" s="315">
        <v>5.0</v>
      </c>
      <c r="W900" s="430" t="s">
        <v>28</v>
      </c>
      <c r="X900" s="315">
        <v>5.0</v>
      </c>
      <c r="Y900" s="6" t="s">
        <v>54</v>
      </c>
      <c r="Z900" s="449" t="s">
        <v>675</v>
      </c>
      <c r="AA900" s="228">
        <v>45769.0</v>
      </c>
      <c r="AB900" s="228">
        <v>45790.0</v>
      </c>
      <c r="AC900" s="229" t="s">
        <v>32</v>
      </c>
      <c r="AD900" s="6"/>
      <c r="AE900" s="6"/>
      <c r="AF900" s="6"/>
      <c r="AG900" s="331"/>
      <c r="AH900" s="433"/>
      <c r="AI900" s="320"/>
    </row>
    <row r="901" ht="15.75" customHeight="1">
      <c r="A901" s="325">
        <v>1176.0</v>
      </c>
      <c r="B901" s="426" t="s">
        <v>1492</v>
      </c>
      <c r="C901" s="515" t="s">
        <v>1321</v>
      </c>
      <c r="D901" s="515"/>
      <c r="E901" s="515"/>
      <c r="F901" s="443">
        <v>45785.0</v>
      </c>
      <c r="G901" s="430" t="s">
        <v>57</v>
      </c>
      <c r="H901" s="471" t="s">
        <v>57</v>
      </c>
      <c r="I901" s="471" t="s">
        <v>57</v>
      </c>
      <c r="J901" s="471"/>
      <c r="K901" s="497" t="s">
        <v>58</v>
      </c>
      <c r="L901" s="446" t="s">
        <v>58</v>
      </c>
      <c r="M901" s="315">
        <v>2.0</v>
      </c>
      <c r="N901" s="353"/>
      <c r="O901" s="353"/>
      <c r="P901" s="353"/>
      <c r="Q901" s="353"/>
      <c r="R901" s="353"/>
      <c r="S901" s="471" t="s">
        <v>86</v>
      </c>
      <c r="T901" s="430" t="s">
        <v>86</v>
      </c>
      <c r="U901" s="496">
        <v>0.0</v>
      </c>
      <c r="V901" s="315">
        <v>0.0</v>
      </c>
      <c r="W901" s="430" t="s">
        <v>78</v>
      </c>
      <c r="X901" s="315">
        <v>0.0</v>
      </c>
      <c r="Y901" s="6" t="s">
        <v>54</v>
      </c>
      <c r="Z901" s="449" t="s">
        <v>2106</v>
      </c>
      <c r="AA901" s="228">
        <v>45769.0</v>
      </c>
      <c r="AB901" s="228">
        <v>45778.0</v>
      </c>
      <c r="AC901" s="229" t="s">
        <v>32</v>
      </c>
      <c r="AD901" s="6"/>
      <c r="AE901" s="6"/>
      <c r="AF901" s="6"/>
      <c r="AG901" s="331"/>
      <c r="AH901" s="433"/>
    </row>
    <row r="902" ht="15.75" customHeight="1">
      <c r="A902" s="325">
        <v>1177.0</v>
      </c>
      <c r="B902" s="209" t="s">
        <v>1494</v>
      </c>
      <c r="C902" s="536" t="s">
        <v>2975</v>
      </c>
      <c r="D902" s="537"/>
      <c r="E902" s="537"/>
      <c r="F902" s="353">
        <v>45825.0</v>
      </c>
      <c r="G902" s="430" t="s">
        <v>57</v>
      </c>
      <c r="H902" s="471" t="s">
        <v>57</v>
      </c>
      <c r="I902" s="471" t="s">
        <v>57</v>
      </c>
      <c r="J902" s="471"/>
      <c r="K902" s="538" t="s">
        <v>58</v>
      </c>
      <c r="L902" s="446" t="s">
        <v>58</v>
      </c>
      <c r="M902" s="315">
        <v>36.0</v>
      </c>
      <c r="N902" s="353"/>
      <c r="O902" s="353"/>
      <c r="P902" s="353"/>
      <c r="Q902" s="353"/>
      <c r="R902" s="353"/>
      <c r="S902" s="539" t="s">
        <v>57</v>
      </c>
      <c r="T902" s="430" t="s">
        <v>57</v>
      </c>
      <c r="U902" s="496" t="s">
        <v>2977</v>
      </c>
      <c r="V902" s="315">
        <v>44.0</v>
      </c>
      <c r="W902" s="529" t="s">
        <v>57</v>
      </c>
      <c r="X902" s="315">
        <v>9.0</v>
      </c>
      <c r="Y902" s="6" t="s">
        <v>54</v>
      </c>
      <c r="Z902" s="432" t="s">
        <v>2557</v>
      </c>
      <c r="AA902" s="228"/>
      <c r="AB902" s="228">
        <v>45821.0</v>
      </c>
      <c r="AC902" s="229" t="s">
        <v>32</v>
      </c>
      <c r="AD902" s="6"/>
      <c r="AE902" s="6"/>
      <c r="AF902" s="6"/>
      <c r="AG902" s="331"/>
      <c r="AH902" s="433"/>
    </row>
    <row r="903" ht="15.75" customHeight="1">
      <c r="A903" s="325">
        <v>1178.0</v>
      </c>
      <c r="B903" s="209" t="s">
        <v>1495</v>
      </c>
      <c r="C903" s="514" t="s">
        <v>2975</v>
      </c>
      <c r="D903" s="515"/>
      <c r="E903" s="515"/>
      <c r="F903" s="516">
        <v>45778.0</v>
      </c>
      <c r="G903" s="430" t="s">
        <v>57</v>
      </c>
      <c r="H903" s="471" t="s">
        <v>57</v>
      </c>
      <c r="I903" s="471" t="s">
        <v>57</v>
      </c>
      <c r="J903" s="471"/>
      <c r="K903" s="445" t="s">
        <v>58</v>
      </c>
      <c r="L903" s="517" t="s">
        <v>66</v>
      </c>
      <c r="M903" s="315">
        <v>2.0</v>
      </c>
      <c r="N903" s="353"/>
      <c r="O903" s="353"/>
      <c r="P903" s="353"/>
      <c r="Q903" s="353"/>
      <c r="R903" s="353"/>
      <c r="S903" s="539" t="s">
        <v>66</v>
      </c>
      <c r="T903" s="430" t="s">
        <v>66</v>
      </c>
      <c r="U903" s="496">
        <v>0.0</v>
      </c>
      <c r="V903" s="315">
        <v>0.0</v>
      </c>
      <c r="W903" s="430" t="s">
        <v>66</v>
      </c>
      <c r="X903" s="315">
        <v>0.0</v>
      </c>
      <c r="Y903" s="6" t="s">
        <v>54</v>
      </c>
      <c r="Z903" s="432"/>
      <c r="AA903" s="228"/>
      <c r="AB903" s="228"/>
      <c r="AC903" s="229"/>
      <c r="AD903" s="6"/>
      <c r="AE903" s="6"/>
      <c r="AF903" s="6"/>
      <c r="AG903" s="331"/>
      <c r="AH903" s="433"/>
      <c r="AI903" s="320"/>
    </row>
    <row r="904" ht="15.75" customHeight="1">
      <c r="A904" s="428">
        <v>1179.0</v>
      </c>
      <c r="B904" s="209" t="s">
        <v>1496</v>
      </c>
      <c r="C904" s="536" t="s">
        <v>2975</v>
      </c>
      <c r="D904" s="537"/>
      <c r="E904" s="537"/>
      <c r="F904" s="352">
        <v>45855.0</v>
      </c>
      <c r="G904" s="430" t="s">
        <v>57</v>
      </c>
      <c r="H904" s="471" t="s">
        <v>57</v>
      </c>
      <c r="I904" s="471" t="s">
        <v>57</v>
      </c>
      <c r="J904" s="471"/>
      <c r="K904" s="538" t="s">
        <v>58</v>
      </c>
      <c r="L904" s="446" t="s">
        <v>58</v>
      </c>
      <c r="M904" s="315">
        <v>1.0</v>
      </c>
      <c r="N904" s="353"/>
      <c r="O904" s="353"/>
      <c r="P904" s="353"/>
      <c r="Q904" s="353"/>
      <c r="R904" s="353"/>
      <c r="S904" s="539" t="s">
        <v>57</v>
      </c>
      <c r="T904" s="430" t="s">
        <v>57</v>
      </c>
      <c r="U904" s="496" t="s">
        <v>2784</v>
      </c>
      <c r="V904" s="315">
        <v>1.0</v>
      </c>
      <c r="W904" s="430" t="s">
        <v>66</v>
      </c>
      <c r="X904" s="315">
        <v>0.0</v>
      </c>
      <c r="Y904" s="6" t="s">
        <v>54</v>
      </c>
      <c r="Z904" s="432"/>
      <c r="AA904" s="228"/>
      <c r="AB904" s="228"/>
      <c r="AC904" s="229" t="s">
        <v>32</v>
      </c>
      <c r="AD904" s="6"/>
      <c r="AE904" s="6"/>
      <c r="AF904" s="6"/>
      <c r="AG904" s="331"/>
      <c r="AH904" s="433"/>
      <c r="AI904" s="320"/>
    </row>
    <row r="905" ht="15.75" customHeight="1">
      <c r="A905" s="325">
        <v>1180.0</v>
      </c>
      <c r="B905" s="209" t="s">
        <v>1497</v>
      </c>
      <c r="C905" s="514" t="s">
        <v>2975</v>
      </c>
      <c r="D905" s="515"/>
      <c r="E905" s="515"/>
      <c r="F905" s="224">
        <v>45779.0</v>
      </c>
      <c r="G905" s="430" t="s">
        <v>66</v>
      </c>
      <c r="H905" s="471" t="s">
        <v>66</v>
      </c>
      <c r="I905" s="471" t="s">
        <v>66</v>
      </c>
      <c r="J905" s="471"/>
      <c r="K905" s="539" t="s">
        <v>66</v>
      </c>
      <c r="L905" s="517" t="s">
        <v>66</v>
      </c>
      <c r="M905" s="315">
        <v>0.0</v>
      </c>
      <c r="N905" s="353"/>
      <c r="O905" s="353"/>
      <c r="P905" s="353"/>
      <c r="Q905" s="353"/>
      <c r="R905" s="353"/>
      <c r="S905" s="539" t="s">
        <v>66</v>
      </c>
      <c r="T905" s="430" t="s">
        <v>66</v>
      </c>
      <c r="U905" s="496">
        <v>0.0</v>
      </c>
      <c r="V905" s="315">
        <v>0.0</v>
      </c>
      <c r="W905" s="430" t="s">
        <v>66</v>
      </c>
      <c r="X905" s="315">
        <v>0.0</v>
      </c>
      <c r="Y905" s="6" t="s">
        <v>54</v>
      </c>
      <c r="Z905" s="432"/>
      <c r="AA905" s="228"/>
      <c r="AB905" s="228"/>
      <c r="AC905" s="229" t="s">
        <v>32</v>
      </c>
      <c r="AD905" s="6"/>
      <c r="AE905" s="6"/>
      <c r="AF905" s="6"/>
      <c r="AG905" s="331"/>
      <c r="AH905" s="433"/>
    </row>
    <row r="906" ht="15.75" customHeight="1">
      <c r="A906" s="325">
        <v>1181.0</v>
      </c>
      <c r="B906" s="209" t="s">
        <v>1498</v>
      </c>
      <c r="C906" s="515" t="s">
        <v>1314</v>
      </c>
      <c r="D906" s="515"/>
      <c r="E906" s="515"/>
      <c r="F906" s="443">
        <v>45778.0</v>
      </c>
      <c r="G906" s="430" t="s">
        <v>66</v>
      </c>
      <c r="H906" s="471" t="s">
        <v>66</v>
      </c>
      <c r="I906" s="471" t="s">
        <v>66</v>
      </c>
      <c r="J906" s="471"/>
      <c r="K906" s="539" t="s">
        <v>66</v>
      </c>
      <c r="L906" s="517" t="s">
        <v>66</v>
      </c>
      <c r="M906" s="315">
        <v>0.0</v>
      </c>
      <c r="N906" s="353"/>
      <c r="O906" s="353"/>
      <c r="P906" s="353"/>
      <c r="Q906" s="353"/>
      <c r="R906" s="353"/>
      <c r="S906" s="539" t="s">
        <v>57</v>
      </c>
      <c r="T906" s="430" t="s">
        <v>66</v>
      </c>
      <c r="U906" s="496">
        <v>0.0</v>
      </c>
      <c r="V906" s="315">
        <v>26.0</v>
      </c>
      <c r="W906" s="430" t="s">
        <v>66</v>
      </c>
      <c r="X906" s="315">
        <v>0.0</v>
      </c>
      <c r="Y906" s="6" t="s">
        <v>54</v>
      </c>
      <c r="Z906" s="432"/>
      <c r="AA906" s="228"/>
      <c r="AB906" s="228"/>
      <c r="AC906" s="229"/>
      <c r="AD906" s="6"/>
      <c r="AE906" s="6"/>
      <c r="AF906" s="6"/>
      <c r="AG906" s="331"/>
      <c r="AH906" s="433"/>
      <c r="AI906" s="320"/>
    </row>
    <row r="907" ht="15.75" customHeight="1">
      <c r="A907" s="311">
        <v>1182.0</v>
      </c>
      <c r="B907" s="209" t="s">
        <v>1499</v>
      </c>
      <c r="C907" s="515" t="s">
        <v>1314</v>
      </c>
      <c r="D907" s="515"/>
      <c r="E907" s="515"/>
      <c r="F907" s="352">
        <v>45786.0</v>
      </c>
      <c r="G907" s="430" t="s">
        <v>86</v>
      </c>
      <c r="H907" s="471" t="s">
        <v>66</v>
      </c>
      <c r="I907" s="471" t="s">
        <v>66</v>
      </c>
      <c r="J907" s="471"/>
      <c r="K907" s="539" t="s">
        <v>66</v>
      </c>
      <c r="L907" s="517" t="s">
        <v>66</v>
      </c>
      <c r="M907" s="315">
        <v>0.0</v>
      </c>
      <c r="N907" s="353"/>
      <c r="O907" s="353"/>
      <c r="P907" s="353"/>
      <c r="Q907" s="353"/>
      <c r="R907" s="353"/>
      <c r="S907" s="471" t="s">
        <v>86</v>
      </c>
      <c r="T907" s="430" t="s">
        <v>86</v>
      </c>
      <c r="U907" s="496">
        <v>0.0</v>
      </c>
      <c r="V907" s="315">
        <v>0.0</v>
      </c>
      <c r="W907" s="430" t="s">
        <v>183</v>
      </c>
      <c r="X907" s="315">
        <v>3.0</v>
      </c>
      <c r="Y907" s="6" t="s">
        <v>54</v>
      </c>
      <c r="Z907" s="432" t="s">
        <v>2110</v>
      </c>
      <c r="AA907" s="228"/>
      <c r="AB907" s="228"/>
      <c r="AC907" s="229" t="s">
        <v>32</v>
      </c>
      <c r="AD907" s="6"/>
      <c r="AE907" s="6"/>
      <c r="AF907" s="6"/>
      <c r="AG907" s="331"/>
      <c r="AH907" s="433"/>
      <c r="AI907" s="320"/>
    </row>
    <row r="908" ht="15.75" customHeight="1">
      <c r="A908" s="311">
        <v>1183.0</v>
      </c>
      <c r="B908" s="209" t="s">
        <v>1500</v>
      </c>
      <c r="C908" s="515" t="s">
        <v>3012</v>
      </c>
      <c r="D908" s="515"/>
      <c r="E908" s="515"/>
      <c r="F908" s="224">
        <v>45779.0</v>
      </c>
      <c r="G908" s="430" t="s">
        <v>66</v>
      </c>
      <c r="H908" s="430" t="s">
        <v>66</v>
      </c>
      <c r="I908" s="430" t="s">
        <v>66</v>
      </c>
      <c r="J908" s="430"/>
      <c r="K908" s="430" t="s">
        <v>66</v>
      </c>
      <c r="L908" s="430" t="s">
        <v>66</v>
      </c>
      <c r="M908" s="315">
        <v>0.0</v>
      </c>
      <c r="N908" s="353"/>
      <c r="O908" s="353"/>
      <c r="P908" s="353"/>
      <c r="Q908" s="353"/>
      <c r="R908" s="353"/>
      <c r="S908" s="539" t="s">
        <v>66</v>
      </c>
      <c r="T908" s="430" t="s">
        <v>82</v>
      </c>
      <c r="U908" s="496" t="s">
        <v>2784</v>
      </c>
      <c r="V908" s="315">
        <v>11.0</v>
      </c>
      <c r="W908" s="430" t="s">
        <v>66</v>
      </c>
      <c r="X908" s="315">
        <v>0.0</v>
      </c>
      <c r="Y908" s="6" t="s">
        <v>54</v>
      </c>
      <c r="Z908" s="432"/>
      <c r="AA908" s="228"/>
      <c r="AB908" s="228"/>
      <c r="AC908" s="229"/>
      <c r="AD908" s="6"/>
      <c r="AE908" s="6"/>
      <c r="AF908" s="6"/>
      <c r="AG908" s="331"/>
      <c r="AH908" s="433"/>
    </row>
    <row r="909" ht="15.75" customHeight="1">
      <c r="A909" s="523">
        <v>1184.0</v>
      </c>
      <c r="B909" s="209" t="s">
        <v>1503</v>
      </c>
      <c r="C909" s="533" t="s">
        <v>2975</v>
      </c>
      <c r="D909" s="534"/>
      <c r="E909" s="534"/>
      <c r="F909" s="535">
        <v>45813.0</v>
      </c>
      <c r="G909" s="430" t="s">
        <v>57</v>
      </c>
      <c r="H909" s="471" t="s">
        <v>57</v>
      </c>
      <c r="I909" s="471" t="s">
        <v>57</v>
      </c>
      <c r="J909" s="471"/>
      <c r="K909" s="442" t="s">
        <v>58</v>
      </c>
      <c r="L909" s="446" t="s">
        <v>57</v>
      </c>
      <c r="M909" s="315">
        <v>2.0</v>
      </c>
      <c r="N909" s="353"/>
      <c r="O909" s="353"/>
      <c r="P909" s="353"/>
      <c r="Q909" s="353"/>
      <c r="R909" s="353"/>
      <c r="S909" s="471" t="s">
        <v>57</v>
      </c>
      <c r="T909" s="430" t="s">
        <v>57</v>
      </c>
      <c r="U909" s="496" t="s">
        <v>2767</v>
      </c>
      <c r="V909" s="315">
        <v>2.0</v>
      </c>
      <c r="W909" s="430" t="s">
        <v>86</v>
      </c>
      <c r="X909" s="315">
        <v>0.0</v>
      </c>
      <c r="Y909" s="6" t="s">
        <v>54</v>
      </c>
      <c r="Z909" s="432" t="s">
        <v>2112</v>
      </c>
      <c r="AA909" s="228">
        <v>45771.0</v>
      </c>
      <c r="AB909" s="228">
        <v>45813.0</v>
      </c>
      <c r="AC909" s="229" t="s">
        <v>32</v>
      </c>
      <c r="AD909" s="6"/>
      <c r="AE909" s="6"/>
      <c r="AF909" s="6"/>
      <c r="AG909" s="331"/>
      <c r="AH909" s="433"/>
      <c r="AI909" s="320"/>
    </row>
    <row r="910" ht="24.75" customHeight="1">
      <c r="A910" s="311">
        <v>1185.0</v>
      </c>
      <c r="B910" s="209" t="s">
        <v>1498</v>
      </c>
      <c r="C910" s="515" t="s">
        <v>1314</v>
      </c>
      <c r="D910" s="515"/>
      <c r="E910" s="515"/>
      <c r="F910" s="443">
        <v>45779.0</v>
      </c>
      <c r="G910" s="430" t="s">
        <v>86</v>
      </c>
      <c r="H910" s="471" t="s">
        <v>66</v>
      </c>
      <c r="I910" s="471" t="s">
        <v>66</v>
      </c>
      <c r="J910" s="471"/>
      <c r="K910" s="539" t="s">
        <v>66</v>
      </c>
      <c r="L910" s="517" t="s">
        <v>66</v>
      </c>
      <c r="M910" s="315"/>
      <c r="N910" s="353"/>
      <c r="O910" s="353"/>
      <c r="P910" s="353"/>
      <c r="Q910" s="353"/>
      <c r="R910" s="353"/>
      <c r="S910" s="471" t="s">
        <v>57</v>
      </c>
      <c r="T910" s="430" t="s">
        <v>86</v>
      </c>
      <c r="U910" s="496"/>
      <c r="V910" s="315">
        <v>3.0</v>
      </c>
      <c r="W910" s="430" t="s">
        <v>86</v>
      </c>
      <c r="X910" s="315"/>
      <c r="Y910" s="6" t="s">
        <v>54</v>
      </c>
      <c r="Z910" s="432" t="s">
        <v>2109</v>
      </c>
      <c r="AA910" s="228"/>
      <c r="AB910" s="228"/>
      <c r="AC910" s="229" t="s">
        <v>32</v>
      </c>
      <c r="AD910" s="6"/>
      <c r="AE910" s="6"/>
      <c r="AF910" s="6"/>
      <c r="AG910" s="331"/>
      <c r="AH910" s="433"/>
      <c r="AI910" s="320"/>
    </row>
    <row r="911" ht="34.5" customHeight="1">
      <c r="A911" s="325">
        <v>1186.0</v>
      </c>
      <c r="B911" s="209" t="s">
        <v>1504</v>
      </c>
      <c r="C911" s="536" t="s">
        <v>2975</v>
      </c>
      <c r="D911" s="537"/>
      <c r="E911" s="537"/>
      <c r="F911" s="443">
        <v>45826.0</v>
      </c>
      <c r="G911" s="430" t="s">
        <v>57</v>
      </c>
      <c r="H911" s="471" t="s">
        <v>57</v>
      </c>
      <c r="I911" s="471" t="s">
        <v>57</v>
      </c>
      <c r="J911" s="471"/>
      <c r="K911" s="538" t="s">
        <v>58</v>
      </c>
      <c r="L911" s="446" t="s">
        <v>58</v>
      </c>
      <c r="M911" s="315">
        <v>18.0</v>
      </c>
      <c r="N911" s="353"/>
      <c r="O911" s="353"/>
      <c r="P911" s="353"/>
      <c r="Q911" s="353"/>
      <c r="R911" s="353"/>
      <c r="S911" s="539" t="s">
        <v>57</v>
      </c>
      <c r="T911" s="430" t="s">
        <v>57</v>
      </c>
      <c r="U911" s="496" t="s">
        <v>2784</v>
      </c>
      <c r="V911" s="315">
        <v>24.0</v>
      </c>
      <c r="W911" s="430" t="s">
        <v>57</v>
      </c>
      <c r="X911" s="315">
        <v>6.0</v>
      </c>
      <c r="Y911" s="6" t="s">
        <v>54</v>
      </c>
      <c r="Z911" s="540" t="s">
        <v>2114</v>
      </c>
      <c r="AA911" s="228"/>
      <c r="AB911" s="228"/>
      <c r="AC911" s="229"/>
      <c r="AD911" s="6"/>
      <c r="AE911" s="6"/>
      <c r="AF911" s="6"/>
      <c r="AG911" s="331"/>
      <c r="AH911" s="433"/>
    </row>
    <row r="912" ht="15.75" customHeight="1">
      <c r="A912" s="357">
        <v>1187.0</v>
      </c>
      <c r="B912" s="209" t="s">
        <v>1505</v>
      </c>
      <c r="C912" s="515" t="s">
        <v>2115</v>
      </c>
      <c r="D912" s="515"/>
      <c r="E912" s="515"/>
      <c r="F912" s="352">
        <v>45794.0</v>
      </c>
      <c r="G912" s="430" t="s">
        <v>183</v>
      </c>
      <c r="H912" s="471" t="s">
        <v>57</v>
      </c>
      <c r="I912" s="471" t="s">
        <v>57</v>
      </c>
      <c r="J912" s="471"/>
      <c r="K912" s="411" t="s">
        <v>58</v>
      </c>
      <c r="L912" s="446" t="s">
        <v>58</v>
      </c>
      <c r="M912" s="315">
        <v>69.0</v>
      </c>
      <c r="N912" s="353"/>
      <c r="O912" s="353"/>
      <c r="P912" s="353"/>
      <c r="Q912" s="353"/>
      <c r="R912" s="353"/>
      <c r="S912" s="539" t="s">
        <v>86</v>
      </c>
      <c r="T912" s="430" t="s">
        <v>86</v>
      </c>
      <c r="U912" s="496">
        <v>0.0</v>
      </c>
      <c r="V912" s="315">
        <v>0.0</v>
      </c>
      <c r="W912" s="430" t="s">
        <v>86</v>
      </c>
      <c r="X912" s="315">
        <v>0.0</v>
      </c>
      <c r="Y912" s="6" t="s">
        <v>54</v>
      </c>
      <c r="Z912" s="18" t="s">
        <v>2116</v>
      </c>
      <c r="AA912" s="228"/>
      <c r="AB912" s="228">
        <v>45799.0</v>
      </c>
      <c r="AC912" s="229"/>
      <c r="AD912" s="6"/>
      <c r="AE912" s="6"/>
      <c r="AF912" s="6"/>
      <c r="AG912" s="331"/>
      <c r="AH912" s="433"/>
    </row>
    <row r="913" ht="15.75" customHeight="1">
      <c r="A913" s="357">
        <v>1187.0</v>
      </c>
      <c r="B913" s="209" t="s">
        <v>1505</v>
      </c>
      <c r="C913" s="515" t="s">
        <v>2115</v>
      </c>
      <c r="D913" s="515"/>
      <c r="E913" s="515"/>
      <c r="F913" s="443">
        <v>45808.0</v>
      </c>
      <c r="G913" s="430" t="s">
        <v>66</v>
      </c>
      <c r="H913" s="430" t="s">
        <v>66</v>
      </c>
      <c r="I913" s="430" t="s">
        <v>66</v>
      </c>
      <c r="J913" s="430"/>
      <c r="K913" s="430" t="s">
        <v>66</v>
      </c>
      <c r="L913" s="462" t="s">
        <v>1506</v>
      </c>
      <c r="M913" s="315">
        <v>1.0</v>
      </c>
      <c r="N913" s="353"/>
      <c r="O913" s="353"/>
      <c r="P913" s="353"/>
      <c r="Q913" s="353"/>
      <c r="R913" s="353"/>
      <c r="S913" s="471" t="s">
        <v>86</v>
      </c>
      <c r="T913" s="430" t="s">
        <v>86</v>
      </c>
      <c r="U913" s="496">
        <v>0.0</v>
      </c>
      <c r="V913" s="315">
        <v>0.0</v>
      </c>
      <c r="W913" s="430" t="s">
        <v>86</v>
      </c>
      <c r="X913" s="315">
        <v>0.0</v>
      </c>
      <c r="Y913" s="6" t="s">
        <v>54</v>
      </c>
      <c r="Z913" s="540" t="s">
        <v>2116</v>
      </c>
      <c r="AA913" s="228"/>
      <c r="AB913" s="228"/>
      <c r="AC913" s="229"/>
      <c r="AD913" s="6"/>
      <c r="AE913" s="6"/>
      <c r="AF913" s="6"/>
      <c r="AG913" s="331"/>
      <c r="AH913" s="433"/>
      <c r="AI913" s="320"/>
    </row>
    <row r="914" ht="15.75" customHeight="1">
      <c r="A914" s="311">
        <v>1188.0</v>
      </c>
      <c r="B914" s="209" t="s">
        <v>1507</v>
      </c>
      <c r="C914" s="533" t="s">
        <v>2975</v>
      </c>
      <c r="D914" s="534"/>
      <c r="E914" s="534"/>
      <c r="F914" s="352">
        <v>45784.0</v>
      </c>
      <c r="G914" s="430" t="s">
        <v>57</v>
      </c>
      <c r="H914" s="471" t="s">
        <v>57</v>
      </c>
      <c r="I914" s="471" t="s">
        <v>57</v>
      </c>
      <c r="J914" s="471"/>
      <c r="K914" s="498" t="s">
        <v>1508</v>
      </c>
      <c r="L914" s="462" t="s">
        <v>3013</v>
      </c>
      <c r="M914" s="315">
        <v>261.0</v>
      </c>
      <c r="N914" s="353"/>
      <c r="O914" s="353"/>
      <c r="P914" s="353"/>
      <c r="Q914" s="353"/>
      <c r="R914" s="353"/>
      <c r="S914" s="539" t="s">
        <v>86</v>
      </c>
      <c r="T914" s="430" t="s">
        <v>86</v>
      </c>
      <c r="U914" s="496">
        <v>0.0</v>
      </c>
      <c r="V914" s="315">
        <v>0.0</v>
      </c>
      <c r="W914" s="430" t="s">
        <v>86</v>
      </c>
      <c r="X914" s="315">
        <v>0.0</v>
      </c>
      <c r="Y914" s="6" t="s">
        <v>54</v>
      </c>
      <c r="Z914" s="18"/>
      <c r="AA914" s="228"/>
      <c r="AB914" s="228"/>
      <c r="AC914" s="229"/>
      <c r="AD914" s="6"/>
      <c r="AE914" s="6"/>
      <c r="AF914" s="6"/>
      <c r="AG914" s="331"/>
      <c r="AH914" s="433"/>
      <c r="AI914" s="320"/>
    </row>
    <row r="915" ht="15.75" customHeight="1">
      <c r="A915" s="357">
        <v>1189.0</v>
      </c>
      <c r="B915" s="209" t="s">
        <v>1509</v>
      </c>
      <c r="C915" s="515" t="s">
        <v>2115</v>
      </c>
      <c r="D915" s="515"/>
      <c r="E915" s="515"/>
      <c r="F915" s="443">
        <v>45808.0</v>
      </c>
      <c r="G915" s="430" t="s">
        <v>57</v>
      </c>
      <c r="H915" s="471" t="s">
        <v>57</v>
      </c>
      <c r="I915" s="471" t="s">
        <v>57</v>
      </c>
      <c r="J915" s="471"/>
      <c r="K915" s="442" t="s">
        <v>57</v>
      </c>
      <c r="L915" s="446" t="s">
        <v>58</v>
      </c>
      <c r="M915" s="315">
        <v>49.0</v>
      </c>
      <c r="N915" s="353"/>
      <c r="O915" s="353"/>
      <c r="P915" s="353"/>
      <c r="Q915" s="353"/>
      <c r="R915" s="353"/>
      <c r="S915" s="471" t="s">
        <v>86</v>
      </c>
      <c r="T915" s="430" t="s">
        <v>86</v>
      </c>
      <c r="U915" s="496">
        <v>0.0</v>
      </c>
      <c r="V915" s="315">
        <v>0.0</v>
      </c>
      <c r="W915" s="430" t="s">
        <v>86</v>
      </c>
      <c r="X915" s="315">
        <v>0.0</v>
      </c>
      <c r="Y915" s="6" t="s">
        <v>54</v>
      </c>
      <c r="Z915" s="540" t="s">
        <v>2560</v>
      </c>
      <c r="AA915" s="228"/>
      <c r="AB915" s="228"/>
      <c r="AC915" s="229"/>
      <c r="AD915" s="6"/>
      <c r="AE915" s="6"/>
      <c r="AF915" s="6"/>
      <c r="AG915" s="331"/>
      <c r="AH915" s="433"/>
    </row>
    <row r="916" ht="15.75" customHeight="1">
      <c r="A916" s="325">
        <v>1190.0</v>
      </c>
      <c r="B916" s="209" t="s">
        <v>1510</v>
      </c>
      <c r="C916" s="344" t="s">
        <v>1221</v>
      </c>
      <c r="D916" s="344"/>
      <c r="E916" s="344"/>
      <c r="F916" s="443">
        <v>45827.0</v>
      </c>
      <c r="G916" s="530" t="s">
        <v>57</v>
      </c>
      <c r="H916" s="471" t="s">
        <v>57</v>
      </c>
      <c r="I916" s="471" t="s">
        <v>57</v>
      </c>
      <c r="J916" s="471"/>
      <c r="K916" s="497" t="s">
        <v>58</v>
      </c>
      <c r="L916" s="462" t="s">
        <v>1511</v>
      </c>
      <c r="M916" s="315">
        <v>21.0</v>
      </c>
      <c r="N916" s="353"/>
      <c r="O916" s="353"/>
      <c r="P916" s="353"/>
      <c r="Q916" s="353"/>
      <c r="R916" s="353"/>
      <c r="S916" s="471" t="s">
        <v>57</v>
      </c>
      <c r="T916" s="430" t="s">
        <v>57</v>
      </c>
      <c r="U916" s="496" t="s">
        <v>2778</v>
      </c>
      <c r="V916" s="315">
        <v>24.0</v>
      </c>
      <c r="W916" s="430" t="s">
        <v>57</v>
      </c>
      <c r="X916" s="315">
        <v>8.0</v>
      </c>
      <c r="Y916" s="6" t="s">
        <v>54</v>
      </c>
      <c r="Z916" s="540" t="s">
        <v>2118</v>
      </c>
      <c r="AA916" s="228"/>
      <c r="AB916" s="228"/>
      <c r="AC916" s="229"/>
      <c r="AD916" s="6"/>
      <c r="AE916" s="6"/>
      <c r="AF916" s="6"/>
      <c r="AG916" s="331"/>
      <c r="AH916" s="433"/>
    </row>
    <row r="917" ht="15.75" customHeight="1">
      <c r="A917" s="311">
        <v>1191.0</v>
      </c>
      <c r="B917" s="209" t="s">
        <v>1512</v>
      </c>
      <c r="C917" s="515" t="s">
        <v>1314</v>
      </c>
      <c r="D917" s="515"/>
      <c r="E917" s="515"/>
      <c r="F917" s="353">
        <v>45799.0</v>
      </c>
      <c r="G917" s="430" t="s">
        <v>57</v>
      </c>
      <c r="H917" s="471" t="s">
        <v>57</v>
      </c>
      <c r="I917" s="471" t="s">
        <v>57</v>
      </c>
      <c r="J917" s="471"/>
      <c r="K917" s="445" t="s">
        <v>58</v>
      </c>
      <c r="L917" s="446" t="s">
        <v>58</v>
      </c>
      <c r="M917" s="315">
        <v>13.0</v>
      </c>
      <c r="N917" s="353"/>
      <c r="O917" s="353"/>
      <c r="P917" s="353"/>
      <c r="Q917" s="353"/>
      <c r="R917" s="353"/>
      <c r="S917" s="471" t="s">
        <v>57</v>
      </c>
      <c r="T917" s="430" t="s">
        <v>57</v>
      </c>
      <c r="U917" s="496" t="s">
        <v>2767</v>
      </c>
      <c r="V917" s="315">
        <v>15.0</v>
      </c>
      <c r="W917" s="430" t="s">
        <v>57</v>
      </c>
      <c r="X917" s="315">
        <v>3.0</v>
      </c>
      <c r="Y917" s="6" t="s">
        <v>54</v>
      </c>
      <c r="Z917" s="432" t="s">
        <v>620</v>
      </c>
      <c r="AA917" s="228"/>
      <c r="AB917" s="228">
        <v>45802.0</v>
      </c>
      <c r="AC917" s="229"/>
      <c r="AD917" s="6"/>
      <c r="AE917" s="6"/>
      <c r="AF917" s="6"/>
      <c r="AG917" s="331"/>
      <c r="AH917" s="433"/>
      <c r="AI917" s="320"/>
    </row>
    <row r="918" ht="15.75" customHeight="1">
      <c r="A918" s="357">
        <v>1192.0</v>
      </c>
      <c r="B918" s="209" t="s">
        <v>1514</v>
      </c>
      <c r="C918" s="515" t="s">
        <v>1314</v>
      </c>
      <c r="D918" s="515"/>
      <c r="E918" s="515"/>
      <c r="F918" s="353">
        <v>45796.0</v>
      </c>
      <c r="G918" s="430" t="s">
        <v>57</v>
      </c>
      <c r="H918" s="471" t="s">
        <v>57</v>
      </c>
      <c r="I918" s="471" t="s">
        <v>57</v>
      </c>
      <c r="J918" s="471"/>
      <c r="K918" s="411" t="s">
        <v>58</v>
      </c>
      <c r="L918" s="442" t="s">
        <v>58</v>
      </c>
      <c r="M918" s="315">
        <v>2.0</v>
      </c>
      <c r="N918" s="353"/>
      <c r="O918" s="353"/>
      <c r="P918" s="353"/>
      <c r="Q918" s="353"/>
      <c r="R918" s="353"/>
      <c r="S918" s="471" t="s">
        <v>57</v>
      </c>
      <c r="T918" s="430" t="s">
        <v>57</v>
      </c>
      <c r="U918" s="496" t="s">
        <v>2777</v>
      </c>
      <c r="V918" s="315">
        <v>2.0</v>
      </c>
      <c r="W918" s="430" t="s">
        <v>86</v>
      </c>
      <c r="X918" s="315">
        <v>0.0</v>
      </c>
      <c r="Y918" s="6" t="s">
        <v>54</v>
      </c>
      <c r="Z918" s="432"/>
      <c r="AA918" s="228"/>
      <c r="AB918" s="228"/>
      <c r="AC918" s="229"/>
      <c r="AD918" s="6"/>
      <c r="AE918" s="6"/>
      <c r="AF918" s="6"/>
      <c r="AG918" s="331"/>
      <c r="AH918" s="433"/>
    </row>
    <row r="919" ht="15.75" customHeight="1">
      <c r="A919" s="325">
        <v>1193.0</v>
      </c>
      <c r="B919" s="209" t="s">
        <v>1515</v>
      </c>
      <c r="C919" s="344" t="s">
        <v>1221</v>
      </c>
      <c r="D919" s="344"/>
      <c r="E919" s="344"/>
      <c r="F919" s="443">
        <v>45834.0</v>
      </c>
      <c r="G919" s="430" t="s">
        <v>57</v>
      </c>
      <c r="H919" s="471" t="s">
        <v>57</v>
      </c>
      <c r="I919" s="471" t="s">
        <v>57</v>
      </c>
      <c r="J919" s="471"/>
      <c r="K919" s="442" t="s">
        <v>58</v>
      </c>
      <c r="L919" s="446" t="s">
        <v>58</v>
      </c>
      <c r="M919" s="315">
        <v>8.0</v>
      </c>
      <c r="N919" s="353"/>
      <c r="O919" s="353"/>
      <c r="P919" s="353"/>
      <c r="Q919" s="353"/>
      <c r="R919" s="353"/>
      <c r="S919" s="471" t="s">
        <v>57</v>
      </c>
      <c r="T919" s="430" t="s">
        <v>57</v>
      </c>
      <c r="U919" s="496" t="s">
        <v>2767</v>
      </c>
      <c r="V919" s="315">
        <v>13.0</v>
      </c>
      <c r="W919" s="430" t="s">
        <v>57</v>
      </c>
      <c r="X919" s="315">
        <v>5.0</v>
      </c>
      <c r="Y919" s="6" t="s">
        <v>54</v>
      </c>
      <c r="Z919" s="540" t="s">
        <v>2119</v>
      </c>
      <c r="AA919" s="228"/>
      <c r="AB919" s="228"/>
      <c r="AC919" s="229"/>
      <c r="AD919" s="6"/>
      <c r="AE919" s="6"/>
      <c r="AF919" s="6"/>
      <c r="AG919" s="331"/>
      <c r="AH919" s="433"/>
      <c r="AI919" s="320"/>
    </row>
    <row r="920" ht="15.75" customHeight="1">
      <c r="A920" s="357">
        <v>1194.0</v>
      </c>
      <c r="B920" s="209" t="s">
        <v>1516</v>
      </c>
      <c r="C920" s="515" t="s">
        <v>1221</v>
      </c>
      <c r="D920" s="515"/>
      <c r="E920" s="515"/>
      <c r="F920" s="353">
        <v>45812.0</v>
      </c>
      <c r="G920" s="430" t="s">
        <v>86</v>
      </c>
      <c r="H920" s="430" t="s">
        <v>86</v>
      </c>
      <c r="I920" s="430" t="s">
        <v>86</v>
      </c>
      <c r="J920" s="430"/>
      <c r="K920" s="430" t="s">
        <v>86</v>
      </c>
      <c r="L920" s="430" t="s">
        <v>86</v>
      </c>
      <c r="M920" s="315">
        <v>0.0</v>
      </c>
      <c r="N920" s="353"/>
      <c r="O920" s="353"/>
      <c r="P920" s="353"/>
      <c r="Q920" s="353"/>
      <c r="R920" s="353"/>
      <c r="S920" s="471" t="s">
        <v>86</v>
      </c>
      <c r="T920" s="430" t="s">
        <v>86</v>
      </c>
      <c r="U920" s="496">
        <v>0.0</v>
      </c>
      <c r="V920" s="315">
        <v>0.0</v>
      </c>
      <c r="W920" s="430" t="s">
        <v>57</v>
      </c>
      <c r="X920" s="315">
        <v>1.0</v>
      </c>
      <c r="Y920" s="6" t="s">
        <v>54</v>
      </c>
      <c r="Z920" s="432" t="s">
        <v>2120</v>
      </c>
      <c r="AA920" s="228"/>
      <c r="AB920" s="228"/>
      <c r="AC920" s="229"/>
      <c r="AD920" s="6"/>
      <c r="AE920" s="6"/>
      <c r="AF920" s="6"/>
      <c r="AG920" s="331"/>
      <c r="AH920" s="433"/>
    </row>
    <row r="921" ht="15.75" customHeight="1">
      <c r="A921" s="325">
        <v>1195.0</v>
      </c>
      <c r="B921" s="209" t="s">
        <v>239</v>
      </c>
      <c r="C921" s="344" t="s">
        <v>1221</v>
      </c>
      <c r="D921" s="344"/>
      <c r="E921" s="344"/>
      <c r="F921" s="353">
        <v>45820.0</v>
      </c>
      <c r="G921" s="430" t="s">
        <v>57</v>
      </c>
      <c r="H921" s="471" t="s">
        <v>57</v>
      </c>
      <c r="I921" s="471" t="s">
        <v>57</v>
      </c>
      <c r="J921" s="471"/>
      <c r="K921" s="497" t="s">
        <v>58</v>
      </c>
      <c r="L921" s="446" t="s">
        <v>58</v>
      </c>
      <c r="M921" s="315">
        <v>10.0</v>
      </c>
      <c r="N921" s="353"/>
      <c r="O921" s="353"/>
      <c r="P921" s="353"/>
      <c r="Q921" s="353"/>
      <c r="R921" s="353"/>
      <c r="S921" s="471" t="s">
        <v>57</v>
      </c>
      <c r="T921" s="430" t="s">
        <v>57</v>
      </c>
      <c r="U921" s="496" t="s">
        <v>2767</v>
      </c>
      <c r="V921" s="315">
        <v>14.0</v>
      </c>
      <c r="W921" s="517" t="s">
        <v>57</v>
      </c>
      <c r="X921" s="315">
        <v>6.0</v>
      </c>
      <c r="Y921" s="6" t="s">
        <v>54</v>
      </c>
      <c r="Z921" s="432" t="s">
        <v>2121</v>
      </c>
      <c r="AA921" s="228"/>
      <c r="AB921" s="228"/>
      <c r="AC921" s="229"/>
      <c r="AD921" s="6"/>
      <c r="AE921" s="6"/>
      <c r="AF921" s="6"/>
      <c r="AG921" s="331"/>
      <c r="AH921" s="433"/>
      <c r="AI921" s="320"/>
    </row>
    <row r="922" ht="15.75" customHeight="1">
      <c r="A922" s="357">
        <v>1196.0</v>
      </c>
      <c r="B922" s="209" t="s">
        <v>1518</v>
      </c>
      <c r="C922" s="521" t="s">
        <v>2389</v>
      </c>
      <c r="D922" s="521"/>
      <c r="E922" s="521"/>
      <c r="F922" s="522">
        <v>45792.0</v>
      </c>
      <c r="G922" s="430" t="s">
        <v>57</v>
      </c>
      <c r="H922" s="471" t="s">
        <v>57</v>
      </c>
      <c r="I922" s="471" t="s">
        <v>57</v>
      </c>
      <c r="J922" s="471"/>
      <c r="K922" s="497" t="s">
        <v>101</v>
      </c>
      <c r="L922" s="446" t="s">
        <v>58</v>
      </c>
      <c r="M922" s="315">
        <v>4.0</v>
      </c>
      <c r="N922" s="353"/>
      <c r="O922" s="353"/>
      <c r="P922" s="353"/>
      <c r="Q922" s="353"/>
      <c r="R922" s="353"/>
      <c r="S922" s="471" t="s">
        <v>86</v>
      </c>
      <c r="T922" s="430" t="s">
        <v>86</v>
      </c>
      <c r="U922" s="496">
        <v>0.0</v>
      </c>
      <c r="V922" s="315">
        <v>0.0</v>
      </c>
      <c r="W922" s="430" t="s">
        <v>86</v>
      </c>
      <c r="X922" s="315">
        <v>0.0</v>
      </c>
      <c r="Y922" s="6" t="s">
        <v>54</v>
      </c>
      <c r="Z922" s="432" t="s">
        <v>2562</v>
      </c>
      <c r="AA922" s="228"/>
      <c r="AB922" s="228"/>
      <c r="AC922" s="229"/>
      <c r="AD922" s="6"/>
      <c r="AE922" s="6"/>
      <c r="AF922" s="6"/>
      <c r="AG922" s="331"/>
      <c r="AH922" s="433"/>
    </row>
    <row r="923" ht="15.75" customHeight="1">
      <c r="A923" s="523">
        <v>1197.0</v>
      </c>
      <c r="B923" s="209" t="s">
        <v>1520</v>
      </c>
      <c r="C923" s="515" t="s">
        <v>1221</v>
      </c>
      <c r="D923" s="515"/>
      <c r="E923" s="515"/>
      <c r="F923" s="353">
        <v>45813.0</v>
      </c>
      <c r="G923" s="430" t="s">
        <v>86</v>
      </c>
      <c r="H923" s="471" t="s">
        <v>66</v>
      </c>
      <c r="I923" s="471" t="s">
        <v>66</v>
      </c>
      <c r="J923" s="471"/>
      <c r="K923" s="497" t="s">
        <v>66</v>
      </c>
      <c r="L923" s="517" t="s">
        <v>66</v>
      </c>
      <c r="M923" s="315">
        <v>0.0</v>
      </c>
      <c r="N923" s="353"/>
      <c r="O923" s="353"/>
      <c r="P923" s="353"/>
      <c r="Q923" s="353"/>
      <c r="R923" s="353"/>
      <c r="S923" s="471" t="s">
        <v>57</v>
      </c>
      <c r="T923" s="430" t="s">
        <v>57</v>
      </c>
      <c r="U923" s="496" t="s">
        <v>2767</v>
      </c>
      <c r="V923" s="315">
        <v>1.0</v>
      </c>
      <c r="W923" s="430" t="s">
        <v>86</v>
      </c>
      <c r="X923" s="315">
        <v>0.0</v>
      </c>
      <c r="Y923" s="6" t="s">
        <v>54</v>
      </c>
      <c r="Z923" s="432" t="s">
        <v>2123</v>
      </c>
      <c r="AA923" s="228"/>
      <c r="AB923" s="228"/>
      <c r="AC923" s="229"/>
      <c r="AD923" s="6"/>
      <c r="AE923" s="6"/>
      <c r="AF923" s="6"/>
      <c r="AG923" s="331"/>
      <c r="AH923" s="433"/>
      <c r="AI923" s="320"/>
    </row>
    <row r="924" ht="15.75" customHeight="1">
      <c r="A924" s="357">
        <v>1198.0</v>
      </c>
      <c r="B924" s="209" t="s">
        <v>1521</v>
      </c>
      <c r="C924" s="515" t="s">
        <v>3014</v>
      </c>
      <c r="D924" s="515"/>
      <c r="E924" s="515"/>
      <c r="F924" s="353">
        <v>45794.0</v>
      </c>
      <c r="G924" s="430" t="s">
        <v>86</v>
      </c>
      <c r="H924" s="471" t="s">
        <v>66</v>
      </c>
      <c r="I924" s="471" t="s">
        <v>66</v>
      </c>
      <c r="J924" s="471"/>
      <c r="K924" s="497" t="s">
        <v>66</v>
      </c>
      <c r="L924" s="517" t="s">
        <v>66</v>
      </c>
      <c r="M924" s="315">
        <v>0.0</v>
      </c>
      <c r="N924" s="353"/>
      <c r="O924" s="353"/>
      <c r="P924" s="353"/>
      <c r="Q924" s="353"/>
      <c r="R924" s="353"/>
      <c r="S924" s="471" t="s">
        <v>86</v>
      </c>
      <c r="T924" s="430" t="s">
        <v>86</v>
      </c>
      <c r="U924" s="496">
        <v>0.0</v>
      </c>
      <c r="V924" s="315">
        <v>0.0</v>
      </c>
      <c r="W924" s="430" t="s">
        <v>86</v>
      </c>
      <c r="X924" s="315">
        <v>0.0</v>
      </c>
      <c r="Y924" s="6" t="s">
        <v>54</v>
      </c>
      <c r="Z924" s="432" t="s">
        <v>2124</v>
      </c>
      <c r="AA924" s="228"/>
      <c r="AB924" s="228"/>
      <c r="AC924" s="229"/>
      <c r="AD924" s="6"/>
      <c r="AE924" s="6"/>
      <c r="AF924" s="6"/>
      <c r="AG924" s="331"/>
      <c r="AH924" s="433"/>
      <c r="AI924" s="320"/>
    </row>
    <row r="925" ht="15.75" customHeight="1">
      <c r="A925" s="523">
        <v>1199.0</v>
      </c>
      <c r="B925" s="209" t="s">
        <v>1522</v>
      </c>
      <c r="C925" s="515" t="s">
        <v>2129</v>
      </c>
      <c r="D925" s="515"/>
      <c r="E925" s="515"/>
      <c r="F925" s="224">
        <v>45812.0</v>
      </c>
      <c r="G925" s="430" t="s">
        <v>57</v>
      </c>
      <c r="H925" s="471" t="s">
        <v>57</v>
      </c>
      <c r="I925" s="471" t="s">
        <v>57</v>
      </c>
      <c r="J925" s="471"/>
      <c r="K925" s="442" t="s">
        <v>58</v>
      </c>
      <c r="L925" s="446" t="s">
        <v>58</v>
      </c>
      <c r="M925" s="315">
        <v>2.0</v>
      </c>
      <c r="N925" s="353"/>
      <c r="O925" s="353"/>
      <c r="P925" s="353"/>
      <c r="Q925" s="353"/>
      <c r="R925" s="353"/>
      <c r="S925" s="471" t="s">
        <v>57</v>
      </c>
      <c r="T925" s="430" t="s">
        <v>57</v>
      </c>
      <c r="U925" s="496" t="s">
        <v>2769</v>
      </c>
      <c r="V925" s="315">
        <v>2.0</v>
      </c>
      <c r="W925" s="430" t="s">
        <v>86</v>
      </c>
      <c r="X925" s="315">
        <v>0.0</v>
      </c>
      <c r="Y925" s="6" t="s">
        <v>54</v>
      </c>
      <c r="Z925" s="432" t="s">
        <v>2130</v>
      </c>
      <c r="AA925" s="228"/>
      <c r="AB925" s="228"/>
      <c r="AC925" s="229"/>
      <c r="AD925" s="6"/>
      <c r="AE925" s="6"/>
      <c r="AF925" s="6"/>
      <c r="AG925" s="331"/>
      <c r="AH925" s="433"/>
    </row>
    <row r="926" ht="15.75" customHeight="1">
      <c r="A926" s="311">
        <v>1200.0</v>
      </c>
      <c r="B926" s="209" t="s">
        <v>1523</v>
      </c>
      <c r="C926" s="344" t="s">
        <v>1221</v>
      </c>
      <c r="D926" s="344"/>
      <c r="E926" s="344"/>
      <c r="F926" s="353">
        <v>45847.0</v>
      </c>
      <c r="G926" s="430" t="s">
        <v>57</v>
      </c>
      <c r="H926" s="471" t="s">
        <v>57</v>
      </c>
      <c r="I926" s="471" t="s">
        <v>57</v>
      </c>
      <c r="J926" s="471"/>
      <c r="K926" s="445" t="s">
        <v>58</v>
      </c>
      <c r="L926" s="446" t="s">
        <v>58</v>
      </c>
      <c r="M926" s="315">
        <v>10.0</v>
      </c>
      <c r="N926" s="353"/>
      <c r="O926" s="353"/>
      <c r="P926" s="353"/>
      <c r="Q926" s="353"/>
      <c r="R926" s="353"/>
      <c r="S926" s="471" t="s">
        <v>57</v>
      </c>
      <c r="T926" s="430" t="s">
        <v>57</v>
      </c>
      <c r="U926" s="496" t="s">
        <v>2769</v>
      </c>
      <c r="V926" s="315">
        <v>14.0</v>
      </c>
      <c r="W926" s="430" t="s">
        <v>183</v>
      </c>
      <c r="X926" s="315">
        <v>4.0</v>
      </c>
      <c r="Y926" s="6" t="s">
        <v>54</v>
      </c>
      <c r="Z926" s="432" t="s">
        <v>2564</v>
      </c>
      <c r="AA926" s="228"/>
      <c r="AB926" s="228"/>
      <c r="AC926" s="229"/>
      <c r="AD926" s="6"/>
      <c r="AE926" s="6"/>
      <c r="AF926" s="6"/>
      <c r="AG926" s="331"/>
      <c r="AH926" s="433"/>
      <c r="AI926" s="320"/>
    </row>
    <row r="927" ht="15.75" customHeight="1">
      <c r="A927" s="325">
        <v>1201.0</v>
      </c>
      <c r="B927" s="209" t="s">
        <v>1524</v>
      </c>
      <c r="C927" s="344" t="s">
        <v>1321</v>
      </c>
      <c r="D927" s="344"/>
      <c r="E927" s="344"/>
      <c r="F927" s="222">
        <v>45824.0</v>
      </c>
      <c r="G927" s="430" t="s">
        <v>56</v>
      </c>
      <c r="H927" s="471" t="s">
        <v>57</v>
      </c>
      <c r="I927" s="471" t="s">
        <v>57</v>
      </c>
      <c r="J927" s="471"/>
      <c r="K927" s="445" t="s">
        <v>58</v>
      </c>
      <c r="L927" s="541" t="s">
        <v>1180</v>
      </c>
      <c r="M927" s="315">
        <v>11.0</v>
      </c>
      <c r="N927" s="353"/>
      <c r="O927" s="353"/>
      <c r="P927" s="353"/>
      <c r="Q927" s="353"/>
      <c r="R927" s="353"/>
      <c r="S927" s="471" t="s">
        <v>86</v>
      </c>
      <c r="T927" s="430" t="s">
        <v>86</v>
      </c>
      <c r="U927" s="496">
        <v>0.0</v>
      </c>
      <c r="V927" s="315">
        <v>0.0</v>
      </c>
      <c r="W927" s="430" t="s">
        <v>86</v>
      </c>
      <c r="X927" s="315">
        <v>0.0</v>
      </c>
      <c r="Y927" s="6" t="s">
        <v>54</v>
      </c>
      <c r="Z927" s="432" t="s">
        <v>2133</v>
      </c>
      <c r="AA927" s="228"/>
      <c r="AB927" s="228"/>
      <c r="AC927" s="229"/>
      <c r="AD927" s="6"/>
      <c r="AE927" s="6"/>
      <c r="AF927" s="6"/>
      <c r="AG927" s="331"/>
      <c r="AH927" s="433"/>
      <c r="AI927" s="320"/>
    </row>
    <row r="928" ht="15.75" customHeight="1">
      <c r="A928" s="325">
        <v>1202.0</v>
      </c>
      <c r="B928" s="209" t="s">
        <v>1525</v>
      </c>
      <c r="C928" s="344" t="s">
        <v>1321</v>
      </c>
      <c r="D928" s="344"/>
      <c r="E928" s="344"/>
      <c r="F928" s="353">
        <v>45826.0</v>
      </c>
      <c r="G928" s="430" t="s">
        <v>57</v>
      </c>
      <c r="H928" s="471" t="s">
        <v>57</v>
      </c>
      <c r="I928" s="471" t="s">
        <v>57</v>
      </c>
      <c r="J928" s="471"/>
      <c r="K928" s="445" t="s">
        <v>58</v>
      </c>
      <c r="L928" s="541" t="s">
        <v>1180</v>
      </c>
      <c r="M928" s="315">
        <v>14.0</v>
      </c>
      <c r="N928" s="353"/>
      <c r="O928" s="353"/>
      <c r="P928" s="353"/>
      <c r="Q928" s="353"/>
      <c r="R928" s="353"/>
      <c r="S928" s="471" t="s">
        <v>86</v>
      </c>
      <c r="T928" s="430" t="s">
        <v>86</v>
      </c>
      <c r="U928" s="496">
        <v>0.0</v>
      </c>
      <c r="V928" s="315">
        <v>0.0</v>
      </c>
      <c r="W928" s="430" t="s">
        <v>86</v>
      </c>
      <c r="X928" s="315">
        <v>0.0</v>
      </c>
      <c r="Y928" s="6" t="s">
        <v>54</v>
      </c>
      <c r="Z928" s="432"/>
      <c r="AA928" s="228"/>
      <c r="AB928" s="228"/>
      <c r="AC928" s="229"/>
      <c r="AD928" s="6"/>
      <c r="AE928" s="6"/>
      <c r="AF928" s="6"/>
      <c r="AG928" s="331"/>
      <c r="AH928" s="433"/>
    </row>
    <row r="929" ht="15.75" customHeight="1">
      <c r="A929" s="325">
        <v>1203.0</v>
      </c>
      <c r="B929" s="209" t="s">
        <v>1526</v>
      </c>
      <c r="C929" s="521" t="s">
        <v>385</v>
      </c>
      <c r="D929" s="521"/>
      <c r="E929" s="521"/>
      <c r="F929" s="522">
        <v>45819.0</v>
      </c>
      <c r="G929" s="430" t="s">
        <v>57</v>
      </c>
      <c r="H929" s="471" t="s">
        <v>57</v>
      </c>
      <c r="I929" s="471" t="s">
        <v>57</v>
      </c>
      <c r="J929" s="471"/>
      <c r="K929" s="538" t="s">
        <v>58</v>
      </c>
      <c r="L929" s="446" t="s">
        <v>58</v>
      </c>
      <c r="M929" s="315">
        <v>5.0</v>
      </c>
      <c r="N929" s="353"/>
      <c r="O929" s="353"/>
      <c r="P929" s="353"/>
      <c r="Q929" s="353"/>
      <c r="R929" s="353"/>
      <c r="S929" s="471" t="s">
        <v>57</v>
      </c>
      <c r="T929" s="430" t="s">
        <v>57</v>
      </c>
      <c r="U929" s="496" t="s">
        <v>2784</v>
      </c>
      <c r="V929" s="315">
        <v>5.0</v>
      </c>
      <c r="W929" s="430" t="s">
        <v>86</v>
      </c>
      <c r="X929" s="315">
        <v>0.0</v>
      </c>
      <c r="Y929" s="6" t="s">
        <v>54</v>
      </c>
      <c r="Z929" s="432" t="s">
        <v>2127</v>
      </c>
      <c r="AA929" s="228"/>
      <c r="AB929" s="228"/>
      <c r="AC929" s="229"/>
      <c r="AD929" s="6"/>
      <c r="AE929" s="6"/>
      <c r="AF929" s="6"/>
      <c r="AG929" s="331"/>
      <c r="AH929" s="433"/>
    </row>
    <row r="930" ht="15.75" customHeight="1">
      <c r="A930" s="325">
        <v>1204.0</v>
      </c>
      <c r="B930" s="209" t="s">
        <v>1527</v>
      </c>
      <c r="C930" s="344" t="s">
        <v>1321</v>
      </c>
      <c r="D930" s="344"/>
      <c r="E930" s="344"/>
      <c r="F930" s="353">
        <v>45820.0</v>
      </c>
      <c r="G930" s="430" t="s">
        <v>57</v>
      </c>
      <c r="H930" s="471" t="s">
        <v>57</v>
      </c>
      <c r="I930" s="471" t="s">
        <v>57</v>
      </c>
      <c r="J930" s="471"/>
      <c r="K930" s="538" t="s">
        <v>58</v>
      </c>
      <c r="L930" s="541" t="s">
        <v>1528</v>
      </c>
      <c r="M930" s="315">
        <v>2.0</v>
      </c>
      <c r="N930" s="353"/>
      <c r="O930" s="353"/>
      <c r="P930" s="353"/>
      <c r="Q930" s="353"/>
      <c r="R930" s="353"/>
      <c r="S930" s="471" t="s">
        <v>86</v>
      </c>
      <c r="T930" s="430" t="s">
        <v>86</v>
      </c>
      <c r="U930" s="496">
        <v>0.0</v>
      </c>
      <c r="V930" s="315">
        <v>0.0</v>
      </c>
      <c r="W930" s="430" t="s">
        <v>86</v>
      </c>
      <c r="X930" s="315">
        <v>0.0</v>
      </c>
      <c r="Y930" s="6" t="s">
        <v>54</v>
      </c>
      <c r="Z930" s="432"/>
      <c r="AA930" s="228"/>
      <c r="AB930" s="228"/>
      <c r="AC930" s="229"/>
      <c r="AD930" s="6"/>
      <c r="AE930" s="6"/>
      <c r="AF930" s="6"/>
      <c r="AG930" s="331"/>
      <c r="AH930" s="433"/>
    </row>
    <row r="931" ht="15.75" customHeight="1">
      <c r="A931" s="357">
        <v>1205.0</v>
      </c>
      <c r="B931" s="209" t="s">
        <v>1529</v>
      </c>
      <c r="C931" s="515" t="s">
        <v>1221</v>
      </c>
      <c r="D931" s="515"/>
      <c r="E931" s="515"/>
      <c r="F931" s="516">
        <v>45808.0</v>
      </c>
      <c r="G931" s="430" t="s">
        <v>57</v>
      </c>
      <c r="H931" s="471" t="s">
        <v>57</v>
      </c>
      <c r="I931" s="471" t="s">
        <v>57</v>
      </c>
      <c r="J931" s="471"/>
      <c r="K931" s="442" t="s">
        <v>57</v>
      </c>
      <c r="L931" s="517" t="s">
        <v>86</v>
      </c>
      <c r="M931" s="315">
        <v>1.0</v>
      </c>
      <c r="N931" s="353"/>
      <c r="O931" s="353"/>
      <c r="P931" s="353"/>
      <c r="Q931" s="353"/>
      <c r="R931" s="353"/>
      <c r="S931" s="471" t="s">
        <v>86</v>
      </c>
      <c r="T931" s="430" t="s">
        <v>86</v>
      </c>
      <c r="U931" s="496">
        <v>0.0</v>
      </c>
      <c r="V931" s="315">
        <v>0.0</v>
      </c>
      <c r="W931" s="430" t="s">
        <v>86</v>
      </c>
      <c r="X931" s="315">
        <v>0.0</v>
      </c>
      <c r="Y931" s="6" t="s">
        <v>54</v>
      </c>
      <c r="Z931" s="542" t="s">
        <v>2134</v>
      </c>
      <c r="AA931" s="228"/>
      <c r="AB931" s="228"/>
      <c r="AC931" s="229"/>
      <c r="AD931" s="6"/>
      <c r="AE931" s="6"/>
      <c r="AF931" s="6"/>
      <c r="AG931" s="331"/>
      <c r="AH931" s="433"/>
    </row>
    <row r="932" ht="15.75" customHeight="1">
      <c r="A932" s="543">
        <v>1206.0</v>
      </c>
      <c r="B932" s="209" t="s">
        <v>1530</v>
      </c>
      <c r="C932" s="344" t="s">
        <v>1321</v>
      </c>
      <c r="D932" s="344"/>
      <c r="E932" s="344"/>
      <c r="F932" s="510">
        <v>45944.0</v>
      </c>
      <c r="G932" s="430" t="s">
        <v>57</v>
      </c>
      <c r="H932" s="471" t="s">
        <v>57</v>
      </c>
      <c r="I932" s="471" t="s">
        <v>57</v>
      </c>
      <c r="J932" s="471"/>
      <c r="K932" s="544" t="s">
        <v>58</v>
      </c>
      <c r="L932" s="541" t="s">
        <v>1180</v>
      </c>
      <c r="M932" s="315">
        <v>14.0</v>
      </c>
      <c r="N932" s="353"/>
      <c r="O932" s="353"/>
      <c r="P932" s="353"/>
      <c r="Q932" s="353"/>
      <c r="R932" s="353"/>
      <c r="S932" s="471" t="s">
        <v>86</v>
      </c>
      <c r="T932" s="430" t="s">
        <v>86</v>
      </c>
      <c r="U932" s="496">
        <v>0.0</v>
      </c>
      <c r="V932" s="315">
        <v>0.0</v>
      </c>
      <c r="W932" s="430" t="s">
        <v>86</v>
      </c>
      <c r="X932" s="315">
        <v>0.0</v>
      </c>
      <c r="Y932" s="6" t="s">
        <v>54</v>
      </c>
      <c r="Z932" s="432"/>
      <c r="AA932" s="228"/>
      <c r="AB932" s="228"/>
      <c r="AC932" s="229"/>
      <c r="AD932" s="6"/>
      <c r="AE932" s="6"/>
      <c r="AF932" s="6"/>
      <c r="AG932" s="331"/>
      <c r="AH932" s="433"/>
    </row>
    <row r="933" ht="15.75" customHeight="1">
      <c r="A933" s="357">
        <v>1207.0</v>
      </c>
      <c r="B933" s="209" t="s">
        <v>1531</v>
      </c>
      <c r="C933" s="515" t="s">
        <v>1321</v>
      </c>
      <c r="D933" s="515"/>
      <c r="E933" s="515"/>
      <c r="F933" s="353">
        <v>45798.0</v>
      </c>
      <c r="G933" s="430" t="s">
        <v>57</v>
      </c>
      <c r="H933" s="471" t="s">
        <v>57</v>
      </c>
      <c r="I933" s="471" t="s">
        <v>57</v>
      </c>
      <c r="J933" s="471"/>
      <c r="K933" s="497" t="s">
        <v>101</v>
      </c>
      <c r="L933" s="446" t="s">
        <v>57</v>
      </c>
      <c r="M933" s="315">
        <v>5.0</v>
      </c>
      <c r="N933" s="353"/>
      <c r="O933" s="353"/>
      <c r="P933" s="353"/>
      <c r="Q933" s="353"/>
      <c r="R933" s="353"/>
      <c r="S933" s="471" t="s">
        <v>86</v>
      </c>
      <c r="T933" s="430" t="s">
        <v>86</v>
      </c>
      <c r="U933" s="496">
        <v>0.0</v>
      </c>
      <c r="V933" s="315">
        <v>0.0</v>
      </c>
      <c r="W933" s="430" t="s">
        <v>86</v>
      </c>
      <c r="X933" s="315">
        <v>0.0</v>
      </c>
      <c r="Y933" s="6" t="s">
        <v>54</v>
      </c>
      <c r="Z933" s="432" t="s">
        <v>2136</v>
      </c>
      <c r="AA933" s="228"/>
      <c r="AB933" s="228"/>
      <c r="AC933" s="229"/>
      <c r="AD933" s="6"/>
      <c r="AE933" s="6"/>
      <c r="AF933" s="6"/>
      <c r="AG933" s="331"/>
      <c r="AH933" s="433"/>
    </row>
    <row r="934" ht="15.75" customHeight="1">
      <c r="A934" s="509">
        <v>1208.0</v>
      </c>
      <c r="B934" s="209" t="s">
        <v>1533</v>
      </c>
      <c r="C934" s="344" t="s">
        <v>1221</v>
      </c>
      <c r="D934" s="344"/>
      <c r="E934" s="344"/>
      <c r="F934" s="510">
        <v>45996.0</v>
      </c>
      <c r="G934" s="430" t="s">
        <v>57</v>
      </c>
      <c r="H934" s="471" t="s">
        <v>57</v>
      </c>
      <c r="I934" s="471" t="s">
        <v>57</v>
      </c>
      <c r="J934" s="471"/>
      <c r="K934" s="445" t="s">
        <v>58</v>
      </c>
      <c r="L934" s="446" t="s">
        <v>58</v>
      </c>
      <c r="M934" s="315">
        <v>24.0</v>
      </c>
      <c r="N934" s="353"/>
      <c r="O934" s="353"/>
      <c r="P934" s="353"/>
      <c r="Q934" s="353"/>
      <c r="R934" s="353"/>
      <c r="S934" s="471" t="s">
        <v>57</v>
      </c>
      <c r="T934" s="430" t="s">
        <v>57</v>
      </c>
      <c r="U934" s="496" t="s">
        <v>2767</v>
      </c>
      <c r="V934" s="315">
        <v>29.0</v>
      </c>
      <c r="W934" s="529" t="s">
        <v>57</v>
      </c>
      <c r="X934" s="315">
        <v>6.0</v>
      </c>
      <c r="Y934" s="6" t="s">
        <v>54</v>
      </c>
      <c r="Z934" s="432" t="s">
        <v>2137</v>
      </c>
      <c r="AA934" s="228"/>
      <c r="AB934" s="228"/>
      <c r="AC934" s="229"/>
      <c r="AD934" s="6"/>
      <c r="AE934" s="6"/>
      <c r="AF934" s="6"/>
      <c r="AG934" s="331"/>
      <c r="AH934" s="433"/>
    </row>
    <row r="935" ht="15.75" customHeight="1">
      <c r="A935" s="311">
        <v>1209.0</v>
      </c>
      <c r="B935" s="209" t="s">
        <v>1534</v>
      </c>
      <c r="C935" s="545" t="s">
        <v>3015</v>
      </c>
      <c r="D935" s="545"/>
      <c r="E935" s="545"/>
      <c r="F935" s="443">
        <v>45834.0</v>
      </c>
      <c r="G935" s="430" t="s">
        <v>57</v>
      </c>
      <c r="H935" s="471" t="s">
        <v>57</v>
      </c>
      <c r="I935" s="471" t="s">
        <v>57</v>
      </c>
      <c r="J935" s="471"/>
      <c r="K935" s="445" t="s">
        <v>58</v>
      </c>
      <c r="L935" s="446" t="s">
        <v>58</v>
      </c>
      <c r="M935" s="315">
        <v>1.0</v>
      </c>
      <c r="N935" s="353"/>
      <c r="O935" s="353"/>
      <c r="P935" s="353"/>
      <c r="Q935" s="353"/>
      <c r="R935" s="353"/>
      <c r="S935" s="471" t="s">
        <v>57</v>
      </c>
      <c r="T935" s="430" t="s">
        <v>57</v>
      </c>
      <c r="U935" s="496" t="s">
        <v>2767</v>
      </c>
      <c r="V935" s="315">
        <v>1.0</v>
      </c>
      <c r="W935" s="430" t="s">
        <v>86</v>
      </c>
      <c r="X935" s="315">
        <v>0.0</v>
      </c>
      <c r="Y935" s="6" t="s">
        <v>54</v>
      </c>
      <c r="Z935" s="540" t="s">
        <v>2138</v>
      </c>
      <c r="AA935" s="228"/>
      <c r="AB935" s="228"/>
      <c r="AC935" s="229"/>
      <c r="AD935" s="6"/>
      <c r="AE935" s="6"/>
      <c r="AF935" s="6"/>
      <c r="AG935" s="331"/>
      <c r="AH935" s="433"/>
      <c r="AI935" s="320"/>
    </row>
    <row r="936" ht="15.75" customHeight="1">
      <c r="A936" s="311">
        <v>1210.0</v>
      </c>
      <c r="B936" s="209" t="s">
        <v>1535</v>
      </c>
      <c r="C936" s="344" t="s">
        <v>1314</v>
      </c>
      <c r="D936" s="344"/>
      <c r="E936" s="344"/>
      <c r="F936" s="443">
        <v>45852.0</v>
      </c>
      <c r="G936" s="430" t="s">
        <v>57</v>
      </c>
      <c r="H936" s="471" t="s">
        <v>57</v>
      </c>
      <c r="I936" s="471" t="s">
        <v>57</v>
      </c>
      <c r="J936" s="471"/>
      <c r="K936" s="445" t="s">
        <v>58</v>
      </c>
      <c r="L936" s="446" t="s">
        <v>58</v>
      </c>
      <c r="M936" s="315">
        <v>14.0</v>
      </c>
      <c r="N936" s="353"/>
      <c r="O936" s="353"/>
      <c r="P936" s="353"/>
      <c r="Q936" s="353"/>
      <c r="R936" s="353"/>
      <c r="S936" s="471" t="s">
        <v>57</v>
      </c>
      <c r="T936" s="430" t="s">
        <v>57</v>
      </c>
      <c r="U936" s="496" t="s">
        <v>2929</v>
      </c>
      <c r="V936" s="315">
        <v>17.0</v>
      </c>
      <c r="W936" s="430" t="s">
        <v>57</v>
      </c>
      <c r="X936" s="315">
        <v>3.0</v>
      </c>
      <c r="Y936" s="6" t="s">
        <v>54</v>
      </c>
      <c r="Z936" s="540" t="s">
        <v>2139</v>
      </c>
      <c r="AA936" s="228"/>
      <c r="AB936" s="228"/>
      <c r="AC936" s="229"/>
      <c r="AD936" s="6"/>
      <c r="AE936" s="6"/>
      <c r="AF936" s="6"/>
      <c r="AG936" s="331"/>
      <c r="AH936" s="433"/>
    </row>
    <row r="937" ht="15.75" customHeight="1">
      <c r="A937" s="311">
        <v>1211.0</v>
      </c>
      <c r="B937" s="209" t="s">
        <v>1536</v>
      </c>
      <c r="C937" s="344" t="s">
        <v>1221</v>
      </c>
      <c r="D937" s="344"/>
      <c r="E937" s="344"/>
      <c r="F937" s="510">
        <v>45943.0</v>
      </c>
      <c r="G937" s="430" t="s">
        <v>57</v>
      </c>
      <c r="H937" s="471" t="s">
        <v>57</v>
      </c>
      <c r="I937" s="471" t="s">
        <v>57</v>
      </c>
      <c r="J937" s="471"/>
      <c r="K937" s="445" t="s">
        <v>58</v>
      </c>
      <c r="L937" s="446" t="s">
        <v>58</v>
      </c>
      <c r="M937" s="315">
        <v>30.0</v>
      </c>
      <c r="N937" s="353"/>
      <c r="O937" s="353"/>
      <c r="P937" s="353"/>
      <c r="Q937" s="353"/>
      <c r="R937" s="353"/>
      <c r="S937" s="471" t="s">
        <v>57</v>
      </c>
      <c r="T937" s="430" t="s">
        <v>57</v>
      </c>
      <c r="U937" s="496" t="s">
        <v>2789</v>
      </c>
      <c r="V937" s="315">
        <v>38.0</v>
      </c>
      <c r="W937" s="430" t="s">
        <v>57</v>
      </c>
      <c r="X937" s="315">
        <v>8.0</v>
      </c>
      <c r="Y937" s="6" t="s">
        <v>54</v>
      </c>
      <c r="Z937" s="432" t="s">
        <v>2140</v>
      </c>
      <c r="AA937" s="228"/>
      <c r="AB937" s="228"/>
      <c r="AC937" s="229"/>
      <c r="AD937" s="6"/>
      <c r="AE937" s="6"/>
      <c r="AF937" s="6"/>
      <c r="AG937" s="331"/>
      <c r="AH937" s="433"/>
      <c r="AI937" s="320"/>
    </row>
    <row r="938" ht="15.75" customHeight="1">
      <c r="A938" s="543">
        <v>1212.0</v>
      </c>
      <c r="B938" s="209" t="s">
        <v>1537</v>
      </c>
      <c r="C938" s="344" t="s">
        <v>1221</v>
      </c>
      <c r="D938" s="344"/>
      <c r="E938" s="344"/>
      <c r="F938" s="510">
        <v>45909.0</v>
      </c>
      <c r="G938" s="430" t="s">
        <v>57</v>
      </c>
      <c r="H938" s="471" t="s">
        <v>57</v>
      </c>
      <c r="I938" s="471" t="s">
        <v>57</v>
      </c>
      <c r="J938" s="471"/>
      <c r="K938" s="445" t="s">
        <v>58</v>
      </c>
      <c r="L938" s="446" t="s">
        <v>58</v>
      </c>
      <c r="M938" s="315">
        <v>16.0</v>
      </c>
      <c r="N938" s="353"/>
      <c r="O938" s="353"/>
      <c r="P938" s="353"/>
      <c r="Q938" s="353"/>
      <c r="R938" s="353"/>
      <c r="S938" s="471" t="s">
        <v>57</v>
      </c>
      <c r="T938" s="430" t="s">
        <v>57</v>
      </c>
      <c r="U938" s="496" t="s">
        <v>2777</v>
      </c>
      <c r="V938" s="315">
        <v>21.0</v>
      </c>
      <c r="W938" s="430" t="s">
        <v>183</v>
      </c>
      <c r="X938" s="315">
        <v>5.0</v>
      </c>
      <c r="Y938" s="6" t="s">
        <v>54</v>
      </c>
      <c r="Z938" s="432" t="s">
        <v>2141</v>
      </c>
      <c r="AA938" s="228"/>
      <c r="AB938" s="228"/>
      <c r="AC938" s="229"/>
      <c r="AD938" s="6"/>
      <c r="AE938" s="6"/>
      <c r="AF938" s="6"/>
      <c r="AG938" s="331"/>
      <c r="AH938" s="433"/>
    </row>
    <row r="939" ht="15.75" customHeight="1">
      <c r="A939" s="311">
        <v>1213.0</v>
      </c>
      <c r="B939" s="209" t="s">
        <v>1539</v>
      </c>
      <c r="C939" s="344" t="s">
        <v>1221</v>
      </c>
      <c r="D939" s="344"/>
      <c r="E939" s="344"/>
      <c r="F939" s="443">
        <v>45859.0</v>
      </c>
      <c r="G939" s="430" t="s">
        <v>57</v>
      </c>
      <c r="H939" s="471" t="s">
        <v>57</v>
      </c>
      <c r="I939" s="471" t="s">
        <v>57</v>
      </c>
      <c r="J939" s="471"/>
      <c r="K939" s="445" t="s">
        <v>58</v>
      </c>
      <c r="L939" s="446" t="s">
        <v>58</v>
      </c>
      <c r="M939" s="315">
        <v>7.0</v>
      </c>
      <c r="N939" s="353"/>
      <c r="O939" s="353"/>
      <c r="P939" s="353"/>
      <c r="Q939" s="353"/>
      <c r="R939" s="353"/>
      <c r="S939" s="471" t="s">
        <v>57</v>
      </c>
      <c r="T939" s="430" t="s">
        <v>57</v>
      </c>
      <c r="U939" s="496" t="s">
        <v>2767</v>
      </c>
      <c r="V939" s="315">
        <v>11.0</v>
      </c>
      <c r="W939" s="430" t="s">
        <v>57</v>
      </c>
      <c r="X939" s="315">
        <v>4.0</v>
      </c>
      <c r="Y939" s="6" t="s">
        <v>54</v>
      </c>
      <c r="Z939" s="540" t="s">
        <v>2568</v>
      </c>
      <c r="AA939" s="228"/>
      <c r="AB939" s="228"/>
      <c r="AC939" s="229"/>
      <c r="AD939" s="6"/>
      <c r="AE939" s="6"/>
      <c r="AF939" s="6"/>
      <c r="AG939" s="331"/>
      <c r="AH939" s="433"/>
      <c r="AI939" s="320"/>
    </row>
    <row r="940" ht="15.75" customHeight="1">
      <c r="A940" s="311">
        <v>1214.0</v>
      </c>
      <c r="B940" s="209" t="s">
        <v>1540</v>
      </c>
      <c r="C940" s="344" t="s">
        <v>3016</v>
      </c>
      <c r="D940" s="344"/>
      <c r="E940" s="344"/>
      <c r="F940" s="224">
        <v>45838.0</v>
      </c>
      <c r="G940" s="430" t="s">
        <v>57</v>
      </c>
      <c r="H940" s="471" t="s">
        <v>57</v>
      </c>
      <c r="I940" s="471" t="s">
        <v>57</v>
      </c>
      <c r="J940" s="471"/>
      <c r="K940" s="445" t="s">
        <v>58</v>
      </c>
      <c r="L940" s="462" t="s">
        <v>3007</v>
      </c>
      <c r="M940" s="315">
        <v>17.0</v>
      </c>
      <c r="N940" s="353"/>
      <c r="O940" s="353"/>
      <c r="P940" s="353"/>
      <c r="Q940" s="353"/>
      <c r="R940" s="353"/>
      <c r="S940" s="471" t="s">
        <v>183</v>
      </c>
      <c r="T940" s="430" t="s">
        <v>183</v>
      </c>
      <c r="U940" s="496" t="s">
        <v>2767</v>
      </c>
      <c r="V940" s="315">
        <v>13.0</v>
      </c>
      <c r="W940" s="430" t="s">
        <v>183</v>
      </c>
      <c r="X940" s="315">
        <v>7.0</v>
      </c>
      <c r="Y940" s="6" t="s">
        <v>54</v>
      </c>
      <c r="Z940" s="432" t="s">
        <v>2142</v>
      </c>
      <c r="AA940" s="228"/>
      <c r="AB940" s="228"/>
      <c r="AC940" s="229"/>
      <c r="AD940" s="6"/>
      <c r="AE940" s="6"/>
      <c r="AF940" s="6"/>
      <c r="AG940" s="331"/>
      <c r="AH940" s="433"/>
      <c r="AI940" s="320"/>
    </row>
    <row r="941" ht="15.75" customHeight="1">
      <c r="A941" s="357">
        <v>1215.0</v>
      </c>
      <c r="B941" s="209" t="s">
        <v>1332</v>
      </c>
      <c r="C941" s="515" t="s">
        <v>1221</v>
      </c>
      <c r="D941" s="515"/>
      <c r="E941" s="515"/>
      <c r="F941" s="443">
        <v>45805.0</v>
      </c>
      <c r="G941" s="430" t="s">
        <v>86</v>
      </c>
      <c r="H941" s="471" t="s">
        <v>66</v>
      </c>
      <c r="I941" s="471" t="s">
        <v>66</v>
      </c>
      <c r="J941" s="471"/>
      <c r="K941" s="497" t="s">
        <v>66</v>
      </c>
      <c r="L941" s="517" t="s">
        <v>66</v>
      </c>
      <c r="M941" s="315">
        <v>0.0</v>
      </c>
      <c r="N941" s="353"/>
      <c r="O941" s="353"/>
      <c r="P941" s="353"/>
      <c r="Q941" s="353"/>
      <c r="R941" s="353"/>
      <c r="S941" s="471" t="s">
        <v>86</v>
      </c>
      <c r="T941" s="430" t="s">
        <v>86</v>
      </c>
      <c r="U941" s="496">
        <v>0.0</v>
      </c>
      <c r="V941" s="315">
        <v>0.0</v>
      </c>
      <c r="W941" s="430" t="s">
        <v>57</v>
      </c>
      <c r="X941" s="315">
        <v>1.0</v>
      </c>
      <c r="Y941" s="6" t="s">
        <v>54</v>
      </c>
      <c r="Z941" s="540" t="s">
        <v>1973</v>
      </c>
      <c r="AA941" s="228"/>
      <c r="AB941" s="228"/>
      <c r="AC941" s="229"/>
      <c r="AD941" s="6"/>
      <c r="AE941" s="6"/>
      <c r="AF941" s="6"/>
      <c r="AG941" s="331"/>
      <c r="AH941" s="433"/>
    </row>
    <row r="942" ht="15.75" customHeight="1">
      <c r="A942" s="311">
        <v>1216.0</v>
      </c>
      <c r="B942" s="209" t="s">
        <v>1542</v>
      </c>
      <c r="C942" s="344" t="s">
        <v>2143</v>
      </c>
      <c r="D942" s="344"/>
      <c r="E942" s="344"/>
      <c r="F942" s="353">
        <v>45834.0</v>
      </c>
      <c r="G942" s="430" t="s">
        <v>57</v>
      </c>
      <c r="H942" s="471" t="s">
        <v>57</v>
      </c>
      <c r="I942" s="471" t="s">
        <v>57</v>
      </c>
      <c r="J942" s="471"/>
      <c r="K942" s="497" t="s">
        <v>101</v>
      </c>
      <c r="L942" s="462" t="s">
        <v>3007</v>
      </c>
      <c r="M942" s="315">
        <v>11.0</v>
      </c>
      <c r="N942" s="353"/>
      <c r="O942" s="353"/>
      <c r="P942" s="353"/>
      <c r="Q942" s="353"/>
      <c r="R942" s="353"/>
      <c r="S942" s="471" t="s">
        <v>57</v>
      </c>
      <c r="T942" s="430" t="s">
        <v>57</v>
      </c>
      <c r="U942" s="496" t="s">
        <v>2777</v>
      </c>
      <c r="V942" s="315">
        <v>14.0</v>
      </c>
      <c r="W942" s="430" t="s">
        <v>57</v>
      </c>
      <c r="X942" s="315">
        <v>2.0</v>
      </c>
      <c r="Y942" s="6" t="s">
        <v>54</v>
      </c>
      <c r="Z942" s="432" t="s">
        <v>2144</v>
      </c>
      <c r="AA942" s="228"/>
      <c r="AB942" s="228"/>
      <c r="AC942" s="229"/>
      <c r="AD942" s="6"/>
      <c r="AE942" s="6"/>
      <c r="AF942" s="6"/>
      <c r="AG942" s="331"/>
      <c r="AH942" s="433"/>
      <c r="AI942" s="320"/>
    </row>
    <row r="943" ht="15.75" customHeight="1">
      <c r="A943" s="523">
        <v>1217.0</v>
      </c>
      <c r="B943" s="209" t="s">
        <v>1543</v>
      </c>
      <c r="C943" s="515" t="s">
        <v>2115</v>
      </c>
      <c r="D943" s="515"/>
      <c r="E943" s="515"/>
      <c r="F943" s="516">
        <v>45818.0</v>
      </c>
      <c r="G943" s="430" t="s">
        <v>57</v>
      </c>
      <c r="H943" s="471" t="s">
        <v>57</v>
      </c>
      <c r="I943" s="471" t="s">
        <v>57</v>
      </c>
      <c r="J943" s="471"/>
      <c r="K943" s="442" t="s">
        <v>58</v>
      </c>
      <c r="L943" s="517" t="s">
        <v>86</v>
      </c>
      <c r="M943" s="315">
        <v>2.0</v>
      </c>
      <c r="N943" s="353"/>
      <c r="O943" s="353"/>
      <c r="P943" s="353"/>
      <c r="Q943" s="353"/>
      <c r="R943" s="353"/>
      <c r="S943" s="471" t="s">
        <v>86</v>
      </c>
      <c r="T943" s="430" t="s">
        <v>86</v>
      </c>
      <c r="U943" s="496">
        <v>0.0</v>
      </c>
      <c r="V943" s="315">
        <v>0.0</v>
      </c>
      <c r="W943" s="430" t="s">
        <v>86</v>
      </c>
      <c r="X943" s="315">
        <v>0.0</v>
      </c>
      <c r="Y943" s="6" t="s">
        <v>54</v>
      </c>
      <c r="Z943" s="540" t="s">
        <v>2145</v>
      </c>
      <c r="AA943" s="228"/>
      <c r="AB943" s="228"/>
      <c r="AC943" s="229"/>
      <c r="AD943" s="6"/>
      <c r="AE943" s="6"/>
      <c r="AF943" s="6"/>
      <c r="AG943" s="331"/>
      <c r="AH943" s="433"/>
      <c r="AI943" s="320"/>
    </row>
    <row r="944" ht="15.75" customHeight="1">
      <c r="A944" s="311">
        <v>1218.0</v>
      </c>
      <c r="B944" s="209" t="s">
        <v>1544</v>
      </c>
      <c r="C944" s="344" t="s">
        <v>1221</v>
      </c>
      <c r="D944" s="344"/>
      <c r="E944" s="344"/>
      <c r="F944" s="353">
        <v>45838.0</v>
      </c>
      <c r="G944" s="430" t="s">
        <v>57</v>
      </c>
      <c r="H944" s="471" t="s">
        <v>57</v>
      </c>
      <c r="I944" s="471" t="s">
        <v>57</v>
      </c>
      <c r="J944" s="471"/>
      <c r="K944" s="445" t="s">
        <v>58</v>
      </c>
      <c r="L944" s="446" t="s">
        <v>58</v>
      </c>
      <c r="M944" s="315">
        <v>9.0</v>
      </c>
      <c r="N944" s="353"/>
      <c r="O944" s="353"/>
      <c r="P944" s="353"/>
      <c r="Q944" s="353"/>
      <c r="R944" s="353"/>
      <c r="S944" s="471" t="s">
        <v>57</v>
      </c>
      <c r="T944" s="430" t="s">
        <v>57</v>
      </c>
      <c r="U944" s="496" t="s">
        <v>2767</v>
      </c>
      <c r="V944" s="315">
        <v>12.0</v>
      </c>
      <c r="W944" s="430" t="s">
        <v>183</v>
      </c>
      <c r="X944" s="315">
        <v>3.0</v>
      </c>
      <c r="Y944" s="6" t="s">
        <v>54</v>
      </c>
      <c r="Z944" s="432" t="s">
        <v>2146</v>
      </c>
      <c r="AA944" s="228"/>
      <c r="AB944" s="228"/>
      <c r="AC944" s="229"/>
      <c r="AD944" s="6"/>
      <c r="AE944" s="6"/>
      <c r="AF944" s="6"/>
      <c r="AG944" s="331"/>
      <c r="AH944" s="433"/>
    </row>
    <row r="945" ht="15.75" customHeight="1">
      <c r="A945" s="311">
        <v>1219.0</v>
      </c>
      <c r="B945" s="209" t="s">
        <v>1545</v>
      </c>
      <c r="C945" s="344" t="s">
        <v>1221</v>
      </c>
      <c r="D945" s="344"/>
      <c r="E945" s="344"/>
      <c r="F945" s="353">
        <v>45839.0</v>
      </c>
      <c r="G945" s="430" t="s">
        <v>57</v>
      </c>
      <c r="H945" s="471" t="s">
        <v>57</v>
      </c>
      <c r="I945" s="471" t="s">
        <v>57</v>
      </c>
      <c r="J945" s="471"/>
      <c r="K945" s="497" t="s">
        <v>58</v>
      </c>
      <c r="L945" s="446" t="s">
        <v>58</v>
      </c>
      <c r="M945" s="315">
        <v>9.0</v>
      </c>
      <c r="N945" s="353"/>
      <c r="O945" s="353"/>
      <c r="P945" s="353"/>
      <c r="Q945" s="353"/>
      <c r="R945" s="353"/>
      <c r="S945" s="471" t="s">
        <v>57</v>
      </c>
      <c r="T945" s="430" t="s">
        <v>57</v>
      </c>
      <c r="U945" s="496" t="s">
        <v>2777</v>
      </c>
      <c r="V945" s="315">
        <v>12.0</v>
      </c>
      <c r="W945" s="430" t="s">
        <v>183</v>
      </c>
      <c r="X945" s="315">
        <v>3.0</v>
      </c>
      <c r="Y945" s="6" t="s">
        <v>54</v>
      </c>
      <c r="Z945" s="432" t="s">
        <v>2163</v>
      </c>
      <c r="AA945" s="228"/>
      <c r="AB945" s="228"/>
      <c r="AC945" s="229"/>
      <c r="AD945" s="6"/>
      <c r="AE945" s="6"/>
      <c r="AF945" s="6"/>
      <c r="AG945" s="331"/>
      <c r="AH945" s="433"/>
    </row>
    <row r="946" ht="15.75" customHeight="1">
      <c r="A946" s="311">
        <v>1220.0</v>
      </c>
      <c r="B946" s="209" t="s">
        <v>1546</v>
      </c>
      <c r="C946" s="344" t="s">
        <v>1221</v>
      </c>
      <c r="D946" s="344"/>
      <c r="E946" s="344"/>
      <c r="F946" s="353">
        <v>45859.0</v>
      </c>
      <c r="G946" s="430" t="s">
        <v>57</v>
      </c>
      <c r="H946" s="471" t="s">
        <v>57</v>
      </c>
      <c r="I946" s="471" t="s">
        <v>57</v>
      </c>
      <c r="J946" s="471"/>
      <c r="K946" s="497" t="s">
        <v>58</v>
      </c>
      <c r="L946" s="446" t="s">
        <v>58</v>
      </c>
      <c r="M946" s="315">
        <v>3.0</v>
      </c>
      <c r="N946" s="353"/>
      <c r="O946" s="353"/>
      <c r="P946" s="353"/>
      <c r="Q946" s="353"/>
      <c r="R946" s="353"/>
      <c r="S946" s="471" t="s">
        <v>57</v>
      </c>
      <c r="T946" s="430" t="s">
        <v>57</v>
      </c>
      <c r="U946" s="496" t="s">
        <v>2784</v>
      </c>
      <c r="V946" s="315">
        <v>7.0</v>
      </c>
      <c r="W946" s="430" t="s">
        <v>57</v>
      </c>
      <c r="X946" s="315">
        <v>4.0</v>
      </c>
      <c r="Y946" s="6" t="s">
        <v>54</v>
      </c>
      <c r="Z946" s="432" t="s">
        <v>2147</v>
      </c>
      <c r="AA946" s="228"/>
      <c r="AB946" s="228"/>
      <c r="AC946" s="229"/>
      <c r="AD946" s="6"/>
      <c r="AE946" s="6"/>
      <c r="AF946" s="6"/>
      <c r="AG946" s="331"/>
      <c r="AH946" s="433"/>
      <c r="AI946" s="320"/>
    </row>
    <row r="947" ht="15.75" customHeight="1">
      <c r="A947" s="311">
        <v>1221.0</v>
      </c>
      <c r="B947" s="209" t="s">
        <v>1549</v>
      </c>
      <c r="C947" s="545" t="s">
        <v>3015</v>
      </c>
      <c r="D947" s="545"/>
      <c r="E947" s="545"/>
      <c r="F947" s="443">
        <v>45826.0</v>
      </c>
      <c r="G947" s="430" t="s">
        <v>57</v>
      </c>
      <c r="H947" s="471" t="s">
        <v>57</v>
      </c>
      <c r="I947" s="471" t="s">
        <v>57</v>
      </c>
      <c r="J947" s="471"/>
      <c r="K947" s="497" t="s">
        <v>859</v>
      </c>
      <c r="L947" s="446" t="s">
        <v>58</v>
      </c>
      <c r="M947" s="315">
        <v>1.0</v>
      </c>
      <c r="N947" s="353"/>
      <c r="O947" s="353"/>
      <c r="P947" s="353"/>
      <c r="Q947" s="353"/>
      <c r="R947" s="353"/>
      <c r="S947" s="471" t="s">
        <v>86</v>
      </c>
      <c r="T947" s="430" t="s">
        <v>86</v>
      </c>
      <c r="U947" s="496">
        <v>0.0</v>
      </c>
      <c r="V947" s="315">
        <v>0.0</v>
      </c>
      <c r="W947" s="430" t="s">
        <v>86</v>
      </c>
      <c r="X947" s="315">
        <v>0.0</v>
      </c>
      <c r="Y947" s="6" t="s">
        <v>54</v>
      </c>
      <c r="Z947" s="540" t="s">
        <v>2149</v>
      </c>
      <c r="AA947" s="228"/>
      <c r="AB947" s="228"/>
      <c r="AC947" s="229"/>
      <c r="AD947" s="6"/>
      <c r="AE947" s="6"/>
      <c r="AF947" s="6"/>
      <c r="AG947" s="331"/>
      <c r="AH947" s="433"/>
    </row>
    <row r="948" ht="15.75" customHeight="1">
      <c r="A948" s="311">
        <v>1222.0</v>
      </c>
      <c r="B948" s="384" t="s">
        <v>1550</v>
      </c>
      <c r="C948" s="344" t="s">
        <v>1221</v>
      </c>
      <c r="D948" s="344"/>
      <c r="E948" s="344"/>
      <c r="F948" s="353">
        <v>45846.0</v>
      </c>
      <c r="G948" s="430" t="s">
        <v>57</v>
      </c>
      <c r="H948" s="471" t="s">
        <v>57</v>
      </c>
      <c r="I948" s="471" t="s">
        <v>57</v>
      </c>
      <c r="J948" s="471"/>
      <c r="K948" s="445" t="s">
        <v>58</v>
      </c>
      <c r="L948" s="446" t="s">
        <v>58</v>
      </c>
      <c r="M948" s="315">
        <v>5.0</v>
      </c>
      <c r="N948" s="353"/>
      <c r="O948" s="353"/>
      <c r="P948" s="353"/>
      <c r="Q948" s="353"/>
      <c r="R948" s="353"/>
      <c r="S948" s="471" t="s">
        <v>57</v>
      </c>
      <c r="T948" s="430" t="s">
        <v>57</v>
      </c>
      <c r="U948" s="496" t="s">
        <v>2767</v>
      </c>
      <c r="V948" s="315">
        <v>5.0</v>
      </c>
      <c r="W948" s="430" t="s">
        <v>57</v>
      </c>
      <c r="X948" s="315">
        <v>1.0</v>
      </c>
      <c r="Y948" s="6" t="s">
        <v>54</v>
      </c>
      <c r="Z948" s="432" t="s">
        <v>2150</v>
      </c>
      <c r="AA948" s="228"/>
      <c r="AB948" s="228"/>
      <c r="AC948" s="229"/>
      <c r="AD948" s="6"/>
      <c r="AE948" s="6"/>
      <c r="AF948" s="6"/>
      <c r="AG948" s="331"/>
      <c r="AH948" s="433"/>
      <c r="AI948" s="320"/>
    </row>
    <row r="949" ht="15.75" customHeight="1">
      <c r="A949" s="311">
        <v>1224.0</v>
      </c>
      <c r="B949" s="209" t="s">
        <v>1551</v>
      </c>
      <c r="C949" s="344" t="s">
        <v>1221</v>
      </c>
      <c r="D949" s="344"/>
      <c r="E949" s="344"/>
      <c r="F949" s="353">
        <v>45832.0</v>
      </c>
      <c r="G949" s="430" t="s">
        <v>57</v>
      </c>
      <c r="H949" s="471" t="s">
        <v>57</v>
      </c>
      <c r="I949" s="471" t="s">
        <v>57</v>
      </c>
      <c r="J949" s="471"/>
      <c r="K949" s="445" t="s">
        <v>58</v>
      </c>
      <c r="L949" s="446" t="s">
        <v>58</v>
      </c>
      <c r="M949" s="315">
        <v>16.0</v>
      </c>
      <c r="N949" s="353"/>
      <c r="O949" s="353"/>
      <c r="P949" s="353"/>
      <c r="Q949" s="353"/>
      <c r="R949" s="353"/>
      <c r="S949" s="471" t="s">
        <v>57</v>
      </c>
      <c r="T949" s="430" t="s">
        <v>57</v>
      </c>
      <c r="U949" s="496" t="s">
        <v>2767</v>
      </c>
      <c r="V949" s="315">
        <v>17.0</v>
      </c>
      <c r="W949" s="430" t="s">
        <v>183</v>
      </c>
      <c r="X949" s="315">
        <v>1.0</v>
      </c>
      <c r="Y949" s="6" t="s">
        <v>54</v>
      </c>
      <c r="Z949" s="432" t="s">
        <v>2152</v>
      </c>
      <c r="AA949" s="228"/>
      <c r="AB949" s="228"/>
      <c r="AC949" s="229"/>
      <c r="AD949" s="6"/>
      <c r="AE949" s="6"/>
      <c r="AF949" s="6"/>
      <c r="AG949" s="331"/>
      <c r="AH949" s="433"/>
    </row>
    <row r="950" ht="15.75" customHeight="1">
      <c r="A950" s="311">
        <v>1225.0</v>
      </c>
      <c r="B950" s="209" t="s">
        <v>1552</v>
      </c>
      <c r="C950" s="537" t="s">
        <v>3017</v>
      </c>
      <c r="D950" s="537"/>
      <c r="E950" s="537"/>
      <c r="F950" s="353">
        <v>45826.0</v>
      </c>
      <c r="G950" s="430" t="s">
        <v>57</v>
      </c>
      <c r="H950" s="471" t="s">
        <v>57</v>
      </c>
      <c r="I950" s="471" t="s">
        <v>57</v>
      </c>
      <c r="J950" s="471"/>
      <c r="K950" s="538" t="s">
        <v>58</v>
      </c>
      <c r="L950" s="517" t="s">
        <v>66</v>
      </c>
      <c r="M950" s="315">
        <v>6.0</v>
      </c>
      <c r="N950" s="353"/>
      <c r="O950" s="353"/>
      <c r="P950" s="353"/>
      <c r="Q950" s="353"/>
      <c r="R950" s="353"/>
      <c r="S950" s="471" t="s">
        <v>86</v>
      </c>
      <c r="T950" s="430" t="s">
        <v>86</v>
      </c>
      <c r="U950" s="496">
        <v>0.0</v>
      </c>
      <c r="V950" s="315">
        <v>0.0</v>
      </c>
      <c r="W950" s="430" t="s">
        <v>86</v>
      </c>
      <c r="X950" s="315">
        <v>0.0</v>
      </c>
      <c r="Y950" s="6" t="s">
        <v>54</v>
      </c>
      <c r="Z950" s="432" t="s">
        <v>2154</v>
      </c>
      <c r="AA950" s="228"/>
      <c r="AB950" s="228"/>
      <c r="AC950" s="229"/>
      <c r="AD950" s="6"/>
      <c r="AE950" s="6"/>
      <c r="AF950" s="6"/>
      <c r="AG950" s="331"/>
      <c r="AH950" s="433"/>
    </row>
    <row r="951" ht="15.75" customHeight="1">
      <c r="A951" s="543">
        <v>1226.0</v>
      </c>
      <c r="B951" s="209" t="s">
        <v>1554</v>
      </c>
      <c r="C951" s="344" t="s">
        <v>1321</v>
      </c>
      <c r="D951" s="344"/>
      <c r="E951" s="344"/>
      <c r="F951" s="510">
        <v>45896.0</v>
      </c>
      <c r="G951" s="430" t="s">
        <v>57</v>
      </c>
      <c r="H951" s="471" t="s">
        <v>57</v>
      </c>
      <c r="I951" s="471" t="s">
        <v>57</v>
      </c>
      <c r="J951" s="471"/>
      <c r="K951" s="445" t="s">
        <v>58</v>
      </c>
      <c r="L951" s="541" t="s">
        <v>1180</v>
      </c>
      <c r="M951" s="315">
        <v>7.0</v>
      </c>
      <c r="N951" s="353"/>
      <c r="O951" s="353"/>
      <c r="P951" s="353"/>
      <c r="Q951" s="353"/>
      <c r="R951" s="353"/>
      <c r="S951" s="471" t="s">
        <v>86</v>
      </c>
      <c r="T951" s="430" t="s">
        <v>86</v>
      </c>
      <c r="U951" s="496">
        <v>0.0</v>
      </c>
      <c r="V951" s="315">
        <v>0.0</v>
      </c>
      <c r="W951" s="430" t="s">
        <v>86</v>
      </c>
      <c r="X951" s="315">
        <v>0.0</v>
      </c>
      <c r="Y951" s="6" t="s">
        <v>54</v>
      </c>
      <c r="Z951" s="432" t="s">
        <v>2155</v>
      </c>
      <c r="AA951" s="228"/>
      <c r="AB951" s="228"/>
      <c r="AC951" s="229"/>
      <c r="AD951" s="6"/>
      <c r="AE951" s="6"/>
      <c r="AF951" s="6"/>
      <c r="AG951" s="331"/>
      <c r="AH951" s="433"/>
      <c r="AI951" s="320"/>
    </row>
    <row r="952" ht="15.75" customHeight="1">
      <c r="A952" s="311">
        <v>1227.0</v>
      </c>
      <c r="B952" s="209" t="s">
        <v>1555</v>
      </c>
      <c r="C952" s="344" t="s">
        <v>1221</v>
      </c>
      <c r="D952" s="344"/>
      <c r="E952" s="344"/>
      <c r="F952" s="353">
        <v>45845.0</v>
      </c>
      <c r="G952" s="430" t="s">
        <v>57</v>
      </c>
      <c r="H952" s="471" t="s">
        <v>57</v>
      </c>
      <c r="I952" s="471" t="s">
        <v>57</v>
      </c>
      <c r="J952" s="471"/>
      <c r="K952" s="497" t="s">
        <v>101</v>
      </c>
      <c r="L952" s="446" t="s">
        <v>58</v>
      </c>
      <c r="M952" s="315">
        <v>4.0</v>
      </c>
      <c r="N952" s="353"/>
      <c r="O952" s="353"/>
      <c r="P952" s="353"/>
      <c r="Q952" s="353"/>
      <c r="R952" s="353"/>
      <c r="S952" s="471" t="s">
        <v>86</v>
      </c>
      <c r="T952" s="430" t="s">
        <v>86</v>
      </c>
      <c r="U952" s="496">
        <v>0.0</v>
      </c>
      <c r="V952" s="315">
        <v>0.0</v>
      </c>
      <c r="W952" s="430" t="s">
        <v>86</v>
      </c>
      <c r="X952" s="315">
        <v>0.0</v>
      </c>
      <c r="Y952" s="6" t="s">
        <v>54</v>
      </c>
      <c r="Z952" s="432" t="s">
        <v>2156</v>
      </c>
      <c r="AA952" s="228"/>
      <c r="AB952" s="228"/>
      <c r="AC952" s="229"/>
      <c r="AD952" s="6"/>
      <c r="AE952" s="6"/>
      <c r="AF952" s="6"/>
      <c r="AG952" s="331"/>
      <c r="AH952" s="433"/>
      <c r="AI952" s="320"/>
    </row>
    <row r="953" ht="15.75" customHeight="1">
      <c r="A953" s="509">
        <v>1228.0</v>
      </c>
      <c r="B953" s="209" t="s">
        <v>1557</v>
      </c>
      <c r="C953" s="344" t="s">
        <v>1221</v>
      </c>
      <c r="D953" s="344"/>
      <c r="E953" s="344"/>
      <c r="F953" s="510">
        <v>45932.0</v>
      </c>
      <c r="G953" s="430" t="s">
        <v>57</v>
      </c>
      <c r="H953" s="471" t="s">
        <v>57</v>
      </c>
      <c r="I953" s="471" t="s">
        <v>57</v>
      </c>
      <c r="J953" s="471"/>
      <c r="K953" s="471" t="s">
        <v>58</v>
      </c>
      <c r="L953" s="446" t="s">
        <v>58</v>
      </c>
      <c r="M953" s="315">
        <v>5.0</v>
      </c>
      <c r="N953" s="353"/>
      <c r="O953" s="353"/>
      <c r="P953" s="353"/>
      <c r="Q953" s="353"/>
      <c r="R953" s="353"/>
      <c r="S953" s="471" t="s">
        <v>57</v>
      </c>
      <c r="T953" s="430" t="s">
        <v>57</v>
      </c>
      <c r="U953" s="496" t="s">
        <v>2767</v>
      </c>
      <c r="V953" s="315">
        <v>1.0</v>
      </c>
      <c r="W953" s="430" t="s">
        <v>57</v>
      </c>
      <c r="X953" s="315">
        <v>1.0</v>
      </c>
      <c r="Y953" s="6" t="s">
        <v>54</v>
      </c>
      <c r="Z953" s="432" t="s">
        <v>2157</v>
      </c>
      <c r="AA953" s="228"/>
      <c r="AB953" s="228"/>
      <c r="AC953" s="229"/>
      <c r="AD953" s="6"/>
      <c r="AE953" s="6"/>
      <c r="AF953" s="6"/>
      <c r="AG953" s="331"/>
      <c r="AH953" s="433"/>
      <c r="AI953" s="320"/>
    </row>
    <row r="954" ht="15.75" customHeight="1">
      <c r="A954" s="311">
        <v>1229.0</v>
      </c>
      <c r="B954" s="209" t="s">
        <v>1558</v>
      </c>
      <c r="C954" s="344" t="s">
        <v>1221</v>
      </c>
      <c r="D954" s="344"/>
      <c r="E954" s="344"/>
      <c r="F954" s="510">
        <v>45890.0</v>
      </c>
      <c r="G954" s="430" t="s">
        <v>57</v>
      </c>
      <c r="H954" s="471" t="s">
        <v>57</v>
      </c>
      <c r="I954" s="471" t="s">
        <v>57</v>
      </c>
      <c r="J954" s="471"/>
      <c r="K954" s="497" t="s">
        <v>58</v>
      </c>
      <c r="L954" s="446" t="s">
        <v>58</v>
      </c>
      <c r="M954" s="315">
        <v>4.0</v>
      </c>
      <c r="N954" s="353"/>
      <c r="O954" s="353"/>
      <c r="P954" s="353"/>
      <c r="Q954" s="353"/>
      <c r="R954" s="353"/>
      <c r="S954" s="471" t="s">
        <v>57</v>
      </c>
      <c r="T954" s="430" t="s">
        <v>57</v>
      </c>
      <c r="U954" s="496" t="s">
        <v>2777</v>
      </c>
      <c r="V954" s="315">
        <v>6.0</v>
      </c>
      <c r="W954" s="430" t="s">
        <v>57</v>
      </c>
      <c r="X954" s="315">
        <v>5.0</v>
      </c>
      <c r="Y954" s="6" t="s">
        <v>54</v>
      </c>
      <c r="Z954" s="432" t="s">
        <v>2158</v>
      </c>
      <c r="AA954" s="228"/>
      <c r="AB954" s="228"/>
      <c r="AC954" s="229"/>
      <c r="AD954" s="6"/>
      <c r="AE954" s="6"/>
      <c r="AF954" s="6"/>
      <c r="AG954" s="331"/>
      <c r="AH954" s="433"/>
    </row>
    <row r="955" ht="15.75" customHeight="1">
      <c r="A955" s="311">
        <v>1230.0</v>
      </c>
      <c r="B955" s="209" t="s">
        <v>1559</v>
      </c>
      <c r="C955" s="344" t="s">
        <v>1221</v>
      </c>
      <c r="D955" s="344"/>
      <c r="E955" s="344"/>
      <c r="F955" s="443">
        <v>45852.0</v>
      </c>
      <c r="G955" s="430" t="s">
        <v>57</v>
      </c>
      <c r="H955" s="471" t="s">
        <v>57</v>
      </c>
      <c r="I955" s="471" t="s">
        <v>57</v>
      </c>
      <c r="J955" s="471"/>
      <c r="K955" s="445" t="s">
        <v>58</v>
      </c>
      <c r="L955" s="446" t="s">
        <v>58</v>
      </c>
      <c r="M955" s="315">
        <v>10.0</v>
      </c>
      <c r="N955" s="353"/>
      <c r="O955" s="353"/>
      <c r="P955" s="353"/>
      <c r="Q955" s="353"/>
      <c r="R955" s="353"/>
      <c r="S955" s="538" t="s">
        <v>57</v>
      </c>
      <c r="T955" s="430" t="s">
        <v>57</v>
      </c>
      <c r="U955" s="496" t="s">
        <v>2777</v>
      </c>
      <c r="V955" s="546">
        <v>11.0</v>
      </c>
      <c r="W955" s="430" t="s">
        <v>57</v>
      </c>
      <c r="X955" s="315">
        <v>3.0</v>
      </c>
      <c r="Y955" s="6" t="s">
        <v>54</v>
      </c>
      <c r="Z955" s="540" t="s">
        <v>2159</v>
      </c>
      <c r="AA955" s="228"/>
      <c r="AB955" s="228"/>
      <c r="AC955" s="229"/>
      <c r="AD955" s="6"/>
      <c r="AE955" s="6"/>
      <c r="AF955" s="6"/>
      <c r="AG955" s="331"/>
      <c r="AH955" s="433"/>
      <c r="AI955" s="320"/>
    </row>
    <row r="956" ht="15.75" customHeight="1">
      <c r="A956" s="311">
        <v>1231.0</v>
      </c>
      <c r="B956" s="209" t="s">
        <v>209</v>
      </c>
      <c r="C956" s="344" t="s">
        <v>1221</v>
      </c>
      <c r="D956" s="344"/>
      <c r="E956" s="344"/>
      <c r="F956" s="353">
        <v>45873.0</v>
      </c>
      <c r="G956" s="430" t="s">
        <v>57</v>
      </c>
      <c r="H956" s="471" t="s">
        <v>57</v>
      </c>
      <c r="I956" s="471" t="s">
        <v>57</v>
      </c>
      <c r="J956" s="471"/>
      <c r="K956" s="445" t="s">
        <v>58</v>
      </c>
      <c r="L956" s="446" t="s">
        <v>58</v>
      </c>
      <c r="M956" s="315">
        <v>23.0</v>
      </c>
      <c r="N956" s="353"/>
      <c r="O956" s="353"/>
      <c r="P956" s="353"/>
      <c r="Q956" s="353"/>
      <c r="R956" s="353"/>
      <c r="S956" s="471" t="s">
        <v>57</v>
      </c>
      <c r="T956" s="430" t="s">
        <v>57</v>
      </c>
      <c r="U956" s="496" t="s">
        <v>2767</v>
      </c>
      <c r="V956" s="315">
        <v>28.0</v>
      </c>
      <c r="W956" s="430" t="s">
        <v>57</v>
      </c>
      <c r="X956" s="315">
        <v>9.0</v>
      </c>
      <c r="Y956" s="6" t="s">
        <v>54</v>
      </c>
      <c r="Z956" s="432" t="s">
        <v>2160</v>
      </c>
      <c r="AA956" s="228"/>
      <c r="AB956" s="228"/>
      <c r="AC956" s="229"/>
      <c r="AD956" s="6"/>
      <c r="AE956" s="6"/>
      <c r="AF956" s="6"/>
      <c r="AG956" s="331"/>
      <c r="AH956" s="433"/>
      <c r="AI956" s="320"/>
    </row>
    <row r="957" ht="15.75" customHeight="1">
      <c r="A957" s="311">
        <v>1232.0</v>
      </c>
      <c r="B957" s="209" t="s">
        <v>1562</v>
      </c>
      <c r="C957" s="344" t="s">
        <v>1221</v>
      </c>
      <c r="D957" s="344"/>
      <c r="E957" s="344"/>
      <c r="F957" s="353">
        <v>45848.0</v>
      </c>
      <c r="G957" s="430" t="s">
        <v>57</v>
      </c>
      <c r="H957" s="471" t="s">
        <v>57</v>
      </c>
      <c r="I957" s="471" t="s">
        <v>57</v>
      </c>
      <c r="J957" s="471"/>
      <c r="K957" s="538" t="s">
        <v>58</v>
      </c>
      <c r="L957" s="446" t="s">
        <v>58</v>
      </c>
      <c r="M957" s="315">
        <v>1.0</v>
      </c>
      <c r="N957" s="353"/>
      <c r="O957" s="353"/>
      <c r="P957" s="353"/>
      <c r="Q957" s="353"/>
      <c r="R957" s="353"/>
      <c r="S957" s="471" t="s">
        <v>57</v>
      </c>
      <c r="T957" s="430" t="s">
        <v>57</v>
      </c>
      <c r="U957" s="496" t="s">
        <v>2767</v>
      </c>
      <c r="V957" s="315">
        <v>1.0</v>
      </c>
      <c r="W957" s="430" t="s">
        <v>86</v>
      </c>
      <c r="X957" s="315">
        <v>0.0</v>
      </c>
      <c r="Y957" s="6" t="s">
        <v>54</v>
      </c>
      <c r="Z957" s="432"/>
      <c r="AA957" s="228"/>
      <c r="AB957" s="228"/>
      <c r="AC957" s="229"/>
      <c r="AD957" s="6"/>
      <c r="AE957" s="6"/>
      <c r="AF957" s="6"/>
      <c r="AG957" s="331"/>
      <c r="AH957" s="433"/>
      <c r="AI957" s="320"/>
    </row>
    <row r="958" ht="15.75" customHeight="1">
      <c r="A958" s="311">
        <v>1233.0</v>
      </c>
      <c r="B958" s="209" t="s">
        <v>1563</v>
      </c>
      <c r="C958" s="545" t="s">
        <v>3018</v>
      </c>
      <c r="D958" s="545"/>
      <c r="E958" s="545"/>
      <c r="F958" s="516">
        <v>45882.0</v>
      </c>
      <c r="G958" s="430" t="s">
        <v>57</v>
      </c>
      <c r="H958" s="471" t="s">
        <v>57</v>
      </c>
      <c r="I958" s="471" t="s">
        <v>57</v>
      </c>
      <c r="J958" s="471"/>
      <c r="K958" s="445" t="s">
        <v>58</v>
      </c>
      <c r="L958" s="279" t="s">
        <v>58</v>
      </c>
      <c r="M958" s="315">
        <v>2.0</v>
      </c>
      <c r="N958" s="353"/>
      <c r="O958" s="353"/>
      <c r="P958" s="353"/>
      <c r="Q958" s="353"/>
      <c r="R958" s="353"/>
      <c r="S958" s="471" t="s">
        <v>86</v>
      </c>
      <c r="T958" s="430" t="s">
        <v>86</v>
      </c>
      <c r="U958" s="496">
        <v>0.0</v>
      </c>
      <c r="V958" s="315">
        <v>0.0</v>
      </c>
      <c r="W958" s="430" t="s">
        <v>86</v>
      </c>
      <c r="X958" s="315">
        <v>0.0</v>
      </c>
      <c r="Y958" s="6" t="s">
        <v>54</v>
      </c>
      <c r="Z958" s="432"/>
      <c r="AA958" s="228"/>
      <c r="AB958" s="228"/>
      <c r="AC958" s="229"/>
      <c r="AD958" s="6"/>
      <c r="AE958" s="6"/>
      <c r="AF958" s="6"/>
      <c r="AG958" s="331"/>
      <c r="AH958" s="433"/>
    </row>
    <row r="959" ht="15.75" customHeight="1">
      <c r="A959" s="311">
        <v>1234.0</v>
      </c>
      <c r="B959" s="209" t="s">
        <v>1564</v>
      </c>
      <c r="C959" s="344" t="s">
        <v>1321</v>
      </c>
      <c r="D959" s="344"/>
      <c r="E959" s="344"/>
      <c r="F959" s="353">
        <v>45861.0</v>
      </c>
      <c r="G959" s="430" t="s">
        <v>57</v>
      </c>
      <c r="H959" s="471" t="s">
        <v>57</v>
      </c>
      <c r="I959" s="471" t="s">
        <v>57</v>
      </c>
      <c r="J959" s="471"/>
      <c r="K959" s="445" t="s">
        <v>58</v>
      </c>
      <c r="L959" s="547" t="s">
        <v>1180</v>
      </c>
      <c r="M959" s="315">
        <v>22.0</v>
      </c>
      <c r="N959" s="353"/>
      <c r="O959" s="353"/>
      <c r="P959" s="353"/>
      <c r="Q959" s="353"/>
      <c r="R959" s="353"/>
      <c r="S959" s="471" t="s">
        <v>86</v>
      </c>
      <c r="T959" s="430" t="s">
        <v>86</v>
      </c>
      <c r="U959" s="496">
        <v>0.0</v>
      </c>
      <c r="V959" s="315">
        <v>0.0</v>
      </c>
      <c r="W959" s="430" t="s">
        <v>86</v>
      </c>
      <c r="X959" s="315">
        <v>0.0</v>
      </c>
      <c r="Y959" s="6" t="s">
        <v>54</v>
      </c>
      <c r="Z959" s="432"/>
      <c r="AA959" s="228"/>
      <c r="AB959" s="228"/>
      <c r="AC959" s="229"/>
      <c r="AD959" s="6"/>
      <c r="AE959" s="6"/>
      <c r="AF959" s="6"/>
      <c r="AG959" s="331"/>
      <c r="AH959" s="433"/>
      <c r="AI959" s="320"/>
    </row>
    <row r="960" ht="15.75" customHeight="1">
      <c r="A960" s="311">
        <v>1235.0</v>
      </c>
      <c r="B960" s="209" t="s">
        <v>1565</v>
      </c>
      <c r="C960" s="344" t="s">
        <v>1321</v>
      </c>
      <c r="D960" s="344"/>
      <c r="E960" s="344"/>
      <c r="F960" s="353">
        <v>45915.0</v>
      </c>
      <c r="G960" s="430" t="s">
        <v>86</v>
      </c>
      <c r="H960" s="471" t="s">
        <v>66</v>
      </c>
      <c r="I960" s="471" t="s">
        <v>66</v>
      </c>
      <c r="J960" s="471"/>
      <c r="K960" s="471" t="s">
        <v>66</v>
      </c>
      <c r="L960" s="517" t="s">
        <v>66</v>
      </c>
      <c r="M960" s="315">
        <v>0.0</v>
      </c>
      <c r="N960" s="353"/>
      <c r="O960" s="353"/>
      <c r="P960" s="353"/>
      <c r="Q960" s="353"/>
      <c r="R960" s="353"/>
      <c r="S960" s="471" t="s">
        <v>86</v>
      </c>
      <c r="T960" s="430" t="s">
        <v>86</v>
      </c>
      <c r="U960" s="496">
        <v>0.0</v>
      </c>
      <c r="V960" s="315">
        <v>0.0</v>
      </c>
      <c r="W960" s="471" t="s">
        <v>57</v>
      </c>
      <c r="X960" s="315">
        <v>1.0</v>
      </c>
      <c r="Y960" s="6" t="s">
        <v>54</v>
      </c>
      <c r="Z960" s="432" t="s">
        <v>2161</v>
      </c>
      <c r="AA960" s="228"/>
      <c r="AB960" s="228"/>
      <c r="AC960" s="229"/>
      <c r="AD960" s="6"/>
      <c r="AE960" s="6"/>
      <c r="AF960" s="6"/>
      <c r="AG960" s="331"/>
      <c r="AH960" s="433"/>
    </row>
    <row r="961" ht="15.75" customHeight="1">
      <c r="A961" s="311">
        <v>1236.0</v>
      </c>
      <c r="B961" s="209" t="s">
        <v>1567</v>
      </c>
      <c r="C961" s="344" t="s">
        <v>2129</v>
      </c>
      <c r="D961" s="344"/>
      <c r="E961" s="344"/>
      <c r="F961" s="224">
        <v>45827.0</v>
      </c>
      <c r="G961" s="430" t="s">
        <v>86</v>
      </c>
      <c r="H961" s="471" t="s">
        <v>66</v>
      </c>
      <c r="I961" s="471" t="s">
        <v>66</v>
      </c>
      <c r="J961" s="471"/>
      <c r="K961" s="471" t="s">
        <v>66</v>
      </c>
      <c r="L961" s="517" t="s">
        <v>66</v>
      </c>
      <c r="M961" s="315">
        <v>0.0</v>
      </c>
      <c r="N961" s="353"/>
      <c r="O961" s="353"/>
      <c r="P961" s="353"/>
      <c r="Q961" s="353"/>
      <c r="R961" s="353"/>
      <c r="S961" s="471" t="s">
        <v>86</v>
      </c>
      <c r="T961" s="430" t="s">
        <v>86</v>
      </c>
      <c r="U961" s="496">
        <v>0.0</v>
      </c>
      <c r="V961" s="315">
        <v>0.0</v>
      </c>
      <c r="W961" s="430" t="s">
        <v>86</v>
      </c>
      <c r="X961" s="315">
        <v>0.0</v>
      </c>
      <c r="Y961" s="6" t="s">
        <v>54</v>
      </c>
      <c r="Z961" s="432" t="s">
        <v>2162</v>
      </c>
      <c r="AA961" s="228"/>
      <c r="AB961" s="228"/>
      <c r="AC961" s="229"/>
      <c r="AD961" s="6"/>
      <c r="AE961" s="6"/>
      <c r="AF961" s="6"/>
      <c r="AG961" s="331"/>
      <c r="AH961" s="433"/>
    </row>
    <row r="962" ht="15.75" customHeight="1">
      <c r="A962" s="311">
        <v>1237.0</v>
      </c>
      <c r="B962" s="209" t="s">
        <v>1568</v>
      </c>
      <c r="C962" s="344" t="s">
        <v>1321</v>
      </c>
      <c r="D962" s="344"/>
      <c r="E962" s="344"/>
      <c r="F962" s="353">
        <v>45839.0</v>
      </c>
      <c r="G962" s="430" t="s">
        <v>86</v>
      </c>
      <c r="H962" s="471" t="s">
        <v>66</v>
      </c>
      <c r="I962" s="471" t="s">
        <v>66</v>
      </c>
      <c r="J962" s="471"/>
      <c r="K962" s="471" t="s">
        <v>66</v>
      </c>
      <c r="L962" s="517" t="s">
        <v>66</v>
      </c>
      <c r="M962" s="315">
        <v>0.0</v>
      </c>
      <c r="N962" s="353"/>
      <c r="O962" s="353"/>
      <c r="P962" s="353"/>
      <c r="Q962" s="353"/>
      <c r="R962" s="353"/>
      <c r="S962" s="471" t="s">
        <v>86</v>
      </c>
      <c r="T962" s="430" t="s">
        <v>86</v>
      </c>
      <c r="U962" s="496">
        <v>0.0</v>
      </c>
      <c r="V962" s="315">
        <v>0.0</v>
      </c>
      <c r="W962" s="430" t="s">
        <v>86</v>
      </c>
      <c r="X962" s="315">
        <v>0.0</v>
      </c>
      <c r="Y962" s="6" t="s">
        <v>54</v>
      </c>
      <c r="Z962" s="432" t="s">
        <v>2163</v>
      </c>
      <c r="AA962" s="228"/>
      <c r="AB962" s="228"/>
      <c r="AC962" s="229"/>
      <c r="AD962" s="6"/>
      <c r="AE962" s="6"/>
      <c r="AF962" s="6"/>
      <c r="AG962" s="331"/>
      <c r="AH962" s="433"/>
      <c r="AI962" s="320"/>
    </row>
    <row r="963" ht="15.75" customHeight="1">
      <c r="A963" s="543">
        <v>1238.0</v>
      </c>
      <c r="B963" s="209" t="s">
        <v>1570</v>
      </c>
      <c r="C963" s="344" t="s">
        <v>1221</v>
      </c>
      <c r="D963" s="344"/>
      <c r="E963" s="344"/>
      <c r="F963" s="510">
        <v>45925.0</v>
      </c>
      <c r="G963" s="430" t="s">
        <v>183</v>
      </c>
      <c r="H963" s="471" t="s">
        <v>57</v>
      </c>
      <c r="I963" s="471" t="s">
        <v>57</v>
      </c>
      <c r="J963" s="471"/>
      <c r="K963" s="445" t="s">
        <v>58</v>
      </c>
      <c r="L963" s="446" t="s">
        <v>58</v>
      </c>
      <c r="M963" s="315">
        <v>26.0</v>
      </c>
      <c r="N963" s="353"/>
      <c r="O963" s="353"/>
      <c r="P963" s="353"/>
      <c r="Q963" s="353"/>
      <c r="R963" s="353"/>
      <c r="S963" s="471" t="s">
        <v>57</v>
      </c>
      <c r="T963" s="430" t="s">
        <v>57</v>
      </c>
      <c r="U963" s="496" t="s">
        <v>2767</v>
      </c>
      <c r="V963" s="315">
        <v>34.0</v>
      </c>
      <c r="W963" s="430" t="s">
        <v>57</v>
      </c>
      <c r="X963" s="315">
        <v>10.0</v>
      </c>
      <c r="Y963" s="6" t="s">
        <v>54</v>
      </c>
      <c r="Z963" s="432" t="s">
        <v>2164</v>
      </c>
      <c r="AA963" s="228"/>
      <c r="AB963" s="228"/>
      <c r="AC963" s="229"/>
      <c r="AD963" s="6"/>
      <c r="AE963" s="6"/>
      <c r="AF963" s="6"/>
      <c r="AG963" s="331"/>
      <c r="AH963" s="433"/>
      <c r="AI963" s="320"/>
    </row>
    <row r="964" ht="15.75" customHeight="1">
      <c r="A964" s="311">
        <v>1239.0</v>
      </c>
      <c r="B964" s="209" t="s">
        <v>1571</v>
      </c>
      <c r="C964" s="344" t="s">
        <v>1221</v>
      </c>
      <c r="D964" s="344"/>
      <c r="E964" s="344"/>
      <c r="F964" s="443">
        <v>45828.0</v>
      </c>
      <c r="G964" s="430" t="s">
        <v>57</v>
      </c>
      <c r="H964" s="471" t="s">
        <v>57</v>
      </c>
      <c r="I964" s="471" t="s">
        <v>57</v>
      </c>
      <c r="J964" s="471"/>
      <c r="K964" s="445" t="s">
        <v>57</v>
      </c>
      <c r="L964" s="446" t="s">
        <v>57</v>
      </c>
      <c r="M964" s="315">
        <v>2.0</v>
      </c>
      <c r="N964" s="353"/>
      <c r="O964" s="353"/>
      <c r="P964" s="353"/>
      <c r="Q964" s="353"/>
      <c r="R964" s="353"/>
      <c r="S964" s="538" t="s">
        <v>57</v>
      </c>
      <c r="T964" s="430" t="s">
        <v>57</v>
      </c>
      <c r="U964" s="496" t="s">
        <v>2767</v>
      </c>
      <c r="V964" s="546">
        <v>2.0</v>
      </c>
      <c r="W964" s="430" t="s">
        <v>86</v>
      </c>
      <c r="X964" s="315">
        <v>0.0</v>
      </c>
      <c r="Y964" s="6" t="s">
        <v>54</v>
      </c>
      <c r="Z964" s="540" t="s">
        <v>2165</v>
      </c>
      <c r="AA964" s="228"/>
      <c r="AB964" s="228"/>
      <c r="AC964" s="229"/>
      <c r="AD964" s="6"/>
      <c r="AE964" s="6"/>
      <c r="AF964" s="6"/>
      <c r="AG964" s="331"/>
      <c r="AH964" s="433"/>
      <c r="AI964" s="320"/>
    </row>
    <row r="965" ht="15.75" customHeight="1">
      <c r="A965" s="311">
        <v>1240.0</v>
      </c>
      <c r="B965" s="209" t="s">
        <v>1572</v>
      </c>
      <c r="C965" s="344" t="s">
        <v>2129</v>
      </c>
      <c r="D965" s="344"/>
      <c r="E965" s="344"/>
      <c r="F965" s="224">
        <v>45831.0</v>
      </c>
      <c r="G965" s="430" t="s">
        <v>86</v>
      </c>
      <c r="H965" s="471" t="s">
        <v>66</v>
      </c>
      <c r="I965" s="471" t="s">
        <v>66</v>
      </c>
      <c r="J965" s="471"/>
      <c r="K965" s="471" t="s">
        <v>66</v>
      </c>
      <c r="L965" s="471" t="s">
        <v>66</v>
      </c>
      <c r="M965" s="315">
        <v>0.0</v>
      </c>
      <c r="N965" s="353"/>
      <c r="O965" s="353"/>
      <c r="P965" s="353"/>
      <c r="Q965" s="353"/>
      <c r="R965" s="353"/>
      <c r="S965" s="471" t="s">
        <v>86</v>
      </c>
      <c r="T965" s="430" t="s">
        <v>86</v>
      </c>
      <c r="U965" s="496">
        <v>0.0</v>
      </c>
      <c r="V965" s="315">
        <v>0.0</v>
      </c>
      <c r="W965" s="430" t="s">
        <v>86</v>
      </c>
      <c r="X965" s="315">
        <v>0.0</v>
      </c>
      <c r="Y965" s="6" t="s">
        <v>54</v>
      </c>
      <c r="Z965" s="432" t="s">
        <v>2166</v>
      </c>
      <c r="AA965" s="228"/>
      <c r="AB965" s="228"/>
      <c r="AC965" s="229"/>
      <c r="AD965" s="6"/>
      <c r="AE965" s="6"/>
      <c r="AF965" s="6"/>
      <c r="AG965" s="331"/>
      <c r="AH965" s="433"/>
    </row>
    <row r="966" ht="15.75" customHeight="1">
      <c r="A966" s="311">
        <v>1241.0</v>
      </c>
      <c r="B966" s="209" t="s">
        <v>1573</v>
      </c>
      <c r="C966" s="548" t="s">
        <v>3019</v>
      </c>
      <c r="D966" s="548"/>
      <c r="E966" s="548"/>
      <c r="F966" s="353"/>
      <c r="G966" s="430" t="s">
        <v>28</v>
      </c>
      <c r="H966" s="471" t="s">
        <v>82</v>
      </c>
      <c r="I966" s="471" t="s">
        <v>82</v>
      </c>
      <c r="J966" s="471"/>
      <c r="K966" s="544" t="s">
        <v>299</v>
      </c>
      <c r="L966" s="497" t="s">
        <v>1180</v>
      </c>
      <c r="M966" s="315">
        <v>1.0</v>
      </c>
      <c r="N966" s="353"/>
      <c r="O966" s="353"/>
      <c r="P966" s="353"/>
      <c r="Q966" s="353"/>
      <c r="R966" s="353"/>
      <c r="S966" s="471" t="s">
        <v>86</v>
      </c>
      <c r="T966" s="430" t="s">
        <v>57</v>
      </c>
      <c r="U966" s="496">
        <v>0.0</v>
      </c>
      <c r="V966" s="315">
        <v>1.0</v>
      </c>
      <c r="W966" s="430" t="s">
        <v>86</v>
      </c>
      <c r="X966" s="315">
        <v>0.0</v>
      </c>
      <c r="Y966" s="6" t="s">
        <v>54</v>
      </c>
      <c r="Z966" s="432"/>
      <c r="AA966" s="228"/>
      <c r="AB966" s="228"/>
      <c r="AC966" s="229"/>
      <c r="AD966" s="6"/>
      <c r="AE966" s="6"/>
      <c r="AF966" s="6"/>
      <c r="AG966" s="331"/>
      <c r="AH966" s="433"/>
      <c r="AI966" s="320"/>
    </row>
    <row r="967" ht="15.75" customHeight="1">
      <c r="A967" s="311">
        <v>1242.0</v>
      </c>
      <c r="B967" s="209" t="s">
        <v>1574</v>
      </c>
      <c r="C967" s="344" t="s">
        <v>1321</v>
      </c>
      <c r="D967" s="344"/>
      <c r="E967" s="344"/>
      <c r="F967" s="353">
        <v>45834.0</v>
      </c>
      <c r="G967" s="430" t="s">
        <v>57</v>
      </c>
      <c r="H967" s="471" t="s">
        <v>57</v>
      </c>
      <c r="I967" s="471" t="s">
        <v>57</v>
      </c>
      <c r="J967" s="471"/>
      <c r="K967" s="445" t="s">
        <v>58</v>
      </c>
      <c r="L967" s="462" t="s">
        <v>1180</v>
      </c>
      <c r="M967" s="315">
        <v>3.0</v>
      </c>
      <c r="N967" s="353"/>
      <c r="O967" s="353"/>
      <c r="P967" s="353"/>
      <c r="Q967" s="353"/>
      <c r="R967" s="353"/>
      <c r="S967" s="471" t="s">
        <v>86</v>
      </c>
      <c r="T967" s="430" t="s">
        <v>86</v>
      </c>
      <c r="U967" s="496">
        <v>0.0</v>
      </c>
      <c r="V967" s="315">
        <v>0.0</v>
      </c>
      <c r="W967" s="430" t="s">
        <v>86</v>
      </c>
      <c r="X967" s="315">
        <v>0.0</v>
      </c>
      <c r="Y967" s="6" t="s">
        <v>54</v>
      </c>
      <c r="Z967" s="432" t="s">
        <v>2167</v>
      </c>
      <c r="AA967" s="228"/>
      <c r="AB967" s="228"/>
      <c r="AC967" s="229"/>
      <c r="AD967" s="6"/>
      <c r="AE967" s="6"/>
      <c r="AF967" s="6"/>
      <c r="AG967" s="331"/>
      <c r="AH967" s="433"/>
    </row>
    <row r="968" ht="15.75" customHeight="1">
      <c r="A968" s="311">
        <v>1243.0</v>
      </c>
      <c r="B968" s="209" t="s">
        <v>1576</v>
      </c>
      <c r="C968" s="545" t="s">
        <v>2153</v>
      </c>
      <c r="D968" s="545"/>
      <c r="E968" s="545"/>
      <c r="F968" s="510">
        <v>45838.0</v>
      </c>
      <c r="G968" s="430" t="s">
        <v>57</v>
      </c>
      <c r="H968" s="471" t="s">
        <v>57</v>
      </c>
      <c r="I968" s="471" t="s">
        <v>57</v>
      </c>
      <c r="J968" s="471"/>
      <c r="K968" s="497" t="s">
        <v>1577</v>
      </c>
      <c r="L968" s="446" t="s">
        <v>58</v>
      </c>
      <c r="M968" s="315">
        <v>1.0</v>
      </c>
      <c r="N968" s="353"/>
      <c r="O968" s="353"/>
      <c r="P968" s="353"/>
      <c r="Q968" s="353"/>
      <c r="R968" s="353"/>
      <c r="S968" s="471" t="s">
        <v>57</v>
      </c>
      <c r="T968" s="430" t="s">
        <v>57</v>
      </c>
      <c r="U968" s="496" t="s">
        <v>2767</v>
      </c>
      <c r="V968" s="315">
        <v>1.0</v>
      </c>
      <c r="W968" s="430" t="s">
        <v>183</v>
      </c>
      <c r="X968" s="315">
        <v>1.0</v>
      </c>
      <c r="Y968" s="6" t="s">
        <v>54</v>
      </c>
      <c r="Z968" s="542" t="s">
        <v>2154</v>
      </c>
      <c r="AA968" s="228"/>
      <c r="AB968" s="228"/>
      <c r="AC968" s="229"/>
      <c r="AD968" s="6"/>
      <c r="AE968" s="6"/>
      <c r="AF968" s="6"/>
      <c r="AG968" s="331"/>
      <c r="AH968" s="433"/>
    </row>
    <row r="969" ht="15.75" customHeight="1">
      <c r="A969" s="311">
        <v>1245.0</v>
      </c>
      <c r="B969" s="209" t="s">
        <v>1522</v>
      </c>
      <c r="C969" s="344" t="s">
        <v>1221</v>
      </c>
      <c r="D969" s="344"/>
      <c r="E969" s="344"/>
      <c r="F969" s="353">
        <v>45838.0</v>
      </c>
      <c r="G969" s="430" t="s">
        <v>57</v>
      </c>
      <c r="H969" s="471" t="s">
        <v>57</v>
      </c>
      <c r="I969" s="471" t="s">
        <v>57</v>
      </c>
      <c r="J969" s="471"/>
      <c r="K969" s="445" t="s">
        <v>58</v>
      </c>
      <c r="L969" s="446" t="s">
        <v>58</v>
      </c>
      <c r="M969" s="315">
        <v>2.0</v>
      </c>
      <c r="N969" s="353"/>
      <c r="O969" s="353"/>
      <c r="P969" s="353"/>
      <c r="Q969" s="353"/>
      <c r="R969" s="353"/>
      <c r="S969" s="471" t="s">
        <v>57</v>
      </c>
      <c r="T969" s="430" t="s">
        <v>57</v>
      </c>
      <c r="U969" s="496" t="s">
        <v>2769</v>
      </c>
      <c r="V969" s="315">
        <v>3.0</v>
      </c>
      <c r="W969" s="430" t="s">
        <v>183</v>
      </c>
      <c r="X969" s="315">
        <v>1.0</v>
      </c>
      <c r="Y969" s="6" t="s">
        <v>54</v>
      </c>
      <c r="Z969" s="432" t="s">
        <v>2130</v>
      </c>
      <c r="AA969" s="228"/>
      <c r="AB969" s="228"/>
      <c r="AC969" s="229"/>
      <c r="AD969" s="6"/>
      <c r="AE969" s="6"/>
      <c r="AF969" s="6"/>
      <c r="AG969" s="331"/>
      <c r="AH969" s="433"/>
    </row>
    <row r="970" ht="15.75" customHeight="1">
      <c r="A970" s="311">
        <v>1246.0</v>
      </c>
      <c r="B970" s="209" t="s">
        <v>1578</v>
      </c>
      <c r="C970" s="344" t="s">
        <v>1221</v>
      </c>
      <c r="D970" s="344"/>
      <c r="E970" s="344"/>
      <c r="F970" s="510">
        <v>46058.0</v>
      </c>
      <c r="G970" s="517" t="s">
        <v>86</v>
      </c>
      <c r="H970" s="513" t="s">
        <v>66</v>
      </c>
      <c r="I970" s="513" t="s">
        <v>66</v>
      </c>
      <c r="J970" s="513" t="s">
        <v>66</v>
      </c>
      <c r="K970" s="513" t="s">
        <v>66</v>
      </c>
      <c r="L970" s="517" t="s">
        <v>66</v>
      </c>
      <c r="M970" s="315">
        <v>0.0</v>
      </c>
      <c r="N970" s="353"/>
      <c r="O970" s="353"/>
      <c r="P970" s="353"/>
      <c r="Q970" s="353"/>
      <c r="R970" s="353"/>
      <c r="S970" s="471" t="s">
        <v>57</v>
      </c>
      <c r="T970" s="430" t="s">
        <v>57</v>
      </c>
      <c r="U970" s="496" t="s">
        <v>2777</v>
      </c>
      <c r="V970" s="315">
        <v>2.0</v>
      </c>
      <c r="W970" s="517" t="s">
        <v>183</v>
      </c>
      <c r="X970" s="315">
        <v>4.0</v>
      </c>
      <c r="Y970" s="6" t="s">
        <v>54</v>
      </c>
      <c r="Z970" s="432" t="s">
        <v>2577</v>
      </c>
      <c r="AA970" s="228"/>
      <c r="AB970" s="228"/>
      <c r="AC970" s="229"/>
      <c r="AD970" s="6"/>
      <c r="AE970" s="6"/>
      <c r="AF970" s="6"/>
      <c r="AG970" s="331"/>
      <c r="AH970" s="433"/>
      <c r="AI970" s="320"/>
    </row>
    <row r="971" ht="15.75" customHeight="1">
      <c r="A971" s="311">
        <v>1247.0</v>
      </c>
      <c r="B971" s="209" t="s">
        <v>1579</v>
      </c>
      <c r="C971" s="344" t="s">
        <v>1221</v>
      </c>
      <c r="D971" s="344"/>
      <c r="E971" s="344"/>
      <c r="F971" s="510">
        <v>45866.0</v>
      </c>
      <c r="G971" s="430" t="s">
        <v>86</v>
      </c>
      <c r="H971" s="471" t="s">
        <v>66</v>
      </c>
      <c r="I971" s="471" t="s">
        <v>66</v>
      </c>
      <c r="J971" s="471"/>
      <c r="K971" s="471" t="s">
        <v>66</v>
      </c>
      <c r="L971" s="517" t="s">
        <v>66</v>
      </c>
      <c r="M971" s="315">
        <v>0.0</v>
      </c>
      <c r="N971" s="353"/>
      <c r="O971" s="353"/>
      <c r="P971" s="353"/>
      <c r="Q971" s="353"/>
      <c r="R971" s="353"/>
      <c r="S971" s="471" t="s">
        <v>57</v>
      </c>
      <c r="T971" s="430" t="s">
        <v>57</v>
      </c>
      <c r="U971" s="496" t="s">
        <v>2767</v>
      </c>
      <c r="V971" s="315">
        <v>2.0</v>
      </c>
      <c r="W971" s="430" t="s">
        <v>57</v>
      </c>
      <c r="X971" s="315">
        <v>3.0</v>
      </c>
      <c r="Y971" s="6" t="s">
        <v>54</v>
      </c>
      <c r="Z971" s="432"/>
      <c r="AA971" s="228"/>
      <c r="AB971" s="228"/>
      <c r="AC971" s="229"/>
      <c r="AD971" s="6"/>
      <c r="AE971" s="6"/>
      <c r="AF971" s="6"/>
      <c r="AG971" s="331"/>
      <c r="AH971" s="433"/>
    </row>
    <row r="972" ht="15.75" customHeight="1">
      <c r="A972" s="311">
        <v>1248.0</v>
      </c>
      <c r="B972" s="209" t="s">
        <v>1580</v>
      </c>
      <c r="C972" s="344" t="s">
        <v>1221</v>
      </c>
      <c r="D972" s="344"/>
      <c r="E972" s="344"/>
      <c r="F972" s="510">
        <v>45862.0</v>
      </c>
      <c r="G972" s="430" t="s">
        <v>57</v>
      </c>
      <c r="H972" s="471" t="s">
        <v>57</v>
      </c>
      <c r="I972" s="471" t="s">
        <v>57</v>
      </c>
      <c r="J972" s="471"/>
      <c r="K972" s="471" t="s">
        <v>58</v>
      </c>
      <c r="L972" s="446" t="s">
        <v>58</v>
      </c>
      <c r="M972" s="315">
        <v>2.0</v>
      </c>
      <c r="N972" s="353"/>
      <c r="O972" s="353"/>
      <c r="P972" s="353"/>
      <c r="Q972" s="353"/>
      <c r="R972" s="353"/>
      <c r="S972" s="471" t="s">
        <v>57</v>
      </c>
      <c r="T972" s="430" t="s">
        <v>57</v>
      </c>
      <c r="U972" s="496" t="s">
        <v>2767</v>
      </c>
      <c r="V972" s="315">
        <v>2.0</v>
      </c>
      <c r="W972" s="430" t="s">
        <v>86</v>
      </c>
      <c r="X972" s="315">
        <v>0.0</v>
      </c>
      <c r="Y972" s="6" t="s">
        <v>54</v>
      </c>
      <c r="Z972" s="432" t="s">
        <v>2173</v>
      </c>
      <c r="AA972" s="228"/>
      <c r="AB972" s="228"/>
      <c r="AC972" s="229"/>
      <c r="AD972" s="6"/>
      <c r="AE972" s="6"/>
      <c r="AF972" s="6"/>
      <c r="AG972" s="331"/>
      <c r="AH972" s="433"/>
    </row>
    <row r="973" ht="15.75" customHeight="1">
      <c r="A973" s="311">
        <v>1249.0</v>
      </c>
      <c r="B973" s="209" t="s">
        <v>1581</v>
      </c>
      <c r="C973" s="344" t="s">
        <v>2170</v>
      </c>
      <c r="D973" s="344"/>
      <c r="E973" s="344"/>
      <c r="F973" s="353">
        <v>45855.0</v>
      </c>
      <c r="G973" s="430" t="s">
        <v>57</v>
      </c>
      <c r="H973" s="471" t="s">
        <v>57</v>
      </c>
      <c r="I973" s="471" t="s">
        <v>57</v>
      </c>
      <c r="J973" s="471"/>
      <c r="K973" s="497" t="s">
        <v>58</v>
      </c>
      <c r="L973" s="446" t="s">
        <v>58</v>
      </c>
      <c r="M973" s="315">
        <v>17.0</v>
      </c>
      <c r="N973" s="353"/>
      <c r="O973" s="353"/>
      <c r="P973" s="353"/>
      <c r="Q973" s="353"/>
      <c r="R973" s="353"/>
      <c r="S973" s="471" t="s">
        <v>183</v>
      </c>
      <c r="T973" s="430" t="s">
        <v>183</v>
      </c>
      <c r="U973" s="495" t="s">
        <v>3020</v>
      </c>
      <c r="V973" s="315">
        <v>28.0</v>
      </c>
      <c r="W973" s="430" t="s">
        <v>183</v>
      </c>
      <c r="X973" s="315">
        <v>15.0</v>
      </c>
      <c r="Y973" s="6" t="s">
        <v>54</v>
      </c>
      <c r="Z973" s="432" t="s">
        <v>620</v>
      </c>
      <c r="AA973" s="228"/>
      <c r="AB973" s="228"/>
      <c r="AC973" s="229"/>
      <c r="AD973" s="6"/>
      <c r="AE973" s="6"/>
      <c r="AF973" s="6"/>
      <c r="AG973" s="331"/>
      <c r="AH973" s="433"/>
      <c r="AI973" s="320">
        <v>9780.0</v>
      </c>
    </row>
    <row r="974" ht="15.75" customHeight="1">
      <c r="A974" s="311">
        <v>1250.0</v>
      </c>
      <c r="B974" s="209" t="s">
        <v>1582</v>
      </c>
      <c r="C974" s="344" t="s">
        <v>1221</v>
      </c>
      <c r="D974" s="344"/>
      <c r="E974" s="344"/>
      <c r="F974" s="510">
        <v>45880.0</v>
      </c>
      <c r="G974" s="430" t="s">
        <v>57</v>
      </c>
      <c r="H974" s="471" t="s">
        <v>57</v>
      </c>
      <c r="I974" s="471" t="s">
        <v>57</v>
      </c>
      <c r="J974" s="471"/>
      <c r="K974" s="471" t="s">
        <v>58</v>
      </c>
      <c r="L974" s="446" t="s">
        <v>58</v>
      </c>
      <c r="M974" s="315">
        <v>3.0</v>
      </c>
      <c r="N974" s="353"/>
      <c r="O974" s="353"/>
      <c r="P974" s="353"/>
      <c r="Q974" s="353"/>
      <c r="R974" s="353"/>
      <c r="S974" s="549" t="s">
        <v>57</v>
      </c>
      <c r="T974" s="430" t="s">
        <v>57</v>
      </c>
      <c r="U974" s="495" t="s">
        <v>2777</v>
      </c>
      <c r="V974" s="550">
        <v>2.0</v>
      </c>
      <c r="W974" s="430" t="s">
        <v>86</v>
      </c>
      <c r="X974" s="315">
        <v>0.0</v>
      </c>
      <c r="Y974" s="6" t="s">
        <v>54</v>
      </c>
      <c r="Z974" s="540" t="s">
        <v>2174</v>
      </c>
      <c r="AA974" s="228"/>
      <c r="AB974" s="228"/>
      <c r="AC974" s="229"/>
      <c r="AD974" s="6"/>
      <c r="AE974" s="6"/>
      <c r="AF974" s="6"/>
      <c r="AG974" s="331"/>
      <c r="AH974" s="433"/>
    </row>
    <row r="975" ht="15.75" customHeight="1">
      <c r="A975" s="311">
        <v>1251.0</v>
      </c>
      <c r="B975" s="209" t="s">
        <v>1583</v>
      </c>
      <c r="C975" s="344" t="s">
        <v>2170</v>
      </c>
      <c r="D975" s="344"/>
      <c r="E975" s="344"/>
      <c r="F975" s="510">
        <v>45845.0</v>
      </c>
      <c r="G975" s="430" t="s">
        <v>57</v>
      </c>
      <c r="H975" s="471" t="s">
        <v>57</v>
      </c>
      <c r="I975" s="471" t="s">
        <v>66</v>
      </c>
      <c r="J975" s="471"/>
      <c r="K975" s="445" t="s">
        <v>58</v>
      </c>
      <c r="L975" s="471" t="s">
        <v>66</v>
      </c>
      <c r="M975" s="315">
        <v>10.0</v>
      </c>
      <c r="N975" s="353"/>
      <c r="O975" s="353"/>
      <c r="P975" s="353"/>
      <c r="Q975" s="353"/>
      <c r="R975" s="353"/>
      <c r="S975" s="471" t="s">
        <v>86</v>
      </c>
      <c r="T975" s="430" t="s">
        <v>86</v>
      </c>
      <c r="U975" s="495">
        <v>0.0</v>
      </c>
      <c r="V975" s="315">
        <v>0.0</v>
      </c>
      <c r="W975" s="430" t="s">
        <v>86</v>
      </c>
      <c r="X975" s="315">
        <v>0.0</v>
      </c>
      <c r="Y975" s="6" t="s">
        <v>54</v>
      </c>
      <c r="Z975" s="432" t="s">
        <v>620</v>
      </c>
      <c r="AA975" s="228"/>
      <c r="AB975" s="228"/>
      <c r="AC975" s="229"/>
      <c r="AD975" s="6"/>
      <c r="AE975" s="6"/>
      <c r="AF975" s="6"/>
      <c r="AG975" s="331"/>
      <c r="AH975" s="433"/>
      <c r="AI975" s="320"/>
    </row>
    <row r="976" ht="15.75" customHeight="1">
      <c r="A976" s="543">
        <v>1252.0</v>
      </c>
      <c r="B976" s="209" t="s">
        <v>1584</v>
      </c>
      <c r="C976" s="344" t="s">
        <v>1221</v>
      </c>
      <c r="D976" s="344"/>
      <c r="E976" s="344"/>
      <c r="F976" s="510">
        <v>45950.0</v>
      </c>
      <c r="G976" s="430" t="s">
        <v>57</v>
      </c>
      <c r="H976" s="471" t="s">
        <v>57</v>
      </c>
      <c r="I976" s="471" t="s">
        <v>57</v>
      </c>
      <c r="J976" s="471"/>
      <c r="K976" s="471" t="s">
        <v>58</v>
      </c>
      <c r="L976" s="446" t="s">
        <v>58</v>
      </c>
      <c r="M976" s="315">
        <v>9.0</v>
      </c>
      <c r="N976" s="353"/>
      <c r="O976" s="353"/>
      <c r="P976" s="353"/>
      <c r="Q976" s="353"/>
      <c r="R976" s="353"/>
      <c r="S976" s="471" t="s">
        <v>57</v>
      </c>
      <c r="T976" s="430" t="s">
        <v>57</v>
      </c>
      <c r="U976" s="495" t="s">
        <v>2789</v>
      </c>
      <c r="V976" s="315">
        <v>15.0</v>
      </c>
      <c r="W976" s="430" t="s">
        <v>57</v>
      </c>
      <c r="X976" s="315">
        <v>6.0</v>
      </c>
      <c r="Y976" s="6" t="s">
        <v>54</v>
      </c>
      <c r="Z976" s="432" t="s">
        <v>2166</v>
      </c>
      <c r="AA976" s="228"/>
      <c r="AB976" s="228"/>
      <c r="AC976" s="229"/>
      <c r="AD976" s="6"/>
      <c r="AE976" s="6"/>
      <c r="AF976" s="6"/>
      <c r="AG976" s="331"/>
      <c r="AH976" s="433"/>
      <c r="AI976" s="320"/>
    </row>
    <row r="977" ht="15.75" customHeight="1">
      <c r="A977" s="543">
        <v>1253.0</v>
      </c>
      <c r="B977" s="209" t="s">
        <v>1585</v>
      </c>
      <c r="C977" s="537" t="s">
        <v>1221</v>
      </c>
      <c r="D977" s="537"/>
      <c r="E977" s="537"/>
      <c r="F977" s="510">
        <v>46065.0</v>
      </c>
      <c r="G977" s="517" t="s">
        <v>57</v>
      </c>
      <c r="H977" s="513" t="s">
        <v>57</v>
      </c>
      <c r="I977" s="513" t="s">
        <v>57</v>
      </c>
      <c r="J977" s="513" t="s">
        <v>57</v>
      </c>
      <c r="K977" s="498" t="s">
        <v>58</v>
      </c>
      <c r="L977" s="446" t="s">
        <v>58</v>
      </c>
      <c r="M977" s="315">
        <v>11.0</v>
      </c>
      <c r="N977" s="353"/>
      <c r="O977" s="353"/>
      <c r="P977" s="353"/>
      <c r="Q977" s="353"/>
      <c r="R977" s="353"/>
      <c r="S977" s="471" t="s">
        <v>30</v>
      </c>
      <c r="T977" s="430" t="s">
        <v>30</v>
      </c>
      <c r="U977" s="495" t="s">
        <v>2767</v>
      </c>
      <c r="V977" s="315">
        <v>13.0</v>
      </c>
      <c r="W977" s="517" t="s">
        <v>28</v>
      </c>
      <c r="X977" s="315">
        <v>2.0</v>
      </c>
      <c r="Y977" s="6" t="s">
        <v>54</v>
      </c>
      <c r="Z977" s="432" t="s">
        <v>2176</v>
      </c>
      <c r="AA977" s="6"/>
      <c r="AB977" s="6"/>
      <c r="AC977" s="6"/>
      <c r="AD977" s="6"/>
      <c r="AE977" s="6"/>
      <c r="AF977" s="6"/>
      <c r="AG977" s="331"/>
      <c r="AH977" s="6"/>
      <c r="AI977" s="347"/>
    </row>
    <row r="978" ht="15.75" customHeight="1">
      <c r="A978" s="311">
        <v>1254.0</v>
      </c>
      <c r="B978" s="209" t="s">
        <v>1586</v>
      </c>
      <c r="C978" s="344" t="s">
        <v>2170</v>
      </c>
      <c r="D978" s="344"/>
      <c r="E978" s="344"/>
      <c r="F978" s="353">
        <v>45855.0</v>
      </c>
      <c r="G978" s="430" t="s">
        <v>57</v>
      </c>
      <c r="H978" s="471" t="s">
        <v>57</v>
      </c>
      <c r="I978" s="471" t="s">
        <v>57</v>
      </c>
      <c r="J978" s="471"/>
      <c r="K978" s="497" t="s">
        <v>58</v>
      </c>
      <c r="L978" s="446" t="s">
        <v>58</v>
      </c>
      <c r="M978" s="315">
        <v>2.0</v>
      </c>
      <c r="N978" s="353"/>
      <c r="O978" s="353"/>
      <c r="P978" s="353"/>
      <c r="Q978" s="353"/>
      <c r="R978" s="353"/>
      <c r="S978" s="471" t="s">
        <v>57</v>
      </c>
      <c r="T978" s="430" t="s">
        <v>57</v>
      </c>
      <c r="U978" s="495" t="s">
        <v>2767</v>
      </c>
      <c r="V978" s="315">
        <v>3.0</v>
      </c>
      <c r="W978" s="430" t="s">
        <v>57</v>
      </c>
      <c r="X978" s="315">
        <v>1.0</v>
      </c>
      <c r="Y978" s="6" t="s">
        <v>54</v>
      </c>
      <c r="Z978" s="432" t="s">
        <v>620</v>
      </c>
      <c r="AA978" s="228"/>
      <c r="AB978" s="228"/>
      <c r="AC978" s="229"/>
      <c r="AD978" s="6"/>
      <c r="AE978" s="6"/>
      <c r="AF978" s="6"/>
      <c r="AG978" s="331"/>
      <c r="AH978" s="433"/>
      <c r="AI978" s="320"/>
    </row>
    <row r="979" ht="15.75" customHeight="1">
      <c r="A979" s="311">
        <v>1255.0</v>
      </c>
      <c r="B979" s="209" t="s">
        <v>1588</v>
      </c>
      <c r="C979" s="344" t="s">
        <v>2177</v>
      </c>
      <c r="D979" s="344"/>
      <c r="E979" s="344"/>
      <c r="F979" s="535">
        <v>45841.0</v>
      </c>
      <c r="G979" s="430" t="s">
        <v>57</v>
      </c>
      <c r="H979" s="471" t="s">
        <v>57</v>
      </c>
      <c r="I979" s="471" t="s">
        <v>57</v>
      </c>
      <c r="J979" s="471"/>
      <c r="K979" s="445" t="s">
        <v>58</v>
      </c>
      <c r="L979" s="462" t="s">
        <v>1180</v>
      </c>
      <c r="M979" s="315">
        <v>7.0</v>
      </c>
      <c r="N979" s="353"/>
      <c r="O979" s="353"/>
      <c r="P979" s="353"/>
      <c r="Q979" s="353"/>
      <c r="R979" s="353"/>
      <c r="S979" s="471" t="s">
        <v>86</v>
      </c>
      <c r="T979" s="430" t="s">
        <v>86</v>
      </c>
      <c r="U979" s="495">
        <v>0.0</v>
      </c>
      <c r="V979" s="315">
        <v>0.0</v>
      </c>
      <c r="W979" s="430" t="s">
        <v>86</v>
      </c>
      <c r="X979" s="315">
        <v>0.0</v>
      </c>
      <c r="Y979" s="6" t="s">
        <v>54</v>
      </c>
      <c r="Z979" s="432" t="s">
        <v>2178</v>
      </c>
      <c r="AA979" s="228"/>
      <c r="AB979" s="228"/>
      <c r="AC979" s="229"/>
      <c r="AD979" s="6"/>
      <c r="AE979" s="6"/>
      <c r="AF979" s="6"/>
      <c r="AG979" s="331"/>
      <c r="AH979" s="433"/>
    </row>
    <row r="980" ht="15.75" customHeight="1">
      <c r="A980" s="311">
        <v>1256.0</v>
      </c>
      <c r="B980" s="209" t="s">
        <v>1590</v>
      </c>
      <c r="C980" s="344" t="s">
        <v>2170</v>
      </c>
      <c r="D980" s="344"/>
      <c r="E980" s="344"/>
      <c r="F980" s="443">
        <v>45875.0</v>
      </c>
      <c r="G980" s="430" t="s">
        <v>57</v>
      </c>
      <c r="H980" s="471" t="s">
        <v>57</v>
      </c>
      <c r="I980" s="471" t="s">
        <v>57</v>
      </c>
      <c r="J980" s="471"/>
      <c r="K980" s="445" t="s">
        <v>58</v>
      </c>
      <c r="L980" s="446" t="s">
        <v>58</v>
      </c>
      <c r="M980" s="315">
        <v>3.0</v>
      </c>
      <c r="N980" s="353"/>
      <c r="O980" s="353"/>
      <c r="P980" s="353"/>
      <c r="Q980" s="353"/>
      <c r="R980" s="353"/>
      <c r="S980" s="549" t="s">
        <v>57</v>
      </c>
      <c r="T980" s="430" t="s">
        <v>57</v>
      </c>
      <c r="U980" s="495" t="s">
        <v>2767</v>
      </c>
      <c r="V980" s="550">
        <v>3.0</v>
      </c>
      <c r="W980" s="430" t="s">
        <v>86</v>
      </c>
      <c r="X980" s="315">
        <v>0.0</v>
      </c>
      <c r="Y980" s="6" t="s">
        <v>54</v>
      </c>
      <c r="Z980" s="540" t="s">
        <v>2179</v>
      </c>
      <c r="AA980" s="228"/>
      <c r="AB980" s="228"/>
      <c r="AC980" s="229"/>
      <c r="AD980" s="6"/>
      <c r="AE980" s="6"/>
      <c r="AF980" s="6"/>
      <c r="AG980" s="331"/>
      <c r="AH980" s="433"/>
    </row>
    <row r="981" ht="15.75" customHeight="1">
      <c r="A981" s="311">
        <v>1257.0</v>
      </c>
      <c r="B981" s="209" t="s">
        <v>1591</v>
      </c>
      <c r="C981" s="344" t="s">
        <v>197</v>
      </c>
      <c r="D981" s="344"/>
      <c r="E981" s="344"/>
      <c r="F981" s="510">
        <v>45883.0</v>
      </c>
      <c r="G981" s="430" t="s">
        <v>57</v>
      </c>
      <c r="H981" s="471" t="s">
        <v>57</v>
      </c>
      <c r="I981" s="471" t="s">
        <v>57</v>
      </c>
      <c r="J981" s="471"/>
      <c r="K981" s="497" t="s">
        <v>58</v>
      </c>
      <c r="L981" s="446" t="s">
        <v>58</v>
      </c>
      <c r="M981" s="315">
        <v>17.0</v>
      </c>
      <c r="N981" s="353"/>
      <c r="O981" s="353"/>
      <c r="P981" s="353"/>
      <c r="Q981" s="353"/>
      <c r="R981" s="353"/>
      <c r="S981" s="471" t="s">
        <v>57</v>
      </c>
      <c r="T981" s="430" t="s">
        <v>57</v>
      </c>
      <c r="U981" s="495" t="s">
        <v>2778</v>
      </c>
      <c r="V981" s="315">
        <v>21.0</v>
      </c>
      <c r="W981" s="551" t="s">
        <v>3021</v>
      </c>
      <c r="X981" s="315">
        <v>4.0</v>
      </c>
      <c r="Y981" s="6" t="s">
        <v>54</v>
      </c>
      <c r="Z981" s="432" t="s">
        <v>2180</v>
      </c>
      <c r="AA981" s="228"/>
      <c r="AB981" s="228"/>
      <c r="AC981" s="229"/>
      <c r="AD981" s="6"/>
      <c r="AE981" s="6"/>
      <c r="AF981" s="6"/>
      <c r="AG981" s="331"/>
      <c r="AH981" s="433"/>
    </row>
    <row r="982" ht="15.75" customHeight="1">
      <c r="A982" s="311">
        <v>1258.0</v>
      </c>
      <c r="B982" s="209" t="s">
        <v>98</v>
      </c>
      <c r="C982" s="552" t="s">
        <v>1221</v>
      </c>
      <c r="D982" s="552"/>
      <c r="E982" s="552"/>
      <c r="F982" s="510">
        <v>46072.0</v>
      </c>
      <c r="G982" s="517" t="s">
        <v>57</v>
      </c>
      <c r="H982" s="513" t="s">
        <v>57</v>
      </c>
      <c r="I982" s="513" t="s">
        <v>57</v>
      </c>
      <c r="J982" s="513" t="s">
        <v>57</v>
      </c>
      <c r="K982" s="498" t="s">
        <v>58</v>
      </c>
      <c r="L982" s="446" t="s">
        <v>58</v>
      </c>
      <c r="M982" s="315">
        <v>45.0</v>
      </c>
      <c r="N982" s="353"/>
      <c r="O982" s="353"/>
      <c r="P982" s="353"/>
      <c r="Q982" s="353"/>
      <c r="R982" s="353"/>
      <c r="S982" s="471" t="s">
        <v>30</v>
      </c>
      <c r="T982" s="430" t="s">
        <v>30</v>
      </c>
      <c r="U982" s="495" t="s">
        <v>2767</v>
      </c>
      <c r="V982" s="315">
        <v>58.0</v>
      </c>
      <c r="W982" s="517" t="s">
        <v>28</v>
      </c>
      <c r="X982" s="315">
        <v>23.0</v>
      </c>
      <c r="Y982" s="6" t="s">
        <v>54</v>
      </c>
      <c r="Z982" s="432"/>
      <c r="AA982" s="6"/>
      <c r="AB982" s="6"/>
      <c r="AC982" s="6"/>
      <c r="AD982" s="6"/>
      <c r="AE982" s="6"/>
      <c r="AF982" s="6"/>
      <c r="AG982" s="331"/>
      <c r="AH982" s="6"/>
    </row>
    <row r="983" ht="15.75" customHeight="1">
      <c r="A983" s="311">
        <v>1259.0</v>
      </c>
      <c r="B983" s="209" t="s">
        <v>1593</v>
      </c>
      <c r="C983" s="344" t="s">
        <v>2170</v>
      </c>
      <c r="D983" s="344"/>
      <c r="E983" s="344"/>
      <c r="F983" s="353">
        <v>45855.0</v>
      </c>
      <c r="G983" s="430" t="s">
        <v>57</v>
      </c>
      <c r="H983" s="471" t="s">
        <v>57</v>
      </c>
      <c r="I983" s="471" t="s">
        <v>57</v>
      </c>
      <c r="J983" s="471"/>
      <c r="K983" s="553" t="s">
        <v>91</v>
      </c>
      <c r="L983" s="446" t="s">
        <v>58</v>
      </c>
      <c r="M983" s="315">
        <v>1.0</v>
      </c>
      <c r="N983" s="353"/>
      <c r="O983" s="353"/>
      <c r="P983" s="353"/>
      <c r="Q983" s="353"/>
      <c r="R983" s="353"/>
      <c r="S983" s="471" t="s">
        <v>86</v>
      </c>
      <c r="T983" s="430" t="s">
        <v>86</v>
      </c>
      <c r="U983" s="495">
        <v>0.0</v>
      </c>
      <c r="V983" s="315">
        <v>0.0</v>
      </c>
      <c r="W983" s="430" t="s">
        <v>86</v>
      </c>
      <c r="X983" s="315">
        <v>0.0</v>
      </c>
      <c r="Y983" s="6" t="s">
        <v>54</v>
      </c>
      <c r="Z983" s="432"/>
      <c r="AA983" s="228"/>
      <c r="AB983" s="228"/>
      <c r="AC983" s="229"/>
      <c r="AD983" s="6"/>
      <c r="AE983" s="6"/>
      <c r="AF983" s="6"/>
      <c r="AG983" s="331"/>
      <c r="AH983" s="433"/>
    </row>
    <row r="984" ht="15.75" customHeight="1">
      <c r="A984" s="543">
        <v>1260.0</v>
      </c>
      <c r="B984" s="209" t="s">
        <v>1594</v>
      </c>
      <c r="C984" s="344" t="s">
        <v>197</v>
      </c>
      <c r="D984" s="344"/>
      <c r="E984" s="344"/>
      <c r="F984" s="510">
        <v>45895.0</v>
      </c>
      <c r="G984" s="430" t="s">
        <v>57</v>
      </c>
      <c r="H984" s="471" t="s">
        <v>57</v>
      </c>
      <c r="I984" s="471" t="s">
        <v>57</v>
      </c>
      <c r="J984" s="471"/>
      <c r="K984" s="445" t="s">
        <v>58</v>
      </c>
      <c r="L984" s="446" t="s">
        <v>58</v>
      </c>
      <c r="M984" s="315">
        <v>7.0</v>
      </c>
      <c r="N984" s="353"/>
      <c r="O984" s="353"/>
      <c r="P984" s="353"/>
      <c r="Q984" s="353"/>
      <c r="R984" s="353"/>
      <c r="S984" s="471" t="s">
        <v>57</v>
      </c>
      <c r="T984" s="430" t="s">
        <v>57</v>
      </c>
      <c r="U984" s="495" t="s">
        <v>2769</v>
      </c>
      <c r="V984" s="315">
        <v>7.0</v>
      </c>
      <c r="W984" s="430" t="s">
        <v>57</v>
      </c>
      <c r="X984" s="315">
        <v>2.0</v>
      </c>
      <c r="Y984" s="6" t="s">
        <v>54</v>
      </c>
      <c r="Z984" s="432" t="s">
        <v>2181</v>
      </c>
      <c r="AA984" s="228"/>
      <c r="AB984" s="228"/>
      <c r="AC984" s="229"/>
      <c r="AD984" s="6"/>
      <c r="AE984" s="6"/>
      <c r="AF984" s="6"/>
      <c r="AG984" s="331"/>
      <c r="AH984" s="433"/>
    </row>
    <row r="985" ht="15.75" customHeight="1">
      <c r="A985" s="311">
        <v>1261.0</v>
      </c>
      <c r="B985" s="209" t="s">
        <v>1595</v>
      </c>
      <c r="C985" s="344" t="s">
        <v>197</v>
      </c>
      <c r="D985" s="344"/>
      <c r="E985" s="344"/>
      <c r="F985" s="443">
        <v>45874.0</v>
      </c>
      <c r="G985" s="430" t="s">
        <v>57</v>
      </c>
      <c r="H985" s="471" t="s">
        <v>57</v>
      </c>
      <c r="I985" s="471" t="s">
        <v>57</v>
      </c>
      <c r="J985" s="471"/>
      <c r="K985" s="445" t="s">
        <v>58</v>
      </c>
      <c r="L985" s="446" t="s">
        <v>58</v>
      </c>
      <c r="M985" s="315">
        <v>17.0</v>
      </c>
      <c r="N985" s="353"/>
      <c r="O985" s="353"/>
      <c r="P985" s="353"/>
      <c r="Q985" s="353"/>
      <c r="R985" s="353"/>
      <c r="S985" s="471" t="s">
        <v>86</v>
      </c>
      <c r="T985" s="430" t="s">
        <v>86</v>
      </c>
      <c r="U985" s="495">
        <v>0.0</v>
      </c>
      <c r="V985" s="315">
        <v>0.0</v>
      </c>
      <c r="W985" s="430" t="s">
        <v>86</v>
      </c>
      <c r="X985" s="315">
        <v>0.0</v>
      </c>
      <c r="Y985" s="6" t="s">
        <v>54</v>
      </c>
      <c r="Z985" s="540" t="s">
        <v>293</v>
      </c>
      <c r="AA985" s="228"/>
      <c r="AB985" s="228"/>
      <c r="AC985" s="229"/>
      <c r="AD985" s="6"/>
      <c r="AE985" s="6"/>
      <c r="AF985" s="6"/>
      <c r="AG985" s="331"/>
      <c r="AH985" s="433"/>
    </row>
    <row r="986" ht="15.75" customHeight="1">
      <c r="A986" s="543">
        <v>1262.0</v>
      </c>
      <c r="B986" s="209" t="s">
        <v>1596</v>
      </c>
      <c r="C986" s="344" t="s">
        <v>197</v>
      </c>
      <c r="D986" s="344"/>
      <c r="E986" s="344"/>
      <c r="F986" s="443">
        <v>45897.0</v>
      </c>
      <c r="G986" s="430" t="s">
        <v>57</v>
      </c>
      <c r="H986" s="471" t="s">
        <v>57</v>
      </c>
      <c r="I986" s="471" t="s">
        <v>57</v>
      </c>
      <c r="J986" s="471"/>
      <c r="K986" s="445" t="s">
        <v>58</v>
      </c>
      <c r="L986" s="446" t="s">
        <v>58</v>
      </c>
      <c r="M986" s="315">
        <v>25.0</v>
      </c>
      <c r="N986" s="353"/>
      <c r="O986" s="353"/>
      <c r="P986" s="353"/>
      <c r="Q986" s="353"/>
      <c r="R986" s="353"/>
      <c r="S986" s="471" t="s">
        <v>86</v>
      </c>
      <c r="T986" s="430" t="s">
        <v>86</v>
      </c>
      <c r="U986" s="495">
        <v>0.0</v>
      </c>
      <c r="V986" s="315">
        <v>0.0</v>
      </c>
      <c r="W986" s="430" t="s">
        <v>86</v>
      </c>
      <c r="X986" s="315">
        <v>0.0</v>
      </c>
      <c r="Y986" s="6" t="s">
        <v>54</v>
      </c>
      <c r="Z986" s="540" t="s">
        <v>293</v>
      </c>
      <c r="AA986" s="228"/>
      <c r="AB986" s="228"/>
      <c r="AC986" s="229"/>
      <c r="AD986" s="6"/>
      <c r="AE986" s="6"/>
      <c r="AF986" s="6"/>
      <c r="AG986" s="331"/>
      <c r="AH986" s="433"/>
    </row>
    <row r="987" ht="15.75" customHeight="1">
      <c r="A987" s="311">
        <v>1263.0</v>
      </c>
      <c r="B987" s="209" t="s">
        <v>1598</v>
      </c>
      <c r="C987" s="344" t="s">
        <v>1321</v>
      </c>
      <c r="D987" s="344"/>
      <c r="E987" s="344"/>
      <c r="F987" s="353">
        <v>45854.0</v>
      </c>
      <c r="G987" s="430" t="s">
        <v>57</v>
      </c>
      <c r="H987" s="471" t="s">
        <v>57</v>
      </c>
      <c r="I987" s="471" t="s">
        <v>57</v>
      </c>
      <c r="J987" s="471"/>
      <c r="K987" s="497" t="s">
        <v>58</v>
      </c>
      <c r="L987" s="508" t="s">
        <v>1180</v>
      </c>
      <c r="M987" s="315">
        <v>14.0</v>
      </c>
      <c r="N987" s="353"/>
      <c r="O987" s="353"/>
      <c r="P987" s="353"/>
      <c r="Q987" s="353"/>
      <c r="R987" s="353"/>
      <c r="S987" s="471" t="s">
        <v>86</v>
      </c>
      <c r="T987" s="430" t="s">
        <v>86</v>
      </c>
      <c r="U987" s="496">
        <v>0.0</v>
      </c>
      <c r="V987" s="315">
        <v>0.0</v>
      </c>
      <c r="W987" s="430" t="s">
        <v>86</v>
      </c>
      <c r="X987" s="315">
        <v>0.0</v>
      </c>
      <c r="Y987" s="6" t="s">
        <v>54</v>
      </c>
      <c r="Z987" s="432" t="s">
        <v>2182</v>
      </c>
      <c r="AA987" s="228"/>
      <c r="AB987" s="228"/>
      <c r="AC987" s="229"/>
      <c r="AD987" s="6"/>
      <c r="AE987" s="6"/>
      <c r="AF987" s="6"/>
      <c r="AG987" s="331"/>
      <c r="AH987" s="433"/>
    </row>
    <row r="988" ht="15.75" customHeight="1">
      <c r="A988" s="311">
        <v>1264.0</v>
      </c>
      <c r="B988" s="209" t="s">
        <v>1599</v>
      </c>
      <c r="C988" s="344" t="s">
        <v>197</v>
      </c>
      <c r="D988" s="344"/>
      <c r="E988" s="344"/>
      <c r="F988" s="510">
        <v>45966.0</v>
      </c>
      <c r="G988" s="430" t="s">
        <v>57</v>
      </c>
      <c r="H988" s="471" t="s">
        <v>57</v>
      </c>
      <c r="I988" s="471" t="s">
        <v>57</v>
      </c>
      <c r="J988" s="471"/>
      <c r="K988" s="497" t="s">
        <v>58</v>
      </c>
      <c r="L988" s="446" t="s">
        <v>58</v>
      </c>
      <c r="M988" s="315">
        <v>8.0</v>
      </c>
      <c r="N988" s="353"/>
      <c r="O988" s="353"/>
      <c r="P988" s="353"/>
      <c r="Q988" s="353"/>
      <c r="R988" s="353"/>
      <c r="S988" s="471" t="s">
        <v>57</v>
      </c>
      <c r="T988" s="430" t="s">
        <v>57</v>
      </c>
      <c r="U988" s="495" t="s">
        <v>2767</v>
      </c>
      <c r="V988" s="315">
        <v>10.0</v>
      </c>
      <c r="W988" s="430" t="s">
        <v>183</v>
      </c>
      <c r="X988" s="315">
        <v>2.0</v>
      </c>
      <c r="Y988" s="6" t="s">
        <v>54</v>
      </c>
      <c r="Z988" s="432" t="s">
        <v>2184</v>
      </c>
      <c r="AA988" s="228"/>
      <c r="AB988" s="228"/>
      <c r="AC988" s="229"/>
      <c r="AD988" s="6"/>
      <c r="AE988" s="6"/>
      <c r="AF988" s="6"/>
      <c r="AG988" s="331"/>
      <c r="AH988" s="433"/>
    </row>
    <row r="989" ht="15.75" customHeight="1">
      <c r="A989" s="311">
        <v>1265.0</v>
      </c>
      <c r="B989" s="209" t="s">
        <v>1601</v>
      </c>
      <c r="C989" s="344" t="s">
        <v>2170</v>
      </c>
      <c r="D989" s="344"/>
      <c r="E989" s="344"/>
      <c r="F989" s="353">
        <v>45852.0</v>
      </c>
      <c r="G989" s="430" t="s">
        <v>86</v>
      </c>
      <c r="H989" s="471" t="s">
        <v>66</v>
      </c>
      <c r="I989" s="471" t="s">
        <v>66</v>
      </c>
      <c r="J989" s="471"/>
      <c r="K989" s="471" t="s">
        <v>66</v>
      </c>
      <c r="L989" s="517" t="s">
        <v>66</v>
      </c>
      <c r="M989" s="315">
        <v>0.0</v>
      </c>
      <c r="N989" s="353"/>
      <c r="O989" s="353"/>
      <c r="P989" s="353"/>
      <c r="Q989" s="353"/>
      <c r="R989" s="353"/>
      <c r="S989" s="471" t="s">
        <v>86</v>
      </c>
      <c r="T989" s="430" t="s">
        <v>86</v>
      </c>
      <c r="U989" s="495">
        <v>0.0</v>
      </c>
      <c r="V989" s="315">
        <v>0.0</v>
      </c>
      <c r="W989" s="430" t="s">
        <v>57</v>
      </c>
      <c r="X989" s="315">
        <v>10.0</v>
      </c>
      <c r="Y989" s="6" t="s">
        <v>54</v>
      </c>
      <c r="Z989" s="432" t="s">
        <v>620</v>
      </c>
      <c r="AA989" s="228"/>
      <c r="AB989" s="228"/>
      <c r="AC989" s="229"/>
      <c r="AD989" s="6"/>
      <c r="AE989" s="6"/>
      <c r="AF989" s="6"/>
      <c r="AG989" s="331"/>
      <c r="AH989" s="433"/>
    </row>
    <row r="990" ht="15.75" customHeight="1">
      <c r="A990" s="311">
        <v>1266.0</v>
      </c>
      <c r="B990" s="209" t="s">
        <v>1602</v>
      </c>
      <c r="C990" s="344" t="s">
        <v>1321</v>
      </c>
      <c r="D990" s="344"/>
      <c r="E990" s="344"/>
      <c r="F990" s="353">
        <v>45854.0</v>
      </c>
      <c r="G990" s="430" t="s">
        <v>57</v>
      </c>
      <c r="H990" s="471" t="s">
        <v>57</v>
      </c>
      <c r="I990" s="471" t="s">
        <v>57</v>
      </c>
      <c r="J990" s="471"/>
      <c r="K990" s="497" t="s">
        <v>58</v>
      </c>
      <c r="L990" s="508" t="s">
        <v>3022</v>
      </c>
      <c r="M990" s="315">
        <v>8.0</v>
      </c>
      <c r="N990" s="353"/>
      <c r="O990" s="353"/>
      <c r="P990" s="353"/>
      <c r="Q990" s="353"/>
      <c r="R990" s="353"/>
      <c r="S990" s="471" t="s">
        <v>57</v>
      </c>
      <c r="T990" s="430" t="s">
        <v>57</v>
      </c>
      <c r="U990" s="495">
        <v>0.0</v>
      </c>
      <c r="V990" s="315">
        <v>0.0</v>
      </c>
      <c r="W990" s="430" t="s">
        <v>57</v>
      </c>
      <c r="X990" s="315">
        <v>0.0</v>
      </c>
      <c r="Y990" s="6" t="s">
        <v>54</v>
      </c>
      <c r="Z990" s="432" t="s">
        <v>2185</v>
      </c>
      <c r="AA990" s="228"/>
      <c r="AB990" s="228"/>
      <c r="AC990" s="229"/>
      <c r="AD990" s="6"/>
      <c r="AE990" s="6"/>
      <c r="AF990" s="6"/>
      <c r="AG990" s="331"/>
      <c r="AH990" s="433"/>
      <c r="AI990" s="320"/>
    </row>
    <row r="991" ht="15.75" customHeight="1">
      <c r="A991" s="311">
        <v>1267.0</v>
      </c>
      <c r="B991" s="209" t="s">
        <v>1603</v>
      </c>
      <c r="C991" s="344" t="s">
        <v>197</v>
      </c>
      <c r="D991" s="344"/>
      <c r="E991" s="344"/>
      <c r="F991" s="510">
        <v>45932.0</v>
      </c>
      <c r="G991" s="430" t="s">
        <v>57</v>
      </c>
      <c r="H991" s="471" t="s">
        <v>57</v>
      </c>
      <c r="I991" s="471" t="s">
        <v>57</v>
      </c>
      <c r="J991" s="471"/>
      <c r="K991" s="445" t="s">
        <v>58</v>
      </c>
      <c r="L991" s="446" t="s">
        <v>58</v>
      </c>
      <c r="M991" s="315">
        <v>13.0</v>
      </c>
      <c r="N991" s="353"/>
      <c r="O991" s="353"/>
      <c r="P991" s="353"/>
      <c r="Q991" s="353"/>
      <c r="R991" s="353"/>
      <c r="S991" s="471" t="s">
        <v>57</v>
      </c>
      <c r="T991" s="430" t="s">
        <v>57</v>
      </c>
      <c r="U991" s="496" t="s">
        <v>2789</v>
      </c>
      <c r="V991" s="315">
        <v>19.0</v>
      </c>
      <c r="W991" s="430" t="s">
        <v>57</v>
      </c>
      <c r="X991" s="315">
        <v>6.0</v>
      </c>
      <c r="Y991" s="6" t="s">
        <v>54</v>
      </c>
      <c r="Z991" s="432" t="s">
        <v>2186</v>
      </c>
      <c r="AA991" s="228"/>
      <c r="AB991" s="228"/>
      <c r="AC991" s="229"/>
      <c r="AD991" s="6"/>
      <c r="AE991" s="6"/>
      <c r="AF991" s="6"/>
      <c r="AG991" s="331"/>
      <c r="AH991" s="433"/>
    </row>
    <row r="992" ht="15.75" customHeight="1">
      <c r="A992" s="543">
        <v>1268.0</v>
      </c>
      <c r="B992" s="209" t="s">
        <v>1604</v>
      </c>
      <c r="C992" s="344" t="s">
        <v>1321</v>
      </c>
      <c r="D992" s="344"/>
      <c r="E992" s="344"/>
      <c r="F992" s="353">
        <v>45902.0</v>
      </c>
      <c r="G992" s="430" t="s">
        <v>57</v>
      </c>
      <c r="H992" s="471" t="s">
        <v>57</v>
      </c>
      <c r="I992" s="471" t="s">
        <v>57</v>
      </c>
      <c r="J992" s="471"/>
      <c r="K992" s="497" t="s">
        <v>58</v>
      </c>
      <c r="L992" s="508" t="s">
        <v>1180</v>
      </c>
      <c r="M992" s="315">
        <v>1.0</v>
      </c>
      <c r="N992" s="353"/>
      <c r="O992" s="353"/>
      <c r="P992" s="353"/>
      <c r="Q992" s="353"/>
      <c r="R992" s="353"/>
      <c r="S992" s="471" t="s">
        <v>86</v>
      </c>
      <c r="T992" s="430" t="s">
        <v>86</v>
      </c>
      <c r="U992" s="496">
        <v>0.0</v>
      </c>
      <c r="V992" s="315">
        <v>0.0</v>
      </c>
      <c r="W992" s="430" t="s">
        <v>86</v>
      </c>
      <c r="X992" s="315">
        <v>0.0</v>
      </c>
      <c r="Y992" s="6" t="s">
        <v>54</v>
      </c>
      <c r="Z992" s="432" t="s">
        <v>2187</v>
      </c>
      <c r="AA992" s="228"/>
      <c r="AB992" s="228"/>
      <c r="AC992" s="229"/>
      <c r="AD992" s="6"/>
      <c r="AE992" s="6"/>
      <c r="AF992" s="6"/>
      <c r="AG992" s="331"/>
      <c r="AH992" s="433"/>
    </row>
    <row r="993" ht="15.75" customHeight="1">
      <c r="A993" s="311">
        <v>1269.0</v>
      </c>
      <c r="B993" s="209" t="s">
        <v>1606</v>
      </c>
      <c r="C993" s="344" t="s">
        <v>2170</v>
      </c>
      <c r="D993" s="344"/>
      <c r="E993" s="344"/>
      <c r="F993" s="443">
        <v>45862.0</v>
      </c>
      <c r="G993" s="430" t="s">
        <v>57</v>
      </c>
      <c r="H993" s="471" t="s">
        <v>57</v>
      </c>
      <c r="I993" s="471" t="s">
        <v>57</v>
      </c>
      <c r="J993" s="471"/>
      <c r="K993" s="471" t="s">
        <v>58</v>
      </c>
      <c r="L993" s="446" t="s">
        <v>58</v>
      </c>
      <c r="M993" s="315">
        <v>10.0</v>
      </c>
      <c r="N993" s="353"/>
      <c r="O993" s="353"/>
      <c r="P993" s="353"/>
      <c r="Q993" s="353"/>
      <c r="R993" s="353"/>
      <c r="S993" s="471" t="s">
        <v>57</v>
      </c>
      <c r="T993" s="430" t="s">
        <v>57</v>
      </c>
      <c r="U993" s="496" t="s">
        <v>2784</v>
      </c>
      <c r="V993" s="315">
        <v>1.0</v>
      </c>
      <c r="W993" s="430" t="s">
        <v>86</v>
      </c>
      <c r="X993" s="315">
        <v>0.0</v>
      </c>
      <c r="Y993" s="6" t="s">
        <v>54</v>
      </c>
      <c r="Z993" s="540" t="s">
        <v>2188</v>
      </c>
      <c r="AA993" s="228"/>
      <c r="AB993" s="228"/>
      <c r="AC993" s="229"/>
      <c r="AD993" s="6"/>
      <c r="AE993" s="6"/>
      <c r="AF993" s="6"/>
      <c r="AG993" s="331"/>
      <c r="AH993" s="433"/>
      <c r="AI993" s="320"/>
    </row>
    <row r="994" ht="15.75" customHeight="1">
      <c r="A994" s="543">
        <v>1270.0</v>
      </c>
      <c r="B994" s="209" t="s">
        <v>1607</v>
      </c>
      <c r="C994" s="554" t="s">
        <v>197</v>
      </c>
      <c r="D994" s="554"/>
      <c r="E994" s="554"/>
      <c r="F994" s="510">
        <v>45937.0</v>
      </c>
      <c r="G994" s="430" t="s">
        <v>57</v>
      </c>
      <c r="H994" s="471" t="s">
        <v>57</v>
      </c>
      <c r="I994" s="471" t="s">
        <v>57</v>
      </c>
      <c r="J994" s="471"/>
      <c r="K994" s="445" t="s">
        <v>58</v>
      </c>
      <c r="L994" s="446" t="s">
        <v>58</v>
      </c>
      <c r="M994" s="315">
        <v>13.0</v>
      </c>
      <c r="N994" s="353"/>
      <c r="O994" s="353"/>
      <c r="P994" s="353"/>
      <c r="Q994" s="353"/>
      <c r="R994" s="353"/>
      <c r="S994" s="471" t="s">
        <v>57</v>
      </c>
      <c r="T994" s="430" t="s">
        <v>57</v>
      </c>
      <c r="U994" s="496" t="s">
        <v>2777</v>
      </c>
      <c r="V994" s="315">
        <v>16.0</v>
      </c>
      <c r="W994" s="430" t="s">
        <v>57</v>
      </c>
      <c r="X994" s="315">
        <v>5.0</v>
      </c>
      <c r="Y994" s="6" t="s">
        <v>54</v>
      </c>
      <c r="Z994" s="540" t="s">
        <v>2189</v>
      </c>
      <c r="AA994" s="228"/>
      <c r="AB994" s="228"/>
      <c r="AC994" s="229"/>
      <c r="AD994" s="6"/>
      <c r="AE994" s="6"/>
      <c r="AF994" s="6"/>
      <c r="AG994" s="331"/>
      <c r="AH994" s="433"/>
      <c r="AI994" s="320"/>
    </row>
    <row r="995" ht="15.75" customHeight="1">
      <c r="A995" s="543">
        <v>1271.0</v>
      </c>
      <c r="B995" s="209" t="s">
        <v>1608</v>
      </c>
      <c r="C995" s="344" t="s">
        <v>1321</v>
      </c>
      <c r="D995" s="344"/>
      <c r="E995" s="344"/>
      <c r="F995" s="510">
        <v>45929.0</v>
      </c>
      <c r="G995" s="430" t="s">
        <v>57</v>
      </c>
      <c r="H995" s="471" t="s">
        <v>57</v>
      </c>
      <c r="I995" s="471" t="s">
        <v>57</v>
      </c>
      <c r="J995" s="471"/>
      <c r="K995" s="471" t="s">
        <v>58</v>
      </c>
      <c r="L995" s="508" t="s">
        <v>1180</v>
      </c>
      <c r="M995" s="315">
        <v>13.0</v>
      </c>
      <c r="N995" s="353"/>
      <c r="O995" s="353"/>
      <c r="P995" s="353"/>
      <c r="Q995" s="353"/>
      <c r="R995" s="353"/>
      <c r="S995" s="471" t="s">
        <v>86</v>
      </c>
      <c r="T995" s="430" t="s">
        <v>86</v>
      </c>
      <c r="U995" s="496">
        <v>0.0</v>
      </c>
      <c r="V995" s="315">
        <v>0.0</v>
      </c>
      <c r="W995" s="430" t="s">
        <v>86</v>
      </c>
      <c r="X995" s="315">
        <v>0.0</v>
      </c>
      <c r="Y995" s="6" t="s">
        <v>54</v>
      </c>
      <c r="Z995" s="432" t="s">
        <v>2191</v>
      </c>
      <c r="AA995" s="228"/>
      <c r="AB995" s="228"/>
      <c r="AC995" s="229"/>
      <c r="AD995" s="6"/>
      <c r="AE995" s="6"/>
      <c r="AF995" s="6"/>
      <c r="AG995" s="331"/>
      <c r="AH995" s="433"/>
    </row>
    <row r="996" ht="15.75" customHeight="1">
      <c r="A996" s="543">
        <v>1272.0</v>
      </c>
      <c r="B996" s="209" t="s">
        <v>1609</v>
      </c>
      <c r="C996" s="344" t="s">
        <v>197</v>
      </c>
      <c r="D996" s="344"/>
      <c r="E996" s="344"/>
      <c r="F996" s="510">
        <v>45973.0</v>
      </c>
      <c r="G996" s="430" t="s">
        <v>57</v>
      </c>
      <c r="H996" s="471" t="s">
        <v>57</v>
      </c>
      <c r="I996" s="471" t="s">
        <v>57</v>
      </c>
      <c r="J996" s="471"/>
      <c r="K996" s="445" t="s">
        <v>58</v>
      </c>
      <c r="L996" s="482" t="s">
        <v>58</v>
      </c>
      <c r="M996" s="315">
        <v>18.0</v>
      </c>
      <c r="N996" s="353"/>
      <c r="O996" s="353"/>
      <c r="P996" s="353"/>
      <c r="Q996" s="353"/>
      <c r="R996" s="353"/>
      <c r="S996" s="471" t="s">
        <v>57</v>
      </c>
      <c r="T996" s="430" t="s">
        <v>57</v>
      </c>
      <c r="U996" s="496" t="s">
        <v>2921</v>
      </c>
      <c r="V996" s="315">
        <v>23.0</v>
      </c>
      <c r="W996" s="430" t="s">
        <v>57</v>
      </c>
      <c r="X996" s="315">
        <v>7.0</v>
      </c>
      <c r="Y996" s="6" t="s">
        <v>54</v>
      </c>
      <c r="Z996" s="432" t="s">
        <v>2192</v>
      </c>
      <c r="AA996" s="228"/>
      <c r="AB996" s="228"/>
      <c r="AC996" s="229"/>
      <c r="AD996" s="6"/>
      <c r="AE996" s="6"/>
      <c r="AF996" s="6"/>
      <c r="AG996" s="331"/>
      <c r="AH996" s="433"/>
      <c r="AI996" s="320"/>
    </row>
    <row r="997" ht="15.75" customHeight="1">
      <c r="A997" s="543">
        <v>1273.0</v>
      </c>
      <c r="B997" s="209" t="s">
        <v>1611</v>
      </c>
      <c r="C997" s="344" t="s">
        <v>197</v>
      </c>
      <c r="D997" s="344"/>
      <c r="E997" s="344"/>
      <c r="F997" s="353">
        <v>45904.0</v>
      </c>
      <c r="G997" s="430" t="s">
        <v>57</v>
      </c>
      <c r="H997" s="471" t="s">
        <v>57</v>
      </c>
      <c r="I997" s="471" t="s">
        <v>57</v>
      </c>
      <c r="J997" s="471"/>
      <c r="K997" s="445" t="s">
        <v>58</v>
      </c>
      <c r="L997" s="446" t="s">
        <v>58</v>
      </c>
      <c r="M997" s="315">
        <v>1.0</v>
      </c>
      <c r="N997" s="353"/>
      <c r="O997" s="353"/>
      <c r="P997" s="353"/>
      <c r="Q997" s="353"/>
      <c r="R997" s="353"/>
      <c r="S997" s="471" t="s">
        <v>57</v>
      </c>
      <c r="T997" s="430" t="s">
        <v>57</v>
      </c>
      <c r="U997" s="496" t="s">
        <v>2767</v>
      </c>
      <c r="V997" s="315">
        <v>2.0</v>
      </c>
      <c r="W997" s="430" t="s">
        <v>57</v>
      </c>
      <c r="X997" s="315">
        <v>1.0</v>
      </c>
      <c r="Y997" s="6" t="s">
        <v>54</v>
      </c>
      <c r="Z997" s="432" t="s">
        <v>2194</v>
      </c>
      <c r="AA997" s="228"/>
      <c r="AB997" s="228"/>
      <c r="AC997" s="229"/>
      <c r="AD997" s="6"/>
      <c r="AE997" s="6"/>
      <c r="AF997" s="6"/>
      <c r="AG997" s="331"/>
      <c r="AH997" s="433"/>
      <c r="AI997" s="320"/>
    </row>
    <row r="998" ht="15.75" customHeight="1">
      <c r="A998" s="311">
        <v>1274.0</v>
      </c>
      <c r="B998" s="209" t="s">
        <v>1612</v>
      </c>
      <c r="C998" s="344" t="s">
        <v>197</v>
      </c>
      <c r="D998" s="344"/>
      <c r="E998" s="344"/>
      <c r="F998" s="510">
        <v>45881.0</v>
      </c>
      <c r="G998" s="430" t="s">
        <v>57</v>
      </c>
      <c r="H998" s="471" t="s">
        <v>57</v>
      </c>
      <c r="I998" s="471" t="s">
        <v>57</v>
      </c>
      <c r="J998" s="471"/>
      <c r="K998" s="445" t="s">
        <v>58</v>
      </c>
      <c r="L998" s="446" t="s">
        <v>58</v>
      </c>
      <c r="M998" s="315">
        <v>2.0</v>
      </c>
      <c r="N998" s="353"/>
      <c r="O998" s="353"/>
      <c r="P998" s="353"/>
      <c r="Q998" s="353"/>
      <c r="R998" s="353"/>
      <c r="S998" s="471" t="s">
        <v>57</v>
      </c>
      <c r="T998" s="430" t="s">
        <v>57</v>
      </c>
      <c r="U998" s="496" t="s">
        <v>2777</v>
      </c>
      <c r="V998" s="315">
        <v>2.0</v>
      </c>
      <c r="W998" s="430" t="s">
        <v>86</v>
      </c>
      <c r="X998" s="315">
        <v>0.0</v>
      </c>
      <c r="Y998" s="6" t="s">
        <v>54</v>
      </c>
      <c r="Z998" s="432"/>
      <c r="AA998" s="228"/>
      <c r="AB998" s="228"/>
      <c r="AC998" s="229"/>
      <c r="AD998" s="6"/>
      <c r="AE998" s="6"/>
      <c r="AF998" s="6"/>
      <c r="AG998" s="331"/>
      <c r="AH998" s="433"/>
      <c r="AI998" s="320"/>
    </row>
    <row r="999" ht="15.75" customHeight="1">
      <c r="A999" s="543">
        <v>1275.0</v>
      </c>
      <c r="B999" s="209" t="s">
        <v>1613</v>
      </c>
      <c r="C999" s="344" t="s">
        <v>197</v>
      </c>
      <c r="D999" s="344"/>
      <c r="E999" s="344"/>
      <c r="F999" s="443">
        <v>45897.0</v>
      </c>
      <c r="G999" s="430" t="s">
        <v>57</v>
      </c>
      <c r="H999" s="471" t="s">
        <v>57</v>
      </c>
      <c r="I999" s="471" t="s">
        <v>57</v>
      </c>
      <c r="J999" s="471"/>
      <c r="K999" s="445" t="s">
        <v>58</v>
      </c>
      <c r="L999" s="446" t="s">
        <v>58</v>
      </c>
      <c r="M999" s="315">
        <v>2.0</v>
      </c>
      <c r="N999" s="353"/>
      <c r="O999" s="353"/>
      <c r="P999" s="353"/>
      <c r="Q999" s="353"/>
      <c r="R999" s="353"/>
      <c r="S999" s="471" t="s">
        <v>57</v>
      </c>
      <c r="T999" s="430" t="s">
        <v>57</v>
      </c>
      <c r="U999" s="496" t="s">
        <v>2778</v>
      </c>
      <c r="V999" s="315">
        <v>3.0</v>
      </c>
      <c r="W999" s="430" t="s">
        <v>57</v>
      </c>
      <c r="X999" s="315">
        <v>1.0</v>
      </c>
      <c r="Y999" s="6" t="s">
        <v>54</v>
      </c>
      <c r="Z999" s="540" t="s">
        <v>2196</v>
      </c>
      <c r="AA999" s="228"/>
      <c r="AB999" s="228"/>
      <c r="AC999" s="229"/>
      <c r="AD999" s="6"/>
      <c r="AE999" s="6"/>
      <c r="AF999" s="6"/>
      <c r="AG999" s="331"/>
      <c r="AH999" s="433"/>
      <c r="AI999" s="320"/>
    </row>
    <row r="1000" ht="15.75" customHeight="1">
      <c r="A1000" s="543">
        <v>1276.0</v>
      </c>
      <c r="B1000" s="209" t="s">
        <v>1614</v>
      </c>
      <c r="C1000" s="548" t="s">
        <v>2190</v>
      </c>
      <c r="D1000" s="548"/>
      <c r="E1000" s="548"/>
      <c r="F1000" s="353">
        <v>45897.0</v>
      </c>
      <c r="G1000" s="430" t="s">
        <v>86</v>
      </c>
      <c r="H1000" s="471" t="s">
        <v>66</v>
      </c>
      <c r="I1000" s="471" t="s">
        <v>66</v>
      </c>
      <c r="J1000" s="471"/>
      <c r="K1000" s="471" t="s">
        <v>66</v>
      </c>
      <c r="L1000" s="517" t="s">
        <v>66</v>
      </c>
      <c r="M1000" s="315">
        <v>0.0</v>
      </c>
      <c r="N1000" s="353"/>
      <c r="O1000" s="353"/>
      <c r="P1000" s="353"/>
      <c r="Q1000" s="353"/>
      <c r="R1000" s="353"/>
      <c r="S1000" s="471" t="s">
        <v>86</v>
      </c>
      <c r="T1000" s="430" t="s">
        <v>86</v>
      </c>
      <c r="U1000" s="496">
        <v>0.0</v>
      </c>
      <c r="V1000" s="315">
        <v>0.0</v>
      </c>
      <c r="W1000" s="430" t="s">
        <v>57</v>
      </c>
      <c r="X1000" s="315">
        <v>1.0</v>
      </c>
      <c r="Y1000" s="6" t="s">
        <v>54</v>
      </c>
      <c r="Z1000" s="432"/>
      <c r="AA1000" s="228"/>
      <c r="AB1000" s="228"/>
      <c r="AC1000" s="229"/>
      <c r="AD1000" s="6"/>
      <c r="AE1000" s="6"/>
      <c r="AF1000" s="6"/>
      <c r="AG1000" s="331"/>
      <c r="AH1000" s="433"/>
    </row>
    <row r="1001" ht="15.75" customHeight="1">
      <c r="A1001" s="311">
        <v>1277.0</v>
      </c>
      <c r="B1001" s="209" t="s">
        <v>1616</v>
      </c>
      <c r="C1001" s="344" t="s">
        <v>2170</v>
      </c>
      <c r="D1001" s="344"/>
      <c r="E1001" s="344"/>
      <c r="F1001" s="353">
        <v>45862.0</v>
      </c>
      <c r="G1001" s="430" t="s">
        <v>86</v>
      </c>
      <c r="H1001" s="471" t="s">
        <v>66</v>
      </c>
      <c r="I1001" s="471" t="s">
        <v>66</v>
      </c>
      <c r="J1001" s="471"/>
      <c r="K1001" s="471" t="s">
        <v>66</v>
      </c>
      <c r="L1001" s="517" t="s">
        <v>66</v>
      </c>
      <c r="M1001" s="315">
        <v>0.0</v>
      </c>
      <c r="N1001" s="353"/>
      <c r="O1001" s="353"/>
      <c r="P1001" s="353"/>
      <c r="Q1001" s="353"/>
      <c r="R1001" s="353"/>
      <c r="S1001" s="471" t="s">
        <v>57</v>
      </c>
      <c r="T1001" s="430" t="s">
        <v>57</v>
      </c>
      <c r="U1001" s="496" t="s">
        <v>3023</v>
      </c>
      <c r="V1001" s="315">
        <v>3.0</v>
      </c>
      <c r="W1001" s="430" t="s">
        <v>57</v>
      </c>
      <c r="X1001" s="315">
        <v>3.0</v>
      </c>
      <c r="Y1001" s="6" t="s">
        <v>54</v>
      </c>
      <c r="Z1001" s="432" t="s">
        <v>2188</v>
      </c>
      <c r="AA1001" s="228"/>
      <c r="AB1001" s="228"/>
      <c r="AC1001" s="229"/>
      <c r="AD1001" s="6"/>
      <c r="AE1001" s="6"/>
      <c r="AF1001" s="6"/>
      <c r="AG1001" s="331"/>
      <c r="AH1001" s="433"/>
    </row>
    <row r="1002" ht="15.75" customHeight="1">
      <c r="A1002" s="311">
        <v>1278.0</v>
      </c>
      <c r="B1002" s="209" t="s">
        <v>1617</v>
      </c>
      <c r="C1002" s="344" t="s">
        <v>1321</v>
      </c>
      <c r="D1002" s="344"/>
      <c r="E1002" s="344"/>
      <c r="F1002" s="510">
        <v>45875.0</v>
      </c>
      <c r="G1002" s="430" t="s">
        <v>57</v>
      </c>
      <c r="H1002" s="471" t="s">
        <v>57</v>
      </c>
      <c r="I1002" s="471" t="s">
        <v>57</v>
      </c>
      <c r="J1002" s="471"/>
      <c r="K1002" s="445" t="s">
        <v>58</v>
      </c>
      <c r="L1002" s="508" t="s">
        <v>1180</v>
      </c>
      <c r="M1002" s="315">
        <v>5.0</v>
      </c>
      <c r="N1002" s="353"/>
      <c r="O1002" s="353"/>
      <c r="P1002" s="353"/>
      <c r="Q1002" s="353"/>
      <c r="R1002" s="353"/>
      <c r="S1002" s="471" t="s">
        <v>86</v>
      </c>
      <c r="T1002" s="430" t="s">
        <v>86</v>
      </c>
      <c r="U1002" s="496">
        <v>0.0</v>
      </c>
      <c r="V1002" s="315">
        <v>0.0</v>
      </c>
      <c r="W1002" s="430" t="s">
        <v>86</v>
      </c>
      <c r="X1002" s="315">
        <v>0.0</v>
      </c>
      <c r="Y1002" s="6" t="s">
        <v>54</v>
      </c>
      <c r="Z1002" s="432" t="s">
        <v>2198</v>
      </c>
      <c r="AA1002" s="228"/>
      <c r="AB1002" s="228"/>
      <c r="AC1002" s="229"/>
      <c r="AD1002" s="6"/>
      <c r="AE1002" s="6"/>
      <c r="AF1002" s="6"/>
      <c r="AG1002" s="331"/>
      <c r="AH1002" s="433"/>
      <c r="AI1002" s="320"/>
    </row>
    <row r="1003" ht="15.75" customHeight="1">
      <c r="A1003" s="543">
        <v>1279.0</v>
      </c>
      <c r="B1003" s="209" t="s">
        <v>1618</v>
      </c>
      <c r="C1003" s="344" t="s">
        <v>3018</v>
      </c>
      <c r="D1003" s="344"/>
      <c r="E1003" s="344"/>
      <c r="F1003" s="516">
        <v>45897.0</v>
      </c>
      <c r="G1003" s="430" t="s">
        <v>86</v>
      </c>
      <c r="H1003" s="471" t="s">
        <v>66</v>
      </c>
      <c r="I1003" s="471" t="s">
        <v>66</v>
      </c>
      <c r="J1003" s="471"/>
      <c r="K1003" s="471" t="s">
        <v>66</v>
      </c>
      <c r="L1003" s="517" t="s">
        <v>66</v>
      </c>
      <c r="M1003" s="315">
        <v>0.0</v>
      </c>
      <c r="N1003" s="353"/>
      <c r="O1003" s="353"/>
      <c r="P1003" s="353"/>
      <c r="Q1003" s="353"/>
      <c r="R1003" s="353"/>
      <c r="S1003" s="471" t="s">
        <v>86</v>
      </c>
      <c r="T1003" s="430" t="s">
        <v>86</v>
      </c>
      <c r="U1003" s="496">
        <v>0.0</v>
      </c>
      <c r="V1003" s="315">
        <v>0.0</v>
      </c>
      <c r="W1003" s="430" t="s">
        <v>57</v>
      </c>
      <c r="X1003" s="315">
        <v>2.0</v>
      </c>
      <c r="Y1003" s="6" t="s">
        <v>54</v>
      </c>
      <c r="Z1003" s="432"/>
      <c r="AA1003" s="228"/>
      <c r="AB1003" s="228"/>
      <c r="AC1003" s="229"/>
      <c r="AD1003" s="6"/>
      <c r="AE1003" s="6"/>
      <c r="AF1003" s="6"/>
      <c r="AG1003" s="331"/>
      <c r="AH1003" s="433"/>
    </row>
    <row r="1004" ht="15.75" customHeight="1">
      <c r="A1004" s="543">
        <v>1280.0</v>
      </c>
      <c r="B1004" s="209" t="s">
        <v>1619</v>
      </c>
      <c r="C1004" s="344" t="s">
        <v>1221</v>
      </c>
      <c r="D1004" s="344"/>
      <c r="E1004" s="344"/>
      <c r="F1004" s="510">
        <v>45908.0</v>
      </c>
      <c r="G1004" s="430" t="s">
        <v>86</v>
      </c>
      <c r="H1004" s="471" t="s">
        <v>66</v>
      </c>
      <c r="I1004" s="471" t="s">
        <v>66</v>
      </c>
      <c r="J1004" s="471"/>
      <c r="K1004" s="471" t="s">
        <v>66</v>
      </c>
      <c r="L1004" s="517" t="s">
        <v>66</v>
      </c>
      <c r="M1004" s="315">
        <v>0.0</v>
      </c>
      <c r="N1004" s="353"/>
      <c r="O1004" s="353"/>
      <c r="P1004" s="353"/>
      <c r="Q1004" s="353"/>
      <c r="R1004" s="353"/>
      <c r="S1004" s="471" t="s">
        <v>57</v>
      </c>
      <c r="T1004" s="430" t="s">
        <v>57</v>
      </c>
      <c r="U1004" s="496" t="s">
        <v>2767</v>
      </c>
      <c r="V1004" s="315">
        <v>1.0</v>
      </c>
      <c r="W1004" s="430" t="s">
        <v>57</v>
      </c>
      <c r="X1004" s="315">
        <v>1.0</v>
      </c>
      <c r="Y1004" s="6" t="s">
        <v>54</v>
      </c>
      <c r="Z1004" s="432" t="s">
        <v>2199</v>
      </c>
      <c r="AA1004" s="228"/>
      <c r="AB1004" s="228"/>
      <c r="AC1004" s="229"/>
      <c r="AD1004" s="6"/>
      <c r="AE1004" s="6"/>
      <c r="AF1004" s="6"/>
      <c r="AG1004" s="331"/>
      <c r="AH1004" s="433"/>
      <c r="AI1004" s="320"/>
    </row>
    <row r="1005" ht="15.75" customHeight="1">
      <c r="A1005" s="311">
        <v>1281.0</v>
      </c>
      <c r="B1005" s="209" t="s">
        <v>1621</v>
      </c>
      <c r="C1005" s="344" t="s">
        <v>2170</v>
      </c>
      <c r="D1005" s="344"/>
      <c r="E1005" s="344"/>
      <c r="F1005" s="510">
        <v>45925.0</v>
      </c>
      <c r="G1005" s="430" t="s">
        <v>183</v>
      </c>
      <c r="H1005" s="471" t="s">
        <v>57</v>
      </c>
      <c r="I1005" s="471" t="s">
        <v>57</v>
      </c>
      <c r="J1005" s="471"/>
      <c r="K1005" s="555" t="s">
        <v>299</v>
      </c>
      <c r="L1005" s="446" t="s">
        <v>58</v>
      </c>
      <c r="M1005" s="315">
        <v>16.0</v>
      </c>
      <c r="N1005" s="353"/>
      <c r="O1005" s="353"/>
      <c r="P1005" s="353"/>
      <c r="Q1005" s="353"/>
      <c r="R1005" s="353"/>
      <c r="S1005" s="471" t="s">
        <v>57</v>
      </c>
      <c r="T1005" s="430" t="s">
        <v>57</v>
      </c>
      <c r="U1005" s="496" t="s">
        <v>2777</v>
      </c>
      <c r="V1005" s="315">
        <v>17.0</v>
      </c>
      <c r="W1005" s="471" t="s">
        <v>57</v>
      </c>
      <c r="X1005" s="315">
        <v>1.0</v>
      </c>
      <c r="Y1005" s="6" t="s">
        <v>54</v>
      </c>
      <c r="Z1005" s="432" t="s">
        <v>2200</v>
      </c>
      <c r="AA1005" s="228"/>
      <c r="AB1005" s="228"/>
      <c r="AC1005" s="229"/>
      <c r="AD1005" s="6"/>
      <c r="AE1005" s="6"/>
      <c r="AF1005" s="6"/>
      <c r="AG1005" s="331"/>
      <c r="AH1005" s="433"/>
    </row>
    <row r="1006" ht="15.75" customHeight="1">
      <c r="A1006" s="543">
        <v>1282.0</v>
      </c>
      <c r="B1006" s="209" t="s">
        <v>1622</v>
      </c>
      <c r="C1006" s="344" t="s">
        <v>1321</v>
      </c>
      <c r="D1006" s="344"/>
      <c r="E1006" s="344"/>
      <c r="F1006" s="510">
        <v>45922.0</v>
      </c>
      <c r="G1006" s="430" t="s">
        <v>57</v>
      </c>
      <c r="H1006" s="471" t="s">
        <v>57</v>
      </c>
      <c r="I1006" s="471" t="s">
        <v>57</v>
      </c>
      <c r="J1006" s="471"/>
      <c r="K1006" s="445" t="s">
        <v>58</v>
      </c>
      <c r="L1006" s="462" t="s">
        <v>1180</v>
      </c>
      <c r="M1006" s="315">
        <v>14.0</v>
      </c>
      <c r="N1006" s="353"/>
      <c r="O1006" s="353"/>
      <c r="P1006" s="353"/>
      <c r="Q1006" s="353"/>
      <c r="R1006" s="353"/>
      <c r="S1006" s="471" t="s">
        <v>86</v>
      </c>
      <c r="T1006" s="430" t="s">
        <v>86</v>
      </c>
      <c r="U1006" s="496">
        <v>0.0</v>
      </c>
      <c r="V1006" s="315">
        <v>0.0</v>
      </c>
      <c r="W1006" s="430" t="s">
        <v>86</v>
      </c>
      <c r="X1006" s="315">
        <v>0.0</v>
      </c>
      <c r="Y1006" s="6" t="s">
        <v>54</v>
      </c>
      <c r="Z1006" s="432" t="s">
        <v>2201</v>
      </c>
      <c r="AA1006" s="228"/>
      <c r="AB1006" s="228"/>
      <c r="AC1006" s="229"/>
      <c r="AD1006" s="6"/>
      <c r="AE1006" s="6"/>
      <c r="AF1006" s="6"/>
      <c r="AG1006" s="331"/>
      <c r="AH1006" s="433"/>
    </row>
    <row r="1007" ht="15.75" customHeight="1">
      <c r="A1007" s="543">
        <v>1283.0</v>
      </c>
      <c r="B1007" s="209" t="s">
        <v>1623</v>
      </c>
      <c r="C1007" s="344" t="s">
        <v>1221</v>
      </c>
      <c r="D1007" s="344"/>
      <c r="E1007" s="344"/>
      <c r="F1007" s="510">
        <v>45894.0</v>
      </c>
      <c r="G1007" s="430" t="s">
        <v>57</v>
      </c>
      <c r="H1007" s="471" t="s">
        <v>57</v>
      </c>
      <c r="I1007" s="471" t="s">
        <v>57</v>
      </c>
      <c r="J1007" s="471"/>
      <c r="K1007" s="445" t="s">
        <v>58</v>
      </c>
      <c r="L1007" s="446" t="s">
        <v>58</v>
      </c>
      <c r="M1007" s="315">
        <v>3.0</v>
      </c>
      <c r="N1007" s="353"/>
      <c r="O1007" s="353"/>
      <c r="P1007" s="353"/>
      <c r="Q1007" s="353"/>
      <c r="R1007" s="353"/>
      <c r="S1007" s="471" t="s">
        <v>57</v>
      </c>
      <c r="T1007" s="430" t="s">
        <v>57</v>
      </c>
      <c r="U1007" s="496" t="s">
        <v>2767</v>
      </c>
      <c r="V1007" s="315">
        <v>5.0</v>
      </c>
      <c r="W1007" s="430" t="s">
        <v>183</v>
      </c>
      <c r="X1007" s="315">
        <v>2.0</v>
      </c>
      <c r="Y1007" s="6" t="s">
        <v>54</v>
      </c>
      <c r="Z1007" s="432" t="s">
        <v>2202</v>
      </c>
      <c r="AA1007" s="228"/>
      <c r="AB1007" s="228"/>
      <c r="AC1007" s="229"/>
      <c r="AD1007" s="6"/>
      <c r="AE1007" s="6"/>
      <c r="AF1007" s="6"/>
      <c r="AG1007" s="331"/>
      <c r="AH1007" s="433"/>
      <c r="AI1007" s="320"/>
    </row>
    <row r="1008" ht="15.75" customHeight="1">
      <c r="A1008" s="543">
        <v>1284.0</v>
      </c>
      <c r="B1008" s="209" t="s">
        <v>1624</v>
      </c>
      <c r="C1008" s="344" t="s">
        <v>1221</v>
      </c>
      <c r="D1008" s="344"/>
      <c r="E1008" s="344"/>
      <c r="F1008" s="510">
        <v>45904.0</v>
      </c>
      <c r="G1008" s="430" t="s">
        <v>86</v>
      </c>
      <c r="H1008" s="471" t="s">
        <v>66</v>
      </c>
      <c r="I1008" s="471" t="s">
        <v>66</v>
      </c>
      <c r="J1008" s="471"/>
      <c r="K1008" s="471" t="s">
        <v>66</v>
      </c>
      <c r="L1008" s="517" t="s">
        <v>66</v>
      </c>
      <c r="M1008" s="315">
        <v>0.0</v>
      </c>
      <c r="N1008" s="353"/>
      <c r="O1008" s="353"/>
      <c r="P1008" s="353"/>
      <c r="Q1008" s="353"/>
      <c r="R1008" s="353"/>
      <c r="S1008" s="471" t="s">
        <v>57</v>
      </c>
      <c r="T1008" s="430" t="s">
        <v>57</v>
      </c>
      <c r="U1008" s="496" t="s">
        <v>2767</v>
      </c>
      <c r="V1008" s="315">
        <v>1.0</v>
      </c>
      <c r="W1008" s="517" t="s">
        <v>57</v>
      </c>
      <c r="X1008" s="315">
        <v>1.0</v>
      </c>
      <c r="Y1008" s="6" t="s">
        <v>54</v>
      </c>
      <c r="Z1008" s="432" t="s">
        <v>2203</v>
      </c>
      <c r="AA1008" s="228"/>
      <c r="AB1008" s="228"/>
      <c r="AC1008" s="229"/>
      <c r="AD1008" s="6"/>
      <c r="AE1008" s="6"/>
      <c r="AF1008" s="6"/>
      <c r="AG1008" s="331"/>
      <c r="AH1008" s="433"/>
    </row>
    <row r="1009" ht="15.75" customHeight="1">
      <c r="A1009" s="311">
        <v>1285.0</v>
      </c>
      <c r="B1009" s="209" t="s">
        <v>1626</v>
      </c>
      <c r="C1009" s="344" t="s">
        <v>1221</v>
      </c>
      <c r="D1009" s="344"/>
      <c r="E1009" s="344"/>
      <c r="F1009" s="353"/>
      <c r="G1009" s="430" t="s">
        <v>86</v>
      </c>
      <c r="H1009" s="471" t="s">
        <v>66</v>
      </c>
      <c r="I1009" s="471" t="s">
        <v>66</v>
      </c>
      <c r="J1009" s="471"/>
      <c r="K1009" s="471" t="s">
        <v>66</v>
      </c>
      <c r="L1009" s="517" t="s">
        <v>66</v>
      </c>
      <c r="M1009" s="315">
        <v>0.0</v>
      </c>
      <c r="N1009" s="353"/>
      <c r="O1009" s="353"/>
      <c r="P1009" s="353"/>
      <c r="Q1009" s="353"/>
      <c r="R1009" s="353"/>
      <c r="S1009" s="471" t="s">
        <v>86</v>
      </c>
      <c r="T1009" s="430" t="s">
        <v>86</v>
      </c>
      <c r="U1009" s="496">
        <v>0.0</v>
      </c>
      <c r="V1009" s="315">
        <v>0.0</v>
      </c>
      <c r="W1009" s="430" t="s">
        <v>57</v>
      </c>
      <c r="X1009" s="315">
        <v>6.0</v>
      </c>
      <c r="Y1009" s="6" t="s">
        <v>54</v>
      </c>
      <c r="Z1009" s="432"/>
      <c r="AA1009" s="228"/>
      <c r="AB1009" s="228"/>
      <c r="AC1009" s="229"/>
      <c r="AD1009" s="6"/>
      <c r="AE1009" s="6"/>
      <c r="AF1009" s="6"/>
      <c r="AG1009" s="331"/>
      <c r="AH1009" s="433"/>
      <c r="AI1009" s="320"/>
    </row>
    <row r="1010" ht="15.75" customHeight="1">
      <c r="A1010" s="311">
        <v>1286.0</v>
      </c>
      <c r="B1010" s="209" t="s">
        <v>1627</v>
      </c>
      <c r="C1010" s="344" t="s">
        <v>2170</v>
      </c>
      <c r="D1010" s="344"/>
      <c r="E1010" s="344"/>
      <c r="F1010" s="353">
        <v>45862.0</v>
      </c>
      <c r="G1010" s="430" t="s">
        <v>57</v>
      </c>
      <c r="H1010" s="471" t="s">
        <v>57</v>
      </c>
      <c r="I1010" s="471" t="s">
        <v>57</v>
      </c>
      <c r="J1010" s="471"/>
      <c r="K1010" s="445" t="s">
        <v>58</v>
      </c>
      <c r="L1010" s="446" t="s">
        <v>58</v>
      </c>
      <c r="M1010" s="315">
        <v>2.0</v>
      </c>
      <c r="N1010" s="353"/>
      <c r="O1010" s="353"/>
      <c r="P1010" s="353"/>
      <c r="Q1010" s="353"/>
      <c r="R1010" s="353"/>
      <c r="S1010" s="471" t="s">
        <v>57</v>
      </c>
      <c r="T1010" s="430" t="s">
        <v>57</v>
      </c>
      <c r="U1010" s="496" t="s">
        <v>2977</v>
      </c>
      <c r="V1010" s="315">
        <v>2.0</v>
      </c>
      <c r="W1010" s="430" t="s">
        <v>86</v>
      </c>
      <c r="X1010" s="315">
        <v>0.0</v>
      </c>
      <c r="Y1010" s="6" t="s">
        <v>54</v>
      </c>
      <c r="Z1010" s="432" t="s">
        <v>2188</v>
      </c>
      <c r="AA1010" s="228"/>
      <c r="AB1010" s="228"/>
      <c r="AC1010" s="229"/>
      <c r="AD1010" s="6"/>
      <c r="AE1010" s="6"/>
      <c r="AF1010" s="6"/>
      <c r="AG1010" s="331"/>
      <c r="AH1010" s="433"/>
    </row>
    <row r="1011" ht="15.75" customHeight="1">
      <c r="A1011" s="543">
        <v>1287.0</v>
      </c>
      <c r="B1011" s="209" t="s">
        <v>1628</v>
      </c>
      <c r="C1011" s="344" t="s">
        <v>1321</v>
      </c>
      <c r="D1011" s="344"/>
      <c r="E1011" s="344"/>
      <c r="F1011" s="510">
        <v>45895.0</v>
      </c>
      <c r="G1011" s="430" t="s">
        <v>57</v>
      </c>
      <c r="H1011" s="471" t="s">
        <v>57</v>
      </c>
      <c r="I1011" s="471" t="s">
        <v>57</v>
      </c>
      <c r="J1011" s="471"/>
      <c r="K1011" s="445" t="s">
        <v>58</v>
      </c>
      <c r="L1011" s="508" t="s">
        <v>1180</v>
      </c>
      <c r="M1011" s="315">
        <v>6.0</v>
      </c>
      <c r="N1011" s="353"/>
      <c r="O1011" s="353"/>
      <c r="P1011" s="353"/>
      <c r="Q1011" s="353"/>
      <c r="R1011" s="353"/>
      <c r="S1011" s="471" t="s">
        <v>86</v>
      </c>
      <c r="T1011" s="430" t="s">
        <v>86</v>
      </c>
      <c r="U1011" s="496">
        <v>0.0</v>
      </c>
      <c r="V1011" s="315">
        <v>0.0</v>
      </c>
      <c r="W1011" s="430" t="s">
        <v>86</v>
      </c>
      <c r="X1011" s="315">
        <v>0.0</v>
      </c>
      <c r="Y1011" s="6" t="s">
        <v>54</v>
      </c>
      <c r="Z1011" s="540" t="s">
        <v>2204</v>
      </c>
      <c r="AA1011" s="228"/>
      <c r="AB1011" s="228"/>
      <c r="AC1011" s="229"/>
      <c r="AD1011" s="6"/>
      <c r="AE1011" s="6"/>
      <c r="AF1011" s="6"/>
      <c r="AG1011" s="331"/>
      <c r="AH1011" s="433"/>
      <c r="AI1011" s="320"/>
    </row>
    <row r="1012" ht="15.75" customHeight="1">
      <c r="A1012" s="311">
        <v>1288.0</v>
      </c>
      <c r="B1012" s="209" t="s">
        <v>1629</v>
      </c>
      <c r="C1012" s="344" t="s">
        <v>2170</v>
      </c>
      <c r="D1012" s="344"/>
      <c r="E1012" s="344"/>
      <c r="F1012" s="353">
        <v>45863.0</v>
      </c>
      <c r="G1012" s="430" t="s">
        <v>86</v>
      </c>
      <c r="H1012" s="471" t="s">
        <v>66</v>
      </c>
      <c r="I1012" s="471" t="s">
        <v>66</v>
      </c>
      <c r="J1012" s="471"/>
      <c r="K1012" s="471" t="s">
        <v>66</v>
      </c>
      <c r="L1012" s="517" t="s">
        <v>66</v>
      </c>
      <c r="M1012" s="315">
        <v>0.0</v>
      </c>
      <c r="N1012" s="353"/>
      <c r="O1012" s="353"/>
      <c r="P1012" s="353"/>
      <c r="Q1012" s="353"/>
      <c r="R1012" s="353"/>
      <c r="S1012" s="471" t="s">
        <v>86</v>
      </c>
      <c r="T1012" s="430" t="s">
        <v>86</v>
      </c>
      <c r="U1012" s="496">
        <v>0.0</v>
      </c>
      <c r="V1012" s="315">
        <v>0.0</v>
      </c>
      <c r="W1012" s="430" t="s">
        <v>183</v>
      </c>
      <c r="X1012" s="315">
        <v>2.0</v>
      </c>
      <c r="Y1012" s="6" t="s">
        <v>54</v>
      </c>
      <c r="Z1012" s="432" t="s">
        <v>620</v>
      </c>
      <c r="AA1012" s="228"/>
      <c r="AB1012" s="228"/>
      <c r="AC1012" s="229"/>
      <c r="AD1012" s="6"/>
      <c r="AE1012" s="6"/>
      <c r="AF1012" s="6"/>
      <c r="AG1012" s="331"/>
      <c r="AH1012" s="433"/>
    </row>
    <row r="1013" ht="15.75" customHeight="1">
      <c r="A1013" s="311">
        <v>1289.0</v>
      </c>
      <c r="B1013" s="209" t="s">
        <v>1546</v>
      </c>
      <c r="C1013" s="344" t="s">
        <v>1221</v>
      </c>
      <c r="D1013" s="344"/>
      <c r="E1013" s="344"/>
      <c r="F1013" s="353">
        <v>45873.0</v>
      </c>
      <c r="G1013" s="430" t="s">
        <v>86</v>
      </c>
      <c r="H1013" s="471" t="s">
        <v>66</v>
      </c>
      <c r="I1013" s="471" t="s">
        <v>66</v>
      </c>
      <c r="J1013" s="471"/>
      <c r="K1013" s="471" t="s">
        <v>66</v>
      </c>
      <c r="L1013" s="517" t="s">
        <v>66</v>
      </c>
      <c r="M1013" s="315">
        <v>0.0</v>
      </c>
      <c r="N1013" s="353"/>
      <c r="O1013" s="353"/>
      <c r="P1013" s="353"/>
      <c r="Q1013" s="353"/>
      <c r="R1013" s="353"/>
      <c r="S1013" s="471" t="s">
        <v>57</v>
      </c>
      <c r="T1013" s="430" t="s">
        <v>57</v>
      </c>
      <c r="U1013" s="496" t="s">
        <v>2784</v>
      </c>
      <c r="V1013" s="315">
        <v>1.0</v>
      </c>
      <c r="W1013" s="430" t="s">
        <v>57</v>
      </c>
      <c r="X1013" s="315">
        <v>1.0</v>
      </c>
      <c r="Y1013" s="6" t="s">
        <v>54</v>
      </c>
      <c r="Z1013" s="432"/>
      <c r="AA1013" s="228"/>
      <c r="AB1013" s="228"/>
      <c r="AC1013" s="229"/>
      <c r="AD1013" s="6"/>
      <c r="AE1013" s="6"/>
      <c r="AF1013" s="6"/>
      <c r="AG1013" s="331"/>
      <c r="AH1013" s="433"/>
      <c r="AI1013" s="320"/>
    </row>
    <row r="1014" ht="15.75" customHeight="1">
      <c r="A1014" s="311">
        <v>1290.0</v>
      </c>
      <c r="B1014" s="209" t="s">
        <v>1632</v>
      </c>
      <c r="C1014" s="344" t="s">
        <v>1321</v>
      </c>
      <c r="D1014" s="344"/>
      <c r="E1014" s="344"/>
      <c r="F1014" s="510">
        <v>45966.0</v>
      </c>
      <c r="G1014" s="430" t="s">
        <v>57</v>
      </c>
      <c r="H1014" s="471" t="s">
        <v>57</v>
      </c>
      <c r="I1014" s="471" t="s">
        <v>57</v>
      </c>
      <c r="J1014" s="471"/>
      <c r="K1014" s="445" t="s">
        <v>58</v>
      </c>
      <c r="L1014" s="462" t="s">
        <v>3022</v>
      </c>
      <c r="M1014" s="315">
        <v>5.0</v>
      </c>
      <c r="N1014" s="353"/>
      <c r="O1014" s="353"/>
      <c r="P1014" s="353"/>
      <c r="Q1014" s="353"/>
      <c r="R1014" s="353"/>
      <c r="S1014" s="471" t="s">
        <v>57</v>
      </c>
      <c r="T1014" s="430" t="s">
        <v>57</v>
      </c>
      <c r="U1014" s="496" t="s">
        <v>2767</v>
      </c>
      <c r="V1014" s="315">
        <v>1.0</v>
      </c>
      <c r="W1014" s="430" t="s">
        <v>86</v>
      </c>
      <c r="X1014" s="315">
        <v>0.0</v>
      </c>
      <c r="Y1014" s="6" t="s">
        <v>54</v>
      </c>
      <c r="Z1014" s="432" t="s">
        <v>1837</v>
      </c>
      <c r="AA1014" s="228"/>
      <c r="AB1014" s="228"/>
      <c r="AC1014" s="229"/>
      <c r="AD1014" s="6"/>
      <c r="AE1014" s="6"/>
      <c r="AF1014" s="6"/>
      <c r="AG1014" s="331"/>
      <c r="AH1014" s="433"/>
      <c r="AI1014" s="320"/>
    </row>
    <row r="1015" ht="15.75" customHeight="1">
      <c r="A1015" s="543">
        <v>1291.0</v>
      </c>
      <c r="B1015" s="209" t="s">
        <v>1633</v>
      </c>
      <c r="C1015" s="344" t="s">
        <v>1221</v>
      </c>
      <c r="D1015" s="344"/>
      <c r="E1015" s="344"/>
      <c r="F1015" s="510">
        <v>45937.0</v>
      </c>
      <c r="G1015" s="430" t="s">
        <v>57</v>
      </c>
      <c r="H1015" s="471" t="s">
        <v>57</v>
      </c>
      <c r="I1015" s="471" t="s">
        <v>57</v>
      </c>
      <c r="J1015" s="471"/>
      <c r="K1015" s="471" t="s">
        <v>58</v>
      </c>
      <c r="L1015" s="446" t="s">
        <v>58</v>
      </c>
      <c r="M1015" s="315">
        <v>12.0</v>
      </c>
      <c r="N1015" s="353"/>
      <c r="O1015" s="353"/>
      <c r="P1015" s="353"/>
      <c r="Q1015" s="353"/>
      <c r="R1015" s="353"/>
      <c r="S1015" s="471" t="s">
        <v>57</v>
      </c>
      <c r="T1015" s="430" t="s">
        <v>57</v>
      </c>
      <c r="U1015" s="496" t="s">
        <v>3024</v>
      </c>
      <c r="V1015" s="546">
        <v>15.0</v>
      </c>
      <c r="W1015" s="430" t="s">
        <v>57</v>
      </c>
      <c r="X1015" s="315">
        <v>7.0</v>
      </c>
      <c r="Y1015" s="6" t="s">
        <v>54</v>
      </c>
      <c r="Z1015" s="540" t="s">
        <v>2205</v>
      </c>
      <c r="AA1015" s="228"/>
      <c r="AB1015" s="228"/>
      <c r="AC1015" s="229"/>
      <c r="AD1015" s="6"/>
      <c r="AE1015" s="6"/>
      <c r="AF1015" s="6"/>
      <c r="AG1015" s="331"/>
      <c r="AH1015" s="433"/>
      <c r="AI1015" s="320">
        <v>6807.15</v>
      </c>
    </row>
    <row r="1016" ht="15.75" customHeight="1">
      <c r="A1016" s="543">
        <v>1292.0</v>
      </c>
      <c r="B1016" s="209" t="s">
        <v>1634</v>
      </c>
      <c r="C1016" s="344" t="s">
        <v>1221</v>
      </c>
      <c r="D1016" s="344"/>
      <c r="E1016" s="344"/>
      <c r="F1016" s="510">
        <v>45918.0</v>
      </c>
      <c r="G1016" s="430" t="s">
        <v>57</v>
      </c>
      <c r="H1016" s="471" t="s">
        <v>57</v>
      </c>
      <c r="I1016" s="471" t="s">
        <v>57</v>
      </c>
      <c r="J1016" s="471"/>
      <c r="K1016" s="445" t="s">
        <v>58</v>
      </c>
      <c r="L1016" s="446" t="s">
        <v>58</v>
      </c>
      <c r="M1016" s="315">
        <v>13.0</v>
      </c>
      <c r="N1016" s="353"/>
      <c r="O1016" s="353"/>
      <c r="P1016" s="353"/>
      <c r="Q1016" s="353"/>
      <c r="R1016" s="353"/>
      <c r="S1016" s="471" t="s">
        <v>57</v>
      </c>
      <c r="T1016" s="430" t="s">
        <v>57</v>
      </c>
      <c r="U1016" s="496" t="s">
        <v>2777</v>
      </c>
      <c r="V1016" s="315">
        <v>14.0</v>
      </c>
      <c r="W1016" s="430" t="s">
        <v>57</v>
      </c>
      <c r="X1016" s="315">
        <v>2.0</v>
      </c>
      <c r="Y1016" s="6" t="s">
        <v>54</v>
      </c>
      <c r="Z1016" s="432"/>
      <c r="AA1016" s="228"/>
      <c r="AB1016" s="228"/>
      <c r="AC1016" s="229"/>
      <c r="AD1016" s="6"/>
      <c r="AE1016" s="6"/>
      <c r="AF1016" s="6"/>
      <c r="AG1016" s="331"/>
      <c r="AH1016" s="433"/>
      <c r="AI1016" s="320"/>
    </row>
    <row r="1017" ht="15.75" customHeight="1">
      <c r="A1017" s="311">
        <v>1293.0</v>
      </c>
      <c r="B1017" s="214" t="s">
        <v>1635</v>
      </c>
      <c r="C1017" s="344" t="s">
        <v>1321</v>
      </c>
      <c r="D1017" s="344"/>
      <c r="E1017" s="344"/>
      <c r="F1017" s="225" t="s">
        <v>2891</v>
      </c>
      <c r="G1017" s="430" t="s">
        <v>57</v>
      </c>
      <c r="H1017" s="471" t="s">
        <v>57</v>
      </c>
      <c r="I1017" s="471" t="s">
        <v>57</v>
      </c>
      <c r="J1017" s="471"/>
      <c r="K1017" s="471" t="s">
        <v>57</v>
      </c>
      <c r="L1017" s="517" t="s">
        <v>57</v>
      </c>
      <c r="M1017" s="315">
        <v>8.0</v>
      </c>
      <c r="N1017" s="353"/>
      <c r="O1017" s="353"/>
      <c r="P1017" s="353"/>
      <c r="Q1017" s="353"/>
      <c r="R1017" s="353"/>
      <c r="S1017" s="471" t="s">
        <v>86</v>
      </c>
      <c r="T1017" s="430" t="s">
        <v>86</v>
      </c>
      <c r="U1017" s="496">
        <v>0.0</v>
      </c>
      <c r="V1017" s="315">
        <v>0.0</v>
      </c>
      <c r="W1017" s="430" t="s">
        <v>86</v>
      </c>
      <c r="X1017" s="315">
        <v>0.0</v>
      </c>
      <c r="Y1017" s="6" t="s">
        <v>54</v>
      </c>
      <c r="Z1017" s="432" t="s">
        <v>2206</v>
      </c>
      <c r="AA1017" s="228"/>
      <c r="AB1017" s="228"/>
      <c r="AC1017" s="229"/>
      <c r="AD1017" s="6"/>
      <c r="AE1017" s="6"/>
      <c r="AF1017" s="6"/>
      <c r="AG1017" s="331"/>
      <c r="AH1017" s="433"/>
    </row>
    <row r="1018" ht="15.75" customHeight="1">
      <c r="A1018" s="543">
        <v>1294.0</v>
      </c>
      <c r="B1018" s="209" t="s">
        <v>1637</v>
      </c>
      <c r="C1018" s="344" t="s">
        <v>2207</v>
      </c>
      <c r="D1018" s="344"/>
      <c r="E1018" s="344"/>
      <c r="F1018" s="510">
        <v>45889.0</v>
      </c>
      <c r="G1018" s="430" t="s">
        <v>86</v>
      </c>
      <c r="H1018" s="471" t="s">
        <v>66</v>
      </c>
      <c r="I1018" s="471" t="s">
        <v>66</v>
      </c>
      <c r="J1018" s="471"/>
      <c r="K1018" s="445" t="s">
        <v>66</v>
      </c>
      <c r="L1018" s="517" t="s">
        <v>66</v>
      </c>
      <c r="M1018" s="315">
        <v>0.0</v>
      </c>
      <c r="N1018" s="353"/>
      <c r="O1018" s="353"/>
      <c r="P1018" s="353"/>
      <c r="Q1018" s="353"/>
      <c r="R1018" s="353"/>
      <c r="S1018" s="471" t="s">
        <v>86</v>
      </c>
      <c r="T1018" s="430" t="s">
        <v>86</v>
      </c>
      <c r="U1018" s="496">
        <v>0.0</v>
      </c>
      <c r="V1018" s="315">
        <v>0.0</v>
      </c>
      <c r="W1018" s="430" t="s">
        <v>57</v>
      </c>
      <c r="X1018" s="315">
        <v>1.0</v>
      </c>
      <c r="Y1018" s="6" t="s">
        <v>54</v>
      </c>
      <c r="Z1018" s="432" t="s">
        <v>2334</v>
      </c>
      <c r="AA1018" s="228"/>
      <c r="AB1018" s="228"/>
      <c r="AC1018" s="229"/>
      <c r="AD1018" s="6"/>
      <c r="AE1018" s="6"/>
      <c r="AF1018" s="6"/>
      <c r="AG1018" s="331"/>
      <c r="AH1018" s="433"/>
      <c r="AI1018" s="320"/>
    </row>
    <row r="1019" ht="15.75" customHeight="1">
      <c r="A1019" s="543">
        <v>1295.0</v>
      </c>
      <c r="B1019" s="209" t="s">
        <v>1639</v>
      </c>
      <c r="C1019" s="545" t="s">
        <v>3025</v>
      </c>
      <c r="D1019" s="545"/>
      <c r="E1019" s="545"/>
      <c r="F1019" s="516">
        <v>45901.0</v>
      </c>
      <c r="G1019" s="430" t="s">
        <v>57</v>
      </c>
      <c r="H1019" s="471" t="s">
        <v>57</v>
      </c>
      <c r="I1019" s="471" t="s">
        <v>57</v>
      </c>
      <c r="J1019" s="471"/>
      <c r="K1019" s="471" t="s">
        <v>58</v>
      </c>
      <c r="L1019" s="517" t="s">
        <v>66</v>
      </c>
      <c r="M1019" s="315">
        <v>54.0</v>
      </c>
      <c r="N1019" s="353"/>
      <c r="O1019" s="353"/>
      <c r="P1019" s="353"/>
      <c r="Q1019" s="353"/>
      <c r="R1019" s="353"/>
      <c r="S1019" s="471" t="s">
        <v>86</v>
      </c>
      <c r="T1019" s="430" t="s">
        <v>86</v>
      </c>
      <c r="U1019" s="496">
        <v>0.0</v>
      </c>
      <c r="V1019" s="315">
        <v>0.0</v>
      </c>
      <c r="W1019" s="430" t="s">
        <v>86</v>
      </c>
      <c r="X1019" s="315">
        <v>0.0</v>
      </c>
      <c r="Y1019" s="6" t="s">
        <v>54</v>
      </c>
      <c r="Z1019" s="540" t="s">
        <v>2209</v>
      </c>
      <c r="AA1019" s="228"/>
      <c r="AB1019" s="228"/>
      <c r="AC1019" s="229"/>
      <c r="AD1019" s="6"/>
      <c r="AE1019" s="6"/>
      <c r="AF1019" s="6"/>
      <c r="AG1019" s="331"/>
      <c r="AH1019" s="433"/>
      <c r="AI1019" s="320"/>
    </row>
    <row r="1020" ht="15.75" customHeight="1">
      <c r="A1020" s="311">
        <v>1296.0</v>
      </c>
      <c r="B1020" s="209" t="s">
        <v>1640</v>
      </c>
      <c r="C1020" s="344" t="s">
        <v>2170</v>
      </c>
      <c r="D1020" s="344"/>
      <c r="E1020" s="344"/>
      <c r="F1020" s="353">
        <v>45915.0</v>
      </c>
      <c r="G1020" s="430" t="s">
        <v>86</v>
      </c>
      <c r="H1020" s="471" t="s">
        <v>66</v>
      </c>
      <c r="I1020" s="471" t="s">
        <v>66</v>
      </c>
      <c r="J1020" s="471"/>
      <c r="K1020" s="445" t="s">
        <v>66</v>
      </c>
      <c r="L1020" s="517" t="s">
        <v>66</v>
      </c>
      <c r="M1020" s="315">
        <v>0.0</v>
      </c>
      <c r="N1020" s="353"/>
      <c r="O1020" s="353"/>
      <c r="P1020" s="353"/>
      <c r="Q1020" s="353"/>
      <c r="R1020" s="353"/>
      <c r="S1020" s="471" t="s">
        <v>57</v>
      </c>
      <c r="T1020" s="430" t="s">
        <v>57</v>
      </c>
      <c r="U1020" s="496" t="s">
        <v>2778</v>
      </c>
      <c r="V1020" s="315">
        <v>1.0</v>
      </c>
      <c r="W1020" s="517" t="s">
        <v>57</v>
      </c>
      <c r="X1020" s="315">
        <v>1.0</v>
      </c>
      <c r="Y1020" s="6" t="s">
        <v>54</v>
      </c>
      <c r="Z1020" s="432"/>
      <c r="AA1020" s="228"/>
      <c r="AB1020" s="228"/>
      <c r="AC1020" s="229"/>
      <c r="AD1020" s="6"/>
      <c r="AE1020" s="6"/>
      <c r="AF1020" s="6"/>
      <c r="AG1020" s="331"/>
      <c r="AH1020" s="433"/>
      <c r="AI1020" s="320"/>
    </row>
    <row r="1021" ht="15.75" customHeight="1">
      <c r="A1021" s="311">
        <v>1297.0</v>
      </c>
      <c r="B1021" s="209" t="s">
        <v>1546</v>
      </c>
      <c r="C1021" s="344" t="s">
        <v>1221</v>
      </c>
      <c r="D1021" s="344"/>
      <c r="E1021" s="344"/>
      <c r="F1021" s="510">
        <v>45936.0</v>
      </c>
      <c r="G1021" s="430" t="s">
        <v>57</v>
      </c>
      <c r="H1021" s="471" t="s">
        <v>57</v>
      </c>
      <c r="I1021" s="471" t="s">
        <v>57</v>
      </c>
      <c r="J1021" s="471"/>
      <c r="K1021" s="445" t="s">
        <v>58</v>
      </c>
      <c r="L1021" s="446" t="s">
        <v>58</v>
      </c>
      <c r="M1021" s="315">
        <v>5.0</v>
      </c>
      <c r="N1021" s="353"/>
      <c r="O1021" s="353"/>
      <c r="P1021" s="353"/>
      <c r="Q1021" s="353"/>
      <c r="R1021" s="353"/>
      <c r="S1021" s="471" t="s">
        <v>57</v>
      </c>
      <c r="T1021" s="430" t="s">
        <v>57</v>
      </c>
      <c r="U1021" s="496" t="s">
        <v>2784</v>
      </c>
      <c r="V1021" s="315">
        <v>5.0</v>
      </c>
      <c r="W1021" s="430" t="s">
        <v>86</v>
      </c>
      <c r="X1021" s="315">
        <v>0.0</v>
      </c>
      <c r="Y1021" s="6" t="s">
        <v>54</v>
      </c>
      <c r="Z1021" s="432"/>
      <c r="AA1021" s="228"/>
      <c r="AB1021" s="228"/>
      <c r="AC1021" s="229"/>
      <c r="AD1021" s="6"/>
      <c r="AE1021" s="6"/>
      <c r="AF1021" s="6"/>
      <c r="AG1021" s="331"/>
      <c r="AH1021" s="433"/>
      <c r="AI1021" s="320"/>
    </row>
    <row r="1022" ht="15.75" customHeight="1">
      <c r="A1022" s="509">
        <v>1298.0</v>
      </c>
      <c r="B1022" s="209" t="s">
        <v>1642</v>
      </c>
      <c r="C1022" s="556" t="s">
        <v>2129</v>
      </c>
      <c r="D1022" s="556"/>
      <c r="E1022" s="556"/>
      <c r="F1022" s="510">
        <v>45917.0</v>
      </c>
      <c r="G1022" s="430" t="s">
        <v>86</v>
      </c>
      <c r="H1022" s="471" t="s">
        <v>66</v>
      </c>
      <c r="I1022" s="471" t="s">
        <v>66</v>
      </c>
      <c r="J1022" s="471"/>
      <c r="K1022" s="445" t="s">
        <v>66</v>
      </c>
      <c r="L1022" s="517" t="s">
        <v>66</v>
      </c>
      <c r="M1022" s="315">
        <v>0.0</v>
      </c>
      <c r="N1022" s="353"/>
      <c r="O1022" s="353"/>
      <c r="P1022" s="353"/>
      <c r="Q1022" s="353"/>
      <c r="R1022" s="353"/>
      <c r="S1022" s="471" t="s">
        <v>86</v>
      </c>
      <c r="T1022" s="430" t="s">
        <v>86</v>
      </c>
      <c r="U1022" s="496">
        <v>0.0</v>
      </c>
      <c r="V1022" s="315">
        <v>0.0</v>
      </c>
      <c r="W1022" s="430" t="s">
        <v>86</v>
      </c>
      <c r="X1022" s="315">
        <v>0.0</v>
      </c>
      <c r="Y1022" s="6" t="s">
        <v>54</v>
      </c>
      <c r="Z1022" s="540" t="s">
        <v>2210</v>
      </c>
      <c r="AA1022" s="228"/>
      <c r="AB1022" s="228"/>
      <c r="AC1022" s="229"/>
      <c r="AD1022" s="6"/>
      <c r="AE1022" s="6"/>
      <c r="AF1022" s="6"/>
      <c r="AG1022" s="331"/>
      <c r="AH1022" s="433"/>
      <c r="AI1022" s="320"/>
    </row>
    <row r="1023" ht="15.75" customHeight="1">
      <c r="A1023" s="509">
        <v>1299.0</v>
      </c>
      <c r="B1023" s="209" t="s">
        <v>1643</v>
      </c>
      <c r="C1023" s="344" t="s">
        <v>1221</v>
      </c>
      <c r="D1023" s="344"/>
      <c r="E1023" s="344"/>
      <c r="F1023" s="225">
        <v>45930.0</v>
      </c>
      <c r="G1023" s="430" t="s">
        <v>28</v>
      </c>
      <c r="H1023" s="471" t="s">
        <v>82</v>
      </c>
      <c r="I1023" s="471" t="s">
        <v>82</v>
      </c>
      <c r="J1023" s="471"/>
      <c r="K1023" s="445" t="s">
        <v>58</v>
      </c>
      <c r="L1023" s="517" t="s">
        <v>82</v>
      </c>
      <c r="M1023" s="315"/>
      <c r="N1023" s="353"/>
      <c r="O1023" s="353"/>
      <c r="P1023" s="353"/>
      <c r="Q1023" s="353"/>
      <c r="R1023" s="353"/>
      <c r="S1023" s="471" t="s">
        <v>30</v>
      </c>
      <c r="T1023" s="430" t="s">
        <v>30</v>
      </c>
      <c r="U1023" s="6"/>
      <c r="V1023" s="315"/>
      <c r="W1023" s="430" t="s">
        <v>28</v>
      </c>
      <c r="X1023" s="315"/>
      <c r="Y1023" s="6" t="s">
        <v>54</v>
      </c>
      <c r="Z1023" s="432" t="s">
        <v>2211</v>
      </c>
      <c r="AA1023" s="228"/>
      <c r="AB1023" s="228"/>
      <c r="AC1023" s="229"/>
      <c r="AD1023" s="6"/>
      <c r="AE1023" s="6"/>
      <c r="AF1023" s="6"/>
      <c r="AG1023" s="331"/>
      <c r="AH1023" s="433"/>
    </row>
    <row r="1024" ht="15.75" customHeight="1">
      <c r="A1024" s="543">
        <v>1300.0</v>
      </c>
      <c r="B1024" s="209" t="s">
        <v>1646</v>
      </c>
      <c r="C1024" s="344" t="s">
        <v>2170</v>
      </c>
      <c r="D1024" s="344"/>
      <c r="E1024" s="344"/>
      <c r="F1024" s="353">
        <v>45930.0</v>
      </c>
      <c r="G1024" s="430" t="s">
        <v>57</v>
      </c>
      <c r="H1024" s="471" t="s">
        <v>57</v>
      </c>
      <c r="I1024" s="471" t="s">
        <v>57</v>
      </c>
      <c r="J1024" s="471"/>
      <c r="K1024" s="445" t="s">
        <v>58</v>
      </c>
      <c r="L1024" s="446" t="s">
        <v>58</v>
      </c>
      <c r="M1024" s="315">
        <v>10.0</v>
      </c>
      <c r="N1024" s="353"/>
      <c r="O1024" s="353"/>
      <c r="P1024" s="353"/>
      <c r="Q1024" s="353"/>
      <c r="R1024" s="353"/>
      <c r="S1024" s="471" t="s">
        <v>57</v>
      </c>
      <c r="T1024" s="430" t="s">
        <v>57</v>
      </c>
      <c r="U1024" s="495" t="s">
        <v>3026</v>
      </c>
      <c r="V1024" s="315">
        <v>10.0</v>
      </c>
      <c r="W1024" s="430" t="s">
        <v>86</v>
      </c>
      <c r="X1024" s="315">
        <v>0.0</v>
      </c>
      <c r="Y1024" s="6" t="s">
        <v>54</v>
      </c>
      <c r="Z1024" s="432" t="s">
        <v>2214</v>
      </c>
      <c r="AA1024" s="228"/>
      <c r="AB1024" s="228"/>
      <c r="AC1024" s="229"/>
      <c r="AD1024" s="6"/>
      <c r="AE1024" s="6"/>
      <c r="AF1024" s="6"/>
      <c r="AG1024" s="331"/>
      <c r="AH1024" s="433"/>
      <c r="AI1024" s="320"/>
    </row>
    <row r="1025" ht="15.75" customHeight="1">
      <c r="A1025" s="543">
        <v>1301.0</v>
      </c>
      <c r="B1025" s="209" t="s">
        <v>1647</v>
      </c>
      <c r="C1025" s="344" t="s">
        <v>2215</v>
      </c>
      <c r="D1025" s="344"/>
      <c r="E1025" s="344"/>
      <c r="F1025" s="353">
        <v>45894.0</v>
      </c>
      <c r="G1025" s="430" t="s">
        <v>86</v>
      </c>
      <c r="H1025" s="471" t="s">
        <v>66</v>
      </c>
      <c r="I1025" s="471" t="s">
        <v>66</v>
      </c>
      <c r="J1025" s="471"/>
      <c r="K1025" s="445" t="s">
        <v>66</v>
      </c>
      <c r="L1025" s="517" t="s">
        <v>66</v>
      </c>
      <c r="M1025" s="315">
        <v>0.0</v>
      </c>
      <c r="N1025" s="353"/>
      <c r="O1025" s="353"/>
      <c r="P1025" s="353"/>
      <c r="Q1025" s="353"/>
      <c r="R1025" s="353"/>
      <c r="S1025" s="471" t="s">
        <v>86</v>
      </c>
      <c r="T1025" s="430" t="s">
        <v>57</v>
      </c>
      <c r="U1025" s="496" t="s">
        <v>2784</v>
      </c>
      <c r="V1025" s="315">
        <v>1.0</v>
      </c>
      <c r="W1025" s="430" t="s">
        <v>86</v>
      </c>
      <c r="X1025" s="315">
        <v>0.0</v>
      </c>
      <c r="Y1025" s="6" t="s">
        <v>54</v>
      </c>
      <c r="Z1025" s="432" t="s">
        <v>2216</v>
      </c>
      <c r="AA1025" s="228"/>
      <c r="AB1025" s="228"/>
      <c r="AC1025" s="229"/>
      <c r="AD1025" s="6"/>
      <c r="AE1025" s="6"/>
      <c r="AF1025" s="6"/>
      <c r="AG1025" s="331"/>
      <c r="AH1025" s="433"/>
      <c r="AI1025" s="320"/>
    </row>
    <row r="1026" ht="15.75" customHeight="1">
      <c r="A1026" s="543">
        <v>1302.0</v>
      </c>
      <c r="B1026" s="209" t="s">
        <v>1649</v>
      </c>
      <c r="C1026" s="556" t="s">
        <v>2129</v>
      </c>
      <c r="D1026" s="556"/>
      <c r="E1026" s="556"/>
      <c r="F1026" s="510">
        <v>46000.0</v>
      </c>
      <c r="G1026" s="430" t="s">
        <v>57</v>
      </c>
      <c r="H1026" s="471" t="s">
        <v>57</v>
      </c>
      <c r="I1026" s="471" t="s">
        <v>57</v>
      </c>
      <c r="J1026" s="471"/>
      <c r="K1026" s="445" t="s">
        <v>58</v>
      </c>
      <c r="L1026" s="508" t="s">
        <v>3027</v>
      </c>
      <c r="M1026" s="315">
        <v>4.0</v>
      </c>
      <c r="N1026" s="353"/>
      <c r="O1026" s="353"/>
      <c r="P1026" s="353"/>
      <c r="Q1026" s="353"/>
      <c r="R1026" s="353"/>
      <c r="S1026" s="471" t="s">
        <v>86</v>
      </c>
      <c r="T1026" s="430" t="s">
        <v>86</v>
      </c>
      <c r="U1026" s="496">
        <v>0.0</v>
      </c>
      <c r="V1026" s="315">
        <v>0.0</v>
      </c>
      <c r="W1026" s="430" t="s">
        <v>86</v>
      </c>
      <c r="X1026" s="315">
        <v>0.0</v>
      </c>
      <c r="Y1026" s="6" t="s">
        <v>54</v>
      </c>
      <c r="Z1026" s="432" t="s">
        <v>2217</v>
      </c>
      <c r="AA1026" s="228"/>
      <c r="AB1026" s="228"/>
      <c r="AC1026" s="229"/>
      <c r="AD1026" s="6"/>
      <c r="AE1026" s="6"/>
      <c r="AF1026" s="6"/>
      <c r="AG1026" s="331"/>
      <c r="AH1026" s="433"/>
      <c r="AI1026" s="320"/>
    </row>
    <row r="1027" ht="15.75" customHeight="1">
      <c r="A1027" s="543">
        <v>1303.0</v>
      </c>
      <c r="B1027" s="209" t="s">
        <v>1650</v>
      </c>
      <c r="C1027" s="344" t="s">
        <v>2170</v>
      </c>
      <c r="D1027" s="344"/>
      <c r="E1027" s="344"/>
      <c r="F1027" s="443">
        <v>45897.0</v>
      </c>
      <c r="G1027" s="430" t="s">
        <v>57</v>
      </c>
      <c r="H1027" s="471" t="s">
        <v>57</v>
      </c>
      <c r="I1027" s="471" t="s">
        <v>57</v>
      </c>
      <c r="J1027" s="471"/>
      <c r="K1027" s="445" t="s">
        <v>58</v>
      </c>
      <c r="L1027" s="446" t="s">
        <v>58</v>
      </c>
      <c r="M1027" s="315">
        <v>8.0</v>
      </c>
      <c r="N1027" s="353"/>
      <c r="O1027" s="353"/>
      <c r="P1027" s="353"/>
      <c r="Q1027" s="353"/>
      <c r="R1027" s="353"/>
      <c r="S1027" s="471" t="s">
        <v>86</v>
      </c>
      <c r="T1027" s="430" t="s">
        <v>86</v>
      </c>
      <c r="U1027" s="496">
        <v>0.0</v>
      </c>
      <c r="V1027" s="315">
        <v>0.0</v>
      </c>
      <c r="W1027" s="430" t="s">
        <v>86</v>
      </c>
      <c r="X1027" s="315">
        <v>0.0</v>
      </c>
      <c r="Y1027" s="6" t="s">
        <v>54</v>
      </c>
      <c r="Z1027" s="540" t="s">
        <v>293</v>
      </c>
      <c r="AA1027" s="228"/>
      <c r="AB1027" s="228"/>
      <c r="AC1027" s="229"/>
      <c r="AD1027" s="6"/>
      <c r="AE1027" s="6"/>
      <c r="AF1027" s="6"/>
      <c r="AG1027" s="331"/>
      <c r="AH1027" s="433"/>
      <c r="AI1027" s="320"/>
    </row>
    <row r="1028" ht="15.75" customHeight="1">
      <c r="A1028" s="311">
        <v>1304.0</v>
      </c>
      <c r="B1028" s="209" t="s">
        <v>1651</v>
      </c>
      <c r="C1028" s="344" t="s">
        <v>1221</v>
      </c>
      <c r="D1028" s="344"/>
      <c r="E1028" s="344"/>
      <c r="F1028" s="510">
        <v>45945.0</v>
      </c>
      <c r="G1028" s="430" t="s">
        <v>57</v>
      </c>
      <c r="H1028" s="471" t="s">
        <v>57</v>
      </c>
      <c r="I1028" s="471" t="s">
        <v>57</v>
      </c>
      <c r="J1028" s="471"/>
      <c r="K1028" s="471" t="s">
        <v>58</v>
      </c>
      <c r="L1028" s="446" t="s">
        <v>58</v>
      </c>
      <c r="M1028" s="315">
        <v>36.0</v>
      </c>
      <c r="N1028" s="353"/>
      <c r="O1028" s="353"/>
      <c r="P1028" s="353"/>
      <c r="Q1028" s="353"/>
      <c r="R1028" s="353"/>
      <c r="S1028" s="471" t="s">
        <v>57</v>
      </c>
      <c r="T1028" s="430" t="s">
        <v>57</v>
      </c>
      <c r="U1028" s="496" t="s">
        <v>2777</v>
      </c>
      <c r="V1028" s="315">
        <v>45.0</v>
      </c>
      <c r="W1028" s="430" t="s">
        <v>57</v>
      </c>
      <c r="X1028" s="315">
        <v>13.0</v>
      </c>
      <c r="Y1028" s="6" t="s">
        <v>54</v>
      </c>
      <c r="Z1028" s="432" t="s">
        <v>2218</v>
      </c>
      <c r="AA1028" s="228"/>
      <c r="AB1028" s="228"/>
      <c r="AC1028" s="229"/>
      <c r="AD1028" s="6"/>
      <c r="AE1028" s="6"/>
      <c r="AF1028" s="6"/>
      <c r="AG1028" s="331"/>
      <c r="AH1028" s="433"/>
      <c r="AI1028" s="320"/>
    </row>
    <row r="1029" ht="15.75" customHeight="1">
      <c r="A1029" s="509">
        <v>1305.0</v>
      </c>
      <c r="B1029" s="209" t="s">
        <v>1653</v>
      </c>
      <c r="C1029" s="548" t="s">
        <v>2219</v>
      </c>
      <c r="D1029" s="548"/>
      <c r="E1029" s="548"/>
      <c r="F1029" s="510">
        <v>45960.0</v>
      </c>
      <c r="G1029" s="430" t="s">
        <v>57</v>
      </c>
      <c r="H1029" s="471" t="s">
        <v>57</v>
      </c>
      <c r="I1029" s="471" t="s">
        <v>57</v>
      </c>
      <c r="J1029" s="471"/>
      <c r="K1029" s="445" t="s">
        <v>58</v>
      </c>
      <c r="L1029" s="508" t="s">
        <v>1180</v>
      </c>
      <c r="M1029" s="315">
        <v>6.0</v>
      </c>
      <c r="N1029" s="353"/>
      <c r="O1029" s="353"/>
      <c r="P1029" s="353"/>
      <c r="Q1029" s="353"/>
      <c r="R1029" s="353"/>
      <c r="S1029" s="471" t="s">
        <v>86</v>
      </c>
      <c r="T1029" s="430" t="s">
        <v>86</v>
      </c>
      <c r="U1029" s="496">
        <v>0.0</v>
      </c>
      <c r="V1029" s="315">
        <v>0.0</v>
      </c>
      <c r="W1029" s="430" t="s">
        <v>86</v>
      </c>
      <c r="X1029" s="315">
        <v>0.0</v>
      </c>
      <c r="Y1029" s="6" t="s">
        <v>54</v>
      </c>
      <c r="Z1029" s="432"/>
      <c r="AA1029" s="228"/>
      <c r="AB1029" s="228"/>
      <c r="AC1029" s="229"/>
      <c r="AD1029" s="6"/>
      <c r="AE1029" s="6"/>
      <c r="AF1029" s="6"/>
      <c r="AG1029" s="331"/>
      <c r="AH1029" s="433"/>
      <c r="AI1029" s="320"/>
    </row>
    <row r="1030" ht="15.75" customHeight="1">
      <c r="A1030" s="509">
        <v>1306.0</v>
      </c>
      <c r="B1030" s="209" t="s">
        <v>1655</v>
      </c>
      <c r="C1030" s="344" t="s">
        <v>1221</v>
      </c>
      <c r="D1030" s="344"/>
      <c r="E1030" s="344"/>
      <c r="F1030" s="510">
        <v>45923.0</v>
      </c>
      <c r="G1030" s="430" t="s">
        <v>57</v>
      </c>
      <c r="H1030" s="471" t="s">
        <v>57</v>
      </c>
      <c r="I1030" s="471" t="s">
        <v>57</v>
      </c>
      <c r="J1030" s="471"/>
      <c r="K1030" s="471" t="s">
        <v>58</v>
      </c>
      <c r="L1030" s="446" t="s">
        <v>58</v>
      </c>
      <c r="M1030" s="315">
        <v>30.0</v>
      </c>
      <c r="N1030" s="353"/>
      <c r="O1030" s="353"/>
      <c r="P1030" s="353"/>
      <c r="Q1030" s="353"/>
      <c r="R1030" s="353"/>
      <c r="S1030" s="471" t="s">
        <v>57</v>
      </c>
      <c r="T1030" s="430" t="s">
        <v>57</v>
      </c>
      <c r="U1030" s="496" t="s">
        <v>2777</v>
      </c>
      <c r="V1030" s="315">
        <v>40.0</v>
      </c>
      <c r="W1030" s="430" t="s">
        <v>57</v>
      </c>
      <c r="X1030" s="315">
        <v>17.0</v>
      </c>
      <c r="Y1030" s="6" t="s">
        <v>54</v>
      </c>
      <c r="Z1030" s="432" t="s">
        <v>2220</v>
      </c>
      <c r="AA1030" s="228"/>
      <c r="AB1030" s="228"/>
      <c r="AC1030" s="229"/>
      <c r="AD1030" s="6"/>
      <c r="AE1030" s="6"/>
      <c r="AF1030" s="6"/>
      <c r="AG1030" s="331"/>
      <c r="AH1030" s="433"/>
      <c r="AI1030" s="320"/>
    </row>
    <row r="1031" ht="15.75" customHeight="1">
      <c r="A1031" s="357">
        <v>1307.0</v>
      </c>
      <c r="B1031" s="209" t="s">
        <v>1656</v>
      </c>
      <c r="C1031" s="548" t="s">
        <v>2190</v>
      </c>
      <c r="D1031" s="548"/>
      <c r="E1031" s="548"/>
      <c r="F1031" s="222">
        <v>45952.0</v>
      </c>
      <c r="G1031" s="430" t="s">
        <v>57</v>
      </c>
      <c r="H1031" s="471" t="s">
        <v>57</v>
      </c>
      <c r="I1031" s="471" t="s">
        <v>57</v>
      </c>
      <c r="J1031" s="471"/>
      <c r="K1031" s="445" t="s">
        <v>58</v>
      </c>
      <c r="L1031" s="462" t="s">
        <v>1180</v>
      </c>
      <c r="M1031" s="315">
        <v>2.0</v>
      </c>
      <c r="N1031" s="353"/>
      <c r="O1031" s="353"/>
      <c r="P1031" s="353"/>
      <c r="Q1031" s="353"/>
      <c r="R1031" s="353"/>
      <c r="S1031" s="471" t="s">
        <v>86</v>
      </c>
      <c r="T1031" s="430" t="s">
        <v>86</v>
      </c>
      <c r="U1031" s="496">
        <v>0.0</v>
      </c>
      <c r="V1031" s="315">
        <v>0.0</v>
      </c>
      <c r="W1031" s="430" t="s">
        <v>86</v>
      </c>
      <c r="X1031" s="315">
        <v>0.0</v>
      </c>
      <c r="Y1031" s="6" t="s">
        <v>54</v>
      </c>
      <c r="Z1031" s="432" t="s">
        <v>2587</v>
      </c>
      <c r="AA1031" s="228"/>
      <c r="AB1031" s="228"/>
      <c r="AC1031" s="229"/>
      <c r="AD1031" s="6"/>
      <c r="AE1031" s="6"/>
      <c r="AF1031" s="6"/>
      <c r="AG1031" s="331"/>
      <c r="AH1031" s="433"/>
    </row>
    <row r="1032" ht="15.75" customHeight="1">
      <c r="A1032" s="311">
        <v>1308.0</v>
      </c>
      <c r="B1032" s="209" t="s">
        <v>1657</v>
      </c>
      <c r="C1032" s="344" t="s">
        <v>1321</v>
      </c>
      <c r="D1032" s="344"/>
      <c r="E1032" s="344"/>
      <c r="F1032" s="535" t="s">
        <v>2891</v>
      </c>
      <c r="G1032" s="430" t="s">
        <v>86</v>
      </c>
      <c r="H1032" s="471" t="s">
        <v>66</v>
      </c>
      <c r="I1032" s="471" t="s">
        <v>66</v>
      </c>
      <c r="J1032" s="471"/>
      <c r="K1032" s="445" t="s">
        <v>66</v>
      </c>
      <c r="L1032" s="517" t="s">
        <v>66</v>
      </c>
      <c r="M1032" s="315">
        <v>0.0</v>
      </c>
      <c r="N1032" s="353"/>
      <c r="O1032" s="353"/>
      <c r="P1032" s="353"/>
      <c r="Q1032" s="353"/>
      <c r="R1032" s="353"/>
      <c r="S1032" s="471" t="s">
        <v>86</v>
      </c>
      <c r="T1032" s="430" t="s">
        <v>30</v>
      </c>
      <c r="U1032" s="496" t="s">
        <v>2767</v>
      </c>
      <c r="V1032" s="315">
        <v>1.0</v>
      </c>
      <c r="W1032" s="430" t="s">
        <v>86</v>
      </c>
      <c r="X1032" s="315">
        <v>0.0</v>
      </c>
      <c r="Y1032" s="6" t="s">
        <v>54</v>
      </c>
      <c r="Z1032" s="432" t="s">
        <v>2221</v>
      </c>
      <c r="AA1032" s="228"/>
      <c r="AB1032" s="228"/>
      <c r="AC1032" s="229"/>
      <c r="AD1032" s="6"/>
      <c r="AE1032" s="6"/>
      <c r="AF1032" s="6"/>
      <c r="AG1032" s="331"/>
      <c r="AH1032" s="433"/>
    </row>
    <row r="1033" ht="15.75" customHeight="1">
      <c r="A1033" s="311">
        <v>1309.0</v>
      </c>
      <c r="B1033" s="209" t="s">
        <v>1659</v>
      </c>
      <c r="C1033" s="344" t="s">
        <v>1221</v>
      </c>
      <c r="D1033" s="344"/>
      <c r="E1033" s="344"/>
      <c r="F1033" s="510">
        <v>45932.0</v>
      </c>
      <c r="G1033" s="430" t="s">
        <v>57</v>
      </c>
      <c r="H1033" s="471" t="s">
        <v>57</v>
      </c>
      <c r="I1033" s="471" t="s">
        <v>57</v>
      </c>
      <c r="J1033" s="471"/>
      <c r="K1033" s="445" t="s">
        <v>58</v>
      </c>
      <c r="L1033" s="462" t="s">
        <v>3028</v>
      </c>
      <c r="M1033" s="315">
        <v>19.0</v>
      </c>
      <c r="N1033" s="353"/>
      <c r="O1033" s="353"/>
      <c r="P1033" s="353"/>
      <c r="Q1033" s="353"/>
      <c r="R1033" s="353"/>
      <c r="S1033" s="471" t="s">
        <v>57</v>
      </c>
      <c r="T1033" s="430" t="s">
        <v>57</v>
      </c>
      <c r="U1033" s="496" t="s">
        <v>2767</v>
      </c>
      <c r="V1033" s="315">
        <v>6.0</v>
      </c>
      <c r="W1033" s="430" t="s">
        <v>57</v>
      </c>
      <c r="X1033" s="315">
        <v>2.0</v>
      </c>
      <c r="Y1033" s="6" t="s">
        <v>54</v>
      </c>
      <c r="Z1033" s="432" t="s">
        <v>2222</v>
      </c>
      <c r="AA1033" s="228"/>
      <c r="AB1033" s="228"/>
      <c r="AC1033" s="229"/>
      <c r="AD1033" s="6"/>
      <c r="AE1033" s="6"/>
      <c r="AF1033" s="6"/>
      <c r="AG1033" s="331"/>
      <c r="AH1033" s="433"/>
      <c r="AI1033" s="320"/>
    </row>
    <row r="1034" ht="15.75" customHeight="1">
      <c r="A1034" s="311">
        <v>1310.0</v>
      </c>
      <c r="B1034" s="209" t="s">
        <v>1660</v>
      </c>
      <c r="C1034" s="344" t="s">
        <v>1221</v>
      </c>
      <c r="D1034" s="344"/>
      <c r="E1034" s="344"/>
      <c r="F1034" s="510">
        <v>45947.0</v>
      </c>
      <c r="G1034" s="430" t="s">
        <v>57</v>
      </c>
      <c r="H1034" s="471" t="s">
        <v>57</v>
      </c>
      <c r="I1034" s="471" t="s">
        <v>57</v>
      </c>
      <c r="J1034" s="471"/>
      <c r="K1034" s="471" t="s">
        <v>58</v>
      </c>
      <c r="L1034" s="446" t="s">
        <v>58</v>
      </c>
      <c r="M1034" s="315">
        <v>11.0</v>
      </c>
      <c r="N1034" s="353"/>
      <c r="O1034" s="353"/>
      <c r="P1034" s="353"/>
      <c r="Q1034" s="353"/>
      <c r="R1034" s="353"/>
      <c r="S1034" s="471" t="s">
        <v>57</v>
      </c>
      <c r="T1034" s="430" t="s">
        <v>57</v>
      </c>
      <c r="U1034" s="496" t="s">
        <v>2767</v>
      </c>
      <c r="V1034" s="315">
        <v>11.0</v>
      </c>
      <c r="W1034" s="430" t="s">
        <v>57</v>
      </c>
      <c r="X1034" s="315">
        <v>3.0</v>
      </c>
      <c r="Y1034" s="6" t="s">
        <v>54</v>
      </c>
      <c r="Z1034" s="432" t="s">
        <v>2223</v>
      </c>
      <c r="AA1034" s="228"/>
      <c r="AB1034" s="228"/>
      <c r="AC1034" s="229"/>
      <c r="AD1034" s="6"/>
      <c r="AE1034" s="6"/>
      <c r="AF1034" s="6"/>
      <c r="AG1034" s="331"/>
      <c r="AH1034" s="433"/>
      <c r="AI1034" s="320"/>
    </row>
    <row r="1035" ht="15.75" customHeight="1">
      <c r="A1035" s="311">
        <v>1311.0</v>
      </c>
      <c r="B1035" s="209" t="s">
        <v>1661</v>
      </c>
      <c r="C1035" s="344" t="s">
        <v>2224</v>
      </c>
      <c r="D1035" s="344"/>
      <c r="E1035" s="344"/>
      <c r="F1035" s="353">
        <v>45940.0</v>
      </c>
      <c r="G1035" s="430" t="s">
        <v>86</v>
      </c>
      <c r="H1035" s="471" t="s">
        <v>66</v>
      </c>
      <c r="I1035" s="471" t="s">
        <v>66</v>
      </c>
      <c r="J1035" s="471"/>
      <c r="K1035" s="471" t="s">
        <v>66</v>
      </c>
      <c r="L1035" s="517" t="s">
        <v>66</v>
      </c>
      <c r="M1035" s="315">
        <v>0.0</v>
      </c>
      <c r="N1035" s="353"/>
      <c r="O1035" s="353"/>
      <c r="P1035" s="353"/>
      <c r="Q1035" s="353"/>
      <c r="R1035" s="353"/>
      <c r="S1035" s="471" t="s">
        <v>86</v>
      </c>
      <c r="T1035" s="430" t="s">
        <v>86</v>
      </c>
      <c r="U1035" s="496">
        <v>0.0</v>
      </c>
      <c r="V1035" s="315">
        <v>0.0</v>
      </c>
      <c r="W1035" s="430" t="s">
        <v>57</v>
      </c>
      <c r="X1035" s="315">
        <v>3.0</v>
      </c>
      <c r="Y1035" s="6" t="s">
        <v>54</v>
      </c>
      <c r="Z1035" s="432" t="s">
        <v>620</v>
      </c>
      <c r="AA1035" s="228"/>
      <c r="AB1035" s="228"/>
      <c r="AC1035" s="229"/>
      <c r="AD1035" s="6"/>
      <c r="AE1035" s="6"/>
      <c r="AF1035" s="6"/>
      <c r="AG1035" s="331"/>
      <c r="AH1035" s="433"/>
      <c r="AI1035" s="320"/>
    </row>
    <row r="1036" ht="15.75" customHeight="1">
      <c r="A1036" s="543">
        <v>1312.0</v>
      </c>
      <c r="B1036" s="209" t="s">
        <v>1663</v>
      </c>
      <c r="C1036" s="344" t="s">
        <v>2170</v>
      </c>
      <c r="D1036" s="344"/>
      <c r="E1036" s="344"/>
      <c r="F1036" s="353">
        <v>45910.0</v>
      </c>
      <c r="G1036" s="430" t="s">
        <v>57</v>
      </c>
      <c r="H1036" s="471" t="s">
        <v>57</v>
      </c>
      <c r="I1036" s="471" t="s">
        <v>57</v>
      </c>
      <c r="J1036" s="471"/>
      <c r="K1036" s="445" t="s">
        <v>57</v>
      </c>
      <c r="L1036" s="446" t="s">
        <v>58</v>
      </c>
      <c r="M1036" s="315">
        <v>19.0</v>
      </c>
      <c r="N1036" s="353"/>
      <c r="O1036" s="353"/>
      <c r="P1036" s="353"/>
      <c r="Q1036" s="353"/>
      <c r="R1036" s="353"/>
      <c r="S1036" s="471" t="s">
        <v>57</v>
      </c>
      <c r="T1036" s="430" t="s">
        <v>57</v>
      </c>
      <c r="U1036" s="496" t="s">
        <v>3029</v>
      </c>
      <c r="V1036" s="315">
        <v>22.0</v>
      </c>
      <c r="W1036" s="430" t="s">
        <v>57</v>
      </c>
      <c r="X1036" s="315">
        <v>5.0</v>
      </c>
      <c r="Y1036" s="6" t="s">
        <v>54</v>
      </c>
      <c r="Z1036" s="432" t="s">
        <v>620</v>
      </c>
      <c r="AA1036" s="228"/>
      <c r="AB1036" s="228"/>
      <c r="AC1036" s="229"/>
      <c r="AD1036" s="6"/>
      <c r="AE1036" s="6"/>
      <c r="AF1036" s="6"/>
      <c r="AG1036" s="331"/>
      <c r="AH1036" s="433"/>
    </row>
    <row r="1037" ht="15.75" customHeight="1">
      <c r="A1037" s="311">
        <v>1313.0</v>
      </c>
      <c r="B1037" s="209" t="s">
        <v>1664</v>
      </c>
      <c r="C1037" s="344" t="s">
        <v>2170</v>
      </c>
      <c r="D1037" s="344"/>
      <c r="E1037" s="344"/>
      <c r="F1037" s="353">
        <v>45910.0</v>
      </c>
      <c r="G1037" s="430" t="s">
        <v>28</v>
      </c>
      <c r="H1037" s="471" t="s">
        <v>82</v>
      </c>
      <c r="I1037" s="471" t="s">
        <v>82</v>
      </c>
      <c r="J1037" s="471"/>
      <c r="K1037" s="471" t="s">
        <v>1341</v>
      </c>
      <c r="L1037" s="482" t="s">
        <v>83</v>
      </c>
      <c r="M1037" s="315"/>
      <c r="N1037" s="353"/>
      <c r="O1037" s="353"/>
      <c r="P1037" s="353"/>
      <c r="Q1037" s="353"/>
      <c r="R1037" s="353"/>
      <c r="S1037" s="471" t="s">
        <v>30</v>
      </c>
      <c r="T1037" s="430" t="s">
        <v>30</v>
      </c>
      <c r="U1037" s="496"/>
      <c r="V1037" s="315"/>
      <c r="W1037" s="430" t="s">
        <v>28</v>
      </c>
      <c r="X1037" s="315"/>
      <c r="Y1037" s="6" t="s">
        <v>54</v>
      </c>
      <c r="Z1037" s="432" t="s">
        <v>620</v>
      </c>
      <c r="AA1037" s="228"/>
      <c r="AB1037" s="228"/>
      <c r="AC1037" s="229"/>
      <c r="AD1037" s="6"/>
      <c r="AE1037" s="6"/>
      <c r="AF1037" s="6"/>
      <c r="AG1037" s="331"/>
      <c r="AH1037" s="433"/>
      <c r="AI1037" s="320"/>
    </row>
    <row r="1038" ht="15.75" customHeight="1">
      <c r="A1038" s="311">
        <v>1314.0</v>
      </c>
      <c r="B1038" s="209" t="s">
        <v>1665</v>
      </c>
      <c r="C1038" s="344" t="s">
        <v>1221</v>
      </c>
      <c r="D1038" s="344"/>
      <c r="E1038" s="344"/>
      <c r="F1038" s="510">
        <v>45925.0</v>
      </c>
      <c r="G1038" s="430" t="s">
        <v>183</v>
      </c>
      <c r="H1038" s="471" t="s">
        <v>57</v>
      </c>
      <c r="I1038" s="471" t="s">
        <v>57</v>
      </c>
      <c r="J1038" s="471"/>
      <c r="K1038" s="471" t="s">
        <v>58</v>
      </c>
      <c r="L1038" s="446" t="s">
        <v>58</v>
      </c>
      <c r="M1038" s="315">
        <v>5.0</v>
      </c>
      <c r="N1038" s="353"/>
      <c r="O1038" s="353"/>
      <c r="P1038" s="353"/>
      <c r="Q1038" s="353"/>
      <c r="R1038" s="353"/>
      <c r="S1038" s="471" t="s">
        <v>57</v>
      </c>
      <c r="T1038" s="430" t="s">
        <v>57</v>
      </c>
      <c r="U1038" s="496" t="s">
        <v>2767</v>
      </c>
      <c r="V1038" s="315">
        <v>6.0</v>
      </c>
      <c r="W1038" s="430" t="s">
        <v>57</v>
      </c>
      <c r="X1038" s="315">
        <v>3.0</v>
      </c>
      <c r="Y1038" s="6" t="s">
        <v>54</v>
      </c>
      <c r="Z1038" s="432"/>
      <c r="AA1038" s="228"/>
      <c r="AB1038" s="228"/>
      <c r="AC1038" s="229"/>
      <c r="AD1038" s="6"/>
      <c r="AE1038" s="6"/>
      <c r="AF1038" s="6"/>
      <c r="AG1038" s="331"/>
      <c r="AH1038" s="433"/>
    </row>
    <row r="1039" ht="15.75" customHeight="1">
      <c r="A1039" s="311">
        <v>1315.0</v>
      </c>
      <c r="B1039" s="209" t="s">
        <v>1666</v>
      </c>
      <c r="C1039" s="344" t="s">
        <v>1221</v>
      </c>
      <c r="D1039" s="344"/>
      <c r="E1039" s="344"/>
      <c r="F1039" s="510">
        <v>45938.0</v>
      </c>
      <c r="G1039" s="471" t="s">
        <v>57</v>
      </c>
      <c r="H1039" s="471" t="s">
        <v>57</v>
      </c>
      <c r="I1039" s="471" t="s">
        <v>57</v>
      </c>
      <c r="J1039" s="471"/>
      <c r="K1039" s="471" t="s">
        <v>58</v>
      </c>
      <c r="L1039" s="446" t="s">
        <v>58</v>
      </c>
      <c r="M1039" s="315">
        <v>9.0</v>
      </c>
      <c r="N1039" s="353"/>
      <c r="O1039" s="353"/>
      <c r="P1039" s="353"/>
      <c r="Q1039" s="353"/>
      <c r="R1039" s="353"/>
      <c r="S1039" s="471" t="s">
        <v>57</v>
      </c>
      <c r="T1039" s="430" t="s">
        <v>57</v>
      </c>
      <c r="U1039" s="496" t="s">
        <v>2789</v>
      </c>
      <c r="V1039" s="315">
        <v>10.0</v>
      </c>
      <c r="W1039" s="430" t="s">
        <v>57</v>
      </c>
      <c r="X1039" s="315">
        <v>4.0</v>
      </c>
      <c r="Y1039" s="6" t="s">
        <v>54</v>
      </c>
      <c r="Z1039" s="432" t="s">
        <v>2225</v>
      </c>
      <c r="AA1039" s="228"/>
      <c r="AB1039" s="228"/>
      <c r="AC1039" s="229"/>
      <c r="AD1039" s="6"/>
      <c r="AE1039" s="6"/>
      <c r="AF1039" s="6"/>
      <c r="AG1039" s="331"/>
      <c r="AH1039" s="433"/>
    </row>
    <row r="1040" ht="15.75" customHeight="1">
      <c r="A1040" s="311">
        <v>1316.0</v>
      </c>
      <c r="B1040" s="209" t="s">
        <v>1668</v>
      </c>
      <c r="C1040" s="344" t="s">
        <v>1221</v>
      </c>
      <c r="D1040" s="344"/>
      <c r="E1040" s="344"/>
      <c r="F1040" s="510">
        <v>45938.0</v>
      </c>
      <c r="G1040" s="430" t="s">
        <v>57</v>
      </c>
      <c r="H1040" s="471" t="s">
        <v>57</v>
      </c>
      <c r="I1040" s="471" t="s">
        <v>57</v>
      </c>
      <c r="J1040" s="471"/>
      <c r="K1040" s="471" t="s">
        <v>58</v>
      </c>
      <c r="L1040" s="446" t="s">
        <v>58</v>
      </c>
      <c r="M1040" s="315">
        <v>9.0</v>
      </c>
      <c r="N1040" s="353"/>
      <c r="O1040" s="353"/>
      <c r="P1040" s="353"/>
      <c r="Q1040" s="353"/>
      <c r="R1040" s="353"/>
      <c r="S1040" s="471" t="s">
        <v>57</v>
      </c>
      <c r="T1040" s="430" t="s">
        <v>57</v>
      </c>
      <c r="U1040" s="496" t="s">
        <v>2767</v>
      </c>
      <c r="V1040" s="315">
        <v>7.0</v>
      </c>
      <c r="W1040" s="430" t="s">
        <v>57</v>
      </c>
      <c r="X1040" s="315">
        <v>1.0</v>
      </c>
      <c r="Y1040" s="6" t="s">
        <v>54</v>
      </c>
      <c r="Z1040" s="432" t="s">
        <v>2226</v>
      </c>
      <c r="AA1040" s="228"/>
      <c r="AB1040" s="228"/>
      <c r="AC1040" s="229"/>
      <c r="AD1040" s="6"/>
      <c r="AE1040" s="6"/>
      <c r="AF1040" s="6"/>
      <c r="AG1040" s="331"/>
      <c r="AH1040" s="433"/>
    </row>
    <row r="1041" ht="15.75" customHeight="1">
      <c r="A1041" s="311">
        <v>1317.0</v>
      </c>
      <c r="B1041" s="209" t="s">
        <v>1669</v>
      </c>
      <c r="C1041" s="344" t="s">
        <v>1221</v>
      </c>
      <c r="D1041" s="344"/>
      <c r="E1041" s="344"/>
      <c r="F1041" s="510">
        <v>45957.0</v>
      </c>
      <c r="G1041" s="430" t="s">
        <v>57</v>
      </c>
      <c r="H1041" s="471" t="s">
        <v>57</v>
      </c>
      <c r="I1041" s="471" t="s">
        <v>57</v>
      </c>
      <c r="J1041" s="471"/>
      <c r="K1041" s="471" t="s">
        <v>58</v>
      </c>
      <c r="L1041" s="446" t="s">
        <v>58</v>
      </c>
      <c r="M1041" s="315">
        <v>20.0</v>
      </c>
      <c r="N1041" s="353"/>
      <c r="O1041" s="353"/>
      <c r="P1041" s="353"/>
      <c r="Q1041" s="353"/>
      <c r="R1041" s="353"/>
      <c r="S1041" s="471" t="s">
        <v>57</v>
      </c>
      <c r="T1041" s="430" t="s">
        <v>57</v>
      </c>
      <c r="U1041" s="496" t="s">
        <v>2767</v>
      </c>
      <c r="V1041" s="315">
        <v>23.0</v>
      </c>
      <c r="W1041" s="430" t="s">
        <v>57</v>
      </c>
      <c r="X1041" s="315">
        <v>5.0</v>
      </c>
      <c r="Y1041" s="6" t="s">
        <v>54</v>
      </c>
      <c r="Z1041" s="432" t="s">
        <v>2227</v>
      </c>
      <c r="AA1041" s="228"/>
      <c r="AB1041" s="228"/>
      <c r="AC1041" s="229"/>
      <c r="AD1041" s="6"/>
      <c r="AE1041" s="6"/>
      <c r="AF1041" s="6"/>
      <c r="AG1041" s="331"/>
      <c r="AH1041" s="433"/>
      <c r="AI1041" s="320"/>
    </row>
    <row r="1042" ht="15.75" customHeight="1">
      <c r="A1042" s="311">
        <v>1318.0</v>
      </c>
      <c r="B1042" s="209" t="s">
        <v>1670</v>
      </c>
      <c r="C1042" s="344" t="s">
        <v>2170</v>
      </c>
      <c r="D1042" s="344"/>
      <c r="E1042" s="344"/>
      <c r="F1042" s="353">
        <v>46032.0</v>
      </c>
      <c r="G1042" s="430" t="s">
        <v>86</v>
      </c>
      <c r="H1042" s="471" t="s">
        <v>66</v>
      </c>
      <c r="I1042" s="471" t="s">
        <v>66</v>
      </c>
      <c r="J1042" s="471"/>
      <c r="K1042" s="471" t="s">
        <v>66</v>
      </c>
      <c r="L1042" s="517" t="s">
        <v>66</v>
      </c>
      <c r="M1042" s="315">
        <v>0.0</v>
      </c>
      <c r="N1042" s="353"/>
      <c r="O1042" s="353"/>
      <c r="P1042" s="353"/>
      <c r="Q1042" s="353"/>
      <c r="R1042" s="353"/>
      <c r="S1042" s="471" t="s">
        <v>183</v>
      </c>
      <c r="T1042" s="430" t="s">
        <v>30</v>
      </c>
      <c r="U1042" s="496" t="s">
        <v>2767</v>
      </c>
      <c r="V1042" s="315">
        <v>2.0</v>
      </c>
      <c r="W1042" s="430" t="s">
        <v>86</v>
      </c>
      <c r="X1042" s="315">
        <v>0.0</v>
      </c>
      <c r="Y1042" s="6" t="s">
        <v>54</v>
      </c>
      <c r="Z1042" s="432"/>
      <c r="AA1042" s="228"/>
      <c r="AB1042" s="228"/>
      <c r="AC1042" s="229"/>
      <c r="AD1042" s="6"/>
      <c r="AE1042" s="6"/>
      <c r="AF1042" s="6"/>
      <c r="AG1042" s="331"/>
      <c r="AH1042" s="433"/>
      <c r="AI1042" s="320"/>
    </row>
    <row r="1043" ht="15.75" customHeight="1">
      <c r="A1043" s="311">
        <v>1319.0</v>
      </c>
      <c r="B1043" s="209" t="s">
        <v>1671</v>
      </c>
      <c r="C1043" s="344" t="s">
        <v>2170</v>
      </c>
      <c r="D1043" s="344"/>
      <c r="E1043" s="344"/>
      <c r="F1043" s="353">
        <v>45910.0</v>
      </c>
      <c r="G1043" s="430" t="s">
        <v>28</v>
      </c>
      <c r="H1043" s="471" t="s">
        <v>82</v>
      </c>
      <c r="I1043" s="471" t="s">
        <v>82</v>
      </c>
      <c r="J1043" s="471"/>
      <c r="K1043" s="471" t="s">
        <v>82</v>
      </c>
      <c r="L1043" s="517" t="s">
        <v>82</v>
      </c>
      <c r="M1043" s="315"/>
      <c r="N1043" s="353"/>
      <c r="O1043" s="353"/>
      <c r="P1043" s="353"/>
      <c r="Q1043" s="353"/>
      <c r="R1043" s="353"/>
      <c r="S1043" s="471" t="s">
        <v>30</v>
      </c>
      <c r="T1043" s="430" t="s">
        <v>30</v>
      </c>
      <c r="U1043" s="496"/>
      <c r="V1043" s="315"/>
      <c r="W1043" s="430" t="s">
        <v>86</v>
      </c>
      <c r="X1043" s="315"/>
      <c r="Y1043" s="6" t="s">
        <v>54</v>
      </c>
      <c r="Z1043" s="432" t="s">
        <v>620</v>
      </c>
      <c r="AA1043" s="228"/>
      <c r="AB1043" s="228"/>
      <c r="AC1043" s="229"/>
      <c r="AD1043" s="6"/>
      <c r="AE1043" s="6"/>
      <c r="AF1043" s="6"/>
      <c r="AG1043" s="331"/>
      <c r="AH1043" s="433"/>
      <c r="AI1043" s="320"/>
    </row>
    <row r="1044" ht="15.75" customHeight="1">
      <c r="A1044" s="311">
        <v>1320.0</v>
      </c>
      <c r="B1044" s="209" t="s">
        <v>1673</v>
      </c>
      <c r="C1044" s="344" t="s">
        <v>1221</v>
      </c>
      <c r="D1044" s="344"/>
      <c r="E1044" s="344"/>
      <c r="F1044" s="510">
        <v>45936.0</v>
      </c>
      <c r="G1044" s="471" t="s">
        <v>57</v>
      </c>
      <c r="H1044" s="471" t="s">
        <v>57</v>
      </c>
      <c r="I1044" s="471" t="s">
        <v>57</v>
      </c>
      <c r="J1044" s="471"/>
      <c r="K1044" s="445" t="s">
        <v>58</v>
      </c>
      <c r="L1044" s="446" t="s">
        <v>58</v>
      </c>
      <c r="M1044" s="315">
        <v>4.0</v>
      </c>
      <c r="N1044" s="353"/>
      <c r="O1044" s="353"/>
      <c r="P1044" s="353"/>
      <c r="Q1044" s="353"/>
      <c r="R1044" s="353"/>
      <c r="S1044" s="471" t="s">
        <v>57</v>
      </c>
      <c r="T1044" s="430" t="s">
        <v>57</v>
      </c>
      <c r="U1044" s="496" t="s">
        <v>2784</v>
      </c>
      <c r="V1044" s="315">
        <v>4.0</v>
      </c>
      <c r="W1044" s="430" t="s">
        <v>86</v>
      </c>
      <c r="X1044" s="315">
        <v>0.0</v>
      </c>
      <c r="Y1044" s="6" t="s">
        <v>54</v>
      </c>
      <c r="Z1044" s="432" t="s">
        <v>2228</v>
      </c>
      <c r="AA1044" s="228"/>
      <c r="AB1044" s="228"/>
      <c r="AC1044" s="229"/>
      <c r="AD1044" s="6"/>
      <c r="AE1044" s="6"/>
      <c r="AF1044" s="6"/>
      <c r="AG1044" s="331"/>
      <c r="AH1044" s="433"/>
      <c r="AI1044" s="320"/>
    </row>
    <row r="1045" ht="15.75" customHeight="1">
      <c r="A1045" s="311">
        <v>1321.0</v>
      </c>
      <c r="B1045" s="209" t="s">
        <v>174</v>
      </c>
      <c r="C1045" s="344" t="s">
        <v>1321</v>
      </c>
      <c r="D1045" s="344"/>
      <c r="E1045" s="344"/>
      <c r="F1045" s="557">
        <v>45924.0</v>
      </c>
      <c r="G1045" s="430" t="s">
        <v>183</v>
      </c>
      <c r="H1045" s="471" t="s">
        <v>57</v>
      </c>
      <c r="I1045" s="471" t="s">
        <v>183</v>
      </c>
      <c r="J1045" s="471"/>
      <c r="K1045" s="445" t="s">
        <v>227</v>
      </c>
      <c r="L1045" s="462" t="s">
        <v>1180</v>
      </c>
      <c r="M1045" s="315">
        <v>12.0</v>
      </c>
      <c r="N1045" s="558"/>
      <c r="O1045" s="558"/>
      <c r="P1045" s="558"/>
      <c r="Q1045" s="558"/>
      <c r="R1045" s="558"/>
      <c r="S1045" s="471" t="s">
        <v>86</v>
      </c>
      <c r="T1045" s="430" t="s">
        <v>86</v>
      </c>
      <c r="U1045" s="496">
        <v>0.0</v>
      </c>
      <c r="V1045" s="315">
        <v>0.0</v>
      </c>
      <c r="W1045" s="430" t="s">
        <v>86</v>
      </c>
      <c r="X1045" s="315">
        <v>0.0</v>
      </c>
      <c r="Y1045" s="6" t="s">
        <v>54</v>
      </c>
      <c r="Z1045" s="432" t="s">
        <v>999</v>
      </c>
      <c r="AA1045" s="228"/>
      <c r="AB1045" s="228"/>
      <c r="AC1045" s="229"/>
      <c r="AD1045" s="6"/>
      <c r="AE1045" s="6"/>
      <c r="AF1045" s="6"/>
      <c r="AG1045" s="331"/>
      <c r="AH1045" s="433"/>
    </row>
    <row r="1046" ht="15.75" customHeight="1">
      <c r="A1046" s="311">
        <v>1322.0</v>
      </c>
      <c r="B1046" s="209" t="s">
        <v>1674</v>
      </c>
      <c r="C1046" s="344" t="s">
        <v>1321</v>
      </c>
      <c r="D1046" s="344"/>
      <c r="E1046" s="344"/>
      <c r="F1046" s="510">
        <v>45957.0</v>
      </c>
      <c r="G1046" s="430" t="s">
        <v>57</v>
      </c>
      <c r="H1046" s="471" t="s">
        <v>57</v>
      </c>
      <c r="I1046" s="471" t="s">
        <v>57</v>
      </c>
      <c r="J1046" s="471"/>
      <c r="K1046" s="445" t="s">
        <v>58</v>
      </c>
      <c r="L1046" s="462" t="s">
        <v>3030</v>
      </c>
      <c r="M1046" s="315">
        <v>5.0</v>
      </c>
      <c r="N1046" s="353"/>
      <c r="O1046" s="353"/>
      <c r="P1046" s="353"/>
      <c r="Q1046" s="353"/>
      <c r="R1046" s="353"/>
      <c r="S1046" s="471" t="s">
        <v>86</v>
      </c>
      <c r="T1046" s="430" t="s">
        <v>86</v>
      </c>
      <c r="U1046" s="496">
        <v>0.0</v>
      </c>
      <c r="V1046" s="315">
        <v>0.0</v>
      </c>
      <c r="W1046" s="430" t="s">
        <v>86</v>
      </c>
      <c r="X1046" s="315">
        <v>0.0</v>
      </c>
      <c r="Y1046" s="6" t="s">
        <v>54</v>
      </c>
      <c r="Z1046" s="432" t="s">
        <v>2229</v>
      </c>
      <c r="AA1046" s="228"/>
      <c r="AB1046" s="228"/>
      <c r="AC1046" s="229"/>
      <c r="AD1046" s="6"/>
      <c r="AE1046" s="6"/>
      <c r="AF1046" s="6"/>
      <c r="AG1046" s="331"/>
      <c r="AH1046" s="433"/>
      <c r="AI1046" s="320"/>
    </row>
    <row r="1047" ht="15.75" customHeight="1">
      <c r="A1047" s="311">
        <v>1323.0</v>
      </c>
      <c r="B1047" s="209" t="s">
        <v>1675</v>
      </c>
      <c r="C1047" s="344" t="s">
        <v>2170</v>
      </c>
      <c r="D1047" s="344"/>
      <c r="E1047" s="344"/>
      <c r="F1047" s="510">
        <v>45933.0</v>
      </c>
      <c r="G1047" s="430" t="s">
        <v>57</v>
      </c>
      <c r="H1047" s="471" t="s">
        <v>57</v>
      </c>
      <c r="I1047" s="471" t="s">
        <v>57</v>
      </c>
      <c r="J1047" s="471"/>
      <c r="K1047" s="445" t="s">
        <v>58</v>
      </c>
      <c r="L1047" s="446" t="s">
        <v>58</v>
      </c>
      <c r="M1047" s="315">
        <v>5.0</v>
      </c>
      <c r="N1047" s="353"/>
      <c r="O1047" s="353"/>
      <c r="P1047" s="353"/>
      <c r="Q1047" s="353"/>
      <c r="R1047" s="353"/>
      <c r="S1047" s="471" t="s">
        <v>57</v>
      </c>
      <c r="T1047" s="430" t="s">
        <v>57</v>
      </c>
      <c r="U1047" s="496" t="s">
        <v>2789</v>
      </c>
      <c r="V1047" s="315">
        <v>8.0</v>
      </c>
      <c r="W1047" s="430" t="s">
        <v>183</v>
      </c>
      <c r="X1047" s="315">
        <v>5.0</v>
      </c>
      <c r="Y1047" s="6" t="s">
        <v>54</v>
      </c>
      <c r="Z1047" s="432" t="s">
        <v>2230</v>
      </c>
      <c r="AA1047" s="228"/>
      <c r="AB1047" s="228"/>
      <c r="AC1047" s="229"/>
      <c r="AD1047" s="6"/>
      <c r="AE1047" s="6"/>
      <c r="AF1047" s="6"/>
      <c r="AG1047" s="331"/>
      <c r="AH1047" s="433"/>
      <c r="AI1047" s="320"/>
    </row>
    <row r="1048" ht="15.75" customHeight="1">
      <c r="A1048" s="311">
        <v>1324.0</v>
      </c>
      <c r="B1048" s="209" t="s">
        <v>1676</v>
      </c>
      <c r="C1048" s="344" t="s">
        <v>1221</v>
      </c>
      <c r="D1048" s="344"/>
      <c r="E1048" s="344"/>
      <c r="F1048" s="510">
        <v>45946.0</v>
      </c>
      <c r="G1048" s="430" t="s">
        <v>57</v>
      </c>
      <c r="H1048" s="471" t="s">
        <v>57</v>
      </c>
      <c r="I1048" s="471" t="s">
        <v>57</v>
      </c>
      <c r="J1048" s="471"/>
      <c r="K1048" s="471" t="s">
        <v>58</v>
      </c>
      <c r="L1048" s="446" t="s">
        <v>58</v>
      </c>
      <c r="M1048" s="315">
        <v>4.0</v>
      </c>
      <c r="N1048" s="353"/>
      <c r="O1048" s="353"/>
      <c r="P1048" s="353"/>
      <c r="Q1048" s="353"/>
      <c r="R1048" s="353"/>
      <c r="S1048" s="471" t="s">
        <v>57</v>
      </c>
      <c r="T1048" s="430" t="s">
        <v>57</v>
      </c>
      <c r="U1048" s="496" t="s">
        <v>2789</v>
      </c>
      <c r="V1048" s="315">
        <v>6.0</v>
      </c>
      <c r="W1048" s="430" t="s">
        <v>57</v>
      </c>
      <c r="X1048" s="315">
        <v>2.0</v>
      </c>
      <c r="Y1048" s="6" t="s">
        <v>54</v>
      </c>
      <c r="Z1048" s="432" t="s">
        <v>2231</v>
      </c>
      <c r="AA1048" s="228"/>
      <c r="AB1048" s="228"/>
      <c r="AC1048" s="229"/>
      <c r="AD1048" s="6"/>
      <c r="AE1048" s="6"/>
      <c r="AF1048" s="6"/>
      <c r="AG1048" s="331"/>
      <c r="AH1048" s="433"/>
      <c r="AI1048" s="320"/>
    </row>
    <row r="1049" ht="15.75" customHeight="1">
      <c r="A1049" s="311">
        <v>1325.0</v>
      </c>
      <c r="B1049" s="209" t="s">
        <v>1678</v>
      </c>
      <c r="C1049" s="344" t="s">
        <v>197</v>
      </c>
      <c r="D1049" s="344"/>
      <c r="E1049" s="344"/>
      <c r="F1049" s="510">
        <v>45973.0</v>
      </c>
      <c r="G1049" s="430" t="s">
        <v>57</v>
      </c>
      <c r="H1049" s="471" t="s">
        <v>57</v>
      </c>
      <c r="I1049" s="471" t="s">
        <v>57</v>
      </c>
      <c r="J1049" s="471"/>
      <c r="K1049" s="445" t="s">
        <v>58</v>
      </c>
      <c r="L1049" s="446" t="s">
        <v>58</v>
      </c>
      <c r="M1049" s="315">
        <v>10.0</v>
      </c>
      <c r="N1049" s="353"/>
      <c r="O1049" s="353"/>
      <c r="P1049" s="353"/>
      <c r="Q1049" s="353"/>
      <c r="R1049" s="353"/>
      <c r="S1049" s="471" t="s">
        <v>57</v>
      </c>
      <c r="T1049" s="430" t="s">
        <v>57</v>
      </c>
      <c r="U1049" s="496" t="s">
        <v>3031</v>
      </c>
      <c r="V1049" s="315">
        <v>13.0</v>
      </c>
      <c r="W1049" s="430" t="s">
        <v>57</v>
      </c>
      <c r="X1049" s="315">
        <v>5.0</v>
      </c>
      <c r="Y1049" s="6" t="s">
        <v>54</v>
      </c>
      <c r="Z1049" s="432" t="s">
        <v>2192</v>
      </c>
      <c r="AA1049" s="228"/>
      <c r="AB1049" s="228"/>
      <c r="AC1049" s="229"/>
      <c r="AD1049" s="6"/>
      <c r="AE1049" s="6"/>
      <c r="AF1049" s="6"/>
      <c r="AG1049" s="331"/>
      <c r="AH1049" s="433"/>
      <c r="AI1049" s="320"/>
    </row>
    <row r="1050" ht="15.75" customHeight="1">
      <c r="A1050" s="311">
        <v>1326.0</v>
      </c>
      <c r="B1050" s="209" t="s">
        <v>1522</v>
      </c>
      <c r="C1050" s="344" t="s">
        <v>1221</v>
      </c>
      <c r="D1050" s="344"/>
      <c r="E1050" s="344"/>
      <c r="F1050" s="510">
        <v>45917.0</v>
      </c>
      <c r="G1050" s="430" t="s">
        <v>86</v>
      </c>
      <c r="H1050" s="471" t="s">
        <v>66</v>
      </c>
      <c r="I1050" s="471" t="s">
        <v>66</v>
      </c>
      <c r="J1050" s="471"/>
      <c r="K1050" s="471" t="s">
        <v>66</v>
      </c>
      <c r="L1050" s="517" t="s">
        <v>66</v>
      </c>
      <c r="M1050" s="315">
        <v>0.0</v>
      </c>
      <c r="N1050" s="353"/>
      <c r="O1050" s="353"/>
      <c r="P1050" s="353"/>
      <c r="Q1050" s="353"/>
      <c r="R1050" s="353"/>
      <c r="S1050" s="471" t="s">
        <v>57</v>
      </c>
      <c r="T1050" s="430" t="s">
        <v>57</v>
      </c>
      <c r="U1050" s="496" t="s">
        <v>2769</v>
      </c>
      <c r="V1050" s="315">
        <v>2.0</v>
      </c>
      <c r="W1050" s="430" t="s">
        <v>183</v>
      </c>
      <c r="X1050" s="315">
        <v>1.0</v>
      </c>
      <c r="Y1050" s="6" t="s">
        <v>54</v>
      </c>
      <c r="Z1050" s="432" t="s">
        <v>2130</v>
      </c>
      <c r="AA1050" s="228"/>
      <c r="AB1050" s="228"/>
      <c r="AC1050" s="229"/>
      <c r="AD1050" s="6"/>
      <c r="AE1050" s="6"/>
      <c r="AF1050" s="6"/>
      <c r="AG1050" s="331"/>
      <c r="AH1050" s="433"/>
      <c r="AI1050" s="320"/>
    </row>
    <row r="1051" ht="15.75" customHeight="1">
      <c r="A1051" s="311">
        <v>1327.0</v>
      </c>
      <c r="B1051" s="209" t="s">
        <v>1680</v>
      </c>
      <c r="C1051" s="556" t="s">
        <v>2129</v>
      </c>
      <c r="D1051" s="556"/>
      <c r="E1051" s="556"/>
      <c r="F1051" s="510">
        <v>45923.0</v>
      </c>
      <c r="G1051" s="430" t="s">
        <v>57</v>
      </c>
      <c r="H1051" s="471" t="s">
        <v>57</v>
      </c>
      <c r="I1051" s="471" t="s">
        <v>57</v>
      </c>
      <c r="J1051" s="471"/>
      <c r="K1051" s="445" t="s">
        <v>58</v>
      </c>
      <c r="L1051" s="462" t="s">
        <v>3032</v>
      </c>
      <c r="M1051" s="315">
        <v>1.0</v>
      </c>
      <c r="N1051" s="353"/>
      <c r="O1051" s="353"/>
      <c r="P1051" s="353"/>
      <c r="Q1051" s="353"/>
      <c r="R1051" s="353"/>
      <c r="S1051" s="471" t="s">
        <v>86</v>
      </c>
      <c r="T1051" s="430" t="s">
        <v>86</v>
      </c>
      <c r="U1051" s="496">
        <v>0.0</v>
      </c>
      <c r="V1051" s="315">
        <v>0.0</v>
      </c>
      <c r="W1051" s="430" t="s">
        <v>86</v>
      </c>
      <c r="X1051" s="315">
        <v>0.0</v>
      </c>
      <c r="Y1051" s="6" t="s">
        <v>54</v>
      </c>
      <c r="Z1051" s="432"/>
      <c r="AA1051" s="228"/>
      <c r="AB1051" s="228"/>
      <c r="AC1051" s="229"/>
      <c r="AD1051" s="6"/>
      <c r="AE1051" s="6"/>
      <c r="AF1051" s="6"/>
      <c r="AG1051" s="331"/>
      <c r="AH1051" s="433"/>
      <c r="AI1051" s="320"/>
    </row>
    <row r="1052" ht="15.75" customHeight="1">
      <c r="A1052" s="311">
        <v>1328.0</v>
      </c>
      <c r="B1052" s="209" t="s">
        <v>1681</v>
      </c>
      <c r="C1052" s="554" t="s">
        <v>1221</v>
      </c>
      <c r="D1052" s="554"/>
      <c r="E1052" s="554"/>
      <c r="F1052" s="510">
        <v>45958.0</v>
      </c>
      <c r="G1052" s="430" t="s">
        <v>57</v>
      </c>
      <c r="H1052" s="471" t="s">
        <v>57</v>
      </c>
      <c r="I1052" s="471" t="s">
        <v>57</v>
      </c>
      <c r="J1052" s="471"/>
      <c r="K1052" s="471" t="s">
        <v>58</v>
      </c>
      <c r="L1052" s="446" t="s">
        <v>58</v>
      </c>
      <c r="M1052" s="315">
        <v>4.0</v>
      </c>
      <c r="N1052" s="353"/>
      <c r="O1052" s="353"/>
      <c r="P1052" s="353"/>
      <c r="Q1052" s="353"/>
      <c r="R1052" s="353"/>
      <c r="S1052" s="471" t="s">
        <v>57</v>
      </c>
      <c r="T1052" s="430" t="s">
        <v>57</v>
      </c>
      <c r="U1052" s="496" t="s">
        <v>2777</v>
      </c>
      <c r="V1052" s="315">
        <v>7.0</v>
      </c>
      <c r="W1052" s="430" t="s">
        <v>57</v>
      </c>
      <c r="X1052" s="315">
        <v>6.0</v>
      </c>
      <c r="Y1052" s="6" t="s">
        <v>54</v>
      </c>
      <c r="Z1052" s="540" t="s">
        <v>2232</v>
      </c>
      <c r="AA1052" s="228"/>
      <c r="AB1052" s="228"/>
      <c r="AC1052" s="229"/>
      <c r="AD1052" s="6"/>
      <c r="AE1052" s="6"/>
      <c r="AF1052" s="6"/>
      <c r="AG1052" s="331"/>
      <c r="AH1052" s="433"/>
      <c r="AI1052" s="320"/>
    </row>
    <row r="1053" ht="15.75" customHeight="1">
      <c r="A1053" s="311">
        <v>1329.0</v>
      </c>
      <c r="B1053" s="209" t="s">
        <v>1682</v>
      </c>
      <c r="C1053" s="344" t="s">
        <v>1221</v>
      </c>
      <c r="D1053" s="344"/>
      <c r="E1053" s="344"/>
      <c r="F1053" s="510">
        <v>45953.0</v>
      </c>
      <c r="G1053" s="430" t="s">
        <v>57</v>
      </c>
      <c r="H1053" s="471" t="s">
        <v>57</v>
      </c>
      <c r="I1053" s="471" t="s">
        <v>57</v>
      </c>
      <c r="J1053" s="471"/>
      <c r="K1053" s="471" t="s">
        <v>58</v>
      </c>
      <c r="L1053" s="446" t="s">
        <v>58</v>
      </c>
      <c r="M1053" s="315">
        <v>19.0</v>
      </c>
      <c r="N1053" s="353"/>
      <c r="O1053" s="353"/>
      <c r="P1053" s="353"/>
      <c r="Q1053" s="353"/>
      <c r="R1053" s="353"/>
      <c r="S1053" s="471" t="s">
        <v>57</v>
      </c>
      <c r="T1053" s="430" t="s">
        <v>57</v>
      </c>
      <c r="U1053" s="496" t="s">
        <v>2767</v>
      </c>
      <c r="V1053" s="315">
        <v>22.0</v>
      </c>
      <c r="W1053" s="430" t="s">
        <v>183</v>
      </c>
      <c r="X1053" s="315">
        <v>3.0</v>
      </c>
      <c r="Y1053" s="6" t="s">
        <v>54</v>
      </c>
      <c r="Z1053" s="432" t="s">
        <v>2233</v>
      </c>
      <c r="AA1053" s="228"/>
      <c r="AB1053" s="228"/>
      <c r="AC1053" s="229"/>
      <c r="AD1053" s="6"/>
      <c r="AE1053" s="6"/>
      <c r="AF1053" s="6"/>
      <c r="AG1053" s="331"/>
      <c r="AH1053" s="433"/>
      <c r="AI1053" s="320"/>
    </row>
    <row r="1054" ht="15.75" customHeight="1">
      <c r="A1054" s="311">
        <v>1330.0</v>
      </c>
      <c r="B1054" s="209" t="s">
        <v>1684</v>
      </c>
      <c r="C1054" s="554" t="s">
        <v>1221</v>
      </c>
      <c r="D1054" s="554"/>
      <c r="E1054" s="554"/>
      <c r="F1054" s="510">
        <v>45932.0</v>
      </c>
      <c r="G1054" s="430" t="s">
        <v>57</v>
      </c>
      <c r="H1054" s="471" t="s">
        <v>57</v>
      </c>
      <c r="I1054" s="471" t="s">
        <v>57</v>
      </c>
      <c r="J1054" s="471"/>
      <c r="K1054" s="445" t="s">
        <v>58</v>
      </c>
      <c r="L1054" s="482" t="s">
        <v>58</v>
      </c>
      <c r="M1054" s="315">
        <v>2.0</v>
      </c>
      <c r="N1054" s="353"/>
      <c r="O1054" s="353"/>
      <c r="P1054" s="353"/>
      <c r="Q1054" s="353"/>
      <c r="R1054" s="353"/>
      <c r="S1054" s="471" t="s">
        <v>57</v>
      </c>
      <c r="T1054" s="430" t="s">
        <v>57</v>
      </c>
      <c r="U1054" s="496" t="s">
        <v>2767</v>
      </c>
      <c r="V1054" s="315">
        <v>2.0</v>
      </c>
      <c r="W1054" s="430" t="s">
        <v>86</v>
      </c>
      <c r="X1054" s="315">
        <v>0.0</v>
      </c>
      <c r="Y1054" s="6" t="s">
        <v>54</v>
      </c>
      <c r="Z1054" s="540" t="s">
        <v>2234</v>
      </c>
      <c r="AA1054" s="228"/>
      <c r="AB1054" s="228"/>
      <c r="AC1054" s="229"/>
      <c r="AD1054" s="6"/>
      <c r="AE1054" s="6"/>
      <c r="AF1054" s="6"/>
      <c r="AG1054" s="331"/>
      <c r="AH1054" s="433"/>
      <c r="AI1054" s="320"/>
    </row>
    <row r="1055" ht="15.75" customHeight="1">
      <c r="A1055" s="311">
        <v>1331.0</v>
      </c>
      <c r="B1055" s="209" t="s">
        <v>1685</v>
      </c>
      <c r="C1055" s="344" t="s">
        <v>1321</v>
      </c>
      <c r="D1055" s="344"/>
      <c r="E1055" s="344"/>
      <c r="F1055" s="510">
        <v>45944.0</v>
      </c>
      <c r="G1055" s="430" t="s">
        <v>57</v>
      </c>
      <c r="H1055" s="471" t="s">
        <v>57</v>
      </c>
      <c r="I1055" s="471" t="s">
        <v>57</v>
      </c>
      <c r="J1055" s="471"/>
      <c r="K1055" s="445" t="s">
        <v>58</v>
      </c>
      <c r="L1055" s="508" t="s">
        <v>1180</v>
      </c>
      <c r="M1055" s="315">
        <v>14.0</v>
      </c>
      <c r="N1055" s="353"/>
      <c r="O1055" s="353"/>
      <c r="P1055" s="353"/>
      <c r="Q1055" s="353"/>
      <c r="R1055" s="353"/>
      <c r="S1055" s="471" t="s">
        <v>86</v>
      </c>
      <c r="T1055" s="430" t="s">
        <v>86</v>
      </c>
      <c r="U1055" s="496">
        <v>0.0</v>
      </c>
      <c r="V1055" s="315">
        <v>0.0</v>
      </c>
      <c r="W1055" s="430" t="s">
        <v>86</v>
      </c>
      <c r="X1055" s="315">
        <v>0.0</v>
      </c>
      <c r="Y1055" s="6" t="s">
        <v>54</v>
      </c>
      <c r="Z1055" s="432" t="s">
        <v>2236</v>
      </c>
      <c r="AA1055" s="228"/>
      <c r="AB1055" s="228"/>
      <c r="AC1055" s="229"/>
      <c r="AD1055" s="6"/>
      <c r="AE1055" s="6"/>
      <c r="AF1055" s="6"/>
      <c r="AG1055" s="331"/>
      <c r="AH1055" s="433"/>
      <c r="AI1055" s="320"/>
    </row>
    <row r="1056" ht="15.75" customHeight="1">
      <c r="A1056" s="311">
        <v>1332.0</v>
      </c>
      <c r="B1056" s="209" t="s">
        <v>1686</v>
      </c>
      <c r="C1056" s="344" t="s">
        <v>1321</v>
      </c>
      <c r="D1056" s="344"/>
      <c r="E1056" s="344"/>
      <c r="F1056" s="510">
        <v>45946.0</v>
      </c>
      <c r="G1056" s="430" t="s">
        <v>57</v>
      </c>
      <c r="H1056" s="471" t="s">
        <v>57</v>
      </c>
      <c r="I1056" s="471" t="s">
        <v>57</v>
      </c>
      <c r="J1056" s="471"/>
      <c r="K1056" s="445" t="s">
        <v>58</v>
      </c>
      <c r="L1056" s="508" t="s">
        <v>1180</v>
      </c>
      <c r="M1056" s="315">
        <v>3.0</v>
      </c>
      <c r="N1056" s="353"/>
      <c r="O1056" s="353"/>
      <c r="P1056" s="353"/>
      <c r="Q1056" s="353"/>
      <c r="R1056" s="353"/>
      <c r="S1056" s="471" t="s">
        <v>86</v>
      </c>
      <c r="T1056" s="430" t="s">
        <v>86</v>
      </c>
      <c r="U1056" s="496">
        <v>0.0</v>
      </c>
      <c r="V1056" s="315">
        <v>0.0</v>
      </c>
      <c r="W1056" s="430" t="s">
        <v>183</v>
      </c>
      <c r="X1056" s="315">
        <v>2.0</v>
      </c>
      <c r="Y1056" s="6" t="s">
        <v>54</v>
      </c>
      <c r="Z1056" s="432" t="s">
        <v>2237</v>
      </c>
      <c r="AA1056" s="228"/>
      <c r="AB1056" s="228"/>
      <c r="AC1056" s="229"/>
      <c r="AD1056" s="6"/>
      <c r="AE1056" s="6"/>
      <c r="AF1056" s="6"/>
      <c r="AG1056" s="331"/>
      <c r="AH1056" s="433"/>
      <c r="AI1056" s="320"/>
    </row>
    <row r="1057" ht="15.75" customHeight="1">
      <c r="A1057" s="311">
        <v>1333.0</v>
      </c>
      <c r="B1057" s="209" t="s">
        <v>1688</v>
      </c>
      <c r="C1057" s="344" t="s">
        <v>2170</v>
      </c>
      <c r="D1057" s="344"/>
      <c r="E1057" s="344"/>
      <c r="F1057" s="510">
        <v>45917.0</v>
      </c>
      <c r="G1057" s="430" t="s">
        <v>57</v>
      </c>
      <c r="H1057" s="471" t="s">
        <v>57</v>
      </c>
      <c r="I1057" s="471" t="s">
        <v>57</v>
      </c>
      <c r="J1057" s="471"/>
      <c r="K1057" s="555" t="s">
        <v>101</v>
      </c>
      <c r="L1057" s="446" t="s">
        <v>58</v>
      </c>
      <c r="M1057" s="315">
        <v>1.0</v>
      </c>
      <c r="N1057" s="353"/>
      <c r="O1057" s="353"/>
      <c r="P1057" s="353"/>
      <c r="Q1057" s="353"/>
      <c r="R1057" s="353"/>
      <c r="S1057" s="471" t="s">
        <v>57</v>
      </c>
      <c r="T1057" s="430" t="s">
        <v>57</v>
      </c>
      <c r="U1057" s="496" t="s">
        <v>2778</v>
      </c>
      <c r="V1057" s="315">
        <v>1.0</v>
      </c>
      <c r="W1057" s="430" t="s">
        <v>86</v>
      </c>
      <c r="X1057" s="315">
        <v>0.0</v>
      </c>
      <c r="Y1057" s="6" t="s">
        <v>54</v>
      </c>
      <c r="Z1057" s="432" t="s">
        <v>2238</v>
      </c>
      <c r="AA1057" s="228"/>
      <c r="AB1057" s="228"/>
      <c r="AC1057" s="229"/>
      <c r="AD1057" s="6"/>
      <c r="AE1057" s="6"/>
      <c r="AF1057" s="6"/>
      <c r="AG1057" s="331"/>
      <c r="AH1057" s="433"/>
      <c r="AI1057" s="320"/>
    </row>
    <row r="1058" ht="15.75" customHeight="1">
      <c r="A1058" s="311">
        <v>1334.0</v>
      </c>
      <c r="B1058" s="209" t="s">
        <v>1689</v>
      </c>
      <c r="C1058" s="554" t="s">
        <v>1221</v>
      </c>
      <c r="D1058" s="554"/>
      <c r="E1058" s="554"/>
      <c r="F1058" s="510">
        <v>45932.0</v>
      </c>
      <c r="G1058" s="430" t="s">
        <v>86</v>
      </c>
      <c r="H1058" s="471" t="s">
        <v>66</v>
      </c>
      <c r="I1058" s="471" t="s">
        <v>66</v>
      </c>
      <c r="J1058" s="471"/>
      <c r="K1058" s="471" t="s">
        <v>66</v>
      </c>
      <c r="L1058" s="517" t="s">
        <v>66</v>
      </c>
      <c r="M1058" s="315">
        <v>0.0</v>
      </c>
      <c r="N1058" s="353"/>
      <c r="O1058" s="353"/>
      <c r="P1058" s="353"/>
      <c r="Q1058" s="353"/>
      <c r="R1058" s="353"/>
      <c r="S1058" s="471" t="s">
        <v>57</v>
      </c>
      <c r="T1058" s="430" t="s">
        <v>57</v>
      </c>
      <c r="U1058" s="496" t="s">
        <v>2767</v>
      </c>
      <c r="V1058" s="315">
        <v>1.0</v>
      </c>
      <c r="W1058" s="430" t="s">
        <v>57</v>
      </c>
      <c r="X1058" s="315">
        <v>1.0</v>
      </c>
      <c r="Y1058" s="6" t="s">
        <v>54</v>
      </c>
      <c r="Z1058" s="540" t="s">
        <v>2239</v>
      </c>
      <c r="AA1058" s="228"/>
      <c r="AB1058" s="228"/>
      <c r="AC1058" s="229"/>
      <c r="AD1058" s="6"/>
      <c r="AE1058" s="6"/>
      <c r="AF1058" s="6"/>
      <c r="AG1058" s="331"/>
      <c r="AH1058" s="433"/>
      <c r="AI1058" s="320"/>
    </row>
    <row r="1059" ht="15.75" customHeight="1">
      <c r="A1059" s="311">
        <v>1335.0</v>
      </c>
      <c r="B1059" s="209" t="s">
        <v>1690</v>
      </c>
      <c r="C1059" s="344" t="s">
        <v>1321</v>
      </c>
      <c r="D1059" s="344"/>
      <c r="E1059" s="344"/>
      <c r="F1059" s="510">
        <v>45939.0</v>
      </c>
      <c r="G1059" s="430" t="s">
        <v>57</v>
      </c>
      <c r="H1059" s="471" t="s">
        <v>57</v>
      </c>
      <c r="I1059" s="471" t="s">
        <v>57</v>
      </c>
      <c r="J1059" s="471"/>
      <c r="K1059" s="445" t="s">
        <v>58</v>
      </c>
      <c r="L1059" s="508" t="s">
        <v>1180</v>
      </c>
      <c r="M1059" s="315">
        <v>17.0</v>
      </c>
      <c r="N1059" s="353"/>
      <c r="O1059" s="353"/>
      <c r="P1059" s="353"/>
      <c r="Q1059" s="353"/>
      <c r="R1059" s="353"/>
      <c r="S1059" s="471" t="s">
        <v>86</v>
      </c>
      <c r="T1059" s="430" t="s">
        <v>86</v>
      </c>
      <c r="U1059" s="496">
        <v>0.0</v>
      </c>
      <c r="V1059" s="315">
        <v>0.0</v>
      </c>
      <c r="W1059" s="430" t="s">
        <v>86</v>
      </c>
      <c r="X1059" s="315">
        <v>0.0</v>
      </c>
      <c r="Y1059" s="6" t="s">
        <v>54</v>
      </c>
      <c r="Z1059" s="432" t="s">
        <v>2240</v>
      </c>
      <c r="AA1059" s="228"/>
      <c r="AB1059" s="228"/>
      <c r="AC1059" s="229"/>
      <c r="AD1059" s="6"/>
      <c r="AE1059" s="6"/>
      <c r="AF1059" s="6"/>
      <c r="AG1059" s="331"/>
      <c r="AH1059" s="433"/>
      <c r="AI1059" s="320"/>
    </row>
    <row r="1060" ht="15.75" customHeight="1">
      <c r="A1060" s="311">
        <v>1336.0</v>
      </c>
      <c r="B1060" s="209" t="s">
        <v>1691</v>
      </c>
      <c r="C1060" s="344" t="s">
        <v>1321</v>
      </c>
      <c r="D1060" s="344"/>
      <c r="E1060" s="344"/>
      <c r="F1060" s="559">
        <v>45924.0</v>
      </c>
      <c r="G1060" s="430" t="s">
        <v>86</v>
      </c>
      <c r="H1060" s="471" t="s">
        <v>66</v>
      </c>
      <c r="I1060" s="471" t="s">
        <v>66</v>
      </c>
      <c r="J1060" s="471"/>
      <c r="K1060" s="471" t="s">
        <v>66</v>
      </c>
      <c r="L1060" s="517" t="s">
        <v>66</v>
      </c>
      <c r="M1060" s="315">
        <v>0.0</v>
      </c>
      <c r="N1060" s="558"/>
      <c r="O1060" s="558"/>
      <c r="P1060" s="558"/>
      <c r="Q1060" s="558"/>
      <c r="R1060" s="558"/>
      <c r="S1060" s="471" t="s">
        <v>57</v>
      </c>
      <c r="T1060" s="430" t="s">
        <v>57</v>
      </c>
      <c r="U1060" s="496" t="s">
        <v>2777</v>
      </c>
      <c r="V1060" s="550">
        <v>8.0</v>
      </c>
      <c r="W1060" s="430" t="s">
        <v>86</v>
      </c>
      <c r="X1060" s="315">
        <v>0.0</v>
      </c>
      <c r="Y1060" s="6" t="s">
        <v>54</v>
      </c>
      <c r="Z1060" s="540" t="s">
        <v>2241</v>
      </c>
      <c r="AA1060" s="228"/>
      <c r="AB1060" s="228"/>
      <c r="AC1060" s="229"/>
      <c r="AD1060" s="6"/>
      <c r="AE1060" s="6"/>
      <c r="AF1060" s="6"/>
      <c r="AG1060" s="331"/>
      <c r="AH1060" s="433"/>
      <c r="AI1060" s="320"/>
    </row>
    <row r="1061" ht="15.75" customHeight="1">
      <c r="A1061" s="311">
        <v>1337.0</v>
      </c>
      <c r="B1061" s="317" t="s">
        <v>1376</v>
      </c>
      <c r="C1061" s="344" t="s">
        <v>1321</v>
      </c>
      <c r="D1061" s="344"/>
      <c r="E1061" s="344"/>
      <c r="F1061" s="443">
        <v>45923.0</v>
      </c>
      <c r="G1061" s="430" t="s">
        <v>57</v>
      </c>
      <c r="H1061" s="471" t="s">
        <v>57</v>
      </c>
      <c r="I1061" s="471" t="s">
        <v>57</v>
      </c>
      <c r="J1061" s="471"/>
      <c r="K1061" s="555" t="s">
        <v>101</v>
      </c>
      <c r="L1061" s="462" t="s">
        <v>1693</v>
      </c>
      <c r="M1061" s="315">
        <v>2.0</v>
      </c>
      <c r="N1061" s="353"/>
      <c r="O1061" s="353"/>
      <c r="P1061" s="353"/>
      <c r="Q1061" s="353"/>
      <c r="R1061" s="353"/>
      <c r="S1061" s="471" t="s">
        <v>86</v>
      </c>
      <c r="T1061" s="430" t="s">
        <v>86</v>
      </c>
      <c r="U1061" s="496">
        <v>0.0</v>
      </c>
      <c r="V1061" s="315">
        <v>0.0</v>
      </c>
      <c r="W1061" s="430" t="s">
        <v>86</v>
      </c>
      <c r="X1061" s="315">
        <v>0.0</v>
      </c>
      <c r="Y1061" s="6" t="s">
        <v>54</v>
      </c>
      <c r="Z1061" s="540"/>
      <c r="AA1061" s="228"/>
      <c r="AB1061" s="228"/>
      <c r="AC1061" s="229"/>
      <c r="AD1061" s="6"/>
      <c r="AE1061" s="6"/>
      <c r="AF1061" s="6"/>
      <c r="AG1061" s="331"/>
      <c r="AH1061" s="433"/>
      <c r="AI1061" s="320"/>
    </row>
    <row r="1062" ht="15.75" customHeight="1">
      <c r="A1062" s="311">
        <v>1338.0</v>
      </c>
      <c r="B1062" s="209" t="s">
        <v>1694</v>
      </c>
      <c r="C1062" s="344" t="s">
        <v>1321</v>
      </c>
      <c r="D1062" s="344"/>
      <c r="E1062" s="344"/>
      <c r="F1062" s="353"/>
      <c r="G1062" s="430" t="s">
        <v>86</v>
      </c>
      <c r="H1062" s="471" t="s">
        <v>66</v>
      </c>
      <c r="I1062" s="471" t="s">
        <v>66</v>
      </c>
      <c r="J1062" s="471"/>
      <c r="K1062" s="471" t="s">
        <v>66</v>
      </c>
      <c r="L1062" s="517" t="s">
        <v>66</v>
      </c>
      <c r="M1062" s="315">
        <v>0.0</v>
      </c>
      <c r="N1062" s="353"/>
      <c r="O1062" s="353"/>
      <c r="P1062" s="353"/>
      <c r="Q1062" s="353"/>
      <c r="R1062" s="353"/>
      <c r="S1062" s="471" t="s">
        <v>30</v>
      </c>
      <c r="T1062" s="430" t="s">
        <v>30</v>
      </c>
      <c r="U1062" s="496" t="s">
        <v>2929</v>
      </c>
      <c r="V1062" s="315">
        <v>2.0</v>
      </c>
      <c r="W1062" s="430" t="s">
        <v>28</v>
      </c>
      <c r="X1062" s="315">
        <v>2.0</v>
      </c>
      <c r="Y1062" s="6" t="s">
        <v>54</v>
      </c>
      <c r="Z1062" s="432"/>
      <c r="AA1062" s="228"/>
      <c r="AB1062" s="228"/>
      <c r="AC1062" s="229"/>
      <c r="AD1062" s="6"/>
      <c r="AE1062" s="6"/>
      <c r="AF1062" s="6"/>
      <c r="AG1062" s="331"/>
      <c r="AH1062" s="433"/>
      <c r="AI1062" s="320"/>
    </row>
    <row r="1063" ht="15.75" customHeight="1">
      <c r="A1063" s="311">
        <v>1339.0</v>
      </c>
      <c r="B1063" s="209" t="s">
        <v>1695</v>
      </c>
      <c r="C1063" s="344" t="s">
        <v>1221</v>
      </c>
      <c r="D1063" s="344"/>
      <c r="E1063" s="344"/>
      <c r="F1063" s="510">
        <v>46057.0</v>
      </c>
      <c r="G1063" s="517" t="s">
        <v>57</v>
      </c>
      <c r="H1063" s="513" t="s">
        <v>57</v>
      </c>
      <c r="I1063" s="513" t="s">
        <v>57</v>
      </c>
      <c r="J1063" s="513" t="s">
        <v>57</v>
      </c>
      <c r="K1063" s="513" t="s">
        <v>58</v>
      </c>
      <c r="L1063" s="446" t="s">
        <v>58</v>
      </c>
      <c r="M1063" s="315">
        <v>20.0</v>
      </c>
      <c r="N1063" s="353"/>
      <c r="O1063" s="353"/>
      <c r="P1063" s="353"/>
      <c r="Q1063" s="353"/>
      <c r="R1063" s="353"/>
      <c r="S1063" s="471" t="s">
        <v>30</v>
      </c>
      <c r="T1063" s="430" t="s">
        <v>30</v>
      </c>
      <c r="U1063" s="496" t="s">
        <v>2769</v>
      </c>
      <c r="V1063" s="315">
        <v>23.0</v>
      </c>
      <c r="W1063" s="517" t="s">
        <v>28</v>
      </c>
      <c r="X1063" s="315">
        <v>7.0</v>
      </c>
      <c r="Y1063" s="6" t="s">
        <v>54</v>
      </c>
      <c r="Z1063" s="432" t="s">
        <v>2243</v>
      </c>
      <c r="AA1063" s="6"/>
      <c r="AB1063" s="6"/>
      <c r="AC1063" s="6"/>
      <c r="AD1063" s="6"/>
      <c r="AE1063" s="6"/>
      <c r="AF1063" s="6"/>
      <c r="AG1063" s="331"/>
      <c r="AH1063" s="6"/>
      <c r="AI1063" s="320"/>
    </row>
    <row r="1064" ht="15.75" customHeight="1">
      <c r="A1064" s="311">
        <v>1340.0</v>
      </c>
      <c r="B1064" s="209" t="s">
        <v>1697</v>
      </c>
      <c r="C1064" s="344" t="s">
        <v>2170</v>
      </c>
      <c r="D1064" s="344"/>
      <c r="E1064" s="344"/>
      <c r="F1064" s="353">
        <v>45952.0</v>
      </c>
      <c r="G1064" s="430" t="s">
        <v>57</v>
      </c>
      <c r="H1064" s="471" t="s">
        <v>57</v>
      </c>
      <c r="I1064" s="471" t="s">
        <v>57</v>
      </c>
      <c r="J1064" s="471"/>
      <c r="K1064" s="471" t="s">
        <v>58</v>
      </c>
      <c r="L1064" s="482" t="s">
        <v>58</v>
      </c>
      <c r="M1064" s="315">
        <v>1.0</v>
      </c>
      <c r="N1064" s="353"/>
      <c r="O1064" s="353"/>
      <c r="P1064" s="353"/>
      <c r="Q1064" s="353"/>
      <c r="R1064" s="353"/>
      <c r="S1064" s="471" t="s">
        <v>57</v>
      </c>
      <c r="T1064" s="430" t="s">
        <v>57</v>
      </c>
      <c r="U1064" s="496" t="s">
        <v>3033</v>
      </c>
      <c r="V1064" s="315">
        <v>2.0</v>
      </c>
      <c r="W1064" s="430" t="s">
        <v>57</v>
      </c>
      <c r="X1064" s="315">
        <v>2.0</v>
      </c>
      <c r="Y1064" s="6" t="s">
        <v>54</v>
      </c>
      <c r="Z1064" s="432" t="s">
        <v>620</v>
      </c>
      <c r="AA1064" s="228"/>
      <c r="AB1064" s="228"/>
      <c r="AC1064" s="229"/>
      <c r="AD1064" s="6"/>
      <c r="AE1064" s="6"/>
      <c r="AF1064" s="6"/>
      <c r="AG1064" s="331"/>
      <c r="AH1064" s="433"/>
    </row>
    <row r="1065" ht="15.75" customHeight="1">
      <c r="A1065" s="311">
        <v>1341.0</v>
      </c>
      <c r="B1065" s="209" t="s">
        <v>1698</v>
      </c>
      <c r="C1065" s="556" t="s">
        <v>2129</v>
      </c>
      <c r="D1065" s="556"/>
      <c r="E1065" s="556"/>
      <c r="F1065" s="353">
        <v>45937.0</v>
      </c>
      <c r="G1065" s="430" t="s">
        <v>86</v>
      </c>
      <c r="H1065" s="471" t="s">
        <v>66</v>
      </c>
      <c r="I1065" s="471" t="s">
        <v>66</v>
      </c>
      <c r="J1065" s="471"/>
      <c r="K1065" s="471" t="s">
        <v>66</v>
      </c>
      <c r="L1065" s="517" t="s">
        <v>66</v>
      </c>
      <c r="M1065" s="315">
        <v>0.0</v>
      </c>
      <c r="N1065" s="353"/>
      <c r="O1065" s="353"/>
      <c r="P1065" s="353"/>
      <c r="Q1065" s="353"/>
      <c r="R1065" s="353"/>
      <c r="S1065" s="471" t="s">
        <v>86</v>
      </c>
      <c r="T1065" s="430" t="s">
        <v>86</v>
      </c>
      <c r="U1065" s="496">
        <v>0.0</v>
      </c>
      <c r="V1065" s="315">
        <v>0.0</v>
      </c>
      <c r="W1065" s="430" t="s">
        <v>86</v>
      </c>
      <c r="X1065" s="315">
        <v>0.0</v>
      </c>
      <c r="Y1065" s="6" t="s">
        <v>54</v>
      </c>
      <c r="Z1065" s="432" t="s">
        <v>2244</v>
      </c>
      <c r="AA1065" s="228"/>
      <c r="AB1065" s="228"/>
      <c r="AC1065" s="229"/>
      <c r="AD1065" s="6"/>
      <c r="AE1065" s="6"/>
      <c r="AF1065" s="6"/>
      <c r="AG1065" s="331"/>
      <c r="AH1065" s="433"/>
    </row>
    <row r="1066" ht="15.75" customHeight="1">
      <c r="A1066" s="311">
        <v>1342.0</v>
      </c>
      <c r="B1066" s="209" t="s">
        <v>1700</v>
      </c>
      <c r="C1066" s="344" t="s">
        <v>1221</v>
      </c>
      <c r="D1066" s="344"/>
      <c r="E1066" s="344"/>
      <c r="F1066" s="510">
        <v>45973.0</v>
      </c>
      <c r="G1066" s="430" t="s">
        <v>57</v>
      </c>
      <c r="H1066" s="471" t="s">
        <v>57</v>
      </c>
      <c r="I1066" s="471" t="s">
        <v>57</v>
      </c>
      <c r="J1066" s="471"/>
      <c r="K1066" s="471" t="s">
        <v>58</v>
      </c>
      <c r="L1066" s="446" t="s">
        <v>58</v>
      </c>
      <c r="M1066" s="315">
        <v>24.0</v>
      </c>
      <c r="N1066" s="353"/>
      <c r="O1066" s="353"/>
      <c r="P1066" s="353"/>
      <c r="Q1066" s="353"/>
      <c r="R1066" s="353"/>
      <c r="S1066" s="471" t="s">
        <v>57</v>
      </c>
      <c r="T1066" s="430" t="s">
        <v>57</v>
      </c>
      <c r="U1066" s="496" t="s">
        <v>3034</v>
      </c>
      <c r="V1066" s="315">
        <v>28.0</v>
      </c>
      <c r="W1066" s="430" t="s">
        <v>57</v>
      </c>
      <c r="X1066" s="315">
        <v>6.0</v>
      </c>
      <c r="Y1066" s="6" t="s">
        <v>54</v>
      </c>
      <c r="Z1066" s="432" t="s">
        <v>2245</v>
      </c>
      <c r="AA1066" s="228"/>
      <c r="AB1066" s="228"/>
      <c r="AC1066" s="229"/>
      <c r="AD1066" s="6"/>
      <c r="AE1066" s="6"/>
      <c r="AF1066" s="6"/>
      <c r="AG1066" s="331"/>
      <c r="AH1066" s="433"/>
      <c r="AI1066" s="320"/>
    </row>
    <row r="1067" ht="15.75" customHeight="1">
      <c r="A1067" s="311">
        <v>1343.0</v>
      </c>
      <c r="B1067" s="209" t="s">
        <v>1701</v>
      </c>
      <c r="C1067" s="560" t="s">
        <v>1221</v>
      </c>
      <c r="D1067" s="560"/>
      <c r="E1067" s="560"/>
      <c r="F1067" s="510">
        <v>45959.0</v>
      </c>
      <c r="G1067" s="430" t="s">
        <v>57</v>
      </c>
      <c r="H1067" s="471" t="s">
        <v>57</v>
      </c>
      <c r="I1067" s="471" t="s">
        <v>57</v>
      </c>
      <c r="J1067" s="471"/>
      <c r="K1067" s="445" t="s">
        <v>58</v>
      </c>
      <c r="L1067" s="446" t="s">
        <v>58</v>
      </c>
      <c r="M1067" s="315">
        <v>1.0</v>
      </c>
      <c r="N1067" s="353"/>
      <c r="O1067" s="353"/>
      <c r="P1067" s="353"/>
      <c r="Q1067" s="353"/>
      <c r="R1067" s="353"/>
      <c r="S1067" s="471" t="s">
        <v>57</v>
      </c>
      <c r="T1067" s="430" t="s">
        <v>57</v>
      </c>
      <c r="U1067" s="496" t="s">
        <v>2767</v>
      </c>
      <c r="V1067" s="315">
        <v>1.0</v>
      </c>
      <c r="W1067" s="430" t="s">
        <v>86</v>
      </c>
      <c r="X1067" s="315">
        <v>0.0</v>
      </c>
      <c r="Y1067" s="6" t="s">
        <v>54</v>
      </c>
      <c r="Z1067" s="540" t="s">
        <v>2246</v>
      </c>
      <c r="AA1067" s="228"/>
      <c r="AB1067" s="228"/>
      <c r="AC1067" s="229"/>
      <c r="AD1067" s="6"/>
      <c r="AE1067" s="6"/>
      <c r="AF1067" s="6"/>
      <c r="AG1067" s="331"/>
      <c r="AH1067" s="433"/>
      <c r="AI1067" s="320"/>
    </row>
    <row r="1068" ht="15.75" customHeight="1">
      <c r="A1068" s="311">
        <v>1344.0</v>
      </c>
      <c r="B1068" s="209" t="s">
        <v>1703</v>
      </c>
      <c r="C1068" s="344" t="s">
        <v>1221</v>
      </c>
      <c r="D1068" s="344"/>
      <c r="E1068" s="344"/>
      <c r="F1068" s="510">
        <v>45937.0</v>
      </c>
      <c r="G1068" s="430" t="s">
        <v>57</v>
      </c>
      <c r="H1068" s="471" t="s">
        <v>57</v>
      </c>
      <c r="I1068" s="471" t="s">
        <v>57</v>
      </c>
      <c r="J1068" s="471"/>
      <c r="K1068" s="555" t="s">
        <v>101</v>
      </c>
      <c r="L1068" s="446" t="s">
        <v>58</v>
      </c>
      <c r="M1068" s="315">
        <v>3.0</v>
      </c>
      <c r="N1068" s="353"/>
      <c r="O1068" s="353"/>
      <c r="P1068" s="353"/>
      <c r="Q1068" s="353"/>
      <c r="R1068" s="353"/>
      <c r="S1068" s="471" t="s">
        <v>57</v>
      </c>
      <c r="T1068" s="430" t="s">
        <v>57</v>
      </c>
      <c r="U1068" s="496" t="s">
        <v>2767</v>
      </c>
      <c r="V1068" s="315">
        <v>3.0</v>
      </c>
      <c r="W1068" s="430" t="s">
        <v>86</v>
      </c>
      <c r="X1068" s="315">
        <v>0.0</v>
      </c>
      <c r="Y1068" s="6" t="s">
        <v>54</v>
      </c>
      <c r="Z1068" s="432" t="s">
        <v>2247</v>
      </c>
      <c r="AA1068" s="228"/>
      <c r="AB1068" s="228"/>
      <c r="AC1068" s="229"/>
      <c r="AD1068" s="6"/>
      <c r="AE1068" s="6"/>
      <c r="AF1068" s="6"/>
      <c r="AG1068" s="331"/>
      <c r="AH1068" s="433"/>
      <c r="AI1068" s="320"/>
    </row>
    <row r="1069" ht="15.75" customHeight="1">
      <c r="A1069" s="311">
        <v>1345.0</v>
      </c>
      <c r="B1069" s="209" t="s">
        <v>1705</v>
      </c>
      <c r="C1069" s="344" t="s">
        <v>1321</v>
      </c>
      <c r="D1069" s="344"/>
      <c r="E1069" s="344"/>
      <c r="F1069" s="510">
        <v>45972.0</v>
      </c>
      <c r="G1069" s="430" t="s">
        <v>57</v>
      </c>
      <c r="H1069" s="471" t="s">
        <v>57</v>
      </c>
      <c r="I1069" s="471" t="s">
        <v>57</v>
      </c>
      <c r="J1069" s="471"/>
      <c r="K1069" s="445" t="s">
        <v>58</v>
      </c>
      <c r="L1069" s="508" t="s">
        <v>1180</v>
      </c>
      <c r="M1069" s="315">
        <v>4.0</v>
      </c>
      <c r="N1069" s="353"/>
      <c r="O1069" s="353"/>
      <c r="P1069" s="353"/>
      <c r="Q1069" s="353"/>
      <c r="R1069" s="353"/>
      <c r="S1069" s="471" t="s">
        <v>86</v>
      </c>
      <c r="T1069" s="430" t="s">
        <v>86</v>
      </c>
      <c r="U1069" s="496">
        <v>0.0</v>
      </c>
      <c r="V1069" s="315">
        <v>0.0</v>
      </c>
      <c r="W1069" s="430" t="s">
        <v>86</v>
      </c>
      <c r="X1069" s="315">
        <v>0.0</v>
      </c>
      <c r="Y1069" s="6" t="s">
        <v>54</v>
      </c>
      <c r="Z1069" s="432" t="s">
        <v>2248</v>
      </c>
      <c r="AA1069" s="228"/>
      <c r="AB1069" s="228"/>
      <c r="AC1069" s="229"/>
      <c r="AD1069" s="6"/>
      <c r="AE1069" s="6"/>
      <c r="AF1069" s="6"/>
      <c r="AG1069" s="331"/>
      <c r="AH1069" s="433"/>
      <c r="AI1069" s="320"/>
    </row>
    <row r="1070" ht="15.75" customHeight="1">
      <c r="A1070" s="311">
        <v>1346.0</v>
      </c>
      <c r="B1070" s="209" t="s">
        <v>1706</v>
      </c>
      <c r="C1070" s="344" t="s">
        <v>2170</v>
      </c>
      <c r="D1070" s="344"/>
      <c r="E1070" s="344"/>
      <c r="F1070" s="353">
        <v>45973.0</v>
      </c>
      <c r="G1070" s="430" t="s">
        <v>57</v>
      </c>
      <c r="H1070" s="471" t="s">
        <v>57</v>
      </c>
      <c r="I1070" s="471" t="s">
        <v>57</v>
      </c>
      <c r="J1070" s="471"/>
      <c r="K1070" s="471" t="s">
        <v>58</v>
      </c>
      <c r="L1070" s="517" t="s">
        <v>66</v>
      </c>
      <c r="M1070" s="315">
        <v>32.0</v>
      </c>
      <c r="N1070" s="353"/>
      <c r="O1070" s="353"/>
      <c r="P1070" s="353"/>
      <c r="Q1070" s="353"/>
      <c r="R1070" s="353"/>
      <c r="S1070" s="471" t="s">
        <v>86</v>
      </c>
      <c r="T1070" s="430" t="s">
        <v>86</v>
      </c>
      <c r="U1070" s="496">
        <v>0.0</v>
      </c>
      <c r="V1070" s="315">
        <v>0.0</v>
      </c>
      <c r="W1070" s="430" t="s">
        <v>86</v>
      </c>
      <c r="X1070" s="315">
        <v>0.0</v>
      </c>
      <c r="Y1070" s="6" t="s">
        <v>54</v>
      </c>
      <c r="Z1070" s="432" t="s">
        <v>620</v>
      </c>
      <c r="AA1070" s="228"/>
      <c r="AB1070" s="228"/>
      <c r="AC1070" s="229"/>
      <c r="AD1070" s="6"/>
      <c r="AE1070" s="6"/>
      <c r="AF1070" s="6"/>
      <c r="AG1070" s="331"/>
      <c r="AH1070" s="433"/>
      <c r="AI1070" s="320"/>
    </row>
    <row r="1071" ht="15.75" customHeight="1">
      <c r="A1071" s="311">
        <v>1347.0</v>
      </c>
      <c r="B1071" s="209" t="s">
        <v>1707</v>
      </c>
      <c r="C1071" s="344" t="s">
        <v>1321</v>
      </c>
      <c r="D1071" s="344"/>
      <c r="E1071" s="344"/>
      <c r="F1071" s="510">
        <v>45944.0</v>
      </c>
      <c r="G1071" s="430" t="s">
        <v>57</v>
      </c>
      <c r="H1071" s="471" t="s">
        <v>57</v>
      </c>
      <c r="I1071" s="471" t="s">
        <v>57</v>
      </c>
      <c r="J1071" s="471"/>
      <c r="K1071" s="445" t="s">
        <v>58</v>
      </c>
      <c r="L1071" s="508" t="s">
        <v>1180</v>
      </c>
      <c r="M1071" s="315">
        <v>19.0</v>
      </c>
      <c r="N1071" s="353"/>
      <c r="O1071" s="353"/>
      <c r="P1071" s="353"/>
      <c r="Q1071" s="353"/>
      <c r="R1071" s="353"/>
      <c r="S1071" s="471" t="s">
        <v>86</v>
      </c>
      <c r="T1071" s="430" t="s">
        <v>86</v>
      </c>
      <c r="U1071" s="496">
        <v>0.0</v>
      </c>
      <c r="V1071" s="315">
        <v>0.0</v>
      </c>
      <c r="W1071" s="430" t="s">
        <v>86</v>
      </c>
      <c r="X1071" s="315">
        <v>0.0</v>
      </c>
      <c r="Y1071" s="6" t="s">
        <v>54</v>
      </c>
      <c r="Z1071" s="432" t="s">
        <v>2249</v>
      </c>
      <c r="AA1071" s="228"/>
      <c r="AB1071" s="228"/>
      <c r="AC1071" s="229"/>
      <c r="AD1071" s="6"/>
      <c r="AE1071" s="6"/>
      <c r="AF1071" s="6"/>
      <c r="AG1071" s="331"/>
      <c r="AH1071" s="433"/>
      <c r="AI1071" s="320"/>
    </row>
    <row r="1072" ht="15.75" customHeight="1">
      <c r="A1072" s="311">
        <v>1348.0</v>
      </c>
      <c r="B1072" s="209" t="s">
        <v>1708</v>
      </c>
      <c r="C1072" s="344" t="s">
        <v>1221</v>
      </c>
      <c r="D1072" s="344"/>
      <c r="E1072" s="344"/>
      <c r="F1072" s="510">
        <v>45943.0</v>
      </c>
      <c r="G1072" s="430" t="s">
        <v>57</v>
      </c>
      <c r="H1072" s="471" t="s">
        <v>57</v>
      </c>
      <c r="I1072" s="471" t="s">
        <v>57</v>
      </c>
      <c r="J1072" s="471"/>
      <c r="K1072" s="445" t="s">
        <v>58</v>
      </c>
      <c r="L1072" s="446" t="s">
        <v>58</v>
      </c>
      <c r="M1072" s="315">
        <v>3.0</v>
      </c>
      <c r="N1072" s="353"/>
      <c r="O1072" s="353"/>
      <c r="P1072" s="353"/>
      <c r="Q1072" s="353"/>
      <c r="R1072" s="353"/>
      <c r="S1072" s="471" t="s">
        <v>86</v>
      </c>
      <c r="T1072" s="430" t="s">
        <v>86</v>
      </c>
      <c r="U1072" s="496">
        <v>0.0</v>
      </c>
      <c r="V1072" s="315">
        <v>0.0</v>
      </c>
      <c r="W1072" s="430" t="s">
        <v>86</v>
      </c>
      <c r="X1072" s="315">
        <v>0.0</v>
      </c>
      <c r="Y1072" s="6" t="s">
        <v>54</v>
      </c>
      <c r="Z1072" s="432" t="s">
        <v>2250</v>
      </c>
      <c r="AA1072" s="228"/>
      <c r="AB1072" s="228"/>
      <c r="AC1072" s="229"/>
      <c r="AD1072" s="6"/>
      <c r="AE1072" s="6"/>
      <c r="AF1072" s="6"/>
      <c r="AG1072" s="331"/>
      <c r="AH1072" s="433"/>
      <c r="AI1072" s="320"/>
    </row>
    <row r="1073" ht="15.75" customHeight="1">
      <c r="A1073" s="311">
        <v>1349.0</v>
      </c>
      <c r="B1073" s="209" t="s">
        <v>1710</v>
      </c>
      <c r="C1073" s="344" t="s">
        <v>1221</v>
      </c>
      <c r="D1073" s="344"/>
      <c r="E1073" s="344"/>
      <c r="F1073" s="510">
        <v>45971.0</v>
      </c>
      <c r="G1073" s="430" t="s">
        <v>57</v>
      </c>
      <c r="H1073" s="471" t="s">
        <v>57</v>
      </c>
      <c r="I1073" s="471" t="s">
        <v>57</v>
      </c>
      <c r="J1073" s="471"/>
      <c r="K1073" s="471" t="s">
        <v>58</v>
      </c>
      <c r="L1073" s="446" t="s">
        <v>58</v>
      </c>
      <c r="M1073" s="315">
        <v>15.0</v>
      </c>
      <c r="N1073" s="353"/>
      <c r="O1073" s="353"/>
      <c r="P1073" s="353"/>
      <c r="Q1073" s="353"/>
      <c r="R1073" s="353"/>
      <c r="S1073" s="471" t="s">
        <v>57</v>
      </c>
      <c r="T1073" s="430" t="s">
        <v>57</v>
      </c>
      <c r="U1073" s="496" t="s">
        <v>2777</v>
      </c>
      <c r="V1073" s="315">
        <v>19.0</v>
      </c>
      <c r="W1073" s="430" t="s">
        <v>183</v>
      </c>
      <c r="X1073" s="315">
        <v>4.0</v>
      </c>
      <c r="Y1073" s="6" t="s">
        <v>54</v>
      </c>
      <c r="Z1073" s="432" t="s">
        <v>2251</v>
      </c>
      <c r="AA1073" s="228"/>
      <c r="AB1073" s="228"/>
      <c r="AC1073" s="229"/>
      <c r="AD1073" s="6"/>
      <c r="AE1073" s="6"/>
      <c r="AF1073" s="6"/>
      <c r="AG1073" s="331"/>
      <c r="AH1073" s="433"/>
    </row>
    <row r="1074" ht="15.75" customHeight="1">
      <c r="A1074" s="311">
        <v>1350.0</v>
      </c>
      <c r="B1074" s="209" t="s">
        <v>1712</v>
      </c>
      <c r="C1074" s="344" t="s">
        <v>1221</v>
      </c>
      <c r="D1074" s="344"/>
      <c r="E1074" s="344"/>
      <c r="F1074" s="510">
        <v>45986.0</v>
      </c>
      <c r="G1074" s="430" t="s">
        <v>57</v>
      </c>
      <c r="H1074" s="471" t="s">
        <v>57</v>
      </c>
      <c r="I1074" s="471" t="s">
        <v>57</v>
      </c>
      <c r="J1074" s="471"/>
      <c r="K1074" s="471" t="s">
        <v>58</v>
      </c>
      <c r="L1074" s="446" t="s">
        <v>58</v>
      </c>
      <c r="M1074" s="315">
        <v>12.0</v>
      </c>
      <c r="N1074" s="353"/>
      <c r="O1074" s="353"/>
      <c r="P1074" s="353"/>
      <c r="Q1074" s="353"/>
      <c r="R1074" s="353"/>
      <c r="S1074" s="471" t="s">
        <v>57</v>
      </c>
      <c r="T1074" s="430" t="s">
        <v>57</v>
      </c>
      <c r="U1074" s="496" t="s">
        <v>2778</v>
      </c>
      <c r="V1074" s="315">
        <v>15.0</v>
      </c>
      <c r="W1074" s="430" t="s">
        <v>28</v>
      </c>
      <c r="X1074" s="315">
        <v>3.0</v>
      </c>
      <c r="Y1074" s="6" t="s">
        <v>54</v>
      </c>
      <c r="Z1074" s="432" t="s">
        <v>2252</v>
      </c>
      <c r="AA1074" s="228"/>
      <c r="AB1074" s="228"/>
      <c r="AC1074" s="229"/>
      <c r="AD1074" s="6"/>
      <c r="AE1074" s="6"/>
      <c r="AF1074" s="6"/>
      <c r="AG1074" s="331"/>
      <c r="AH1074" s="433"/>
    </row>
    <row r="1075" ht="15.75" customHeight="1">
      <c r="A1075" s="311">
        <v>1351.0</v>
      </c>
      <c r="B1075" s="209" t="s">
        <v>1713</v>
      </c>
      <c r="C1075" s="344" t="s">
        <v>2170</v>
      </c>
      <c r="D1075" s="344"/>
      <c r="E1075" s="344"/>
      <c r="F1075" s="510">
        <v>45950.0</v>
      </c>
      <c r="G1075" s="430" t="s">
        <v>57</v>
      </c>
      <c r="H1075" s="471" t="s">
        <v>57</v>
      </c>
      <c r="I1075" s="471" t="s">
        <v>57</v>
      </c>
      <c r="J1075" s="471"/>
      <c r="K1075" s="445" t="s">
        <v>58</v>
      </c>
      <c r="L1075" s="446" t="s">
        <v>58</v>
      </c>
      <c r="M1075" s="315">
        <v>13.0</v>
      </c>
      <c r="N1075" s="353"/>
      <c r="O1075" s="353"/>
      <c r="P1075" s="353"/>
      <c r="Q1075" s="353"/>
      <c r="R1075" s="353"/>
      <c r="S1075" s="471" t="s">
        <v>57</v>
      </c>
      <c r="T1075" s="430" t="s">
        <v>57</v>
      </c>
      <c r="U1075" s="496" t="s">
        <v>3031</v>
      </c>
      <c r="V1075" s="315">
        <v>11.0</v>
      </c>
      <c r="W1075" s="430" t="s">
        <v>57</v>
      </c>
      <c r="X1075" s="315">
        <v>6.0</v>
      </c>
      <c r="Y1075" s="6" t="s">
        <v>54</v>
      </c>
      <c r="Z1075" s="432" t="s">
        <v>620</v>
      </c>
      <c r="AA1075" s="228"/>
      <c r="AB1075" s="228"/>
      <c r="AC1075" s="229"/>
      <c r="AD1075" s="6"/>
      <c r="AE1075" s="6"/>
      <c r="AF1075" s="6"/>
      <c r="AG1075" s="331"/>
      <c r="AH1075" s="433"/>
      <c r="AI1075" s="320"/>
    </row>
    <row r="1076" ht="15.75" customHeight="1">
      <c r="A1076" s="311">
        <v>1352.0</v>
      </c>
      <c r="B1076" s="209" t="s">
        <v>1714</v>
      </c>
      <c r="C1076" s="560" t="s">
        <v>1221</v>
      </c>
      <c r="D1076" s="560"/>
      <c r="E1076" s="560"/>
      <c r="F1076" s="510">
        <v>45952.0</v>
      </c>
      <c r="G1076" s="430" t="s">
        <v>57</v>
      </c>
      <c r="H1076" s="471" t="s">
        <v>57</v>
      </c>
      <c r="I1076" s="471" t="s">
        <v>57</v>
      </c>
      <c r="J1076" s="471"/>
      <c r="K1076" s="471" t="s">
        <v>58</v>
      </c>
      <c r="L1076" s="517" t="s">
        <v>66</v>
      </c>
      <c r="M1076" s="315">
        <v>2.0</v>
      </c>
      <c r="N1076" s="353"/>
      <c r="O1076" s="353"/>
      <c r="P1076" s="353"/>
      <c r="Q1076" s="353"/>
      <c r="R1076" s="353"/>
      <c r="S1076" s="471" t="s">
        <v>57</v>
      </c>
      <c r="T1076" s="430" t="s">
        <v>57</v>
      </c>
      <c r="U1076" s="496" t="s">
        <v>2777</v>
      </c>
      <c r="V1076" s="315">
        <v>2.0</v>
      </c>
      <c r="W1076" s="430" t="s">
        <v>86</v>
      </c>
      <c r="X1076" s="315">
        <v>0.0</v>
      </c>
      <c r="Y1076" s="6" t="s">
        <v>54</v>
      </c>
      <c r="Z1076" s="540" t="s">
        <v>2253</v>
      </c>
      <c r="AA1076" s="228"/>
      <c r="AB1076" s="228"/>
      <c r="AC1076" s="229"/>
      <c r="AD1076" s="6"/>
      <c r="AE1076" s="6"/>
      <c r="AF1076" s="6"/>
      <c r="AG1076" s="331"/>
      <c r="AH1076" s="433"/>
    </row>
    <row r="1077" ht="15.75" customHeight="1">
      <c r="A1077" s="311">
        <v>1353.0</v>
      </c>
      <c r="B1077" s="209" t="s">
        <v>1715</v>
      </c>
      <c r="C1077" s="560" t="s">
        <v>1321</v>
      </c>
      <c r="D1077" s="560"/>
      <c r="E1077" s="560"/>
      <c r="F1077" s="516">
        <v>45958.0</v>
      </c>
      <c r="G1077" s="430" t="s">
        <v>57</v>
      </c>
      <c r="H1077" s="471" t="s">
        <v>57</v>
      </c>
      <c r="I1077" s="471" t="s">
        <v>57</v>
      </c>
      <c r="J1077" s="471"/>
      <c r="K1077" s="445" t="s">
        <v>58</v>
      </c>
      <c r="L1077" s="508" t="s">
        <v>3035</v>
      </c>
      <c r="M1077" s="315">
        <v>22.0</v>
      </c>
      <c r="N1077" s="353"/>
      <c r="O1077" s="353"/>
      <c r="P1077" s="353"/>
      <c r="Q1077" s="353"/>
      <c r="R1077" s="353"/>
      <c r="S1077" s="471" t="s">
        <v>86</v>
      </c>
      <c r="T1077" s="430" t="s">
        <v>86</v>
      </c>
      <c r="U1077" s="496">
        <v>0.0</v>
      </c>
      <c r="V1077" s="315">
        <v>0.0</v>
      </c>
      <c r="W1077" s="430" t="s">
        <v>86</v>
      </c>
      <c r="X1077" s="315">
        <v>0.0</v>
      </c>
      <c r="Y1077" s="6" t="s">
        <v>54</v>
      </c>
      <c r="Z1077" s="540" t="s">
        <v>2254</v>
      </c>
      <c r="AA1077" s="228"/>
      <c r="AB1077" s="228"/>
      <c r="AC1077" s="229"/>
      <c r="AD1077" s="6"/>
      <c r="AE1077" s="6"/>
      <c r="AF1077" s="6"/>
      <c r="AG1077" s="331"/>
      <c r="AH1077" s="433"/>
      <c r="AI1077" s="320"/>
    </row>
    <row r="1078" ht="15.75" customHeight="1">
      <c r="A1078" s="311">
        <v>1354.0</v>
      </c>
      <c r="B1078" s="209" t="s">
        <v>1717</v>
      </c>
      <c r="C1078" s="560" t="s">
        <v>1221</v>
      </c>
      <c r="D1078" s="560"/>
      <c r="E1078" s="560"/>
      <c r="F1078" s="510">
        <v>45979.0</v>
      </c>
      <c r="G1078" s="430" t="s">
        <v>57</v>
      </c>
      <c r="H1078" s="471" t="s">
        <v>57</v>
      </c>
      <c r="I1078" s="471" t="s">
        <v>57</v>
      </c>
      <c r="J1078" s="471"/>
      <c r="K1078" s="471" t="s">
        <v>58</v>
      </c>
      <c r="L1078" s="446" t="s">
        <v>58</v>
      </c>
      <c r="M1078" s="315">
        <v>11.0</v>
      </c>
      <c r="N1078" s="353"/>
      <c r="O1078" s="353"/>
      <c r="P1078" s="353"/>
      <c r="Q1078" s="353"/>
      <c r="R1078" s="353"/>
      <c r="S1078" s="471" t="s">
        <v>57</v>
      </c>
      <c r="T1078" s="430" t="s">
        <v>57</v>
      </c>
      <c r="U1078" s="561" t="s">
        <v>2777</v>
      </c>
      <c r="V1078" s="315">
        <v>12.0</v>
      </c>
      <c r="W1078" s="430" t="s">
        <v>57</v>
      </c>
      <c r="X1078" s="315">
        <v>2.0</v>
      </c>
      <c r="Y1078" s="6" t="s">
        <v>54</v>
      </c>
      <c r="Z1078" s="540" t="s">
        <v>2255</v>
      </c>
      <c r="AA1078" s="228"/>
      <c r="AB1078" s="228"/>
      <c r="AC1078" s="229"/>
      <c r="AD1078" s="6"/>
      <c r="AE1078" s="6"/>
      <c r="AF1078" s="6"/>
      <c r="AG1078" s="331"/>
      <c r="AH1078" s="433"/>
    </row>
    <row r="1079" ht="15.75" customHeight="1">
      <c r="A1079" s="311">
        <v>1355.0</v>
      </c>
      <c r="B1079" s="209" t="s">
        <v>1718</v>
      </c>
      <c r="C1079" s="560" t="s">
        <v>2170</v>
      </c>
      <c r="D1079" s="560"/>
      <c r="E1079" s="560"/>
      <c r="F1079" s="222">
        <v>46006.0</v>
      </c>
      <c r="G1079" s="430" t="s">
        <v>57</v>
      </c>
      <c r="H1079" s="471" t="s">
        <v>57</v>
      </c>
      <c r="I1079" s="471" t="s">
        <v>57</v>
      </c>
      <c r="J1079" s="471"/>
      <c r="K1079" s="471" t="s">
        <v>58</v>
      </c>
      <c r="L1079" s="446" t="s">
        <v>58</v>
      </c>
      <c r="M1079" s="315">
        <v>4.0</v>
      </c>
      <c r="N1079" s="353"/>
      <c r="O1079" s="353"/>
      <c r="P1079" s="353"/>
      <c r="Q1079" s="353"/>
      <c r="R1079" s="353"/>
      <c r="S1079" s="471" t="s">
        <v>57</v>
      </c>
      <c r="T1079" s="430" t="s">
        <v>57</v>
      </c>
      <c r="U1079" s="496" t="s">
        <v>2767</v>
      </c>
      <c r="V1079" s="315">
        <v>4.0</v>
      </c>
      <c r="W1079" s="430" t="s">
        <v>86</v>
      </c>
      <c r="X1079" s="315">
        <v>0.0</v>
      </c>
      <c r="Y1079" s="6" t="s">
        <v>54</v>
      </c>
      <c r="Z1079" s="540" t="s">
        <v>2257</v>
      </c>
      <c r="AA1079" s="228"/>
      <c r="AB1079" s="228"/>
      <c r="AC1079" s="229"/>
      <c r="AD1079" s="6"/>
      <c r="AE1079" s="6"/>
      <c r="AF1079" s="6"/>
      <c r="AG1079" s="331"/>
      <c r="AH1079" s="433"/>
      <c r="AI1079" s="320"/>
    </row>
    <row r="1080" ht="15.75" customHeight="1">
      <c r="A1080" s="311">
        <v>1356.0</v>
      </c>
      <c r="B1080" s="209" t="s">
        <v>1719</v>
      </c>
      <c r="C1080" s="344" t="s">
        <v>2170</v>
      </c>
      <c r="D1080" s="344"/>
      <c r="E1080" s="344"/>
      <c r="F1080" s="353">
        <v>45939.0</v>
      </c>
      <c r="G1080" s="430" t="s">
        <v>86</v>
      </c>
      <c r="H1080" s="471" t="s">
        <v>66</v>
      </c>
      <c r="I1080" s="471" t="s">
        <v>66</v>
      </c>
      <c r="J1080" s="471"/>
      <c r="K1080" s="471" t="s">
        <v>66</v>
      </c>
      <c r="L1080" s="517" t="s">
        <v>66</v>
      </c>
      <c r="M1080" s="315">
        <v>0.0</v>
      </c>
      <c r="N1080" s="353"/>
      <c r="O1080" s="353"/>
      <c r="P1080" s="353"/>
      <c r="Q1080" s="353"/>
      <c r="R1080" s="353"/>
      <c r="S1080" s="471" t="s">
        <v>86</v>
      </c>
      <c r="T1080" s="430" t="s">
        <v>183</v>
      </c>
      <c r="U1080" s="496" t="s">
        <v>2767</v>
      </c>
      <c r="V1080" s="315">
        <v>41.0</v>
      </c>
      <c r="W1080" s="430" t="s">
        <v>86</v>
      </c>
      <c r="X1080" s="315">
        <v>0.0</v>
      </c>
      <c r="Y1080" s="6" t="s">
        <v>54</v>
      </c>
      <c r="Z1080" s="432"/>
      <c r="AA1080" s="228"/>
      <c r="AB1080" s="228"/>
      <c r="AC1080" s="229"/>
      <c r="AD1080" s="6"/>
      <c r="AE1080" s="6"/>
      <c r="AF1080" s="6"/>
      <c r="AG1080" s="331"/>
      <c r="AH1080" s="433"/>
      <c r="AI1080" s="320"/>
    </row>
    <row r="1081" ht="15.75" customHeight="1">
      <c r="A1081" s="311">
        <v>1357.0</v>
      </c>
      <c r="B1081" s="209" t="s">
        <v>1721</v>
      </c>
      <c r="C1081" s="560" t="s">
        <v>1321</v>
      </c>
      <c r="D1081" s="560"/>
      <c r="E1081" s="560"/>
      <c r="F1081" s="510">
        <v>45952.0</v>
      </c>
      <c r="G1081" s="430" t="s">
        <v>86</v>
      </c>
      <c r="H1081" s="471" t="s">
        <v>66</v>
      </c>
      <c r="I1081" s="471" t="s">
        <v>66</v>
      </c>
      <c r="J1081" s="471"/>
      <c r="K1081" s="471" t="s">
        <v>66</v>
      </c>
      <c r="L1081" s="517" t="s">
        <v>66</v>
      </c>
      <c r="M1081" s="315">
        <v>0.0</v>
      </c>
      <c r="N1081" s="353"/>
      <c r="O1081" s="353"/>
      <c r="P1081" s="353"/>
      <c r="Q1081" s="353"/>
      <c r="R1081" s="353"/>
      <c r="S1081" s="471" t="s">
        <v>57</v>
      </c>
      <c r="T1081" s="430" t="s">
        <v>57</v>
      </c>
      <c r="U1081" s="496" t="s">
        <v>2767</v>
      </c>
      <c r="V1081" s="546">
        <v>13.0</v>
      </c>
      <c r="W1081" s="430" t="s">
        <v>86</v>
      </c>
      <c r="X1081" s="315">
        <v>0.0</v>
      </c>
      <c r="Y1081" s="6" t="s">
        <v>54</v>
      </c>
      <c r="Z1081" s="540" t="s">
        <v>2258</v>
      </c>
      <c r="AA1081" s="228"/>
      <c r="AB1081" s="228"/>
      <c r="AC1081" s="229"/>
      <c r="AD1081" s="6"/>
      <c r="AE1081" s="6"/>
      <c r="AF1081" s="6"/>
      <c r="AG1081" s="331"/>
      <c r="AH1081" s="433"/>
    </row>
    <row r="1082" ht="15.75" customHeight="1">
      <c r="A1082" s="311">
        <v>1358.0</v>
      </c>
      <c r="B1082" s="209" t="s">
        <v>1722</v>
      </c>
      <c r="C1082" s="344" t="s">
        <v>1221</v>
      </c>
      <c r="D1082" s="344"/>
      <c r="E1082" s="344"/>
      <c r="F1082" s="510">
        <v>45979.0</v>
      </c>
      <c r="G1082" s="430" t="s">
        <v>57</v>
      </c>
      <c r="H1082" s="471" t="s">
        <v>57</v>
      </c>
      <c r="I1082" s="471" t="s">
        <v>57</v>
      </c>
      <c r="J1082" s="471"/>
      <c r="K1082" s="471" t="s">
        <v>58</v>
      </c>
      <c r="L1082" s="446" t="s">
        <v>58</v>
      </c>
      <c r="M1082" s="315">
        <v>13.0</v>
      </c>
      <c r="N1082" s="353"/>
      <c r="O1082" s="353"/>
      <c r="P1082" s="353"/>
      <c r="Q1082" s="353"/>
      <c r="R1082" s="353"/>
      <c r="S1082" s="471" t="s">
        <v>57</v>
      </c>
      <c r="T1082" s="430" t="s">
        <v>57</v>
      </c>
      <c r="U1082" s="496" t="s">
        <v>2767</v>
      </c>
      <c r="V1082" s="315">
        <v>15.0</v>
      </c>
      <c r="W1082" s="462" t="s">
        <v>619</v>
      </c>
      <c r="X1082" s="315">
        <v>5.0</v>
      </c>
      <c r="Y1082" s="6" t="s">
        <v>54</v>
      </c>
      <c r="Z1082" s="432" t="s">
        <v>2259</v>
      </c>
      <c r="AA1082" s="228"/>
      <c r="AB1082" s="228"/>
      <c r="AC1082" s="229"/>
      <c r="AD1082" s="6"/>
      <c r="AE1082" s="6"/>
      <c r="AF1082" s="6"/>
      <c r="AG1082" s="331"/>
      <c r="AH1082" s="433"/>
      <c r="AI1082" s="320"/>
    </row>
    <row r="1083" ht="15.75" customHeight="1">
      <c r="A1083" s="311">
        <v>1359.0</v>
      </c>
      <c r="B1083" s="209" t="s">
        <v>1723</v>
      </c>
      <c r="C1083" s="344" t="s">
        <v>2170</v>
      </c>
      <c r="D1083" s="344"/>
      <c r="E1083" s="344"/>
      <c r="F1083" s="353">
        <v>45935.0</v>
      </c>
      <c r="G1083" s="430" t="s">
        <v>86</v>
      </c>
      <c r="H1083" s="471" t="s">
        <v>66</v>
      </c>
      <c r="I1083" s="471" t="s">
        <v>66</v>
      </c>
      <c r="J1083" s="471"/>
      <c r="K1083" s="471" t="s">
        <v>66</v>
      </c>
      <c r="L1083" s="517" t="s">
        <v>66</v>
      </c>
      <c r="M1083" s="315">
        <v>0.0</v>
      </c>
      <c r="N1083" s="353"/>
      <c r="O1083" s="353"/>
      <c r="P1083" s="353"/>
      <c r="Q1083" s="353"/>
      <c r="R1083" s="353"/>
      <c r="S1083" s="471" t="s">
        <v>86</v>
      </c>
      <c r="T1083" s="430" t="s">
        <v>86</v>
      </c>
      <c r="U1083" s="496">
        <v>0.0</v>
      </c>
      <c r="V1083" s="315">
        <v>0.0</v>
      </c>
      <c r="W1083" s="430" t="s">
        <v>86</v>
      </c>
      <c r="X1083" s="315">
        <v>0.0</v>
      </c>
      <c r="Y1083" s="6" t="s">
        <v>54</v>
      </c>
      <c r="Z1083" s="432" t="s">
        <v>2260</v>
      </c>
      <c r="AA1083" s="228"/>
      <c r="AB1083" s="228"/>
      <c r="AC1083" s="229"/>
      <c r="AD1083" s="6"/>
      <c r="AE1083" s="6"/>
      <c r="AF1083" s="6"/>
      <c r="AG1083" s="331"/>
      <c r="AH1083" s="433"/>
      <c r="AI1083" s="320"/>
    </row>
    <row r="1084" ht="15.75" customHeight="1">
      <c r="A1084" s="311">
        <v>1359.0</v>
      </c>
      <c r="B1084" s="209" t="s">
        <v>1723</v>
      </c>
      <c r="C1084" s="344" t="s">
        <v>2170</v>
      </c>
      <c r="D1084" s="344"/>
      <c r="E1084" s="344"/>
      <c r="F1084" s="510">
        <v>45935.0</v>
      </c>
      <c r="G1084" s="430" t="s">
        <v>86</v>
      </c>
      <c r="H1084" s="471" t="s">
        <v>66</v>
      </c>
      <c r="I1084" s="471" t="s">
        <v>66</v>
      </c>
      <c r="J1084" s="471"/>
      <c r="K1084" s="471" t="s">
        <v>66</v>
      </c>
      <c r="L1084" s="517" t="s">
        <v>66</v>
      </c>
      <c r="M1084" s="315">
        <v>0.0</v>
      </c>
      <c r="N1084" s="353"/>
      <c r="O1084" s="353"/>
      <c r="P1084" s="353"/>
      <c r="Q1084" s="353"/>
      <c r="R1084" s="353"/>
      <c r="S1084" s="471" t="s">
        <v>86</v>
      </c>
      <c r="T1084" s="430" t="s">
        <v>86</v>
      </c>
      <c r="U1084" s="496">
        <v>0.0</v>
      </c>
      <c r="V1084" s="315">
        <v>0.0</v>
      </c>
      <c r="W1084" s="551" t="s">
        <v>86</v>
      </c>
      <c r="X1084" s="315">
        <v>0.0</v>
      </c>
      <c r="Y1084" s="6" t="s">
        <v>54</v>
      </c>
      <c r="Z1084" s="432" t="s">
        <v>2260</v>
      </c>
      <c r="AA1084" s="228"/>
      <c r="AB1084" s="228"/>
      <c r="AC1084" s="229"/>
      <c r="AD1084" s="6"/>
      <c r="AE1084" s="6"/>
      <c r="AF1084" s="6"/>
      <c r="AG1084" s="331"/>
      <c r="AH1084" s="433"/>
      <c r="AI1084" s="320"/>
    </row>
    <row r="1085" ht="15.75" customHeight="1">
      <c r="A1085" s="311">
        <v>1360.0</v>
      </c>
      <c r="B1085" s="209" t="s">
        <v>1725</v>
      </c>
      <c r="C1085" s="344" t="s">
        <v>1221</v>
      </c>
      <c r="D1085" s="344"/>
      <c r="E1085" s="344"/>
      <c r="F1085" s="510">
        <v>45981.0</v>
      </c>
      <c r="G1085" s="430" t="s">
        <v>57</v>
      </c>
      <c r="H1085" s="471" t="s">
        <v>57</v>
      </c>
      <c r="I1085" s="471" t="s">
        <v>57</v>
      </c>
      <c r="J1085" s="471"/>
      <c r="K1085" s="445" t="s">
        <v>58</v>
      </c>
      <c r="L1085" s="446" t="s">
        <v>58</v>
      </c>
      <c r="M1085" s="315">
        <v>13.0</v>
      </c>
      <c r="N1085" s="353"/>
      <c r="O1085" s="353"/>
      <c r="P1085" s="353"/>
      <c r="Q1085" s="353"/>
      <c r="R1085" s="353"/>
      <c r="S1085" s="471" t="s">
        <v>57</v>
      </c>
      <c r="T1085" s="430" t="s">
        <v>57</v>
      </c>
      <c r="U1085" s="496" t="s">
        <v>2777</v>
      </c>
      <c r="V1085" s="315">
        <v>15.0</v>
      </c>
      <c r="W1085" s="430" t="s">
        <v>183</v>
      </c>
      <c r="X1085" s="315">
        <v>7.0</v>
      </c>
      <c r="Y1085" s="6" t="s">
        <v>54</v>
      </c>
      <c r="Z1085" s="432" t="s">
        <v>2261</v>
      </c>
      <c r="AA1085" s="228"/>
      <c r="AB1085" s="228"/>
      <c r="AC1085" s="229"/>
      <c r="AD1085" s="6"/>
      <c r="AE1085" s="6"/>
      <c r="AF1085" s="6"/>
      <c r="AG1085" s="331"/>
      <c r="AH1085" s="433"/>
      <c r="AI1085" s="320"/>
    </row>
    <row r="1086" ht="15.75" customHeight="1">
      <c r="A1086" s="311">
        <v>1591.0</v>
      </c>
      <c r="B1086" s="562" t="s">
        <v>60</v>
      </c>
      <c r="C1086" s="344" t="s">
        <v>1221</v>
      </c>
      <c r="D1086" s="510">
        <v>46203.0</v>
      </c>
      <c r="E1086" s="223"/>
      <c r="F1086" s="510">
        <v>46204.0</v>
      </c>
      <c r="G1086" s="517" t="s">
        <v>57</v>
      </c>
      <c r="H1086" s="513" t="s">
        <v>57</v>
      </c>
      <c r="I1086" s="513" t="s">
        <v>57</v>
      </c>
      <c r="J1086" s="513" t="s">
        <v>57</v>
      </c>
      <c r="K1086" s="513" t="s">
        <v>58</v>
      </c>
      <c r="L1086" s="446" t="s">
        <v>58</v>
      </c>
      <c r="M1086" s="315">
        <v>13.0</v>
      </c>
      <c r="N1086" s="222" t="s">
        <v>220</v>
      </c>
      <c r="O1086" s="223"/>
      <c r="P1086" s="224" t="s">
        <v>2451</v>
      </c>
      <c r="Q1086" s="223"/>
      <c r="R1086" s="223"/>
      <c r="S1086" s="471" t="s">
        <v>57</v>
      </c>
      <c r="T1086" s="430" t="s">
        <v>57</v>
      </c>
      <c r="U1086" s="495"/>
      <c r="V1086" s="315">
        <v>9.0</v>
      </c>
      <c r="W1086" s="517" t="s">
        <v>57</v>
      </c>
      <c r="X1086" s="315">
        <v>6.0</v>
      </c>
      <c r="Y1086" s="6" t="s">
        <v>54</v>
      </c>
      <c r="Z1086" s="542" t="s">
        <v>293</v>
      </c>
      <c r="AA1086" s="6"/>
      <c r="AB1086" s="6"/>
      <c r="AC1086" s="6"/>
      <c r="AD1086" s="6"/>
      <c r="AE1086" s="6"/>
      <c r="AF1086" s="6"/>
      <c r="AG1086" s="331"/>
      <c r="AH1086" s="6"/>
      <c r="AI1086" s="320"/>
    </row>
    <row r="1087" ht="15.75" customHeight="1">
      <c r="A1087" s="311">
        <v>1362.0</v>
      </c>
      <c r="B1087" s="209" t="s">
        <v>1726</v>
      </c>
      <c r="C1087" s="344" t="s">
        <v>1221</v>
      </c>
      <c r="D1087" s="344"/>
      <c r="E1087" s="344"/>
      <c r="F1087" s="353"/>
      <c r="G1087" s="517" t="s">
        <v>86</v>
      </c>
      <c r="H1087" s="513" t="s">
        <v>66</v>
      </c>
      <c r="I1087" s="513" t="s">
        <v>66</v>
      </c>
      <c r="J1087" s="513" t="s">
        <v>66</v>
      </c>
      <c r="K1087" s="513" t="s">
        <v>66</v>
      </c>
      <c r="L1087" s="517" t="s">
        <v>66</v>
      </c>
      <c r="M1087" s="315">
        <v>0.0</v>
      </c>
      <c r="N1087" s="353"/>
      <c r="O1087" s="353"/>
      <c r="P1087" s="353"/>
      <c r="Q1087" s="353"/>
      <c r="R1087" s="353"/>
      <c r="S1087" s="471" t="s">
        <v>86</v>
      </c>
      <c r="T1087" s="430" t="s">
        <v>86</v>
      </c>
      <c r="U1087" s="496">
        <v>0.0</v>
      </c>
      <c r="V1087" s="315">
        <v>0.0</v>
      </c>
      <c r="W1087" s="517" t="s">
        <v>86</v>
      </c>
      <c r="X1087" s="315">
        <v>0.0</v>
      </c>
      <c r="Y1087" s="6" t="s">
        <v>54</v>
      </c>
      <c r="Z1087" s="432"/>
      <c r="AA1087" s="6"/>
      <c r="AB1087" s="6"/>
      <c r="AC1087" s="6"/>
      <c r="AD1087" s="6"/>
      <c r="AE1087" s="6"/>
      <c r="AF1087" s="6"/>
      <c r="AG1087" s="331"/>
      <c r="AH1087" s="6"/>
      <c r="AI1087" s="320"/>
    </row>
    <row r="1088" ht="15.75" customHeight="1">
      <c r="A1088" s="311">
        <v>1363.0</v>
      </c>
      <c r="B1088" s="209" t="s">
        <v>1728</v>
      </c>
      <c r="C1088" s="344" t="s">
        <v>1221</v>
      </c>
      <c r="D1088" s="344"/>
      <c r="E1088" s="344"/>
      <c r="F1088" s="510">
        <v>45972.0</v>
      </c>
      <c r="G1088" s="430" t="s">
        <v>57</v>
      </c>
      <c r="H1088" s="471" t="s">
        <v>57</v>
      </c>
      <c r="I1088" s="471" t="s">
        <v>57</v>
      </c>
      <c r="J1088" s="471"/>
      <c r="K1088" s="445" t="s">
        <v>58</v>
      </c>
      <c r="L1088" s="446" t="s">
        <v>58</v>
      </c>
      <c r="M1088" s="315">
        <v>4.0</v>
      </c>
      <c r="N1088" s="353"/>
      <c r="O1088" s="353"/>
      <c r="P1088" s="353"/>
      <c r="Q1088" s="353"/>
      <c r="R1088" s="353"/>
      <c r="S1088" s="471" t="s">
        <v>57</v>
      </c>
      <c r="T1088" s="430" t="s">
        <v>57</v>
      </c>
      <c r="U1088" s="496" t="s">
        <v>2767</v>
      </c>
      <c r="V1088" s="315">
        <v>6.0</v>
      </c>
      <c r="W1088" s="430" t="s">
        <v>57</v>
      </c>
      <c r="X1088" s="315">
        <v>2.0</v>
      </c>
      <c r="Y1088" s="6" t="s">
        <v>54</v>
      </c>
      <c r="Z1088" s="432" t="s">
        <v>2263</v>
      </c>
      <c r="AA1088" s="228"/>
      <c r="AB1088" s="228"/>
      <c r="AC1088" s="229"/>
      <c r="AD1088" s="6"/>
      <c r="AE1088" s="6"/>
      <c r="AF1088" s="6"/>
      <c r="AG1088" s="331"/>
      <c r="AH1088" s="433"/>
      <c r="AI1088" s="320"/>
    </row>
    <row r="1089" ht="15.75" customHeight="1">
      <c r="A1089" s="311">
        <v>1364.0</v>
      </c>
      <c r="B1089" s="209" t="s">
        <v>1729</v>
      </c>
      <c r="C1089" s="344" t="s">
        <v>1221</v>
      </c>
      <c r="D1089" s="344"/>
      <c r="E1089" s="344"/>
      <c r="F1089" s="510">
        <v>45971.0</v>
      </c>
      <c r="G1089" s="430" t="s">
        <v>86</v>
      </c>
      <c r="H1089" s="471" t="s">
        <v>66</v>
      </c>
      <c r="I1089" s="471" t="s">
        <v>66</v>
      </c>
      <c r="J1089" s="471"/>
      <c r="K1089" s="471" t="s">
        <v>66</v>
      </c>
      <c r="L1089" s="517" t="s">
        <v>66</v>
      </c>
      <c r="M1089" s="315">
        <v>0.0</v>
      </c>
      <c r="N1089" s="353"/>
      <c r="O1089" s="353"/>
      <c r="P1089" s="353"/>
      <c r="Q1089" s="353"/>
      <c r="R1089" s="353"/>
      <c r="S1089" s="471" t="s">
        <v>57</v>
      </c>
      <c r="T1089" s="430" t="s">
        <v>57</v>
      </c>
      <c r="U1089" s="496" t="s">
        <v>2789</v>
      </c>
      <c r="V1089" s="315">
        <v>1.0</v>
      </c>
      <c r="W1089" s="430" t="s">
        <v>183</v>
      </c>
      <c r="X1089" s="315">
        <v>1.0</v>
      </c>
      <c r="Y1089" s="6" t="s">
        <v>54</v>
      </c>
      <c r="Z1089" s="432" t="s">
        <v>2264</v>
      </c>
      <c r="AA1089" s="228"/>
      <c r="AB1089" s="228"/>
      <c r="AC1089" s="229"/>
      <c r="AD1089" s="6"/>
      <c r="AE1089" s="6"/>
      <c r="AF1089" s="6"/>
      <c r="AG1089" s="331"/>
      <c r="AH1089" s="433"/>
      <c r="AI1089" s="320"/>
    </row>
    <row r="1090" ht="15.75" customHeight="1">
      <c r="A1090" s="311">
        <v>1365.0</v>
      </c>
      <c r="B1090" s="209" t="s">
        <v>1732</v>
      </c>
      <c r="C1090" s="344" t="s">
        <v>714</v>
      </c>
      <c r="D1090" s="344"/>
      <c r="E1090" s="344"/>
      <c r="F1090" s="222">
        <v>45952.0</v>
      </c>
      <c r="G1090" s="430" t="s">
        <v>57</v>
      </c>
      <c r="H1090" s="471" t="s">
        <v>57</v>
      </c>
      <c r="I1090" s="471" t="s">
        <v>57</v>
      </c>
      <c r="J1090" s="471"/>
      <c r="K1090" s="555" t="s">
        <v>101</v>
      </c>
      <c r="L1090" s="508" t="s">
        <v>1180</v>
      </c>
      <c r="M1090" s="315">
        <v>7.0</v>
      </c>
      <c r="N1090" s="353"/>
      <c r="O1090" s="353"/>
      <c r="P1090" s="353"/>
      <c r="Q1090" s="353"/>
      <c r="R1090" s="353"/>
      <c r="S1090" s="471" t="s">
        <v>86</v>
      </c>
      <c r="T1090" s="430" t="s">
        <v>86</v>
      </c>
      <c r="U1090" s="496">
        <v>0.0</v>
      </c>
      <c r="V1090" s="315">
        <v>0.0</v>
      </c>
      <c r="W1090" s="430" t="s">
        <v>86</v>
      </c>
      <c r="X1090" s="315">
        <v>0.0</v>
      </c>
      <c r="Y1090" s="6" t="s">
        <v>54</v>
      </c>
      <c r="Z1090" s="432" t="s">
        <v>2598</v>
      </c>
      <c r="AA1090" s="228"/>
      <c r="AB1090" s="228"/>
      <c r="AC1090" s="229"/>
      <c r="AD1090" s="6"/>
      <c r="AE1090" s="6"/>
      <c r="AF1090" s="6"/>
      <c r="AG1090" s="331"/>
      <c r="AH1090" s="433"/>
    </row>
    <row r="1091" ht="28.5" customHeight="1">
      <c r="A1091" s="311">
        <v>1366.0</v>
      </c>
      <c r="B1091" s="209" t="s">
        <v>1733</v>
      </c>
      <c r="C1091" s="344" t="s">
        <v>1221</v>
      </c>
      <c r="D1091" s="344"/>
      <c r="E1091" s="344"/>
      <c r="F1091" s="510">
        <v>45995.0</v>
      </c>
      <c r="G1091" s="430" t="s">
        <v>183</v>
      </c>
      <c r="H1091" s="471" t="s">
        <v>57</v>
      </c>
      <c r="I1091" s="471" t="s">
        <v>57</v>
      </c>
      <c r="J1091" s="471"/>
      <c r="K1091" s="445" t="s">
        <v>58</v>
      </c>
      <c r="L1091" s="446" t="s">
        <v>58</v>
      </c>
      <c r="M1091" s="315">
        <v>13.0</v>
      </c>
      <c r="N1091" s="353"/>
      <c r="O1091" s="353"/>
      <c r="P1091" s="353"/>
      <c r="Q1091" s="353"/>
      <c r="R1091" s="353"/>
      <c r="S1091" s="471" t="s">
        <v>30</v>
      </c>
      <c r="T1091" s="430" t="s">
        <v>30</v>
      </c>
      <c r="U1091" s="496" t="s">
        <v>2777</v>
      </c>
      <c r="V1091" s="315">
        <v>18.0</v>
      </c>
      <c r="W1091" s="430" t="s">
        <v>28</v>
      </c>
      <c r="X1091" s="315">
        <v>5.0</v>
      </c>
      <c r="Y1091" s="6" t="s">
        <v>54</v>
      </c>
      <c r="Z1091" s="432" t="s">
        <v>2265</v>
      </c>
      <c r="AA1091" s="228"/>
      <c r="AB1091" s="228"/>
      <c r="AC1091" s="229"/>
      <c r="AD1091" s="6"/>
      <c r="AE1091" s="6"/>
      <c r="AF1091" s="6"/>
      <c r="AG1091" s="331"/>
      <c r="AH1091" s="433"/>
      <c r="AI1091" s="320"/>
    </row>
    <row r="1092" ht="28.5" customHeight="1">
      <c r="A1092" s="311">
        <v>1367.0</v>
      </c>
      <c r="B1092" s="209" t="s">
        <v>1734</v>
      </c>
      <c r="C1092" s="344" t="s">
        <v>1221</v>
      </c>
      <c r="D1092" s="344"/>
      <c r="E1092" s="344"/>
      <c r="F1092" s="510">
        <v>45953.0</v>
      </c>
      <c r="G1092" s="430" t="s">
        <v>57</v>
      </c>
      <c r="H1092" s="471" t="s">
        <v>57</v>
      </c>
      <c r="I1092" s="471" t="s">
        <v>57</v>
      </c>
      <c r="J1092" s="471"/>
      <c r="K1092" s="471" t="s">
        <v>58</v>
      </c>
      <c r="L1092" s="446" t="s">
        <v>58</v>
      </c>
      <c r="M1092" s="315">
        <v>8.0</v>
      </c>
      <c r="N1092" s="353"/>
      <c r="O1092" s="353"/>
      <c r="P1092" s="353"/>
      <c r="Q1092" s="353"/>
      <c r="R1092" s="353"/>
      <c r="S1092" s="471" t="s">
        <v>57</v>
      </c>
      <c r="T1092" s="430" t="s">
        <v>57</v>
      </c>
      <c r="U1092" s="496" t="s">
        <v>2784</v>
      </c>
      <c r="V1092" s="315">
        <v>9.0</v>
      </c>
      <c r="W1092" s="430" t="s">
        <v>183</v>
      </c>
      <c r="X1092" s="315">
        <v>1.0</v>
      </c>
      <c r="Y1092" s="6" t="s">
        <v>54</v>
      </c>
      <c r="Z1092" s="432" t="s">
        <v>2266</v>
      </c>
      <c r="AA1092" s="228"/>
      <c r="AB1092" s="228"/>
      <c r="AC1092" s="229"/>
      <c r="AD1092" s="6"/>
      <c r="AE1092" s="6"/>
      <c r="AF1092" s="6"/>
      <c r="AG1092" s="331"/>
      <c r="AH1092" s="433"/>
      <c r="AI1092" s="320"/>
    </row>
    <row r="1093" ht="28.5" customHeight="1">
      <c r="A1093" s="311">
        <v>1368.0</v>
      </c>
      <c r="B1093" s="209" t="s">
        <v>1735</v>
      </c>
      <c r="C1093" s="344" t="s">
        <v>197</v>
      </c>
      <c r="D1093" s="344"/>
      <c r="E1093" s="344"/>
      <c r="F1093" s="222">
        <v>45953.0</v>
      </c>
      <c r="G1093" s="430" t="s">
        <v>57</v>
      </c>
      <c r="H1093" s="471" t="s">
        <v>57</v>
      </c>
      <c r="I1093" s="471" t="s">
        <v>57</v>
      </c>
      <c r="J1093" s="471"/>
      <c r="K1093" s="555" t="s">
        <v>101</v>
      </c>
      <c r="L1093" s="446" t="s">
        <v>58</v>
      </c>
      <c r="M1093" s="315">
        <v>3.0</v>
      </c>
      <c r="N1093" s="353"/>
      <c r="O1093" s="353"/>
      <c r="P1093" s="353"/>
      <c r="Q1093" s="353"/>
      <c r="R1093" s="353"/>
      <c r="S1093" s="471" t="s">
        <v>86</v>
      </c>
      <c r="T1093" s="430" t="s">
        <v>86</v>
      </c>
      <c r="U1093" s="496">
        <v>0.0</v>
      </c>
      <c r="V1093" s="315">
        <v>0.0</v>
      </c>
      <c r="W1093" s="430" t="s">
        <v>86</v>
      </c>
      <c r="X1093" s="315">
        <v>0.0</v>
      </c>
      <c r="Y1093" s="6" t="s">
        <v>54</v>
      </c>
      <c r="Z1093" s="432" t="s">
        <v>2598</v>
      </c>
      <c r="AA1093" s="228"/>
      <c r="AB1093" s="228"/>
      <c r="AC1093" s="229"/>
      <c r="AD1093" s="6"/>
      <c r="AE1093" s="6"/>
      <c r="AF1093" s="6"/>
      <c r="AG1093" s="331"/>
      <c r="AH1093" s="433"/>
    </row>
    <row r="1094" ht="28.5" customHeight="1">
      <c r="A1094" s="311">
        <v>1369.0</v>
      </c>
      <c r="B1094" s="209" t="s">
        <v>1665</v>
      </c>
      <c r="C1094" s="344" t="s">
        <v>2268</v>
      </c>
      <c r="D1094" s="344"/>
      <c r="E1094" s="344"/>
      <c r="F1094" s="510">
        <v>45945.0</v>
      </c>
      <c r="G1094" s="430" t="s">
        <v>57</v>
      </c>
      <c r="H1094" s="471" t="s">
        <v>57</v>
      </c>
      <c r="I1094" s="471" t="s">
        <v>57</v>
      </c>
      <c r="J1094" s="471"/>
      <c r="K1094" s="471" t="s">
        <v>58</v>
      </c>
      <c r="L1094" s="508" t="s">
        <v>1180</v>
      </c>
      <c r="M1094" s="315">
        <v>6.0</v>
      </c>
      <c r="N1094" s="353"/>
      <c r="O1094" s="353"/>
      <c r="P1094" s="353"/>
      <c r="Q1094" s="353"/>
      <c r="R1094" s="353"/>
      <c r="S1094" s="471" t="s">
        <v>86</v>
      </c>
      <c r="T1094" s="430" t="s">
        <v>86</v>
      </c>
      <c r="U1094" s="496">
        <v>0.0</v>
      </c>
      <c r="V1094" s="315">
        <v>0.0</v>
      </c>
      <c r="W1094" s="430" t="s">
        <v>86</v>
      </c>
      <c r="X1094" s="315">
        <v>0.0</v>
      </c>
      <c r="Y1094" s="6" t="s">
        <v>54</v>
      </c>
      <c r="Z1094" s="432" t="s">
        <v>2334</v>
      </c>
      <c r="AA1094" s="228"/>
      <c r="AB1094" s="228"/>
      <c r="AC1094" s="229"/>
      <c r="AD1094" s="6"/>
      <c r="AE1094" s="6"/>
      <c r="AF1094" s="6"/>
      <c r="AG1094" s="331"/>
      <c r="AH1094" s="433"/>
      <c r="AI1094" s="320"/>
    </row>
    <row r="1095" ht="28.5" customHeight="1">
      <c r="A1095" s="311">
        <v>1370.0</v>
      </c>
      <c r="B1095" s="209" t="s">
        <v>1736</v>
      </c>
      <c r="C1095" s="344" t="s">
        <v>2269</v>
      </c>
      <c r="D1095" s="344"/>
      <c r="E1095" s="344"/>
      <c r="F1095" s="510">
        <v>45950.0</v>
      </c>
      <c r="G1095" s="430" t="s">
        <v>86</v>
      </c>
      <c r="H1095" s="471" t="s">
        <v>66</v>
      </c>
      <c r="I1095" s="471" t="s">
        <v>66</v>
      </c>
      <c r="J1095" s="471"/>
      <c r="K1095" s="471" t="s">
        <v>66</v>
      </c>
      <c r="L1095" s="517" t="s">
        <v>66</v>
      </c>
      <c r="M1095" s="315">
        <v>0.0</v>
      </c>
      <c r="N1095" s="353"/>
      <c r="O1095" s="353"/>
      <c r="P1095" s="353"/>
      <c r="Q1095" s="353"/>
      <c r="R1095" s="353"/>
      <c r="S1095" s="471" t="s">
        <v>57</v>
      </c>
      <c r="T1095" s="430" t="s">
        <v>57</v>
      </c>
      <c r="U1095" s="496" t="s">
        <v>2767</v>
      </c>
      <c r="V1095" s="315">
        <v>1.0</v>
      </c>
      <c r="W1095" s="430" t="s">
        <v>183</v>
      </c>
      <c r="X1095" s="315">
        <v>1.0</v>
      </c>
      <c r="Y1095" s="6" t="s">
        <v>54</v>
      </c>
      <c r="Z1095" s="432" t="s">
        <v>2270</v>
      </c>
      <c r="AA1095" s="228"/>
      <c r="AB1095" s="228"/>
      <c r="AC1095" s="229"/>
      <c r="AD1095" s="6"/>
      <c r="AE1095" s="6"/>
      <c r="AF1095" s="6"/>
      <c r="AG1095" s="331"/>
      <c r="AH1095" s="433"/>
      <c r="AI1095" s="320"/>
    </row>
    <row r="1096" ht="28.5" customHeight="1">
      <c r="A1096" s="311">
        <v>1371.0</v>
      </c>
      <c r="B1096" s="209" t="s">
        <v>1522</v>
      </c>
      <c r="C1096" s="344" t="s">
        <v>1221</v>
      </c>
      <c r="D1096" s="344"/>
      <c r="E1096" s="344"/>
      <c r="F1096" s="510">
        <v>45974.0</v>
      </c>
      <c r="G1096" s="430" t="s">
        <v>57</v>
      </c>
      <c r="H1096" s="471" t="s">
        <v>57</v>
      </c>
      <c r="I1096" s="471" t="s">
        <v>57</v>
      </c>
      <c r="J1096" s="471"/>
      <c r="K1096" s="497" t="s">
        <v>101</v>
      </c>
      <c r="L1096" s="446" t="s">
        <v>58</v>
      </c>
      <c r="M1096" s="315">
        <v>4.0</v>
      </c>
      <c r="N1096" s="353"/>
      <c r="O1096" s="353"/>
      <c r="P1096" s="353"/>
      <c r="Q1096" s="353"/>
      <c r="R1096" s="353"/>
      <c r="S1096" s="471" t="s">
        <v>57</v>
      </c>
      <c r="T1096" s="430" t="s">
        <v>57</v>
      </c>
      <c r="U1096" s="496" t="s">
        <v>2769</v>
      </c>
      <c r="V1096" s="315">
        <v>4.0</v>
      </c>
      <c r="W1096" s="430" t="s">
        <v>86</v>
      </c>
      <c r="X1096" s="315">
        <v>0.0</v>
      </c>
      <c r="Y1096" s="6" t="s">
        <v>54</v>
      </c>
      <c r="Z1096" s="432" t="s">
        <v>2130</v>
      </c>
      <c r="AA1096" s="228"/>
      <c r="AB1096" s="228"/>
      <c r="AC1096" s="229"/>
      <c r="AD1096" s="6"/>
      <c r="AE1096" s="6"/>
      <c r="AF1096" s="6"/>
      <c r="AG1096" s="331"/>
      <c r="AH1096" s="433"/>
      <c r="AI1096" s="320"/>
    </row>
    <row r="1097" ht="28.5" customHeight="1">
      <c r="A1097" s="311">
        <v>1372.0</v>
      </c>
      <c r="B1097" s="209" t="s">
        <v>1738</v>
      </c>
      <c r="C1097" s="344" t="s">
        <v>1221</v>
      </c>
      <c r="D1097" s="344"/>
      <c r="E1097" s="344"/>
      <c r="F1097" s="510">
        <v>45967.0</v>
      </c>
      <c r="G1097" s="430" t="s">
        <v>57</v>
      </c>
      <c r="H1097" s="471" t="s">
        <v>57</v>
      </c>
      <c r="I1097" s="471" t="s">
        <v>57</v>
      </c>
      <c r="J1097" s="471"/>
      <c r="K1097" s="497" t="s">
        <v>58</v>
      </c>
      <c r="L1097" s="446" t="s">
        <v>58</v>
      </c>
      <c r="M1097" s="315">
        <v>1.0</v>
      </c>
      <c r="N1097" s="353"/>
      <c r="O1097" s="353"/>
      <c r="P1097" s="353"/>
      <c r="Q1097" s="353"/>
      <c r="R1097" s="353"/>
      <c r="S1097" s="471" t="s">
        <v>57</v>
      </c>
      <c r="T1097" s="430" t="s">
        <v>57</v>
      </c>
      <c r="U1097" s="496" t="s">
        <v>2929</v>
      </c>
      <c r="V1097" s="315">
        <v>1.0</v>
      </c>
      <c r="W1097" s="430" t="s">
        <v>86</v>
      </c>
      <c r="X1097" s="315">
        <v>0.0</v>
      </c>
      <c r="Y1097" s="6" t="s">
        <v>54</v>
      </c>
      <c r="Z1097" s="432" t="s">
        <v>2271</v>
      </c>
      <c r="AA1097" s="228"/>
      <c r="AB1097" s="228"/>
      <c r="AC1097" s="229"/>
      <c r="AD1097" s="6"/>
      <c r="AE1097" s="6"/>
      <c r="AF1097" s="6"/>
      <c r="AG1097" s="331"/>
      <c r="AH1097" s="433"/>
    </row>
    <row r="1098" ht="28.5" customHeight="1">
      <c r="A1098" s="311">
        <v>1373.0</v>
      </c>
      <c r="B1098" s="209" t="s">
        <v>1739</v>
      </c>
      <c r="C1098" s="344" t="s">
        <v>1321</v>
      </c>
      <c r="D1098" s="344"/>
      <c r="E1098" s="344"/>
      <c r="F1098" s="563">
        <v>45981.0</v>
      </c>
      <c r="G1098" s="430" t="s">
        <v>57</v>
      </c>
      <c r="H1098" s="471" t="s">
        <v>57</v>
      </c>
      <c r="I1098" s="471" t="s">
        <v>57</v>
      </c>
      <c r="J1098" s="471"/>
      <c r="K1098" s="445" t="s">
        <v>58</v>
      </c>
      <c r="L1098" s="508" t="s">
        <v>1180</v>
      </c>
      <c r="M1098" s="315">
        <v>6.0</v>
      </c>
      <c r="N1098" s="353"/>
      <c r="O1098" s="353"/>
      <c r="P1098" s="353"/>
      <c r="Q1098" s="353"/>
      <c r="R1098" s="353"/>
      <c r="S1098" s="471" t="s">
        <v>86</v>
      </c>
      <c r="T1098" s="430" t="s">
        <v>86</v>
      </c>
      <c r="U1098" s="496">
        <v>0.0</v>
      </c>
      <c r="V1098" s="315">
        <v>0.0</v>
      </c>
      <c r="W1098" s="430" t="s">
        <v>86</v>
      </c>
      <c r="X1098" s="315">
        <v>0.0</v>
      </c>
      <c r="Y1098" s="6" t="s">
        <v>54</v>
      </c>
      <c r="Z1098" s="432" t="s">
        <v>2272</v>
      </c>
      <c r="AA1098" s="228"/>
      <c r="AB1098" s="228"/>
      <c r="AC1098" s="229"/>
      <c r="AD1098" s="6"/>
      <c r="AE1098" s="6"/>
      <c r="AF1098" s="6"/>
      <c r="AG1098" s="331"/>
      <c r="AH1098" s="433"/>
      <c r="AI1098" s="320"/>
    </row>
    <row r="1099" ht="28.5" customHeight="1">
      <c r="A1099" s="311">
        <v>1374.0</v>
      </c>
      <c r="B1099" s="209" t="s">
        <v>1659</v>
      </c>
      <c r="C1099" s="344" t="s">
        <v>3036</v>
      </c>
      <c r="D1099" s="344"/>
      <c r="E1099" s="344"/>
      <c r="F1099" s="353">
        <v>45966.0</v>
      </c>
      <c r="G1099" s="430" t="s">
        <v>57</v>
      </c>
      <c r="H1099" s="471" t="s">
        <v>57</v>
      </c>
      <c r="I1099" s="471" t="s">
        <v>57</v>
      </c>
      <c r="J1099" s="471"/>
      <c r="K1099" s="445" t="s">
        <v>58</v>
      </c>
      <c r="L1099" s="462" t="s">
        <v>3022</v>
      </c>
      <c r="M1099" s="315">
        <v>6.0</v>
      </c>
      <c r="N1099" s="353"/>
      <c r="O1099" s="353"/>
      <c r="P1099" s="353"/>
      <c r="Q1099" s="353"/>
      <c r="R1099" s="353"/>
      <c r="S1099" s="471" t="s">
        <v>57</v>
      </c>
      <c r="T1099" s="430" t="s">
        <v>57</v>
      </c>
      <c r="U1099" s="496" t="s">
        <v>2767</v>
      </c>
      <c r="V1099" s="315">
        <v>2.0</v>
      </c>
      <c r="W1099" s="430" t="s">
        <v>86</v>
      </c>
      <c r="X1099" s="315">
        <v>0.0</v>
      </c>
      <c r="Y1099" s="6" t="s">
        <v>54</v>
      </c>
      <c r="Z1099" s="432"/>
      <c r="AA1099" s="228"/>
      <c r="AB1099" s="228"/>
      <c r="AC1099" s="229"/>
      <c r="AD1099" s="6"/>
      <c r="AE1099" s="6"/>
      <c r="AF1099" s="6"/>
      <c r="AG1099" s="331"/>
      <c r="AH1099" s="433"/>
      <c r="AI1099" s="320"/>
    </row>
    <row r="1100" ht="28.5" customHeight="1">
      <c r="A1100" s="311">
        <v>1375.0</v>
      </c>
      <c r="B1100" s="209" t="s">
        <v>1740</v>
      </c>
      <c r="C1100" s="344" t="s">
        <v>2273</v>
      </c>
      <c r="D1100" s="344"/>
      <c r="E1100" s="344"/>
      <c r="F1100" s="353">
        <v>45964.0</v>
      </c>
      <c r="G1100" s="430" t="s">
        <v>86</v>
      </c>
      <c r="H1100" s="471" t="s">
        <v>66</v>
      </c>
      <c r="I1100" s="471" t="s">
        <v>66</v>
      </c>
      <c r="J1100" s="471"/>
      <c r="K1100" s="471" t="s">
        <v>66</v>
      </c>
      <c r="L1100" s="517" t="s">
        <v>66</v>
      </c>
      <c r="M1100" s="315">
        <v>0.0</v>
      </c>
      <c r="N1100" s="353"/>
      <c r="O1100" s="353"/>
      <c r="P1100" s="353"/>
      <c r="Q1100" s="353"/>
      <c r="R1100" s="353"/>
      <c r="S1100" s="471" t="s">
        <v>86</v>
      </c>
      <c r="T1100" s="430" t="s">
        <v>86</v>
      </c>
      <c r="U1100" s="496">
        <v>0.0</v>
      </c>
      <c r="V1100" s="315">
        <v>0.0</v>
      </c>
      <c r="W1100" s="442" t="s">
        <v>183</v>
      </c>
      <c r="X1100" s="315">
        <v>1.0</v>
      </c>
      <c r="Y1100" s="6" t="s">
        <v>54</v>
      </c>
      <c r="Z1100" s="432" t="s">
        <v>2274</v>
      </c>
      <c r="AA1100" s="228"/>
      <c r="AB1100" s="228"/>
      <c r="AC1100" s="229"/>
      <c r="AD1100" s="6"/>
      <c r="AE1100" s="6"/>
      <c r="AF1100" s="6"/>
      <c r="AG1100" s="331"/>
      <c r="AH1100" s="433"/>
      <c r="AI1100" s="320"/>
    </row>
    <row r="1101" ht="28.5" customHeight="1">
      <c r="A1101" s="311">
        <v>1376.0</v>
      </c>
      <c r="B1101" s="209" t="s">
        <v>1741</v>
      </c>
      <c r="C1101" s="564" t="s">
        <v>714</v>
      </c>
      <c r="D1101" s="564"/>
      <c r="E1101" s="564"/>
      <c r="F1101" s="563">
        <v>45986.0</v>
      </c>
      <c r="G1101" s="430" t="s">
        <v>57</v>
      </c>
      <c r="H1101" s="471" t="s">
        <v>57</v>
      </c>
      <c r="I1101" s="471" t="s">
        <v>57</v>
      </c>
      <c r="J1101" s="471"/>
      <c r="K1101" s="445" t="s">
        <v>58</v>
      </c>
      <c r="L1101" s="446" t="s">
        <v>58</v>
      </c>
      <c r="M1101" s="315">
        <v>5.0</v>
      </c>
      <c r="N1101" s="353"/>
      <c r="O1101" s="353"/>
      <c r="P1101" s="353"/>
      <c r="Q1101" s="353"/>
      <c r="R1101" s="353"/>
      <c r="S1101" s="471" t="s">
        <v>86</v>
      </c>
      <c r="T1101" s="430" t="s">
        <v>86</v>
      </c>
      <c r="U1101" s="496">
        <v>0.0</v>
      </c>
      <c r="V1101" s="315">
        <v>0.0</v>
      </c>
      <c r="W1101" s="430" t="s">
        <v>86</v>
      </c>
      <c r="X1101" s="315">
        <v>0.0</v>
      </c>
      <c r="Y1101" s="6" t="s">
        <v>54</v>
      </c>
      <c r="Z1101" s="565" t="s">
        <v>2598</v>
      </c>
      <c r="AA1101" s="228"/>
      <c r="AB1101" s="228"/>
      <c r="AC1101" s="229"/>
      <c r="AD1101" s="6"/>
      <c r="AE1101" s="6"/>
      <c r="AF1101" s="6"/>
      <c r="AG1101" s="331"/>
      <c r="AH1101" s="433"/>
      <c r="AI1101" s="320"/>
    </row>
    <row r="1102" ht="15.75" customHeight="1">
      <c r="A1102" s="311">
        <v>1377.0</v>
      </c>
      <c r="B1102" s="209" t="s">
        <v>1743</v>
      </c>
      <c r="C1102" s="344" t="s">
        <v>1221</v>
      </c>
      <c r="D1102" s="344"/>
      <c r="E1102" s="344"/>
      <c r="F1102" s="510">
        <v>45999.0</v>
      </c>
      <c r="G1102" s="430" t="s">
        <v>57</v>
      </c>
      <c r="H1102" s="471" t="s">
        <v>57</v>
      </c>
      <c r="I1102" s="471" t="s">
        <v>57</v>
      </c>
      <c r="J1102" s="471"/>
      <c r="K1102" s="445" t="s">
        <v>58</v>
      </c>
      <c r="L1102" s="446" t="s">
        <v>58</v>
      </c>
      <c r="M1102" s="315">
        <v>5.0</v>
      </c>
      <c r="N1102" s="353"/>
      <c r="O1102" s="353"/>
      <c r="P1102" s="353"/>
      <c r="Q1102" s="353"/>
      <c r="R1102" s="353"/>
      <c r="S1102" s="471" t="s">
        <v>30</v>
      </c>
      <c r="T1102" s="430" t="s">
        <v>30</v>
      </c>
      <c r="U1102" s="496" t="s">
        <v>2784</v>
      </c>
      <c r="V1102" s="315">
        <v>5.0</v>
      </c>
      <c r="W1102" s="430" t="s">
        <v>28</v>
      </c>
      <c r="X1102" s="315">
        <v>2.0</v>
      </c>
      <c r="Y1102" s="6" t="s">
        <v>54</v>
      </c>
      <c r="Z1102" s="432" t="s">
        <v>2275</v>
      </c>
      <c r="AA1102" s="228"/>
      <c r="AB1102" s="228"/>
      <c r="AC1102" s="229"/>
      <c r="AD1102" s="6"/>
      <c r="AE1102" s="6"/>
      <c r="AF1102" s="6"/>
      <c r="AG1102" s="331"/>
      <c r="AH1102" s="433"/>
      <c r="AI1102" s="320"/>
    </row>
    <row r="1103" ht="15.75" customHeight="1">
      <c r="A1103" s="311">
        <v>1378.0</v>
      </c>
      <c r="B1103" s="209" t="s">
        <v>1744</v>
      </c>
      <c r="C1103" s="344" t="s">
        <v>1221</v>
      </c>
      <c r="D1103" s="344"/>
      <c r="E1103" s="344"/>
      <c r="F1103" s="510">
        <v>46030.0</v>
      </c>
      <c r="G1103" s="430" t="s">
        <v>57</v>
      </c>
      <c r="H1103" s="566" t="s">
        <v>57</v>
      </c>
      <c r="I1103" s="471" t="s">
        <v>57</v>
      </c>
      <c r="J1103" s="471"/>
      <c r="K1103" s="471" t="s">
        <v>58</v>
      </c>
      <c r="L1103" s="445" t="s">
        <v>58</v>
      </c>
      <c r="M1103" s="315">
        <v>3.0</v>
      </c>
      <c r="N1103" s="353"/>
      <c r="O1103" s="353"/>
      <c r="P1103" s="353"/>
      <c r="Q1103" s="353"/>
      <c r="R1103" s="353"/>
      <c r="S1103" s="471" t="s">
        <v>57</v>
      </c>
      <c r="T1103" s="430" t="s">
        <v>57</v>
      </c>
      <c r="U1103" s="496" t="s">
        <v>2767</v>
      </c>
      <c r="V1103" s="315">
        <v>5.0</v>
      </c>
      <c r="W1103" s="430" t="s">
        <v>28</v>
      </c>
      <c r="X1103" s="315">
        <v>2.0</v>
      </c>
      <c r="Y1103" s="6" t="s">
        <v>54</v>
      </c>
      <c r="Z1103" s="432"/>
      <c r="AA1103" s="228"/>
      <c r="AB1103" s="228"/>
      <c r="AC1103" s="229"/>
      <c r="AD1103" s="6"/>
      <c r="AE1103" s="6"/>
      <c r="AF1103" s="6"/>
      <c r="AG1103" s="331"/>
      <c r="AH1103" s="433"/>
      <c r="AI1103" s="320"/>
    </row>
    <row r="1104" ht="15.75" customHeight="1">
      <c r="A1104" s="311">
        <v>1379.0</v>
      </c>
      <c r="B1104" s="209" t="s">
        <v>1745</v>
      </c>
      <c r="C1104" s="344" t="s">
        <v>354</v>
      </c>
      <c r="D1104" s="344"/>
      <c r="E1104" s="344"/>
      <c r="F1104" s="510">
        <v>45980.0</v>
      </c>
      <c r="G1104" s="430" t="s">
        <v>86</v>
      </c>
      <c r="H1104" s="471" t="s">
        <v>66</v>
      </c>
      <c r="I1104" s="471" t="s">
        <v>66</v>
      </c>
      <c r="J1104" s="471"/>
      <c r="K1104" s="471" t="s">
        <v>66</v>
      </c>
      <c r="L1104" s="517" t="s">
        <v>66</v>
      </c>
      <c r="M1104" s="315">
        <v>0.0</v>
      </c>
      <c r="N1104" s="353"/>
      <c r="O1104" s="353"/>
      <c r="P1104" s="353"/>
      <c r="Q1104" s="353"/>
      <c r="R1104" s="353"/>
      <c r="S1104" s="471" t="s">
        <v>86</v>
      </c>
      <c r="T1104" s="430" t="s">
        <v>86</v>
      </c>
      <c r="U1104" s="496">
        <v>0.0</v>
      </c>
      <c r="V1104" s="315">
        <v>0.0</v>
      </c>
      <c r="W1104" s="430" t="s">
        <v>86</v>
      </c>
      <c r="X1104" s="315">
        <v>0.0</v>
      </c>
      <c r="Y1104" s="6" t="s">
        <v>54</v>
      </c>
      <c r="Z1104" s="432" t="s">
        <v>2276</v>
      </c>
      <c r="AA1104" s="228"/>
      <c r="AB1104" s="228"/>
      <c r="AC1104" s="229"/>
      <c r="AD1104" s="6"/>
      <c r="AE1104" s="6"/>
      <c r="AF1104" s="6"/>
      <c r="AG1104" s="331"/>
      <c r="AH1104" s="433"/>
    </row>
    <row r="1105" ht="15.75" customHeight="1">
      <c r="A1105" s="311">
        <v>1380.0</v>
      </c>
      <c r="B1105" s="209" t="s">
        <v>265</v>
      </c>
      <c r="C1105" s="344" t="s">
        <v>1221</v>
      </c>
      <c r="D1105" s="344"/>
      <c r="E1105" s="344"/>
      <c r="F1105" s="510">
        <v>45985.0</v>
      </c>
      <c r="G1105" s="430" t="s">
        <v>57</v>
      </c>
      <c r="H1105" s="471" t="s">
        <v>57</v>
      </c>
      <c r="I1105" s="471" t="s">
        <v>57</v>
      </c>
      <c r="J1105" s="471"/>
      <c r="K1105" s="445" t="s">
        <v>58</v>
      </c>
      <c r="L1105" s="508" t="s">
        <v>3007</v>
      </c>
      <c r="M1105" s="315">
        <v>3.0</v>
      </c>
      <c r="N1105" s="353"/>
      <c r="O1105" s="353"/>
      <c r="P1105" s="353"/>
      <c r="Q1105" s="353"/>
      <c r="R1105" s="353"/>
      <c r="S1105" s="471" t="s">
        <v>57</v>
      </c>
      <c r="T1105" s="430" t="s">
        <v>57</v>
      </c>
      <c r="U1105" s="496" t="s">
        <v>3037</v>
      </c>
      <c r="V1105" s="315">
        <v>5.0</v>
      </c>
      <c r="W1105" s="430" t="s">
        <v>183</v>
      </c>
      <c r="X1105" s="315">
        <v>2.0</v>
      </c>
      <c r="Y1105" s="6" t="s">
        <v>54</v>
      </c>
      <c r="Z1105" s="432" t="s">
        <v>2277</v>
      </c>
      <c r="AA1105" s="228"/>
      <c r="AB1105" s="228"/>
      <c r="AC1105" s="229"/>
      <c r="AD1105" s="6"/>
      <c r="AE1105" s="6"/>
      <c r="AF1105" s="6"/>
      <c r="AG1105" s="331"/>
      <c r="AH1105" s="433"/>
      <c r="AI1105" s="320"/>
    </row>
    <row r="1106" ht="15.75" customHeight="1">
      <c r="A1106" s="311">
        <v>1381.0</v>
      </c>
      <c r="B1106" s="209" t="s">
        <v>1746</v>
      </c>
      <c r="C1106" s="344" t="s">
        <v>2170</v>
      </c>
      <c r="D1106" s="344"/>
      <c r="E1106" s="344"/>
      <c r="F1106" s="510">
        <v>45972.0</v>
      </c>
      <c r="G1106" s="430" t="s">
        <v>57</v>
      </c>
      <c r="H1106" s="471" t="s">
        <v>57</v>
      </c>
      <c r="I1106" s="471" t="s">
        <v>57</v>
      </c>
      <c r="J1106" s="471"/>
      <c r="K1106" s="445" t="s">
        <v>58</v>
      </c>
      <c r="L1106" s="446" t="s">
        <v>58</v>
      </c>
      <c r="M1106" s="315">
        <v>15.0</v>
      </c>
      <c r="N1106" s="353"/>
      <c r="O1106" s="353"/>
      <c r="P1106" s="353"/>
      <c r="Q1106" s="353"/>
      <c r="R1106" s="353"/>
      <c r="S1106" s="471" t="s">
        <v>57</v>
      </c>
      <c r="T1106" s="430" t="s">
        <v>57</v>
      </c>
      <c r="U1106" s="495" t="s">
        <v>3038</v>
      </c>
      <c r="V1106" s="315">
        <v>13.0</v>
      </c>
      <c r="W1106" s="430" t="s">
        <v>57</v>
      </c>
      <c r="X1106" s="315">
        <v>5.0</v>
      </c>
      <c r="Y1106" s="6" t="s">
        <v>54</v>
      </c>
      <c r="Z1106" s="432" t="s">
        <v>620</v>
      </c>
      <c r="AA1106" s="228"/>
      <c r="AB1106" s="228"/>
      <c r="AC1106" s="229"/>
      <c r="AD1106" s="6"/>
      <c r="AE1106" s="6"/>
      <c r="AF1106" s="6"/>
      <c r="AG1106" s="331"/>
      <c r="AH1106" s="433"/>
      <c r="AI1106" s="320"/>
    </row>
    <row r="1107" ht="15.75" customHeight="1">
      <c r="A1107" s="311">
        <v>1382.0</v>
      </c>
      <c r="B1107" s="209" t="s">
        <v>1747</v>
      </c>
      <c r="C1107" s="344" t="s">
        <v>2278</v>
      </c>
      <c r="D1107" s="344"/>
      <c r="E1107" s="344"/>
      <c r="F1107" s="510">
        <v>46063.0</v>
      </c>
      <c r="G1107" s="517" t="s">
        <v>86</v>
      </c>
      <c r="H1107" s="513" t="s">
        <v>66</v>
      </c>
      <c r="I1107" s="513" t="s">
        <v>66</v>
      </c>
      <c r="J1107" s="513" t="s">
        <v>66</v>
      </c>
      <c r="K1107" s="513" t="s">
        <v>66</v>
      </c>
      <c r="L1107" s="517" t="s">
        <v>66</v>
      </c>
      <c r="M1107" s="315">
        <v>0.0</v>
      </c>
      <c r="N1107" s="353"/>
      <c r="O1107" s="353"/>
      <c r="P1107" s="353"/>
      <c r="Q1107" s="353"/>
      <c r="R1107" s="353"/>
      <c r="S1107" s="471" t="s">
        <v>30</v>
      </c>
      <c r="T1107" s="430" t="s">
        <v>30</v>
      </c>
      <c r="U1107" s="495"/>
      <c r="V1107" s="315"/>
      <c r="W1107" s="517" t="s">
        <v>86</v>
      </c>
      <c r="X1107" s="315">
        <v>0.0</v>
      </c>
      <c r="Y1107" s="6" t="s">
        <v>54</v>
      </c>
      <c r="Z1107" s="432" t="s">
        <v>2279</v>
      </c>
      <c r="AA1107" s="228"/>
      <c r="AB1107" s="228"/>
      <c r="AC1107" s="229"/>
      <c r="AD1107" s="6"/>
      <c r="AE1107" s="6"/>
      <c r="AF1107" s="6"/>
      <c r="AG1107" s="331"/>
      <c r="AH1107" s="433"/>
      <c r="AI1107" s="320"/>
    </row>
    <row r="1108" ht="15.75" customHeight="1">
      <c r="A1108" s="311">
        <v>1383.0</v>
      </c>
      <c r="B1108" s="209" t="s">
        <v>1748</v>
      </c>
      <c r="C1108" s="344" t="s">
        <v>1221</v>
      </c>
      <c r="D1108" s="344"/>
      <c r="E1108" s="344"/>
      <c r="F1108" s="510">
        <v>46029.0</v>
      </c>
      <c r="G1108" s="430" t="s">
        <v>57</v>
      </c>
      <c r="H1108" s="471" t="s">
        <v>57</v>
      </c>
      <c r="I1108" s="471" t="s">
        <v>57</v>
      </c>
      <c r="J1108" s="471"/>
      <c r="K1108" s="445" t="s">
        <v>58</v>
      </c>
      <c r="L1108" s="445" t="s">
        <v>58</v>
      </c>
      <c r="M1108" s="315">
        <v>7.0</v>
      </c>
      <c r="N1108" s="353"/>
      <c r="O1108" s="353"/>
      <c r="P1108" s="353"/>
      <c r="Q1108" s="353"/>
      <c r="R1108" s="353"/>
      <c r="S1108" s="471" t="s">
        <v>30</v>
      </c>
      <c r="T1108" s="430" t="s">
        <v>30</v>
      </c>
      <c r="U1108" s="495"/>
      <c r="V1108" s="315">
        <v>8.0</v>
      </c>
      <c r="W1108" s="430" t="s">
        <v>28</v>
      </c>
      <c r="X1108" s="315">
        <v>1.0</v>
      </c>
      <c r="Y1108" s="6" t="s">
        <v>54</v>
      </c>
      <c r="Z1108" s="432" t="s">
        <v>2280</v>
      </c>
      <c r="AA1108" s="228"/>
      <c r="AB1108" s="228"/>
      <c r="AC1108" s="229"/>
      <c r="AD1108" s="6"/>
      <c r="AE1108" s="6"/>
      <c r="AF1108" s="6"/>
      <c r="AG1108" s="331"/>
      <c r="AH1108" s="433"/>
      <c r="AI1108" s="320"/>
    </row>
    <row r="1109" ht="15.75" customHeight="1">
      <c r="A1109" s="311">
        <v>1384.0</v>
      </c>
      <c r="B1109" s="209" t="s">
        <v>1749</v>
      </c>
      <c r="C1109" s="344" t="s">
        <v>1221</v>
      </c>
      <c r="D1109" s="344"/>
      <c r="E1109" s="344"/>
      <c r="F1109" s="510">
        <v>46006.0</v>
      </c>
      <c r="G1109" s="430" t="s">
        <v>57</v>
      </c>
      <c r="H1109" s="471" t="s">
        <v>57</v>
      </c>
      <c r="I1109" s="471" t="s">
        <v>57</v>
      </c>
      <c r="J1109" s="471"/>
      <c r="K1109" s="445" t="s">
        <v>58</v>
      </c>
      <c r="L1109" s="446" t="s">
        <v>58</v>
      </c>
      <c r="M1109" s="315">
        <v>21.0</v>
      </c>
      <c r="N1109" s="353"/>
      <c r="O1109" s="353"/>
      <c r="P1109" s="353"/>
      <c r="Q1109" s="353"/>
      <c r="R1109" s="353"/>
      <c r="S1109" s="471" t="s">
        <v>30</v>
      </c>
      <c r="T1109" s="430" t="s">
        <v>30</v>
      </c>
      <c r="U1109" s="495"/>
      <c r="V1109" s="315">
        <v>24.0</v>
      </c>
      <c r="W1109" s="430" t="s">
        <v>28</v>
      </c>
      <c r="X1109" s="315">
        <v>5.0</v>
      </c>
      <c r="Y1109" s="6" t="s">
        <v>54</v>
      </c>
      <c r="Z1109" s="432" t="s">
        <v>2281</v>
      </c>
      <c r="AA1109" s="228"/>
      <c r="AB1109" s="228"/>
      <c r="AC1109" s="229"/>
      <c r="AD1109" s="6"/>
      <c r="AE1109" s="6"/>
      <c r="AF1109" s="6"/>
      <c r="AG1109" s="331"/>
      <c r="AH1109" s="433"/>
      <c r="AI1109" s="320"/>
    </row>
    <row r="1110" ht="15.75" customHeight="1">
      <c r="A1110" s="311">
        <v>1385.0</v>
      </c>
      <c r="B1110" s="209" t="s">
        <v>1750</v>
      </c>
      <c r="C1110" s="344" t="s">
        <v>1221</v>
      </c>
      <c r="D1110" s="344"/>
      <c r="E1110" s="344"/>
      <c r="F1110" s="510">
        <v>45992.0</v>
      </c>
      <c r="G1110" s="430" t="s">
        <v>57</v>
      </c>
      <c r="H1110" s="471" t="s">
        <v>57</v>
      </c>
      <c r="I1110" s="471" t="s">
        <v>57</v>
      </c>
      <c r="J1110" s="471"/>
      <c r="K1110" s="445" t="s">
        <v>58</v>
      </c>
      <c r="L1110" s="446" t="s">
        <v>58</v>
      </c>
      <c r="M1110" s="315">
        <v>7.0</v>
      </c>
      <c r="N1110" s="353"/>
      <c r="O1110" s="353"/>
      <c r="P1110" s="353"/>
      <c r="Q1110" s="353"/>
      <c r="R1110" s="353"/>
      <c r="S1110" s="471" t="s">
        <v>30</v>
      </c>
      <c r="T1110" s="430" t="s">
        <v>30</v>
      </c>
      <c r="U1110" s="495" t="s">
        <v>2777</v>
      </c>
      <c r="V1110" s="315">
        <v>9.0</v>
      </c>
      <c r="W1110" s="430" t="s">
        <v>28</v>
      </c>
      <c r="X1110" s="315">
        <v>2.0</v>
      </c>
      <c r="Y1110" s="6" t="s">
        <v>54</v>
      </c>
      <c r="Z1110" s="432" t="s">
        <v>2282</v>
      </c>
      <c r="AA1110" s="228"/>
      <c r="AB1110" s="228"/>
      <c r="AC1110" s="229"/>
      <c r="AD1110" s="6"/>
      <c r="AE1110" s="6"/>
      <c r="AF1110" s="6"/>
      <c r="AG1110" s="331"/>
      <c r="AH1110" s="433"/>
      <c r="AI1110" s="320"/>
    </row>
    <row r="1111" ht="15.75" customHeight="1">
      <c r="A1111" s="311">
        <v>1386.0</v>
      </c>
      <c r="B1111" s="209" t="s">
        <v>1752</v>
      </c>
      <c r="C1111" s="344" t="s">
        <v>1221</v>
      </c>
      <c r="D1111" s="344"/>
      <c r="E1111" s="344"/>
      <c r="F1111" s="510">
        <v>46007.0</v>
      </c>
      <c r="G1111" s="430" t="s">
        <v>57</v>
      </c>
      <c r="H1111" s="471" t="s">
        <v>57</v>
      </c>
      <c r="I1111" s="471" t="s">
        <v>57</v>
      </c>
      <c r="J1111" s="471"/>
      <c r="K1111" s="445" t="s">
        <v>58</v>
      </c>
      <c r="L1111" s="446" t="s">
        <v>58</v>
      </c>
      <c r="M1111" s="315">
        <v>11.0</v>
      </c>
      <c r="N1111" s="353"/>
      <c r="O1111" s="353"/>
      <c r="P1111" s="353"/>
      <c r="Q1111" s="353"/>
      <c r="R1111" s="353"/>
      <c r="S1111" s="471" t="s">
        <v>30</v>
      </c>
      <c r="T1111" s="430" t="s">
        <v>30</v>
      </c>
      <c r="U1111" s="495" t="s">
        <v>2789</v>
      </c>
      <c r="V1111" s="315">
        <v>13.0</v>
      </c>
      <c r="W1111" s="430" t="s">
        <v>28</v>
      </c>
      <c r="X1111" s="315">
        <v>4.0</v>
      </c>
      <c r="Y1111" s="6" t="s">
        <v>54</v>
      </c>
      <c r="Z1111" s="432" t="s">
        <v>2283</v>
      </c>
      <c r="AA1111" s="228"/>
      <c r="AB1111" s="228"/>
      <c r="AC1111" s="229"/>
      <c r="AD1111" s="6"/>
      <c r="AE1111" s="6"/>
      <c r="AF1111" s="6"/>
      <c r="AG1111" s="331"/>
      <c r="AH1111" s="433"/>
      <c r="AI1111" s="320"/>
    </row>
    <row r="1112" ht="15.75" customHeight="1">
      <c r="A1112" s="311">
        <v>1387.0</v>
      </c>
      <c r="B1112" s="209" t="s">
        <v>1753</v>
      </c>
      <c r="C1112" s="560" t="s">
        <v>1221</v>
      </c>
      <c r="D1112" s="560"/>
      <c r="E1112" s="560"/>
      <c r="F1112" s="443">
        <v>46013.0</v>
      </c>
      <c r="G1112" s="430" t="s">
        <v>57</v>
      </c>
      <c r="H1112" s="471" t="s">
        <v>57</v>
      </c>
      <c r="I1112" s="471" t="s">
        <v>57</v>
      </c>
      <c r="J1112" s="471"/>
      <c r="K1112" s="471" t="s">
        <v>58</v>
      </c>
      <c r="L1112" s="446" t="s">
        <v>58</v>
      </c>
      <c r="M1112" s="315">
        <v>8.0</v>
      </c>
      <c r="N1112" s="353"/>
      <c r="O1112" s="353"/>
      <c r="P1112" s="353"/>
      <c r="Q1112" s="353"/>
      <c r="R1112" s="353"/>
      <c r="S1112" s="471" t="s">
        <v>30</v>
      </c>
      <c r="T1112" s="430" t="s">
        <v>30</v>
      </c>
      <c r="U1112" s="495" t="s">
        <v>2777</v>
      </c>
      <c r="V1112" s="315">
        <v>10.0</v>
      </c>
      <c r="W1112" s="430" t="s">
        <v>28</v>
      </c>
      <c r="X1112" s="315">
        <v>4.0</v>
      </c>
      <c r="Y1112" s="6" t="s">
        <v>54</v>
      </c>
      <c r="Z1112" s="540" t="s">
        <v>2284</v>
      </c>
      <c r="AA1112" s="228"/>
      <c r="AB1112" s="228"/>
      <c r="AC1112" s="229"/>
      <c r="AD1112" s="6"/>
      <c r="AE1112" s="6"/>
      <c r="AF1112" s="6"/>
      <c r="AG1112" s="331"/>
      <c r="AH1112" s="433"/>
      <c r="AI1112" s="320"/>
    </row>
    <row r="1113" ht="15.75" customHeight="1">
      <c r="A1113" s="311">
        <v>1388.0</v>
      </c>
      <c r="B1113" s="209" t="s">
        <v>1754</v>
      </c>
      <c r="C1113" s="344" t="s">
        <v>2219</v>
      </c>
      <c r="D1113" s="344"/>
      <c r="E1113" s="344"/>
      <c r="F1113" s="510">
        <v>45981.0</v>
      </c>
      <c r="G1113" s="430" t="s">
        <v>57</v>
      </c>
      <c r="H1113" s="471" t="s">
        <v>57</v>
      </c>
      <c r="I1113" s="471" t="s">
        <v>57</v>
      </c>
      <c r="J1113" s="471"/>
      <c r="K1113" s="471" t="s">
        <v>58</v>
      </c>
      <c r="L1113" s="508" t="s">
        <v>1180</v>
      </c>
      <c r="M1113" s="315">
        <v>1.0</v>
      </c>
      <c r="N1113" s="353"/>
      <c r="O1113" s="353"/>
      <c r="P1113" s="353"/>
      <c r="Q1113" s="353"/>
      <c r="R1113" s="353"/>
      <c r="S1113" s="471" t="s">
        <v>86</v>
      </c>
      <c r="T1113" s="430" t="s">
        <v>86</v>
      </c>
      <c r="U1113" s="495">
        <v>0.0</v>
      </c>
      <c r="V1113" s="315">
        <v>0.0</v>
      </c>
      <c r="W1113" s="430" t="s">
        <v>86</v>
      </c>
      <c r="X1113" s="315">
        <v>0.0</v>
      </c>
      <c r="Y1113" s="6" t="s">
        <v>54</v>
      </c>
      <c r="Z1113" s="432" t="s">
        <v>876</v>
      </c>
      <c r="AA1113" s="228"/>
      <c r="AB1113" s="228"/>
      <c r="AC1113" s="229"/>
      <c r="AD1113" s="6"/>
      <c r="AE1113" s="6"/>
      <c r="AF1113" s="6"/>
      <c r="AG1113" s="331"/>
      <c r="AH1113" s="433"/>
      <c r="AI1113" s="320"/>
    </row>
    <row r="1114" ht="15.75" customHeight="1">
      <c r="A1114" s="311">
        <v>1389.0</v>
      </c>
      <c r="B1114" s="209" t="s">
        <v>1756</v>
      </c>
      <c r="C1114" s="344" t="s">
        <v>2170</v>
      </c>
      <c r="D1114" s="344"/>
      <c r="E1114" s="344"/>
      <c r="F1114" s="510">
        <v>45968.0</v>
      </c>
      <c r="G1114" s="430" t="s">
        <v>86</v>
      </c>
      <c r="H1114" s="471" t="s">
        <v>66</v>
      </c>
      <c r="I1114" s="471" t="s">
        <v>66</v>
      </c>
      <c r="J1114" s="471"/>
      <c r="K1114" s="471" t="s">
        <v>66</v>
      </c>
      <c r="L1114" s="517" t="s">
        <v>66</v>
      </c>
      <c r="M1114" s="315">
        <v>0.0</v>
      </c>
      <c r="N1114" s="353"/>
      <c r="O1114" s="353"/>
      <c r="P1114" s="353"/>
      <c r="Q1114" s="353"/>
      <c r="R1114" s="353"/>
      <c r="S1114" s="471" t="s">
        <v>86</v>
      </c>
      <c r="T1114" s="430" t="s">
        <v>86</v>
      </c>
      <c r="U1114" s="496">
        <v>0.0</v>
      </c>
      <c r="V1114" s="315">
        <v>0.0</v>
      </c>
      <c r="W1114" s="430" t="s">
        <v>57</v>
      </c>
      <c r="X1114" s="315">
        <v>1.0</v>
      </c>
      <c r="Y1114" s="6" t="s">
        <v>54</v>
      </c>
      <c r="Z1114" s="432" t="s">
        <v>2285</v>
      </c>
      <c r="AA1114" s="228"/>
      <c r="AB1114" s="228"/>
      <c r="AC1114" s="229"/>
      <c r="AD1114" s="6"/>
      <c r="AE1114" s="6"/>
      <c r="AF1114" s="6"/>
      <c r="AG1114" s="331"/>
      <c r="AH1114" s="433"/>
      <c r="AI1114" s="320"/>
    </row>
    <row r="1115" ht="15.75" customHeight="1">
      <c r="A1115" s="311">
        <v>1390.0</v>
      </c>
      <c r="B1115" s="209" t="s">
        <v>1757</v>
      </c>
      <c r="C1115" s="545" t="s">
        <v>1221</v>
      </c>
      <c r="D1115" s="545"/>
      <c r="E1115" s="545"/>
      <c r="F1115" s="510">
        <v>45980.0</v>
      </c>
      <c r="G1115" s="430" t="s">
        <v>57</v>
      </c>
      <c r="H1115" s="471" t="s">
        <v>57</v>
      </c>
      <c r="I1115" s="471" t="s">
        <v>57</v>
      </c>
      <c r="J1115" s="471"/>
      <c r="K1115" s="555" t="s">
        <v>101</v>
      </c>
      <c r="L1115" s="517" t="s">
        <v>66</v>
      </c>
      <c r="M1115" s="315">
        <v>1.0</v>
      </c>
      <c r="N1115" s="353"/>
      <c r="O1115" s="353"/>
      <c r="P1115" s="353"/>
      <c r="Q1115" s="353"/>
      <c r="R1115" s="353"/>
      <c r="S1115" s="471" t="s">
        <v>86</v>
      </c>
      <c r="T1115" s="430" t="s">
        <v>86</v>
      </c>
      <c r="U1115" s="495">
        <v>0.0</v>
      </c>
      <c r="V1115" s="315">
        <v>0.0</v>
      </c>
      <c r="W1115" s="430" t="s">
        <v>86</v>
      </c>
      <c r="X1115" s="315">
        <v>0.0</v>
      </c>
      <c r="Y1115" s="6" t="s">
        <v>54</v>
      </c>
      <c r="Z1115" s="432" t="s">
        <v>2286</v>
      </c>
      <c r="AA1115" s="228"/>
      <c r="AB1115" s="228"/>
      <c r="AC1115" s="229"/>
      <c r="AD1115" s="6"/>
      <c r="AE1115" s="6"/>
      <c r="AF1115" s="6"/>
      <c r="AG1115" s="331"/>
      <c r="AH1115" s="433"/>
      <c r="AI1115" s="320"/>
    </row>
    <row r="1116" ht="15.75" customHeight="1">
      <c r="A1116" s="311">
        <v>1391.0</v>
      </c>
      <c r="B1116" s="209" t="s">
        <v>1758</v>
      </c>
      <c r="C1116" s="560" t="s">
        <v>1221</v>
      </c>
      <c r="D1116" s="560"/>
      <c r="E1116" s="560"/>
      <c r="F1116" s="443">
        <v>46009.0</v>
      </c>
      <c r="G1116" s="430" t="s">
        <v>57</v>
      </c>
      <c r="H1116" s="471" t="s">
        <v>57</v>
      </c>
      <c r="I1116" s="471" t="s">
        <v>57</v>
      </c>
      <c r="J1116" s="471"/>
      <c r="K1116" s="445" t="s">
        <v>58</v>
      </c>
      <c r="L1116" s="446" t="s">
        <v>58</v>
      </c>
      <c r="M1116" s="315">
        <v>8.0</v>
      </c>
      <c r="N1116" s="353"/>
      <c r="O1116" s="353"/>
      <c r="P1116" s="353"/>
      <c r="Q1116" s="353"/>
      <c r="R1116" s="353"/>
      <c r="S1116" s="471" t="s">
        <v>30</v>
      </c>
      <c r="T1116" s="430" t="s">
        <v>30</v>
      </c>
      <c r="U1116" s="495">
        <v>0.0</v>
      </c>
      <c r="V1116" s="315">
        <v>0.0</v>
      </c>
      <c r="W1116" s="430" t="s">
        <v>28</v>
      </c>
      <c r="X1116" s="315">
        <v>0.0</v>
      </c>
      <c r="Y1116" s="6" t="s">
        <v>54</v>
      </c>
      <c r="Z1116" s="540" t="s">
        <v>2287</v>
      </c>
      <c r="AA1116" s="228"/>
      <c r="AB1116" s="228"/>
      <c r="AC1116" s="229"/>
      <c r="AD1116" s="6"/>
      <c r="AE1116" s="6"/>
      <c r="AF1116" s="6"/>
      <c r="AG1116" s="331"/>
      <c r="AH1116" s="433"/>
      <c r="AI1116" s="320"/>
    </row>
    <row r="1117" ht="15.75" customHeight="1">
      <c r="A1117" s="311">
        <v>1392.0</v>
      </c>
      <c r="B1117" s="209" t="s">
        <v>1759</v>
      </c>
      <c r="C1117" s="560" t="s">
        <v>1221</v>
      </c>
      <c r="D1117" s="560"/>
      <c r="E1117" s="560"/>
      <c r="F1117" s="443">
        <v>46003.0</v>
      </c>
      <c r="G1117" s="430" t="s">
        <v>57</v>
      </c>
      <c r="H1117" s="471" t="s">
        <v>57</v>
      </c>
      <c r="I1117" s="471" t="s">
        <v>57</v>
      </c>
      <c r="J1117" s="471"/>
      <c r="K1117" s="445" t="s">
        <v>58</v>
      </c>
      <c r="L1117" s="446" t="s">
        <v>58</v>
      </c>
      <c r="M1117" s="315">
        <v>7.0</v>
      </c>
      <c r="N1117" s="353"/>
      <c r="O1117" s="353"/>
      <c r="P1117" s="353"/>
      <c r="Q1117" s="353"/>
      <c r="R1117" s="353"/>
      <c r="S1117" s="471" t="s">
        <v>30</v>
      </c>
      <c r="T1117" s="430" t="s">
        <v>30</v>
      </c>
      <c r="U1117" s="495"/>
      <c r="V1117" s="315">
        <v>0.0</v>
      </c>
      <c r="W1117" s="430" t="s">
        <v>86</v>
      </c>
      <c r="X1117" s="315">
        <v>0.0</v>
      </c>
      <c r="Y1117" s="6" t="s">
        <v>54</v>
      </c>
      <c r="Z1117" s="540" t="s">
        <v>2288</v>
      </c>
      <c r="AA1117" s="228"/>
      <c r="AB1117" s="228"/>
      <c r="AC1117" s="229"/>
      <c r="AD1117" s="6"/>
      <c r="AE1117" s="6"/>
      <c r="AF1117" s="6"/>
      <c r="AG1117" s="331"/>
      <c r="AH1117" s="433"/>
      <c r="AI1117" s="320"/>
    </row>
    <row r="1118" ht="15.75" customHeight="1">
      <c r="A1118" s="311">
        <v>1393.0</v>
      </c>
      <c r="B1118" s="209" t="s">
        <v>1762</v>
      </c>
      <c r="C1118" s="344" t="s">
        <v>1221</v>
      </c>
      <c r="D1118" s="344"/>
      <c r="E1118" s="344"/>
      <c r="F1118" s="353">
        <v>45999.0</v>
      </c>
      <c r="G1118" s="430" t="s">
        <v>86</v>
      </c>
      <c r="H1118" s="471" t="s">
        <v>66</v>
      </c>
      <c r="I1118" s="471" t="s">
        <v>66</v>
      </c>
      <c r="J1118" s="471"/>
      <c r="K1118" s="471" t="s">
        <v>66</v>
      </c>
      <c r="L1118" s="517" t="s">
        <v>66</v>
      </c>
      <c r="M1118" s="315">
        <v>0.0</v>
      </c>
      <c r="N1118" s="353"/>
      <c r="O1118" s="353"/>
      <c r="P1118" s="353"/>
      <c r="Q1118" s="353"/>
      <c r="R1118" s="353"/>
      <c r="S1118" s="471" t="s">
        <v>30</v>
      </c>
      <c r="T1118" s="430" t="s">
        <v>30</v>
      </c>
      <c r="U1118" s="495">
        <v>0.0</v>
      </c>
      <c r="V1118" s="315">
        <v>0.0</v>
      </c>
      <c r="W1118" s="430" t="s">
        <v>28</v>
      </c>
      <c r="X1118" s="315">
        <v>0.0</v>
      </c>
      <c r="Y1118" s="6" t="s">
        <v>54</v>
      </c>
      <c r="Z1118" s="432" t="s">
        <v>2289</v>
      </c>
      <c r="AA1118" s="228"/>
      <c r="AB1118" s="228"/>
      <c r="AC1118" s="229"/>
      <c r="AD1118" s="6"/>
      <c r="AE1118" s="6"/>
      <c r="AF1118" s="6"/>
      <c r="AG1118" s="331"/>
      <c r="AH1118" s="433"/>
      <c r="AI1118" s="320"/>
    </row>
    <row r="1119" ht="15.75" customHeight="1">
      <c r="A1119" s="311">
        <v>1394.0</v>
      </c>
      <c r="B1119" s="209" t="s">
        <v>1763</v>
      </c>
      <c r="C1119" s="344" t="s">
        <v>1221</v>
      </c>
      <c r="D1119" s="344"/>
      <c r="E1119" s="344"/>
      <c r="F1119" s="510">
        <v>46002.0</v>
      </c>
      <c r="G1119" s="430" t="s">
        <v>57</v>
      </c>
      <c r="H1119" s="471" t="s">
        <v>57</v>
      </c>
      <c r="I1119" s="471" t="s">
        <v>57</v>
      </c>
      <c r="J1119" s="471"/>
      <c r="K1119" s="445" t="s">
        <v>58</v>
      </c>
      <c r="L1119" s="446" t="s">
        <v>58</v>
      </c>
      <c r="M1119" s="315">
        <v>4.0</v>
      </c>
      <c r="N1119" s="353"/>
      <c r="O1119" s="353"/>
      <c r="P1119" s="353"/>
      <c r="Q1119" s="353"/>
      <c r="R1119" s="353"/>
      <c r="S1119" s="471" t="s">
        <v>30</v>
      </c>
      <c r="T1119" s="430" t="s">
        <v>30</v>
      </c>
      <c r="U1119" s="495" t="s">
        <v>2769</v>
      </c>
      <c r="V1119" s="315">
        <v>6.0</v>
      </c>
      <c r="W1119" s="430" t="s">
        <v>28</v>
      </c>
      <c r="X1119" s="315">
        <v>2.0</v>
      </c>
      <c r="Y1119" s="6" t="s">
        <v>54</v>
      </c>
      <c r="Z1119" s="432" t="s">
        <v>2290</v>
      </c>
      <c r="AA1119" s="228"/>
      <c r="AB1119" s="228"/>
      <c r="AC1119" s="229"/>
      <c r="AD1119" s="6"/>
      <c r="AE1119" s="6"/>
      <c r="AF1119" s="6"/>
      <c r="AG1119" s="331"/>
      <c r="AH1119" s="433"/>
      <c r="AI1119" s="320"/>
    </row>
    <row r="1120" ht="15.75" customHeight="1">
      <c r="A1120" s="311">
        <v>1395.0</v>
      </c>
      <c r="B1120" s="209" t="s">
        <v>1764</v>
      </c>
      <c r="C1120" s="344" t="s">
        <v>333</v>
      </c>
      <c r="D1120" s="344"/>
      <c r="E1120" s="344"/>
      <c r="F1120" s="510">
        <v>45986.0</v>
      </c>
      <c r="G1120" s="430" t="s">
        <v>57</v>
      </c>
      <c r="H1120" s="471" t="s">
        <v>57</v>
      </c>
      <c r="I1120" s="471" t="s">
        <v>57</v>
      </c>
      <c r="J1120" s="471"/>
      <c r="K1120" s="445" t="s">
        <v>58</v>
      </c>
      <c r="L1120" s="508" t="s">
        <v>1180</v>
      </c>
      <c r="M1120" s="315">
        <v>3.0</v>
      </c>
      <c r="N1120" s="353"/>
      <c r="O1120" s="353"/>
      <c r="P1120" s="353"/>
      <c r="Q1120" s="353"/>
      <c r="R1120" s="353"/>
      <c r="S1120" s="471" t="s">
        <v>86</v>
      </c>
      <c r="T1120" s="430" t="s">
        <v>86</v>
      </c>
      <c r="U1120" s="495">
        <v>0.0</v>
      </c>
      <c r="V1120" s="315">
        <v>0.0</v>
      </c>
      <c r="W1120" s="430" t="s">
        <v>86</v>
      </c>
      <c r="X1120" s="315">
        <v>0.0</v>
      </c>
      <c r="Y1120" s="6" t="s">
        <v>54</v>
      </c>
      <c r="Z1120" s="432" t="s">
        <v>2291</v>
      </c>
      <c r="AA1120" s="228"/>
      <c r="AB1120" s="228"/>
      <c r="AC1120" s="229"/>
      <c r="AD1120" s="6"/>
      <c r="AE1120" s="6"/>
      <c r="AF1120" s="6"/>
      <c r="AG1120" s="331"/>
      <c r="AH1120" s="433"/>
      <c r="AI1120" s="320"/>
    </row>
    <row r="1121" ht="15.75" customHeight="1">
      <c r="A1121" s="311">
        <v>1396.0</v>
      </c>
      <c r="B1121" s="209" t="s">
        <v>1765</v>
      </c>
      <c r="C1121" s="344" t="s">
        <v>333</v>
      </c>
      <c r="D1121" s="344"/>
      <c r="E1121" s="344"/>
      <c r="F1121" s="510">
        <v>45987.0</v>
      </c>
      <c r="G1121" s="430" t="s">
        <v>57</v>
      </c>
      <c r="H1121" s="471" t="s">
        <v>57</v>
      </c>
      <c r="I1121" s="471" t="s">
        <v>57</v>
      </c>
      <c r="J1121" s="471"/>
      <c r="K1121" s="445" t="s">
        <v>58</v>
      </c>
      <c r="L1121" s="508" t="s">
        <v>1180</v>
      </c>
      <c r="M1121" s="315">
        <v>13.0</v>
      </c>
      <c r="N1121" s="353"/>
      <c r="O1121" s="353"/>
      <c r="P1121" s="353"/>
      <c r="Q1121" s="353"/>
      <c r="R1121" s="353"/>
      <c r="S1121" s="471" t="s">
        <v>86</v>
      </c>
      <c r="T1121" s="430" t="s">
        <v>86</v>
      </c>
      <c r="U1121" s="495">
        <v>0.0</v>
      </c>
      <c r="V1121" s="315">
        <v>0.0</v>
      </c>
      <c r="W1121" s="430" t="s">
        <v>86</v>
      </c>
      <c r="X1121" s="315">
        <v>0.0</v>
      </c>
      <c r="Y1121" s="6" t="s">
        <v>54</v>
      </c>
      <c r="Z1121" s="432" t="s">
        <v>2292</v>
      </c>
      <c r="AA1121" s="228"/>
      <c r="AB1121" s="228"/>
      <c r="AC1121" s="229"/>
      <c r="AD1121" s="6"/>
      <c r="AE1121" s="6"/>
      <c r="AF1121" s="6"/>
      <c r="AG1121" s="331"/>
      <c r="AH1121" s="433"/>
      <c r="AI1121" s="320"/>
    </row>
    <row r="1122" ht="15.75" customHeight="1">
      <c r="A1122" s="311">
        <v>1397.0</v>
      </c>
      <c r="B1122" s="209" t="s">
        <v>1619</v>
      </c>
      <c r="C1122" s="344" t="s">
        <v>1221</v>
      </c>
      <c r="D1122" s="344"/>
      <c r="E1122" s="344"/>
      <c r="F1122" s="510">
        <v>46002.0</v>
      </c>
      <c r="G1122" s="430" t="s">
        <v>57</v>
      </c>
      <c r="H1122" s="471" t="s">
        <v>57</v>
      </c>
      <c r="I1122" s="471" t="s">
        <v>57</v>
      </c>
      <c r="J1122" s="471"/>
      <c r="K1122" s="445" t="s">
        <v>58</v>
      </c>
      <c r="L1122" s="446" t="s">
        <v>58</v>
      </c>
      <c r="M1122" s="315">
        <v>4.0</v>
      </c>
      <c r="N1122" s="353"/>
      <c r="O1122" s="353"/>
      <c r="P1122" s="353"/>
      <c r="Q1122" s="353"/>
      <c r="R1122" s="353"/>
      <c r="S1122" s="471" t="s">
        <v>30</v>
      </c>
      <c r="T1122" s="430" t="s">
        <v>30</v>
      </c>
      <c r="U1122" s="495" t="s">
        <v>2789</v>
      </c>
      <c r="V1122" s="315">
        <v>5.0</v>
      </c>
      <c r="W1122" s="430" t="s">
        <v>28</v>
      </c>
      <c r="X1122" s="315">
        <v>1.0</v>
      </c>
      <c r="Y1122" s="6" t="s">
        <v>54</v>
      </c>
      <c r="Z1122" s="432" t="s">
        <v>2293</v>
      </c>
      <c r="AA1122" s="228"/>
      <c r="AB1122" s="228"/>
      <c r="AC1122" s="229"/>
      <c r="AD1122" s="6"/>
      <c r="AE1122" s="6"/>
      <c r="AF1122" s="6"/>
      <c r="AG1122" s="331"/>
      <c r="AH1122" s="433"/>
      <c r="AI1122" s="320"/>
    </row>
    <row r="1123" ht="15.75" customHeight="1">
      <c r="A1123" s="311">
        <v>1398.0</v>
      </c>
      <c r="B1123" s="209" t="s">
        <v>1767</v>
      </c>
      <c r="C1123" s="567" t="s">
        <v>1221</v>
      </c>
      <c r="D1123" s="567"/>
      <c r="E1123" s="567"/>
      <c r="F1123" s="510">
        <v>45980.0</v>
      </c>
      <c r="G1123" s="430" t="s">
        <v>57</v>
      </c>
      <c r="H1123" s="471" t="s">
        <v>57</v>
      </c>
      <c r="I1123" s="471" t="s">
        <v>57</v>
      </c>
      <c r="J1123" s="471"/>
      <c r="K1123" s="497" t="s">
        <v>101</v>
      </c>
      <c r="L1123" s="517" t="s">
        <v>66</v>
      </c>
      <c r="M1123" s="315">
        <v>1.0</v>
      </c>
      <c r="N1123" s="353"/>
      <c r="O1123" s="353"/>
      <c r="P1123" s="353"/>
      <c r="Q1123" s="353"/>
      <c r="R1123" s="353"/>
      <c r="S1123" s="471" t="s">
        <v>86</v>
      </c>
      <c r="T1123" s="430" t="s">
        <v>86</v>
      </c>
      <c r="U1123" s="495">
        <v>0.0</v>
      </c>
      <c r="V1123" s="315">
        <v>0.0</v>
      </c>
      <c r="W1123" s="430" t="s">
        <v>86</v>
      </c>
      <c r="X1123" s="315">
        <v>0.0</v>
      </c>
      <c r="Y1123" s="6" t="s">
        <v>54</v>
      </c>
      <c r="Z1123" s="432" t="s">
        <v>2294</v>
      </c>
      <c r="AA1123" s="228"/>
      <c r="AB1123" s="228"/>
      <c r="AC1123" s="229"/>
      <c r="AD1123" s="6"/>
      <c r="AE1123" s="6"/>
      <c r="AF1123" s="6"/>
      <c r="AG1123" s="331"/>
      <c r="AH1123" s="433"/>
      <c r="AI1123" s="320"/>
    </row>
    <row r="1124" ht="15.75" customHeight="1">
      <c r="A1124" s="311">
        <v>1399.0</v>
      </c>
      <c r="B1124" s="209" t="s">
        <v>1768</v>
      </c>
      <c r="C1124" s="344" t="s">
        <v>1221</v>
      </c>
      <c r="D1124" s="344"/>
      <c r="E1124" s="344"/>
      <c r="F1124" s="510">
        <v>46009.0</v>
      </c>
      <c r="G1124" s="430" t="s">
        <v>57</v>
      </c>
      <c r="H1124" s="471" t="s">
        <v>57</v>
      </c>
      <c r="I1124" s="471" t="s">
        <v>57</v>
      </c>
      <c r="J1124" s="471"/>
      <c r="K1124" s="445" t="s">
        <v>58</v>
      </c>
      <c r="L1124" s="446" t="s">
        <v>58</v>
      </c>
      <c r="M1124" s="315">
        <v>24.0</v>
      </c>
      <c r="N1124" s="353"/>
      <c r="O1124" s="353"/>
      <c r="P1124" s="353"/>
      <c r="Q1124" s="353"/>
      <c r="R1124" s="353"/>
      <c r="S1124" s="471" t="s">
        <v>30</v>
      </c>
      <c r="T1124" s="430" t="s">
        <v>30</v>
      </c>
      <c r="U1124" s="495">
        <v>0.0</v>
      </c>
      <c r="V1124" s="315">
        <v>0.0</v>
      </c>
      <c r="W1124" s="490" t="s">
        <v>28</v>
      </c>
      <c r="X1124" s="315">
        <v>0.0</v>
      </c>
      <c r="Y1124" s="6" t="s">
        <v>54</v>
      </c>
      <c r="Z1124" s="432" t="s">
        <v>2295</v>
      </c>
      <c r="AA1124" s="228"/>
      <c r="AB1124" s="228"/>
      <c r="AC1124" s="229"/>
      <c r="AD1124" s="6"/>
      <c r="AE1124" s="6"/>
      <c r="AF1124" s="6"/>
      <c r="AG1124" s="331"/>
      <c r="AH1124" s="433"/>
      <c r="AI1124" s="320"/>
    </row>
    <row r="1125" ht="15.75" customHeight="1">
      <c r="A1125" s="311">
        <v>1400.0</v>
      </c>
      <c r="B1125" s="209" t="s">
        <v>1769</v>
      </c>
      <c r="C1125" s="344" t="s">
        <v>1221</v>
      </c>
      <c r="D1125" s="344"/>
      <c r="E1125" s="344"/>
      <c r="F1125" s="510">
        <v>45999.0</v>
      </c>
      <c r="G1125" s="430" t="s">
        <v>57</v>
      </c>
      <c r="H1125" s="471" t="s">
        <v>57</v>
      </c>
      <c r="I1125" s="471" t="s">
        <v>57</v>
      </c>
      <c r="J1125" s="471"/>
      <c r="K1125" s="445" t="s">
        <v>58</v>
      </c>
      <c r="L1125" s="446" t="s">
        <v>58</v>
      </c>
      <c r="M1125" s="315">
        <v>4.0</v>
      </c>
      <c r="N1125" s="353"/>
      <c r="O1125" s="353"/>
      <c r="P1125" s="353"/>
      <c r="Q1125" s="353"/>
      <c r="R1125" s="353"/>
      <c r="S1125" s="471" t="s">
        <v>30</v>
      </c>
      <c r="T1125" s="430" t="s">
        <v>30</v>
      </c>
      <c r="U1125" s="495">
        <v>0.0</v>
      </c>
      <c r="V1125" s="315">
        <v>0.0</v>
      </c>
      <c r="W1125" s="430" t="s">
        <v>86</v>
      </c>
      <c r="X1125" s="315">
        <v>0.0</v>
      </c>
      <c r="Y1125" s="6" t="s">
        <v>54</v>
      </c>
      <c r="Z1125" s="432" t="s">
        <v>2296</v>
      </c>
      <c r="AA1125" s="228"/>
      <c r="AB1125" s="228"/>
      <c r="AC1125" s="229"/>
      <c r="AD1125" s="6"/>
      <c r="AE1125" s="6"/>
      <c r="AF1125" s="6"/>
      <c r="AG1125" s="331"/>
      <c r="AH1125" s="433"/>
      <c r="AI1125" s="320"/>
    </row>
    <row r="1126" ht="15.75" customHeight="1">
      <c r="A1126" s="311">
        <v>1401.0</v>
      </c>
      <c r="B1126" s="209" t="s">
        <v>1770</v>
      </c>
      <c r="C1126" s="344" t="s">
        <v>1221</v>
      </c>
      <c r="D1126" s="344"/>
      <c r="E1126" s="344"/>
      <c r="F1126" s="510">
        <v>45994.0</v>
      </c>
      <c r="G1126" s="430" t="s">
        <v>57</v>
      </c>
      <c r="H1126" s="471" t="s">
        <v>57</v>
      </c>
      <c r="I1126" s="471" t="s">
        <v>57</v>
      </c>
      <c r="J1126" s="471"/>
      <c r="K1126" s="445" t="s">
        <v>58</v>
      </c>
      <c r="L1126" s="446" t="s">
        <v>58</v>
      </c>
      <c r="M1126" s="315">
        <v>20.0</v>
      </c>
      <c r="N1126" s="353"/>
      <c r="O1126" s="353"/>
      <c r="P1126" s="353"/>
      <c r="Q1126" s="353"/>
      <c r="R1126" s="353"/>
      <c r="S1126" s="471" t="s">
        <v>30</v>
      </c>
      <c r="T1126" s="430" t="s">
        <v>30</v>
      </c>
      <c r="U1126" s="495">
        <v>0.0</v>
      </c>
      <c r="V1126" s="315">
        <v>0.0</v>
      </c>
      <c r="W1126" s="430" t="s">
        <v>28</v>
      </c>
      <c r="X1126" s="315">
        <v>0.0</v>
      </c>
      <c r="Y1126" s="6" t="s">
        <v>54</v>
      </c>
      <c r="Z1126" s="432"/>
      <c r="AA1126" s="228"/>
      <c r="AB1126" s="228"/>
      <c r="AC1126" s="229"/>
      <c r="AD1126" s="6"/>
      <c r="AE1126" s="6"/>
      <c r="AF1126" s="6"/>
      <c r="AG1126" s="331"/>
      <c r="AH1126" s="433"/>
      <c r="AI1126" s="320"/>
    </row>
    <row r="1127" ht="15.75" customHeight="1">
      <c r="A1127" s="311">
        <v>1402.0</v>
      </c>
      <c r="B1127" s="209" t="s">
        <v>1771</v>
      </c>
      <c r="C1127" s="344" t="s">
        <v>1221</v>
      </c>
      <c r="D1127" s="344"/>
      <c r="E1127" s="344"/>
      <c r="F1127" s="510">
        <v>46028.0</v>
      </c>
      <c r="G1127" s="430" t="s">
        <v>57</v>
      </c>
      <c r="H1127" s="471" t="s">
        <v>57</v>
      </c>
      <c r="I1127" s="471" t="s">
        <v>57</v>
      </c>
      <c r="J1127" s="471"/>
      <c r="K1127" s="445" t="s">
        <v>58</v>
      </c>
      <c r="L1127" s="445" t="s">
        <v>58</v>
      </c>
      <c r="M1127" s="315">
        <v>5.0</v>
      </c>
      <c r="N1127" s="353"/>
      <c r="O1127" s="353"/>
      <c r="P1127" s="353"/>
      <c r="Q1127" s="353"/>
      <c r="R1127" s="353"/>
      <c r="S1127" s="471" t="s">
        <v>30</v>
      </c>
      <c r="T1127" s="430" t="s">
        <v>30</v>
      </c>
      <c r="U1127" s="495"/>
      <c r="V1127" s="315"/>
      <c r="W1127" s="430" t="s">
        <v>28</v>
      </c>
      <c r="X1127" s="315"/>
      <c r="Y1127" s="6" t="s">
        <v>54</v>
      </c>
      <c r="Z1127" s="432" t="s">
        <v>2297</v>
      </c>
      <c r="AA1127" s="228"/>
      <c r="AB1127" s="228"/>
      <c r="AC1127" s="229"/>
      <c r="AD1127" s="6"/>
      <c r="AE1127" s="6"/>
      <c r="AF1127" s="6"/>
      <c r="AG1127" s="331"/>
      <c r="AH1127" s="433"/>
    </row>
    <row r="1128" ht="15.75" customHeight="1">
      <c r="A1128" s="311">
        <v>1403.0</v>
      </c>
      <c r="B1128" s="209" t="s">
        <v>1772</v>
      </c>
      <c r="C1128" s="344" t="s">
        <v>1221</v>
      </c>
      <c r="D1128" s="344"/>
      <c r="E1128" s="344"/>
      <c r="F1128" s="510">
        <v>46027.0</v>
      </c>
      <c r="G1128" s="430" t="s">
        <v>57</v>
      </c>
      <c r="H1128" s="471" t="s">
        <v>57</v>
      </c>
      <c r="I1128" s="471" t="s">
        <v>57</v>
      </c>
      <c r="J1128" s="471"/>
      <c r="K1128" s="445" t="s">
        <v>58</v>
      </c>
      <c r="L1128" s="445" t="s">
        <v>58</v>
      </c>
      <c r="M1128" s="315">
        <v>32.0</v>
      </c>
      <c r="N1128" s="353"/>
      <c r="O1128" s="353"/>
      <c r="P1128" s="353"/>
      <c r="Q1128" s="353"/>
      <c r="R1128" s="353"/>
      <c r="S1128" s="471" t="s">
        <v>30</v>
      </c>
      <c r="T1128" s="430" t="s">
        <v>30</v>
      </c>
      <c r="U1128" s="495">
        <v>0.0</v>
      </c>
      <c r="V1128" s="315">
        <v>0.0</v>
      </c>
      <c r="W1128" s="430" t="s">
        <v>28</v>
      </c>
      <c r="X1128" s="315">
        <v>0.0</v>
      </c>
      <c r="Y1128" s="6" t="s">
        <v>54</v>
      </c>
      <c r="Z1128" s="432" t="s">
        <v>2298</v>
      </c>
      <c r="AA1128" s="228"/>
      <c r="AB1128" s="228"/>
      <c r="AC1128" s="229"/>
      <c r="AD1128" s="6"/>
      <c r="AE1128" s="6"/>
      <c r="AF1128" s="6"/>
      <c r="AG1128" s="331"/>
      <c r="AH1128" s="433"/>
    </row>
    <row r="1129" ht="15.75" customHeight="1">
      <c r="A1129" s="311">
        <v>1404.0</v>
      </c>
      <c r="B1129" s="209" t="s">
        <v>273</v>
      </c>
      <c r="C1129" s="344" t="s">
        <v>1221</v>
      </c>
      <c r="D1129" s="344"/>
      <c r="E1129" s="344"/>
      <c r="F1129" s="510">
        <v>46051.0</v>
      </c>
      <c r="G1129" s="517" t="s">
        <v>57</v>
      </c>
      <c r="H1129" s="513" t="s">
        <v>57</v>
      </c>
      <c r="I1129" s="513" t="s">
        <v>57</v>
      </c>
      <c r="J1129" s="513" t="s">
        <v>57</v>
      </c>
      <c r="K1129" s="507" t="s">
        <v>58</v>
      </c>
      <c r="L1129" s="446" t="s">
        <v>58</v>
      </c>
      <c r="M1129" s="315">
        <v>20.0</v>
      </c>
      <c r="N1129" s="353"/>
      <c r="O1129" s="353"/>
      <c r="P1129" s="353"/>
      <c r="Q1129" s="353"/>
      <c r="R1129" s="353"/>
      <c r="S1129" s="471" t="s">
        <v>30</v>
      </c>
      <c r="T1129" s="430" t="s">
        <v>30</v>
      </c>
      <c r="U1129" s="495"/>
      <c r="V1129" s="315"/>
      <c r="W1129" s="517" t="s">
        <v>28</v>
      </c>
      <c r="X1129" s="315"/>
      <c r="Y1129" s="6" t="s">
        <v>54</v>
      </c>
      <c r="Z1129" s="432"/>
      <c r="AA1129" s="228"/>
      <c r="AB1129" s="228"/>
      <c r="AC1129" s="229"/>
      <c r="AD1129" s="6"/>
      <c r="AE1129" s="6"/>
      <c r="AF1129" s="6"/>
      <c r="AG1129" s="331"/>
      <c r="AH1129" s="433"/>
      <c r="AI1129" s="320"/>
    </row>
    <row r="1130" ht="15.75" customHeight="1">
      <c r="A1130" s="311">
        <v>1405.0</v>
      </c>
      <c r="B1130" s="209" t="s">
        <v>1540</v>
      </c>
      <c r="C1130" s="344" t="s">
        <v>333</v>
      </c>
      <c r="D1130" s="344"/>
      <c r="E1130" s="344"/>
      <c r="F1130" s="510">
        <v>45995.0</v>
      </c>
      <c r="G1130" s="430" t="s">
        <v>57</v>
      </c>
      <c r="H1130" s="471" t="s">
        <v>57</v>
      </c>
      <c r="I1130" s="471" t="s">
        <v>57</v>
      </c>
      <c r="J1130" s="471"/>
      <c r="K1130" s="445" t="s">
        <v>58</v>
      </c>
      <c r="L1130" s="508" t="s">
        <v>1180</v>
      </c>
      <c r="M1130" s="315">
        <v>3.0</v>
      </c>
      <c r="N1130" s="353"/>
      <c r="O1130" s="353"/>
      <c r="P1130" s="353"/>
      <c r="Q1130" s="353"/>
      <c r="R1130" s="353"/>
      <c r="S1130" s="471" t="s">
        <v>86</v>
      </c>
      <c r="T1130" s="430" t="s">
        <v>86</v>
      </c>
      <c r="U1130" s="495">
        <v>0.0</v>
      </c>
      <c r="V1130" s="315">
        <v>0.0</v>
      </c>
      <c r="W1130" s="430" t="s">
        <v>86</v>
      </c>
      <c r="X1130" s="315">
        <v>0.0</v>
      </c>
      <c r="Y1130" s="6" t="s">
        <v>54</v>
      </c>
      <c r="Z1130" s="432" t="s">
        <v>2299</v>
      </c>
      <c r="AA1130" s="228"/>
      <c r="AB1130" s="228"/>
      <c r="AC1130" s="229"/>
      <c r="AD1130" s="6"/>
      <c r="AE1130" s="6"/>
      <c r="AF1130" s="6"/>
      <c r="AG1130" s="331"/>
      <c r="AH1130" s="433"/>
    </row>
    <row r="1131" ht="15.75" customHeight="1">
      <c r="A1131" s="311">
        <v>1406.0</v>
      </c>
      <c r="B1131" s="209" t="s">
        <v>1773</v>
      </c>
      <c r="C1131" s="344" t="s">
        <v>1221</v>
      </c>
      <c r="D1131" s="344"/>
      <c r="E1131" s="344"/>
      <c r="F1131" s="563">
        <v>45995.0</v>
      </c>
      <c r="G1131" s="430" t="s">
        <v>57</v>
      </c>
      <c r="H1131" s="471" t="s">
        <v>57</v>
      </c>
      <c r="I1131" s="471" t="s">
        <v>57</v>
      </c>
      <c r="J1131" s="471"/>
      <c r="K1131" s="471" t="s">
        <v>58</v>
      </c>
      <c r="L1131" s="446" t="s">
        <v>58</v>
      </c>
      <c r="M1131" s="315">
        <v>2.0</v>
      </c>
      <c r="N1131" s="353"/>
      <c r="O1131" s="353"/>
      <c r="P1131" s="353"/>
      <c r="Q1131" s="353"/>
      <c r="R1131" s="353"/>
      <c r="S1131" s="471" t="s">
        <v>30</v>
      </c>
      <c r="T1131" s="430" t="s">
        <v>30</v>
      </c>
      <c r="U1131" s="495" t="s">
        <v>2777</v>
      </c>
      <c r="V1131" s="315">
        <v>2.0</v>
      </c>
      <c r="W1131" s="430" t="s">
        <v>86</v>
      </c>
      <c r="X1131" s="315">
        <v>0.0</v>
      </c>
      <c r="Y1131" s="6" t="s">
        <v>54</v>
      </c>
      <c r="Z1131" s="568" t="s">
        <v>2300</v>
      </c>
      <c r="AA1131" s="228"/>
      <c r="AB1131" s="228"/>
      <c r="AC1131" s="229"/>
      <c r="AD1131" s="6"/>
      <c r="AE1131" s="6"/>
      <c r="AF1131" s="6"/>
      <c r="AG1131" s="331"/>
      <c r="AH1131" s="433"/>
      <c r="AI1131" s="320"/>
    </row>
    <row r="1132" ht="15.75" customHeight="1">
      <c r="A1132" s="311">
        <v>1407.0</v>
      </c>
      <c r="B1132" s="209" t="s">
        <v>1619</v>
      </c>
      <c r="C1132" s="344" t="s">
        <v>1221</v>
      </c>
      <c r="D1132" s="344"/>
      <c r="E1132" s="344"/>
      <c r="F1132" s="510">
        <v>46002.0</v>
      </c>
      <c r="G1132" s="430" t="s">
        <v>66</v>
      </c>
      <c r="H1132" s="471" t="s">
        <v>66</v>
      </c>
      <c r="I1132" s="471" t="s">
        <v>66</v>
      </c>
      <c r="J1132" s="471"/>
      <c r="K1132" s="471" t="s">
        <v>66</v>
      </c>
      <c r="L1132" s="517" t="s">
        <v>66</v>
      </c>
      <c r="M1132" s="315">
        <v>0.0</v>
      </c>
      <c r="N1132" s="353"/>
      <c r="O1132" s="353"/>
      <c r="P1132" s="353"/>
      <c r="Q1132" s="353"/>
      <c r="R1132" s="353"/>
      <c r="S1132" s="471" t="s">
        <v>30</v>
      </c>
      <c r="T1132" s="430" t="s">
        <v>30</v>
      </c>
      <c r="U1132" s="495"/>
      <c r="V1132" s="315">
        <v>0.0</v>
      </c>
      <c r="W1132" s="430" t="s">
        <v>28</v>
      </c>
      <c r="X1132" s="315">
        <v>0.0</v>
      </c>
      <c r="Y1132" s="6" t="s">
        <v>54</v>
      </c>
      <c r="Z1132" s="432" t="s">
        <v>2293</v>
      </c>
      <c r="AA1132" s="228"/>
      <c r="AB1132" s="228"/>
      <c r="AC1132" s="229"/>
      <c r="AD1132" s="6"/>
      <c r="AE1132" s="6"/>
      <c r="AF1132" s="6"/>
      <c r="AG1132" s="331"/>
      <c r="AH1132" s="433"/>
      <c r="AI1132" s="320"/>
    </row>
    <row r="1133" ht="15.75" customHeight="1">
      <c r="A1133" s="311">
        <v>1408.0</v>
      </c>
      <c r="B1133" s="209" t="s">
        <v>1774</v>
      </c>
      <c r="C1133" s="344" t="s">
        <v>1221</v>
      </c>
      <c r="D1133" s="344"/>
      <c r="E1133" s="344"/>
      <c r="F1133" s="353">
        <v>46359.0</v>
      </c>
      <c r="G1133" s="517" t="s">
        <v>66</v>
      </c>
      <c r="H1133" s="513" t="s">
        <v>66</v>
      </c>
      <c r="I1133" s="513" t="s">
        <v>66</v>
      </c>
      <c r="J1133" s="513" t="s">
        <v>66</v>
      </c>
      <c r="K1133" s="513" t="s">
        <v>66</v>
      </c>
      <c r="L1133" s="517" t="s">
        <v>66</v>
      </c>
      <c r="M1133" s="315">
        <v>0.0</v>
      </c>
      <c r="N1133" s="353"/>
      <c r="O1133" s="353"/>
      <c r="P1133" s="353"/>
      <c r="Q1133" s="353"/>
      <c r="R1133" s="353"/>
      <c r="S1133" s="471" t="s">
        <v>86</v>
      </c>
      <c r="T1133" s="430" t="s">
        <v>86</v>
      </c>
      <c r="U1133" s="495">
        <v>0.0</v>
      </c>
      <c r="V1133" s="315">
        <v>0.0</v>
      </c>
      <c r="W1133" s="517" t="s">
        <v>82</v>
      </c>
      <c r="X1133" s="315"/>
      <c r="Y1133" s="6" t="s">
        <v>54</v>
      </c>
      <c r="Z1133" s="432"/>
      <c r="AA1133" s="6"/>
      <c r="AB1133" s="6"/>
      <c r="AC1133" s="6"/>
      <c r="AD1133" s="6"/>
      <c r="AE1133" s="6"/>
      <c r="AF1133" s="6"/>
      <c r="AG1133" s="331"/>
      <c r="AH1133" s="6"/>
      <c r="AI1133" s="320"/>
    </row>
    <row r="1134" ht="15.75" customHeight="1">
      <c r="A1134" s="311">
        <v>1409.0</v>
      </c>
      <c r="B1134" s="209" t="s">
        <v>1775</v>
      </c>
      <c r="C1134" s="344" t="s">
        <v>1221</v>
      </c>
      <c r="D1134" s="344"/>
      <c r="E1134" s="344"/>
      <c r="F1134" s="353">
        <v>45982.0</v>
      </c>
      <c r="G1134" s="430" t="s">
        <v>66</v>
      </c>
      <c r="H1134" s="471" t="s">
        <v>66</v>
      </c>
      <c r="I1134" s="471" t="s">
        <v>66</v>
      </c>
      <c r="J1134" s="471"/>
      <c r="K1134" s="471" t="s">
        <v>66</v>
      </c>
      <c r="L1134" s="517" t="s">
        <v>66</v>
      </c>
      <c r="M1134" s="315"/>
      <c r="N1134" s="353"/>
      <c r="O1134" s="353"/>
      <c r="P1134" s="353"/>
      <c r="Q1134" s="353"/>
      <c r="R1134" s="353"/>
      <c r="S1134" s="471" t="s">
        <v>86</v>
      </c>
      <c r="T1134" s="430" t="s">
        <v>86</v>
      </c>
      <c r="U1134" s="495"/>
      <c r="V1134" s="315"/>
      <c r="W1134" s="430" t="s">
        <v>82</v>
      </c>
      <c r="X1134" s="315"/>
      <c r="Y1134" s="6" t="s">
        <v>54</v>
      </c>
      <c r="Z1134" s="432" t="s">
        <v>2300</v>
      </c>
      <c r="AA1134" s="228"/>
      <c r="AB1134" s="228"/>
      <c r="AC1134" s="229"/>
      <c r="AD1134" s="6"/>
      <c r="AE1134" s="6"/>
      <c r="AF1134" s="6"/>
      <c r="AG1134" s="331"/>
      <c r="AH1134" s="433"/>
      <c r="AI1134" s="320"/>
    </row>
    <row r="1135" ht="15.75" customHeight="1">
      <c r="A1135" s="311">
        <v>1410.0</v>
      </c>
      <c r="B1135" s="209" t="s">
        <v>1776</v>
      </c>
      <c r="C1135" s="344" t="s">
        <v>1221</v>
      </c>
      <c r="D1135" s="344"/>
      <c r="E1135" s="344"/>
      <c r="F1135" s="510">
        <v>46010.0</v>
      </c>
      <c r="G1135" s="430" t="s">
        <v>57</v>
      </c>
      <c r="H1135" s="471" t="s">
        <v>57</v>
      </c>
      <c r="I1135" s="471" t="s">
        <v>57</v>
      </c>
      <c r="J1135" s="471"/>
      <c r="K1135" s="445" t="s">
        <v>58</v>
      </c>
      <c r="L1135" s="446" t="s">
        <v>58</v>
      </c>
      <c r="M1135" s="315">
        <v>3.0</v>
      </c>
      <c r="N1135" s="353"/>
      <c r="O1135" s="353"/>
      <c r="P1135" s="353"/>
      <c r="Q1135" s="353"/>
      <c r="R1135" s="353"/>
      <c r="S1135" s="471" t="s">
        <v>30</v>
      </c>
      <c r="T1135" s="430" t="s">
        <v>30</v>
      </c>
      <c r="U1135" s="495"/>
      <c r="V1135" s="315"/>
      <c r="W1135" s="430" t="s">
        <v>28</v>
      </c>
      <c r="X1135" s="315"/>
      <c r="Y1135" s="6" t="s">
        <v>54</v>
      </c>
      <c r="Z1135" s="432" t="s">
        <v>2301</v>
      </c>
      <c r="AA1135" s="228"/>
      <c r="AB1135" s="228"/>
      <c r="AC1135" s="229"/>
      <c r="AD1135" s="6"/>
      <c r="AE1135" s="6"/>
      <c r="AF1135" s="6"/>
      <c r="AG1135" s="331"/>
      <c r="AH1135" s="433"/>
      <c r="AI1135" s="320"/>
    </row>
    <row r="1136" ht="15.75" customHeight="1">
      <c r="A1136" s="311">
        <v>1411.0</v>
      </c>
      <c r="B1136" s="209" t="s">
        <v>1777</v>
      </c>
      <c r="C1136" s="344" t="s">
        <v>1221</v>
      </c>
      <c r="D1136" s="344"/>
      <c r="E1136" s="344"/>
      <c r="F1136" s="510">
        <v>46030.0</v>
      </c>
      <c r="G1136" s="430" t="s">
        <v>66</v>
      </c>
      <c r="H1136" s="471" t="s">
        <v>66</v>
      </c>
      <c r="I1136" s="471" t="s">
        <v>66</v>
      </c>
      <c r="J1136" s="471"/>
      <c r="K1136" s="471" t="s">
        <v>66</v>
      </c>
      <c r="L1136" s="517" t="s">
        <v>66</v>
      </c>
      <c r="M1136" s="315"/>
      <c r="N1136" s="353"/>
      <c r="O1136" s="353"/>
      <c r="P1136" s="353"/>
      <c r="Q1136" s="353"/>
      <c r="R1136" s="353"/>
      <c r="S1136" s="471" t="s">
        <v>30</v>
      </c>
      <c r="T1136" s="430" t="s">
        <v>30</v>
      </c>
      <c r="U1136" s="495"/>
      <c r="V1136" s="315"/>
      <c r="W1136" s="430" t="s">
        <v>28</v>
      </c>
      <c r="X1136" s="315"/>
      <c r="Y1136" s="6" t="s">
        <v>54</v>
      </c>
      <c r="Z1136" s="432" t="s">
        <v>2302</v>
      </c>
      <c r="AA1136" s="228"/>
      <c r="AB1136" s="228"/>
      <c r="AC1136" s="229"/>
      <c r="AD1136" s="6"/>
      <c r="AE1136" s="6"/>
      <c r="AF1136" s="6"/>
      <c r="AG1136" s="331"/>
      <c r="AH1136" s="433"/>
      <c r="AI1136" s="320"/>
    </row>
    <row r="1137" ht="15.75" customHeight="1">
      <c r="A1137" s="311">
        <v>1412.0</v>
      </c>
      <c r="B1137" s="209" t="s">
        <v>1778</v>
      </c>
      <c r="C1137" s="344" t="s">
        <v>1221</v>
      </c>
      <c r="D1137" s="344"/>
      <c r="E1137" s="344"/>
      <c r="F1137" s="510">
        <v>46029.0</v>
      </c>
      <c r="G1137" s="430" t="s">
        <v>57</v>
      </c>
      <c r="H1137" s="471" t="s">
        <v>57</v>
      </c>
      <c r="I1137" s="471" t="s">
        <v>57</v>
      </c>
      <c r="J1137" s="471"/>
      <c r="K1137" s="445" t="s">
        <v>58</v>
      </c>
      <c r="L1137" s="445" t="s">
        <v>58</v>
      </c>
      <c r="M1137" s="315">
        <v>5.0</v>
      </c>
      <c r="N1137" s="353"/>
      <c r="O1137" s="353"/>
      <c r="P1137" s="353"/>
      <c r="Q1137" s="353"/>
      <c r="R1137" s="353"/>
      <c r="S1137" s="471" t="s">
        <v>30</v>
      </c>
      <c r="T1137" s="430" t="s">
        <v>30</v>
      </c>
      <c r="U1137" s="495"/>
      <c r="V1137" s="315"/>
      <c r="W1137" s="430" t="s">
        <v>28</v>
      </c>
      <c r="X1137" s="315"/>
      <c r="Y1137" s="6" t="s">
        <v>54</v>
      </c>
      <c r="Z1137" s="432" t="s">
        <v>2303</v>
      </c>
      <c r="AA1137" s="228"/>
      <c r="AB1137" s="228"/>
      <c r="AC1137" s="229"/>
      <c r="AD1137" s="6"/>
      <c r="AE1137" s="6"/>
      <c r="AF1137" s="6"/>
      <c r="AG1137" s="331"/>
      <c r="AH1137" s="433"/>
      <c r="AI1137" s="320"/>
    </row>
    <row r="1138" ht="15.75" customHeight="1">
      <c r="A1138" s="311">
        <v>1413.0</v>
      </c>
      <c r="B1138" s="209" t="s">
        <v>1779</v>
      </c>
      <c r="C1138" s="344" t="s">
        <v>333</v>
      </c>
      <c r="D1138" s="344"/>
      <c r="E1138" s="344"/>
      <c r="F1138" s="510">
        <v>45987.0</v>
      </c>
      <c r="G1138" s="430" t="s">
        <v>57</v>
      </c>
      <c r="H1138" s="471" t="s">
        <v>57</v>
      </c>
      <c r="I1138" s="471" t="s">
        <v>57</v>
      </c>
      <c r="J1138" s="471"/>
      <c r="K1138" s="553" t="s">
        <v>101</v>
      </c>
      <c r="L1138" s="508" t="s">
        <v>1180</v>
      </c>
      <c r="M1138" s="315">
        <v>29.0</v>
      </c>
      <c r="N1138" s="353"/>
      <c r="O1138" s="353"/>
      <c r="P1138" s="353"/>
      <c r="Q1138" s="353"/>
      <c r="R1138" s="353"/>
      <c r="S1138" s="471" t="s">
        <v>86</v>
      </c>
      <c r="T1138" s="430" t="s">
        <v>86</v>
      </c>
      <c r="U1138" s="495">
        <v>0.0</v>
      </c>
      <c r="V1138" s="315">
        <v>0.0</v>
      </c>
      <c r="W1138" s="430" t="s">
        <v>86</v>
      </c>
      <c r="X1138" s="315">
        <v>0.0</v>
      </c>
      <c r="Y1138" s="6" t="s">
        <v>54</v>
      </c>
      <c r="Z1138" s="432" t="s">
        <v>2304</v>
      </c>
      <c r="AA1138" s="228"/>
      <c r="AB1138" s="228"/>
      <c r="AC1138" s="229"/>
      <c r="AD1138" s="6"/>
      <c r="AE1138" s="6"/>
      <c r="AF1138" s="6"/>
      <c r="AG1138" s="331"/>
      <c r="AH1138" s="433"/>
      <c r="AI1138" s="320"/>
    </row>
    <row r="1139" ht="15.75" customHeight="1">
      <c r="A1139" s="311">
        <v>1414.0</v>
      </c>
      <c r="B1139" s="209" t="s">
        <v>1781</v>
      </c>
      <c r="C1139" s="344" t="s">
        <v>1221</v>
      </c>
      <c r="D1139" s="344"/>
      <c r="E1139" s="344"/>
      <c r="F1139" s="510">
        <v>46011.0</v>
      </c>
      <c r="G1139" s="430" t="s">
        <v>57</v>
      </c>
      <c r="H1139" s="471" t="s">
        <v>57</v>
      </c>
      <c r="I1139" s="471" t="s">
        <v>57</v>
      </c>
      <c r="J1139" s="471"/>
      <c r="K1139" s="445" t="s">
        <v>58</v>
      </c>
      <c r="L1139" s="446" t="s">
        <v>58</v>
      </c>
      <c r="M1139" s="315">
        <v>22.0</v>
      </c>
      <c r="N1139" s="353"/>
      <c r="O1139" s="353"/>
      <c r="P1139" s="353"/>
      <c r="Q1139" s="353"/>
      <c r="R1139" s="353"/>
      <c r="S1139" s="471" t="s">
        <v>30</v>
      </c>
      <c r="T1139" s="430" t="s">
        <v>30</v>
      </c>
      <c r="U1139" s="495">
        <v>0.0</v>
      </c>
      <c r="V1139" s="315">
        <v>0.0</v>
      </c>
      <c r="W1139" s="430" t="s">
        <v>28</v>
      </c>
      <c r="X1139" s="315">
        <v>0.0</v>
      </c>
      <c r="Y1139" s="6" t="s">
        <v>54</v>
      </c>
      <c r="Z1139" s="432" t="s">
        <v>2305</v>
      </c>
      <c r="AA1139" s="228"/>
      <c r="AB1139" s="228"/>
      <c r="AC1139" s="229"/>
      <c r="AD1139" s="6"/>
      <c r="AE1139" s="6"/>
      <c r="AF1139" s="6"/>
      <c r="AG1139" s="331"/>
      <c r="AH1139" s="433"/>
      <c r="AI1139" s="320"/>
    </row>
    <row r="1140" ht="15.75" customHeight="1">
      <c r="A1140" s="311">
        <v>1415.0</v>
      </c>
      <c r="B1140" s="209" t="s">
        <v>1632</v>
      </c>
      <c r="C1140" s="344" t="s">
        <v>714</v>
      </c>
      <c r="D1140" s="344"/>
      <c r="E1140" s="344"/>
      <c r="F1140" s="563">
        <v>45994.0</v>
      </c>
      <c r="G1140" s="430" t="s">
        <v>57</v>
      </c>
      <c r="H1140" s="471" t="s">
        <v>57</v>
      </c>
      <c r="I1140" s="471" t="s">
        <v>57</v>
      </c>
      <c r="J1140" s="471"/>
      <c r="K1140" s="445" t="s">
        <v>58</v>
      </c>
      <c r="L1140" s="508" t="s">
        <v>1180</v>
      </c>
      <c r="M1140" s="315">
        <v>5.0</v>
      </c>
      <c r="N1140" s="353"/>
      <c r="O1140" s="353"/>
      <c r="P1140" s="353"/>
      <c r="Q1140" s="353"/>
      <c r="R1140" s="353"/>
      <c r="S1140" s="471" t="s">
        <v>86</v>
      </c>
      <c r="T1140" s="430" t="s">
        <v>86</v>
      </c>
      <c r="U1140" s="495">
        <v>0.0</v>
      </c>
      <c r="V1140" s="315">
        <v>0.0</v>
      </c>
      <c r="W1140" s="430" t="s">
        <v>86</v>
      </c>
      <c r="X1140" s="315">
        <v>0.0</v>
      </c>
      <c r="Y1140" s="6" t="s">
        <v>54</v>
      </c>
      <c r="Z1140" s="568" t="s">
        <v>2306</v>
      </c>
      <c r="AA1140" s="228"/>
      <c r="AB1140" s="228"/>
      <c r="AC1140" s="229"/>
      <c r="AD1140" s="6"/>
      <c r="AE1140" s="6"/>
      <c r="AF1140" s="6"/>
      <c r="AG1140" s="331"/>
      <c r="AH1140" s="433"/>
      <c r="AI1140" s="320"/>
    </row>
    <row r="1141" ht="15.75" customHeight="1">
      <c r="A1141" s="311">
        <v>1416.0</v>
      </c>
      <c r="B1141" s="209" t="s">
        <v>1782</v>
      </c>
      <c r="C1141" s="344" t="s">
        <v>333</v>
      </c>
      <c r="D1141" s="344"/>
      <c r="E1141" s="344"/>
      <c r="F1141" s="510">
        <v>46036.0</v>
      </c>
      <c r="G1141" s="430" t="s">
        <v>57</v>
      </c>
      <c r="H1141" s="471" t="s">
        <v>57</v>
      </c>
      <c r="I1141" s="471" t="s">
        <v>57</v>
      </c>
      <c r="J1141" s="471"/>
      <c r="K1141" s="471" t="s">
        <v>58</v>
      </c>
      <c r="L1141" s="569" t="s">
        <v>1180</v>
      </c>
      <c r="M1141" s="315">
        <v>11.0</v>
      </c>
      <c r="N1141" s="353"/>
      <c r="O1141" s="353"/>
      <c r="P1141" s="353"/>
      <c r="Q1141" s="353"/>
      <c r="R1141" s="353"/>
      <c r="S1141" s="471" t="s">
        <v>86</v>
      </c>
      <c r="T1141" s="430" t="s">
        <v>86</v>
      </c>
      <c r="U1141" s="495"/>
      <c r="V1141" s="315"/>
      <c r="W1141" s="430" t="s">
        <v>86</v>
      </c>
      <c r="X1141" s="315"/>
      <c r="Y1141" s="6" t="s">
        <v>54</v>
      </c>
      <c r="Z1141" s="432" t="s">
        <v>2307</v>
      </c>
      <c r="AA1141" s="228"/>
      <c r="AB1141" s="228"/>
      <c r="AC1141" s="229"/>
      <c r="AD1141" s="6"/>
      <c r="AE1141" s="6"/>
      <c r="AF1141" s="6"/>
      <c r="AG1141" s="331"/>
      <c r="AH1141" s="433"/>
      <c r="AI1141" s="320"/>
    </row>
    <row r="1142" ht="15.75" customHeight="1">
      <c r="A1142" s="311">
        <v>1417.0</v>
      </c>
      <c r="B1142" s="209" t="s">
        <v>174</v>
      </c>
      <c r="C1142" s="344" t="s">
        <v>333</v>
      </c>
      <c r="D1142" s="344"/>
      <c r="E1142" s="344"/>
      <c r="F1142" s="510">
        <v>46009.0</v>
      </c>
      <c r="G1142" s="430" t="s">
        <v>57</v>
      </c>
      <c r="H1142" s="471" t="s">
        <v>57</v>
      </c>
      <c r="I1142" s="471" t="s">
        <v>57</v>
      </c>
      <c r="J1142" s="471"/>
      <c r="K1142" s="555" t="s">
        <v>101</v>
      </c>
      <c r="L1142" s="569" t="s">
        <v>1180</v>
      </c>
      <c r="M1142" s="315">
        <v>1.0</v>
      </c>
      <c r="N1142" s="353"/>
      <c r="O1142" s="353"/>
      <c r="P1142" s="353"/>
      <c r="Q1142" s="353"/>
      <c r="R1142" s="353"/>
      <c r="S1142" s="471" t="s">
        <v>86</v>
      </c>
      <c r="T1142" s="430" t="s">
        <v>86</v>
      </c>
      <c r="U1142" s="495">
        <v>0.0</v>
      </c>
      <c r="V1142" s="315">
        <v>0.0</v>
      </c>
      <c r="W1142" s="430" t="s">
        <v>86</v>
      </c>
      <c r="X1142" s="315">
        <v>0.0</v>
      </c>
      <c r="Y1142" s="6" t="s">
        <v>54</v>
      </c>
      <c r="Z1142" s="432" t="s">
        <v>999</v>
      </c>
      <c r="AA1142" s="228"/>
      <c r="AB1142" s="228"/>
      <c r="AC1142" s="229"/>
      <c r="AD1142" s="6"/>
      <c r="AE1142" s="6"/>
      <c r="AF1142" s="6"/>
      <c r="AG1142" s="331"/>
      <c r="AH1142" s="433"/>
      <c r="AI1142" s="320"/>
    </row>
    <row r="1143" ht="15.75" customHeight="1">
      <c r="A1143" s="311">
        <v>1418.0</v>
      </c>
      <c r="B1143" s="209" t="s">
        <v>1783</v>
      </c>
      <c r="C1143" s="344" t="s">
        <v>1221</v>
      </c>
      <c r="D1143" s="344"/>
      <c r="E1143" s="344"/>
      <c r="F1143" s="510">
        <v>45994.0</v>
      </c>
      <c r="G1143" s="430" t="s">
        <v>57</v>
      </c>
      <c r="H1143" s="471" t="s">
        <v>57</v>
      </c>
      <c r="I1143" s="471" t="s">
        <v>57</v>
      </c>
      <c r="J1143" s="471"/>
      <c r="K1143" s="553" t="s">
        <v>101</v>
      </c>
      <c r="L1143" s="446" t="s">
        <v>58</v>
      </c>
      <c r="M1143" s="315">
        <v>8.0</v>
      </c>
      <c r="N1143" s="353"/>
      <c r="O1143" s="353"/>
      <c r="P1143" s="353"/>
      <c r="Q1143" s="353"/>
      <c r="R1143" s="353"/>
      <c r="S1143" s="471" t="s">
        <v>30</v>
      </c>
      <c r="T1143" s="430" t="s">
        <v>30</v>
      </c>
      <c r="U1143" s="495">
        <v>0.0</v>
      </c>
      <c r="V1143" s="315">
        <v>0.0</v>
      </c>
      <c r="W1143" s="430" t="s">
        <v>28</v>
      </c>
      <c r="X1143" s="315">
        <v>0.0</v>
      </c>
      <c r="Y1143" s="6" t="s">
        <v>54</v>
      </c>
      <c r="Z1143" s="432" t="s">
        <v>2308</v>
      </c>
      <c r="AA1143" s="228"/>
      <c r="AB1143" s="228"/>
      <c r="AC1143" s="229"/>
      <c r="AD1143" s="6"/>
      <c r="AE1143" s="6"/>
      <c r="AF1143" s="6"/>
      <c r="AG1143" s="331"/>
      <c r="AH1143" s="433"/>
      <c r="AI1143" s="320"/>
    </row>
    <row r="1144" ht="15.75" customHeight="1">
      <c r="A1144" s="311">
        <v>1419.0</v>
      </c>
      <c r="B1144" s="209" t="s">
        <v>1785</v>
      </c>
      <c r="C1144" s="344" t="s">
        <v>1221</v>
      </c>
      <c r="D1144" s="344"/>
      <c r="E1144" s="344"/>
      <c r="F1144" s="510">
        <v>46035.0</v>
      </c>
      <c r="G1144" s="430" t="s">
        <v>57</v>
      </c>
      <c r="H1144" s="471" t="s">
        <v>57</v>
      </c>
      <c r="I1144" s="471" t="s">
        <v>57</v>
      </c>
      <c r="J1144" s="471"/>
      <c r="K1144" s="471" t="s">
        <v>58</v>
      </c>
      <c r="L1144" s="446" t="s">
        <v>58</v>
      </c>
      <c r="M1144" s="315">
        <v>8.0</v>
      </c>
      <c r="N1144" s="353"/>
      <c r="O1144" s="353"/>
      <c r="P1144" s="353"/>
      <c r="Q1144" s="353"/>
      <c r="R1144" s="353"/>
      <c r="S1144" s="471" t="s">
        <v>30</v>
      </c>
      <c r="T1144" s="430" t="s">
        <v>30</v>
      </c>
      <c r="U1144" s="495">
        <v>0.0</v>
      </c>
      <c r="V1144" s="315">
        <v>0.0</v>
      </c>
      <c r="W1144" s="430" t="s">
        <v>86</v>
      </c>
      <c r="X1144" s="315">
        <v>0.0</v>
      </c>
      <c r="Y1144" s="6" t="s">
        <v>54</v>
      </c>
      <c r="Z1144" s="432" t="s">
        <v>2309</v>
      </c>
      <c r="AA1144" s="228"/>
      <c r="AB1144" s="228"/>
      <c r="AC1144" s="229"/>
      <c r="AD1144" s="6"/>
      <c r="AE1144" s="6"/>
      <c r="AF1144" s="6"/>
      <c r="AG1144" s="331"/>
      <c r="AH1144" s="433"/>
      <c r="AI1144" s="320"/>
    </row>
    <row r="1145" ht="15.75" customHeight="1">
      <c r="A1145" s="311">
        <v>1420.0</v>
      </c>
      <c r="B1145" s="209" t="s">
        <v>1786</v>
      </c>
      <c r="C1145" s="545" t="s">
        <v>1221</v>
      </c>
      <c r="D1145" s="545"/>
      <c r="E1145" s="545"/>
      <c r="F1145" s="516">
        <v>46027.0</v>
      </c>
      <c r="G1145" s="430" t="s">
        <v>57</v>
      </c>
      <c r="H1145" s="471" t="s">
        <v>57</v>
      </c>
      <c r="I1145" s="471" t="s">
        <v>57</v>
      </c>
      <c r="J1145" s="471"/>
      <c r="K1145" s="471" t="s">
        <v>58</v>
      </c>
      <c r="L1145" s="517" t="s">
        <v>66</v>
      </c>
      <c r="M1145" s="315">
        <v>25.0</v>
      </c>
      <c r="N1145" s="353"/>
      <c r="O1145" s="353"/>
      <c r="P1145" s="353"/>
      <c r="Q1145" s="353"/>
      <c r="R1145" s="353"/>
      <c r="S1145" s="471" t="s">
        <v>86</v>
      </c>
      <c r="T1145" s="430" t="s">
        <v>86</v>
      </c>
      <c r="U1145" s="495">
        <v>0.0</v>
      </c>
      <c r="V1145" s="315">
        <v>0.0</v>
      </c>
      <c r="W1145" s="430" t="s">
        <v>86</v>
      </c>
      <c r="X1145" s="315">
        <v>0.0</v>
      </c>
      <c r="Y1145" s="6" t="s">
        <v>54</v>
      </c>
      <c r="Z1145" s="542" t="s">
        <v>461</v>
      </c>
      <c r="AA1145" s="228"/>
      <c r="AB1145" s="228"/>
      <c r="AC1145" s="229"/>
      <c r="AD1145" s="6"/>
      <c r="AE1145" s="6"/>
      <c r="AF1145" s="6"/>
      <c r="AG1145" s="331"/>
      <c r="AH1145" s="433"/>
    </row>
    <row r="1146" ht="15.75" customHeight="1">
      <c r="A1146" s="311">
        <v>1421.0</v>
      </c>
      <c r="B1146" s="209" t="s">
        <v>1787</v>
      </c>
      <c r="C1146" s="344" t="s">
        <v>2310</v>
      </c>
      <c r="D1146" s="344"/>
      <c r="E1146" s="344"/>
      <c r="F1146" s="510">
        <v>46013.0</v>
      </c>
      <c r="G1146" s="430" t="s">
        <v>57</v>
      </c>
      <c r="H1146" s="471" t="s">
        <v>57</v>
      </c>
      <c r="I1146" s="471" t="s">
        <v>57</v>
      </c>
      <c r="J1146" s="471"/>
      <c r="K1146" s="471" t="s">
        <v>58</v>
      </c>
      <c r="L1146" s="446" t="s">
        <v>58</v>
      </c>
      <c r="M1146" s="315">
        <v>5.0</v>
      </c>
      <c r="N1146" s="353"/>
      <c r="O1146" s="353"/>
      <c r="P1146" s="353"/>
      <c r="Q1146" s="353"/>
      <c r="R1146" s="353"/>
      <c r="S1146" s="471" t="s">
        <v>30</v>
      </c>
      <c r="T1146" s="430" t="s">
        <v>30</v>
      </c>
      <c r="U1146" s="495">
        <v>0.0</v>
      </c>
      <c r="V1146" s="315">
        <v>0.0</v>
      </c>
      <c r="W1146" s="430" t="s">
        <v>28</v>
      </c>
      <c r="X1146" s="315">
        <v>0.0</v>
      </c>
      <c r="Y1146" s="6" t="s">
        <v>54</v>
      </c>
      <c r="Z1146" s="432" t="s">
        <v>2311</v>
      </c>
      <c r="AA1146" s="228"/>
      <c r="AB1146" s="228"/>
      <c r="AC1146" s="229"/>
      <c r="AD1146" s="6"/>
      <c r="AE1146" s="6"/>
      <c r="AF1146" s="6"/>
      <c r="AG1146" s="331"/>
      <c r="AH1146" s="433"/>
      <c r="AI1146" s="320"/>
    </row>
    <row r="1147" ht="15.75" customHeight="1">
      <c r="A1147" s="311">
        <v>1422.0</v>
      </c>
      <c r="B1147" s="209" t="s">
        <v>1788</v>
      </c>
      <c r="C1147" s="537" t="s">
        <v>1221</v>
      </c>
      <c r="D1147" s="537"/>
      <c r="E1147" s="537"/>
      <c r="F1147" s="510">
        <v>46030.0</v>
      </c>
      <c r="G1147" s="430" t="s">
        <v>57</v>
      </c>
      <c r="H1147" s="471" t="s">
        <v>57</v>
      </c>
      <c r="I1147" s="471" t="s">
        <v>57</v>
      </c>
      <c r="J1147" s="471"/>
      <c r="K1147" s="555" t="s">
        <v>101</v>
      </c>
      <c r="L1147" s="446" t="s">
        <v>57</v>
      </c>
      <c r="M1147" s="315">
        <v>1.0</v>
      </c>
      <c r="N1147" s="353"/>
      <c r="O1147" s="353"/>
      <c r="P1147" s="353"/>
      <c r="Q1147" s="353"/>
      <c r="R1147" s="353"/>
      <c r="S1147" s="471" t="s">
        <v>30</v>
      </c>
      <c r="T1147" s="430" t="s">
        <v>30</v>
      </c>
      <c r="U1147" s="495">
        <v>0.0</v>
      </c>
      <c r="V1147" s="315">
        <v>0.0</v>
      </c>
      <c r="W1147" s="430" t="s">
        <v>86</v>
      </c>
      <c r="X1147" s="315">
        <v>0.0</v>
      </c>
      <c r="Y1147" s="6" t="s">
        <v>54</v>
      </c>
      <c r="Z1147" s="570" t="s">
        <v>2300</v>
      </c>
      <c r="AA1147" s="228"/>
      <c r="AB1147" s="228"/>
      <c r="AC1147" s="229"/>
      <c r="AD1147" s="6"/>
      <c r="AE1147" s="6"/>
      <c r="AF1147" s="6"/>
      <c r="AG1147" s="331"/>
      <c r="AH1147" s="433"/>
      <c r="AI1147" s="320"/>
    </row>
    <row r="1148" ht="15.75" customHeight="1">
      <c r="A1148" s="311">
        <v>1423.0</v>
      </c>
      <c r="B1148" s="209" t="s">
        <v>1787</v>
      </c>
      <c r="C1148" s="344" t="s">
        <v>333</v>
      </c>
      <c r="D1148" s="344"/>
      <c r="E1148" s="344"/>
      <c r="F1148" s="510">
        <v>46195.0</v>
      </c>
      <c r="G1148" s="517" t="s">
        <v>57</v>
      </c>
      <c r="H1148" s="513" t="s">
        <v>57</v>
      </c>
      <c r="I1148" s="513" t="s">
        <v>57</v>
      </c>
      <c r="J1148" s="513" t="s">
        <v>57</v>
      </c>
      <c r="K1148" s="513" t="s">
        <v>58</v>
      </c>
      <c r="L1148" s="508" t="s">
        <v>1180</v>
      </c>
      <c r="M1148" s="315">
        <v>6.0</v>
      </c>
      <c r="N1148" s="353"/>
      <c r="O1148" s="353"/>
      <c r="P1148" s="353"/>
      <c r="Q1148" s="353"/>
      <c r="R1148" s="353"/>
      <c r="S1148" s="471" t="s">
        <v>86</v>
      </c>
      <c r="T1148" s="430" t="s">
        <v>86</v>
      </c>
      <c r="U1148" s="495">
        <v>0.0</v>
      </c>
      <c r="V1148" s="315">
        <v>0.0</v>
      </c>
      <c r="W1148" s="517" t="s">
        <v>86</v>
      </c>
      <c r="X1148" s="315">
        <v>0.0</v>
      </c>
      <c r="Y1148" s="6" t="s">
        <v>54</v>
      </c>
      <c r="Z1148" s="432" t="s">
        <v>2311</v>
      </c>
      <c r="AA1148" s="6"/>
      <c r="AB1148" s="6"/>
      <c r="AC1148" s="6"/>
      <c r="AD1148" s="6"/>
      <c r="AE1148" s="6"/>
      <c r="AF1148" s="6"/>
      <c r="AG1148" s="331"/>
      <c r="AH1148" s="6"/>
      <c r="AI1148" s="320"/>
    </row>
    <row r="1149" ht="15.75" customHeight="1">
      <c r="A1149" s="311">
        <v>1424.0</v>
      </c>
      <c r="B1149" s="209" t="s">
        <v>1790</v>
      </c>
      <c r="C1149" s="344" t="s">
        <v>1221</v>
      </c>
      <c r="D1149" s="344"/>
      <c r="E1149" s="344"/>
      <c r="F1149" s="510">
        <v>46048.0</v>
      </c>
      <c r="G1149" s="430" t="s">
        <v>57</v>
      </c>
      <c r="H1149" s="471" t="s">
        <v>57</v>
      </c>
      <c r="I1149" s="471" t="s">
        <v>57</v>
      </c>
      <c r="J1149" s="471"/>
      <c r="K1149" s="471" t="s">
        <v>58</v>
      </c>
      <c r="L1149" s="446" t="s">
        <v>58</v>
      </c>
      <c r="M1149" s="315">
        <v>33.0</v>
      </c>
      <c r="N1149" s="353"/>
      <c r="O1149" s="353"/>
      <c r="P1149" s="353"/>
      <c r="Q1149" s="353"/>
      <c r="R1149" s="353"/>
      <c r="S1149" s="471" t="s">
        <v>30</v>
      </c>
      <c r="T1149" s="430" t="s">
        <v>30</v>
      </c>
      <c r="U1149" s="495">
        <v>0.0</v>
      </c>
      <c r="V1149" s="315">
        <v>0.0</v>
      </c>
      <c r="W1149" s="517" t="s">
        <v>28</v>
      </c>
      <c r="X1149" s="315">
        <v>0.0</v>
      </c>
      <c r="Y1149" s="6" t="s">
        <v>54</v>
      </c>
      <c r="Z1149" s="432" t="s">
        <v>2312</v>
      </c>
      <c r="AA1149" s="228"/>
      <c r="AB1149" s="228"/>
      <c r="AC1149" s="229"/>
      <c r="AD1149" s="6"/>
      <c r="AE1149" s="6"/>
      <c r="AF1149" s="6"/>
      <c r="AG1149" s="331"/>
      <c r="AH1149" s="433"/>
      <c r="AI1149" s="320"/>
    </row>
    <row r="1150" ht="15.75" customHeight="1">
      <c r="A1150" s="311">
        <v>1425.0</v>
      </c>
      <c r="B1150" s="209" t="s">
        <v>1792</v>
      </c>
      <c r="C1150" s="344" t="s">
        <v>1221</v>
      </c>
      <c r="D1150" s="344"/>
      <c r="E1150" s="344"/>
      <c r="F1150" s="510">
        <v>46058.0</v>
      </c>
      <c r="G1150" s="517" t="s">
        <v>57</v>
      </c>
      <c r="H1150" s="513" t="s">
        <v>57</v>
      </c>
      <c r="I1150" s="513" t="s">
        <v>57</v>
      </c>
      <c r="J1150" s="513" t="s">
        <v>57</v>
      </c>
      <c r="K1150" s="507" t="s">
        <v>58</v>
      </c>
      <c r="L1150" s="446" t="s">
        <v>58</v>
      </c>
      <c r="M1150" s="315">
        <v>23.0</v>
      </c>
      <c r="N1150" s="353"/>
      <c r="O1150" s="353"/>
      <c r="P1150" s="353"/>
      <c r="Q1150" s="353"/>
      <c r="R1150" s="353"/>
      <c r="S1150" s="471" t="s">
        <v>30</v>
      </c>
      <c r="T1150" s="430" t="s">
        <v>30</v>
      </c>
      <c r="U1150" s="495">
        <v>0.0</v>
      </c>
      <c r="V1150" s="315">
        <v>0.0</v>
      </c>
      <c r="W1150" s="517" t="s">
        <v>619</v>
      </c>
      <c r="X1150" s="315">
        <v>0.0</v>
      </c>
      <c r="Y1150" s="6" t="s">
        <v>54</v>
      </c>
      <c r="Z1150" s="432" t="s">
        <v>2314</v>
      </c>
      <c r="AA1150" s="228"/>
      <c r="AB1150" s="228"/>
      <c r="AC1150" s="229"/>
      <c r="AD1150" s="6"/>
      <c r="AE1150" s="6"/>
      <c r="AF1150" s="6"/>
      <c r="AG1150" s="331"/>
      <c r="AH1150" s="433"/>
      <c r="AI1150" s="320"/>
    </row>
    <row r="1151" ht="15.75" customHeight="1">
      <c r="A1151" s="311">
        <v>1426.0</v>
      </c>
      <c r="B1151" s="209" t="s">
        <v>1793</v>
      </c>
      <c r="C1151" s="344" t="s">
        <v>872</v>
      </c>
      <c r="D1151" s="344"/>
      <c r="E1151" s="344"/>
      <c r="F1151" s="510">
        <v>46013.0</v>
      </c>
      <c r="G1151" s="430" t="s">
        <v>57</v>
      </c>
      <c r="H1151" s="471" t="s">
        <v>57</v>
      </c>
      <c r="I1151" s="471" t="s">
        <v>57</v>
      </c>
      <c r="J1151" s="471"/>
      <c r="K1151" s="471" t="s">
        <v>58</v>
      </c>
      <c r="L1151" s="569" t="s">
        <v>1180</v>
      </c>
      <c r="M1151" s="315">
        <v>1.0</v>
      </c>
      <c r="N1151" s="353"/>
      <c r="O1151" s="353"/>
      <c r="P1151" s="353"/>
      <c r="Q1151" s="353"/>
      <c r="R1151" s="353"/>
      <c r="S1151" s="471" t="s">
        <v>86</v>
      </c>
      <c r="T1151" s="430" t="s">
        <v>86</v>
      </c>
      <c r="U1151" s="495">
        <v>0.0</v>
      </c>
      <c r="V1151" s="315">
        <v>0.0</v>
      </c>
      <c r="W1151" s="517" t="s">
        <v>86</v>
      </c>
      <c r="X1151" s="315">
        <v>0.0</v>
      </c>
      <c r="Y1151" s="6" t="s">
        <v>54</v>
      </c>
      <c r="Z1151" s="432" t="s">
        <v>2294</v>
      </c>
      <c r="AA1151" s="228"/>
      <c r="AB1151" s="228"/>
      <c r="AC1151" s="229"/>
      <c r="AD1151" s="6"/>
      <c r="AE1151" s="6"/>
      <c r="AF1151" s="6"/>
      <c r="AG1151" s="331"/>
      <c r="AH1151" s="433"/>
    </row>
    <row r="1152" ht="15.75" customHeight="1">
      <c r="A1152" s="311">
        <v>1427.0</v>
      </c>
      <c r="B1152" s="209" t="s">
        <v>1794</v>
      </c>
      <c r="C1152" s="344" t="s">
        <v>333</v>
      </c>
      <c r="D1152" s="344"/>
      <c r="E1152" s="344"/>
      <c r="F1152" s="510">
        <v>46050.0</v>
      </c>
      <c r="G1152" s="430" t="s">
        <v>57</v>
      </c>
      <c r="H1152" s="471" t="s">
        <v>57</v>
      </c>
      <c r="I1152" s="471" t="s">
        <v>57</v>
      </c>
      <c r="J1152" s="471"/>
      <c r="K1152" s="445" t="s">
        <v>58</v>
      </c>
      <c r="L1152" s="508" t="s">
        <v>1180</v>
      </c>
      <c r="M1152" s="315">
        <v>17.0</v>
      </c>
      <c r="N1152" s="353"/>
      <c r="O1152" s="353"/>
      <c r="P1152" s="353"/>
      <c r="Q1152" s="353"/>
      <c r="R1152" s="353"/>
      <c r="S1152" s="471" t="s">
        <v>86</v>
      </c>
      <c r="T1152" s="430" t="s">
        <v>86</v>
      </c>
      <c r="U1152" s="495">
        <v>0.0</v>
      </c>
      <c r="V1152" s="315">
        <v>0.0</v>
      </c>
      <c r="W1152" s="517" t="s">
        <v>86</v>
      </c>
      <c r="X1152" s="315">
        <v>0.0</v>
      </c>
      <c r="Y1152" s="6" t="s">
        <v>54</v>
      </c>
      <c r="Z1152" s="432" t="s">
        <v>475</v>
      </c>
      <c r="AA1152" s="228"/>
      <c r="AB1152" s="228"/>
      <c r="AC1152" s="229"/>
      <c r="AD1152" s="6"/>
      <c r="AE1152" s="6"/>
      <c r="AF1152" s="6"/>
      <c r="AG1152" s="331"/>
      <c r="AH1152" s="433"/>
      <c r="AI1152" s="320"/>
    </row>
    <row r="1153" ht="15.75" customHeight="1">
      <c r="A1153" s="311">
        <v>1428.0</v>
      </c>
      <c r="B1153" s="209" t="s">
        <v>1796</v>
      </c>
      <c r="C1153" s="344" t="s">
        <v>2170</v>
      </c>
      <c r="D1153" s="344"/>
      <c r="E1153" s="344"/>
      <c r="F1153" s="510">
        <v>46003.0</v>
      </c>
      <c r="G1153" s="430" t="s">
        <v>57</v>
      </c>
      <c r="H1153" s="471" t="s">
        <v>57</v>
      </c>
      <c r="I1153" s="471" t="s">
        <v>57</v>
      </c>
      <c r="J1153" s="471"/>
      <c r="K1153" s="471" t="s">
        <v>58</v>
      </c>
      <c r="L1153" s="482" t="s">
        <v>58</v>
      </c>
      <c r="M1153" s="315">
        <v>9.0</v>
      </c>
      <c r="N1153" s="353"/>
      <c r="O1153" s="353"/>
      <c r="P1153" s="353"/>
      <c r="Q1153" s="353"/>
      <c r="R1153" s="353"/>
      <c r="S1153" s="471" t="s">
        <v>183</v>
      </c>
      <c r="T1153" s="430" t="s">
        <v>30</v>
      </c>
      <c r="U1153" s="495" t="s">
        <v>2877</v>
      </c>
      <c r="V1153" s="315">
        <v>11.0</v>
      </c>
      <c r="W1153" s="517" t="s">
        <v>183</v>
      </c>
      <c r="X1153" s="315">
        <v>4.0</v>
      </c>
      <c r="Y1153" s="6" t="s">
        <v>54</v>
      </c>
      <c r="Z1153" s="432" t="s">
        <v>2316</v>
      </c>
      <c r="AA1153" s="228"/>
      <c r="AB1153" s="228"/>
      <c r="AC1153" s="229"/>
      <c r="AD1153" s="6"/>
      <c r="AE1153" s="6"/>
      <c r="AF1153" s="6"/>
      <c r="AG1153" s="331"/>
      <c r="AH1153" s="433"/>
      <c r="AI1153" s="320"/>
    </row>
    <row r="1154" ht="15.75" customHeight="1">
      <c r="A1154" s="311">
        <v>1429.0</v>
      </c>
      <c r="B1154" s="209" t="s">
        <v>1797</v>
      </c>
      <c r="C1154" s="344" t="s">
        <v>2170</v>
      </c>
      <c r="D1154" s="344"/>
      <c r="E1154" s="344"/>
      <c r="F1154" s="510">
        <v>46006.0</v>
      </c>
      <c r="G1154" s="430" t="s">
        <v>57</v>
      </c>
      <c r="H1154" s="471" t="s">
        <v>57</v>
      </c>
      <c r="I1154" s="471" t="s">
        <v>57</v>
      </c>
      <c r="J1154" s="471"/>
      <c r="K1154" s="445" t="s">
        <v>58</v>
      </c>
      <c r="L1154" s="446" t="s">
        <v>58</v>
      </c>
      <c r="M1154" s="315">
        <v>22.0</v>
      </c>
      <c r="N1154" s="353"/>
      <c r="O1154" s="353"/>
      <c r="P1154" s="353"/>
      <c r="Q1154" s="353"/>
      <c r="R1154" s="353"/>
      <c r="S1154" s="471" t="s">
        <v>57</v>
      </c>
      <c r="T1154" s="430" t="s">
        <v>57</v>
      </c>
      <c r="U1154" s="495" t="s">
        <v>3039</v>
      </c>
      <c r="V1154" s="315">
        <v>27.0</v>
      </c>
      <c r="W1154" s="517" t="s">
        <v>183</v>
      </c>
      <c r="X1154" s="315">
        <v>9.0</v>
      </c>
      <c r="Y1154" s="6" t="s">
        <v>54</v>
      </c>
      <c r="Z1154" s="432" t="s">
        <v>2317</v>
      </c>
      <c r="AA1154" s="228"/>
      <c r="AB1154" s="228"/>
      <c r="AC1154" s="229"/>
      <c r="AD1154" s="6"/>
      <c r="AE1154" s="6"/>
      <c r="AF1154" s="6"/>
      <c r="AG1154" s="331"/>
      <c r="AH1154" s="433"/>
      <c r="AI1154" s="320"/>
    </row>
    <row r="1155" ht="15.75" customHeight="1">
      <c r="A1155" s="311">
        <v>1430.0</v>
      </c>
      <c r="B1155" s="209" t="s">
        <v>1798</v>
      </c>
      <c r="C1155" s="344" t="s">
        <v>1221</v>
      </c>
      <c r="D1155" s="344"/>
      <c r="E1155" s="344"/>
      <c r="F1155" s="510">
        <v>46009.0</v>
      </c>
      <c r="G1155" s="430" t="s">
        <v>57</v>
      </c>
      <c r="H1155" s="471" t="s">
        <v>57</v>
      </c>
      <c r="I1155" s="471" t="s">
        <v>57</v>
      </c>
      <c r="J1155" s="471"/>
      <c r="K1155" s="555" t="s">
        <v>101</v>
      </c>
      <c r="L1155" s="446" t="s">
        <v>58</v>
      </c>
      <c r="M1155" s="315">
        <v>2.0</v>
      </c>
      <c r="N1155" s="353"/>
      <c r="O1155" s="353"/>
      <c r="P1155" s="353"/>
      <c r="Q1155" s="353"/>
      <c r="R1155" s="353"/>
      <c r="S1155" s="471" t="s">
        <v>86</v>
      </c>
      <c r="T1155" s="430" t="s">
        <v>86</v>
      </c>
      <c r="U1155" s="495">
        <v>0.0</v>
      </c>
      <c r="V1155" s="315">
        <v>0.0</v>
      </c>
      <c r="W1155" s="517" t="s">
        <v>86</v>
      </c>
      <c r="X1155" s="315">
        <v>0.0</v>
      </c>
      <c r="Y1155" s="6" t="s">
        <v>54</v>
      </c>
      <c r="Z1155" s="432" t="s">
        <v>2294</v>
      </c>
      <c r="AA1155" s="228"/>
      <c r="AB1155" s="228"/>
      <c r="AC1155" s="229"/>
      <c r="AD1155" s="6"/>
      <c r="AE1155" s="6"/>
      <c r="AF1155" s="6"/>
      <c r="AG1155" s="331"/>
      <c r="AH1155" s="433"/>
      <c r="AI1155" s="320"/>
    </row>
    <row r="1156" ht="15.75" customHeight="1">
      <c r="A1156" s="311">
        <v>1431.0</v>
      </c>
      <c r="B1156" s="209" t="s">
        <v>1799</v>
      </c>
      <c r="C1156" s="344" t="s">
        <v>1221</v>
      </c>
      <c r="D1156" s="344"/>
      <c r="E1156" s="344"/>
      <c r="F1156" s="353">
        <v>46367.0</v>
      </c>
      <c r="G1156" s="517" t="s">
        <v>66</v>
      </c>
      <c r="H1156" s="513" t="s">
        <v>66</v>
      </c>
      <c r="I1156" s="513" t="s">
        <v>66</v>
      </c>
      <c r="J1156" s="513" t="s">
        <v>66</v>
      </c>
      <c r="K1156" s="513" t="s">
        <v>66</v>
      </c>
      <c r="L1156" s="517" t="s">
        <v>66</v>
      </c>
      <c r="M1156" s="315">
        <v>0.0</v>
      </c>
      <c r="N1156" s="353"/>
      <c r="O1156" s="353"/>
      <c r="P1156" s="353"/>
      <c r="Q1156" s="353"/>
      <c r="R1156" s="353"/>
      <c r="S1156" s="471" t="s">
        <v>30</v>
      </c>
      <c r="T1156" s="430" t="s">
        <v>30</v>
      </c>
      <c r="U1156" s="495"/>
      <c r="V1156" s="315"/>
      <c r="W1156" s="517" t="s">
        <v>28</v>
      </c>
      <c r="X1156" s="315"/>
      <c r="Y1156" s="6" t="s">
        <v>54</v>
      </c>
      <c r="Z1156" s="432" t="s">
        <v>2293</v>
      </c>
      <c r="AA1156" s="6"/>
      <c r="AB1156" s="6"/>
      <c r="AC1156" s="6"/>
      <c r="AD1156" s="6"/>
      <c r="AE1156" s="6"/>
      <c r="AF1156" s="6"/>
      <c r="AG1156" s="331"/>
      <c r="AH1156" s="6"/>
      <c r="AI1156" s="320"/>
    </row>
    <row r="1157" ht="15.75" customHeight="1">
      <c r="A1157" s="311">
        <v>1432.0</v>
      </c>
      <c r="B1157" s="209" t="s">
        <v>1800</v>
      </c>
      <c r="C1157" s="344" t="s">
        <v>1221</v>
      </c>
      <c r="D1157" s="344"/>
      <c r="E1157" s="344"/>
      <c r="F1157" s="510">
        <v>46043.0</v>
      </c>
      <c r="G1157" s="430" t="s">
        <v>57</v>
      </c>
      <c r="H1157" s="471" t="s">
        <v>57</v>
      </c>
      <c r="I1157" s="471" t="s">
        <v>57</v>
      </c>
      <c r="J1157" s="471"/>
      <c r="K1157" s="471" t="s">
        <v>58</v>
      </c>
      <c r="L1157" s="446" t="s">
        <v>58</v>
      </c>
      <c r="M1157" s="315">
        <v>25.0</v>
      </c>
      <c r="N1157" s="353"/>
      <c r="O1157" s="353"/>
      <c r="P1157" s="353"/>
      <c r="Q1157" s="353"/>
      <c r="R1157" s="353"/>
      <c r="S1157" s="471" t="s">
        <v>30</v>
      </c>
      <c r="T1157" s="430" t="s">
        <v>30</v>
      </c>
      <c r="U1157" s="495">
        <v>0.0</v>
      </c>
      <c r="V1157" s="315">
        <v>0.0</v>
      </c>
      <c r="W1157" s="517" t="s">
        <v>28</v>
      </c>
      <c r="X1157" s="315">
        <v>0.0</v>
      </c>
      <c r="Y1157" s="6" t="s">
        <v>54</v>
      </c>
      <c r="Z1157" s="432" t="s">
        <v>2318</v>
      </c>
      <c r="AA1157" s="228"/>
      <c r="AB1157" s="228"/>
      <c r="AC1157" s="229"/>
      <c r="AD1157" s="6"/>
      <c r="AE1157" s="6"/>
      <c r="AF1157" s="6"/>
      <c r="AG1157" s="331"/>
      <c r="AH1157" s="433"/>
      <c r="AI1157" s="320"/>
    </row>
    <row r="1158" ht="15.75" customHeight="1">
      <c r="A1158" s="311">
        <v>1433.0</v>
      </c>
      <c r="B1158" s="209" t="s">
        <v>1801</v>
      </c>
      <c r="C1158" s="344" t="s">
        <v>1221</v>
      </c>
      <c r="D1158" s="344"/>
      <c r="E1158" s="344"/>
      <c r="F1158" s="510">
        <v>46041.0</v>
      </c>
      <c r="G1158" s="430" t="s">
        <v>57</v>
      </c>
      <c r="H1158" s="471" t="s">
        <v>57</v>
      </c>
      <c r="I1158" s="471" t="s">
        <v>57</v>
      </c>
      <c r="J1158" s="471"/>
      <c r="K1158" s="471" t="s">
        <v>58</v>
      </c>
      <c r="L1158" s="446" t="s">
        <v>58</v>
      </c>
      <c r="M1158" s="315">
        <v>7.0</v>
      </c>
      <c r="N1158" s="353"/>
      <c r="O1158" s="353"/>
      <c r="P1158" s="353"/>
      <c r="Q1158" s="353"/>
      <c r="R1158" s="353"/>
      <c r="S1158" s="471" t="s">
        <v>30</v>
      </c>
      <c r="T1158" s="430" t="s">
        <v>30</v>
      </c>
      <c r="U1158" s="495">
        <v>0.0</v>
      </c>
      <c r="V1158" s="315">
        <v>0.0</v>
      </c>
      <c r="W1158" s="517" t="s">
        <v>28</v>
      </c>
      <c r="X1158" s="315"/>
      <c r="Y1158" s="6" t="s">
        <v>54</v>
      </c>
      <c r="Z1158" s="432" t="s">
        <v>2320</v>
      </c>
      <c r="AA1158" s="228"/>
      <c r="AB1158" s="228"/>
      <c r="AC1158" s="229"/>
      <c r="AD1158" s="6"/>
      <c r="AE1158" s="6"/>
      <c r="AF1158" s="6"/>
      <c r="AG1158" s="331"/>
      <c r="AH1158" s="433"/>
      <c r="AI1158" s="320"/>
    </row>
    <row r="1159" ht="15.75" customHeight="1">
      <c r="A1159" s="311">
        <v>1434.0</v>
      </c>
      <c r="B1159" s="209" t="s">
        <v>65</v>
      </c>
      <c r="C1159" s="344" t="s">
        <v>1221</v>
      </c>
      <c r="D1159" s="344"/>
      <c r="E1159" s="344"/>
      <c r="F1159" s="510">
        <v>46112.0</v>
      </c>
      <c r="G1159" s="517" t="s">
        <v>57</v>
      </c>
      <c r="H1159" s="513" t="s">
        <v>57</v>
      </c>
      <c r="I1159" s="513" t="s">
        <v>57</v>
      </c>
      <c r="J1159" s="513" t="s">
        <v>57</v>
      </c>
      <c r="K1159" s="507" t="s">
        <v>58</v>
      </c>
      <c r="L1159" s="446" t="s">
        <v>58</v>
      </c>
      <c r="M1159" s="315">
        <v>21.0</v>
      </c>
      <c r="N1159" s="353"/>
      <c r="O1159" s="353"/>
      <c r="P1159" s="353"/>
      <c r="Q1159" s="353"/>
      <c r="R1159" s="353"/>
      <c r="S1159" s="471" t="s">
        <v>30</v>
      </c>
      <c r="T1159" s="430" t="s">
        <v>30</v>
      </c>
      <c r="U1159" s="495">
        <v>0.0</v>
      </c>
      <c r="V1159" s="315">
        <v>0.0</v>
      </c>
      <c r="W1159" s="517" t="s">
        <v>28</v>
      </c>
      <c r="X1159" s="315"/>
      <c r="Y1159" s="6" t="s">
        <v>54</v>
      </c>
      <c r="Z1159" s="432" t="s">
        <v>2321</v>
      </c>
      <c r="AA1159" s="6"/>
      <c r="AB1159" s="6"/>
      <c r="AC1159" s="6"/>
      <c r="AD1159" s="6"/>
      <c r="AE1159" s="6"/>
      <c r="AF1159" s="6"/>
      <c r="AG1159" s="331"/>
      <c r="AH1159" s="6"/>
    </row>
    <row r="1160" ht="15.75" customHeight="1">
      <c r="A1160" s="6">
        <v>1435.0</v>
      </c>
      <c r="B1160" s="209" t="s">
        <v>1803</v>
      </c>
      <c r="C1160" s="102" t="s">
        <v>1221</v>
      </c>
      <c r="D1160" s="102"/>
      <c r="E1160" s="102"/>
      <c r="F1160" s="102">
        <v>46045.0</v>
      </c>
      <c r="G1160" s="15" t="s">
        <v>28</v>
      </c>
      <c r="H1160" s="231"/>
      <c r="I1160" s="231"/>
      <c r="J1160" s="231"/>
      <c r="K1160" s="231"/>
      <c r="L1160" s="231"/>
      <c r="M1160" s="6"/>
      <c r="N1160" s="227"/>
      <c r="O1160" s="227"/>
      <c r="P1160" s="227"/>
      <c r="Q1160" s="227"/>
      <c r="R1160" s="227"/>
      <c r="S1160" s="13" t="s">
        <v>30</v>
      </c>
      <c r="T1160" s="15" t="s">
        <v>30</v>
      </c>
      <c r="U1160" s="6"/>
      <c r="V1160" s="6"/>
      <c r="W1160" s="231"/>
      <c r="X1160" s="6"/>
      <c r="Y1160" s="331" t="s">
        <v>54</v>
      </c>
      <c r="Z1160" s="331"/>
      <c r="AA1160" s="6"/>
      <c r="AB1160" s="6"/>
      <c r="AC1160" s="6"/>
      <c r="AD1160" s="6"/>
      <c r="AE1160" s="6"/>
      <c r="AF1160" s="6"/>
      <c r="AG1160" s="331"/>
      <c r="AH1160" s="6"/>
    </row>
    <row r="1161" ht="15.75" customHeight="1">
      <c r="A1161" s="311">
        <v>1435.0</v>
      </c>
      <c r="B1161" s="209" t="s">
        <v>1803</v>
      </c>
      <c r="C1161" s="344" t="s">
        <v>1221</v>
      </c>
      <c r="D1161" s="344"/>
      <c r="E1161" s="344"/>
      <c r="F1161" s="510">
        <v>46056.0</v>
      </c>
      <c r="G1161" s="517" t="s">
        <v>57</v>
      </c>
      <c r="H1161" s="513" t="s">
        <v>57</v>
      </c>
      <c r="I1161" s="513" t="s">
        <v>57</v>
      </c>
      <c r="J1161" s="513" t="s">
        <v>57</v>
      </c>
      <c r="K1161" s="513" t="s">
        <v>58</v>
      </c>
      <c r="L1161" s="446" t="s">
        <v>58</v>
      </c>
      <c r="M1161" s="315">
        <v>16.0</v>
      </c>
      <c r="N1161" s="353"/>
      <c r="O1161" s="353"/>
      <c r="P1161" s="353"/>
      <c r="Q1161" s="353"/>
      <c r="R1161" s="353"/>
      <c r="S1161" s="471" t="s">
        <v>30</v>
      </c>
      <c r="T1161" s="430" t="s">
        <v>30</v>
      </c>
      <c r="U1161" s="495">
        <v>0.0</v>
      </c>
      <c r="V1161" s="315"/>
      <c r="W1161" s="517" t="s">
        <v>28</v>
      </c>
      <c r="X1161" s="315"/>
      <c r="Y1161" s="6" t="s">
        <v>54</v>
      </c>
      <c r="Z1161" s="432" t="s">
        <v>2322</v>
      </c>
      <c r="AA1161" s="6"/>
      <c r="AB1161" s="6"/>
      <c r="AC1161" s="6"/>
      <c r="AD1161" s="6"/>
      <c r="AE1161" s="6"/>
      <c r="AF1161" s="6"/>
      <c r="AG1161" s="331"/>
      <c r="AH1161" s="6"/>
      <c r="AI1161" s="320"/>
    </row>
    <row r="1162" ht="15.75" customHeight="1">
      <c r="A1162" s="6">
        <v>1436.0</v>
      </c>
      <c r="B1162" s="209" t="s">
        <v>1804</v>
      </c>
      <c r="C1162" s="102" t="s">
        <v>1221</v>
      </c>
      <c r="D1162" s="102"/>
      <c r="E1162" s="102"/>
      <c r="F1162" s="102">
        <v>46050.0</v>
      </c>
      <c r="G1162" s="15" t="s">
        <v>28</v>
      </c>
      <c r="H1162" s="231"/>
      <c r="I1162" s="231"/>
      <c r="J1162" s="231"/>
      <c r="K1162" s="231"/>
      <c r="L1162" s="231"/>
      <c r="M1162" s="6"/>
      <c r="N1162" s="227"/>
      <c r="O1162" s="227"/>
      <c r="P1162" s="227"/>
      <c r="Q1162" s="227"/>
      <c r="R1162" s="227"/>
      <c r="S1162" s="13" t="s">
        <v>30</v>
      </c>
      <c r="T1162" s="15" t="s">
        <v>30</v>
      </c>
      <c r="U1162" s="6"/>
      <c r="V1162" s="6"/>
      <c r="W1162" s="231"/>
      <c r="X1162" s="6"/>
      <c r="Y1162" s="331" t="s">
        <v>54</v>
      </c>
      <c r="Z1162" s="331"/>
      <c r="AA1162" s="6"/>
      <c r="AB1162" s="6"/>
      <c r="AC1162" s="6"/>
      <c r="AD1162" s="6"/>
      <c r="AE1162" s="6"/>
      <c r="AF1162" s="6"/>
      <c r="AG1162" s="331"/>
      <c r="AH1162" s="6"/>
      <c r="AI1162" s="320"/>
    </row>
    <row r="1163" ht="15.75" customHeight="1">
      <c r="A1163" s="311">
        <v>1436.0</v>
      </c>
      <c r="B1163" s="209" t="s">
        <v>1804</v>
      </c>
      <c r="C1163" s="344" t="s">
        <v>1221</v>
      </c>
      <c r="D1163" s="344"/>
      <c r="E1163" s="344"/>
      <c r="F1163" s="510">
        <v>46052.0</v>
      </c>
      <c r="G1163" s="517" t="s">
        <v>57</v>
      </c>
      <c r="H1163" s="513" t="s">
        <v>57</v>
      </c>
      <c r="I1163" s="513" t="s">
        <v>57</v>
      </c>
      <c r="J1163" s="513" t="s">
        <v>57</v>
      </c>
      <c r="K1163" s="507" t="s">
        <v>58</v>
      </c>
      <c r="L1163" s="446" t="s">
        <v>58</v>
      </c>
      <c r="M1163" s="315">
        <v>16.0</v>
      </c>
      <c r="N1163" s="353"/>
      <c r="O1163" s="353"/>
      <c r="P1163" s="353"/>
      <c r="Q1163" s="353"/>
      <c r="R1163" s="353"/>
      <c r="S1163" s="471" t="s">
        <v>30</v>
      </c>
      <c r="T1163" s="430" t="s">
        <v>30</v>
      </c>
      <c r="U1163" s="495">
        <v>0.0</v>
      </c>
      <c r="V1163" s="315"/>
      <c r="W1163" s="517" t="s">
        <v>28</v>
      </c>
      <c r="X1163" s="315"/>
      <c r="Y1163" s="6" t="s">
        <v>54</v>
      </c>
      <c r="Z1163" s="432" t="s">
        <v>2323</v>
      </c>
      <c r="AA1163" s="6"/>
      <c r="AB1163" s="6"/>
      <c r="AC1163" s="6"/>
      <c r="AD1163" s="6"/>
      <c r="AE1163" s="6"/>
      <c r="AF1163" s="6"/>
      <c r="AG1163" s="331"/>
      <c r="AH1163" s="6"/>
      <c r="AI1163" s="320"/>
    </row>
    <row r="1164" ht="15.75" customHeight="1">
      <c r="A1164" s="6">
        <v>1437.0</v>
      </c>
      <c r="B1164" s="209" t="s">
        <v>1805</v>
      </c>
      <c r="C1164" s="102" t="s">
        <v>1221</v>
      </c>
      <c r="D1164" s="102"/>
      <c r="E1164" s="102"/>
      <c r="F1164" s="102">
        <v>46057.0</v>
      </c>
      <c r="G1164" s="15" t="s">
        <v>28</v>
      </c>
      <c r="H1164" s="231"/>
      <c r="I1164" s="231"/>
      <c r="J1164" s="231"/>
      <c r="K1164" s="231"/>
      <c r="L1164" s="231"/>
      <c r="M1164" s="6"/>
      <c r="N1164" s="227"/>
      <c r="O1164" s="227"/>
      <c r="P1164" s="227"/>
      <c r="Q1164" s="227"/>
      <c r="R1164" s="227"/>
      <c r="S1164" s="13" t="s">
        <v>30</v>
      </c>
      <c r="T1164" s="15" t="s">
        <v>30</v>
      </c>
      <c r="U1164" s="6"/>
      <c r="V1164" s="6"/>
      <c r="W1164" s="231"/>
      <c r="X1164" s="6"/>
      <c r="Y1164" s="331" t="s">
        <v>54</v>
      </c>
      <c r="Z1164" s="331"/>
      <c r="AA1164" s="6"/>
      <c r="AB1164" s="6"/>
      <c r="AC1164" s="6"/>
      <c r="AD1164" s="6"/>
      <c r="AE1164" s="6"/>
      <c r="AF1164" s="6"/>
      <c r="AG1164" s="331"/>
      <c r="AH1164" s="6"/>
      <c r="AI1164" s="320"/>
    </row>
    <row r="1165" ht="15.75" customHeight="1">
      <c r="A1165" s="311">
        <v>1437.0</v>
      </c>
      <c r="B1165" s="209" t="s">
        <v>1805</v>
      </c>
      <c r="C1165" s="344" t="s">
        <v>1221</v>
      </c>
      <c r="D1165" s="344"/>
      <c r="E1165" s="344"/>
      <c r="F1165" s="353">
        <v>46050.0</v>
      </c>
      <c r="G1165" s="517" t="s">
        <v>57</v>
      </c>
      <c r="H1165" s="513" t="s">
        <v>57</v>
      </c>
      <c r="I1165" s="513" t="s">
        <v>57</v>
      </c>
      <c r="J1165" s="513"/>
      <c r="K1165" s="513" t="s">
        <v>101</v>
      </c>
      <c r="L1165" s="517" t="s">
        <v>58</v>
      </c>
      <c r="M1165" s="315">
        <v>2.0</v>
      </c>
      <c r="N1165" s="353"/>
      <c r="O1165" s="353"/>
      <c r="P1165" s="353"/>
      <c r="Q1165" s="353"/>
      <c r="R1165" s="353"/>
      <c r="S1165" s="471" t="s">
        <v>30</v>
      </c>
      <c r="T1165" s="430" t="s">
        <v>30</v>
      </c>
      <c r="U1165" s="495">
        <v>0.0</v>
      </c>
      <c r="V1165" s="315"/>
      <c r="W1165" s="517" t="s">
        <v>28</v>
      </c>
      <c r="X1165" s="315"/>
      <c r="Y1165" s="6" t="s">
        <v>54</v>
      </c>
      <c r="Z1165" s="432" t="s">
        <v>2324</v>
      </c>
      <c r="AA1165" s="6"/>
      <c r="AB1165" s="6"/>
      <c r="AC1165" s="6"/>
      <c r="AD1165" s="6"/>
      <c r="AE1165" s="6"/>
      <c r="AF1165" s="6"/>
      <c r="AG1165" s="331"/>
      <c r="AH1165" s="6"/>
      <c r="AI1165" s="320"/>
    </row>
    <row r="1166" ht="15.75" customHeight="1">
      <c r="A1166" s="311">
        <v>1438.0</v>
      </c>
      <c r="B1166" s="209" t="s">
        <v>1807</v>
      </c>
      <c r="C1166" s="344" t="s">
        <v>1221</v>
      </c>
      <c r="D1166" s="344"/>
      <c r="E1166" s="344"/>
      <c r="F1166" s="353">
        <v>46051.0</v>
      </c>
      <c r="G1166" s="517" t="s">
        <v>66</v>
      </c>
      <c r="H1166" s="513" t="s">
        <v>66</v>
      </c>
      <c r="I1166" s="513" t="s">
        <v>66</v>
      </c>
      <c r="J1166" s="513" t="s">
        <v>66</v>
      </c>
      <c r="K1166" s="513" t="s">
        <v>66</v>
      </c>
      <c r="L1166" s="517" t="s">
        <v>66</v>
      </c>
      <c r="M1166" s="315"/>
      <c r="N1166" s="353"/>
      <c r="O1166" s="353"/>
      <c r="P1166" s="353"/>
      <c r="Q1166" s="353"/>
      <c r="R1166" s="353"/>
      <c r="S1166" s="471" t="s">
        <v>30</v>
      </c>
      <c r="T1166" s="430" t="s">
        <v>30</v>
      </c>
      <c r="U1166" s="495">
        <v>0.0</v>
      </c>
      <c r="V1166" s="315"/>
      <c r="W1166" s="517" t="s">
        <v>28</v>
      </c>
      <c r="X1166" s="315"/>
      <c r="Y1166" s="6" t="s">
        <v>54</v>
      </c>
      <c r="Z1166" s="432" t="s">
        <v>2325</v>
      </c>
      <c r="AA1166" s="6"/>
      <c r="AB1166" s="6"/>
      <c r="AC1166" s="6"/>
      <c r="AD1166" s="6"/>
      <c r="AE1166" s="6"/>
      <c r="AF1166" s="6"/>
      <c r="AG1166" s="331"/>
      <c r="AH1166" s="6"/>
      <c r="AI1166" s="320"/>
    </row>
    <row r="1167" ht="15.75" customHeight="1">
      <c r="A1167" s="6">
        <v>1438.0</v>
      </c>
      <c r="B1167" s="209" t="s">
        <v>1807</v>
      </c>
      <c r="C1167" s="102" t="s">
        <v>1221</v>
      </c>
      <c r="D1167" s="102"/>
      <c r="E1167" s="102"/>
      <c r="F1167" s="102">
        <v>46051.0</v>
      </c>
      <c r="G1167" s="15" t="s">
        <v>66</v>
      </c>
      <c r="H1167" s="231"/>
      <c r="I1167" s="231"/>
      <c r="J1167" s="231"/>
      <c r="K1167" s="231"/>
      <c r="L1167" s="231"/>
      <c r="M1167" s="6"/>
      <c r="N1167" s="227"/>
      <c r="O1167" s="227"/>
      <c r="P1167" s="227"/>
      <c r="Q1167" s="227"/>
      <c r="R1167" s="227"/>
      <c r="S1167" s="13" t="s">
        <v>30</v>
      </c>
      <c r="T1167" s="15" t="s">
        <v>30</v>
      </c>
      <c r="U1167" s="6"/>
      <c r="V1167" s="6"/>
      <c r="W1167" s="231"/>
      <c r="X1167" s="6"/>
      <c r="Y1167" s="331" t="s">
        <v>54</v>
      </c>
      <c r="Z1167" s="331"/>
      <c r="AA1167" s="6"/>
      <c r="AB1167" s="6"/>
      <c r="AC1167" s="6"/>
      <c r="AD1167" s="6"/>
      <c r="AE1167" s="6"/>
      <c r="AF1167" s="6"/>
      <c r="AG1167" s="331"/>
      <c r="AH1167" s="6"/>
      <c r="AI1167" s="320"/>
    </row>
    <row r="1168" ht="15.75" customHeight="1">
      <c r="A1168" s="311">
        <v>1439.0</v>
      </c>
      <c r="B1168" s="209" t="s">
        <v>185</v>
      </c>
      <c r="C1168" s="344" t="s">
        <v>333</v>
      </c>
      <c r="D1168" s="344"/>
      <c r="E1168" s="344"/>
      <c r="F1168" s="510">
        <v>46055.0</v>
      </c>
      <c r="G1168" s="517" t="s">
        <v>57</v>
      </c>
      <c r="H1168" s="513" t="s">
        <v>57</v>
      </c>
      <c r="I1168" s="513" t="s">
        <v>57</v>
      </c>
      <c r="J1168" s="513" t="s">
        <v>57</v>
      </c>
      <c r="K1168" s="507" t="s">
        <v>58</v>
      </c>
      <c r="L1168" s="508" t="s">
        <v>1180</v>
      </c>
      <c r="M1168" s="315">
        <v>32.0</v>
      </c>
      <c r="N1168" s="353"/>
      <c r="O1168" s="353"/>
      <c r="P1168" s="353"/>
      <c r="Q1168" s="353"/>
      <c r="R1168" s="353"/>
      <c r="S1168" s="471" t="s">
        <v>86</v>
      </c>
      <c r="T1168" s="430" t="s">
        <v>86</v>
      </c>
      <c r="U1168" s="495">
        <v>0.0</v>
      </c>
      <c r="V1168" s="315">
        <v>0.0</v>
      </c>
      <c r="W1168" s="517" t="s">
        <v>86</v>
      </c>
      <c r="X1168" s="315">
        <v>0.0</v>
      </c>
      <c r="Y1168" s="6" t="s">
        <v>54</v>
      </c>
      <c r="Z1168" s="432" t="s">
        <v>2326</v>
      </c>
      <c r="AA1168" s="6"/>
      <c r="AB1168" s="6"/>
      <c r="AC1168" s="6"/>
      <c r="AD1168" s="6"/>
      <c r="AE1168" s="6"/>
      <c r="AF1168" s="6"/>
      <c r="AG1168" s="331"/>
      <c r="AH1168" s="6"/>
      <c r="AI1168" s="320"/>
    </row>
    <row r="1169" ht="15.75" customHeight="1">
      <c r="A1169" s="311">
        <v>1440.0</v>
      </c>
      <c r="B1169" s="209" t="s">
        <v>1808</v>
      </c>
      <c r="C1169" s="344" t="s">
        <v>2327</v>
      </c>
      <c r="D1169" s="344"/>
      <c r="E1169" s="344"/>
      <c r="F1169" s="510">
        <v>46037.0</v>
      </c>
      <c r="G1169" s="430" t="s">
        <v>57</v>
      </c>
      <c r="H1169" s="471" t="s">
        <v>57</v>
      </c>
      <c r="I1169" s="471" t="s">
        <v>57</v>
      </c>
      <c r="J1169" s="471"/>
      <c r="K1169" s="555" t="s">
        <v>101</v>
      </c>
      <c r="L1169" s="446" t="s">
        <v>58</v>
      </c>
      <c r="M1169" s="315">
        <v>3.0</v>
      </c>
      <c r="N1169" s="353"/>
      <c r="O1169" s="353"/>
      <c r="P1169" s="353"/>
      <c r="Q1169" s="353"/>
      <c r="R1169" s="353"/>
      <c r="S1169" s="471" t="s">
        <v>30</v>
      </c>
      <c r="T1169" s="430" t="s">
        <v>30</v>
      </c>
      <c r="U1169" s="495">
        <v>0.0</v>
      </c>
      <c r="V1169" s="315">
        <v>0.0</v>
      </c>
      <c r="W1169" s="517" t="s">
        <v>28</v>
      </c>
      <c r="X1169" s="315"/>
      <c r="Y1169" s="6" t="s">
        <v>54</v>
      </c>
      <c r="Z1169" s="432" t="s">
        <v>2328</v>
      </c>
      <c r="AA1169" s="6"/>
      <c r="AB1169" s="6"/>
      <c r="AC1169" s="6"/>
      <c r="AD1169" s="6"/>
      <c r="AE1169" s="6"/>
      <c r="AF1169" s="6"/>
      <c r="AG1169" s="331"/>
      <c r="AH1169" s="6"/>
      <c r="AI1169" s="320"/>
    </row>
    <row r="1170" ht="15.75" customHeight="1">
      <c r="A1170" s="311">
        <v>1441.0</v>
      </c>
      <c r="B1170" s="209" t="s">
        <v>1810</v>
      </c>
      <c r="C1170" s="344" t="s">
        <v>1221</v>
      </c>
      <c r="D1170" s="344"/>
      <c r="E1170" s="344"/>
      <c r="F1170" s="510">
        <v>46051.0</v>
      </c>
      <c r="G1170" s="517" t="s">
        <v>57</v>
      </c>
      <c r="H1170" s="513" t="s">
        <v>57</v>
      </c>
      <c r="I1170" s="513" t="s">
        <v>57</v>
      </c>
      <c r="J1170" s="513" t="s">
        <v>57</v>
      </c>
      <c r="K1170" s="507" t="s">
        <v>58</v>
      </c>
      <c r="L1170" s="446" t="s">
        <v>58</v>
      </c>
      <c r="M1170" s="315">
        <v>2.0</v>
      </c>
      <c r="N1170" s="353"/>
      <c r="O1170" s="353"/>
      <c r="P1170" s="353"/>
      <c r="Q1170" s="353"/>
      <c r="R1170" s="353"/>
      <c r="S1170" s="471" t="s">
        <v>30</v>
      </c>
      <c r="T1170" s="430" t="s">
        <v>30</v>
      </c>
      <c r="U1170" s="495">
        <v>0.0</v>
      </c>
      <c r="V1170" s="315"/>
      <c r="W1170" s="517" t="s">
        <v>28</v>
      </c>
      <c r="X1170" s="315"/>
      <c r="Y1170" s="6" t="s">
        <v>54</v>
      </c>
      <c r="Z1170" s="432" t="s">
        <v>2329</v>
      </c>
      <c r="AA1170" s="6"/>
      <c r="AB1170" s="6"/>
      <c r="AC1170" s="6"/>
      <c r="AD1170" s="6"/>
      <c r="AE1170" s="6"/>
      <c r="AF1170" s="6"/>
      <c r="AG1170" s="331"/>
      <c r="AH1170" s="6"/>
      <c r="AI1170" s="320"/>
    </row>
    <row r="1171" ht="15.75" customHeight="1">
      <c r="A1171" s="311">
        <v>1442.0</v>
      </c>
      <c r="B1171" s="209" t="s">
        <v>1770</v>
      </c>
      <c r="C1171" s="344" t="s">
        <v>333</v>
      </c>
      <c r="D1171" s="344"/>
      <c r="E1171" s="344"/>
      <c r="F1171" s="353">
        <v>46037.0</v>
      </c>
      <c r="G1171" s="430" t="s">
        <v>57</v>
      </c>
      <c r="H1171" s="471" t="s">
        <v>57</v>
      </c>
      <c r="I1171" s="471" t="s">
        <v>57</v>
      </c>
      <c r="J1171" s="471"/>
      <c r="K1171" s="553" t="s">
        <v>1811</v>
      </c>
      <c r="L1171" s="571" t="s">
        <v>1180</v>
      </c>
      <c r="M1171" s="315">
        <v>1.0</v>
      </c>
      <c r="N1171" s="353"/>
      <c r="O1171" s="353"/>
      <c r="P1171" s="353"/>
      <c r="Q1171" s="353"/>
      <c r="R1171" s="353"/>
      <c r="S1171" s="471" t="s">
        <v>86</v>
      </c>
      <c r="T1171" s="430" t="s">
        <v>86</v>
      </c>
      <c r="U1171" s="495">
        <v>0.0</v>
      </c>
      <c r="V1171" s="315">
        <v>0.0</v>
      </c>
      <c r="W1171" s="517" t="s">
        <v>86</v>
      </c>
      <c r="X1171" s="315">
        <v>0.0</v>
      </c>
      <c r="Y1171" s="6" t="s">
        <v>54</v>
      </c>
      <c r="Z1171" s="432" t="s">
        <v>2330</v>
      </c>
      <c r="AA1171" s="6"/>
      <c r="AB1171" s="6"/>
      <c r="AC1171" s="6"/>
      <c r="AD1171" s="6"/>
      <c r="AE1171" s="6"/>
      <c r="AF1171" s="6"/>
      <c r="AG1171" s="331"/>
      <c r="AH1171" s="6"/>
      <c r="AI1171" s="320"/>
    </row>
    <row r="1172" ht="15.75" customHeight="1">
      <c r="A1172" s="311">
        <v>1443.0</v>
      </c>
      <c r="B1172" s="209" t="s">
        <v>1813</v>
      </c>
      <c r="C1172" s="344" t="s">
        <v>333</v>
      </c>
      <c r="D1172" s="344"/>
      <c r="E1172" s="344"/>
      <c r="F1172" s="510">
        <v>46121.0</v>
      </c>
      <c r="G1172" s="517" t="s">
        <v>57</v>
      </c>
      <c r="H1172" s="513" t="s">
        <v>57</v>
      </c>
      <c r="I1172" s="513" t="s">
        <v>57</v>
      </c>
      <c r="J1172" s="513" t="s">
        <v>57</v>
      </c>
      <c r="K1172" s="507" t="s">
        <v>58</v>
      </c>
      <c r="L1172" s="572" t="s">
        <v>1180</v>
      </c>
      <c r="M1172" s="315">
        <v>8.0</v>
      </c>
      <c r="N1172" s="353"/>
      <c r="O1172" s="353"/>
      <c r="P1172" s="353"/>
      <c r="Q1172" s="353"/>
      <c r="R1172" s="353"/>
      <c r="S1172" s="471" t="s">
        <v>86</v>
      </c>
      <c r="T1172" s="430" t="s">
        <v>86</v>
      </c>
      <c r="U1172" s="495">
        <v>0.0</v>
      </c>
      <c r="V1172" s="315">
        <v>0.0</v>
      </c>
      <c r="W1172" s="517" t="s">
        <v>86</v>
      </c>
      <c r="X1172" s="315">
        <v>0.0</v>
      </c>
      <c r="Y1172" s="6" t="s">
        <v>54</v>
      </c>
      <c r="Z1172" s="432" t="s">
        <v>2331</v>
      </c>
      <c r="AA1172" s="6"/>
      <c r="AB1172" s="6"/>
      <c r="AC1172" s="6"/>
      <c r="AD1172" s="6"/>
      <c r="AE1172" s="6"/>
      <c r="AF1172" s="6"/>
      <c r="AG1172" s="331"/>
      <c r="AH1172" s="6"/>
      <c r="AI1172" s="320"/>
    </row>
    <row r="1173" ht="15.75" customHeight="1">
      <c r="A1173" s="311">
        <v>1444.0</v>
      </c>
      <c r="B1173" s="209" t="s">
        <v>1814</v>
      </c>
      <c r="C1173" s="344" t="s">
        <v>2170</v>
      </c>
      <c r="D1173" s="344"/>
      <c r="E1173" s="344"/>
      <c r="F1173" s="510">
        <v>46111.0</v>
      </c>
      <c r="G1173" s="517" t="s">
        <v>57</v>
      </c>
      <c r="H1173" s="513" t="s">
        <v>57</v>
      </c>
      <c r="I1173" s="513" t="s">
        <v>57</v>
      </c>
      <c r="J1173" s="513" t="s">
        <v>57</v>
      </c>
      <c r="K1173" s="507" t="s">
        <v>58</v>
      </c>
      <c r="L1173" s="446" t="s">
        <v>58</v>
      </c>
      <c r="M1173" s="315">
        <v>77.0</v>
      </c>
      <c r="N1173" s="353"/>
      <c r="O1173" s="353"/>
      <c r="P1173" s="353"/>
      <c r="Q1173" s="353"/>
      <c r="R1173" s="353"/>
      <c r="S1173" s="471" t="s">
        <v>30</v>
      </c>
      <c r="T1173" s="430" t="s">
        <v>30</v>
      </c>
      <c r="U1173" s="495">
        <v>0.0</v>
      </c>
      <c r="V1173" s="315"/>
      <c r="W1173" s="517" t="s">
        <v>28</v>
      </c>
      <c r="X1173" s="315"/>
      <c r="Y1173" s="6" t="s">
        <v>54</v>
      </c>
      <c r="Z1173" s="432" t="s">
        <v>2332</v>
      </c>
      <c r="AA1173" s="6"/>
      <c r="AB1173" s="6"/>
      <c r="AC1173" s="6"/>
      <c r="AD1173" s="6"/>
      <c r="AE1173" s="6"/>
      <c r="AF1173" s="6"/>
      <c r="AG1173" s="331"/>
      <c r="AH1173" s="6"/>
    </row>
    <row r="1174" ht="15.75" customHeight="1">
      <c r="A1174" s="311">
        <v>1445.0</v>
      </c>
      <c r="B1174" s="209" t="s">
        <v>1815</v>
      </c>
      <c r="C1174" s="344" t="s">
        <v>333</v>
      </c>
      <c r="D1174" s="344"/>
      <c r="E1174" s="344"/>
      <c r="F1174" s="353">
        <v>46050.0</v>
      </c>
      <c r="G1174" s="430" t="s">
        <v>57</v>
      </c>
      <c r="H1174" s="471" t="s">
        <v>57</v>
      </c>
      <c r="I1174" s="471" t="s">
        <v>57</v>
      </c>
      <c r="J1174" s="471"/>
      <c r="K1174" s="555" t="s">
        <v>101</v>
      </c>
      <c r="L1174" s="508" t="s">
        <v>1180</v>
      </c>
      <c r="M1174" s="315">
        <v>1.0</v>
      </c>
      <c r="N1174" s="353"/>
      <c r="O1174" s="353"/>
      <c r="P1174" s="353"/>
      <c r="Q1174" s="353"/>
      <c r="R1174" s="353"/>
      <c r="S1174" s="471" t="s">
        <v>86</v>
      </c>
      <c r="T1174" s="430" t="s">
        <v>86</v>
      </c>
      <c r="U1174" s="495">
        <v>0.0</v>
      </c>
      <c r="V1174" s="315">
        <v>0.0</v>
      </c>
      <c r="W1174" s="517" t="s">
        <v>86</v>
      </c>
      <c r="X1174" s="315">
        <v>0.0</v>
      </c>
      <c r="Y1174" s="6" t="s">
        <v>54</v>
      </c>
      <c r="Z1174" s="432" t="s">
        <v>2333</v>
      </c>
      <c r="AA1174" s="6"/>
      <c r="AB1174" s="6"/>
      <c r="AC1174" s="6"/>
      <c r="AD1174" s="6"/>
      <c r="AE1174" s="6"/>
      <c r="AF1174" s="6"/>
      <c r="AG1174" s="331"/>
      <c r="AH1174" s="6"/>
      <c r="AI1174" s="320"/>
    </row>
    <row r="1175" ht="15.75" customHeight="1">
      <c r="A1175" s="311">
        <v>1446.0</v>
      </c>
      <c r="B1175" s="209" t="s">
        <v>1770</v>
      </c>
      <c r="C1175" s="344" t="s">
        <v>1221</v>
      </c>
      <c r="D1175" s="344"/>
      <c r="E1175" s="344"/>
      <c r="F1175" s="573">
        <v>46037.0</v>
      </c>
      <c r="G1175" s="430" t="s">
        <v>57</v>
      </c>
      <c r="H1175" s="471" t="s">
        <v>57</v>
      </c>
      <c r="I1175" s="471" t="s">
        <v>57</v>
      </c>
      <c r="J1175" s="471"/>
      <c r="K1175" s="555" t="s">
        <v>101</v>
      </c>
      <c r="L1175" s="517" t="s">
        <v>66</v>
      </c>
      <c r="M1175" s="315">
        <v>2.0</v>
      </c>
      <c r="N1175" s="353"/>
      <c r="O1175" s="353"/>
      <c r="P1175" s="353"/>
      <c r="Q1175" s="353"/>
      <c r="R1175" s="353"/>
      <c r="S1175" s="471" t="s">
        <v>86</v>
      </c>
      <c r="T1175" s="430" t="s">
        <v>86</v>
      </c>
      <c r="U1175" s="495">
        <v>0.0</v>
      </c>
      <c r="V1175" s="315">
        <v>0.0</v>
      </c>
      <c r="W1175" s="517" t="s">
        <v>86</v>
      </c>
      <c r="X1175" s="315">
        <v>0.0</v>
      </c>
      <c r="Y1175" s="6" t="s">
        <v>54</v>
      </c>
      <c r="Z1175" s="432" t="s">
        <v>2334</v>
      </c>
      <c r="AA1175" s="6"/>
      <c r="AB1175" s="6"/>
      <c r="AC1175" s="6"/>
      <c r="AD1175" s="6"/>
      <c r="AE1175" s="6"/>
      <c r="AF1175" s="6"/>
      <c r="AG1175" s="331"/>
      <c r="AH1175" s="6"/>
      <c r="AI1175" s="320"/>
    </row>
    <row r="1176" ht="15.75" customHeight="1">
      <c r="A1176" s="311">
        <v>1447.0</v>
      </c>
      <c r="B1176" s="209" t="s">
        <v>1816</v>
      </c>
      <c r="C1176" s="344" t="s">
        <v>1221</v>
      </c>
      <c r="D1176" s="344"/>
      <c r="E1176" s="344"/>
      <c r="F1176" s="510">
        <v>46055.0</v>
      </c>
      <c r="G1176" s="517" t="s">
        <v>57</v>
      </c>
      <c r="H1176" s="513" t="s">
        <v>57</v>
      </c>
      <c r="I1176" s="513" t="s">
        <v>57</v>
      </c>
      <c r="J1176" s="513" t="s">
        <v>57</v>
      </c>
      <c r="K1176" s="507" t="s">
        <v>58</v>
      </c>
      <c r="L1176" s="446" t="s">
        <v>58</v>
      </c>
      <c r="M1176" s="315">
        <v>2.0</v>
      </c>
      <c r="N1176" s="353"/>
      <c r="O1176" s="353"/>
      <c r="P1176" s="353"/>
      <c r="Q1176" s="353"/>
      <c r="R1176" s="353"/>
      <c r="S1176" s="471" t="s">
        <v>30</v>
      </c>
      <c r="T1176" s="430" t="s">
        <v>30</v>
      </c>
      <c r="U1176" s="495">
        <v>0.0</v>
      </c>
      <c r="V1176" s="315"/>
      <c r="W1176" s="517" t="s">
        <v>28</v>
      </c>
      <c r="X1176" s="315"/>
      <c r="Y1176" s="6" t="s">
        <v>54</v>
      </c>
      <c r="Z1176" s="432" t="s">
        <v>2335</v>
      </c>
      <c r="AA1176" s="6"/>
      <c r="AB1176" s="6"/>
      <c r="AC1176" s="6"/>
      <c r="AD1176" s="6"/>
      <c r="AE1176" s="6"/>
      <c r="AF1176" s="6"/>
      <c r="AG1176" s="331"/>
      <c r="AH1176" s="6"/>
      <c r="AI1176" s="320"/>
    </row>
    <row r="1177" ht="15.75" customHeight="1">
      <c r="A1177" s="311">
        <v>1448.0</v>
      </c>
      <c r="B1177" s="209" t="s">
        <v>1818</v>
      </c>
      <c r="C1177" s="344" t="s">
        <v>333</v>
      </c>
      <c r="D1177" s="344"/>
      <c r="E1177" s="344"/>
      <c r="F1177" s="510">
        <v>46078.0</v>
      </c>
      <c r="G1177" s="517" t="s">
        <v>57</v>
      </c>
      <c r="H1177" s="513" t="s">
        <v>57</v>
      </c>
      <c r="I1177" s="513" t="s">
        <v>57</v>
      </c>
      <c r="J1177" s="513" t="s">
        <v>57</v>
      </c>
      <c r="K1177" s="507" t="s">
        <v>58</v>
      </c>
      <c r="L1177" s="508" t="s">
        <v>1180</v>
      </c>
      <c r="M1177" s="315">
        <v>17.0</v>
      </c>
      <c r="N1177" s="353"/>
      <c r="O1177" s="353"/>
      <c r="P1177" s="353"/>
      <c r="Q1177" s="353"/>
      <c r="R1177" s="353"/>
      <c r="S1177" s="471" t="s">
        <v>86</v>
      </c>
      <c r="T1177" s="430" t="s">
        <v>86</v>
      </c>
      <c r="U1177" s="495">
        <v>0.0</v>
      </c>
      <c r="V1177" s="315">
        <v>0.0</v>
      </c>
      <c r="W1177" s="517" t="s">
        <v>86</v>
      </c>
      <c r="X1177" s="315">
        <v>0.0</v>
      </c>
      <c r="Y1177" s="6" t="s">
        <v>54</v>
      </c>
      <c r="Z1177" s="432" t="s">
        <v>2336</v>
      </c>
      <c r="AA1177" s="6"/>
      <c r="AB1177" s="6"/>
      <c r="AC1177" s="6"/>
      <c r="AD1177" s="6"/>
      <c r="AE1177" s="6"/>
      <c r="AF1177" s="6"/>
      <c r="AG1177" s="331"/>
      <c r="AH1177" s="6"/>
      <c r="AI1177" s="320"/>
    </row>
    <row r="1178" ht="15.75" customHeight="1">
      <c r="A1178" s="311">
        <v>1449.0</v>
      </c>
      <c r="B1178" s="209" t="s">
        <v>1819</v>
      </c>
      <c r="C1178" s="344" t="s">
        <v>1221</v>
      </c>
      <c r="D1178" s="344"/>
      <c r="E1178" s="344"/>
      <c r="F1178" s="510">
        <v>46065.0</v>
      </c>
      <c r="G1178" s="517" t="s">
        <v>57</v>
      </c>
      <c r="H1178" s="513" t="s">
        <v>57</v>
      </c>
      <c r="I1178" s="513" t="s">
        <v>57</v>
      </c>
      <c r="J1178" s="513" t="s">
        <v>57</v>
      </c>
      <c r="K1178" s="507" t="s">
        <v>58</v>
      </c>
      <c r="L1178" s="446" t="s">
        <v>58</v>
      </c>
      <c r="M1178" s="315">
        <v>10.0</v>
      </c>
      <c r="N1178" s="353"/>
      <c r="O1178" s="353"/>
      <c r="P1178" s="353"/>
      <c r="Q1178" s="353"/>
      <c r="R1178" s="353"/>
      <c r="S1178" s="471" t="s">
        <v>86</v>
      </c>
      <c r="T1178" s="430" t="s">
        <v>86</v>
      </c>
      <c r="U1178" s="495">
        <v>0.0</v>
      </c>
      <c r="V1178" s="315"/>
      <c r="W1178" s="517" t="s">
        <v>86</v>
      </c>
      <c r="X1178" s="315"/>
      <c r="Y1178" s="6" t="s">
        <v>54</v>
      </c>
      <c r="Z1178" s="432" t="s">
        <v>2337</v>
      </c>
      <c r="AA1178" s="6"/>
      <c r="AB1178" s="6"/>
      <c r="AC1178" s="6"/>
      <c r="AD1178" s="6"/>
      <c r="AE1178" s="6"/>
      <c r="AF1178" s="6"/>
      <c r="AG1178" s="331"/>
      <c r="AH1178" s="6"/>
      <c r="AI1178" s="320"/>
    </row>
    <row r="1179" ht="15.75" customHeight="1">
      <c r="A1179" s="311">
        <v>1450.0</v>
      </c>
      <c r="B1179" s="209" t="s">
        <v>1820</v>
      </c>
      <c r="C1179" s="344" t="s">
        <v>1221</v>
      </c>
      <c r="D1179" s="344"/>
      <c r="E1179" s="344"/>
      <c r="F1179" s="510">
        <v>46083.0</v>
      </c>
      <c r="G1179" s="517" t="s">
        <v>57</v>
      </c>
      <c r="H1179" s="513" t="s">
        <v>57</v>
      </c>
      <c r="I1179" s="513" t="s">
        <v>57</v>
      </c>
      <c r="J1179" s="513" t="s">
        <v>57</v>
      </c>
      <c r="K1179" s="507" t="s">
        <v>58</v>
      </c>
      <c r="L1179" s="446" t="s">
        <v>58</v>
      </c>
      <c r="M1179" s="315">
        <v>9.0</v>
      </c>
      <c r="N1179" s="353"/>
      <c r="O1179" s="353"/>
      <c r="P1179" s="353"/>
      <c r="Q1179" s="353"/>
      <c r="R1179" s="353"/>
      <c r="S1179" s="471" t="s">
        <v>30</v>
      </c>
      <c r="T1179" s="430" t="s">
        <v>30</v>
      </c>
      <c r="U1179" s="495">
        <v>0.0</v>
      </c>
      <c r="V1179" s="315"/>
      <c r="W1179" s="517" t="s">
        <v>28</v>
      </c>
      <c r="X1179" s="315"/>
      <c r="Y1179" s="6" t="s">
        <v>54</v>
      </c>
      <c r="Z1179" s="432" t="s">
        <v>2338</v>
      </c>
      <c r="AA1179" s="6"/>
      <c r="AB1179" s="6"/>
      <c r="AC1179" s="6"/>
      <c r="AD1179" s="6"/>
      <c r="AE1179" s="6"/>
      <c r="AF1179" s="6"/>
      <c r="AG1179" s="331"/>
      <c r="AH1179" s="6"/>
      <c r="AI1179" s="320"/>
    </row>
    <row r="1180" ht="15.75" customHeight="1">
      <c r="A1180" s="311">
        <v>1451.0</v>
      </c>
      <c r="B1180" s="209" t="s">
        <v>1821</v>
      </c>
      <c r="C1180" s="344" t="s">
        <v>1221</v>
      </c>
      <c r="D1180" s="344"/>
      <c r="E1180" s="344"/>
      <c r="F1180" s="510">
        <v>46057.0</v>
      </c>
      <c r="G1180" s="517" t="s">
        <v>66</v>
      </c>
      <c r="H1180" s="513" t="s">
        <v>66</v>
      </c>
      <c r="I1180" s="513" t="s">
        <v>66</v>
      </c>
      <c r="J1180" s="513" t="s">
        <v>66</v>
      </c>
      <c r="K1180" s="498" t="s">
        <v>66</v>
      </c>
      <c r="L1180" s="482" t="s">
        <v>66</v>
      </c>
      <c r="M1180" s="315"/>
      <c r="N1180" s="353"/>
      <c r="O1180" s="353"/>
      <c r="P1180" s="353"/>
      <c r="Q1180" s="353"/>
      <c r="R1180" s="353"/>
      <c r="S1180" s="471" t="s">
        <v>30</v>
      </c>
      <c r="T1180" s="430" t="s">
        <v>30</v>
      </c>
      <c r="U1180" s="495">
        <v>0.0</v>
      </c>
      <c r="V1180" s="315"/>
      <c r="W1180" s="517" t="s">
        <v>28</v>
      </c>
      <c r="X1180" s="315"/>
      <c r="Y1180" s="6" t="s">
        <v>54</v>
      </c>
      <c r="Z1180" s="432" t="s">
        <v>2339</v>
      </c>
      <c r="AA1180" s="6"/>
      <c r="AB1180" s="6"/>
      <c r="AC1180" s="6"/>
      <c r="AD1180" s="6"/>
      <c r="AE1180" s="6"/>
      <c r="AF1180" s="6"/>
      <c r="AG1180" s="331"/>
      <c r="AH1180" s="6"/>
    </row>
    <row r="1181" ht="15.75" customHeight="1">
      <c r="A1181" s="311">
        <v>1452.0</v>
      </c>
      <c r="B1181" s="209" t="s">
        <v>1823</v>
      </c>
      <c r="C1181" s="344" t="s">
        <v>1221</v>
      </c>
      <c r="D1181" s="344"/>
      <c r="E1181" s="344"/>
      <c r="F1181" s="510">
        <v>46069.0</v>
      </c>
      <c r="G1181" s="517" t="s">
        <v>57</v>
      </c>
      <c r="H1181" s="513" t="s">
        <v>57</v>
      </c>
      <c r="I1181" s="513" t="s">
        <v>57</v>
      </c>
      <c r="J1181" s="513" t="s">
        <v>57</v>
      </c>
      <c r="K1181" s="507" t="s">
        <v>58</v>
      </c>
      <c r="L1181" s="446" t="s">
        <v>58</v>
      </c>
      <c r="M1181" s="315">
        <v>5.0</v>
      </c>
      <c r="N1181" s="353"/>
      <c r="O1181" s="353"/>
      <c r="P1181" s="353"/>
      <c r="Q1181" s="353"/>
      <c r="R1181" s="353"/>
      <c r="S1181" s="471" t="s">
        <v>30</v>
      </c>
      <c r="T1181" s="430" t="s">
        <v>30</v>
      </c>
      <c r="U1181" s="495">
        <v>0.0</v>
      </c>
      <c r="V1181" s="315"/>
      <c r="W1181" s="517" t="s">
        <v>28</v>
      </c>
      <c r="X1181" s="315"/>
      <c r="Y1181" s="6" t="s">
        <v>54</v>
      </c>
      <c r="Z1181" s="432" t="s">
        <v>2340</v>
      </c>
      <c r="AA1181" s="6"/>
      <c r="AB1181" s="6"/>
      <c r="AC1181" s="6"/>
      <c r="AD1181" s="6"/>
      <c r="AE1181" s="6"/>
      <c r="AF1181" s="6"/>
      <c r="AG1181" s="331"/>
      <c r="AH1181" s="6"/>
      <c r="AI1181" s="320"/>
    </row>
    <row r="1182" ht="15.75" customHeight="1">
      <c r="A1182" s="311">
        <v>1453.0</v>
      </c>
      <c r="B1182" s="209" t="s">
        <v>1825</v>
      </c>
      <c r="C1182" s="344" t="s">
        <v>1221</v>
      </c>
      <c r="D1182" s="344"/>
      <c r="E1182" s="344"/>
      <c r="F1182" s="510">
        <v>46069.0</v>
      </c>
      <c r="G1182" s="517" t="s">
        <v>57</v>
      </c>
      <c r="H1182" s="513" t="s">
        <v>57</v>
      </c>
      <c r="I1182" s="513" t="s">
        <v>57</v>
      </c>
      <c r="J1182" s="513" t="s">
        <v>57</v>
      </c>
      <c r="K1182" s="507" t="s">
        <v>58</v>
      </c>
      <c r="L1182" s="446" t="s">
        <v>58</v>
      </c>
      <c r="M1182" s="315">
        <v>5.0</v>
      </c>
      <c r="N1182" s="353"/>
      <c r="O1182" s="353"/>
      <c r="P1182" s="353"/>
      <c r="Q1182" s="353"/>
      <c r="R1182" s="353"/>
      <c r="S1182" s="471" t="s">
        <v>30</v>
      </c>
      <c r="T1182" s="430" t="s">
        <v>30</v>
      </c>
      <c r="U1182" s="495">
        <v>0.0</v>
      </c>
      <c r="V1182" s="315"/>
      <c r="W1182" s="517" t="s">
        <v>28</v>
      </c>
      <c r="X1182" s="315"/>
      <c r="Y1182" s="6" t="s">
        <v>54</v>
      </c>
      <c r="Z1182" s="432" t="s">
        <v>2341</v>
      </c>
      <c r="AA1182" s="6"/>
      <c r="AB1182" s="6"/>
      <c r="AC1182" s="6"/>
      <c r="AD1182" s="6"/>
      <c r="AE1182" s="6"/>
      <c r="AF1182" s="6"/>
      <c r="AG1182" s="331"/>
      <c r="AH1182" s="6"/>
    </row>
    <row r="1183" ht="15.75" customHeight="1">
      <c r="A1183" s="311">
        <v>1454.0</v>
      </c>
      <c r="B1183" s="209" t="s">
        <v>1826</v>
      </c>
      <c r="C1183" s="344" t="s">
        <v>2342</v>
      </c>
      <c r="D1183" s="344"/>
      <c r="E1183" s="344"/>
      <c r="F1183" s="510">
        <v>46048.0</v>
      </c>
      <c r="G1183" s="430" t="s">
        <v>57</v>
      </c>
      <c r="H1183" s="471" t="s">
        <v>57</v>
      </c>
      <c r="I1183" s="471" t="s">
        <v>57</v>
      </c>
      <c r="J1183" s="471"/>
      <c r="K1183" s="445" t="s">
        <v>58</v>
      </c>
      <c r="L1183" s="446" t="s">
        <v>58</v>
      </c>
      <c r="M1183" s="315">
        <v>25.0</v>
      </c>
      <c r="N1183" s="353"/>
      <c r="O1183" s="353"/>
      <c r="P1183" s="353"/>
      <c r="Q1183" s="353"/>
      <c r="R1183" s="353"/>
      <c r="S1183" s="471" t="s">
        <v>30</v>
      </c>
      <c r="T1183" s="430" t="s">
        <v>30</v>
      </c>
      <c r="U1183" s="495">
        <v>0.0</v>
      </c>
      <c r="V1183" s="315"/>
      <c r="W1183" s="517" t="s">
        <v>28</v>
      </c>
      <c r="X1183" s="315"/>
      <c r="Y1183" s="6" t="s">
        <v>54</v>
      </c>
      <c r="Z1183" s="432" t="s">
        <v>2343</v>
      </c>
      <c r="AA1183" s="6"/>
      <c r="AB1183" s="6"/>
      <c r="AC1183" s="6"/>
      <c r="AD1183" s="6"/>
      <c r="AE1183" s="6"/>
      <c r="AF1183" s="6"/>
      <c r="AG1183" s="331"/>
      <c r="AH1183" s="6"/>
      <c r="AI1183" s="320"/>
    </row>
    <row r="1184" ht="15.75" customHeight="1">
      <c r="A1184" s="311">
        <v>1455.0</v>
      </c>
      <c r="B1184" s="209" t="s">
        <v>1827</v>
      </c>
      <c r="C1184" s="344" t="s">
        <v>3040</v>
      </c>
      <c r="D1184" s="344"/>
      <c r="E1184" s="344"/>
      <c r="F1184" s="510">
        <v>46062.0</v>
      </c>
      <c r="G1184" s="517" t="s">
        <v>57</v>
      </c>
      <c r="H1184" s="513" t="s">
        <v>57</v>
      </c>
      <c r="I1184" s="513" t="s">
        <v>57</v>
      </c>
      <c r="J1184" s="513" t="s">
        <v>57</v>
      </c>
      <c r="K1184" s="574" t="s">
        <v>101</v>
      </c>
      <c r="L1184" s="508" t="s">
        <v>1180</v>
      </c>
      <c r="M1184" s="315">
        <v>2.0</v>
      </c>
      <c r="N1184" s="353"/>
      <c r="O1184" s="353"/>
      <c r="P1184" s="353"/>
      <c r="Q1184" s="353"/>
      <c r="R1184" s="353"/>
      <c r="S1184" s="471" t="s">
        <v>30</v>
      </c>
      <c r="T1184" s="430" t="s">
        <v>30</v>
      </c>
      <c r="U1184" s="495" t="s">
        <v>2777</v>
      </c>
      <c r="V1184" s="315">
        <v>3.0</v>
      </c>
      <c r="W1184" s="517" t="s">
        <v>28</v>
      </c>
      <c r="X1184" s="315">
        <v>1.0</v>
      </c>
      <c r="Y1184" s="6" t="s">
        <v>54</v>
      </c>
      <c r="Z1184" s="432" t="s">
        <v>2344</v>
      </c>
      <c r="AA1184" s="6"/>
      <c r="AB1184" s="6"/>
      <c r="AC1184" s="6"/>
      <c r="AD1184" s="6"/>
      <c r="AE1184" s="6"/>
      <c r="AF1184" s="6"/>
      <c r="AG1184" s="331"/>
      <c r="AH1184" s="6"/>
      <c r="AI1184" s="320"/>
    </row>
    <row r="1185" ht="15.75" customHeight="1">
      <c r="A1185" s="311">
        <v>1456.0</v>
      </c>
      <c r="B1185" s="209" t="s">
        <v>1828</v>
      </c>
      <c r="C1185" s="344" t="s">
        <v>333</v>
      </c>
      <c r="D1185" s="344"/>
      <c r="E1185" s="344"/>
      <c r="F1185" s="510">
        <v>46062.0</v>
      </c>
      <c r="G1185" s="517" t="s">
        <v>57</v>
      </c>
      <c r="H1185" s="513" t="s">
        <v>57</v>
      </c>
      <c r="I1185" s="513" t="s">
        <v>57</v>
      </c>
      <c r="J1185" s="513" t="s">
        <v>57</v>
      </c>
      <c r="K1185" s="507" t="s">
        <v>58</v>
      </c>
      <c r="L1185" s="508" t="s">
        <v>1180</v>
      </c>
      <c r="M1185" s="315">
        <v>12.0</v>
      </c>
      <c r="N1185" s="353"/>
      <c r="O1185" s="353"/>
      <c r="P1185" s="353"/>
      <c r="Q1185" s="353"/>
      <c r="R1185" s="353"/>
      <c r="S1185" s="471" t="s">
        <v>86</v>
      </c>
      <c r="T1185" s="430" t="s">
        <v>86</v>
      </c>
      <c r="U1185" s="495"/>
      <c r="V1185" s="315"/>
      <c r="W1185" s="517" t="s">
        <v>86</v>
      </c>
      <c r="X1185" s="315"/>
      <c r="Y1185" s="6" t="s">
        <v>54</v>
      </c>
      <c r="Z1185" s="432"/>
      <c r="AA1185" s="6"/>
      <c r="AB1185" s="6"/>
      <c r="AC1185" s="6"/>
      <c r="AD1185" s="6"/>
      <c r="AE1185" s="6"/>
      <c r="AF1185" s="6"/>
      <c r="AG1185" s="331"/>
      <c r="AH1185" s="6"/>
      <c r="AI1185" s="320"/>
    </row>
    <row r="1186" ht="15.75" customHeight="1">
      <c r="A1186" s="311">
        <v>1457.0</v>
      </c>
      <c r="B1186" s="209" t="s">
        <v>1830</v>
      </c>
      <c r="C1186" s="344" t="s">
        <v>1221</v>
      </c>
      <c r="D1186" s="344"/>
      <c r="E1186" s="344"/>
      <c r="F1186" s="516">
        <v>46086.0</v>
      </c>
      <c r="G1186" s="517" t="s">
        <v>57</v>
      </c>
      <c r="H1186" s="513" t="s">
        <v>57</v>
      </c>
      <c r="I1186" s="513" t="s">
        <v>57</v>
      </c>
      <c r="J1186" s="513" t="s">
        <v>57</v>
      </c>
      <c r="K1186" s="507" t="s">
        <v>58</v>
      </c>
      <c r="L1186" s="446" t="s">
        <v>58</v>
      </c>
      <c r="M1186" s="315">
        <v>1.0</v>
      </c>
      <c r="N1186" s="353"/>
      <c r="O1186" s="353"/>
      <c r="P1186" s="353"/>
      <c r="Q1186" s="353"/>
      <c r="R1186" s="353"/>
      <c r="S1186" s="471" t="s">
        <v>30</v>
      </c>
      <c r="T1186" s="430" t="s">
        <v>30</v>
      </c>
      <c r="U1186" s="495"/>
      <c r="V1186" s="315"/>
      <c r="W1186" s="517" t="s">
        <v>86</v>
      </c>
      <c r="X1186" s="315">
        <v>0.0</v>
      </c>
      <c r="Y1186" s="6" t="s">
        <v>54</v>
      </c>
      <c r="Z1186" s="542" t="s">
        <v>2345</v>
      </c>
      <c r="AA1186" s="6"/>
      <c r="AB1186" s="6"/>
      <c r="AC1186" s="6"/>
      <c r="AD1186" s="6"/>
      <c r="AE1186" s="6"/>
      <c r="AF1186" s="6"/>
      <c r="AG1186" s="331"/>
      <c r="AH1186" s="6"/>
      <c r="AI1186" s="320"/>
    </row>
    <row r="1187" ht="15.75" customHeight="1">
      <c r="A1187" s="311">
        <v>1458.0</v>
      </c>
      <c r="B1187" s="209" t="s">
        <v>1831</v>
      </c>
      <c r="C1187" s="344" t="s">
        <v>1221</v>
      </c>
      <c r="D1187" s="344"/>
      <c r="E1187" s="344"/>
      <c r="F1187" s="510">
        <v>46062.0</v>
      </c>
      <c r="G1187" s="517" t="s">
        <v>57</v>
      </c>
      <c r="H1187" s="513" t="s">
        <v>57</v>
      </c>
      <c r="I1187" s="513" t="s">
        <v>57</v>
      </c>
      <c r="J1187" s="513" t="s">
        <v>57</v>
      </c>
      <c r="K1187" s="507" t="s">
        <v>58</v>
      </c>
      <c r="L1187" s="446" t="s">
        <v>58</v>
      </c>
      <c r="M1187" s="315">
        <v>20.0</v>
      </c>
      <c r="N1187" s="353"/>
      <c r="O1187" s="353"/>
      <c r="P1187" s="353"/>
      <c r="Q1187" s="353"/>
      <c r="R1187" s="353"/>
      <c r="S1187" s="471" t="s">
        <v>30</v>
      </c>
      <c r="T1187" s="430" t="s">
        <v>30</v>
      </c>
      <c r="U1187" s="495"/>
      <c r="V1187" s="315"/>
      <c r="W1187" s="517" t="s">
        <v>28</v>
      </c>
      <c r="X1187" s="315"/>
      <c r="Y1187" s="6" t="s">
        <v>54</v>
      </c>
      <c r="Z1187" s="432" t="s">
        <v>2346</v>
      </c>
      <c r="AA1187" s="6"/>
      <c r="AB1187" s="6"/>
      <c r="AC1187" s="6"/>
      <c r="AD1187" s="6"/>
      <c r="AE1187" s="6"/>
      <c r="AF1187" s="6"/>
      <c r="AG1187" s="331"/>
      <c r="AH1187" s="6"/>
    </row>
    <row r="1188" ht="15.75" customHeight="1">
      <c r="A1188" s="311">
        <v>1459.0</v>
      </c>
      <c r="B1188" s="209" t="s">
        <v>1832</v>
      </c>
      <c r="C1188" s="344" t="s">
        <v>1221</v>
      </c>
      <c r="D1188" s="344"/>
      <c r="E1188" s="344"/>
      <c r="F1188" s="510">
        <v>46119.0</v>
      </c>
      <c r="G1188" s="517" t="s">
        <v>57</v>
      </c>
      <c r="H1188" s="513" t="s">
        <v>57</v>
      </c>
      <c r="I1188" s="513" t="s">
        <v>57</v>
      </c>
      <c r="J1188" s="513" t="s">
        <v>57</v>
      </c>
      <c r="K1188" s="507" t="s">
        <v>58</v>
      </c>
      <c r="L1188" s="446" t="s">
        <v>58</v>
      </c>
      <c r="M1188" s="315">
        <v>14.0</v>
      </c>
      <c r="N1188" s="353"/>
      <c r="O1188" s="353"/>
      <c r="P1188" s="353"/>
      <c r="Q1188" s="353"/>
      <c r="R1188" s="353"/>
      <c r="S1188" s="471" t="s">
        <v>30</v>
      </c>
      <c r="T1188" s="430" t="s">
        <v>30</v>
      </c>
      <c r="U1188" s="495"/>
      <c r="V1188" s="315"/>
      <c r="W1188" s="517" t="s">
        <v>28</v>
      </c>
      <c r="X1188" s="315"/>
      <c r="Y1188" s="6" t="s">
        <v>54</v>
      </c>
      <c r="Z1188" s="432" t="s">
        <v>2347</v>
      </c>
      <c r="AA1188" s="6"/>
      <c r="AB1188" s="6"/>
      <c r="AC1188" s="6"/>
      <c r="AD1188" s="6"/>
      <c r="AE1188" s="6"/>
      <c r="AF1188" s="6"/>
      <c r="AG1188" s="331"/>
      <c r="AH1188" s="6"/>
    </row>
    <row r="1189" ht="28.5" customHeight="1">
      <c r="A1189" s="311">
        <v>1460.0</v>
      </c>
      <c r="B1189" s="209" t="s">
        <v>1833</v>
      </c>
      <c r="C1189" s="344" t="s">
        <v>1221</v>
      </c>
      <c r="D1189" s="344"/>
      <c r="E1189" s="344"/>
      <c r="F1189" s="510">
        <v>46076.0</v>
      </c>
      <c r="G1189" s="517" t="s">
        <v>57</v>
      </c>
      <c r="H1189" s="513" t="s">
        <v>57</v>
      </c>
      <c r="I1189" s="513" t="s">
        <v>57</v>
      </c>
      <c r="J1189" s="513" t="s">
        <v>57</v>
      </c>
      <c r="K1189" s="507" t="s">
        <v>58</v>
      </c>
      <c r="L1189" s="446" t="s">
        <v>58</v>
      </c>
      <c r="M1189" s="315">
        <v>13.0</v>
      </c>
      <c r="N1189" s="353"/>
      <c r="O1189" s="353"/>
      <c r="P1189" s="353"/>
      <c r="Q1189" s="353"/>
      <c r="R1189" s="353"/>
      <c r="S1189" s="471" t="s">
        <v>30</v>
      </c>
      <c r="T1189" s="430" t="s">
        <v>30</v>
      </c>
      <c r="U1189" s="495"/>
      <c r="V1189" s="315"/>
      <c r="W1189" s="517" t="s">
        <v>28</v>
      </c>
      <c r="X1189" s="315"/>
      <c r="Y1189" s="6" t="s">
        <v>54</v>
      </c>
      <c r="Z1189" s="432" t="s">
        <v>2348</v>
      </c>
      <c r="AA1189" s="6"/>
      <c r="AB1189" s="6"/>
      <c r="AC1189" s="6"/>
      <c r="AD1189" s="6"/>
      <c r="AE1189" s="6"/>
      <c r="AF1189" s="6"/>
      <c r="AG1189" s="331"/>
      <c r="AH1189" s="6"/>
      <c r="AI1189" s="320"/>
    </row>
    <row r="1190" ht="28.5" customHeight="1">
      <c r="A1190" s="311">
        <v>1461.0</v>
      </c>
      <c r="B1190" s="209" t="s">
        <v>1835</v>
      </c>
      <c r="C1190" s="344" t="s">
        <v>333</v>
      </c>
      <c r="D1190" s="344"/>
      <c r="E1190" s="344"/>
      <c r="F1190" s="510">
        <v>46125.0</v>
      </c>
      <c r="G1190" s="517" t="s">
        <v>57</v>
      </c>
      <c r="H1190" s="513" t="s">
        <v>57</v>
      </c>
      <c r="I1190" s="513" t="s">
        <v>57</v>
      </c>
      <c r="J1190" s="513" t="s">
        <v>57</v>
      </c>
      <c r="K1190" s="507" t="s">
        <v>58</v>
      </c>
      <c r="L1190" s="508" t="s">
        <v>1180</v>
      </c>
      <c r="M1190" s="315">
        <v>21.0</v>
      </c>
      <c r="N1190" s="353"/>
      <c r="O1190" s="353"/>
      <c r="P1190" s="353"/>
      <c r="Q1190" s="353"/>
      <c r="R1190" s="353"/>
      <c r="S1190" s="471" t="s">
        <v>86</v>
      </c>
      <c r="T1190" s="430" t="s">
        <v>86</v>
      </c>
      <c r="U1190" s="495">
        <v>0.0</v>
      </c>
      <c r="V1190" s="315">
        <v>0.0</v>
      </c>
      <c r="W1190" s="517" t="s">
        <v>86</v>
      </c>
      <c r="X1190" s="315">
        <v>0.0</v>
      </c>
      <c r="Y1190" s="6" t="s">
        <v>54</v>
      </c>
      <c r="Z1190" s="432" t="s">
        <v>2349</v>
      </c>
      <c r="AA1190" s="6"/>
      <c r="AB1190" s="6"/>
      <c r="AC1190" s="6"/>
      <c r="AD1190" s="6"/>
      <c r="AE1190" s="6"/>
      <c r="AF1190" s="6"/>
      <c r="AG1190" s="331"/>
      <c r="AH1190" s="6"/>
      <c r="AI1190" s="320"/>
    </row>
    <row r="1191" ht="28.5" customHeight="1">
      <c r="A1191" s="311">
        <v>1462.0</v>
      </c>
      <c r="B1191" s="209" t="s">
        <v>1836</v>
      </c>
      <c r="C1191" s="344" t="s">
        <v>1221</v>
      </c>
      <c r="D1191" s="344"/>
      <c r="E1191" s="344"/>
      <c r="F1191" s="353">
        <v>46078.0</v>
      </c>
      <c r="G1191" s="517" t="s">
        <v>57</v>
      </c>
      <c r="H1191" s="513" t="s">
        <v>57</v>
      </c>
      <c r="I1191" s="513" t="s">
        <v>57</v>
      </c>
      <c r="J1191" s="513" t="s">
        <v>57</v>
      </c>
      <c r="K1191" s="574" t="s">
        <v>101</v>
      </c>
      <c r="L1191" s="446" t="s">
        <v>58</v>
      </c>
      <c r="M1191" s="315">
        <v>3.0</v>
      </c>
      <c r="N1191" s="353"/>
      <c r="O1191" s="353"/>
      <c r="P1191" s="353"/>
      <c r="Q1191" s="353"/>
      <c r="R1191" s="353"/>
      <c r="S1191" s="471" t="s">
        <v>57</v>
      </c>
      <c r="T1191" s="430" t="s">
        <v>57</v>
      </c>
      <c r="U1191" s="495" t="s">
        <v>2767</v>
      </c>
      <c r="V1191" s="315">
        <v>3.0</v>
      </c>
      <c r="W1191" s="517" t="s">
        <v>86</v>
      </c>
      <c r="X1191" s="315">
        <v>0.0</v>
      </c>
      <c r="Y1191" s="6" t="s">
        <v>54</v>
      </c>
      <c r="Z1191" s="432" t="s">
        <v>2350</v>
      </c>
      <c r="AA1191" s="6"/>
      <c r="AB1191" s="6"/>
      <c r="AC1191" s="6"/>
      <c r="AD1191" s="6"/>
      <c r="AE1191" s="6"/>
      <c r="AF1191" s="6"/>
      <c r="AG1191" s="331"/>
      <c r="AH1191" s="6"/>
      <c r="AI1191" s="320"/>
    </row>
    <row r="1192" ht="28.5" customHeight="1">
      <c r="A1192" s="311">
        <v>1463.0</v>
      </c>
      <c r="B1192" s="209" t="s">
        <v>1838</v>
      </c>
      <c r="C1192" s="344" t="s">
        <v>333</v>
      </c>
      <c r="D1192" s="344"/>
      <c r="E1192" s="344"/>
      <c r="F1192" s="510">
        <v>46079.0</v>
      </c>
      <c r="G1192" s="517" t="s">
        <v>57</v>
      </c>
      <c r="H1192" s="513" t="s">
        <v>57</v>
      </c>
      <c r="I1192" s="513" t="s">
        <v>57</v>
      </c>
      <c r="J1192" s="513" t="s">
        <v>57</v>
      </c>
      <c r="K1192" s="513" t="s">
        <v>58</v>
      </c>
      <c r="L1192" s="508" t="s">
        <v>1180</v>
      </c>
      <c r="M1192" s="315">
        <v>33.0</v>
      </c>
      <c r="N1192" s="353"/>
      <c r="O1192" s="353"/>
      <c r="P1192" s="353"/>
      <c r="Q1192" s="353"/>
      <c r="R1192" s="353"/>
      <c r="S1192" s="471" t="s">
        <v>86</v>
      </c>
      <c r="T1192" s="430" t="s">
        <v>86</v>
      </c>
      <c r="U1192" s="495">
        <v>0.0</v>
      </c>
      <c r="V1192" s="315">
        <v>0.0</v>
      </c>
      <c r="W1192" s="517" t="s">
        <v>86</v>
      </c>
      <c r="X1192" s="315">
        <v>0.0</v>
      </c>
      <c r="Y1192" s="6" t="s">
        <v>54</v>
      </c>
      <c r="Z1192" s="432" t="s">
        <v>2351</v>
      </c>
      <c r="AA1192" s="6"/>
      <c r="AB1192" s="6"/>
      <c r="AC1192" s="6"/>
      <c r="AD1192" s="6"/>
      <c r="AE1192" s="6"/>
      <c r="AF1192" s="6"/>
      <c r="AG1192" s="331"/>
      <c r="AH1192" s="6"/>
      <c r="AI1192" s="320"/>
    </row>
    <row r="1193" ht="28.5" customHeight="1">
      <c r="A1193" s="311">
        <v>1464.0</v>
      </c>
      <c r="B1193" s="209" t="s">
        <v>1839</v>
      </c>
      <c r="C1193" s="344" t="s">
        <v>1221</v>
      </c>
      <c r="D1193" s="344"/>
      <c r="E1193" s="344"/>
      <c r="F1193" s="510">
        <v>46086.0</v>
      </c>
      <c r="G1193" s="517" t="s">
        <v>57</v>
      </c>
      <c r="H1193" s="513" t="s">
        <v>57</v>
      </c>
      <c r="I1193" s="513" t="s">
        <v>57</v>
      </c>
      <c r="J1193" s="513" t="s">
        <v>57</v>
      </c>
      <c r="K1193" s="507" t="s">
        <v>58</v>
      </c>
      <c r="L1193" s="446" t="s">
        <v>58</v>
      </c>
      <c r="M1193" s="315">
        <v>7.0</v>
      </c>
      <c r="N1193" s="353"/>
      <c r="O1193" s="353"/>
      <c r="P1193" s="353"/>
      <c r="Q1193" s="353"/>
      <c r="R1193" s="353"/>
      <c r="S1193" s="471" t="s">
        <v>30</v>
      </c>
      <c r="T1193" s="430" t="s">
        <v>30</v>
      </c>
      <c r="U1193" s="495"/>
      <c r="V1193" s="315"/>
      <c r="W1193" s="517" t="s">
        <v>28</v>
      </c>
      <c r="X1193" s="315"/>
      <c r="Y1193" s="6" t="s">
        <v>54</v>
      </c>
      <c r="Z1193" s="432" t="s">
        <v>2352</v>
      </c>
      <c r="AA1193" s="6"/>
      <c r="AB1193" s="6"/>
      <c r="AC1193" s="6"/>
      <c r="AD1193" s="6"/>
      <c r="AE1193" s="6"/>
      <c r="AF1193" s="6"/>
      <c r="AG1193" s="331"/>
      <c r="AH1193" s="6"/>
    </row>
    <row r="1194" ht="28.5" customHeight="1">
      <c r="A1194" s="311">
        <v>1465.0</v>
      </c>
      <c r="B1194" s="209" t="s">
        <v>1840</v>
      </c>
      <c r="C1194" s="344" t="s">
        <v>1221</v>
      </c>
      <c r="D1194" s="344"/>
      <c r="E1194" s="344"/>
      <c r="F1194" s="353">
        <v>46058.0</v>
      </c>
      <c r="G1194" s="517" t="s">
        <v>57</v>
      </c>
      <c r="H1194" s="513" t="s">
        <v>57</v>
      </c>
      <c r="I1194" s="513" t="s">
        <v>57</v>
      </c>
      <c r="J1194" s="513" t="s">
        <v>57</v>
      </c>
      <c r="K1194" s="574" t="s">
        <v>101</v>
      </c>
      <c r="L1194" s="482" t="s">
        <v>66</v>
      </c>
      <c r="M1194" s="315">
        <v>8.0</v>
      </c>
      <c r="N1194" s="353"/>
      <c r="O1194" s="353"/>
      <c r="P1194" s="353"/>
      <c r="Q1194" s="353"/>
      <c r="R1194" s="353"/>
      <c r="S1194" s="471" t="s">
        <v>86</v>
      </c>
      <c r="T1194" s="430" t="s">
        <v>86</v>
      </c>
      <c r="U1194" s="495">
        <v>0.0</v>
      </c>
      <c r="V1194" s="315">
        <v>0.0</v>
      </c>
      <c r="W1194" s="517" t="s">
        <v>86</v>
      </c>
      <c r="X1194" s="315">
        <v>0.0</v>
      </c>
      <c r="Y1194" s="6" t="s">
        <v>54</v>
      </c>
      <c r="Z1194" s="432" t="s">
        <v>2318</v>
      </c>
      <c r="AA1194" s="6"/>
      <c r="AB1194" s="6"/>
      <c r="AC1194" s="6"/>
      <c r="AD1194" s="6"/>
      <c r="AE1194" s="6"/>
      <c r="AF1194" s="6"/>
      <c r="AG1194" s="331"/>
      <c r="AH1194" s="6"/>
      <c r="AI1194" s="320"/>
    </row>
    <row r="1195" ht="28.5" customHeight="1">
      <c r="A1195" s="311">
        <v>1466.0</v>
      </c>
      <c r="B1195" s="209" t="s">
        <v>1841</v>
      </c>
      <c r="C1195" s="344" t="s">
        <v>1221</v>
      </c>
      <c r="D1195" s="344"/>
      <c r="E1195" s="344"/>
      <c r="F1195" s="510">
        <v>46086.0</v>
      </c>
      <c r="G1195" s="517" t="s">
        <v>57</v>
      </c>
      <c r="H1195" s="513" t="s">
        <v>57</v>
      </c>
      <c r="I1195" s="513" t="s">
        <v>57</v>
      </c>
      <c r="J1195" s="513" t="s">
        <v>57</v>
      </c>
      <c r="K1195" s="574" t="s">
        <v>101</v>
      </c>
      <c r="L1195" s="446" t="s">
        <v>58</v>
      </c>
      <c r="M1195" s="315">
        <v>6.0</v>
      </c>
      <c r="N1195" s="353"/>
      <c r="O1195" s="353"/>
      <c r="P1195" s="353"/>
      <c r="Q1195" s="353"/>
      <c r="R1195" s="353"/>
      <c r="S1195" s="471" t="s">
        <v>30</v>
      </c>
      <c r="T1195" s="430" t="s">
        <v>30</v>
      </c>
      <c r="U1195" s="495"/>
      <c r="V1195" s="315"/>
      <c r="W1195" s="517" t="s">
        <v>28</v>
      </c>
      <c r="X1195" s="315"/>
      <c r="Y1195" s="6" t="s">
        <v>54</v>
      </c>
      <c r="Z1195" s="432" t="s">
        <v>2353</v>
      </c>
      <c r="AA1195" s="6"/>
      <c r="AB1195" s="6"/>
      <c r="AC1195" s="6"/>
      <c r="AD1195" s="6"/>
      <c r="AE1195" s="6"/>
      <c r="AF1195" s="6"/>
      <c r="AG1195" s="331"/>
      <c r="AH1195" s="6"/>
      <c r="AI1195" s="320"/>
    </row>
    <row r="1196" ht="28.5" customHeight="1">
      <c r="A1196" s="311">
        <v>1467.0</v>
      </c>
      <c r="B1196" s="209" t="s">
        <v>1842</v>
      </c>
      <c r="C1196" s="344" t="s">
        <v>1221</v>
      </c>
      <c r="D1196" s="344"/>
      <c r="E1196" s="344"/>
      <c r="F1196" s="510">
        <v>46093.0</v>
      </c>
      <c r="G1196" s="517" t="s">
        <v>57</v>
      </c>
      <c r="H1196" s="513" t="s">
        <v>57</v>
      </c>
      <c r="I1196" s="513" t="s">
        <v>57</v>
      </c>
      <c r="J1196" s="513" t="s">
        <v>57</v>
      </c>
      <c r="K1196" s="507" t="s">
        <v>58</v>
      </c>
      <c r="L1196" s="446" t="s">
        <v>58</v>
      </c>
      <c r="M1196" s="315">
        <v>2.0</v>
      </c>
      <c r="N1196" s="353"/>
      <c r="O1196" s="353"/>
      <c r="P1196" s="353"/>
      <c r="Q1196" s="353"/>
      <c r="R1196" s="353"/>
      <c r="S1196" s="471" t="s">
        <v>30</v>
      </c>
      <c r="T1196" s="430" t="s">
        <v>30</v>
      </c>
      <c r="U1196" s="495"/>
      <c r="V1196" s="315"/>
      <c r="W1196" s="517" t="s">
        <v>28</v>
      </c>
      <c r="X1196" s="315"/>
      <c r="Y1196" s="6" t="s">
        <v>54</v>
      </c>
      <c r="Z1196" s="432" t="s">
        <v>2354</v>
      </c>
      <c r="AA1196" s="6"/>
      <c r="AB1196" s="6"/>
      <c r="AC1196" s="6"/>
      <c r="AD1196" s="6"/>
      <c r="AE1196" s="6"/>
      <c r="AF1196" s="6"/>
      <c r="AG1196" s="331"/>
      <c r="AH1196" s="6"/>
    </row>
    <row r="1197" ht="15.75" customHeight="1">
      <c r="A1197" s="311">
        <v>1468.0</v>
      </c>
      <c r="B1197" s="209" t="s">
        <v>1844</v>
      </c>
      <c r="C1197" s="344" t="s">
        <v>1221</v>
      </c>
      <c r="D1197" s="344"/>
      <c r="E1197" s="344"/>
      <c r="F1197" s="510">
        <v>46092.0</v>
      </c>
      <c r="G1197" s="517" t="s">
        <v>57</v>
      </c>
      <c r="H1197" s="513" t="s">
        <v>57</v>
      </c>
      <c r="I1197" s="513" t="s">
        <v>57</v>
      </c>
      <c r="J1197" s="513" t="s">
        <v>57</v>
      </c>
      <c r="K1197" s="507" t="s">
        <v>58</v>
      </c>
      <c r="L1197" s="446" t="s">
        <v>58</v>
      </c>
      <c r="M1197" s="315">
        <v>4.0</v>
      </c>
      <c r="N1197" s="353"/>
      <c r="O1197" s="353"/>
      <c r="P1197" s="353"/>
      <c r="Q1197" s="353"/>
      <c r="R1197" s="353"/>
      <c r="S1197" s="471" t="s">
        <v>30</v>
      </c>
      <c r="T1197" s="430" t="s">
        <v>30</v>
      </c>
      <c r="U1197" s="495"/>
      <c r="V1197" s="315"/>
      <c r="W1197" s="517" t="s">
        <v>28</v>
      </c>
      <c r="X1197" s="315"/>
      <c r="Y1197" s="6" t="s">
        <v>54</v>
      </c>
      <c r="Z1197" s="432" t="s">
        <v>2355</v>
      </c>
      <c r="AA1197" s="6"/>
      <c r="AB1197" s="6"/>
      <c r="AC1197" s="6"/>
      <c r="AD1197" s="6"/>
      <c r="AE1197" s="6"/>
      <c r="AF1197" s="6"/>
      <c r="AG1197" s="331"/>
      <c r="AH1197" s="6"/>
      <c r="AI1197" s="320"/>
    </row>
    <row r="1198" ht="15.75" customHeight="1">
      <c r="A1198" s="311">
        <v>1469.0</v>
      </c>
      <c r="B1198" s="209" t="s">
        <v>1845</v>
      </c>
      <c r="C1198" s="344" t="s">
        <v>1221</v>
      </c>
      <c r="D1198" s="344"/>
      <c r="E1198" s="344"/>
      <c r="F1198" s="510">
        <v>46090.0</v>
      </c>
      <c r="G1198" s="517" t="s">
        <v>57</v>
      </c>
      <c r="H1198" s="513" t="s">
        <v>57</v>
      </c>
      <c r="I1198" s="513" t="s">
        <v>57</v>
      </c>
      <c r="J1198" s="513" t="s">
        <v>57</v>
      </c>
      <c r="K1198" s="507" t="s">
        <v>58</v>
      </c>
      <c r="L1198" s="446" t="s">
        <v>58</v>
      </c>
      <c r="M1198" s="315">
        <v>9.0</v>
      </c>
      <c r="N1198" s="353"/>
      <c r="O1198" s="353"/>
      <c r="P1198" s="353"/>
      <c r="Q1198" s="353"/>
      <c r="R1198" s="353"/>
      <c r="S1198" s="471" t="s">
        <v>30</v>
      </c>
      <c r="T1198" s="430" t="s">
        <v>30</v>
      </c>
      <c r="U1198" s="495"/>
      <c r="V1198" s="315"/>
      <c r="W1198" s="517" t="s">
        <v>28</v>
      </c>
      <c r="X1198" s="315"/>
      <c r="Y1198" s="6" t="s">
        <v>54</v>
      </c>
      <c r="Z1198" s="432" t="s">
        <v>2356</v>
      </c>
      <c r="AA1198" s="6"/>
      <c r="AB1198" s="6"/>
      <c r="AC1198" s="6"/>
      <c r="AD1198" s="6"/>
      <c r="AE1198" s="6"/>
      <c r="AF1198" s="6"/>
      <c r="AG1198" s="331"/>
      <c r="AH1198" s="6"/>
      <c r="AI1198" s="320"/>
    </row>
    <row r="1199" ht="15.75" customHeight="1">
      <c r="A1199" s="311">
        <v>1470.0</v>
      </c>
      <c r="B1199" s="209" t="s">
        <v>1846</v>
      </c>
      <c r="C1199" s="344" t="s">
        <v>1221</v>
      </c>
      <c r="D1199" s="344"/>
      <c r="E1199" s="344"/>
      <c r="F1199" s="510">
        <v>46093.0</v>
      </c>
      <c r="G1199" s="517" t="s">
        <v>57</v>
      </c>
      <c r="H1199" s="513" t="s">
        <v>57</v>
      </c>
      <c r="I1199" s="513" t="s">
        <v>57</v>
      </c>
      <c r="J1199" s="513" t="s">
        <v>57</v>
      </c>
      <c r="K1199" s="507" t="s">
        <v>58</v>
      </c>
      <c r="L1199" s="446" t="s">
        <v>58</v>
      </c>
      <c r="M1199" s="315">
        <v>12.0</v>
      </c>
      <c r="N1199" s="353"/>
      <c r="O1199" s="353"/>
      <c r="P1199" s="353"/>
      <c r="Q1199" s="353"/>
      <c r="R1199" s="353"/>
      <c r="S1199" s="471" t="s">
        <v>30</v>
      </c>
      <c r="T1199" s="430" t="s">
        <v>30</v>
      </c>
      <c r="U1199" s="495"/>
      <c r="V1199" s="315"/>
      <c r="W1199" s="517" t="s">
        <v>28</v>
      </c>
      <c r="X1199" s="315"/>
      <c r="Y1199" s="6" t="s">
        <v>54</v>
      </c>
      <c r="Z1199" s="432" t="s">
        <v>2357</v>
      </c>
      <c r="AA1199" s="6"/>
      <c r="AB1199" s="6"/>
      <c r="AC1199" s="6"/>
      <c r="AD1199" s="6"/>
      <c r="AE1199" s="6"/>
      <c r="AF1199" s="6"/>
      <c r="AG1199" s="331"/>
      <c r="AH1199" s="6"/>
    </row>
    <row r="1200" ht="15.75" customHeight="1">
      <c r="A1200" s="311">
        <v>1471.0</v>
      </c>
      <c r="B1200" s="209" t="s">
        <v>1847</v>
      </c>
      <c r="C1200" s="344" t="s">
        <v>1221</v>
      </c>
      <c r="D1200" s="344"/>
      <c r="E1200" s="344"/>
      <c r="F1200" s="510">
        <v>46175.0</v>
      </c>
      <c r="G1200" s="517" t="s">
        <v>57</v>
      </c>
      <c r="H1200" s="513" t="s">
        <v>57</v>
      </c>
      <c r="I1200" s="513" t="s">
        <v>57</v>
      </c>
      <c r="J1200" s="513" t="s">
        <v>57</v>
      </c>
      <c r="K1200" s="507" t="s">
        <v>58</v>
      </c>
      <c r="L1200" s="575" t="s">
        <v>58</v>
      </c>
      <c r="M1200" s="315">
        <v>7.0</v>
      </c>
      <c r="N1200" s="353"/>
      <c r="O1200" s="353"/>
      <c r="P1200" s="353"/>
      <c r="Q1200" s="353"/>
      <c r="R1200" s="353"/>
      <c r="S1200" s="471" t="s">
        <v>30</v>
      </c>
      <c r="T1200" s="430" t="s">
        <v>30</v>
      </c>
      <c r="U1200" s="495"/>
      <c r="V1200" s="315"/>
      <c r="W1200" s="517" t="s">
        <v>28</v>
      </c>
      <c r="X1200" s="315"/>
      <c r="Y1200" s="6" t="s">
        <v>54</v>
      </c>
      <c r="Z1200" s="432" t="s">
        <v>2358</v>
      </c>
      <c r="AA1200" s="6"/>
      <c r="AB1200" s="6"/>
      <c r="AC1200" s="6"/>
      <c r="AD1200" s="6"/>
      <c r="AE1200" s="6"/>
      <c r="AF1200" s="6"/>
      <c r="AG1200" s="331"/>
      <c r="AH1200" s="6"/>
      <c r="AI1200" s="320"/>
    </row>
    <row r="1201" ht="15.75" customHeight="1">
      <c r="A1201" s="311">
        <v>1472.0</v>
      </c>
      <c r="B1201" s="209" t="s">
        <v>1848</v>
      </c>
      <c r="C1201" s="545" t="s">
        <v>3041</v>
      </c>
      <c r="D1201" s="545"/>
      <c r="E1201" s="545"/>
      <c r="F1201" s="510">
        <v>46142.0</v>
      </c>
      <c r="G1201" s="517" t="s">
        <v>57</v>
      </c>
      <c r="H1201" s="513" t="s">
        <v>57</v>
      </c>
      <c r="I1201" s="513" t="s">
        <v>57</v>
      </c>
      <c r="J1201" s="513" t="s">
        <v>57</v>
      </c>
      <c r="K1201" s="513" t="s">
        <v>58</v>
      </c>
      <c r="L1201" s="508" t="s">
        <v>1180</v>
      </c>
      <c r="M1201" s="315">
        <v>10.0</v>
      </c>
      <c r="N1201" s="353"/>
      <c r="O1201" s="353"/>
      <c r="P1201" s="353"/>
      <c r="Q1201" s="353"/>
      <c r="R1201" s="353"/>
      <c r="S1201" s="471" t="s">
        <v>86</v>
      </c>
      <c r="T1201" s="430" t="s">
        <v>86</v>
      </c>
      <c r="U1201" s="495">
        <v>0.0</v>
      </c>
      <c r="V1201" s="315">
        <v>0.0</v>
      </c>
      <c r="W1201" s="517" t="s">
        <v>86</v>
      </c>
      <c r="X1201" s="315">
        <v>0.0</v>
      </c>
      <c r="Y1201" s="6" t="s">
        <v>54</v>
      </c>
      <c r="Z1201" s="432" t="s">
        <v>2359</v>
      </c>
      <c r="AA1201" s="6"/>
      <c r="AB1201" s="6"/>
      <c r="AC1201" s="6"/>
      <c r="AD1201" s="6"/>
      <c r="AE1201" s="6"/>
      <c r="AF1201" s="6"/>
      <c r="AG1201" s="331"/>
      <c r="AH1201" s="6"/>
    </row>
    <row r="1202" ht="15.75" customHeight="1">
      <c r="A1202" s="311">
        <v>1473.0</v>
      </c>
      <c r="B1202" s="209" t="s">
        <v>1849</v>
      </c>
      <c r="C1202" s="344" t="s">
        <v>1221</v>
      </c>
      <c r="D1202" s="344"/>
      <c r="E1202" s="344"/>
      <c r="F1202" s="510">
        <v>46090.0</v>
      </c>
      <c r="G1202" s="517" t="s">
        <v>66</v>
      </c>
      <c r="H1202" s="513" t="s">
        <v>66</v>
      </c>
      <c r="I1202" s="513" t="s">
        <v>66</v>
      </c>
      <c r="J1202" s="513" t="s">
        <v>66</v>
      </c>
      <c r="K1202" s="513" t="s">
        <v>66</v>
      </c>
      <c r="L1202" s="517" t="s">
        <v>66</v>
      </c>
      <c r="M1202" s="315">
        <v>0.0</v>
      </c>
      <c r="N1202" s="353"/>
      <c r="O1202" s="353"/>
      <c r="P1202" s="353"/>
      <c r="Q1202" s="353"/>
      <c r="R1202" s="353"/>
      <c r="S1202" s="471" t="s">
        <v>86</v>
      </c>
      <c r="T1202" s="430" t="s">
        <v>86</v>
      </c>
      <c r="U1202" s="495">
        <v>0.0</v>
      </c>
      <c r="V1202" s="315">
        <v>0.0</v>
      </c>
      <c r="W1202" s="517" t="s">
        <v>86</v>
      </c>
      <c r="X1202" s="315">
        <v>0.0</v>
      </c>
      <c r="Y1202" s="6" t="s">
        <v>54</v>
      </c>
      <c r="Z1202" s="432" t="s">
        <v>2360</v>
      </c>
      <c r="AA1202" s="6"/>
      <c r="AB1202" s="6"/>
      <c r="AC1202" s="6"/>
      <c r="AD1202" s="6"/>
      <c r="AE1202" s="6"/>
      <c r="AF1202" s="6"/>
      <c r="AG1202" s="331"/>
      <c r="AH1202" s="6"/>
      <c r="AI1202" s="320"/>
    </row>
    <row r="1203" ht="15.75" customHeight="1">
      <c r="A1203" s="311">
        <v>1474.0</v>
      </c>
      <c r="B1203" s="209" t="s">
        <v>1851</v>
      </c>
      <c r="C1203" s="344" t="s">
        <v>197</v>
      </c>
      <c r="D1203" s="344"/>
      <c r="E1203" s="344"/>
      <c r="F1203" s="353">
        <v>46071.0</v>
      </c>
      <c r="G1203" s="517" t="s">
        <v>66</v>
      </c>
      <c r="H1203" s="513" t="s">
        <v>66</v>
      </c>
      <c r="I1203" s="513" t="s">
        <v>66</v>
      </c>
      <c r="J1203" s="513" t="s">
        <v>66</v>
      </c>
      <c r="K1203" s="513" t="s">
        <v>66</v>
      </c>
      <c r="L1203" s="517" t="s">
        <v>66</v>
      </c>
      <c r="M1203" s="315">
        <v>0.0</v>
      </c>
      <c r="N1203" s="353"/>
      <c r="O1203" s="353"/>
      <c r="P1203" s="353"/>
      <c r="Q1203" s="353"/>
      <c r="R1203" s="353"/>
      <c r="S1203" s="471" t="s">
        <v>86</v>
      </c>
      <c r="T1203" s="430" t="s">
        <v>86</v>
      </c>
      <c r="U1203" s="495">
        <v>0.0</v>
      </c>
      <c r="V1203" s="315">
        <v>0.0</v>
      </c>
      <c r="W1203" s="517" t="s">
        <v>28</v>
      </c>
      <c r="X1203" s="315"/>
      <c r="Y1203" s="6" t="s">
        <v>54</v>
      </c>
      <c r="Z1203" s="432" t="s">
        <v>2276</v>
      </c>
      <c r="AA1203" s="6"/>
      <c r="AB1203" s="6"/>
      <c r="AC1203" s="6"/>
      <c r="AD1203" s="6"/>
      <c r="AE1203" s="6"/>
      <c r="AF1203" s="6"/>
      <c r="AG1203" s="331"/>
      <c r="AH1203" s="6"/>
      <c r="AI1203" s="320"/>
    </row>
    <row r="1204" ht="15.75" customHeight="1">
      <c r="A1204" s="311">
        <v>1475.0</v>
      </c>
      <c r="B1204" s="209" t="s">
        <v>1852</v>
      </c>
      <c r="C1204" s="344" t="s">
        <v>197</v>
      </c>
      <c r="D1204" s="344"/>
      <c r="E1204" s="344"/>
      <c r="F1204" s="510">
        <v>46099.0</v>
      </c>
      <c r="G1204" s="517" t="s">
        <v>57</v>
      </c>
      <c r="H1204" s="513" t="s">
        <v>57</v>
      </c>
      <c r="I1204" s="513" t="s">
        <v>57</v>
      </c>
      <c r="J1204" s="513" t="s">
        <v>57</v>
      </c>
      <c r="K1204" s="507" t="s">
        <v>58</v>
      </c>
      <c r="L1204" s="446" t="s">
        <v>58</v>
      </c>
      <c r="M1204" s="315">
        <v>43.0</v>
      </c>
      <c r="N1204" s="353"/>
      <c r="O1204" s="353"/>
      <c r="P1204" s="353"/>
      <c r="Q1204" s="353"/>
      <c r="R1204" s="353"/>
      <c r="S1204" s="471" t="s">
        <v>86</v>
      </c>
      <c r="T1204" s="430" t="s">
        <v>86</v>
      </c>
      <c r="U1204" s="495">
        <v>0.0</v>
      </c>
      <c r="V1204" s="315">
        <v>0.0</v>
      </c>
      <c r="W1204" s="517" t="s">
        <v>28</v>
      </c>
      <c r="X1204" s="315">
        <v>5.0</v>
      </c>
      <c r="Y1204" s="6" t="s">
        <v>54</v>
      </c>
      <c r="Z1204" s="432" t="s">
        <v>2361</v>
      </c>
      <c r="AA1204" s="6"/>
      <c r="AB1204" s="6"/>
      <c r="AC1204" s="6"/>
      <c r="AD1204" s="6"/>
      <c r="AE1204" s="6"/>
      <c r="AF1204" s="6"/>
      <c r="AG1204" s="331"/>
      <c r="AH1204" s="6"/>
      <c r="AI1204" s="320"/>
    </row>
    <row r="1205" ht="15.75" customHeight="1">
      <c r="A1205" s="311">
        <v>1476.0</v>
      </c>
      <c r="B1205" s="209" t="s">
        <v>75</v>
      </c>
      <c r="C1205" s="344" t="s">
        <v>197</v>
      </c>
      <c r="D1205" s="344"/>
      <c r="E1205" s="344"/>
      <c r="F1205" s="510">
        <v>46092.0</v>
      </c>
      <c r="G1205" s="517" t="s">
        <v>57</v>
      </c>
      <c r="H1205" s="513" t="s">
        <v>57</v>
      </c>
      <c r="I1205" s="513" t="s">
        <v>57</v>
      </c>
      <c r="J1205" s="513" t="s">
        <v>57</v>
      </c>
      <c r="K1205" s="507" t="s">
        <v>58</v>
      </c>
      <c r="L1205" s="446" t="s">
        <v>58</v>
      </c>
      <c r="M1205" s="315">
        <v>1.0</v>
      </c>
      <c r="N1205" s="353"/>
      <c r="O1205" s="353"/>
      <c r="P1205" s="353"/>
      <c r="Q1205" s="353"/>
      <c r="R1205" s="353"/>
      <c r="S1205" s="471" t="s">
        <v>30</v>
      </c>
      <c r="T1205" s="430" t="s">
        <v>30</v>
      </c>
      <c r="U1205" s="495"/>
      <c r="V1205" s="315"/>
      <c r="W1205" s="517" t="s">
        <v>86</v>
      </c>
      <c r="X1205" s="315"/>
      <c r="Y1205" s="6" t="s">
        <v>54</v>
      </c>
      <c r="Z1205" s="432"/>
      <c r="AA1205" s="6"/>
      <c r="AB1205" s="6"/>
      <c r="AC1205" s="6"/>
      <c r="AD1205" s="6"/>
      <c r="AE1205" s="6"/>
      <c r="AF1205" s="6"/>
      <c r="AG1205" s="331"/>
      <c r="AH1205" s="6"/>
    </row>
    <row r="1206" ht="15.75" customHeight="1">
      <c r="A1206" s="311">
        <v>1477.0</v>
      </c>
      <c r="B1206" s="209" t="s">
        <v>1854</v>
      </c>
      <c r="C1206" s="344" t="s">
        <v>1221</v>
      </c>
      <c r="D1206" s="344"/>
      <c r="E1206" s="344"/>
      <c r="F1206" s="510">
        <v>46097.0</v>
      </c>
      <c r="G1206" s="517" t="s">
        <v>57</v>
      </c>
      <c r="H1206" s="513" t="s">
        <v>57</v>
      </c>
      <c r="I1206" s="513" t="s">
        <v>57</v>
      </c>
      <c r="J1206" s="513" t="s">
        <v>57</v>
      </c>
      <c r="K1206" s="507" t="s">
        <v>58</v>
      </c>
      <c r="L1206" s="508" t="s">
        <v>1855</v>
      </c>
      <c r="M1206" s="315">
        <v>27.0</v>
      </c>
      <c r="N1206" s="353"/>
      <c r="O1206" s="353"/>
      <c r="P1206" s="353"/>
      <c r="Q1206" s="353"/>
      <c r="R1206" s="353"/>
      <c r="S1206" s="471" t="s">
        <v>30</v>
      </c>
      <c r="T1206" s="430" t="s">
        <v>30</v>
      </c>
      <c r="U1206" s="495"/>
      <c r="V1206" s="315"/>
      <c r="W1206" s="517" t="s">
        <v>28</v>
      </c>
      <c r="X1206" s="315"/>
      <c r="Y1206" s="6" t="s">
        <v>54</v>
      </c>
      <c r="Z1206" s="432" t="s">
        <v>2362</v>
      </c>
      <c r="AA1206" s="6"/>
      <c r="AB1206" s="6"/>
      <c r="AC1206" s="6"/>
      <c r="AD1206" s="6"/>
      <c r="AE1206" s="6"/>
      <c r="AF1206" s="6"/>
      <c r="AG1206" s="331"/>
      <c r="AH1206" s="6"/>
      <c r="AI1206" s="320"/>
    </row>
    <row r="1207" ht="15.75" customHeight="1">
      <c r="A1207" s="311">
        <v>1478.0</v>
      </c>
      <c r="B1207" s="209" t="s">
        <v>1735</v>
      </c>
      <c r="C1207" s="344" t="s">
        <v>197</v>
      </c>
      <c r="D1207" s="344"/>
      <c r="E1207" s="344"/>
      <c r="F1207" s="510">
        <v>46073.0</v>
      </c>
      <c r="G1207" s="517" t="s">
        <v>57</v>
      </c>
      <c r="H1207" s="513" t="s">
        <v>57</v>
      </c>
      <c r="I1207" s="513" t="s">
        <v>57</v>
      </c>
      <c r="J1207" s="513" t="s">
        <v>57</v>
      </c>
      <c r="K1207" s="574" t="s">
        <v>101</v>
      </c>
      <c r="L1207" s="446" t="s">
        <v>58</v>
      </c>
      <c r="M1207" s="315">
        <v>5.0</v>
      </c>
      <c r="N1207" s="353"/>
      <c r="O1207" s="353"/>
      <c r="P1207" s="353"/>
      <c r="Q1207" s="353"/>
      <c r="R1207" s="353"/>
      <c r="S1207" s="471" t="s">
        <v>57</v>
      </c>
      <c r="T1207" s="430" t="s">
        <v>57</v>
      </c>
      <c r="U1207" s="495" t="s">
        <v>2767</v>
      </c>
      <c r="V1207" s="315">
        <v>5.0</v>
      </c>
      <c r="W1207" s="517" t="s">
        <v>86</v>
      </c>
      <c r="X1207" s="315">
        <v>0.0</v>
      </c>
      <c r="Y1207" s="6" t="s">
        <v>54</v>
      </c>
      <c r="Z1207" s="432" t="s">
        <v>2127</v>
      </c>
      <c r="AA1207" s="6"/>
      <c r="AB1207" s="6"/>
      <c r="AC1207" s="6"/>
      <c r="AD1207" s="6"/>
      <c r="AE1207" s="6"/>
      <c r="AF1207" s="6"/>
      <c r="AG1207" s="331"/>
      <c r="AH1207" s="6"/>
      <c r="AI1207" s="320"/>
    </row>
    <row r="1208" ht="15.75" customHeight="1">
      <c r="A1208" s="311">
        <v>1479.0</v>
      </c>
      <c r="B1208" s="209" t="s">
        <v>1856</v>
      </c>
      <c r="C1208" s="344" t="s">
        <v>2342</v>
      </c>
      <c r="D1208" s="344"/>
      <c r="E1208" s="344"/>
      <c r="F1208" s="225" t="s">
        <v>2212</v>
      </c>
      <c r="G1208" s="517" t="s">
        <v>183</v>
      </c>
      <c r="H1208" s="513" t="s">
        <v>82</v>
      </c>
      <c r="I1208" s="513" t="s">
        <v>82</v>
      </c>
      <c r="J1208" s="513" t="s">
        <v>82</v>
      </c>
      <c r="K1208" s="507" t="s">
        <v>58</v>
      </c>
      <c r="L1208" s="517" t="s">
        <v>66</v>
      </c>
      <c r="M1208" s="315">
        <v>9.0</v>
      </c>
      <c r="N1208" s="353"/>
      <c r="O1208" s="353"/>
      <c r="P1208" s="353"/>
      <c r="Q1208" s="353"/>
      <c r="R1208" s="353"/>
      <c r="S1208" s="471" t="s">
        <v>86</v>
      </c>
      <c r="T1208" s="430" t="s">
        <v>86</v>
      </c>
      <c r="U1208" s="495">
        <v>0.0</v>
      </c>
      <c r="V1208" s="315">
        <v>0.0</v>
      </c>
      <c r="W1208" s="517" t="s">
        <v>86</v>
      </c>
      <c r="X1208" s="315">
        <v>0.0</v>
      </c>
      <c r="Y1208" s="6" t="s">
        <v>54</v>
      </c>
      <c r="Z1208" s="432" t="s">
        <v>2364</v>
      </c>
      <c r="AA1208" s="6"/>
      <c r="AB1208" s="6"/>
      <c r="AC1208" s="6"/>
      <c r="AD1208" s="6"/>
      <c r="AE1208" s="6"/>
      <c r="AF1208" s="6"/>
      <c r="AG1208" s="331"/>
      <c r="AH1208" s="6"/>
      <c r="AI1208" s="320"/>
    </row>
    <row r="1209" ht="15.75" customHeight="1">
      <c r="A1209" s="311">
        <v>1480.0</v>
      </c>
      <c r="B1209" s="209" t="s">
        <v>1857</v>
      </c>
      <c r="C1209" s="344" t="s">
        <v>1221</v>
      </c>
      <c r="D1209" s="344"/>
      <c r="E1209" s="344"/>
      <c r="F1209" s="510">
        <v>46099.0</v>
      </c>
      <c r="G1209" s="517" t="s">
        <v>57</v>
      </c>
      <c r="H1209" s="513" t="s">
        <v>57</v>
      </c>
      <c r="I1209" s="513" t="s">
        <v>57</v>
      </c>
      <c r="J1209" s="513" t="s">
        <v>57</v>
      </c>
      <c r="K1209" s="507" t="s">
        <v>58</v>
      </c>
      <c r="L1209" s="446" t="s">
        <v>58</v>
      </c>
      <c r="M1209" s="315">
        <v>5.0</v>
      </c>
      <c r="N1209" s="353"/>
      <c r="O1209" s="353"/>
      <c r="P1209" s="353"/>
      <c r="Q1209" s="353"/>
      <c r="R1209" s="353"/>
      <c r="S1209" s="471" t="s">
        <v>30</v>
      </c>
      <c r="T1209" s="430" t="s">
        <v>30</v>
      </c>
      <c r="U1209" s="495"/>
      <c r="V1209" s="315"/>
      <c r="W1209" s="517" t="s">
        <v>28</v>
      </c>
      <c r="X1209" s="315"/>
      <c r="Y1209" s="6" t="s">
        <v>54</v>
      </c>
      <c r="Z1209" s="432" t="s">
        <v>2365</v>
      </c>
      <c r="AA1209" s="6"/>
      <c r="AB1209" s="6"/>
      <c r="AC1209" s="6"/>
      <c r="AD1209" s="6"/>
      <c r="AE1209" s="6"/>
      <c r="AF1209" s="6"/>
      <c r="AG1209" s="331"/>
      <c r="AH1209" s="6"/>
      <c r="AI1209" s="320"/>
    </row>
    <row r="1210" ht="15.75" customHeight="1">
      <c r="A1210" s="311">
        <v>1481.0</v>
      </c>
      <c r="B1210" s="209" t="s">
        <v>1858</v>
      </c>
      <c r="C1210" s="344" t="s">
        <v>1221</v>
      </c>
      <c r="D1210" s="344"/>
      <c r="E1210" s="344"/>
      <c r="F1210" s="510">
        <v>46109.0</v>
      </c>
      <c r="G1210" s="517" t="s">
        <v>57</v>
      </c>
      <c r="H1210" s="513" t="s">
        <v>57</v>
      </c>
      <c r="I1210" s="513" t="s">
        <v>57</v>
      </c>
      <c r="J1210" s="513" t="s">
        <v>57</v>
      </c>
      <c r="K1210" s="507" t="s">
        <v>58</v>
      </c>
      <c r="L1210" s="575" t="s">
        <v>58</v>
      </c>
      <c r="M1210" s="315">
        <v>4.0</v>
      </c>
      <c r="N1210" s="353"/>
      <c r="O1210" s="353"/>
      <c r="P1210" s="353"/>
      <c r="Q1210" s="353"/>
      <c r="R1210" s="353"/>
      <c r="S1210" s="471" t="s">
        <v>30</v>
      </c>
      <c r="T1210" s="430" t="s">
        <v>30</v>
      </c>
      <c r="U1210" s="495"/>
      <c r="V1210" s="315"/>
      <c r="W1210" s="517" t="s">
        <v>28</v>
      </c>
      <c r="X1210" s="315"/>
      <c r="Y1210" s="6" t="s">
        <v>54</v>
      </c>
      <c r="Z1210" s="432" t="s">
        <v>2366</v>
      </c>
      <c r="AA1210" s="6"/>
      <c r="AB1210" s="6"/>
      <c r="AC1210" s="6"/>
      <c r="AD1210" s="6"/>
      <c r="AE1210" s="6"/>
      <c r="AF1210" s="6"/>
      <c r="AG1210" s="331"/>
      <c r="AH1210" s="6"/>
    </row>
    <row r="1211" ht="15.75" customHeight="1">
      <c r="A1211" s="311">
        <v>1482.0</v>
      </c>
      <c r="B1211" s="209" t="s">
        <v>1860</v>
      </c>
      <c r="C1211" s="344" t="s">
        <v>1221</v>
      </c>
      <c r="D1211" s="344"/>
      <c r="E1211" s="344"/>
      <c r="F1211" s="510">
        <v>46105.0</v>
      </c>
      <c r="G1211" s="517" t="s">
        <v>57</v>
      </c>
      <c r="H1211" s="513" t="s">
        <v>57</v>
      </c>
      <c r="I1211" s="513" t="s">
        <v>57</v>
      </c>
      <c r="J1211" s="513" t="s">
        <v>57</v>
      </c>
      <c r="K1211" s="507" t="s">
        <v>58</v>
      </c>
      <c r="L1211" s="575" t="s">
        <v>58</v>
      </c>
      <c r="M1211" s="315">
        <v>5.0</v>
      </c>
      <c r="N1211" s="353"/>
      <c r="O1211" s="353"/>
      <c r="P1211" s="353"/>
      <c r="Q1211" s="353"/>
      <c r="R1211" s="353"/>
      <c r="S1211" s="471" t="s">
        <v>30</v>
      </c>
      <c r="T1211" s="430" t="s">
        <v>30</v>
      </c>
      <c r="U1211" s="495"/>
      <c r="V1211" s="315"/>
      <c r="W1211" s="517" t="s">
        <v>28</v>
      </c>
      <c r="X1211" s="315"/>
      <c r="Y1211" s="6" t="s">
        <v>54</v>
      </c>
      <c r="Z1211" s="432" t="s">
        <v>2367</v>
      </c>
      <c r="AA1211" s="6"/>
      <c r="AB1211" s="6"/>
      <c r="AC1211" s="6"/>
      <c r="AD1211" s="6"/>
      <c r="AE1211" s="6"/>
      <c r="AF1211" s="6"/>
      <c r="AG1211" s="331"/>
      <c r="AH1211" s="6"/>
      <c r="AI1211" s="320"/>
    </row>
    <row r="1212" ht="15.75" customHeight="1">
      <c r="A1212" s="311">
        <v>1483.0</v>
      </c>
      <c r="B1212" s="209" t="s">
        <v>1861</v>
      </c>
      <c r="C1212" s="344" t="s">
        <v>1221</v>
      </c>
      <c r="D1212" s="344"/>
      <c r="E1212" s="344"/>
      <c r="F1212" s="510">
        <v>46091.0</v>
      </c>
      <c r="G1212" s="517" t="s">
        <v>57</v>
      </c>
      <c r="H1212" s="513" t="s">
        <v>57</v>
      </c>
      <c r="I1212" s="513" t="s">
        <v>57</v>
      </c>
      <c r="J1212" s="513" t="s">
        <v>57</v>
      </c>
      <c r="K1212" s="507" t="s">
        <v>58</v>
      </c>
      <c r="L1212" s="446" t="s">
        <v>58</v>
      </c>
      <c r="M1212" s="315">
        <v>3.0</v>
      </c>
      <c r="N1212" s="353"/>
      <c r="O1212" s="353"/>
      <c r="P1212" s="353"/>
      <c r="Q1212" s="353"/>
      <c r="R1212" s="353"/>
      <c r="S1212" s="471" t="s">
        <v>30</v>
      </c>
      <c r="T1212" s="430" t="s">
        <v>30</v>
      </c>
      <c r="U1212" s="495"/>
      <c r="V1212" s="315"/>
      <c r="W1212" s="517" t="s">
        <v>28</v>
      </c>
      <c r="X1212" s="315"/>
      <c r="Y1212" s="6" t="s">
        <v>54</v>
      </c>
      <c r="Z1212" s="432" t="s">
        <v>2368</v>
      </c>
      <c r="AA1212" s="6"/>
      <c r="AB1212" s="6"/>
      <c r="AC1212" s="6"/>
      <c r="AD1212" s="6"/>
      <c r="AE1212" s="6"/>
      <c r="AF1212" s="6"/>
      <c r="AG1212" s="331"/>
      <c r="AH1212" s="6"/>
      <c r="AI1212" s="320"/>
    </row>
    <row r="1213" ht="15.75" customHeight="1">
      <c r="A1213" s="311">
        <v>1484.0</v>
      </c>
      <c r="B1213" s="209" t="s">
        <v>99</v>
      </c>
      <c r="C1213" s="344" t="s">
        <v>714</v>
      </c>
      <c r="D1213" s="344"/>
      <c r="E1213" s="344"/>
      <c r="F1213" s="510">
        <v>46093.0</v>
      </c>
      <c r="G1213" s="517" t="s">
        <v>57</v>
      </c>
      <c r="H1213" s="513" t="s">
        <v>57</v>
      </c>
      <c r="I1213" s="513" t="s">
        <v>57</v>
      </c>
      <c r="J1213" s="513" t="s">
        <v>57</v>
      </c>
      <c r="K1213" s="574" t="s">
        <v>101</v>
      </c>
      <c r="L1213" s="508" t="s">
        <v>1180</v>
      </c>
      <c r="M1213" s="315">
        <v>1.0</v>
      </c>
      <c r="N1213" s="353"/>
      <c r="O1213" s="353"/>
      <c r="P1213" s="353"/>
      <c r="Q1213" s="353"/>
      <c r="R1213" s="353"/>
      <c r="S1213" s="471" t="s">
        <v>86</v>
      </c>
      <c r="T1213" s="430" t="s">
        <v>86</v>
      </c>
      <c r="U1213" s="495">
        <v>0.0</v>
      </c>
      <c r="V1213" s="315">
        <v>0.0</v>
      </c>
      <c r="W1213" s="517" t="s">
        <v>86</v>
      </c>
      <c r="X1213" s="315">
        <v>0.0</v>
      </c>
      <c r="Y1213" s="6" t="s">
        <v>54</v>
      </c>
      <c r="Z1213" s="432" t="s">
        <v>2369</v>
      </c>
      <c r="AA1213" s="576"/>
      <c r="AB1213" s="6"/>
      <c r="AC1213" s="6"/>
      <c r="AD1213" s="6"/>
      <c r="AE1213" s="6"/>
      <c r="AF1213" s="6"/>
      <c r="AG1213" s="331"/>
      <c r="AH1213" s="6"/>
    </row>
    <row r="1214" ht="15.75" customHeight="1">
      <c r="A1214" s="311">
        <v>1485.0</v>
      </c>
      <c r="B1214" s="209" t="s">
        <v>1865</v>
      </c>
      <c r="C1214" s="344" t="s">
        <v>611</v>
      </c>
      <c r="D1214" s="344"/>
      <c r="E1214" s="344"/>
      <c r="F1214" s="353"/>
      <c r="G1214" s="517" t="s">
        <v>28</v>
      </c>
      <c r="H1214" s="513" t="s">
        <v>82</v>
      </c>
      <c r="I1214" s="513" t="s">
        <v>82</v>
      </c>
      <c r="J1214" s="513" t="s">
        <v>82</v>
      </c>
      <c r="K1214" s="507" t="s">
        <v>58</v>
      </c>
      <c r="L1214" s="577" t="s">
        <v>66</v>
      </c>
      <c r="M1214" s="315">
        <v>4.0</v>
      </c>
      <c r="N1214" s="353"/>
      <c r="O1214" s="353"/>
      <c r="P1214" s="353"/>
      <c r="Q1214" s="353"/>
      <c r="R1214" s="353"/>
      <c r="S1214" s="471" t="s">
        <v>86</v>
      </c>
      <c r="T1214" s="430" t="s">
        <v>86</v>
      </c>
      <c r="U1214" s="495">
        <v>0.0</v>
      </c>
      <c r="V1214" s="315">
        <v>0.0</v>
      </c>
      <c r="W1214" s="517" t="s">
        <v>86</v>
      </c>
      <c r="X1214" s="315">
        <v>0.0</v>
      </c>
      <c r="Y1214" s="6" t="s">
        <v>54</v>
      </c>
      <c r="Z1214" s="432" t="s">
        <v>2370</v>
      </c>
      <c r="AA1214" s="576"/>
      <c r="AB1214" s="6"/>
      <c r="AC1214" s="6"/>
      <c r="AD1214" s="6"/>
      <c r="AE1214" s="6"/>
      <c r="AF1214" s="6"/>
      <c r="AG1214" s="331"/>
      <c r="AH1214" s="6"/>
      <c r="AI1214" s="320"/>
    </row>
    <row r="1215" ht="15.75" customHeight="1">
      <c r="A1215" s="311">
        <v>1486.0</v>
      </c>
      <c r="B1215" s="209" t="s">
        <v>1867</v>
      </c>
      <c r="C1215" s="344" t="s">
        <v>1221</v>
      </c>
      <c r="D1215" s="344"/>
      <c r="E1215" s="344"/>
      <c r="F1215" s="510">
        <v>46083.0</v>
      </c>
      <c r="G1215" s="517" t="s">
        <v>66</v>
      </c>
      <c r="H1215" s="513" t="s">
        <v>66</v>
      </c>
      <c r="I1215" s="513" t="s">
        <v>66</v>
      </c>
      <c r="J1215" s="513" t="s">
        <v>66</v>
      </c>
      <c r="K1215" s="513" t="s">
        <v>66</v>
      </c>
      <c r="L1215" s="517" t="s">
        <v>66</v>
      </c>
      <c r="M1215" s="315">
        <v>0.0</v>
      </c>
      <c r="N1215" s="353"/>
      <c r="O1215" s="353"/>
      <c r="P1215" s="353"/>
      <c r="Q1215" s="353"/>
      <c r="R1215" s="353"/>
      <c r="S1215" s="471" t="s">
        <v>30</v>
      </c>
      <c r="T1215" s="430" t="s">
        <v>30</v>
      </c>
      <c r="U1215" s="495" t="s">
        <v>2784</v>
      </c>
      <c r="V1215" s="315">
        <v>1.0</v>
      </c>
      <c r="W1215" s="517" t="s">
        <v>86</v>
      </c>
      <c r="X1215" s="315">
        <v>0.0</v>
      </c>
      <c r="Y1215" s="6" t="s">
        <v>54</v>
      </c>
      <c r="Z1215" s="432" t="s">
        <v>2371</v>
      </c>
      <c r="AA1215" s="6"/>
      <c r="AB1215" s="6"/>
      <c r="AC1215" s="6"/>
      <c r="AD1215" s="6"/>
      <c r="AE1215" s="6"/>
      <c r="AF1215" s="6"/>
      <c r="AG1215" s="331"/>
      <c r="AH1215" s="6"/>
      <c r="AI1215" s="320"/>
    </row>
    <row r="1216" ht="15.75" customHeight="1">
      <c r="A1216" s="311">
        <v>1487.0</v>
      </c>
      <c r="B1216" s="209" t="s">
        <v>1868</v>
      </c>
      <c r="C1216" s="344" t="s">
        <v>333</v>
      </c>
      <c r="D1216" s="344"/>
      <c r="E1216" s="344"/>
      <c r="F1216" s="353">
        <v>46094.0</v>
      </c>
      <c r="G1216" s="517" t="s">
        <v>66</v>
      </c>
      <c r="H1216" s="513" t="s">
        <v>66</v>
      </c>
      <c r="I1216" s="513" t="s">
        <v>66</v>
      </c>
      <c r="J1216" s="513" t="s">
        <v>66</v>
      </c>
      <c r="K1216" s="513" t="s">
        <v>66</v>
      </c>
      <c r="L1216" s="577" t="s">
        <v>66</v>
      </c>
      <c r="M1216" s="315">
        <v>0.0</v>
      </c>
      <c r="N1216" s="353"/>
      <c r="O1216" s="353"/>
      <c r="P1216" s="353"/>
      <c r="Q1216" s="353"/>
      <c r="R1216" s="353"/>
      <c r="S1216" s="471" t="s">
        <v>86</v>
      </c>
      <c r="T1216" s="430" t="s">
        <v>30</v>
      </c>
      <c r="U1216" s="495"/>
      <c r="V1216" s="315"/>
      <c r="W1216" s="517" t="s">
        <v>86</v>
      </c>
      <c r="X1216" s="315">
        <v>0.0</v>
      </c>
      <c r="Y1216" s="6" t="s">
        <v>54</v>
      </c>
      <c r="Z1216" s="432" t="s">
        <v>2373</v>
      </c>
      <c r="AA1216" s="6"/>
      <c r="AB1216" s="6"/>
      <c r="AC1216" s="6"/>
      <c r="AD1216" s="6"/>
      <c r="AE1216" s="6"/>
      <c r="AF1216" s="6"/>
      <c r="AG1216" s="331"/>
      <c r="AH1216" s="6"/>
      <c r="AI1216" s="320"/>
    </row>
    <row r="1217" ht="15.75" customHeight="1">
      <c r="A1217" s="311">
        <v>1488.0</v>
      </c>
      <c r="B1217" s="578" t="s">
        <v>1869</v>
      </c>
      <c r="C1217" s="344" t="s">
        <v>333</v>
      </c>
      <c r="D1217" s="344"/>
      <c r="E1217" s="344"/>
      <c r="F1217" s="510">
        <v>46106.0</v>
      </c>
      <c r="G1217" s="517" t="s">
        <v>66</v>
      </c>
      <c r="H1217" s="513" t="s">
        <v>66</v>
      </c>
      <c r="I1217" s="513" t="s">
        <v>66</v>
      </c>
      <c r="J1217" s="513" t="s">
        <v>66</v>
      </c>
      <c r="K1217" s="513" t="s">
        <v>66</v>
      </c>
      <c r="L1217" s="577" t="s">
        <v>66</v>
      </c>
      <c r="M1217" s="315">
        <v>0.0</v>
      </c>
      <c r="N1217" s="353"/>
      <c r="O1217" s="353"/>
      <c r="P1217" s="353"/>
      <c r="Q1217" s="353"/>
      <c r="R1217" s="353"/>
      <c r="S1217" s="471" t="s">
        <v>86</v>
      </c>
      <c r="T1217" s="430" t="s">
        <v>30</v>
      </c>
      <c r="U1217" s="495"/>
      <c r="V1217" s="315"/>
      <c r="W1217" s="517" t="s">
        <v>86</v>
      </c>
      <c r="X1217" s="315">
        <v>0.0</v>
      </c>
      <c r="Y1217" s="6" t="s">
        <v>54</v>
      </c>
      <c r="Z1217" s="432" t="s">
        <v>2374</v>
      </c>
      <c r="AA1217" s="6"/>
      <c r="AB1217" s="6"/>
      <c r="AC1217" s="6"/>
      <c r="AD1217" s="6"/>
      <c r="AE1217" s="6"/>
      <c r="AF1217" s="6"/>
      <c r="AG1217" s="331"/>
      <c r="AH1217" s="6"/>
      <c r="AI1217" s="320"/>
    </row>
    <row r="1218" ht="15.75" customHeight="1">
      <c r="A1218" s="311">
        <v>1489.0</v>
      </c>
      <c r="B1218" s="209" t="s">
        <v>1870</v>
      </c>
      <c r="C1218" s="344" t="s">
        <v>333</v>
      </c>
      <c r="D1218" s="344"/>
      <c r="E1218" s="344"/>
      <c r="F1218" s="353">
        <v>46099.0</v>
      </c>
      <c r="G1218" s="517" t="s">
        <v>66</v>
      </c>
      <c r="H1218" s="513" t="s">
        <v>66</v>
      </c>
      <c r="I1218" s="513" t="s">
        <v>66</v>
      </c>
      <c r="J1218" s="513" t="s">
        <v>66</v>
      </c>
      <c r="K1218" s="513" t="s">
        <v>66</v>
      </c>
      <c r="L1218" s="577" t="s">
        <v>66</v>
      </c>
      <c r="M1218" s="315">
        <v>0.0</v>
      </c>
      <c r="N1218" s="353"/>
      <c r="O1218" s="353"/>
      <c r="P1218" s="353"/>
      <c r="Q1218" s="353"/>
      <c r="R1218" s="353"/>
      <c r="S1218" s="471" t="s">
        <v>30</v>
      </c>
      <c r="T1218" s="430" t="s">
        <v>30</v>
      </c>
      <c r="U1218" s="495"/>
      <c r="V1218" s="315"/>
      <c r="W1218" s="517" t="s">
        <v>86</v>
      </c>
      <c r="X1218" s="315">
        <v>0.0</v>
      </c>
      <c r="Y1218" s="6" t="s">
        <v>54</v>
      </c>
      <c r="Z1218" s="432" t="s">
        <v>2375</v>
      </c>
      <c r="AA1218" s="6"/>
      <c r="AB1218" s="6"/>
      <c r="AC1218" s="6"/>
      <c r="AD1218" s="6"/>
      <c r="AE1218" s="6"/>
      <c r="AF1218" s="6"/>
      <c r="AG1218" s="331"/>
      <c r="AH1218" s="6"/>
      <c r="AI1218" s="320"/>
    </row>
    <row r="1219" ht="15.75" customHeight="1">
      <c r="A1219" s="311">
        <v>1490.0</v>
      </c>
      <c r="B1219" s="209" t="s">
        <v>1871</v>
      </c>
      <c r="C1219" s="344" t="s">
        <v>1221</v>
      </c>
      <c r="D1219" s="344"/>
      <c r="E1219" s="344"/>
      <c r="F1219" s="510">
        <v>46120.0</v>
      </c>
      <c r="G1219" s="517" t="s">
        <v>57</v>
      </c>
      <c r="H1219" s="579" t="s">
        <v>57</v>
      </c>
      <c r="I1219" s="579" t="s">
        <v>57</v>
      </c>
      <c r="J1219" s="579" t="s">
        <v>57</v>
      </c>
      <c r="K1219" s="579" t="s">
        <v>58</v>
      </c>
      <c r="L1219" s="580" t="s">
        <v>58</v>
      </c>
      <c r="M1219" s="315">
        <v>15.0</v>
      </c>
      <c r="N1219" s="353"/>
      <c r="O1219" s="353"/>
      <c r="P1219" s="353"/>
      <c r="Q1219" s="353"/>
      <c r="R1219" s="353"/>
      <c r="S1219" s="471" t="s">
        <v>30</v>
      </c>
      <c r="T1219" s="430" t="s">
        <v>30</v>
      </c>
      <c r="U1219" s="495"/>
      <c r="V1219" s="315"/>
      <c r="W1219" s="517" t="s">
        <v>619</v>
      </c>
      <c r="X1219" s="315"/>
      <c r="Y1219" s="6" t="s">
        <v>54</v>
      </c>
      <c r="Z1219" s="432" t="s">
        <v>2378</v>
      </c>
      <c r="AA1219" s="6"/>
      <c r="AB1219" s="6"/>
      <c r="AC1219" s="6"/>
      <c r="AD1219" s="6"/>
      <c r="AE1219" s="6"/>
      <c r="AF1219" s="6"/>
      <c r="AG1219" s="331"/>
      <c r="AH1219" s="6"/>
    </row>
    <row r="1220" ht="15.75" customHeight="1">
      <c r="A1220" s="311">
        <v>1604.0</v>
      </c>
      <c r="B1220" s="209" t="s">
        <v>120</v>
      </c>
      <c r="C1220" s="344" t="s">
        <v>354</v>
      </c>
      <c r="D1220" s="510">
        <v>46210.0</v>
      </c>
      <c r="E1220" s="581">
        <v>46218.0</v>
      </c>
      <c r="F1220" s="510">
        <v>46210.0</v>
      </c>
      <c r="G1220" s="517" t="s">
        <v>66</v>
      </c>
      <c r="H1220" s="513" t="s">
        <v>66</v>
      </c>
      <c r="I1220" s="471" t="s">
        <v>86</v>
      </c>
      <c r="J1220" s="513" t="s">
        <v>66</v>
      </c>
      <c r="K1220" s="513" t="s">
        <v>66</v>
      </c>
      <c r="L1220" s="517" t="s">
        <v>66</v>
      </c>
      <c r="M1220" s="315"/>
      <c r="N1220" s="223" t="s">
        <v>372</v>
      </c>
      <c r="O1220" s="582"/>
      <c r="P1220" s="582"/>
      <c r="Q1220" s="582"/>
      <c r="R1220" s="582"/>
      <c r="S1220" s="471" t="s">
        <v>66</v>
      </c>
      <c r="T1220" s="430" t="s">
        <v>57</v>
      </c>
      <c r="U1220" s="495" t="s">
        <v>2767</v>
      </c>
      <c r="V1220" s="315">
        <v>3.0</v>
      </c>
      <c r="W1220" s="517" t="s">
        <v>86</v>
      </c>
      <c r="X1220" s="315">
        <v>0.0</v>
      </c>
      <c r="Y1220" s="583" t="s">
        <v>72</v>
      </c>
      <c r="Z1220" s="432" t="s">
        <v>704</v>
      </c>
      <c r="AA1220" s="6"/>
      <c r="AB1220" s="6"/>
      <c r="AC1220" s="6"/>
      <c r="AD1220" s="6"/>
      <c r="AE1220" s="6"/>
      <c r="AF1220" s="6"/>
      <c r="AG1220" s="331"/>
      <c r="AH1220" s="6"/>
      <c r="AI1220" s="320"/>
    </row>
    <row r="1221" ht="15.75" customHeight="1">
      <c r="A1221" s="311">
        <v>1492.0</v>
      </c>
      <c r="B1221" s="209" t="s">
        <v>1872</v>
      </c>
      <c r="C1221" s="344" t="s">
        <v>1221</v>
      </c>
      <c r="D1221" s="344"/>
      <c r="E1221" s="344"/>
      <c r="F1221" s="510">
        <v>46091.0</v>
      </c>
      <c r="G1221" s="517" t="s">
        <v>66</v>
      </c>
      <c r="H1221" s="513" t="s">
        <v>66</v>
      </c>
      <c r="I1221" s="513" t="s">
        <v>66</v>
      </c>
      <c r="J1221" s="513" t="s">
        <v>66</v>
      </c>
      <c r="K1221" s="513" t="s">
        <v>66</v>
      </c>
      <c r="L1221" s="517" t="s">
        <v>66</v>
      </c>
      <c r="M1221" s="315">
        <v>0.0</v>
      </c>
      <c r="N1221" s="353"/>
      <c r="O1221" s="353"/>
      <c r="P1221" s="353"/>
      <c r="Q1221" s="353"/>
      <c r="R1221" s="353"/>
      <c r="S1221" s="471" t="s">
        <v>30</v>
      </c>
      <c r="T1221" s="430" t="s">
        <v>30</v>
      </c>
      <c r="U1221" s="495"/>
      <c r="V1221" s="315"/>
      <c r="W1221" s="517" t="s">
        <v>28</v>
      </c>
      <c r="X1221" s="315"/>
      <c r="Y1221" s="6" t="s">
        <v>54</v>
      </c>
      <c r="Z1221" s="432"/>
      <c r="AA1221" s="6"/>
      <c r="AB1221" s="6"/>
      <c r="AC1221" s="6"/>
      <c r="AD1221" s="6"/>
      <c r="AE1221" s="6"/>
      <c r="AF1221" s="6"/>
      <c r="AG1221" s="331"/>
      <c r="AH1221" s="6"/>
      <c r="AI1221" s="320"/>
    </row>
    <row r="1222" ht="15.75" customHeight="1">
      <c r="A1222" s="311">
        <v>1493.0</v>
      </c>
      <c r="B1222" s="209" t="s">
        <v>1874</v>
      </c>
      <c r="C1222" s="344" t="s">
        <v>2129</v>
      </c>
      <c r="D1222" s="344"/>
      <c r="E1222" s="344"/>
      <c r="F1222" s="510">
        <v>46090.0</v>
      </c>
      <c r="G1222" s="517" t="s">
        <v>57</v>
      </c>
      <c r="H1222" s="513" t="s">
        <v>66</v>
      </c>
      <c r="I1222" s="513" t="s">
        <v>66</v>
      </c>
      <c r="J1222" s="513" t="s">
        <v>57</v>
      </c>
      <c r="K1222" s="513" t="s">
        <v>66</v>
      </c>
      <c r="L1222" s="508" t="s">
        <v>1180</v>
      </c>
      <c r="M1222" s="315">
        <v>1.0</v>
      </c>
      <c r="N1222" s="353"/>
      <c r="O1222" s="353"/>
      <c r="P1222" s="353"/>
      <c r="Q1222" s="353"/>
      <c r="R1222" s="353"/>
      <c r="S1222" s="471" t="s">
        <v>86</v>
      </c>
      <c r="T1222" s="430" t="s">
        <v>86</v>
      </c>
      <c r="U1222" s="495">
        <v>0.0</v>
      </c>
      <c r="V1222" s="315">
        <v>0.0</v>
      </c>
      <c r="W1222" s="517" t="s">
        <v>86</v>
      </c>
      <c r="X1222" s="315">
        <v>0.0</v>
      </c>
      <c r="Y1222" s="6" t="s">
        <v>54</v>
      </c>
      <c r="Z1222" s="432" t="s">
        <v>2379</v>
      </c>
      <c r="AA1222" s="6"/>
      <c r="AB1222" s="6"/>
      <c r="AC1222" s="6"/>
      <c r="AD1222" s="6"/>
      <c r="AE1222" s="6"/>
      <c r="AF1222" s="6"/>
      <c r="AG1222" s="331"/>
      <c r="AH1222" s="6"/>
    </row>
    <row r="1223" ht="15.75" customHeight="1">
      <c r="A1223" s="311">
        <v>1494.0</v>
      </c>
      <c r="B1223" s="209" t="s">
        <v>1875</v>
      </c>
      <c r="C1223" s="344" t="s">
        <v>1221</v>
      </c>
      <c r="D1223" s="344"/>
      <c r="E1223" s="344"/>
      <c r="F1223" s="563">
        <v>46113.0</v>
      </c>
      <c r="G1223" s="517" t="s">
        <v>57</v>
      </c>
      <c r="H1223" s="513" t="s">
        <v>57</v>
      </c>
      <c r="I1223" s="513" t="s">
        <v>57</v>
      </c>
      <c r="J1223" s="513" t="s">
        <v>57</v>
      </c>
      <c r="K1223" s="574" t="s">
        <v>101</v>
      </c>
      <c r="L1223" s="575" t="s">
        <v>58</v>
      </c>
      <c r="M1223" s="315">
        <v>4.0</v>
      </c>
      <c r="N1223" s="353"/>
      <c r="O1223" s="353"/>
      <c r="P1223" s="353"/>
      <c r="Q1223" s="353"/>
      <c r="R1223" s="353"/>
      <c r="S1223" s="471" t="s">
        <v>30</v>
      </c>
      <c r="T1223" s="430" t="s">
        <v>30</v>
      </c>
      <c r="U1223" s="495"/>
      <c r="V1223" s="315"/>
      <c r="W1223" s="517" t="s">
        <v>28</v>
      </c>
      <c r="X1223" s="315"/>
      <c r="Y1223" s="6" t="s">
        <v>54</v>
      </c>
      <c r="Z1223" s="432" t="s">
        <v>2380</v>
      </c>
      <c r="AA1223" s="6"/>
      <c r="AB1223" s="6"/>
      <c r="AC1223" s="6"/>
      <c r="AD1223" s="6"/>
      <c r="AE1223" s="6"/>
      <c r="AF1223" s="6"/>
      <c r="AG1223" s="331"/>
      <c r="AH1223" s="6"/>
      <c r="AI1223" s="320"/>
    </row>
    <row r="1224" ht="15.75" customHeight="1">
      <c r="A1224" s="311">
        <v>1495.0</v>
      </c>
      <c r="B1224" s="209" t="s">
        <v>1877</v>
      </c>
      <c r="C1224" s="344" t="s">
        <v>1221</v>
      </c>
      <c r="D1224" s="344"/>
      <c r="E1224" s="344"/>
      <c r="F1224" s="510">
        <v>46118.0</v>
      </c>
      <c r="G1224" s="517" t="s">
        <v>57</v>
      </c>
      <c r="H1224" s="513" t="s">
        <v>57</v>
      </c>
      <c r="I1224" s="513" t="s">
        <v>57</v>
      </c>
      <c r="J1224" s="513" t="s">
        <v>57</v>
      </c>
      <c r="K1224" s="507" t="s">
        <v>58</v>
      </c>
      <c r="L1224" s="446" t="s">
        <v>58</v>
      </c>
      <c r="M1224" s="315">
        <v>39.0</v>
      </c>
      <c r="N1224" s="353"/>
      <c r="O1224" s="353"/>
      <c r="P1224" s="353"/>
      <c r="Q1224" s="353"/>
      <c r="R1224" s="353"/>
      <c r="S1224" s="471" t="s">
        <v>30</v>
      </c>
      <c r="T1224" s="430" t="s">
        <v>30</v>
      </c>
      <c r="U1224" s="495"/>
      <c r="V1224" s="315"/>
      <c r="W1224" s="517" t="s">
        <v>28</v>
      </c>
      <c r="X1224" s="315"/>
      <c r="Y1224" s="6" t="s">
        <v>54</v>
      </c>
      <c r="Z1224" s="432" t="s">
        <v>2381</v>
      </c>
      <c r="AA1224" s="6"/>
      <c r="AB1224" s="6"/>
      <c r="AC1224" s="6"/>
      <c r="AD1224" s="6"/>
      <c r="AE1224" s="6"/>
      <c r="AF1224" s="6"/>
      <c r="AG1224" s="331"/>
      <c r="AH1224" s="6"/>
      <c r="AI1224" s="320"/>
    </row>
    <row r="1225" ht="15.75" customHeight="1">
      <c r="A1225" s="311">
        <v>1496.0</v>
      </c>
      <c r="B1225" s="209" t="s">
        <v>1655</v>
      </c>
      <c r="C1225" s="344" t="s">
        <v>1221</v>
      </c>
      <c r="D1225" s="344"/>
      <c r="E1225" s="344"/>
      <c r="F1225" s="510">
        <v>46107.0</v>
      </c>
      <c r="G1225" s="517" t="s">
        <v>57</v>
      </c>
      <c r="H1225" s="513" t="s">
        <v>57</v>
      </c>
      <c r="I1225" s="513" t="s">
        <v>57</v>
      </c>
      <c r="J1225" s="513" t="s">
        <v>57</v>
      </c>
      <c r="K1225" s="507" t="s">
        <v>58</v>
      </c>
      <c r="L1225" s="446" t="s">
        <v>58</v>
      </c>
      <c r="M1225" s="315">
        <v>8.0</v>
      </c>
      <c r="N1225" s="353"/>
      <c r="O1225" s="353"/>
      <c r="P1225" s="353"/>
      <c r="Q1225" s="353"/>
      <c r="R1225" s="353"/>
      <c r="S1225" s="471" t="s">
        <v>30</v>
      </c>
      <c r="T1225" s="430" t="s">
        <v>30</v>
      </c>
      <c r="U1225" s="495"/>
      <c r="V1225" s="315"/>
      <c r="W1225" s="517" t="s">
        <v>28</v>
      </c>
      <c r="X1225" s="315"/>
      <c r="Y1225" s="6" t="s">
        <v>54</v>
      </c>
      <c r="Z1225" s="432"/>
      <c r="AA1225" s="6"/>
      <c r="AB1225" s="6"/>
      <c r="AC1225" s="6"/>
      <c r="AD1225" s="6"/>
      <c r="AE1225" s="6"/>
      <c r="AF1225" s="331"/>
      <c r="AG1225" s="6"/>
      <c r="AH1225" s="424"/>
      <c r="AI1225" s="320"/>
    </row>
    <row r="1226" ht="15.75" customHeight="1">
      <c r="A1226" s="311">
        <v>1497.0</v>
      </c>
      <c r="B1226" s="209" t="s">
        <v>1879</v>
      </c>
      <c r="C1226" s="344" t="s">
        <v>1221</v>
      </c>
      <c r="D1226" s="344"/>
      <c r="E1226" s="344"/>
      <c r="F1226" s="510">
        <v>46125.0</v>
      </c>
      <c r="G1226" s="517" t="s">
        <v>57</v>
      </c>
      <c r="H1226" s="513" t="s">
        <v>57</v>
      </c>
      <c r="I1226" s="513" t="s">
        <v>57</v>
      </c>
      <c r="J1226" s="513" t="s">
        <v>57</v>
      </c>
      <c r="K1226" s="507" t="s">
        <v>58</v>
      </c>
      <c r="L1226" s="446" t="s">
        <v>58</v>
      </c>
      <c r="M1226" s="315">
        <v>6.0</v>
      </c>
      <c r="N1226" s="353"/>
      <c r="O1226" s="353"/>
      <c r="P1226" s="353"/>
      <c r="Q1226" s="353"/>
      <c r="R1226" s="353"/>
      <c r="S1226" s="471" t="s">
        <v>30</v>
      </c>
      <c r="T1226" s="430" t="s">
        <v>30</v>
      </c>
      <c r="U1226" s="495"/>
      <c r="V1226" s="315"/>
      <c r="W1226" s="517" t="s">
        <v>28</v>
      </c>
      <c r="X1226" s="315"/>
      <c r="Y1226" s="6" t="s">
        <v>54</v>
      </c>
      <c r="Z1226" s="432" t="s">
        <v>2382</v>
      </c>
      <c r="AA1226" s="6"/>
      <c r="AB1226" s="6"/>
      <c r="AC1226" s="6"/>
      <c r="AD1226" s="6"/>
      <c r="AE1226" s="6"/>
      <c r="AF1226" s="6"/>
      <c r="AG1226" s="331"/>
      <c r="AH1226" s="6"/>
      <c r="AI1226" s="320"/>
    </row>
    <row r="1227" ht="15.75" customHeight="1">
      <c r="A1227" s="311">
        <v>1498.0</v>
      </c>
      <c r="B1227" s="209" t="s">
        <v>1880</v>
      </c>
      <c r="C1227" s="344" t="s">
        <v>1221</v>
      </c>
      <c r="D1227" s="344"/>
      <c r="E1227" s="344"/>
      <c r="F1227" s="510">
        <v>46113.0</v>
      </c>
      <c r="G1227" s="517" t="s">
        <v>57</v>
      </c>
      <c r="H1227" s="513" t="s">
        <v>57</v>
      </c>
      <c r="I1227" s="513" t="s">
        <v>57</v>
      </c>
      <c r="J1227" s="513" t="s">
        <v>57</v>
      </c>
      <c r="K1227" s="574" t="s">
        <v>101</v>
      </c>
      <c r="L1227" s="446" t="s">
        <v>58</v>
      </c>
      <c r="M1227" s="315">
        <v>1.0</v>
      </c>
      <c r="N1227" s="353"/>
      <c r="O1227" s="353"/>
      <c r="P1227" s="353"/>
      <c r="Q1227" s="353"/>
      <c r="R1227" s="353"/>
      <c r="S1227" s="471" t="s">
        <v>30</v>
      </c>
      <c r="T1227" s="430" t="s">
        <v>30</v>
      </c>
      <c r="U1227" s="495"/>
      <c r="V1227" s="315"/>
      <c r="W1227" s="517" t="s">
        <v>28</v>
      </c>
      <c r="X1227" s="315"/>
      <c r="Y1227" s="6" t="s">
        <v>54</v>
      </c>
      <c r="Z1227" s="432" t="s">
        <v>2383</v>
      </c>
      <c r="AA1227" s="6"/>
      <c r="AB1227" s="6"/>
      <c r="AC1227" s="6"/>
      <c r="AD1227" s="6"/>
      <c r="AE1227" s="6"/>
      <c r="AF1227" s="6"/>
      <c r="AG1227" s="331"/>
      <c r="AH1227" s="6"/>
    </row>
    <row r="1228" ht="15.75" customHeight="1">
      <c r="A1228" s="311">
        <v>1499.0</v>
      </c>
      <c r="B1228" s="209" t="s">
        <v>1883</v>
      </c>
      <c r="C1228" s="344" t="s">
        <v>2170</v>
      </c>
      <c r="D1228" s="344"/>
      <c r="E1228" s="344"/>
      <c r="F1228" s="510">
        <v>46098.0</v>
      </c>
      <c r="G1228" s="517" t="s">
        <v>57</v>
      </c>
      <c r="H1228" s="513" t="s">
        <v>57</v>
      </c>
      <c r="I1228" s="513" t="s">
        <v>57</v>
      </c>
      <c r="J1228" s="513" t="s">
        <v>57</v>
      </c>
      <c r="K1228" s="507" t="s">
        <v>58</v>
      </c>
      <c r="L1228" s="446" t="s">
        <v>58</v>
      </c>
      <c r="M1228" s="315">
        <v>6.0</v>
      </c>
      <c r="N1228" s="353"/>
      <c r="O1228" s="353"/>
      <c r="P1228" s="353"/>
      <c r="Q1228" s="353"/>
      <c r="R1228" s="353"/>
      <c r="S1228" s="471" t="s">
        <v>30</v>
      </c>
      <c r="T1228" s="430" t="s">
        <v>30</v>
      </c>
      <c r="U1228" s="495"/>
      <c r="V1228" s="315"/>
      <c r="W1228" s="517" t="s">
        <v>28</v>
      </c>
      <c r="X1228" s="315"/>
      <c r="Y1228" s="6" t="s">
        <v>54</v>
      </c>
      <c r="Z1228" s="432"/>
      <c r="AA1228" s="6"/>
      <c r="AB1228" s="6"/>
      <c r="AC1228" s="6"/>
      <c r="AD1228" s="6"/>
      <c r="AE1228" s="6"/>
      <c r="AF1228" s="6"/>
      <c r="AG1228" s="331"/>
      <c r="AH1228" s="6"/>
      <c r="AI1228" s="320"/>
    </row>
    <row r="1229" ht="15.75" customHeight="1">
      <c r="A1229" s="311">
        <v>1500.0</v>
      </c>
      <c r="B1229" s="209" t="s">
        <v>1884</v>
      </c>
      <c r="C1229" s="344" t="s">
        <v>2170</v>
      </c>
      <c r="D1229" s="344"/>
      <c r="E1229" s="344"/>
      <c r="F1229" s="510">
        <v>46086.0</v>
      </c>
      <c r="G1229" s="517" t="s">
        <v>57</v>
      </c>
      <c r="H1229" s="513" t="s">
        <v>57</v>
      </c>
      <c r="I1229" s="513" t="s">
        <v>57</v>
      </c>
      <c r="J1229" s="513" t="s">
        <v>57</v>
      </c>
      <c r="K1229" s="574" t="s">
        <v>101</v>
      </c>
      <c r="L1229" s="446" t="s">
        <v>58</v>
      </c>
      <c r="M1229" s="315">
        <v>8.0</v>
      </c>
      <c r="N1229" s="353"/>
      <c r="O1229" s="353"/>
      <c r="P1229" s="353"/>
      <c r="Q1229" s="353"/>
      <c r="R1229" s="353"/>
      <c r="S1229" s="471" t="s">
        <v>30</v>
      </c>
      <c r="T1229" s="430" t="s">
        <v>30</v>
      </c>
      <c r="U1229" s="495"/>
      <c r="V1229" s="315"/>
      <c r="W1229" s="517" t="s">
        <v>86</v>
      </c>
      <c r="X1229" s="315"/>
      <c r="Y1229" s="6" t="s">
        <v>54</v>
      </c>
      <c r="Z1229" s="432"/>
      <c r="AA1229" s="6"/>
      <c r="AB1229" s="6"/>
      <c r="AC1229" s="6"/>
      <c r="AD1229" s="6"/>
      <c r="AE1229" s="6"/>
      <c r="AF1229" s="6"/>
      <c r="AG1229" s="331"/>
      <c r="AH1229" s="6"/>
      <c r="AI1229" s="320"/>
    </row>
    <row r="1230" ht="15.75" customHeight="1">
      <c r="A1230" s="311">
        <v>1501.0</v>
      </c>
      <c r="B1230" s="209" t="s">
        <v>206</v>
      </c>
      <c r="C1230" s="344" t="s">
        <v>2170</v>
      </c>
      <c r="D1230" s="344"/>
      <c r="E1230" s="344"/>
      <c r="F1230" s="510">
        <v>46111.0</v>
      </c>
      <c r="G1230" s="517" t="s">
        <v>57</v>
      </c>
      <c r="H1230" s="513" t="s">
        <v>57</v>
      </c>
      <c r="I1230" s="513" t="s">
        <v>57</v>
      </c>
      <c r="J1230" s="513" t="s">
        <v>57</v>
      </c>
      <c r="K1230" s="507" t="s">
        <v>58</v>
      </c>
      <c r="L1230" s="446" t="s">
        <v>58</v>
      </c>
      <c r="M1230" s="315">
        <v>12.0</v>
      </c>
      <c r="N1230" s="353"/>
      <c r="O1230" s="353"/>
      <c r="P1230" s="353"/>
      <c r="Q1230" s="353"/>
      <c r="R1230" s="353"/>
      <c r="S1230" s="471" t="s">
        <v>30</v>
      </c>
      <c r="T1230" s="430" t="s">
        <v>30</v>
      </c>
      <c r="U1230" s="495"/>
      <c r="V1230" s="315"/>
      <c r="W1230" s="517" t="s">
        <v>28</v>
      </c>
      <c r="X1230" s="315"/>
      <c r="Y1230" s="6" t="s">
        <v>54</v>
      </c>
      <c r="Z1230" s="432"/>
      <c r="AA1230" s="6"/>
      <c r="AB1230" s="6"/>
      <c r="AC1230" s="6"/>
      <c r="AD1230" s="6"/>
      <c r="AE1230" s="6"/>
      <c r="AF1230" s="6"/>
      <c r="AG1230" s="331"/>
      <c r="AH1230" s="6"/>
      <c r="AI1230" s="320"/>
    </row>
    <row r="1231" ht="15.75" customHeight="1">
      <c r="A1231" s="311">
        <v>1622.0</v>
      </c>
      <c r="B1231" s="584" t="s">
        <v>65</v>
      </c>
      <c r="C1231" s="344" t="s">
        <v>354</v>
      </c>
      <c r="D1231" s="510">
        <v>46203.0</v>
      </c>
      <c r="E1231" s="585"/>
      <c r="F1231" s="510">
        <v>46205.0</v>
      </c>
      <c r="G1231" s="517" t="s">
        <v>57</v>
      </c>
      <c r="H1231" s="513" t="s">
        <v>57</v>
      </c>
      <c r="I1231" s="513" t="s">
        <v>57</v>
      </c>
      <c r="J1231" s="513" t="s">
        <v>57</v>
      </c>
      <c r="K1231" s="507" t="s">
        <v>58</v>
      </c>
      <c r="L1231" s="577" t="s">
        <v>66</v>
      </c>
      <c r="M1231" s="315">
        <v>1.0</v>
      </c>
      <c r="N1231" s="223" t="s">
        <v>372</v>
      </c>
      <c r="O1231" s="223"/>
      <c r="P1231" s="223"/>
      <c r="Q1231" s="223"/>
      <c r="R1231" s="223"/>
      <c r="S1231" s="471" t="s">
        <v>86</v>
      </c>
      <c r="T1231" s="430" t="s">
        <v>86</v>
      </c>
      <c r="U1231" s="495"/>
      <c r="V1231" s="315"/>
      <c r="W1231" s="517" t="s">
        <v>86</v>
      </c>
      <c r="X1231" s="315">
        <v>0.0</v>
      </c>
      <c r="Y1231" s="6" t="s">
        <v>54</v>
      </c>
      <c r="Z1231" s="586" t="s">
        <v>293</v>
      </c>
      <c r="AA1231" s="6"/>
      <c r="AB1231" s="6"/>
      <c r="AC1231" s="6"/>
      <c r="AD1231" s="6"/>
      <c r="AE1231" s="6"/>
      <c r="AF1231" s="6"/>
      <c r="AG1231" s="331"/>
      <c r="AH1231" s="6"/>
      <c r="AI1231" s="320"/>
    </row>
    <row r="1232" ht="15.75" customHeight="1">
      <c r="A1232" s="311">
        <v>1503.0</v>
      </c>
      <c r="B1232" s="209" t="s">
        <v>1635</v>
      </c>
      <c r="C1232" s="344" t="s">
        <v>2190</v>
      </c>
      <c r="D1232" s="344"/>
      <c r="E1232" s="344"/>
      <c r="F1232" s="510">
        <v>46115.0</v>
      </c>
      <c r="G1232" s="517" t="s">
        <v>57</v>
      </c>
      <c r="H1232" s="513" t="s">
        <v>57</v>
      </c>
      <c r="I1232" s="513" t="s">
        <v>57</v>
      </c>
      <c r="J1232" s="513" t="s">
        <v>57</v>
      </c>
      <c r="K1232" s="507" t="s">
        <v>58</v>
      </c>
      <c r="L1232" s="446" t="s">
        <v>58</v>
      </c>
      <c r="M1232" s="315">
        <v>2.0</v>
      </c>
      <c r="N1232" s="353"/>
      <c r="O1232" s="353"/>
      <c r="P1232" s="353"/>
      <c r="Q1232" s="353"/>
      <c r="R1232" s="353"/>
      <c r="S1232" s="471" t="s">
        <v>86</v>
      </c>
      <c r="T1232" s="430" t="s">
        <v>86</v>
      </c>
      <c r="U1232" s="495"/>
      <c r="V1232" s="315"/>
      <c r="W1232" s="517" t="s">
        <v>86</v>
      </c>
      <c r="X1232" s="315"/>
      <c r="Y1232" s="6" t="s">
        <v>54</v>
      </c>
      <c r="Z1232" s="432" t="s">
        <v>2384</v>
      </c>
      <c r="AA1232" s="6"/>
      <c r="AB1232" s="6"/>
      <c r="AC1232" s="6"/>
      <c r="AD1232" s="6"/>
      <c r="AE1232" s="6"/>
      <c r="AF1232" s="6"/>
      <c r="AG1232" s="331"/>
      <c r="AH1232" s="6"/>
      <c r="AI1232" s="320"/>
    </row>
    <row r="1233" ht="15.75" customHeight="1">
      <c r="A1233" s="311">
        <v>1504.0</v>
      </c>
      <c r="B1233" s="209" t="s">
        <v>1886</v>
      </c>
      <c r="C1233" s="344" t="s">
        <v>1221</v>
      </c>
      <c r="D1233" s="344"/>
      <c r="E1233" s="344"/>
      <c r="F1233" s="510">
        <v>46134.0</v>
      </c>
      <c r="G1233" s="517" t="s">
        <v>57</v>
      </c>
      <c r="H1233" s="513" t="s">
        <v>57</v>
      </c>
      <c r="I1233" s="513" t="s">
        <v>57</v>
      </c>
      <c r="J1233" s="513" t="s">
        <v>57</v>
      </c>
      <c r="K1233" s="507" t="s">
        <v>58</v>
      </c>
      <c r="L1233" s="587" t="s">
        <v>1887</v>
      </c>
      <c r="M1233" s="315">
        <v>28.0</v>
      </c>
      <c r="N1233" s="353"/>
      <c r="O1233" s="353"/>
      <c r="P1233" s="353"/>
      <c r="Q1233" s="353"/>
      <c r="R1233" s="353"/>
      <c r="S1233" s="471" t="s">
        <v>30</v>
      </c>
      <c r="T1233" s="430" t="s">
        <v>30</v>
      </c>
      <c r="U1233" s="495"/>
      <c r="V1233" s="315"/>
      <c r="W1233" s="517" t="s">
        <v>28</v>
      </c>
      <c r="X1233" s="315"/>
      <c r="Y1233" s="6" t="s">
        <v>54</v>
      </c>
      <c r="Z1233" s="432" t="s">
        <v>2385</v>
      </c>
      <c r="AA1233" s="6"/>
      <c r="AB1233" s="6"/>
      <c r="AC1233" s="6"/>
      <c r="AD1233" s="6"/>
      <c r="AE1233" s="6"/>
      <c r="AF1233" s="6"/>
      <c r="AG1233" s="331"/>
      <c r="AH1233" s="6"/>
    </row>
    <row r="1234" ht="15.75" customHeight="1">
      <c r="A1234" s="311">
        <v>1593.0</v>
      </c>
      <c r="B1234" s="209" t="s">
        <v>62</v>
      </c>
      <c r="C1234" s="344" t="s">
        <v>1221</v>
      </c>
      <c r="D1234" s="510">
        <v>46203.0</v>
      </c>
      <c r="E1234" s="223"/>
      <c r="F1234" s="510">
        <v>46205.0</v>
      </c>
      <c r="G1234" s="517" t="s">
        <v>57</v>
      </c>
      <c r="H1234" s="513" t="s">
        <v>57</v>
      </c>
      <c r="I1234" s="513" t="s">
        <v>57</v>
      </c>
      <c r="J1234" s="513" t="s">
        <v>57</v>
      </c>
      <c r="K1234" s="513" t="s">
        <v>58</v>
      </c>
      <c r="L1234" s="575" t="s">
        <v>58</v>
      </c>
      <c r="M1234" s="315">
        <v>16.0</v>
      </c>
      <c r="N1234" s="222" t="s">
        <v>220</v>
      </c>
      <c r="O1234" s="223"/>
      <c r="P1234" s="224" t="s">
        <v>2451</v>
      </c>
      <c r="Q1234" s="223"/>
      <c r="R1234" s="222" t="s">
        <v>2451</v>
      </c>
      <c r="S1234" s="471" t="s">
        <v>57</v>
      </c>
      <c r="T1234" s="430" t="s">
        <v>57</v>
      </c>
      <c r="U1234" s="495"/>
      <c r="V1234" s="315"/>
      <c r="W1234" s="517" t="s">
        <v>57</v>
      </c>
      <c r="X1234" s="315">
        <v>6.0</v>
      </c>
      <c r="Y1234" s="6" t="s">
        <v>54</v>
      </c>
      <c r="Z1234" s="432" t="s">
        <v>327</v>
      </c>
      <c r="AA1234" s="6"/>
      <c r="AB1234" s="6"/>
      <c r="AC1234" s="6"/>
      <c r="AD1234" s="6"/>
      <c r="AE1234" s="6"/>
      <c r="AF1234" s="6"/>
      <c r="AG1234" s="331"/>
      <c r="AH1234" s="6"/>
      <c r="AI1234" s="320"/>
    </row>
    <row r="1235" ht="15.75" customHeight="1">
      <c r="A1235" s="311">
        <v>1506.0</v>
      </c>
      <c r="B1235" s="209" t="s">
        <v>1888</v>
      </c>
      <c r="C1235" s="344" t="s">
        <v>1221</v>
      </c>
      <c r="D1235" s="344"/>
      <c r="E1235" s="344"/>
      <c r="F1235" s="510">
        <v>46125.0</v>
      </c>
      <c r="G1235" s="517" t="s">
        <v>57</v>
      </c>
      <c r="H1235" s="513" t="s">
        <v>57</v>
      </c>
      <c r="I1235" s="513" t="s">
        <v>57</v>
      </c>
      <c r="J1235" s="513" t="s">
        <v>57</v>
      </c>
      <c r="K1235" s="507" t="s">
        <v>58</v>
      </c>
      <c r="L1235" s="446" t="s">
        <v>58</v>
      </c>
      <c r="M1235" s="315">
        <v>18.0</v>
      </c>
      <c r="N1235" s="353"/>
      <c r="O1235" s="353"/>
      <c r="P1235" s="353"/>
      <c r="Q1235" s="353"/>
      <c r="R1235" s="353"/>
      <c r="S1235" s="471" t="s">
        <v>30</v>
      </c>
      <c r="T1235" s="430" t="s">
        <v>30</v>
      </c>
      <c r="U1235" s="495"/>
      <c r="V1235" s="315"/>
      <c r="W1235" s="517" t="s">
        <v>28</v>
      </c>
      <c r="X1235" s="315"/>
      <c r="Y1235" s="6" t="s">
        <v>54</v>
      </c>
      <c r="Z1235" s="432" t="s">
        <v>2386</v>
      </c>
      <c r="AA1235" s="6"/>
      <c r="AB1235" s="6"/>
      <c r="AC1235" s="6"/>
      <c r="AD1235" s="6"/>
      <c r="AE1235" s="6"/>
      <c r="AF1235" s="6"/>
      <c r="AG1235" s="331"/>
      <c r="AH1235" s="6"/>
      <c r="AI1235" s="320"/>
    </row>
    <row r="1236" ht="15.75" customHeight="1">
      <c r="A1236" s="311">
        <v>1507.0</v>
      </c>
      <c r="B1236" s="209" t="s">
        <v>1890</v>
      </c>
      <c r="C1236" s="344" t="s">
        <v>1221</v>
      </c>
      <c r="D1236" s="344"/>
      <c r="E1236" s="344"/>
      <c r="F1236" s="510">
        <v>46133.0</v>
      </c>
      <c r="G1236" s="517" t="s">
        <v>57</v>
      </c>
      <c r="H1236" s="513" t="s">
        <v>57</v>
      </c>
      <c r="I1236" s="513" t="s">
        <v>57</v>
      </c>
      <c r="J1236" s="513" t="s">
        <v>57</v>
      </c>
      <c r="K1236" s="574" t="s">
        <v>101</v>
      </c>
      <c r="L1236" s="446" t="s">
        <v>58</v>
      </c>
      <c r="M1236" s="315">
        <v>1.0</v>
      </c>
      <c r="N1236" s="353"/>
      <c r="O1236" s="353"/>
      <c r="P1236" s="353"/>
      <c r="Q1236" s="353"/>
      <c r="R1236" s="353"/>
      <c r="S1236" s="471" t="s">
        <v>30</v>
      </c>
      <c r="T1236" s="430" t="s">
        <v>30</v>
      </c>
      <c r="U1236" s="495"/>
      <c r="V1236" s="315"/>
      <c r="W1236" s="517" t="s">
        <v>86</v>
      </c>
      <c r="X1236" s="315"/>
      <c r="Y1236" s="6" t="s">
        <v>54</v>
      </c>
      <c r="Z1236" s="432" t="s">
        <v>2387</v>
      </c>
      <c r="AA1236" s="6"/>
      <c r="AB1236" s="6"/>
      <c r="AC1236" s="6"/>
      <c r="AD1236" s="6"/>
      <c r="AE1236" s="6"/>
      <c r="AF1236" s="6"/>
      <c r="AG1236" s="331"/>
      <c r="AH1236" s="6"/>
      <c r="AI1236" s="320"/>
    </row>
    <row r="1237" ht="15.75" customHeight="1">
      <c r="A1237" s="311">
        <v>1508.0</v>
      </c>
      <c r="B1237" s="209" t="s">
        <v>1891</v>
      </c>
      <c r="C1237" s="545" t="s">
        <v>1221</v>
      </c>
      <c r="D1237" s="545"/>
      <c r="E1237" s="545"/>
      <c r="F1237" s="510">
        <v>46147.0</v>
      </c>
      <c r="G1237" s="517" t="s">
        <v>57</v>
      </c>
      <c r="H1237" s="513" t="s">
        <v>57</v>
      </c>
      <c r="I1237" s="513" t="s">
        <v>57</v>
      </c>
      <c r="J1237" s="513" t="s">
        <v>57</v>
      </c>
      <c r="K1237" s="507" t="s">
        <v>58</v>
      </c>
      <c r="L1237" s="446" t="s">
        <v>58</v>
      </c>
      <c r="M1237" s="315">
        <v>15.0</v>
      </c>
      <c r="N1237" s="353"/>
      <c r="O1237" s="353"/>
      <c r="P1237" s="353"/>
      <c r="Q1237" s="353"/>
      <c r="R1237" s="353"/>
      <c r="S1237" s="555" t="s">
        <v>30</v>
      </c>
      <c r="T1237" s="430" t="s">
        <v>30</v>
      </c>
      <c r="U1237" s="495"/>
      <c r="V1237" s="315"/>
      <c r="W1237" s="517" t="s">
        <v>28</v>
      </c>
      <c r="X1237" s="315"/>
      <c r="Y1237" s="6" t="s">
        <v>54</v>
      </c>
      <c r="Z1237" s="432" t="s">
        <v>2388</v>
      </c>
      <c r="AA1237" s="6"/>
      <c r="AB1237" s="6"/>
      <c r="AC1237" s="6"/>
      <c r="AD1237" s="6"/>
      <c r="AE1237" s="6"/>
      <c r="AF1237" s="6"/>
      <c r="AG1237" s="331"/>
      <c r="AH1237" s="6"/>
      <c r="AI1237" s="320"/>
    </row>
    <row r="1238" ht="15.75" customHeight="1">
      <c r="A1238" s="311">
        <v>1509.0</v>
      </c>
      <c r="B1238" s="209" t="s">
        <v>1893</v>
      </c>
      <c r="C1238" s="344" t="s">
        <v>1221</v>
      </c>
      <c r="D1238" s="344"/>
      <c r="E1238" s="344"/>
      <c r="F1238" s="353">
        <v>46118.0</v>
      </c>
      <c r="G1238" s="517" t="s">
        <v>66</v>
      </c>
      <c r="H1238" s="513" t="s">
        <v>66</v>
      </c>
      <c r="I1238" s="513" t="s">
        <v>66</v>
      </c>
      <c r="J1238" s="513" t="s">
        <v>66</v>
      </c>
      <c r="K1238" s="513" t="s">
        <v>66</v>
      </c>
      <c r="L1238" s="517" t="s">
        <v>66</v>
      </c>
      <c r="M1238" s="315">
        <v>0.0</v>
      </c>
      <c r="N1238" s="353"/>
      <c r="O1238" s="353"/>
      <c r="P1238" s="353"/>
      <c r="Q1238" s="353"/>
      <c r="R1238" s="353"/>
      <c r="S1238" s="471" t="s">
        <v>30</v>
      </c>
      <c r="T1238" s="430" t="s">
        <v>30</v>
      </c>
      <c r="U1238" s="495"/>
      <c r="V1238" s="315"/>
      <c r="W1238" s="517" t="s">
        <v>28</v>
      </c>
      <c r="X1238" s="315"/>
      <c r="Y1238" s="6" t="s">
        <v>54</v>
      </c>
      <c r="Z1238" s="432"/>
      <c r="AA1238" s="6"/>
      <c r="AB1238" s="6"/>
      <c r="AC1238" s="6"/>
      <c r="AD1238" s="6"/>
      <c r="AE1238" s="6"/>
      <c r="AF1238" s="6"/>
      <c r="AG1238" s="331"/>
      <c r="AH1238" s="6"/>
      <c r="AI1238" s="320"/>
    </row>
    <row r="1239" ht="15.75" customHeight="1">
      <c r="A1239" s="311">
        <v>1510.0</v>
      </c>
      <c r="B1239" s="209" t="s">
        <v>1894</v>
      </c>
      <c r="C1239" s="344" t="s">
        <v>1221</v>
      </c>
      <c r="D1239" s="344"/>
      <c r="E1239" s="344"/>
      <c r="F1239" s="510">
        <v>46114.0</v>
      </c>
      <c r="G1239" s="517" t="s">
        <v>57</v>
      </c>
      <c r="H1239" s="513" t="s">
        <v>57</v>
      </c>
      <c r="I1239" s="513" t="s">
        <v>57</v>
      </c>
      <c r="J1239" s="513" t="s">
        <v>57</v>
      </c>
      <c r="K1239" s="507" t="s">
        <v>58</v>
      </c>
      <c r="L1239" s="446" t="s">
        <v>58</v>
      </c>
      <c r="M1239" s="315">
        <v>27.0</v>
      </c>
      <c r="N1239" s="353"/>
      <c r="O1239" s="353"/>
      <c r="P1239" s="353"/>
      <c r="Q1239" s="353"/>
      <c r="R1239" s="353"/>
      <c r="S1239" s="471" t="s">
        <v>30</v>
      </c>
      <c r="T1239" s="430" t="s">
        <v>30</v>
      </c>
      <c r="U1239" s="495"/>
      <c r="V1239" s="315"/>
      <c r="W1239" s="517" t="s">
        <v>28</v>
      </c>
      <c r="X1239" s="315"/>
      <c r="Y1239" s="6" t="s">
        <v>54</v>
      </c>
      <c r="Z1239" s="432" t="s">
        <v>2389</v>
      </c>
      <c r="AA1239" s="6"/>
      <c r="AB1239" s="6"/>
      <c r="AC1239" s="6"/>
      <c r="AD1239" s="6"/>
      <c r="AE1239" s="6"/>
      <c r="AF1239" s="6"/>
      <c r="AG1239" s="331"/>
      <c r="AH1239" s="6"/>
      <c r="AI1239" s="320"/>
    </row>
    <row r="1240" ht="15.75" customHeight="1">
      <c r="A1240" s="311">
        <v>1511.0</v>
      </c>
      <c r="B1240" s="209" t="s">
        <v>1895</v>
      </c>
      <c r="C1240" s="344" t="s">
        <v>333</v>
      </c>
      <c r="D1240" s="344"/>
      <c r="E1240" s="344"/>
      <c r="F1240" s="353">
        <v>46113.0</v>
      </c>
      <c r="G1240" s="517" t="s">
        <v>66</v>
      </c>
      <c r="H1240" s="513" t="s">
        <v>66</v>
      </c>
      <c r="I1240" s="513" t="s">
        <v>66</v>
      </c>
      <c r="J1240" s="513" t="s">
        <v>66</v>
      </c>
      <c r="K1240" s="513" t="s">
        <v>66</v>
      </c>
      <c r="L1240" s="517" t="s">
        <v>66</v>
      </c>
      <c r="M1240" s="315">
        <v>0.0</v>
      </c>
      <c r="N1240" s="353"/>
      <c r="O1240" s="353"/>
      <c r="P1240" s="353"/>
      <c r="Q1240" s="353"/>
      <c r="R1240" s="353"/>
      <c r="S1240" s="471" t="s">
        <v>30</v>
      </c>
      <c r="T1240" s="430" t="s">
        <v>30</v>
      </c>
      <c r="U1240" s="495"/>
      <c r="V1240" s="315"/>
      <c r="W1240" s="517" t="s">
        <v>86</v>
      </c>
      <c r="X1240" s="315"/>
      <c r="Y1240" s="6" t="s">
        <v>54</v>
      </c>
      <c r="Z1240" s="432" t="s">
        <v>2390</v>
      </c>
      <c r="AA1240" s="6"/>
      <c r="AB1240" s="6"/>
      <c r="AC1240" s="6"/>
      <c r="AD1240" s="6"/>
      <c r="AE1240" s="6"/>
      <c r="AF1240" s="6"/>
      <c r="AG1240" s="331"/>
      <c r="AH1240" s="6"/>
      <c r="AI1240" s="320"/>
    </row>
    <row r="1241" ht="15.75" customHeight="1">
      <c r="A1241" s="311">
        <v>1512.0</v>
      </c>
      <c r="B1241" s="209" t="s">
        <v>1896</v>
      </c>
      <c r="C1241" s="344" t="s">
        <v>333</v>
      </c>
      <c r="D1241" s="344"/>
      <c r="E1241" s="344"/>
      <c r="F1241" s="510">
        <v>46148.0</v>
      </c>
      <c r="G1241" s="517" t="s">
        <v>57</v>
      </c>
      <c r="H1241" s="513" t="s">
        <v>57</v>
      </c>
      <c r="I1241" s="513" t="s">
        <v>57</v>
      </c>
      <c r="J1241" s="513" t="s">
        <v>57</v>
      </c>
      <c r="K1241" s="507" t="s">
        <v>58</v>
      </c>
      <c r="L1241" s="446" t="s">
        <v>58</v>
      </c>
      <c r="M1241" s="315">
        <v>11.0</v>
      </c>
      <c r="N1241" s="353"/>
      <c r="O1241" s="353"/>
      <c r="P1241" s="353"/>
      <c r="Q1241" s="353"/>
      <c r="R1241" s="353"/>
      <c r="S1241" s="471" t="s">
        <v>86</v>
      </c>
      <c r="T1241" s="430" t="s">
        <v>86</v>
      </c>
      <c r="U1241" s="495"/>
      <c r="V1241" s="315"/>
      <c r="W1241" s="517" t="s">
        <v>28</v>
      </c>
      <c r="X1241" s="315"/>
      <c r="Y1241" s="6" t="s">
        <v>54</v>
      </c>
      <c r="Z1241" s="432"/>
      <c r="AA1241" s="6"/>
      <c r="AB1241" s="6"/>
      <c r="AC1241" s="6"/>
      <c r="AD1241" s="6"/>
      <c r="AE1241" s="6"/>
      <c r="AF1241" s="6"/>
      <c r="AG1241" s="331"/>
      <c r="AH1241" s="6"/>
    </row>
    <row r="1242" ht="15.75" customHeight="1">
      <c r="A1242" s="311">
        <v>1513.0</v>
      </c>
      <c r="B1242" s="209" t="s">
        <v>1897</v>
      </c>
      <c r="C1242" s="344" t="s">
        <v>333</v>
      </c>
      <c r="D1242" s="344"/>
      <c r="E1242" s="344"/>
      <c r="F1242" s="353">
        <v>46132.0</v>
      </c>
      <c r="G1242" s="517" t="s">
        <v>66</v>
      </c>
      <c r="H1242" s="513" t="s">
        <v>66</v>
      </c>
      <c r="I1242" s="513" t="s">
        <v>66</v>
      </c>
      <c r="J1242" s="513" t="s">
        <v>66</v>
      </c>
      <c r="K1242" s="513" t="s">
        <v>66</v>
      </c>
      <c r="L1242" s="517" t="s">
        <v>66</v>
      </c>
      <c r="M1242" s="315">
        <v>0.0</v>
      </c>
      <c r="N1242" s="353"/>
      <c r="O1242" s="353"/>
      <c r="P1242" s="353"/>
      <c r="Q1242" s="353"/>
      <c r="R1242" s="353"/>
      <c r="S1242" s="471" t="s">
        <v>86</v>
      </c>
      <c r="T1242" s="430" t="s">
        <v>86</v>
      </c>
      <c r="U1242" s="495"/>
      <c r="V1242" s="315"/>
      <c r="W1242" s="517" t="s">
        <v>28</v>
      </c>
      <c r="X1242" s="315"/>
      <c r="Y1242" s="6" t="s">
        <v>54</v>
      </c>
      <c r="Z1242" s="432" t="s">
        <v>2391</v>
      </c>
      <c r="AA1242" s="6"/>
      <c r="AB1242" s="6"/>
      <c r="AC1242" s="6"/>
      <c r="AD1242" s="6"/>
      <c r="AE1242" s="6"/>
      <c r="AF1242" s="6"/>
      <c r="AG1242" s="331"/>
      <c r="AH1242" s="6"/>
      <c r="AI1242" s="320"/>
    </row>
    <row r="1243" ht="15.75" customHeight="1">
      <c r="A1243" s="311">
        <v>1514.0</v>
      </c>
      <c r="B1243" s="209" t="s">
        <v>1898</v>
      </c>
      <c r="C1243" s="344" t="s">
        <v>1221</v>
      </c>
      <c r="D1243" s="344"/>
      <c r="E1243" s="344"/>
      <c r="F1243" s="353">
        <v>46140.0</v>
      </c>
      <c r="G1243" s="517" t="s">
        <v>66</v>
      </c>
      <c r="H1243" s="513" t="s">
        <v>66</v>
      </c>
      <c r="I1243" s="513" t="s">
        <v>66</v>
      </c>
      <c r="J1243" s="513" t="s">
        <v>66</v>
      </c>
      <c r="K1243" s="513" t="s">
        <v>66</v>
      </c>
      <c r="L1243" s="517" t="s">
        <v>66</v>
      </c>
      <c r="M1243" s="315">
        <v>0.0</v>
      </c>
      <c r="N1243" s="353"/>
      <c r="O1243" s="353"/>
      <c r="P1243" s="353"/>
      <c r="Q1243" s="353"/>
      <c r="R1243" s="353"/>
      <c r="S1243" s="471" t="s">
        <v>86</v>
      </c>
      <c r="T1243" s="430" t="s">
        <v>86</v>
      </c>
      <c r="U1243" s="495"/>
      <c r="V1243" s="315"/>
      <c r="W1243" s="517" t="s">
        <v>28</v>
      </c>
      <c r="X1243" s="315"/>
      <c r="Y1243" s="6" t="s">
        <v>54</v>
      </c>
      <c r="Z1243" s="432"/>
      <c r="AA1243" s="6"/>
      <c r="AB1243" s="6"/>
      <c r="AC1243" s="6"/>
      <c r="AD1243" s="6"/>
      <c r="AE1243" s="6"/>
      <c r="AF1243" s="6"/>
      <c r="AG1243" s="331"/>
      <c r="AH1243" s="6"/>
      <c r="AI1243" s="320"/>
    </row>
    <row r="1244" ht="15.75" customHeight="1">
      <c r="A1244" s="311">
        <v>1515.0</v>
      </c>
      <c r="B1244" s="209" t="s">
        <v>1899</v>
      </c>
      <c r="C1244" s="344" t="s">
        <v>1221</v>
      </c>
      <c r="D1244" s="344"/>
      <c r="E1244" s="344"/>
      <c r="F1244" s="510">
        <v>46126.0</v>
      </c>
      <c r="G1244" s="517" t="s">
        <v>57</v>
      </c>
      <c r="H1244" s="513" t="s">
        <v>57</v>
      </c>
      <c r="I1244" s="513" t="s">
        <v>57</v>
      </c>
      <c r="J1244" s="513" t="s">
        <v>57</v>
      </c>
      <c r="K1244" s="507" t="s">
        <v>58</v>
      </c>
      <c r="L1244" s="446" t="s">
        <v>58</v>
      </c>
      <c r="M1244" s="315">
        <v>6.0</v>
      </c>
      <c r="N1244" s="353"/>
      <c r="O1244" s="353"/>
      <c r="P1244" s="353"/>
      <c r="Q1244" s="353"/>
      <c r="R1244" s="353"/>
      <c r="S1244" s="471" t="s">
        <v>30</v>
      </c>
      <c r="T1244" s="430" t="s">
        <v>30</v>
      </c>
      <c r="U1244" s="495"/>
      <c r="V1244" s="315"/>
      <c r="W1244" s="517"/>
      <c r="X1244" s="315"/>
      <c r="Y1244" s="6" t="s">
        <v>54</v>
      </c>
      <c r="Z1244" s="432"/>
      <c r="AA1244" s="6"/>
      <c r="AB1244" s="6"/>
      <c r="AC1244" s="6"/>
      <c r="AD1244" s="6"/>
      <c r="AE1244" s="6"/>
      <c r="AF1244" s="6"/>
      <c r="AG1244" s="331"/>
      <c r="AH1244" s="6"/>
      <c r="AI1244" s="320"/>
    </row>
    <row r="1245" ht="15.75" customHeight="1">
      <c r="A1245" s="311">
        <v>1516.0</v>
      </c>
      <c r="B1245" s="209" t="s">
        <v>1901</v>
      </c>
      <c r="C1245" s="344" t="s">
        <v>1221</v>
      </c>
      <c r="D1245" s="344"/>
      <c r="E1245" s="344"/>
      <c r="F1245" s="510">
        <v>46127.0</v>
      </c>
      <c r="G1245" s="517" t="s">
        <v>57</v>
      </c>
      <c r="H1245" s="513" t="s">
        <v>57</v>
      </c>
      <c r="I1245" s="513" t="s">
        <v>57</v>
      </c>
      <c r="J1245" s="513" t="s">
        <v>57</v>
      </c>
      <c r="K1245" s="507" t="s">
        <v>58</v>
      </c>
      <c r="L1245" s="446" t="s">
        <v>58</v>
      </c>
      <c r="M1245" s="315">
        <v>11.0</v>
      </c>
      <c r="N1245" s="353"/>
      <c r="O1245" s="353"/>
      <c r="P1245" s="353"/>
      <c r="Q1245" s="353"/>
      <c r="R1245" s="353"/>
      <c r="S1245" s="471" t="s">
        <v>86</v>
      </c>
      <c r="T1245" s="430" t="s">
        <v>86</v>
      </c>
      <c r="U1245" s="495"/>
      <c r="V1245" s="315"/>
      <c r="W1245" s="517" t="s">
        <v>28</v>
      </c>
      <c r="X1245" s="315"/>
      <c r="Y1245" s="6" t="s">
        <v>54</v>
      </c>
      <c r="Z1245" s="432" t="s">
        <v>2392</v>
      </c>
      <c r="AA1245" s="6"/>
      <c r="AB1245" s="6"/>
      <c r="AC1245" s="6"/>
      <c r="AD1245" s="6"/>
      <c r="AE1245" s="6"/>
      <c r="AF1245" s="6"/>
      <c r="AG1245" s="331"/>
      <c r="AH1245" s="6"/>
      <c r="AI1245" s="320"/>
    </row>
    <row r="1246" ht="15.75" customHeight="1">
      <c r="A1246" s="311">
        <v>1517.0</v>
      </c>
      <c r="B1246" s="209" t="s">
        <v>1902</v>
      </c>
      <c r="C1246" s="344" t="s">
        <v>2190</v>
      </c>
      <c r="D1246" s="344"/>
      <c r="E1246" s="344"/>
      <c r="F1246" s="353">
        <v>46094.0</v>
      </c>
      <c r="G1246" s="517" t="s">
        <v>57</v>
      </c>
      <c r="H1246" s="513" t="s">
        <v>57</v>
      </c>
      <c r="I1246" s="513" t="s">
        <v>57</v>
      </c>
      <c r="J1246" s="513" t="s">
        <v>57</v>
      </c>
      <c r="K1246" s="574" t="s">
        <v>101</v>
      </c>
      <c r="L1246" s="508" t="s">
        <v>1180</v>
      </c>
      <c r="M1246" s="315">
        <v>3.0</v>
      </c>
      <c r="N1246" s="353"/>
      <c r="O1246" s="353"/>
      <c r="P1246" s="353"/>
      <c r="Q1246" s="353"/>
      <c r="R1246" s="353"/>
      <c r="S1246" s="471" t="s">
        <v>86</v>
      </c>
      <c r="T1246" s="430" t="s">
        <v>86</v>
      </c>
      <c r="U1246" s="495"/>
      <c r="V1246" s="315"/>
      <c r="W1246" s="517" t="s">
        <v>86</v>
      </c>
      <c r="X1246" s="315"/>
      <c r="Y1246" s="6" t="s">
        <v>54</v>
      </c>
      <c r="Z1246" s="432" t="s">
        <v>2394</v>
      </c>
      <c r="AA1246" s="6"/>
      <c r="AB1246" s="6"/>
      <c r="AC1246" s="6"/>
      <c r="AD1246" s="6"/>
      <c r="AE1246" s="6"/>
      <c r="AF1246" s="6"/>
      <c r="AG1246" s="331"/>
      <c r="AH1246" s="6"/>
      <c r="AI1246" s="320"/>
    </row>
    <row r="1247" ht="15.75" customHeight="1">
      <c r="A1247" s="311">
        <v>1518.0</v>
      </c>
      <c r="B1247" s="209" t="s">
        <v>1903</v>
      </c>
      <c r="C1247" s="344" t="s">
        <v>2395</v>
      </c>
      <c r="D1247" s="344"/>
      <c r="E1247" s="344"/>
      <c r="F1247" s="353">
        <v>46094.0</v>
      </c>
      <c r="G1247" s="517" t="s">
        <v>57</v>
      </c>
      <c r="H1247" s="513" t="s">
        <v>57</v>
      </c>
      <c r="I1247" s="513" t="s">
        <v>57</v>
      </c>
      <c r="J1247" s="513" t="s">
        <v>57</v>
      </c>
      <c r="K1247" s="574" t="s">
        <v>101</v>
      </c>
      <c r="L1247" s="446" t="s">
        <v>58</v>
      </c>
      <c r="M1247" s="315">
        <v>1.0</v>
      </c>
      <c r="N1247" s="353"/>
      <c r="O1247" s="353"/>
      <c r="P1247" s="353"/>
      <c r="Q1247" s="353"/>
      <c r="R1247" s="353"/>
      <c r="S1247" s="471" t="s">
        <v>86</v>
      </c>
      <c r="T1247" s="430" t="s">
        <v>86</v>
      </c>
      <c r="U1247" s="495"/>
      <c r="V1247" s="315"/>
      <c r="W1247" s="517" t="s">
        <v>86</v>
      </c>
      <c r="X1247" s="315"/>
      <c r="Y1247" s="6" t="s">
        <v>54</v>
      </c>
      <c r="Z1247" s="432" t="s">
        <v>2394</v>
      </c>
      <c r="AA1247" s="6"/>
      <c r="AB1247" s="6"/>
      <c r="AC1247" s="6"/>
      <c r="AD1247" s="6"/>
      <c r="AE1247" s="6"/>
      <c r="AF1247" s="6"/>
      <c r="AG1247" s="331"/>
      <c r="AH1247" s="6"/>
      <c r="AI1247" s="320"/>
    </row>
    <row r="1248" ht="15.75" customHeight="1">
      <c r="A1248" s="311">
        <v>1519.0</v>
      </c>
      <c r="B1248" s="209" t="s">
        <v>1904</v>
      </c>
      <c r="C1248" s="344"/>
      <c r="D1248" s="344"/>
      <c r="E1248" s="344"/>
      <c r="F1248" s="510">
        <v>46128.0</v>
      </c>
      <c r="G1248" s="517" t="s">
        <v>57</v>
      </c>
      <c r="H1248" s="513" t="s">
        <v>57</v>
      </c>
      <c r="I1248" s="513" t="s">
        <v>57</v>
      </c>
      <c r="J1248" s="513" t="s">
        <v>57</v>
      </c>
      <c r="K1248" s="574" t="s">
        <v>101</v>
      </c>
      <c r="L1248" s="446" t="s">
        <v>58</v>
      </c>
      <c r="M1248" s="315">
        <v>2.0</v>
      </c>
      <c r="N1248" s="353"/>
      <c r="O1248" s="353"/>
      <c r="P1248" s="353"/>
      <c r="Q1248" s="353"/>
      <c r="R1248" s="353"/>
      <c r="S1248" s="471" t="s">
        <v>30</v>
      </c>
      <c r="T1248" s="430" t="s">
        <v>30</v>
      </c>
      <c r="U1248" s="495"/>
      <c r="V1248" s="315"/>
      <c r="W1248" s="517" t="s">
        <v>28</v>
      </c>
      <c r="X1248" s="315"/>
      <c r="Y1248" s="6" t="s">
        <v>54</v>
      </c>
      <c r="Z1248" s="432" t="s">
        <v>2398</v>
      </c>
      <c r="AA1248" s="6"/>
      <c r="AB1248" s="6"/>
      <c r="AC1248" s="6"/>
      <c r="AD1248" s="6"/>
      <c r="AE1248" s="6"/>
      <c r="AF1248" s="6"/>
      <c r="AG1248" s="331"/>
      <c r="AH1248" s="6"/>
      <c r="AI1248" s="320"/>
    </row>
    <row r="1249" ht="15.75" customHeight="1">
      <c r="A1249" s="311">
        <v>1520.0</v>
      </c>
      <c r="B1249" s="209" t="s">
        <v>1906</v>
      </c>
      <c r="C1249" s="344" t="s">
        <v>1221</v>
      </c>
      <c r="D1249" s="344"/>
      <c r="E1249" s="344"/>
      <c r="F1249" s="510">
        <v>46139.0</v>
      </c>
      <c r="G1249" s="517" t="s">
        <v>57</v>
      </c>
      <c r="H1249" s="513" t="s">
        <v>57</v>
      </c>
      <c r="I1249" s="513" t="s">
        <v>57</v>
      </c>
      <c r="J1249" s="513" t="s">
        <v>57</v>
      </c>
      <c r="K1249" s="507" t="s">
        <v>58</v>
      </c>
      <c r="L1249" s="446" t="s">
        <v>58</v>
      </c>
      <c r="M1249" s="315">
        <v>7.0</v>
      </c>
      <c r="N1249" s="353"/>
      <c r="O1249" s="353"/>
      <c r="P1249" s="353"/>
      <c r="Q1249" s="353"/>
      <c r="R1249" s="353"/>
      <c r="S1249" s="471" t="s">
        <v>30</v>
      </c>
      <c r="T1249" s="430" t="s">
        <v>30</v>
      </c>
      <c r="U1249" s="495"/>
      <c r="V1249" s="315"/>
      <c r="W1249" s="517" t="s">
        <v>28</v>
      </c>
      <c r="X1249" s="315"/>
      <c r="Y1249" s="6" t="s">
        <v>54</v>
      </c>
      <c r="Z1249" s="432" t="s">
        <v>2399</v>
      </c>
      <c r="AA1249" s="6"/>
      <c r="AB1249" s="6"/>
      <c r="AC1249" s="6"/>
      <c r="AD1249" s="6"/>
      <c r="AE1249" s="6"/>
      <c r="AF1249" s="6"/>
      <c r="AG1249" s="331"/>
      <c r="AH1249" s="6"/>
      <c r="AI1249" s="320"/>
    </row>
    <row r="1250" ht="15.75" customHeight="1">
      <c r="A1250" s="311">
        <v>1605.0</v>
      </c>
      <c r="B1250" s="209" t="s">
        <v>99</v>
      </c>
      <c r="C1250" s="344" t="s">
        <v>2462</v>
      </c>
      <c r="D1250" s="510">
        <v>46210.0</v>
      </c>
      <c r="E1250" s="581">
        <v>46195.0</v>
      </c>
      <c r="F1250" s="510">
        <v>46210.0</v>
      </c>
      <c r="G1250" s="517" t="s">
        <v>57</v>
      </c>
      <c r="H1250" s="513" t="s">
        <v>57</v>
      </c>
      <c r="I1250" s="513" t="s">
        <v>57</v>
      </c>
      <c r="J1250" s="513" t="s">
        <v>57</v>
      </c>
      <c r="K1250" s="513" t="s">
        <v>66</v>
      </c>
      <c r="L1250" s="446" t="s">
        <v>58</v>
      </c>
      <c r="M1250" s="315">
        <v>1.0</v>
      </c>
      <c r="N1250" s="223" t="s">
        <v>372</v>
      </c>
      <c r="O1250" s="582"/>
      <c r="P1250" s="582"/>
      <c r="Q1250" s="582"/>
      <c r="R1250" s="582"/>
      <c r="S1250" s="471" t="s">
        <v>66</v>
      </c>
      <c r="T1250" s="430" t="s">
        <v>86</v>
      </c>
      <c r="U1250" s="495" t="s">
        <v>2929</v>
      </c>
      <c r="V1250" s="315">
        <v>5.0</v>
      </c>
      <c r="W1250" s="517" t="s">
        <v>86</v>
      </c>
      <c r="X1250" s="315">
        <v>0.0</v>
      </c>
      <c r="Y1250" s="6" t="s">
        <v>72</v>
      </c>
      <c r="Z1250" s="432" t="s">
        <v>588</v>
      </c>
      <c r="AA1250" s="6"/>
      <c r="AB1250" s="6"/>
      <c r="AC1250" s="6"/>
      <c r="AD1250" s="6"/>
      <c r="AE1250" s="6"/>
      <c r="AF1250" s="6"/>
      <c r="AG1250" s="331"/>
      <c r="AH1250" s="6"/>
    </row>
    <row r="1251" ht="28.5" customHeight="1">
      <c r="A1251" s="311">
        <v>1522.0</v>
      </c>
      <c r="B1251" s="209" t="s">
        <v>1908</v>
      </c>
      <c r="C1251" s="344" t="s">
        <v>333</v>
      </c>
      <c r="D1251" s="344"/>
      <c r="E1251" s="344"/>
      <c r="F1251" s="353">
        <v>46100.0</v>
      </c>
      <c r="G1251" s="517" t="s">
        <v>66</v>
      </c>
      <c r="H1251" s="513" t="s">
        <v>66</v>
      </c>
      <c r="I1251" s="513" t="s">
        <v>66</v>
      </c>
      <c r="J1251" s="513" t="s">
        <v>66</v>
      </c>
      <c r="K1251" s="513" t="s">
        <v>66</v>
      </c>
      <c r="L1251" s="517" t="s">
        <v>66</v>
      </c>
      <c r="M1251" s="315">
        <v>0.0</v>
      </c>
      <c r="N1251" s="353"/>
      <c r="O1251" s="353"/>
      <c r="P1251" s="353"/>
      <c r="Q1251" s="353"/>
      <c r="R1251" s="353"/>
      <c r="S1251" s="471" t="s">
        <v>86</v>
      </c>
      <c r="T1251" s="430" t="s">
        <v>86</v>
      </c>
      <c r="U1251" s="495"/>
      <c r="V1251" s="315"/>
      <c r="W1251" s="517" t="s">
        <v>28</v>
      </c>
      <c r="X1251" s="315"/>
      <c r="Y1251" s="6" t="s">
        <v>54</v>
      </c>
      <c r="Z1251" s="432" t="s">
        <v>2400</v>
      </c>
      <c r="AA1251" s="6"/>
      <c r="AB1251" s="6"/>
      <c r="AC1251" s="6"/>
      <c r="AD1251" s="6"/>
      <c r="AE1251" s="6"/>
      <c r="AF1251" s="6"/>
      <c r="AG1251" s="331"/>
      <c r="AH1251" s="6"/>
      <c r="AI1251" s="320"/>
    </row>
    <row r="1252" ht="28.5" customHeight="1">
      <c r="A1252" s="311">
        <v>1524.0</v>
      </c>
      <c r="B1252" s="209" t="s">
        <v>1909</v>
      </c>
      <c r="C1252" s="344" t="s">
        <v>1221</v>
      </c>
      <c r="D1252" s="344"/>
      <c r="E1252" s="344"/>
      <c r="F1252" s="353">
        <v>46133.0</v>
      </c>
      <c r="G1252" s="517" t="s">
        <v>78</v>
      </c>
      <c r="H1252" s="513" t="s">
        <v>66</v>
      </c>
      <c r="I1252" s="513" t="s">
        <v>66</v>
      </c>
      <c r="J1252" s="513" t="s">
        <v>66</v>
      </c>
      <c r="K1252" s="513" t="s">
        <v>66</v>
      </c>
      <c r="L1252" s="517" t="s">
        <v>66</v>
      </c>
      <c r="M1252" s="315">
        <v>0.0</v>
      </c>
      <c r="N1252" s="353"/>
      <c r="O1252" s="353"/>
      <c r="P1252" s="353"/>
      <c r="Q1252" s="353"/>
      <c r="R1252" s="353"/>
      <c r="S1252" s="471" t="s">
        <v>30</v>
      </c>
      <c r="T1252" s="430" t="s">
        <v>30</v>
      </c>
      <c r="U1252" s="495"/>
      <c r="V1252" s="315"/>
      <c r="W1252" s="517" t="s">
        <v>28</v>
      </c>
      <c r="X1252" s="315"/>
      <c r="Y1252" s="6" t="s">
        <v>54</v>
      </c>
      <c r="Z1252" s="432" t="s">
        <v>2402</v>
      </c>
      <c r="AA1252" s="6"/>
      <c r="AB1252" s="6"/>
      <c r="AC1252" s="6"/>
      <c r="AD1252" s="6"/>
      <c r="AE1252" s="6"/>
      <c r="AF1252" s="6"/>
      <c r="AG1252" s="331"/>
      <c r="AH1252" s="6"/>
      <c r="AI1252" s="320"/>
    </row>
    <row r="1253" ht="28.5" customHeight="1">
      <c r="A1253" s="311">
        <v>1525.0</v>
      </c>
      <c r="B1253" s="209" t="s">
        <v>1910</v>
      </c>
      <c r="C1253" s="344" t="s">
        <v>1221</v>
      </c>
      <c r="D1253" s="344"/>
      <c r="E1253" s="344"/>
      <c r="F1253" s="510">
        <v>46132.0</v>
      </c>
      <c r="G1253" s="517" t="s">
        <v>57</v>
      </c>
      <c r="H1253" s="513" t="s">
        <v>57</v>
      </c>
      <c r="I1253" s="513" t="s">
        <v>57</v>
      </c>
      <c r="J1253" s="513" t="s">
        <v>57</v>
      </c>
      <c r="K1253" s="507" t="s">
        <v>58</v>
      </c>
      <c r="L1253" s="446" t="s">
        <v>58</v>
      </c>
      <c r="M1253" s="315">
        <v>11.0</v>
      </c>
      <c r="N1253" s="353"/>
      <c r="O1253" s="353"/>
      <c r="P1253" s="353"/>
      <c r="Q1253" s="353"/>
      <c r="R1253" s="353"/>
      <c r="S1253" s="471" t="s">
        <v>30</v>
      </c>
      <c r="T1253" s="430" t="s">
        <v>30</v>
      </c>
      <c r="U1253" s="495"/>
      <c r="V1253" s="315"/>
      <c r="W1253" s="517" t="s">
        <v>28</v>
      </c>
      <c r="X1253" s="315"/>
      <c r="Y1253" s="6" t="s">
        <v>54</v>
      </c>
      <c r="Z1253" s="432" t="s">
        <v>2403</v>
      </c>
      <c r="AA1253" s="6"/>
      <c r="AB1253" s="6"/>
      <c r="AC1253" s="6"/>
      <c r="AD1253" s="6"/>
      <c r="AE1253" s="6"/>
      <c r="AF1253" s="6"/>
      <c r="AG1253" s="331"/>
      <c r="AH1253" s="6"/>
      <c r="AI1253" s="320"/>
    </row>
    <row r="1254" ht="28.5" customHeight="1">
      <c r="A1254" s="311">
        <v>1526.0</v>
      </c>
      <c r="B1254" s="209" t="s">
        <v>1911</v>
      </c>
      <c r="C1254" s="344" t="s">
        <v>1221</v>
      </c>
      <c r="D1254" s="344"/>
      <c r="E1254" s="344"/>
      <c r="F1254" s="510">
        <v>46148.0</v>
      </c>
      <c r="G1254" s="517" t="s">
        <v>57</v>
      </c>
      <c r="H1254" s="513" t="s">
        <v>57</v>
      </c>
      <c r="I1254" s="513" t="s">
        <v>57</v>
      </c>
      <c r="J1254" s="513" t="s">
        <v>57</v>
      </c>
      <c r="K1254" s="507" t="s">
        <v>58</v>
      </c>
      <c r="L1254" s="446" t="s">
        <v>58</v>
      </c>
      <c r="M1254" s="315">
        <v>12.0</v>
      </c>
      <c r="N1254" s="353"/>
      <c r="O1254" s="353"/>
      <c r="P1254" s="353"/>
      <c r="Q1254" s="353"/>
      <c r="R1254" s="353"/>
      <c r="S1254" s="471" t="s">
        <v>30</v>
      </c>
      <c r="T1254" s="430" t="s">
        <v>30</v>
      </c>
      <c r="U1254" s="495"/>
      <c r="V1254" s="315"/>
      <c r="W1254" s="517" t="s">
        <v>28</v>
      </c>
      <c r="X1254" s="315"/>
      <c r="Y1254" s="6" t="s">
        <v>54</v>
      </c>
      <c r="Z1254" s="432" t="s">
        <v>2405</v>
      </c>
      <c r="AA1254" s="6"/>
      <c r="AB1254" s="6"/>
      <c r="AC1254" s="6"/>
      <c r="AD1254" s="6"/>
      <c r="AE1254" s="6"/>
      <c r="AF1254" s="6"/>
      <c r="AG1254" s="331"/>
      <c r="AH1254" s="6"/>
      <c r="AI1254" s="320"/>
    </row>
    <row r="1255" ht="28.5" customHeight="1">
      <c r="A1255" s="311">
        <v>1527.0</v>
      </c>
      <c r="B1255" s="209" t="s">
        <v>1912</v>
      </c>
      <c r="C1255" s="344" t="s">
        <v>333</v>
      </c>
      <c r="D1255" s="344"/>
      <c r="E1255" s="344"/>
      <c r="F1255" s="510">
        <v>46037.0</v>
      </c>
      <c r="G1255" s="517" t="s">
        <v>57</v>
      </c>
      <c r="H1255" s="513" t="s">
        <v>57</v>
      </c>
      <c r="I1255" s="513" t="s">
        <v>57</v>
      </c>
      <c r="J1255" s="513" t="s">
        <v>57</v>
      </c>
      <c r="K1255" s="574" t="s">
        <v>101</v>
      </c>
      <c r="L1255" s="508" t="s">
        <v>1180</v>
      </c>
      <c r="M1255" s="315">
        <v>1.0</v>
      </c>
      <c r="N1255" s="353"/>
      <c r="O1255" s="353"/>
      <c r="P1255" s="353"/>
      <c r="Q1255" s="353"/>
      <c r="R1255" s="353"/>
      <c r="S1255" s="471" t="s">
        <v>86</v>
      </c>
      <c r="T1255" s="430" t="s">
        <v>86</v>
      </c>
      <c r="U1255" s="495"/>
      <c r="V1255" s="315"/>
      <c r="W1255" s="517" t="s">
        <v>28</v>
      </c>
      <c r="X1255" s="315"/>
      <c r="Y1255" s="6" t="s">
        <v>54</v>
      </c>
      <c r="Z1255" s="432"/>
      <c r="AA1255" s="6"/>
      <c r="AB1255" s="6"/>
      <c r="AC1255" s="6"/>
      <c r="AD1255" s="6"/>
      <c r="AE1255" s="6"/>
      <c r="AF1255" s="6"/>
      <c r="AG1255" s="331"/>
      <c r="AH1255" s="6"/>
      <c r="AI1255" s="320"/>
    </row>
    <row r="1256" ht="28.5" customHeight="1">
      <c r="A1256" s="311">
        <v>1528.0</v>
      </c>
      <c r="B1256" s="209" t="s">
        <v>1857</v>
      </c>
      <c r="C1256" s="344" t="s">
        <v>1221</v>
      </c>
      <c r="D1256" s="344"/>
      <c r="E1256" s="344"/>
      <c r="F1256" s="353">
        <v>46107.0</v>
      </c>
      <c r="G1256" s="517" t="s">
        <v>57</v>
      </c>
      <c r="H1256" s="513" t="s">
        <v>57</v>
      </c>
      <c r="I1256" s="513" t="s">
        <v>57</v>
      </c>
      <c r="J1256" s="513" t="s">
        <v>57</v>
      </c>
      <c r="K1256" s="513" t="s">
        <v>58</v>
      </c>
      <c r="L1256" s="517" t="s">
        <v>3042</v>
      </c>
      <c r="M1256" s="315">
        <v>1.0</v>
      </c>
      <c r="N1256" s="353"/>
      <c r="O1256" s="353"/>
      <c r="P1256" s="353"/>
      <c r="Q1256" s="353"/>
      <c r="R1256" s="353"/>
      <c r="S1256" s="471" t="s">
        <v>86</v>
      </c>
      <c r="T1256" s="430" t="s">
        <v>86</v>
      </c>
      <c r="U1256" s="495"/>
      <c r="V1256" s="315"/>
      <c r="W1256" s="517" t="s">
        <v>86</v>
      </c>
      <c r="X1256" s="315"/>
      <c r="Y1256" s="6" t="s">
        <v>54</v>
      </c>
      <c r="Z1256" s="432" t="s">
        <v>2406</v>
      </c>
      <c r="AA1256" s="6"/>
      <c r="AB1256" s="6"/>
      <c r="AC1256" s="6"/>
      <c r="AD1256" s="6"/>
      <c r="AE1256" s="6"/>
      <c r="AF1256" s="6"/>
      <c r="AG1256" s="331"/>
      <c r="AH1256" s="6"/>
      <c r="AI1256" s="320"/>
    </row>
    <row r="1257" ht="28.5" customHeight="1">
      <c r="A1257" s="311">
        <v>1529.0</v>
      </c>
      <c r="B1257" s="209" t="s">
        <v>1913</v>
      </c>
      <c r="C1257" s="545" t="s">
        <v>1221</v>
      </c>
      <c r="D1257" s="545"/>
      <c r="E1257" s="545"/>
      <c r="F1257" s="510">
        <v>46143.0</v>
      </c>
      <c r="G1257" s="517" t="s">
        <v>57</v>
      </c>
      <c r="H1257" s="513" t="s">
        <v>57</v>
      </c>
      <c r="I1257" s="513" t="s">
        <v>57</v>
      </c>
      <c r="J1257" s="513" t="s">
        <v>57</v>
      </c>
      <c r="K1257" s="574" t="s">
        <v>101</v>
      </c>
      <c r="L1257" s="446" t="s">
        <v>58</v>
      </c>
      <c r="M1257" s="315">
        <v>6.0</v>
      </c>
      <c r="N1257" s="353"/>
      <c r="O1257" s="353"/>
      <c r="P1257" s="353"/>
      <c r="Q1257" s="353"/>
      <c r="R1257" s="353"/>
      <c r="S1257" s="471" t="s">
        <v>30</v>
      </c>
      <c r="T1257" s="430" t="s">
        <v>30</v>
      </c>
      <c r="U1257" s="495"/>
      <c r="V1257" s="315"/>
      <c r="W1257" s="517" t="s">
        <v>28</v>
      </c>
      <c r="X1257" s="315"/>
      <c r="Y1257" s="6" t="s">
        <v>54</v>
      </c>
      <c r="Z1257" s="432" t="s">
        <v>2407</v>
      </c>
      <c r="AA1257" s="6"/>
      <c r="AB1257" s="6"/>
      <c r="AC1257" s="6"/>
      <c r="AD1257" s="6"/>
      <c r="AE1257" s="6"/>
      <c r="AF1257" s="6"/>
      <c r="AG1257" s="331"/>
      <c r="AH1257" s="6"/>
      <c r="AI1257" s="320"/>
    </row>
    <row r="1258" ht="28.5" customHeight="1">
      <c r="A1258" s="311">
        <v>1530.0</v>
      </c>
      <c r="B1258" s="209" t="s">
        <v>1914</v>
      </c>
      <c r="C1258" s="545" t="s">
        <v>1221</v>
      </c>
      <c r="D1258" s="545"/>
      <c r="E1258" s="545"/>
      <c r="F1258" s="510">
        <v>46146.0</v>
      </c>
      <c r="G1258" s="517" t="s">
        <v>57</v>
      </c>
      <c r="H1258" s="513" t="s">
        <v>57</v>
      </c>
      <c r="I1258" s="513" t="s">
        <v>57</v>
      </c>
      <c r="J1258" s="513" t="s">
        <v>57</v>
      </c>
      <c r="K1258" s="513" t="s">
        <v>58</v>
      </c>
      <c r="L1258" s="446" t="s">
        <v>58</v>
      </c>
      <c r="M1258" s="315">
        <v>6.0</v>
      </c>
      <c r="N1258" s="353"/>
      <c r="O1258" s="353"/>
      <c r="P1258" s="353"/>
      <c r="Q1258" s="353"/>
      <c r="R1258" s="353"/>
      <c r="S1258" s="471" t="s">
        <v>30</v>
      </c>
      <c r="T1258" s="430" t="s">
        <v>30</v>
      </c>
      <c r="U1258" s="495"/>
      <c r="V1258" s="315"/>
      <c r="W1258" s="517" t="s">
        <v>28</v>
      </c>
      <c r="X1258" s="315"/>
      <c r="Y1258" s="6" t="s">
        <v>54</v>
      </c>
      <c r="Z1258" s="432" t="s">
        <v>2408</v>
      </c>
      <c r="AA1258" s="6"/>
      <c r="AB1258" s="6"/>
      <c r="AC1258" s="6"/>
      <c r="AD1258" s="6"/>
      <c r="AE1258" s="6"/>
      <c r="AF1258" s="6"/>
      <c r="AG1258" s="331"/>
      <c r="AH1258" s="6"/>
      <c r="AI1258" s="320"/>
    </row>
    <row r="1259" ht="28.5" customHeight="1">
      <c r="A1259" s="311">
        <v>1531.0</v>
      </c>
      <c r="B1259" s="209" t="s">
        <v>1915</v>
      </c>
      <c r="C1259" s="344" t="s">
        <v>1221</v>
      </c>
      <c r="D1259" s="344"/>
      <c r="E1259" s="344"/>
      <c r="F1259" s="510">
        <v>46147.0</v>
      </c>
      <c r="G1259" s="517" t="s">
        <v>57</v>
      </c>
      <c r="H1259" s="513" t="s">
        <v>57</v>
      </c>
      <c r="I1259" s="513" t="s">
        <v>57</v>
      </c>
      <c r="J1259" s="513" t="s">
        <v>57</v>
      </c>
      <c r="K1259" s="513" t="s">
        <v>58</v>
      </c>
      <c r="L1259" s="446" t="s">
        <v>58</v>
      </c>
      <c r="M1259" s="315">
        <v>5.0</v>
      </c>
      <c r="N1259" s="353"/>
      <c r="O1259" s="353"/>
      <c r="P1259" s="353"/>
      <c r="Q1259" s="353"/>
      <c r="R1259" s="353"/>
      <c r="S1259" s="471" t="s">
        <v>30</v>
      </c>
      <c r="T1259" s="430" t="s">
        <v>30</v>
      </c>
      <c r="U1259" s="495"/>
      <c r="V1259" s="315"/>
      <c r="W1259" s="517" t="s">
        <v>28</v>
      </c>
      <c r="X1259" s="315"/>
      <c r="Y1259" s="6" t="s">
        <v>54</v>
      </c>
      <c r="Z1259" s="432" t="s">
        <v>2409</v>
      </c>
      <c r="AA1259" s="6"/>
      <c r="AB1259" s="6"/>
      <c r="AC1259" s="6"/>
      <c r="AD1259" s="6"/>
      <c r="AE1259" s="6"/>
      <c r="AF1259" s="6"/>
      <c r="AG1259" s="331"/>
      <c r="AH1259" s="6"/>
      <c r="AI1259" s="320"/>
    </row>
    <row r="1260" ht="28.5" customHeight="1">
      <c r="A1260" s="311">
        <v>1532.0</v>
      </c>
      <c r="B1260" s="209" t="s">
        <v>1917</v>
      </c>
      <c r="C1260" s="344" t="s">
        <v>1221</v>
      </c>
      <c r="D1260" s="344"/>
      <c r="E1260" s="344"/>
      <c r="F1260" s="510">
        <v>46132.0</v>
      </c>
      <c r="G1260" s="517" t="s">
        <v>57</v>
      </c>
      <c r="H1260" s="513" t="s">
        <v>57</v>
      </c>
      <c r="I1260" s="513" t="s">
        <v>57</v>
      </c>
      <c r="J1260" s="513" t="s">
        <v>57</v>
      </c>
      <c r="K1260" s="513" t="s">
        <v>58</v>
      </c>
      <c r="L1260" s="446" t="s">
        <v>58</v>
      </c>
      <c r="M1260" s="315">
        <v>4.0</v>
      </c>
      <c r="N1260" s="353"/>
      <c r="O1260" s="353"/>
      <c r="P1260" s="353"/>
      <c r="Q1260" s="353"/>
      <c r="R1260" s="353"/>
      <c r="S1260" s="471" t="s">
        <v>30</v>
      </c>
      <c r="T1260" s="430" t="s">
        <v>30</v>
      </c>
      <c r="U1260" s="495"/>
      <c r="V1260" s="315"/>
      <c r="W1260" s="517" t="s">
        <v>28</v>
      </c>
      <c r="X1260" s="315"/>
      <c r="Y1260" s="6" t="s">
        <v>54</v>
      </c>
      <c r="Z1260" s="432" t="s">
        <v>2410</v>
      </c>
      <c r="AA1260" s="6"/>
      <c r="AB1260" s="6"/>
      <c r="AC1260" s="6"/>
      <c r="AD1260" s="6"/>
      <c r="AE1260" s="6"/>
      <c r="AF1260" s="6"/>
      <c r="AG1260" s="331"/>
      <c r="AH1260" s="6"/>
      <c r="AI1260" s="320"/>
    </row>
    <row r="1261" ht="28.5" customHeight="1">
      <c r="A1261" s="311">
        <v>1533.0</v>
      </c>
      <c r="B1261" s="209" t="s">
        <v>1918</v>
      </c>
      <c r="C1261" s="344" t="s">
        <v>1221</v>
      </c>
      <c r="D1261" s="344"/>
      <c r="E1261" s="344"/>
      <c r="F1261" s="510">
        <v>46142.0</v>
      </c>
      <c r="G1261" s="517" t="s">
        <v>57</v>
      </c>
      <c r="H1261" s="513" t="s">
        <v>57</v>
      </c>
      <c r="I1261" s="513" t="s">
        <v>57</v>
      </c>
      <c r="J1261" s="513" t="s">
        <v>57</v>
      </c>
      <c r="K1261" s="507" t="s">
        <v>58</v>
      </c>
      <c r="L1261" s="446" t="s">
        <v>58</v>
      </c>
      <c r="M1261" s="315">
        <v>18.0</v>
      </c>
      <c r="N1261" s="353"/>
      <c r="O1261" s="353"/>
      <c r="P1261" s="353"/>
      <c r="Q1261" s="353"/>
      <c r="R1261" s="353"/>
      <c r="S1261" s="471" t="s">
        <v>30</v>
      </c>
      <c r="T1261" s="430" t="s">
        <v>30</v>
      </c>
      <c r="U1261" s="495"/>
      <c r="V1261" s="315"/>
      <c r="W1261" s="517" t="s">
        <v>28</v>
      </c>
      <c r="X1261" s="315"/>
      <c r="Y1261" s="6" t="s">
        <v>54</v>
      </c>
      <c r="Z1261" s="432"/>
      <c r="AA1261" s="6"/>
      <c r="AB1261" s="6"/>
      <c r="AC1261" s="6"/>
      <c r="AD1261" s="6"/>
      <c r="AE1261" s="6"/>
      <c r="AF1261" s="6"/>
      <c r="AG1261" s="331"/>
      <c r="AH1261" s="6"/>
      <c r="AI1261" s="320"/>
    </row>
    <row r="1262" ht="28.5" customHeight="1">
      <c r="A1262" s="311">
        <v>1534.0</v>
      </c>
      <c r="B1262" s="209" t="s">
        <v>1919</v>
      </c>
      <c r="C1262" s="344" t="s">
        <v>333</v>
      </c>
      <c r="D1262" s="344"/>
      <c r="E1262" s="344"/>
      <c r="F1262" s="510">
        <v>46154.0</v>
      </c>
      <c r="G1262" s="517" t="s">
        <v>57</v>
      </c>
      <c r="H1262" s="513" t="s">
        <v>57</v>
      </c>
      <c r="I1262" s="513" t="s">
        <v>57</v>
      </c>
      <c r="J1262" s="513" t="s">
        <v>57</v>
      </c>
      <c r="K1262" s="507" t="s">
        <v>58</v>
      </c>
      <c r="L1262" s="508" t="s">
        <v>1180</v>
      </c>
      <c r="M1262" s="315">
        <v>3.0</v>
      </c>
      <c r="N1262" s="353"/>
      <c r="O1262" s="353"/>
      <c r="P1262" s="353"/>
      <c r="Q1262" s="353"/>
      <c r="R1262" s="353"/>
      <c r="S1262" s="471" t="s">
        <v>86</v>
      </c>
      <c r="T1262" s="430" t="s">
        <v>86</v>
      </c>
      <c r="U1262" s="495"/>
      <c r="V1262" s="315"/>
      <c r="W1262" s="517" t="s">
        <v>86</v>
      </c>
      <c r="X1262" s="315"/>
      <c r="Y1262" s="6" t="s">
        <v>54</v>
      </c>
      <c r="Z1262" s="432" t="s">
        <v>2412</v>
      </c>
      <c r="AA1262" s="6"/>
      <c r="AB1262" s="6"/>
      <c r="AC1262" s="6"/>
      <c r="AD1262" s="6"/>
      <c r="AE1262" s="6"/>
      <c r="AF1262" s="6"/>
      <c r="AG1262" s="331"/>
      <c r="AH1262" s="6"/>
      <c r="AI1262" s="320"/>
    </row>
    <row r="1263" ht="28.5" customHeight="1">
      <c r="A1263" s="311">
        <v>1535.0</v>
      </c>
      <c r="B1263" s="209" t="s">
        <v>1920</v>
      </c>
      <c r="C1263" s="344" t="s">
        <v>2190</v>
      </c>
      <c r="D1263" s="344"/>
      <c r="E1263" s="344"/>
      <c r="F1263" s="510">
        <v>46181.0</v>
      </c>
      <c r="G1263" s="517" t="s">
        <v>57</v>
      </c>
      <c r="H1263" s="513" t="s">
        <v>57</v>
      </c>
      <c r="I1263" s="513" t="s">
        <v>57</v>
      </c>
      <c r="J1263" s="513" t="s">
        <v>57</v>
      </c>
      <c r="K1263" s="513" t="s">
        <v>58</v>
      </c>
      <c r="L1263" s="446" t="s">
        <v>58</v>
      </c>
      <c r="M1263" s="315">
        <v>8.0</v>
      </c>
      <c r="N1263" s="353"/>
      <c r="O1263" s="353"/>
      <c r="P1263" s="353"/>
      <c r="Q1263" s="353"/>
      <c r="R1263" s="353"/>
      <c r="S1263" s="471" t="s">
        <v>30</v>
      </c>
      <c r="T1263" s="430" t="s">
        <v>30</v>
      </c>
      <c r="U1263" s="495"/>
      <c r="V1263" s="315"/>
      <c r="W1263" s="517" t="s">
        <v>86</v>
      </c>
      <c r="X1263" s="315"/>
      <c r="Y1263" s="6" t="s">
        <v>54</v>
      </c>
      <c r="Z1263" s="432" t="s">
        <v>1548</v>
      </c>
      <c r="AA1263" s="6"/>
      <c r="AB1263" s="6"/>
      <c r="AC1263" s="6"/>
      <c r="AD1263" s="6"/>
      <c r="AE1263" s="6"/>
      <c r="AF1263" s="6"/>
      <c r="AG1263" s="331"/>
      <c r="AH1263" s="6"/>
      <c r="AI1263" s="320"/>
    </row>
    <row r="1264" ht="28.5" customHeight="1">
      <c r="A1264" s="311">
        <v>1536.0</v>
      </c>
      <c r="B1264" s="209" t="s">
        <v>1921</v>
      </c>
      <c r="C1264" s="344" t="s">
        <v>1221</v>
      </c>
      <c r="D1264" s="344"/>
      <c r="E1264" s="344"/>
      <c r="F1264" s="510">
        <v>46149.0</v>
      </c>
      <c r="G1264" s="517" t="s">
        <v>57</v>
      </c>
      <c r="H1264" s="513" t="s">
        <v>57</v>
      </c>
      <c r="I1264" s="513" t="s">
        <v>57</v>
      </c>
      <c r="J1264" s="513" t="s">
        <v>57</v>
      </c>
      <c r="K1264" s="507" t="s">
        <v>58</v>
      </c>
      <c r="L1264" s="446" t="s">
        <v>58</v>
      </c>
      <c r="M1264" s="315">
        <v>17.0</v>
      </c>
      <c r="N1264" s="353"/>
      <c r="O1264" s="353"/>
      <c r="P1264" s="353"/>
      <c r="Q1264" s="353"/>
      <c r="R1264" s="353"/>
      <c r="S1264" s="471" t="s">
        <v>30</v>
      </c>
      <c r="T1264" s="430" t="s">
        <v>30</v>
      </c>
      <c r="U1264" s="495"/>
      <c r="V1264" s="315"/>
      <c r="W1264" s="517" t="s">
        <v>28</v>
      </c>
      <c r="X1264" s="315"/>
      <c r="Y1264" s="6" t="s">
        <v>54</v>
      </c>
      <c r="Z1264" s="432" t="s">
        <v>2414</v>
      </c>
      <c r="AA1264" s="6"/>
      <c r="AB1264" s="6"/>
      <c r="AC1264" s="6"/>
      <c r="AD1264" s="6"/>
      <c r="AE1264" s="6"/>
      <c r="AF1264" s="6"/>
      <c r="AG1264" s="331"/>
      <c r="AH1264" s="6"/>
    </row>
    <row r="1265" ht="28.5" customHeight="1">
      <c r="A1265" s="311">
        <v>1537.0</v>
      </c>
      <c r="B1265" s="209" t="s">
        <v>1923</v>
      </c>
      <c r="C1265" s="344" t="s">
        <v>1221</v>
      </c>
      <c r="D1265" s="344"/>
      <c r="E1265" s="344"/>
      <c r="F1265" s="510">
        <v>46169.0</v>
      </c>
      <c r="G1265" s="517" t="s">
        <v>57</v>
      </c>
      <c r="H1265" s="513" t="s">
        <v>57</v>
      </c>
      <c r="I1265" s="513" t="s">
        <v>57</v>
      </c>
      <c r="J1265" s="513" t="s">
        <v>57</v>
      </c>
      <c r="K1265" s="513" t="s">
        <v>58</v>
      </c>
      <c r="L1265" s="446" t="s">
        <v>58</v>
      </c>
      <c r="M1265" s="315">
        <v>1.0</v>
      </c>
      <c r="N1265" s="353"/>
      <c r="O1265" s="353"/>
      <c r="P1265" s="353"/>
      <c r="Q1265" s="353"/>
      <c r="R1265" s="353"/>
      <c r="S1265" s="471" t="s">
        <v>30</v>
      </c>
      <c r="T1265" s="430" t="s">
        <v>30</v>
      </c>
      <c r="U1265" s="495"/>
      <c r="V1265" s="315"/>
      <c r="W1265" s="517" t="s">
        <v>28</v>
      </c>
      <c r="X1265" s="315"/>
      <c r="Y1265" s="6" t="s">
        <v>54</v>
      </c>
      <c r="Z1265" s="432" t="s">
        <v>2415</v>
      </c>
      <c r="AA1265" s="6"/>
      <c r="AB1265" s="6"/>
      <c r="AC1265" s="6"/>
      <c r="AD1265" s="6"/>
      <c r="AE1265" s="6"/>
      <c r="AF1265" s="6"/>
      <c r="AG1265" s="331"/>
      <c r="AH1265" s="6"/>
    </row>
    <row r="1266" ht="28.5" customHeight="1">
      <c r="A1266" s="311">
        <v>1538.0</v>
      </c>
      <c r="B1266" s="209" t="s">
        <v>1924</v>
      </c>
      <c r="C1266" s="344" t="s">
        <v>1221</v>
      </c>
      <c r="D1266" s="344"/>
      <c r="E1266" s="344"/>
      <c r="F1266" s="510">
        <v>46162.0</v>
      </c>
      <c r="G1266" s="517" t="s">
        <v>57</v>
      </c>
      <c r="H1266" s="513" t="s">
        <v>57</v>
      </c>
      <c r="I1266" s="513" t="s">
        <v>57</v>
      </c>
      <c r="J1266" s="513" t="s">
        <v>57</v>
      </c>
      <c r="K1266" s="513" t="s">
        <v>58</v>
      </c>
      <c r="L1266" s="446" t="s">
        <v>58</v>
      </c>
      <c r="M1266" s="315">
        <v>12.0</v>
      </c>
      <c r="N1266" s="353"/>
      <c r="O1266" s="353"/>
      <c r="P1266" s="353"/>
      <c r="Q1266" s="353"/>
      <c r="R1266" s="353"/>
      <c r="S1266" s="471" t="s">
        <v>30</v>
      </c>
      <c r="T1266" s="430" t="s">
        <v>30</v>
      </c>
      <c r="U1266" s="495"/>
      <c r="V1266" s="315"/>
      <c r="W1266" s="517" t="s">
        <v>28</v>
      </c>
      <c r="X1266" s="315"/>
      <c r="Y1266" s="6" t="s">
        <v>54</v>
      </c>
      <c r="Z1266" s="432" t="s">
        <v>2416</v>
      </c>
      <c r="AA1266" s="6"/>
      <c r="AB1266" s="6"/>
      <c r="AC1266" s="6"/>
      <c r="AD1266" s="6"/>
      <c r="AE1266" s="6"/>
      <c r="AF1266" s="6"/>
      <c r="AG1266" s="331"/>
      <c r="AH1266" s="6"/>
      <c r="AI1266" s="320"/>
    </row>
    <row r="1267" ht="28.5" customHeight="1">
      <c r="A1267" s="311">
        <v>1539.0</v>
      </c>
      <c r="B1267" s="209" t="s">
        <v>1925</v>
      </c>
      <c r="C1267" s="545" t="s">
        <v>1221</v>
      </c>
      <c r="D1267" s="545"/>
      <c r="E1267" s="545"/>
      <c r="F1267" s="510">
        <v>46142.0</v>
      </c>
      <c r="G1267" s="517" t="s">
        <v>57</v>
      </c>
      <c r="H1267" s="513" t="s">
        <v>57</v>
      </c>
      <c r="I1267" s="513" t="s">
        <v>57</v>
      </c>
      <c r="J1267" s="513" t="s">
        <v>57</v>
      </c>
      <c r="K1267" s="574" t="s">
        <v>101</v>
      </c>
      <c r="L1267" s="446" t="s">
        <v>58</v>
      </c>
      <c r="M1267" s="315">
        <v>5.0</v>
      </c>
      <c r="N1267" s="353"/>
      <c r="O1267" s="353"/>
      <c r="P1267" s="353"/>
      <c r="Q1267" s="353"/>
      <c r="R1267" s="353"/>
      <c r="S1267" s="471" t="s">
        <v>30</v>
      </c>
      <c r="T1267" s="430" t="s">
        <v>30</v>
      </c>
      <c r="U1267" s="495"/>
      <c r="V1267" s="315"/>
      <c r="W1267" s="517" t="s">
        <v>28</v>
      </c>
      <c r="X1267" s="315"/>
      <c r="Y1267" s="6" t="s">
        <v>54</v>
      </c>
      <c r="Z1267" s="432" t="s">
        <v>2417</v>
      </c>
      <c r="AA1267" s="6"/>
      <c r="AB1267" s="6"/>
      <c r="AC1267" s="6"/>
      <c r="AD1267" s="6"/>
      <c r="AE1267" s="6"/>
      <c r="AF1267" s="6"/>
      <c r="AG1267" s="331"/>
      <c r="AH1267" s="6"/>
    </row>
    <row r="1268" ht="28.5" customHeight="1">
      <c r="A1268" s="311">
        <v>1540.0</v>
      </c>
      <c r="B1268" s="209" t="s">
        <v>1926</v>
      </c>
      <c r="C1268" s="344" t="s">
        <v>1221</v>
      </c>
      <c r="D1268" s="344"/>
      <c r="E1268" s="344"/>
      <c r="F1268" s="510">
        <v>46140.0</v>
      </c>
      <c r="G1268" s="517" t="s">
        <v>66</v>
      </c>
      <c r="H1268" s="513" t="s">
        <v>66</v>
      </c>
      <c r="I1268" s="513" t="s">
        <v>66</v>
      </c>
      <c r="J1268" s="513" t="s">
        <v>66</v>
      </c>
      <c r="K1268" s="513" t="s">
        <v>66</v>
      </c>
      <c r="L1268" s="517" t="s">
        <v>66</v>
      </c>
      <c r="M1268" s="315">
        <v>0.0</v>
      </c>
      <c r="N1268" s="353"/>
      <c r="O1268" s="353"/>
      <c r="P1268" s="353"/>
      <c r="Q1268" s="353"/>
      <c r="R1268" s="353"/>
      <c r="S1268" s="471" t="s">
        <v>30</v>
      </c>
      <c r="T1268" s="430" t="s">
        <v>30</v>
      </c>
      <c r="U1268" s="495"/>
      <c r="V1268" s="315"/>
      <c r="W1268" s="517" t="s">
        <v>28</v>
      </c>
      <c r="X1268" s="315"/>
      <c r="Y1268" s="6" t="s">
        <v>54</v>
      </c>
      <c r="Z1268" s="432" t="s">
        <v>2418</v>
      </c>
      <c r="AA1268" s="6"/>
      <c r="AB1268" s="6"/>
      <c r="AC1268" s="6"/>
      <c r="AD1268" s="6"/>
      <c r="AE1268" s="6"/>
      <c r="AF1268" s="6"/>
      <c r="AG1268" s="331"/>
      <c r="AH1268" s="6"/>
      <c r="AI1268" s="320"/>
    </row>
    <row r="1269" ht="28.5" customHeight="1">
      <c r="A1269" s="311">
        <v>1541.0</v>
      </c>
      <c r="B1269" s="209" t="s">
        <v>1927</v>
      </c>
      <c r="C1269" s="344" t="s">
        <v>1221</v>
      </c>
      <c r="D1269" s="344"/>
      <c r="E1269" s="344"/>
      <c r="F1269" s="510">
        <v>46148.0</v>
      </c>
      <c r="G1269" s="517" t="s">
        <v>57</v>
      </c>
      <c r="H1269" s="513" t="s">
        <v>57</v>
      </c>
      <c r="I1269" s="513" t="s">
        <v>57</v>
      </c>
      <c r="J1269" s="513" t="s">
        <v>57</v>
      </c>
      <c r="K1269" s="507" t="s">
        <v>58</v>
      </c>
      <c r="L1269" s="508" t="s">
        <v>1180</v>
      </c>
      <c r="M1269" s="315">
        <v>7.0</v>
      </c>
      <c r="N1269" s="353"/>
      <c r="O1269" s="353"/>
      <c r="P1269" s="353"/>
      <c r="Q1269" s="353"/>
      <c r="R1269" s="353"/>
      <c r="S1269" s="471" t="s">
        <v>86</v>
      </c>
      <c r="T1269" s="430" t="s">
        <v>86</v>
      </c>
      <c r="U1269" s="495"/>
      <c r="V1269" s="315"/>
      <c r="W1269" s="517" t="s">
        <v>86</v>
      </c>
      <c r="X1269" s="315"/>
      <c r="Y1269" s="6" t="s">
        <v>54</v>
      </c>
      <c r="Z1269" s="432" t="s">
        <v>2419</v>
      </c>
      <c r="AA1269" s="6"/>
      <c r="AB1269" s="6"/>
      <c r="AC1269" s="6"/>
      <c r="AD1269" s="6"/>
      <c r="AE1269" s="6"/>
      <c r="AF1269" s="6"/>
      <c r="AG1269" s="331"/>
      <c r="AH1269" s="6"/>
    </row>
    <row r="1270" ht="28.5" customHeight="1">
      <c r="A1270" s="311">
        <v>1542.0</v>
      </c>
      <c r="B1270" s="209" t="s">
        <v>1928</v>
      </c>
      <c r="C1270" s="344" t="s">
        <v>1221</v>
      </c>
      <c r="D1270" s="344"/>
      <c r="E1270" s="344"/>
      <c r="F1270" s="510">
        <v>46169.0</v>
      </c>
      <c r="G1270" s="517" t="s">
        <v>57</v>
      </c>
      <c r="H1270" s="513" t="s">
        <v>57</v>
      </c>
      <c r="I1270" s="513" t="s">
        <v>57</v>
      </c>
      <c r="J1270" s="513" t="s">
        <v>57</v>
      </c>
      <c r="K1270" s="507" t="s">
        <v>58</v>
      </c>
      <c r="L1270" s="446" t="s">
        <v>58</v>
      </c>
      <c r="M1270" s="315">
        <v>17.0</v>
      </c>
      <c r="N1270" s="353"/>
      <c r="O1270" s="353"/>
      <c r="P1270" s="353"/>
      <c r="Q1270" s="353"/>
      <c r="R1270" s="353"/>
      <c r="S1270" s="471" t="s">
        <v>30</v>
      </c>
      <c r="T1270" s="430" t="s">
        <v>30</v>
      </c>
      <c r="U1270" s="495"/>
      <c r="V1270" s="315"/>
      <c r="W1270" s="517" t="s">
        <v>28</v>
      </c>
      <c r="X1270" s="315"/>
      <c r="Y1270" s="6" t="s">
        <v>54</v>
      </c>
      <c r="Z1270" s="432"/>
      <c r="AA1270" s="6"/>
      <c r="AB1270" s="6"/>
      <c r="AC1270" s="6"/>
      <c r="AD1270" s="6"/>
      <c r="AE1270" s="6"/>
      <c r="AF1270" s="6"/>
      <c r="AG1270" s="331"/>
      <c r="AH1270" s="6"/>
    </row>
    <row r="1271" ht="28.5" customHeight="1">
      <c r="A1271" s="311">
        <v>1543.0</v>
      </c>
      <c r="B1271" s="209" t="s">
        <v>1930</v>
      </c>
      <c r="C1271" s="344" t="s">
        <v>1221</v>
      </c>
      <c r="D1271" s="344"/>
      <c r="E1271" s="344"/>
      <c r="F1271" s="510">
        <v>46162.0</v>
      </c>
      <c r="G1271" s="517" t="s">
        <v>57</v>
      </c>
      <c r="H1271" s="513" t="s">
        <v>57</v>
      </c>
      <c r="I1271" s="513" t="s">
        <v>57</v>
      </c>
      <c r="J1271" s="513" t="s">
        <v>57</v>
      </c>
      <c r="K1271" s="507" t="s">
        <v>58</v>
      </c>
      <c r="L1271" s="482" t="s">
        <v>58</v>
      </c>
      <c r="M1271" s="315">
        <v>7.0</v>
      </c>
      <c r="N1271" s="353"/>
      <c r="O1271" s="353"/>
      <c r="P1271" s="353"/>
      <c r="Q1271" s="353"/>
      <c r="R1271" s="353"/>
      <c r="S1271" s="471" t="s">
        <v>30</v>
      </c>
      <c r="T1271" s="430" t="s">
        <v>30</v>
      </c>
      <c r="U1271" s="495"/>
      <c r="V1271" s="315"/>
      <c r="W1271" s="517" t="s">
        <v>28</v>
      </c>
      <c r="X1271" s="315"/>
      <c r="Y1271" s="6" t="s">
        <v>54</v>
      </c>
      <c r="Z1271" s="432"/>
      <c r="AA1271" s="6"/>
      <c r="AB1271" s="6"/>
      <c r="AC1271" s="6"/>
      <c r="AD1271" s="6"/>
      <c r="AE1271" s="6"/>
      <c r="AF1271" s="6"/>
      <c r="AG1271" s="331"/>
      <c r="AH1271" s="6"/>
    </row>
    <row r="1272" ht="28.5" customHeight="1">
      <c r="A1272" s="311">
        <v>1544.0</v>
      </c>
      <c r="B1272" s="209" t="s">
        <v>122</v>
      </c>
      <c r="C1272" s="344" t="s">
        <v>1221</v>
      </c>
      <c r="D1272" s="344"/>
      <c r="E1272" s="344"/>
      <c r="F1272" s="510">
        <v>46149.0</v>
      </c>
      <c r="G1272" s="517" t="s">
        <v>57</v>
      </c>
      <c r="H1272" s="513" t="s">
        <v>57</v>
      </c>
      <c r="I1272" s="513" t="s">
        <v>57</v>
      </c>
      <c r="J1272" s="513" t="s">
        <v>57</v>
      </c>
      <c r="K1272" s="574" t="s">
        <v>101</v>
      </c>
      <c r="L1272" s="446" t="s">
        <v>58</v>
      </c>
      <c r="M1272" s="315">
        <v>1.0</v>
      </c>
      <c r="N1272" s="353"/>
      <c r="O1272" s="353"/>
      <c r="P1272" s="353"/>
      <c r="Q1272" s="353"/>
      <c r="R1272" s="353"/>
      <c r="S1272" s="471" t="s">
        <v>30</v>
      </c>
      <c r="T1272" s="430" t="s">
        <v>30</v>
      </c>
      <c r="U1272" s="495"/>
      <c r="V1272" s="315"/>
      <c r="W1272" s="517" t="s">
        <v>28</v>
      </c>
      <c r="X1272" s="315"/>
      <c r="Y1272" s="6" t="s">
        <v>54</v>
      </c>
      <c r="Z1272" s="432"/>
      <c r="AA1272" s="6"/>
      <c r="AB1272" s="6"/>
      <c r="AC1272" s="6"/>
      <c r="AD1272" s="6"/>
      <c r="AE1272" s="6"/>
      <c r="AF1272" s="6"/>
      <c r="AG1272" s="331"/>
      <c r="AH1272" s="6"/>
      <c r="AI1272" s="320"/>
    </row>
    <row r="1273" ht="28.5" customHeight="1">
      <c r="A1273" s="311">
        <v>1545.0</v>
      </c>
      <c r="B1273" s="209" t="s">
        <v>1753</v>
      </c>
      <c r="C1273" s="344" t="s">
        <v>1221</v>
      </c>
      <c r="D1273" s="344"/>
      <c r="E1273" s="344"/>
      <c r="F1273" s="510">
        <v>46134.0</v>
      </c>
      <c r="G1273" s="517" t="s">
        <v>57</v>
      </c>
      <c r="H1273" s="513" t="s">
        <v>57</v>
      </c>
      <c r="I1273" s="513" t="s">
        <v>57</v>
      </c>
      <c r="J1273" s="513" t="s">
        <v>57</v>
      </c>
      <c r="K1273" s="507" t="s">
        <v>58</v>
      </c>
      <c r="L1273" s="446" t="s">
        <v>58</v>
      </c>
      <c r="M1273" s="315">
        <v>15.0</v>
      </c>
      <c r="N1273" s="353"/>
      <c r="O1273" s="353"/>
      <c r="P1273" s="353"/>
      <c r="Q1273" s="353"/>
      <c r="R1273" s="353"/>
      <c r="S1273" s="471" t="s">
        <v>30</v>
      </c>
      <c r="T1273" s="430" t="s">
        <v>30</v>
      </c>
      <c r="U1273" s="495"/>
      <c r="V1273" s="315"/>
      <c r="W1273" s="517" t="s">
        <v>28</v>
      </c>
      <c r="X1273" s="315"/>
      <c r="Y1273" s="6" t="s">
        <v>54</v>
      </c>
      <c r="Z1273" s="432" t="s">
        <v>2284</v>
      </c>
      <c r="AA1273" s="6"/>
      <c r="AB1273" s="6"/>
      <c r="AC1273" s="6"/>
      <c r="AD1273" s="6"/>
      <c r="AE1273" s="6"/>
      <c r="AF1273" s="6"/>
      <c r="AG1273" s="331"/>
      <c r="AH1273" s="6"/>
      <c r="AI1273" s="320"/>
    </row>
    <row r="1274" ht="28.5" customHeight="1">
      <c r="A1274" s="311">
        <v>1638.0</v>
      </c>
      <c r="B1274" s="209" t="s">
        <v>98</v>
      </c>
      <c r="C1274" s="548" t="s">
        <v>354</v>
      </c>
      <c r="D1274" s="510">
        <v>46209.0</v>
      </c>
      <c r="E1274" s="585"/>
      <c r="F1274" s="510">
        <v>46210.0</v>
      </c>
      <c r="G1274" s="517" t="s">
        <v>66</v>
      </c>
      <c r="H1274" s="517" t="s">
        <v>66</v>
      </c>
      <c r="I1274" s="517" t="s">
        <v>66</v>
      </c>
      <c r="J1274" s="517" t="s">
        <v>66</v>
      </c>
      <c r="K1274" s="517" t="s">
        <v>66</v>
      </c>
      <c r="L1274" s="517" t="s">
        <v>66</v>
      </c>
      <c r="M1274" s="315">
        <v>0.0</v>
      </c>
      <c r="N1274" s="223" t="s">
        <v>372</v>
      </c>
      <c r="O1274" s="223"/>
      <c r="P1274" s="223"/>
      <c r="Q1274" s="223"/>
      <c r="R1274" s="223"/>
      <c r="S1274" s="471" t="s">
        <v>86</v>
      </c>
      <c r="T1274" s="430" t="s">
        <v>86</v>
      </c>
      <c r="U1274" s="495"/>
      <c r="V1274" s="315"/>
      <c r="W1274" s="517" t="s">
        <v>183</v>
      </c>
      <c r="X1274" s="315">
        <v>1.0</v>
      </c>
      <c r="Y1274" s="6" t="s">
        <v>54</v>
      </c>
      <c r="Z1274" s="432" t="s">
        <v>568</v>
      </c>
      <c r="AA1274" s="6"/>
      <c r="AB1274" s="6"/>
      <c r="AC1274" s="6"/>
      <c r="AD1274" s="6"/>
      <c r="AE1274" s="6"/>
      <c r="AF1274" s="6"/>
      <c r="AG1274" s="331"/>
      <c r="AH1274" s="6"/>
      <c r="AI1274" s="320"/>
    </row>
    <row r="1275" ht="28.5" customHeight="1">
      <c r="A1275" s="311">
        <v>1547.0</v>
      </c>
      <c r="B1275" s="209" t="s">
        <v>1931</v>
      </c>
      <c r="C1275" s="344" t="s">
        <v>2170</v>
      </c>
      <c r="D1275" s="344"/>
      <c r="E1275" s="344"/>
      <c r="F1275" s="353">
        <v>46123.0</v>
      </c>
      <c r="G1275" s="517" t="s">
        <v>66</v>
      </c>
      <c r="H1275" s="513" t="s">
        <v>66</v>
      </c>
      <c r="I1275" s="513" t="s">
        <v>66</v>
      </c>
      <c r="J1275" s="513" t="s">
        <v>66</v>
      </c>
      <c r="K1275" s="513" t="s">
        <v>66</v>
      </c>
      <c r="L1275" s="517" t="s">
        <v>66</v>
      </c>
      <c r="M1275" s="315"/>
      <c r="N1275" s="353"/>
      <c r="O1275" s="353"/>
      <c r="P1275" s="353"/>
      <c r="Q1275" s="353"/>
      <c r="R1275" s="353"/>
      <c r="S1275" s="471" t="s">
        <v>86</v>
      </c>
      <c r="T1275" s="430" t="s">
        <v>86</v>
      </c>
      <c r="U1275" s="495">
        <v>0.0</v>
      </c>
      <c r="V1275" s="315">
        <v>0.0</v>
      </c>
      <c r="W1275" s="517" t="s">
        <v>86</v>
      </c>
      <c r="X1275" s="315">
        <v>0.0</v>
      </c>
      <c r="Y1275" s="6" t="s">
        <v>54</v>
      </c>
      <c r="Z1275" s="432" t="s">
        <v>2422</v>
      </c>
      <c r="AA1275" s="6"/>
      <c r="AB1275" s="6"/>
      <c r="AC1275" s="6"/>
      <c r="AD1275" s="6"/>
      <c r="AE1275" s="6"/>
      <c r="AF1275" s="6"/>
      <c r="AG1275" s="331"/>
      <c r="AH1275" s="6"/>
      <c r="AI1275" s="320"/>
    </row>
    <row r="1276" ht="28.5" customHeight="1">
      <c r="A1276" s="311">
        <v>1610.0</v>
      </c>
      <c r="B1276" s="209" t="s">
        <v>121</v>
      </c>
      <c r="C1276" s="344" t="s">
        <v>714</v>
      </c>
      <c r="D1276" s="510">
        <v>46209.0</v>
      </c>
      <c r="E1276" s="588">
        <v>46211.0</v>
      </c>
      <c r="F1276" s="510">
        <v>46211.0</v>
      </c>
      <c r="G1276" s="517" t="s">
        <v>28</v>
      </c>
      <c r="H1276" s="513" t="s">
        <v>82</v>
      </c>
      <c r="I1276" s="513" t="s">
        <v>82</v>
      </c>
      <c r="J1276" s="513" t="s">
        <v>82</v>
      </c>
      <c r="K1276" s="513" t="s">
        <v>58</v>
      </c>
      <c r="L1276" s="572" t="s">
        <v>1180</v>
      </c>
      <c r="M1276" s="315">
        <v>13.0</v>
      </c>
      <c r="N1276" s="222" t="s">
        <v>220</v>
      </c>
      <c r="O1276" s="222" t="s">
        <v>2451</v>
      </c>
      <c r="P1276" s="223"/>
      <c r="Q1276" s="223"/>
      <c r="R1276" s="223"/>
      <c r="S1276" s="471" t="s">
        <v>86</v>
      </c>
      <c r="T1276" s="430" t="s">
        <v>86</v>
      </c>
      <c r="U1276" s="495"/>
      <c r="V1276" s="315"/>
      <c r="W1276" s="517" t="s">
        <v>57</v>
      </c>
      <c r="X1276" s="315">
        <v>1.0</v>
      </c>
      <c r="Y1276" s="84" t="s">
        <v>72</v>
      </c>
      <c r="Z1276" s="432" t="s">
        <v>727</v>
      </c>
      <c r="AA1276" s="6"/>
      <c r="AB1276" s="6"/>
      <c r="AC1276" s="6"/>
      <c r="AD1276" s="6"/>
      <c r="AE1276" s="6"/>
      <c r="AF1276" s="6"/>
      <c r="AG1276" s="331"/>
      <c r="AH1276" s="6"/>
      <c r="AI1276" s="320"/>
    </row>
    <row r="1277" ht="28.5" customHeight="1">
      <c r="A1277" s="311">
        <v>1549.0</v>
      </c>
      <c r="B1277" s="209" t="s">
        <v>1933</v>
      </c>
      <c r="C1277" s="344" t="s">
        <v>1221</v>
      </c>
      <c r="D1277" s="344"/>
      <c r="E1277" s="344"/>
      <c r="F1277" s="510">
        <v>46132.0</v>
      </c>
      <c r="G1277" s="517" t="s">
        <v>57</v>
      </c>
      <c r="H1277" s="513" t="s">
        <v>57</v>
      </c>
      <c r="I1277" s="513" t="s">
        <v>57</v>
      </c>
      <c r="J1277" s="513" t="s">
        <v>57</v>
      </c>
      <c r="K1277" s="513" t="s">
        <v>58</v>
      </c>
      <c r="L1277" s="482" t="s">
        <v>66</v>
      </c>
      <c r="M1277" s="315">
        <v>2.0</v>
      </c>
      <c r="N1277" s="353"/>
      <c r="O1277" s="353"/>
      <c r="P1277" s="353"/>
      <c r="Q1277" s="353"/>
      <c r="R1277" s="353"/>
      <c r="S1277" s="471" t="s">
        <v>86</v>
      </c>
      <c r="T1277" s="430" t="s">
        <v>86</v>
      </c>
      <c r="U1277" s="495">
        <v>0.0</v>
      </c>
      <c r="V1277" s="315">
        <v>0.0</v>
      </c>
      <c r="W1277" s="517" t="s">
        <v>86</v>
      </c>
      <c r="X1277" s="315">
        <v>0.0</v>
      </c>
      <c r="Y1277" s="6" t="s">
        <v>54</v>
      </c>
      <c r="Z1277" s="432" t="s">
        <v>2423</v>
      </c>
      <c r="AA1277" s="6"/>
      <c r="AB1277" s="6"/>
      <c r="AC1277" s="6"/>
      <c r="AD1277" s="6"/>
      <c r="AE1277" s="6"/>
      <c r="AF1277" s="6"/>
      <c r="AG1277" s="331"/>
      <c r="AH1277" s="6"/>
      <c r="AI1277" s="320"/>
    </row>
    <row r="1278" ht="28.5" customHeight="1">
      <c r="A1278" s="311">
        <v>1550.0</v>
      </c>
      <c r="B1278" s="209" t="s">
        <v>1934</v>
      </c>
      <c r="C1278" s="344" t="s">
        <v>333</v>
      </c>
      <c r="D1278" s="344"/>
      <c r="E1278" s="344"/>
      <c r="F1278" s="353">
        <v>46149.0</v>
      </c>
      <c r="G1278" s="517" t="s">
        <v>66</v>
      </c>
      <c r="H1278" s="513" t="s">
        <v>66</v>
      </c>
      <c r="I1278" s="513" t="s">
        <v>66</v>
      </c>
      <c r="J1278" s="513" t="s">
        <v>66</v>
      </c>
      <c r="K1278" s="513" t="s">
        <v>66</v>
      </c>
      <c r="L1278" s="517" t="s">
        <v>66</v>
      </c>
      <c r="M1278" s="315">
        <v>0.0</v>
      </c>
      <c r="N1278" s="353"/>
      <c r="O1278" s="353"/>
      <c r="P1278" s="353"/>
      <c r="Q1278" s="353"/>
      <c r="R1278" s="353"/>
      <c r="S1278" s="471" t="s">
        <v>30</v>
      </c>
      <c r="T1278" s="430" t="s">
        <v>30</v>
      </c>
      <c r="U1278" s="495"/>
      <c r="V1278" s="315"/>
      <c r="W1278" s="517" t="s">
        <v>86</v>
      </c>
      <c r="X1278" s="315">
        <v>0.0</v>
      </c>
      <c r="Y1278" s="6" t="s">
        <v>54</v>
      </c>
      <c r="Z1278" s="432" t="s">
        <v>2424</v>
      </c>
      <c r="AA1278" s="6"/>
      <c r="AB1278" s="6"/>
      <c r="AC1278" s="6"/>
      <c r="AD1278" s="6"/>
      <c r="AE1278" s="6"/>
      <c r="AF1278" s="6"/>
      <c r="AG1278" s="331"/>
      <c r="AH1278" s="6"/>
      <c r="AI1278" s="320"/>
    </row>
    <row r="1279" ht="28.5" customHeight="1">
      <c r="A1279" s="311">
        <v>1551.0</v>
      </c>
      <c r="B1279" s="209" t="s">
        <v>1935</v>
      </c>
      <c r="C1279" s="344" t="s">
        <v>714</v>
      </c>
      <c r="D1279" s="344"/>
      <c r="E1279" s="344"/>
      <c r="F1279" s="510">
        <v>46139.0</v>
      </c>
      <c r="G1279" s="517" t="s">
        <v>66</v>
      </c>
      <c r="H1279" s="513" t="s">
        <v>66</v>
      </c>
      <c r="I1279" s="513" t="s">
        <v>66</v>
      </c>
      <c r="J1279" s="513" t="s">
        <v>66</v>
      </c>
      <c r="K1279" s="513" t="s">
        <v>66</v>
      </c>
      <c r="L1279" s="517" t="s">
        <v>66</v>
      </c>
      <c r="M1279" s="315">
        <v>0.0</v>
      </c>
      <c r="N1279" s="353"/>
      <c r="O1279" s="353"/>
      <c r="P1279" s="353"/>
      <c r="Q1279" s="353"/>
      <c r="R1279" s="353"/>
      <c r="S1279" s="471" t="s">
        <v>86</v>
      </c>
      <c r="T1279" s="430" t="s">
        <v>86</v>
      </c>
      <c r="U1279" s="495">
        <v>0.0</v>
      </c>
      <c r="V1279" s="315">
        <v>0.0</v>
      </c>
      <c r="W1279" s="517" t="s">
        <v>28</v>
      </c>
      <c r="X1279" s="315"/>
      <c r="Y1279" s="6" t="s">
        <v>54</v>
      </c>
      <c r="Z1279" s="432" t="s">
        <v>2425</v>
      </c>
      <c r="AA1279" s="6"/>
      <c r="AB1279" s="6"/>
      <c r="AC1279" s="6"/>
      <c r="AD1279" s="6"/>
      <c r="AE1279" s="6"/>
      <c r="AF1279" s="6"/>
      <c r="AG1279" s="331"/>
      <c r="AH1279" s="6"/>
    </row>
    <row r="1280" ht="28.5" customHeight="1">
      <c r="A1280" s="311">
        <v>1552.0</v>
      </c>
      <c r="B1280" s="209" t="s">
        <v>1936</v>
      </c>
      <c r="C1280" s="344" t="s">
        <v>1221</v>
      </c>
      <c r="D1280" s="344"/>
      <c r="E1280" s="344"/>
      <c r="F1280" s="510">
        <v>46168.0</v>
      </c>
      <c r="G1280" s="517" t="s">
        <v>57</v>
      </c>
      <c r="H1280" s="513" t="s">
        <v>57</v>
      </c>
      <c r="I1280" s="513" t="s">
        <v>57</v>
      </c>
      <c r="J1280" s="513" t="s">
        <v>57</v>
      </c>
      <c r="K1280" s="513" t="s">
        <v>58</v>
      </c>
      <c r="L1280" s="446" t="s">
        <v>58</v>
      </c>
      <c r="M1280" s="315">
        <v>4.0</v>
      </c>
      <c r="N1280" s="353"/>
      <c r="O1280" s="353"/>
      <c r="P1280" s="353"/>
      <c r="Q1280" s="353"/>
      <c r="R1280" s="353"/>
      <c r="S1280" s="471" t="s">
        <v>30</v>
      </c>
      <c r="T1280" s="430" t="s">
        <v>30</v>
      </c>
      <c r="U1280" s="495"/>
      <c r="V1280" s="315"/>
      <c r="W1280" s="517" t="s">
        <v>86</v>
      </c>
      <c r="X1280" s="315"/>
      <c r="Y1280" s="6" t="s">
        <v>54</v>
      </c>
      <c r="Z1280" s="432" t="s">
        <v>2426</v>
      </c>
      <c r="AA1280" s="6"/>
      <c r="AB1280" s="6"/>
      <c r="AC1280" s="6"/>
      <c r="AD1280" s="6"/>
      <c r="AE1280" s="6"/>
      <c r="AF1280" s="6"/>
      <c r="AG1280" s="331"/>
      <c r="AH1280" s="6"/>
      <c r="AI1280" s="320"/>
    </row>
    <row r="1281" ht="15.75" customHeight="1">
      <c r="A1281" s="311">
        <v>1552.0</v>
      </c>
      <c r="B1281" s="209" t="s">
        <v>1936</v>
      </c>
      <c r="C1281" s="344" t="s">
        <v>1221</v>
      </c>
      <c r="D1281" s="344"/>
      <c r="E1281" s="344"/>
      <c r="F1281" s="353">
        <v>46148.0</v>
      </c>
      <c r="G1281" s="517" t="s">
        <v>28</v>
      </c>
      <c r="H1281" s="517" t="s">
        <v>28</v>
      </c>
      <c r="I1281" s="513" t="s">
        <v>82</v>
      </c>
      <c r="J1281" s="513" t="s">
        <v>82</v>
      </c>
      <c r="K1281" s="513" t="s">
        <v>58</v>
      </c>
      <c r="L1281" s="513" t="s">
        <v>82</v>
      </c>
      <c r="M1281" s="517"/>
      <c r="N1281" s="353"/>
      <c r="O1281" s="353"/>
      <c r="P1281" s="353"/>
      <c r="Q1281" s="353"/>
      <c r="R1281" s="353"/>
      <c r="S1281" s="471" t="s">
        <v>30</v>
      </c>
      <c r="T1281" s="430" t="s">
        <v>30</v>
      </c>
      <c r="U1281" s="495"/>
      <c r="V1281" s="315"/>
      <c r="W1281" s="517" t="s">
        <v>86</v>
      </c>
      <c r="X1281" s="315">
        <v>0.0</v>
      </c>
      <c r="Y1281" s="331" t="s">
        <v>54</v>
      </c>
      <c r="Z1281" s="432"/>
      <c r="AA1281" s="6"/>
      <c r="AB1281" s="6"/>
      <c r="AC1281" s="6"/>
      <c r="AD1281" s="6"/>
      <c r="AE1281" s="6"/>
      <c r="AF1281" s="6"/>
      <c r="AG1281" s="331"/>
      <c r="AH1281" s="84"/>
    </row>
    <row r="1282" ht="15.75" customHeight="1">
      <c r="A1282" s="311">
        <v>1553.0</v>
      </c>
      <c r="B1282" s="209" t="s">
        <v>1937</v>
      </c>
      <c r="C1282" s="344" t="s">
        <v>2170</v>
      </c>
      <c r="D1282" s="344"/>
      <c r="E1282" s="344"/>
      <c r="F1282" s="353">
        <v>46153.0</v>
      </c>
      <c r="G1282" s="517" t="s">
        <v>57</v>
      </c>
      <c r="H1282" s="517" t="s">
        <v>57</v>
      </c>
      <c r="I1282" s="513" t="s">
        <v>57</v>
      </c>
      <c r="J1282" s="513" t="s">
        <v>57</v>
      </c>
      <c r="K1282" s="513" t="s">
        <v>58</v>
      </c>
      <c r="L1282" s="513" t="s">
        <v>58</v>
      </c>
      <c r="M1282" s="517"/>
      <c r="N1282" s="353"/>
      <c r="O1282" s="353"/>
      <c r="P1282" s="353"/>
      <c r="Q1282" s="353"/>
      <c r="R1282" s="353"/>
      <c r="S1282" s="471" t="s">
        <v>30</v>
      </c>
      <c r="T1282" s="430" t="s">
        <v>30</v>
      </c>
      <c r="U1282" s="495"/>
      <c r="V1282" s="315"/>
      <c r="W1282" s="517" t="s">
        <v>28</v>
      </c>
      <c r="X1282" s="315"/>
      <c r="Y1282" s="6" t="s">
        <v>54</v>
      </c>
      <c r="Z1282" s="432"/>
      <c r="AA1282" s="6"/>
      <c r="AB1282" s="6"/>
      <c r="AC1282" s="6"/>
      <c r="AD1282" s="6"/>
      <c r="AE1282" s="6"/>
      <c r="AF1282" s="6"/>
      <c r="AG1282" s="331"/>
      <c r="AH1282" s="6"/>
      <c r="AI1282" s="320"/>
    </row>
    <row r="1283" ht="15.75" customHeight="1">
      <c r="A1283" s="311">
        <v>1553.0</v>
      </c>
      <c r="B1283" s="209" t="s">
        <v>1937</v>
      </c>
      <c r="C1283" s="344" t="s">
        <v>2170</v>
      </c>
      <c r="D1283" s="344"/>
      <c r="E1283" s="344"/>
      <c r="F1283" s="510">
        <v>46156.0</v>
      </c>
      <c r="G1283" s="517" t="s">
        <v>57</v>
      </c>
      <c r="H1283" s="513" t="s">
        <v>57</v>
      </c>
      <c r="I1283" s="513" t="s">
        <v>57</v>
      </c>
      <c r="J1283" s="513" t="s">
        <v>57</v>
      </c>
      <c r="K1283" s="507" t="s">
        <v>58</v>
      </c>
      <c r="L1283" s="446" t="s">
        <v>58</v>
      </c>
      <c r="M1283" s="315">
        <v>34.0</v>
      </c>
      <c r="N1283" s="353"/>
      <c r="O1283" s="353"/>
      <c r="P1283" s="353"/>
      <c r="Q1283" s="353"/>
      <c r="R1283" s="353"/>
      <c r="S1283" s="471" t="s">
        <v>30</v>
      </c>
      <c r="T1283" s="430" t="s">
        <v>30</v>
      </c>
      <c r="U1283" s="495"/>
      <c r="V1283" s="315"/>
      <c r="W1283" s="517" t="s">
        <v>28</v>
      </c>
      <c r="X1283" s="315"/>
      <c r="Y1283" s="6" t="s">
        <v>54</v>
      </c>
      <c r="Z1283" s="432" t="s">
        <v>2427</v>
      </c>
      <c r="AA1283" s="6"/>
      <c r="AB1283" s="6"/>
      <c r="AC1283" s="6"/>
      <c r="AD1283" s="6"/>
      <c r="AE1283" s="6"/>
      <c r="AF1283" s="6"/>
      <c r="AG1283" s="331"/>
      <c r="AH1283" s="6"/>
    </row>
    <row r="1284" ht="15.75" customHeight="1">
      <c r="A1284" s="311">
        <v>1554.0</v>
      </c>
      <c r="B1284" s="209" t="s">
        <v>1939</v>
      </c>
      <c r="C1284" s="344" t="s">
        <v>1221</v>
      </c>
      <c r="D1284" s="344"/>
      <c r="E1284" s="344"/>
      <c r="F1284" s="353">
        <v>46157.0</v>
      </c>
      <c r="G1284" s="517" t="s">
        <v>57</v>
      </c>
      <c r="H1284" s="517" t="s">
        <v>57</v>
      </c>
      <c r="I1284" s="513" t="s">
        <v>57</v>
      </c>
      <c r="J1284" s="513" t="s">
        <v>57</v>
      </c>
      <c r="K1284" s="513" t="s">
        <v>58</v>
      </c>
      <c r="L1284" s="513" t="s">
        <v>58</v>
      </c>
      <c r="M1284" s="517"/>
      <c r="N1284" s="353"/>
      <c r="O1284" s="353"/>
      <c r="P1284" s="353"/>
      <c r="Q1284" s="353"/>
      <c r="R1284" s="353"/>
      <c r="S1284" s="471" t="s">
        <v>30</v>
      </c>
      <c r="T1284" s="430" t="s">
        <v>30</v>
      </c>
      <c r="U1284" s="495"/>
      <c r="V1284" s="315"/>
      <c r="W1284" s="517" t="s">
        <v>28</v>
      </c>
      <c r="X1284" s="315"/>
      <c r="Y1284" s="6" t="s">
        <v>54</v>
      </c>
      <c r="Z1284" s="432"/>
      <c r="AA1284" s="6"/>
      <c r="AB1284" s="6"/>
      <c r="AC1284" s="6"/>
      <c r="AD1284" s="6"/>
      <c r="AE1284" s="6"/>
      <c r="AF1284" s="6"/>
      <c r="AG1284" s="331"/>
      <c r="AH1284" s="6"/>
    </row>
    <row r="1285" ht="15.75" customHeight="1">
      <c r="A1285" s="311">
        <v>1554.0</v>
      </c>
      <c r="B1285" s="209" t="s">
        <v>1939</v>
      </c>
      <c r="C1285" s="344" t="s">
        <v>1221</v>
      </c>
      <c r="D1285" s="344"/>
      <c r="E1285" s="344"/>
      <c r="F1285" s="510">
        <v>46155.0</v>
      </c>
      <c r="G1285" s="517" t="s">
        <v>57</v>
      </c>
      <c r="H1285" s="513" t="s">
        <v>57</v>
      </c>
      <c r="I1285" s="513" t="s">
        <v>57</v>
      </c>
      <c r="J1285" s="513" t="s">
        <v>57</v>
      </c>
      <c r="K1285" s="513" t="s">
        <v>58</v>
      </c>
      <c r="L1285" s="446" t="s">
        <v>58</v>
      </c>
      <c r="M1285" s="315">
        <v>23.0</v>
      </c>
      <c r="N1285" s="353"/>
      <c r="O1285" s="353"/>
      <c r="P1285" s="353"/>
      <c r="Q1285" s="353"/>
      <c r="R1285" s="353"/>
      <c r="S1285" s="471" t="s">
        <v>30</v>
      </c>
      <c r="T1285" s="430" t="s">
        <v>30</v>
      </c>
      <c r="U1285" s="495"/>
      <c r="V1285" s="315"/>
      <c r="W1285" s="517" t="s">
        <v>28</v>
      </c>
      <c r="X1285" s="315"/>
      <c r="Y1285" s="6" t="s">
        <v>54</v>
      </c>
      <c r="Z1285" s="432" t="s">
        <v>2428</v>
      </c>
      <c r="AA1285" s="6"/>
      <c r="AB1285" s="6"/>
      <c r="AC1285" s="6"/>
      <c r="AD1285" s="6"/>
      <c r="AE1285" s="6"/>
      <c r="AF1285" s="6"/>
      <c r="AG1285" s="331"/>
      <c r="AH1285" s="6"/>
      <c r="AI1285" s="320"/>
    </row>
    <row r="1286" ht="15.75" customHeight="1">
      <c r="A1286" s="311">
        <v>1555.0</v>
      </c>
      <c r="B1286" s="209" t="s">
        <v>1940</v>
      </c>
      <c r="C1286" s="344" t="s">
        <v>2170</v>
      </c>
      <c r="D1286" s="344"/>
      <c r="E1286" s="344"/>
      <c r="F1286" s="353">
        <v>46160.0</v>
      </c>
      <c r="G1286" s="517" t="s">
        <v>66</v>
      </c>
      <c r="H1286" s="513" t="s">
        <v>66</v>
      </c>
      <c r="I1286" s="513" t="s">
        <v>66</v>
      </c>
      <c r="J1286" s="513" t="s">
        <v>66</v>
      </c>
      <c r="K1286" s="513" t="s">
        <v>66</v>
      </c>
      <c r="L1286" s="517" t="s">
        <v>66</v>
      </c>
      <c r="M1286" s="315">
        <v>0.0</v>
      </c>
      <c r="N1286" s="353"/>
      <c r="O1286" s="353"/>
      <c r="P1286" s="353"/>
      <c r="Q1286" s="353"/>
      <c r="R1286" s="353"/>
      <c r="S1286" s="471" t="s">
        <v>30</v>
      </c>
      <c r="T1286" s="430" t="s">
        <v>30</v>
      </c>
      <c r="U1286" s="495"/>
      <c r="V1286" s="315"/>
      <c r="W1286" s="517" t="s">
        <v>28</v>
      </c>
      <c r="X1286" s="315"/>
      <c r="Y1286" s="6" t="s">
        <v>54</v>
      </c>
      <c r="Z1286" s="432"/>
      <c r="AA1286" s="6"/>
      <c r="AB1286" s="6"/>
      <c r="AC1286" s="6"/>
      <c r="AD1286" s="6"/>
      <c r="AE1286" s="6"/>
      <c r="AF1286" s="6"/>
      <c r="AG1286" s="331"/>
      <c r="AH1286" s="6"/>
      <c r="AI1286" s="320"/>
    </row>
    <row r="1287" ht="15.75" customHeight="1">
      <c r="A1287" s="311">
        <v>1555.0</v>
      </c>
      <c r="B1287" s="209" t="s">
        <v>1940</v>
      </c>
      <c r="C1287" s="344" t="s">
        <v>2170</v>
      </c>
      <c r="D1287" s="344"/>
      <c r="E1287" s="344"/>
      <c r="F1287" s="510">
        <v>46160.0</v>
      </c>
      <c r="G1287" s="517" t="s">
        <v>66</v>
      </c>
      <c r="H1287" s="513" t="s">
        <v>66</v>
      </c>
      <c r="I1287" s="513" t="s">
        <v>66</v>
      </c>
      <c r="J1287" s="513" t="s">
        <v>66</v>
      </c>
      <c r="K1287" s="513" t="s">
        <v>66</v>
      </c>
      <c r="L1287" s="517" t="s">
        <v>66</v>
      </c>
      <c r="M1287" s="315">
        <v>0.0</v>
      </c>
      <c r="N1287" s="353"/>
      <c r="O1287" s="353"/>
      <c r="P1287" s="353"/>
      <c r="Q1287" s="353"/>
      <c r="R1287" s="353"/>
      <c r="S1287" s="471" t="s">
        <v>30</v>
      </c>
      <c r="T1287" s="430" t="s">
        <v>30</v>
      </c>
      <c r="U1287" s="495"/>
      <c r="V1287" s="315"/>
      <c r="W1287" s="517" t="s">
        <v>28</v>
      </c>
      <c r="X1287" s="315"/>
      <c r="Y1287" s="6" t="s">
        <v>54</v>
      </c>
      <c r="Z1287" s="589" t="s">
        <v>2429</v>
      </c>
      <c r="AA1287" s="6"/>
      <c r="AB1287" s="6"/>
      <c r="AC1287" s="6"/>
      <c r="AD1287" s="6"/>
      <c r="AE1287" s="6"/>
      <c r="AF1287" s="6"/>
      <c r="AG1287" s="331"/>
      <c r="AH1287" s="6"/>
      <c r="AI1287" s="320"/>
    </row>
    <row r="1288" ht="15.75" customHeight="1">
      <c r="A1288" s="311">
        <v>1556.0</v>
      </c>
      <c r="B1288" s="209" t="s">
        <v>1941</v>
      </c>
      <c r="C1288" s="344" t="s">
        <v>1221</v>
      </c>
      <c r="D1288" s="344"/>
      <c r="E1288" s="344"/>
      <c r="F1288" s="353">
        <v>46162.0</v>
      </c>
      <c r="G1288" s="517" t="s">
        <v>57</v>
      </c>
      <c r="H1288" s="517" t="s">
        <v>57</v>
      </c>
      <c r="I1288" s="513" t="s">
        <v>57</v>
      </c>
      <c r="J1288" s="513" t="s">
        <v>57</v>
      </c>
      <c r="K1288" s="513" t="s">
        <v>58</v>
      </c>
      <c r="L1288" s="513" t="s">
        <v>58</v>
      </c>
      <c r="M1288" s="517"/>
      <c r="N1288" s="353"/>
      <c r="O1288" s="353"/>
      <c r="P1288" s="353"/>
      <c r="Q1288" s="353"/>
      <c r="R1288" s="353"/>
      <c r="S1288" s="471" t="s">
        <v>30</v>
      </c>
      <c r="T1288" s="430" t="s">
        <v>30</v>
      </c>
      <c r="U1288" s="495"/>
      <c r="V1288" s="315"/>
      <c r="W1288" s="517" t="s">
        <v>28</v>
      </c>
      <c r="X1288" s="315"/>
      <c r="Y1288" s="6" t="s">
        <v>54</v>
      </c>
      <c r="Z1288" s="432"/>
      <c r="AA1288" s="6"/>
      <c r="AB1288" s="6"/>
      <c r="AC1288" s="6"/>
      <c r="AD1288" s="6"/>
      <c r="AE1288" s="6"/>
      <c r="AF1288" s="6"/>
      <c r="AG1288" s="331"/>
      <c r="AH1288" s="6"/>
      <c r="AI1288" s="320"/>
    </row>
    <row r="1289" ht="15.75" customHeight="1">
      <c r="A1289" s="311">
        <v>1556.0</v>
      </c>
      <c r="B1289" s="209" t="s">
        <v>1941</v>
      </c>
      <c r="C1289" s="344" t="s">
        <v>1221</v>
      </c>
      <c r="D1289" s="344"/>
      <c r="E1289" s="344"/>
      <c r="F1289" s="510">
        <v>46156.0</v>
      </c>
      <c r="G1289" s="517" t="s">
        <v>57</v>
      </c>
      <c r="H1289" s="513" t="s">
        <v>57</v>
      </c>
      <c r="I1289" s="513" t="s">
        <v>57</v>
      </c>
      <c r="J1289" s="513" t="s">
        <v>57</v>
      </c>
      <c r="K1289" s="513" t="s">
        <v>58</v>
      </c>
      <c r="L1289" s="446" t="s">
        <v>58</v>
      </c>
      <c r="M1289" s="315">
        <v>17.0</v>
      </c>
      <c r="N1289" s="353"/>
      <c r="O1289" s="353"/>
      <c r="P1289" s="353"/>
      <c r="Q1289" s="353"/>
      <c r="R1289" s="353"/>
      <c r="S1289" s="471" t="s">
        <v>30</v>
      </c>
      <c r="T1289" s="430" t="s">
        <v>30</v>
      </c>
      <c r="U1289" s="495"/>
      <c r="V1289" s="315"/>
      <c r="W1289" s="517" t="s">
        <v>28</v>
      </c>
      <c r="X1289" s="315"/>
      <c r="Y1289" s="6" t="s">
        <v>54</v>
      </c>
      <c r="Z1289" s="432" t="s">
        <v>2430</v>
      </c>
      <c r="AA1289" s="6"/>
      <c r="AB1289" s="6"/>
      <c r="AC1289" s="6"/>
      <c r="AD1289" s="6"/>
      <c r="AE1289" s="6"/>
      <c r="AF1289" s="6"/>
      <c r="AG1289" s="331"/>
      <c r="AH1289" s="6"/>
      <c r="AI1289" s="320"/>
    </row>
    <row r="1290" ht="15.75" customHeight="1">
      <c r="A1290" s="311">
        <v>1557.0</v>
      </c>
      <c r="B1290" s="209" t="s">
        <v>1943</v>
      </c>
      <c r="C1290" s="344" t="s">
        <v>1221</v>
      </c>
      <c r="D1290" s="344"/>
      <c r="E1290" s="344"/>
      <c r="F1290" s="353">
        <v>46170.0</v>
      </c>
      <c r="G1290" s="517" t="s">
        <v>57</v>
      </c>
      <c r="H1290" s="517" t="s">
        <v>57</v>
      </c>
      <c r="I1290" s="513" t="s">
        <v>57</v>
      </c>
      <c r="J1290" s="513" t="s">
        <v>57</v>
      </c>
      <c r="K1290" s="513" t="s">
        <v>58</v>
      </c>
      <c r="L1290" s="513" t="s">
        <v>58</v>
      </c>
      <c r="M1290" s="517"/>
      <c r="N1290" s="353"/>
      <c r="O1290" s="353"/>
      <c r="P1290" s="353"/>
      <c r="Q1290" s="353"/>
      <c r="R1290" s="353"/>
      <c r="S1290" s="471" t="s">
        <v>30</v>
      </c>
      <c r="T1290" s="430" t="s">
        <v>30</v>
      </c>
      <c r="U1290" s="495"/>
      <c r="V1290" s="315"/>
      <c r="W1290" s="517" t="s">
        <v>28</v>
      </c>
      <c r="X1290" s="315"/>
      <c r="Y1290" s="6" t="s">
        <v>54</v>
      </c>
      <c r="Z1290" s="432"/>
      <c r="AA1290" s="6"/>
      <c r="AB1290" s="6"/>
      <c r="AC1290" s="6"/>
      <c r="AD1290" s="6"/>
      <c r="AE1290" s="6"/>
      <c r="AF1290" s="6"/>
      <c r="AG1290" s="331"/>
      <c r="AH1290" s="6"/>
      <c r="AI1290" s="320"/>
    </row>
    <row r="1291" ht="15.75" customHeight="1">
      <c r="A1291" s="311">
        <v>1557.0</v>
      </c>
      <c r="B1291" s="209" t="s">
        <v>1943</v>
      </c>
      <c r="C1291" s="344" t="s">
        <v>1221</v>
      </c>
      <c r="D1291" s="344"/>
      <c r="E1291" s="344"/>
      <c r="F1291" s="510">
        <v>46177.0</v>
      </c>
      <c r="G1291" s="517" t="s">
        <v>57</v>
      </c>
      <c r="H1291" s="513" t="s">
        <v>57</v>
      </c>
      <c r="I1291" s="513" t="s">
        <v>57</v>
      </c>
      <c r="J1291" s="513" t="s">
        <v>57</v>
      </c>
      <c r="K1291" s="507" t="s">
        <v>58</v>
      </c>
      <c r="L1291" s="446" t="s">
        <v>58</v>
      </c>
      <c r="M1291" s="315">
        <v>22.0</v>
      </c>
      <c r="N1291" s="353"/>
      <c r="O1291" s="353"/>
      <c r="P1291" s="353"/>
      <c r="Q1291" s="353"/>
      <c r="R1291" s="353"/>
      <c r="S1291" s="471" t="s">
        <v>30</v>
      </c>
      <c r="T1291" s="430" t="s">
        <v>30</v>
      </c>
      <c r="U1291" s="495"/>
      <c r="V1291" s="315"/>
      <c r="W1291" s="517" t="s">
        <v>28</v>
      </c>
      <c r="X1291" s="315"/>
      <c r="Y1291" s="6" t="s">
        <v>54</v>
      </c>
      <c r="Z1291" s="432" t="s">
        <v>2431</v>
      </c>
      <c r="AA1291" s="6"/>
      <c r="AB1291" s="6"/>
      <c r="AC1291" s="6"/>
      <c r="AD1291" s="6"/>
      <c r="AE1291" s="6"/>
      <c r="AF1291" s="6"/>
      <c r="AG1291" s="331"/>
      <c r="AH1291" s="6"/>
      <c r="AI1291" s="320"/>
    </row>
    <row r="1292" ht="15.75" customHeight="1">
      <c r="A1292" s="311">
        <v>1558.0</v>
      </c>
      <c r="B1292" s="209" t="s">
        <v>1944</v>
      </c>
      <c r="C1292" s="344" t="s">
        <v>1221</v>
      </c>
      <c r="D1292" s="344"/>
      <c r="E1292" s="344"/>
      <c r="F1292" s="353">
        <v>46172.0</v>
      </c>
      <c r="G1292" s="517" t="s">
        <v>57</v>
      </c>
      <c r="H1292" s="517" t="s">
        <v>57</v>
      </c>
      <c r="I1292" s="513" t="s">
        <v>57</v>
      </c>
      <c r="J1292" s="513" t="s">
        <v>57</v>
      </c>
      <c r="K1292" s="513" t="s">
        <v>58</v>
      </c>
      <c r="L1292" s="513" t="s">
        <v>58</v>
      </c>
      <c r="M1292" s="517"/>
      <c r="N1292" s="353"/>
      <c r="O1292" s="353"/>
      <c r="P1292" s="353"/>
      <c r="Q1292" s="353"/>
      <c r="R1292" s="353"/>
      <c r="S1292" s="471" t="s">
        <v>30</v>
      </c>
      <c r="T1292" s="430" t="s">
        <v>30</v>
      </c>
      <c r="U1292" s="495"/>
      <c r="V1292" s="315"/>
      <c r="W1292" s="517" t="s">
        <v>28</v>
      </c>
      <c r="X1292" s="315"/>
      <c r="Y1292" s="6" t="s">
        <v>54</v>
      </c>
      <c r="Z1292" s="432"/>
      <c r="AA1292" s="6"/>
      <c r="AB1292" s="6"/>
      <c r="AC1292" s="6"/>
      <c r="AD1292" s="6"/>
      <c r="AE1292" s="6"/>
      <c r="AF1292" s="6"/>
      <c r="AG1292" s="331"/>
      <c r="AH1292" s="6"/>
      <c r="AI1292" s="320"/>
    </row>
    <row r="1293" ht="15.75" customHeight="1">
      <c r="A1293" s="311">
        <v>1558.0</v>
      </c>
      <c r="B1293" s="209" t="s">
        <v>1944</v>
      </c>
      <c r="C1293" s="344" t="s">
        <v>1221</v>
      </c>
      <c r="D1293" s="344"/>
      <c r="E1293" s="344"/>
      <c r="F1293" s="510">
        <v>46163.0</v>
      </c>
      <c r="G1293" s="517" t="s">
        <v>57</v>
      </c>
      <c r="H1293" s="513" t="s">
        <v>57</v>
      </c>
      <c r="I1293" s="513" t="s">
        <v>57</v>
      </c>
      <c r="J1293" s="513" t="s">
        <v>57</v>
      </c>
      <c r="K1293" s="513" t="s">
        <v>58</v>
      </c>
      <c r="L1293" s="446" t="s">
        <v>58</v>
      </c>
      <c r="M1293" s="315">
        <v>4.0</v>
      </c>
      <c r="N1293" s="353"/>
      <c r="O1293" s="353"/>
      <c r="P1293" s="353"/>
      <c r="Q1293" s="353"/>
      <c r="R1293" s="353"/>
      <c r="S1293" s="471" t="s">
        <v>30</v>
      </c>
      <c r="T1293" s="430" t="s">
        <v>30</v>
      </c>
      <c r="U1293" s="495"/>
      <c r="V1293" s="315"/>
      <c r="W1293" s="517" t="s">
        <v>28</v>
      </c>
      <c r="X1293" s="315"/>
      <c r="Y1293" s="6" t="s">
        <v>54</v>
      </c>
      <c r="Z1293" s="432" t="s">
        <v>2298</v>
      </c>
      <c r="AA1293" s="6"/>
      <c r="AB1293" s="6"/>
      <c r="AC1293" s="6"/>
      <c r="AD1293" s="6"/>
      <c r="AE1293" s="6"/>
      <c r="AF1293" s="6"/>
      <c r="AG1293" s="331"/>
      <c r="AH1293" s="6"/>
      <c r="AI1293" s="320"/>
    </row>
    <row r="1294" ht="15.75" customHeight="1">
      <c r="A1294" s="311">
        <v>1639.0</v>
      </c>
      <c r="B1294" s="209" t="s">
        <v>69</v>
      </c>
      <c r="C1294" s="548" t="s">
        <v>354</v>
      </c>
      <c r="D1294" s="510">
        <v>46209.0</v>
      </c>
      <c r="E1294" s="585"/>
      <c r="F1294" s="353">
        <v>46211.0</v>
      </c>
      <c r="G1294" s="517" t="s">
        <v>57</v>
      </c>
      <c r="H1294" s="517" t="s">
        <v>57</v>
      </c>
      <c r="I1294" s="517" t="s">
        <v>57</v>
      </c>
      <c r="J1294" s="517" t="s">
        <v>57</v>
      </c>
      <c r="K1294" s="508" t="s">
        <v>101</v>
      </c>
      <c r="L1294" s="446" t="s">
        <v>227</v>
      </c>
      <c r="M1294" s="315">
        <v>1.0</v>
      </c>
      <c r="N1294" s="223" t="s">
        <v>372</v>
      </c>
      <c r="O1294" s="582"/>
      <c r="P1294" s="582"/>
      <c r="Q1294" s="582"/>
      <c r="R1294" s="582"/>
      <c r="S1294" s="471" t="s">
        <v>57</v>
      </c>
      <c r="T1294" s="430" t="s">
        <v>57</v>
      </c>
      <c r="U1294" s="495" t="s">
        <v>2769</v>
      </c>
      <c r="V1294" s="315">
        <v>1.0</v>
      </c>
      <c r="W1294" s="517" t="s">
        <v>86</v>
      </c>
      <c r="X1294" s="315">
        <v>1.0</v>
      </c>
      <c r="Y1294" s="583" t="s">
        <v>72</v>
      </c>
      <c r="Z1294" s="432" t="s">
        <v>380</v>
      </c>
      <c r="AA1294" s="6"/>
      <c r="AB1294" s="6"/>
      <c r="AC1294" s="6"/>
      <c r="AD1294" s="6"/>
      <c r="AE1294" s="6"/>
      <c r="AF1294" s="6"/>
      <c r="AG1294" s="331"/>
      <c r="AH1294" s="6"/>
      <c r="AI1294" s="320"/>
    </row>
    <row r="1295" ht="15.75" customHeight="1">
      <c r="A1295" s="311">
        <v>1560.0</v>
      </c>
      <c r="B1295" s="209" t="s">
        <v>1946</v>
      </c>
      <c r="C1295" s="344" t="s">
        <v>333</v>
      </c>
      <c r="D1295" s="344"/>
      <c r="E1295" s="344"/>
      <c r="F1295" s="353">
        <v>46133.0</v>
      </c>
      <c r="G1295" s="517" t="s">
        <v>66</v>
      </c>
      <c r="H1295" s="513" t="s">
        <v>66</v>
      </c>
      <c r="I1295" s="513" t="s">
        <v>66</v>
      </c>
      <c r="J1295" s="513" t="s">
        <v>66</v>
      </c>
      <c r="K1295" s="513" t="s">
        <v>66</v>
      </c>
      <c r="L1295" s="517" t="s">
        <v>66</v>
      </c>
      <c r="M1295" s="315">
        <v>0.0</v>
      </c>
      <c r="N1295" s="353"/>
      <c r="O1295" s="353"/>
      <c r="P1295" s="353"/>
      <c r="Q1295" s="353"/>
      <c r="R1295" s="353"/>
      <c r="S1295" s="471" t="s">
        <v>86</v>
      </c>
      <c r="T1295" s="430" t="s">
        <v>86</v>
      </c>
      <c r="U1295" s="495"/>
      <c r="V1295" s="315"/>
      <c r="W1295" s="517" t="s">
        <v>28</v>
      </c>
      <c r="X1295" s="315"/>
      <c r="Y1295" s="6" t="s">
        <v>54</v>
      </c>
      <c r="Z1295" s="432" t="s">
        <v>2423</v>
      </c>
      <c r="AA1295" s="6"/>
      <c r="AB1295" s="6"/>
      <c r="AC1295" s="6"/>
      <c r="AD1295" s="6"/>
      <c r="AE1295" s="6"/>
      <c r="AF1295" s="6"/>
      <c r="AG1295" s="331"/>
      <c r="AH1295" s="6"/>
      <c r="AI1295" s="320"/>
    </row>
    <row r="1296" ht="15.75" customHeight="1">
      <c r="A1296" s="311">
        <v>1561.0</v>
      </c>
      <c r="B1296" s="209" t="s">
        <v>1947</v>
      </c>
      <c r="C1296" s="344" t="s">
        <v>2170</v>
      </c>
      <c r="D1296" s="344"/>
      <c r="E1296" s="344"/>
      <c r="F1296" s="353">
        <v>46135.0</v>
      </c>
      <c r="G1296" s="517" t="s">
        <v>66</v>
      </c>
      <c r="H1296" s="513" t="s">
        <v>66</v>
      </c>
      <c r="I1296" s="513" t="s">
        <v>66</v>
      </c>
      <c r="J1296" s="513" t="s">
        <v>66</v>
      </c>
      <c r="K1296" s="513" t="s">
        <v>66</v>
      </c>
      <c r="L1296" s="517" t="s">
        <v>66</v>
      </c>
      <c r="M1296" s="315">
        <v>0.0</v>
      </c>
      <c r="N1296" s="353"/>
      <c r="O1296" s="353"/>
      <c r="P1296" s="353"/>
      <c r="Q1296" s="353"/>
      <c r="R1296" s="353"/>
      <c r="S1296" s="471" t="s">
        <v>30</v>
      </c>
      <c r="T1296" s="430" t="s">
        <v>30</v>
      </c>
      <c r="U1296" s="495"/>
      <c r="V1296" s="315"/>
      <c r="W1296" s="517" t="s">
        <v>86</v>
      </c>
      <c r="X1296" s="315"/>
      <c r="Y1296" s="6" t="s">
        <v>54</v>
      </c>
      <c r="Z1296" s="432"/>
      <c r="AA1296" s="6"/>
      <c r="AB1296" s="6"/>
      <c r="AC1296" s="6"/>
      <c r="AD1296" s="6"/>
      <c r="AE1296" s="6"/>
      <c r="AF1296" s="6"/>
      <c r="AG1296" s="331"/>
      <c r="AH1296" s="6"/>
    </row>
    <row r="1297" ht="15.75" customHeight="1">
      <c r="A1297" s="311">
        <v>1562.0</v>
      </c>
      <c r="B1297" s="209" t="s">
        <v>1948</v>
      </c>
      <c r="C1297" s="344" t="s">
        <v>2170</v>
      </c>
      <c r="D1297" s="344"/>
      <c r="E1297" s="344"/>
      <c r="F1297" s="510">
        <v>46141.0</v>
      </c>
      <c r="G1297" s="517" t="s">
        <v>57</v>
      </c>
      <c r="H1297" s="513" t="s">
        <v>57</v>
      </c>
      <c r="I1297" s="513" t="s">
        <v>57</v>
      </c>
      <c r="J1297" s="513" t="s">
        <v>57</v>
      </c>
      <c r="K1297" s="574" t="s">
        <v>101</v>
      </c>
      <c r="L1297" s="446" t="s">
        <v>58</v>
      </c>
      <c r="M1297" s="315">
        <v>2.0</v>
      </c>
      <c r="N1297" s="353"/>
      <c r="O1297" s="353"/>
      <c r="P1297" s="353"/>
      <c r="Q1297" s="353"/>
      <c r="R1297" s="353"/>
      <c r="S1297" s="471" t="s">
        <v>30</v>
      </c>
      <c r="T1297" s="430" t="s">
        <v>30</v>
      </c>
      <c r="U1297" s="495"/>
      <c r="V1297" s="315"/>
      <c r="W1297" s="517" t="s">
        <v>86</v>
      </c>
      <c r="X1297" s="315"/>
      <c r="Y1297" s="6" t="s">
        <v>54</v>
      </c>
      <c r="Z1297" s="432" t="s">
        <v>2432</v>
      </c>
      <c r="AA1297" s="6"/>
      <c r="AB1297" s="6"/>
      <c r="AC1297" s="6"/>
      <c r="AD1297" s="6"/>
      <c r="AE1297" s="6"/>
      <c r="AF1297" s="6"/>
      <c r="AG1297" s="331"/>
      <c r="AH1297" s="6"/>
      <c r="AI1297" s="320"/>
    </row>
    <row r="1298" ht="15.75" customHeight="1">
      <c r="A1298" s="311">
        <v>1563.0</v>
      </c>
      <c r="B1298" s="209" t="s">
        <v>1949</v>
      </c>
      <c r="C1298" s="344" t="s">
        <v>1221</v>
      </c>
      <c r="D1298" s="344"/>
      <c r="E1298" s="344"/>
      <c r="F1298" s="353">
        <v>46169.0</v>
      </c>
      <c r="G1298" s="517" t="s">
        <v>66</v>
      </c>
      <c r="H1298" s="513" t="s">
        <v>66</v>
      </c>
      <c r="I1298" s="513" t="s">
        <v>66</v>
      </c>
      <c r="J1298" s="513" t="s">
        <v>66</v>
      </c>
      <c r="K1298" s="513" t="s">
        <v>66</v>
      </c>
      <c r="L1298" s="517" t="s">
        <v>66</v>
      </c>
      <c r="M1298" s="315">
        <v>0.0</v>
      </c>
      <c r="N1298" s="353"/>
      <c r="O1298" s="353"/>
      <c r="P1298" s="353"/>
      <c r="Q1298" s="353"/>
      <c r="R1298" s="353"/>
      <c r="S1298" s="471" t="s">
        <v>30</v>
      </c>
      <c r="T1298" s="430" t="s">
        <v>30</v>
      </c>
      <c r="U1298" s="495"/>
      <c r="V1298" s="315"/>
      <c r="W1298" s="517" t="s">
        <v>28</v>
      </c>
      <c r="X1298" s="315"/>
      <c r="Y1298" s="6" t="s">
        <v>54</v>
      </c>
      <c r="Z1298" s="432" t="s">
        <v>2433</v>
      </c>
      <c r="AA1298" s="6"/>
      <c r="AB1298" s="6"/>
      <c r="AC1298" s="6"/>
      <c r="AD1298" s="6"/>
      <c r="AE1298" s="6"/>
      <c r="AF1298" s="6"/>
      <c r="AG1298" s="331"/>
      <c r="AH1298" s="6"/>
      <c r="AI1298" s="320"/>
    </row>
    <row r="1299" ht="15.75" customHeight="1">
      <c r="A1299" s="311">
        <v>1564.0</v>
      </c>
      <c r="B1299" s="209" t="s">
        <v>1950</v>
      </c>
      <c r="C1299" s="344" t="s">
        <v>1221</v>
      </c>
      <c r="D1299" s="344"/>
      <c r="E1299" s="344"/>
      <c r="F1299" s="510">
        <v>46163.0</v>
      </c>
      <c r="G1299" s="517" t="s">
        <v>57</v>
      </c>
      <c r="H1299" s="513" t="s">
        <v>57</v>
      </c>
      <c r="I1299" s="513" t="s">
        <v>57</v>
      </c>
      <c r="J1299" s="513" t="s">
        <v>57</v>
      </c>
      <c r="K1299" s="513" t="s">
        <v>58</v>
      </c>
      <c r="L1299" s="446" t="s">
        <v>58</v>
      </c>
      <c r="M1299" s="315">
        <v>2.0</v>
      </c>
      <c r="N1299" s="353"/>
      <c r="O1299" s="353"/>
      <c r="P1299" s="353"/>
      <c r="Q1299" s="353"/>
      <c r="R1299" s="353"/>
      <c r="S1299" s="471" t="s">
        <v>30</v>
      </c>
      <c r="T1299" s="430" t="s">
        <v>30</v>
      </c>
      <c r="U1299" s="495"/>
      <c r="V1299" s="315"/>
      <c r="W1299" s="517" t="s">
        <v>28</v>
      </c>
      <c r="X1299" s="315"/>
      <c r="Y1299" s="6" t="s">
        <v>54</v>
      </c>
      <c r="Z1299" s="432" t="s">
        <v>2434</v>
      </c>
      <c r="AA1299" s="6"/>
      <c r="AB1299" s="6"/>
      <c r="AC1299" s="6"/>
      <c r="AD1299" s="6"/>
      <c r="AE1299" s="6"/>
      <c r="AF1299" s="6"/>
      <c r="AG1299" s="331"/>
      <c r="AH1299" s="6"/>
      <c r="AI1299" s="320"/>
    </row>
    <row r="1300" ht="15.75" customHeight="1">
      <c r="A1300" s="311">
        <v>1565.0</v>
      </c>
      <c r="B1300" s="209" t="s">
        <v>1951</v>
      </c>
      <c r="C1300" s="344" t="s">
        <v>1221</v>
      </c>
      <c r="D1300" s="344"/>
      <c r="E1300" s="344"/>
      <c r="F1300" s="510">
        <v>46192.0</v>
      </c>
      <c r="G1300" s="517" t="s">
        <v>57</v>
      </c>
      <c r="H1300" s="513" t="s">
        <v>57</v>
      </c>
      <c r="I1300" s="513" t="s">
        <v>57</v>
      </c>
      <c r="J1300" s="513" t="s">
        <v>57</v>
      </c>
      <c r="K1300" s="513" t="s">
        <v>58</v>
      </c>
      <c r="L1300" s="446" t="s">
        <v>58</v>
      </c>
      <c r="M1300" s="315">
        <v>4.0</v>
      </c>
      <c r="N1300" s="353"/>
      <c r="O1300" s="353"/>
      <c r="P1300" s="353"/>
      <c r="Q1300" s="353"/>
      <c r="R1300" s="353"/>
      <c r="S1300" s="471" t="s">
        <v>30</v>
      </c>
      <c r="T1300" s="430" t="s">
        <v>30</v>
      </c>
      <c r="U1300" s="495"/>
      <c r="V1300" s="315"/>
      <c r="W1300" s="517" t="s">
        <v>28</v>
      </c>
      <c r="X1300" s="315"/>
      <c r="Y1300" s="6" t="s">
        <v>54</v>
      </c>
      <c r="Z1300" s="432" t="s">
        <v>2435</v>
      </c>
      <c r="AA1300" s="6"/>
      <c r="AB1300" s="6"/>
      <c r="AC1300" s="6"/>
      <c r="AD1300" s="6"/>
      <c r="AE1300" s="6"/>
      <c r="AF1300" s="6"/>
      <c r="AG1300" s="331"/>
      <c r="AH1300" s="6"/>
      <c r="AI1300" s="320"/>
    </row>
    <row r="1301" ht="15.75" customHeight="1">
      <c r="A1301" s="311">
        <v>1566.0</v>
      </c>
      <c r="B1301" s="209" t="s">
        <v>1952</v>
      </c>
      <c r="C1301" s="344" t="s">
        <v>1221</v>
      </c>
      <c r="D1301" s="344"/>
      <c r="E1301" s="344"/>
      <c r="F1301" s="510">
        <v>46174.0</v>
      </c>
      <c r="G1301" s="517" t="s">
        <v>57</v>
      </c>
      <c r="H1301" s="513" t="s">
        <v>57</v>
      </c>
      <c r="I1301" s="513" t="s">
        <v>57</v>
      </c>
      <c r="J1301" s="513" t="s">
        <v>57</v>
      </c>
      <c r="K1301" s="507" t="s">
        <v>58</v>
      </c>
      <c r="L1301" s="446" t="s">
        <v>58</v>
      </c>
      <c r="M1301" s="315">
        <v>9.0</v>
      </c>
      <c r="N1301" s="353"/>
      <c r="O1301" s="353"/>
      <c r="P1301" s="353"/>
      <c r="Q1301" s="353"/>
      <c r="R1301" s="353"/>
      <c r="S1301" s="471" t="s">
        <v>30</v>
      </c>
      <c r="T1301" s="430" t="s">
        <v>30</v>
      </c>
      <c r="U1301" s="495"/>
      <c r="V1301" s="315"/>
      <c r="W1301" s="517" t="s">
        <v>28</v>
      </c>
      <c r="X1301" s="315"/>
      <c r="Y1301" s="6" t="s">
        <v>54</v>
      </c>
      <c r="Z1301" s="432" t="s">
        <v>2436</v>
      </c>
      <c r="AA1301" s="6"/>
      <c r="AB1301" s="6"/>
      <c r="AC1301" s="6"/>
      <c r="AD1301" s="6"/>
      <c r="AE1301" s="6"/>
      <c r="AF1301" s="6"/>
      <c r="AG1301" s="331"/>
      <c r="AH1301" s="6"/>
      <c r="AI1301" s="320"/>
    </row>
    <row r="1302" ht="15.75" customHeight="1">
      <c r="A1302" s="311">
        <v>1567.0</v>
      </c>
      <c r="B1302" s="209" t="s">
        <v>1954</v>
      </c>
      <c r="C1302" s="344" t="s">
        <v>1221</v>
      </c>
      <c r="D1302" s="344"/>
      <c r="E1302" s="344"/>
      <c r="F1302" s="510">
        <v>46184.0</v>
      </c>
      <c r="G1302" s="517" t="s">
        <v>57</v>
      </c>
      <c r="H1302" s="513" t="s">
        <v>57</v>
      </c>
      <c r="I1302" s="513" t="s">
        <v>57</v>
      </c>
      <c r="J1302" s="513" t="s">
        <v>57</v>
      </c>
      <c r="K1302" s="513" t="s">
        <v>58</v>
      </c>
      <c r="L1302" s="446" t="s">
        <v>58</v>
      </c>
      <c r="M1302" s="315">
        <v>20.0</v>
      </c>
      <c r="N1302" s="353"/>
      <c r="O1302" s="353"/>
      <c r="P1302" s="353"/>
      <c r="Q1302" s="353"/>
      <c r="R1302" s="353"/>
      <c r="S1302" s="471" t="s">
        <v>30</v>
      </c>
      <c r="T1302" s="430" t="s">
        <v>30</v>
      </c>
      <c r="U1302" s="495"/>
      <c r="V1302" s="315"/>
      <c r="W1302" s="517" t="s">
        <v>28</v>
      </c>
      <c r="X1302" s="315"/>
      <c r="Y1302" s="6" t="s">
        <v>54</v>
      </c>
      <c r="Z1302" s="432" t="s">
        <v>2437</v>
      </c>
      <c r="AA1302" s="6"/>
      <c r="AB1302" s="6"/>
      <c r="AC1302" s="6"/>
      <c r="AD1302" s="6"/>
      <c r="AE1302" s="6"/>
      <c r="AF1302" s="6"/>
      <c r="AG1302" s="331"/>
      <c r="AH1302" s="6"/>
      <c r="AI1302" s="320"/>
    </row>
    <row r="1303" ht="15.75" customHeight="1">
      <c r="A1303" s="311">
        <v>1568.0</v>
      </c>
      <c r="B1303" s="209" t="s">
        <v>1955</v>
      </c>
      <c r="C1303" s="344" t="s">
        <v>1221</v>
      </c>
      <c r="D1303" s="344"/>
      <c r="E1303" s="344"/>
      <c r="F1303" s="510">
        <v>46170.0</v>
      </c>
      <c r="G1303" s="517" t="s">
        <v>57</v>
      </c>
      <c r="H1303" s="513" t="s">
        <v>57</v>
      </c>
      <c r="I1303" s="513" t="s">
        <v>57</v>
      </c>
      <c r="J1303" s="513" t="s">
        <v>57</v>
      </c>
      <c r="K1303" s="574" t="s">
        <v>101</v>
      </c>
      <c r="L1303" s="446" t="s">
        <v>58</v>
      </c>
      <c r="M1303" s="315">
        <v>5.0</v>
      </c>
      <c r="N1303" s="353"/>
      <c r="O1303" s="353"/>
      <c r="P1303" s="353"/>
      <c r="Q1303" s="353"/>
      <c r="R1303" s="353"/>
      <c r="S1303" s="471" t="s">
        <v>30</v>
      </c>
      <c r="T1303" s="430" t="s">
        <v>30</v>
      </c>
      <c r="U1303" s="495"/>
      <c r="V1303" s="315"/>
      <c r="W1303" s="517" t="s">
        <v>86</v>
      </c>
      <c r="X1303" s="315"/>
      <c r="Y1303" s="6" t="s">
        <v>54</v>
      </c>
      <c r="Z1303" s="432" t="s">
        <v>2438</v>
      </c>
      <c r="AA1303" s="6"/>
      <c r="AB1303" s="6"/>
      <c r="AC1303" s="6"/>
      <c r="AD1303" s="6"/>
      <c r="AE1303" s="6"/>
      <c r="AF1303" s="6"/>
      <c r="AG1303" s="331"/>
      <c r="AH1303" s="6"/>
      <c r="AI1303" s="320"/>
    </row>
    <row r="1304" ht="15.75" customHeight="1">
      <c r="A1304" s="311">
        <v>1569.0</v>
      </c>
      <c r="B1304" s="209" t="s">
        <v>1956</v>
      </c>
      <c r="C1304" s="590" t="s">
        <v>1221</v>
      </c>
      <c r="D1304" s="590"/>
      <c r="E1304" s="590"/>
      <c r="F1304" s="510">
        <v>46181.0</v>
      </c>
      <c r="G1304" s="517" t="s">
        <v>57</v>
      </c>
      <c r="H1304" s="513" t="s">
        <v>57</v>
      </c>
      <c r="I1304" s="513" t="s">
        <v>57</v>
      </c>
      <c r="J1304" s="513" t="s">
        <v>57</v>
      </c>
      <c r="K1304" s="513" t="s">
        <v>58</v>
      </c>
      <c r="L1304" s="446" t="s">
        <v>58</v>
      </c>
      <c r="M1304" s="315">
        <v>8.0</v>
      </c>
      <c r="N1304" s="353"/>
      <c r="O1304" s="353"/>
      <c r="P1304" s="353"/>
      <c r="Q1304" s="353"/>
      <c r="R1304" s="353"/>
      <c r="S1304" s="471" t="s">
        <v>30</v>
      </c>
      <c r="T1304" s="430" t="s">
        <v>30</v>
      </c>
      <c r="U1304" s="495"/>
      <c r="V1304" s="315"/>
      <c r="W1304" s="517" t="s">
        <v>28</v>
      </c>
      <c r="X1304" s="315"/>
      <c r="Y1304" s="6" t="s">
        <v>54</v>
      </c>
      <c r="Z1304" s="568" t="s">
        <v>2439</v>
      </c>
      <c r="AA1304" s="6"/>
      <c r="AB1304" s="6"/>
      <c r="AC1304" s="6"/>
      <c r="AD1304" s="6"/>
      <c r="AE1304" s="6"/>
      <c r="AF1304" s="6"/>
      <c r="AG1304" s="331"/>
      <c r="AH1304" s="6"/>
      <c r="AI1304" s="320"/>
    </row>
    <row r="1305" ht="15.75" customHeight="1">
      <c r="A1305" s="311">
        <v>1570.0</v>
      </c>
      <c r="B1305" s="209" t="s">
        <v>1957</v>
      </c>
      <c r="C1305" s="344" t="s">
        <v>1221</v>
      </c>
      <c r="D1305" s="344"/>
      <c r="E1305" s="344"/>
      <c r="F1305" s="510">
        <v>46183.0</v>
      </c>
      <c r="G1305" s="517" t="s">
        <v>57</v>
      </c>
      <c r="H1305" s="513" t="s">
        <v>57</v>
      </c>
      <c r="I1305" s="513" t="s">
        <v>57</v>
      </c>
      <c r="J1305" s="513" t="s">
        <v>57</v>
      </c>
      <c r="K1305" s="513" t="s">
        <v>58</v>
      </c>
      <c r="L1305" s="446" t="s">
        <v>58</v>
      </c>
      <c r="M1305" s="315">
        <v>13.0</v>
      </c>
      <c r="N1305" s="353"/>
      <c r="O1305" s="353"/>
      <c r="P1305" s="353"/>
      <c r="Q1305" s="353"/>
      <c r="R1305" s="353"/>
      <c r="S1305" s="471" t="s">
        <v>30</v>
      </c>
      <c r="T1305" s="430" t="s">
        <v>30</v>
      </c>
      <c r="U1305" s="495"/>
      <c r="V1305" s="315"/>
      <c r="W1305" s="517" t="s">
        <v>28</v>
      </c>
      <c r="X1305" s="315"/>
      <c r="Y1305" s="6" t="s">
        <v>54</v>
      </c>
      <c r="Z1305" s="432" t="s">
        <v>2440</v>
      </c>
      <c r="AA1305" s="6"/>
      <c r="AB1305" s="6"/>
      <c r="AC1305" s="6"/>
      <c r="AD1305" s="6"/>
      <c r="AE1305" s="6"/>
      <c r="AF1305" s="6"/>
      <c r="AG1305" s="331"/>
      <c r="AH1305" s="6"/>
      <c r="AI1305" s="320"/>
    </row>
    <row r="1306" ht="15.75" customHeight="1">
      <c r="A1306" s="311">
        <v>1571.0</v>
      </c>
      <c r="B1306" s="209" t="s">
        <v>1959</v>
      </c>
      <c r="C1306" s="344" t="s">
        <v>333</v>
      </c>
      <c r="D1306" s="344"/>
      <c r="E1306" s="344"/>
      <c r="F1306" s="510">
        <v>46161.0</v>
      </c>
      <c r="G1306" s="517" t="s">
        <v>57</v>
      </c>
      <c r="H1306" s="513" t="s">
        <v>57</v>
      </c>
      <c r="I1306" s="513" t="s">
        <v>57</v>
      </c>
      <c r="J1306" s="513" t="s">
        <v>57</v>
      </c>
      <c r="K1306" s="574" t="s">
        <v>101</v>
      </c>
      <c r="L1306" s="508" t="s">
        <v>1180</v>
      </c>
      <c r="M1306" s="315">
        <v>3.0</v>
      </c>
      <c r="N1306" s="353"/>
      <c r="O1306" s="353"/>
      <c r="P1306" s="353"/>
      <c r="Q1306" s="353"/>
      <c r="R1306" s="353"/>
      <c r="S1306" s="471" t="s">
        <v>86</v>
      </c>
      <c r="T1306" s="430" t="s">
        <v>86</v>
      </c>
      <c r="U1306" s="495"/>
      <c r="V1306" s="315"/>
      <c r="W1306" s="517" t="s">
        <v>86</v>
      </c>
      <c r="X1306" s="315"/>
      <c r="Y1306" s="6" t="s">
        <v>54</v>
      </c>
      <c r="Z1306" s="432" t="s">
        <v>2441</v>
      </c>
      <c r="AA1306" s="6"/>
      <c r="AB1306" s="6"/>
      <c r="AC1306" s="6"/>
      <c r="AD1306" s="6"/>
      <c r="AE1306" s="6"/>
      <c r="AF1306" s="6"/>
      <c r="AG1306" s="331"/>
      <c r="AH1306" s="6"/>
      <c r="AI1306" s="320"/>
    </row>
    <row r="1307" ht="15.75" customHeight="1">
      <c r="A1307" s="311">
        <v>1572.0</v>
      </c>
      <c r="B1307" s="209" t="s">
        <v>55</v>
      </c>
      <c r="C1307" s="344" t="s">
        <v>1221</v>
      </c>
      <c r="D1307" s="510">
        <v>46203.0</v>
      </c>
      <c r="E1307" s="588"/>
      <c r="F1307" s="510">
        <v>46204.0</v>
      </c>
      <c r="G1307" s="517" t="s">
        <v>57</v>
      </c>
      <c r="H1307" s="513" t="s">
        <v>57</v>
      </c>
      <c r="I1307" s="513" t="s">
        <v>57</v>
      </c>
      <c r="J1307" s="513" t="s">
        <v>57</v>
      </c>
      <c r="K1307" s="513" t="s">
        <v>58</v>
      </c>
      <c r="L1307" s="446" t="s">
        <v>58</v>
      </c>
      <c r="M1307" s="315">
        <v>4.0</v>
      </c>
      <c r="N1307" s="223" t="s">
        <v>372</v>
      </c>
      <c r="O1307" s="591" t="s">
        <v>58</v>
      </c>
      <c r="P1307" s="223"/>
      <c r="Q1307" s="223"/>
      <c r="R1307" s="223"/>
      <c r="S1307" s="471" t="s">
        <v>57</v>
      </c>
      <c r="T1307" s="430" t="s">
        <v>57</v>
      </c>
      <c r="U1307" s="495"/>
      <c r="V1307" s="315"/>
      <c r="W1307" s="517" t="s">
        <v>57</v>
      </c>
      <c r="X1307" s="315">
        <v>1.0</v>
      </c>
      <c r="Y1307" s="6" t="s">
        <v>54</v>
      </c>
      <c r="Z1307" s="432" t="s">
        <v>251</v>
      </c>
      <c r="AA1307" s="6"/>
      <c r="AB1307" s="6"/>
      <c r="AC1307" s="6"/>
      <c r="AD1307" s="6"/>
      <c r="AE1307" s="6"/>
      <c r="AF1307" s="6"/>
      <c r="AG1307" s="331"/>
      <c r="AH1307" s="6"/>
      <c r="AI1307" s="320"/>
    </row>
    <row r="1308" ht="15.75" customHeight="1">
      <c r="A1308" s="311">
        <v>1643.0</v>
      </c>
      <c r="B1308" s="592" t="s">
        <v>100</v>
      </c>
      <c r="C1308" s="344" t="s">
        <v>1221</v>
      </c>
      <c r="D1308" s="510">
        <v>46210.0</v>
      </c>
      <c r="E1308" s="585"/>
      <c r="F1308" s="353">
        <v>46211.0</v>
      </c>
      <c r="G1308" s="517" t="s">
        <v>183</v>
      </c>
      <c r="H1308" s="471" t="s">
        <v>57</v>
      </c>
      <c r="I1308" s="471" t="s">
        <v>57</v>
      </c>
      <c r="J1308" s="471" t="s">
        <v>82</v>
      </c>
      <c r="K1308" s="507" t="s">
        <v>227</v>
      </c>
      <c r="L1308" s="446" t="s">
        <v>227</v>
      </c>
      <c r="M1308" s="315">
        <v>5.0</v>
      </c>
      <c r="N1308" s="593" t="s">
        <v>220</v>
      </c>
      <c r="O1308" s="594" t="s">
        <v>83</v>
      </c>
      <c r="P1308" s="595"/>
      <c r="Q1308" s="595"/>
      <c r="R1308" s="595"/>
      <c r="S1308" s="471" t="s">
        <v>30</v>
      </c>
      <c r="T1308" s="430" t="s">
        <v>30</v>
      </c>
      <c r="U1308" s="495"/>
      <c r="V1308" s="315"/>
      <c r="W1308" s="517" t="s">
        <v>86</v>
      </c>
      <c r="X1308" s="315"/>
      <c r="Y1308" s="84" t="s">
        <v>72</v>
      </c>
      <c r="Z1308" s="596" t="s">
        <v>603</v>
      </c>
      <c r="AA1308" s="6"/>
      <c r="AB1308" s="6"/>
      <c r="AC1308" s="6"/>
      <c r="AD1308" s="6"/>
      <c r="AE1308" s="6"/>
      <c r="AF1308" s="6"/>
      <c r="AG1308" s="331"/>
      <c r="AH1308" s="6"/>
      <c r="AI1308" s="320"/>
    </row>
    <row r="1309" ht="15.75" customHeight="1">
      <c r="A1309" s="311">
        <v>1574.0</v>
      </c>
      <c r="B1309" s="209" t="s">
        <v>233</v>
      </c>
      <c r="C1309" s="344" t="s">
        <v>197</v>
      </c>
      <c r="D1309" s="344"/>
      <c r="E1309" s="344"/>
      <c r="F1309" s="510">
        <v>46176.0</v>
      </c>
      <c r="G1309" s="517" t="s">
        <v>57</v>
      </c>
      <c r="H1309" s="513" t="s">
        <v>57</v>
      </c>
      <c r="I1309" s="513" t="s">
        <v>57</v>
      </c>
      <c r="J1309" s="513" t="s">
        <v>57</v>
      </c>
      <c r="K1309" s="513" t="s">
        <v>58</v>
      </c>
      <c r="L1309" s="446" t="s">
        <v>58</v>
      </c>
      <c r="M1309" s="315">
        <v>14.0</v>
      </c>
      <c r="N1309" s="353"/>
      <c r="O1309" s="582"/>
      <c r="P1309" s="582"/>
      <c r="Q1309" s="582"/>
      <c r="R1309" s="582"/>
      <c r="S1309" s="471" t="s">
        <v>30</v>
      </c>
      <c r="T1309" s="430" t="s">
        <v>30</v>
      </c>
      <c r="U1309" s="495"/>
      <c r="V1309" s="315"/>
      <c r="W1309" s="517" t="s">
        <v>28</v>
      </c>
      <c r="X1309" s="315"/>
      <c r="Y1309" s="6" t="s">
        <v>54</v>
      </c>
      <c r="Z1309" s="432" t="s">
        <v>2442</v>
      </c>
      <c r="AA1309" s="6"/>
      <c r="AB1309" s="6"/>
      <c r="AC1309" s="6"/>
      <c r="AD1309" s="6"/>
      <c r="AE1309" s="6"/>
      <c r="AF1309" s="6"/>
      <c r="AG1309" s="331"/>
      <c r="AH1309" s="6"/>
      <c r="AI1309" s="320"/>
    </row>
    <row r="1310" ht="15.75" customHeight="1">
      <c r="A1310" s="311">
        <v>1575.0</v>
      </c>
      <c r="B1310" s="209" t="s">
        <v>1960</v>
      </c>
      <c r="C1310" s="344" t="s">
        <v>197</v>
      </c>
      <c r="D1310" s="344"/>
      <c r="E1310" s="344"/>
      <c r="F1310" s="510">
        <v>46191.0</v>
      </c>
      <c r="G1310" s="517" t="s">
        <v>57</v>
      </c>
      <c r="H1310" s="513" t="s">
        <v>57</v>
      </c>
      <c r="I1310" s="513" t="s">
        <v>57</v>
      </c>
      <c r="J1310" s="513" t="s">
        <v>57</v>
      </c>
      <c r="K1310" s="513" t="s">
        <v>58</v>
      </c>
      <c r="L1310" s="446" t="s">
        <v>58</v>
      </c>
      <c r="M1310" s="315">
        <v>4.0</v>
      </c>
      <c r="N1310" s="353"/>
      <c r="O1310" s="582"/>
      <c r="P1310" s="582"/>
      <c r="Q1310" s="582"/>
      <c r="R1310" s="582"/>
      <c r="S1310" s="471" t="s">
        <v>30</v>
      </c>
      <c r="T1310" s="430" t="s">
        <v>30</v>
      </c>
      <c r="U1310" s="495"/>
      <c r="V1310" s="315"/>
      <c r="W1310" s="517" t="s">
        <v>28</v>
      </c>
      <c r="X1310" s="315"/>
      <c r="Y1310" s="6" t="s">
        <v>54</v>
      </c>
      <c r="Z1310" s="432" t="s">
        <v>2443</v>
      </c>
      <c r="AA1310" s="6"/>
      <c r="AB1310" s="6"/>
      <c r="AC1310" s="6"/>
      <c r="AD1310" s="6"/>
      <c r="AE1310" s="6"/>
      <c r="AF1310" s="6"/>
      <c r="AG1310" s="331"/>
      <c r="AH1310" s="6"/>
      <c r="AI1310" s="320"/>
    </row>
    <row r="1311" ht="15.75" customHeight="1">
      <c r="A1311" s="311">
        <v>1649.0</v>
      </c>
      <c r="B1311" s="209" t="s">
        <v>2482</v>
      </c>
      <c r="C1311" s="344" t="s">
        <v>644</v>
      </c>
      <c r="D1311" s="558">
        <v>46212.0</v>
      </c>
      <c r="E1311" s="585"/>
      <c r="F1311" s="353">
        <v>46212.0</v>
      </c>
      <c r="G1311" s="517" t="s">
        <v>28</v>
      </c>
      <c r="H1311" s="513" t="s">
        <v>82</v>
      </c>
      <c r="I1311" s="513" t="s">
        <v>82</v>
      </c>
      <c r="J1311" s="513" t="s">
        <v>82</v>
      </c>
      <c r="K1311" s="482" t="s">
        <v>83</v>
      </c>
      <c r="L1311" s="517" t="s">
        <v>3042</v>
      </c>
      <c r="M1311" s="315"/>
      <c r="N1311" s="595" t="s">
        <v>372</v>
      </c>
      <c r="O1311" s="595"/>
      <c r="P1311" s="595"/>
      <c r="Q1311" s="595"/>
      <c r="R1311" s="595"/>
      <c r="S1311" s="471" t="s">
        <v>30</v>
      </c>
      <c r="T1311" s="430" t="s">
        <v>30</v>
      </c>
      <c r="U1311" s="495"/>
      <c r="V1311" s="315"/>
      <c r="W1311" s="517" t="s">
        <v>86</v>
      </c>
      <c r="X1311" s="315"/>
      <c r="Y1311" s="6" t="s">
        <v>72</v>
      </c>
      <c r="Z1311" s="432" t="s">
        <v>2668</v>
      </c>
      <c r="AA1311" s="6"/>
      <c r="AB1311" s="6"/>
      <c r="AC1311" s="6"/>
      <c r="AD1311" s="6"/>
      <c r="AE1311" s="6"/>
      <c r="AF1311" s="6"/>
      <c r="AG1311" s="331"/>
      <c r="AH1311" s="6"/>
      <c r="AI1311" s="320"/>
    </row>
    <row r="1312" ht="15.75" customHeight="1">
      <c r="A1312" s="311">
        <v>1577.0</v>
      </c>
      <c r="B1312" s="209" t="s">
        <v>1533</v>
      </c>
      <c r="C1312" s="344" t="s">
        <v>197</v>
      </c>
      <c r="D1312" s="344"/>
      <c r="E1312" s="344"/>
      <c r="F1312" s="510">
        <v>46142.0</v>
      </c>
      <c r="G1312" s="517" t="s">
        <v>57</v>
      </c>
      <c r="H1312" s="513" t="s">
        <v>57</v>
      </c>
      <c r="I1312" s="513" t="s">
        <v>57</v>
      </c>
      <c r="J1312" s="513" t="s">
        <v>57</v>
      </c>
      <c r="K1312" s="574" t="s">
        <v>101</v>
      </c>
      <c r="L1312" s="574" t="s">
        <v>101</v>
      </c>
      <c r="M1312" s="315">
        <v>1.0</v>
      </c>
      <c r="N1312" s="353"/>
      <c r="O1312" s="582"/>
      <c r="P1312" s="582"/>
      <c r="Q1312" s="582"/>
      <c r="R1312" s="582"/>
      <c r="S1312" s="471" t="s">
        <v>30</v>
      </c>
      <c r="T1312" s="430" t="s">
        <v>30</v>
      </c>
      <c r="U1312" s="495"/>
      <c r="V1312" s="315"/>
      <c r="W1312" s="517" t="s">
        <v>86</v>
      </c>
      <c r="X1312" s="315"/>
      <c r="Y1312" s="6" t="s">
        <v>54</v>
      </c>
      <c r="Z1312" s="432"/>
      <c r="AA1312" s="6"/>
      <c r="AB1312" s="6"/>
      <c r="AC1312" s="6"/>
      <c r="AD1312" s="6"/>
      <c r="AE1312" s="6"/>
      <c r="AF1312" s="6"/>
      <c r="AG1312" s="331"/>
      <c r="AH1312" s="6"/>
      <c r="AI1312" s="320"/>
    </row>
    <row r="1313" ht="15.75" customHeight="1">
      <c r="A1313" s="311">
        <v>1578.0</v>
      </c>
      <c r="B1313" s="209" t="s">
        <v>202</v>
      </c>
      <c r="C1313" s="344" t="s">
        <v>1221</v>
      </c>
      <c r="D1313" s="344"/>
      <c r="E1313" s="344"/>
      <c r="F1313" s="510">
        <v>46167.0</v>
      </c>
      <c r="G1313" s="517" t="s">
        <v>57</v>
      </c>
      <c r="H1313" s="513" t="s">
        <v>57</v>
      </c>
      <c r="I1313" s="513" t="s">
        <v>57</v>
      </c>
      <c r="J1313" s="513" t="s">
        <v>57</v>
      </c>
      <c r="K1313" s="507" t="s">
        <v>58</v>
      </c>
      <c r="L1313" s="446" t="s">
        <v>58</v>
      </c>
      <c r="M1313" s="315">
        <v>22.0</v>
      </c>
      <c r="N1313" s="353"/>
      <c r="O1313" s="582"/>
      <c r="P1313" s="582"/>
      <c r="Q1313" s="582"/>
      <c r="R1313" s="582"/>
      <c r="S1313" s="471" t="s">
        <v>30</v>
      </c>
      <c r="T1313" s="430" t="s">
        <v>30</v>
      </c>
      <c r="U1313" s="495"/>
      <c r="V1313" s="315"/>
      <c r="W1313" s="517" t="s">
        <v>86</v>
      </c>
      <c r="X1313" s="315"/>
      <c r="Y1313" s="6" t="s">
        <v>54</v>
      </c>
      <c r="Z1313" s="432" t="s">
        <v>2444</v>
      </c>
      <c r="AA1313" s="6"/>
      <c r="AB1313" s="6"/>
      <c r="AC1313" s="6"/>
      <c r="AD1313" s="6"/>
      <c r="AE1313" s="6"/>
      <c r="AF1313" s="6"/>
      <c r="AG1313" s="331"/>
      <c r="AH1313" s="6"/>
      <c r="AI1313" s="320"/>
    </row>
    <row r="1314" ht="15.75" customHeight="1">
      <c r="A1314" s="311">
        <v>1579.0</v>
      </c>
      <c r="B1314" s="209" t="s">
        <v>1857</v>
      </c>
      <c r="C1314" s="344" t="s">
        <v>1221</v>
      </c>
      <c r="D1314" s="344"/>
      <c r="E1314" s="344"/>
      <c r="F1314" s="510">
        <v>46142.0</v>
      </c>
      <c r="G1314" s="517" t="s">
        <v>57</v>
      </c>
      <c r="H1314" s="513" t="s">
        <v>57</v>
      </c>
      <c r="I1314" s="513" t="s">
        <v>57</v>
      </c>
      <c r="J1314" s="513" t="s">
        <v>57</v>
      </c>
      <c r="K1314" s="574" t="s">
        <v>101</v>
      </c>
      <c r="L1314" s="574" t="s">
        <v>101</v>
      </c>
      <c r="M1314" s="315">
        <v>1.0</v>
      </c>
      <c r="N1314" s="353"/>
      <c r="O1314" s="582"/>
      <c r="P1314" s="582"/>
      <c r="Q1314" s="582"/>
      <c r="R1314" s="582"/>
      <c r="S1314" s="471" t="s">
        <v>86</v>
      </c>
      <c r="T1314" s="430" t="s">
        <v>86</v>
      </c>
      <c r="U1314" s="495"/>
      <c r="V1314" s="315"/>
      <c r="W1314" s="517" t="s">
        <v>86</v>
      </c>
      <c r="X1314" s="315"/>
      <c r="Y1314" s="6" t="s">
        <v>54</v>
      </c>
      <c r="Z1314" s="432" t="s">
        <v>2365</v>
      </c>
      <c r="AA1314" s="6"/>
      <c r="AB1314" s="6"/>
      <c r="AC1314" s="6"/>
      <c r="AD1314" s="6"/>
      <c r="AE1314" s="6"/>
      <c r="AF1314" s="6"/>
      <c r="AG1314" s="331"/>
      <c r="AH1314" s="6"/>
      <c r="AI1314" s="320"/>
    </row>
    <row r="1315" ht="15.75" customHeight="1">
      <c r="A1315" s="311">
        <v>1580.0</v>
      </c>
      <c r="B1315" s="209" t="s">
        <v>1962</v>
      </c>
      <c r="C1315" s="344" t="s">
        <v>644</v>
      </c>
      <c r="D1315" s="344"/>
      <c r="E1315" s="344"/>
      <c r="F1315" s="510">
        <v>46156.0</v>
      </c>
      <c r="G1315" s="517" t="s">
        <v>57</v>
      </c>
      <c r="H1315" s="513" t="s">
        <v>57</v>
      </c>
      <c r="I1315" s="513" t="s">
        <v>57</v>
      </c>
      <c r="J1315" s="513" t="s">
        <v>57</v>
      </c>
      <c r="K1315" s="574" t="s">
        <v>101</v>
      </c>
      <c r="L1315" s="446" t="s">
        <v>58</v>
      </c>
      <c r="M1315" s="315">
        <v>3.0</v>
      </c>
      <c r="N1315" s="353"/>
      <c r="O1315" s="582"/>
      <c r="P1315" s="582"/>
      <c r="Q1315" s="582"/>
      <c r="R1315" s="582"/>
      <c r="S1315" s="471" t="s">
        <v>30</v>
      </c>
      <c r="T1315" s="430" t="s">
        <v>30</v>
      </c>
      <c r="U1315" s="495"/>
      <c r="V1315" s="315"/>
      <c r="W1315" s="517" t="s">
        <v>28</v>
      </c>
      <c r="X1315" s="315"/>
      <c r="Y1315" s="6" t="s">
        <v>54</v>
      </c>
      <c r="Z1315" s="432" t="s">
        <v>620</v>
      </c>
      <c r="AA1315" s="6"/>
      <c r="AB1315" s="6"/>
      <c r="AC1315" s="6"/>
      <c r="AD1315" s="6"/>
      <c r="AE1315" s="6"/>
      <c r="AF1315" s="6"/>
      <c r="AG1315" s="331"/>
      <c r="AH1315" s="6"/>
      <c r="AI1315" s="320"/>
    </row>
    <row r="1316" ht="28.5" customHeight="1">
      <c r="A1316" s="311">
        <v>1581.0</v>
      </c>
      <c r="B1316" s="209" t="s">
        <v>1963</v>
      </c>
      <c r="C1316" s="344" t="s">
        <v>644</v>
      </c>
      <c r="D1316" s="344"/>
      <c r="E1316" s="344"/>
      <c r="F1316" s="510">
        <v>46169.0</v>
      </c>
      <c r="G1316" s="517" t="s">
        <v>57</v>
      </c>
      <c r="H1316" s="513" t="s">
        <v>57</v>
      </c>
      <c r="I1316" s="513" t="s">
        <v>57</v>
      </c>
      <c r="J1316" s="513" t="s">
        <v>57</v>
      </c>
      <c r="K1316" s="507" t="s">
        <v>58</v>
      </c>
      <c r="L1316" s="517" t="s">
        <v>66</v>
      </c>
      <c r="M1316" s="315">
        <v>3.0</v>
      </c>
      <c r="N1316" s="353"/>
      <c r="O1316" s="582"/>
      <c r="P1316" s="582"/>
      <c r="Q1316" s="582"/>
      <c r="R1316" s="582"/>
      <c r="S1316" s="471" t="s">
        <v>86</v>
      </c>
      <c r="T1316" s="430" t="s">
        <v>86</v>
      </c>
      <c r="U1316" s="495"/>
      <c r="V1316" s="315"/>
      <c r="W1316" s="517" t="s">
        <v>86</v>
      </c>
      <c r="X1316" s="315"/>
      <c r="Y1316" s="6" t="s">
        <v>54</v>
      </c>
      <c r="Z1316" s="432" t="s">
        <v>2445</v>
      </c>
      <c r="AA1316" s="6"/>
      <c r="AB1316" s="6"/>
      <c r="AC1316" s="6"/>
      <c r="AD1316" s="6"/>
      <c r="AE1316" s="6"/>
      <c r="AF1316" s="6"/>
      <c r="AG1316" s="331"/>
      <c r="AH1316" s="6"/>
      <c r="AI1316" s="320"/>
    </row>
    <row r="1317" ht="28.5" customHeight="1">
      <c r="A1317" s="311">
        <v>1582.0</v>
      </c>
      <c r="B1317" s="209" t="s">
        <v>1910</v>
      </c>
      <c r="C1317" s="344" t="s">
        <v>1221</v>
      </c>
      <c r="D1317" s="344"/>
      <c r="E1317" s="344"/>
      <c r="F1317" s="353">
        <v>46197.0</v>
      </c>
      <c r="G1317" s="517" t="s">
        <v>66</v>
      </c>
      <c r="H1317" s="513" t="s">
        <v>66</v>
      </c>
      <c r="I1317" s="513" t="s">
        <v>66</v>
      </c>
      <c r="J1317" s="513" t="s">
        <v>66</v>
      </c>
      <c r="K1317" s="513" t="s">
        <v>66</v>
      </c>
      <c r="L1317" s="517" t="s">
        <v>66</v>
      </c>
      <c r="M1317" s="315"/>
      <c r="N1317" s="353"/>
      <c r="O1317" s="582"/>
      <c r="P1317" s="582"/>
      <c r="Q1317" s="582"/>
      <c r="R1317" s="582"/>
      <c r="S1317" s="471" t="s">
        <v>30</v>
      </c>
      <c r="T1317" s="430" t="s">
        <v>30</v>
      </c>
      <c r="U1317" s="495"/>
      <c r="V1317" s="315"/>
      <c r="W1317" s="517" t="s">
        <v>28</v>
      </c>
      <c r="X1317" s="315"/>
      <c r="Y1317" s="6" t="s">
        <v>54</v>
      </c>
      <c r="Z1317" s="432" t="s">
        <v>2403</v>
      </c>
      <c r="AA1317" s="6"/>
      <c r="AB1317" s="6"/>
      <c r="AC1317" s="6"/>
      <c r="AD1317" s="6"/>
      <c r="AE1317" s="6"/>
      <c r="AF1317" s="6"/>
      <c r="AG1317" s="331"/>
      <c r="AH1317" s="6"/>
      <c r="AI1317" s="320"/>
    </row>
    <row r="1318" ht="28.5" customHeight="1">
      <c r="A1318" s="311">
        <v>1502.0</v>
      </c>
      <c r="B1318" s="562" t="s">
        <v>103</v>
      </c>
      <c r="C1318" s="344" t="s">
        <v>1221</v>
      </c>
      <c r="D1318" s="510">
        <v>46217.0</v>
      </c>
      <c r="E1318" s="585"/>
      <c r="F1318" s="510">
        <v>46218.0</v>
      </c>
      <c r="G1318" s="513" t="s">
        <v>57</v>
      </c>
      <c r="H1318" s="513" t="s">
        <v>57</v>
      </c>
      <c r="I1318" s="513" t="s">
        <v>57</v>
      </c>
      <c r="J1318" s="513" t="s">
        <v>57</v>
      </c>
      <c r="K1318" s="507" t="s">
        <v>58</v>
      </c>
      <c r="L1318" s="446" t="s">
        <v>58</v>
      </c>
      <c r="M1318" s="315">
        <v>18.0</v>
      </c>
      <c r="N1318" s="223" t="s">
        <v>372</v>
      </c>
      <c r="O1318" s="223"/>
      <c r="P1318" s="223"/>
      <c r="Q1318" s="223"/>
      <c r="R1318" s="223"/>
      <c r="S1318" s="471" t="s">
        <v>183</v>
      </c>
      <c r="T1318" s="430" t="s">
        <v>183</v>
      </c>
      <c r="U1318" s="315"/>
      <c r="V1318" s="517"/>
      <c r="W1318" s="517" t="s">
        <v>183</v>
      </c>
      <c r="X1318" s="315">
        <v>7.0</v>
      </c>
      <c r="Y1318" s="6" t="s">
        <v>72</v>
      </c>
      <c r="Z1318" s="542" t="s">
        <v>293</v>
      </c>
      <c r="AA1318" s="6"/>
      <c r="AB1318" s="6"/>
      <c r="AC1318" s="6"/>
      <c r="AD1318" s="6"/>
      <c r="AE1318" s="6"/>
      <c r="AF1318" s="331"/>
      <c r="AG1318" s="6"/>
      <c r="AH1318" s="331"/>
      <c r="AI1318" s="320"/>
    </row>
    <row r="1319" ht="28.5" customHeight="1">
      <c r="A1319" s="311">
        <v>1548.0</v>
      </c>
      <c r="B1319" s="209" t="s">
        <v>222</v>
      </c>
      <c r="C1319" s="344" t="s">
        <v>1221</v>
      </c>
      <c r="D1319" s="510">
        <v>46217.0</v>
      </c>
      <c r="E1319" s="585"/>
      <c r="F1319" s="510">
        <v>46218.0</v>
      </c>
      <c r="G1319" s="517" t="s">
        <v>57</v>
      </c>
      <c r="H1319" s="513" t="s">
        <v>57</v>
      </c>
      <c r="I1319" s="513" t="s">
        <v>57</v>
      </c>
      <c r="J1319" s="513" t="s">
        <v>57</v>
      </c>
      <c r="K1319" s="513" t="s">
        <v>58</v>
      </c>
      <c r="L1319" s="446" t="s">
        <v>58</v>
      </c>
      <c r="M1319" s="315">
        <v>8.0</v>
      </c>
      <c r="N1319" s="223" t="s">
        <v>372</v>
      </c>
      <c r="O1319" s="582"/>
      <c r="P1319" s="582"/>
      <c r="Q1319" s="582"/>
      <c r="R1319" s="582"/>
      <c r="S1319" s="445" t="s">
        <v>183</v>
      </c>
      <c r="T1319" s="430" t="s">
        <v>30</v>
      </c>
      <c r="U1319" s="495"/>
      <c r="V1319" s="315"/>
      <c r="W1319" s="517" t="s">
        <v>28</v>
      </c>
      <c r="X1319" s="315">
        <v>4.0</v>
      </c>
      <c r="Y1319" s="6" t="s">
        <v>72</v>
      </c>
      <c r="Z1319" s="432" t="s">
        <v>1032</v>
      </c>
      <c r="AA1319" s="6"/>
      <c r="AB1319" s="6"/>
      <c r="AC1319" s="6"/>
      <c r="AD1319" s="6"/>
      <c r="AE1319" s="6"/>
      <c r="AF1319" s="6"/>
      <c r="AG1319" s="331"/>
      <c r="AH1319" s="6"/>
    </row>
    <row r="1320" ht="28.5" customHeight="1">
      <c r="A1320" s="311">
        <v>1584.0</v>
      </c>
      <c r="B1320" s="209" t="s">
        <v>1964</v>
      </c>
      <c r="C1320" s="344" t="s">
        <v>1221</v>
      </c>
      <c r="D1320" s="510"/>
      <c r="E1320" s="510"/>
      <c r="F1320" s="510">
        <v>46176.0</v>
      </c>
      <c r="G1320" s="517" t="s">
        <v>57</v>
      </c>
      <c r="H1320" s="513" t="s">
        <v>57</v>
      </c>
      <c r="I1320" s="513" t="s">
        <v>57</v>
      </c>
      <c r="J1320" s="513" t="s">
        <v>57</v>
      </c>
      <c r="K1320" s="513" t="s">
        <v>58</v>
      </c>
      <c r="L1320" s="446" t="s">
        <v>58</v>
      </c>
      <c r="M1320" s="315">
        <v>16.0</v>
      </c>
      <c r="N1320" s="353"/>
      <c r="O1320" s="582"/>
      <c r="P1320" s="582"/>
      <c r="Q1320" s="582"/>
      <c r="R1320" s="582"/>
      <c r="S1320" s="471" t="s">
        <v>30</v>
      </c>
      <c r="T1320" s="430" t="s">
        <v>30</v>
      </c>
      <c r="U1320" s="495"/>
      <c r="V1320" s="315"/>
      <c r="W1320" s="517" t="s">
        <v>28</v>
      </c>
      <c r="X1320" s="315"/>
      <c r="Y1320" s="6" t="s">
        <v>54</v>
      </c>
      <c r="Z1320" s="432" t="s">
        <v>2446</v>
      </c>
      <c r="AA1320" s="6"/>
      <c r="AB1320" s="6"/>
      <c r="AC1320" s="6"/>
      <c r="AD1320" s="6"/>
      <c r="AE1320" s="6"/>
      <c r="AF1320" s="6"/>
      <c r="AG1320" s="331"/>
      <c r="AH1320" s="6"/>
      <c r="AI1320" s="320"/>
    </row>
    <row r="1321" ht="28.5" customHeight="1">
      <c r="A1321" s="311">
        <v>1585.0</v>
      </c>
      <c r="B1321" s="209" t="s">
        <v>1965</v>
      </c>
      <c r="C1321" s="344" t="s">
        <v>1221</v>
      </c>
      <c r="D1321" s="510"/>
      <c r="E1321" s="510"/>
      <c r="F1321" s="510">
        <v>46192.0</v>
      </c>
      <c r="G1321" s="517" t="s">
        <v>57</v>
      </c>
      <c r="H1321" s="513" t="s">
        <v>57</v>
      </c>
      <c r="I1321" s="513" t="s">
        <v>57</v>
      </c>
      <c r="J1321" s="513" t="s">
        <v>57</v>
      </c>
      <c r="K1321" s="507" t="s">
        <v>58</v>
      </c>
      <c r="L1321" s="446" t="s">
        <v>58</v>
      </c>
      <c r="M1321" s="315">
        <v>8.0</v>
      </c>
      <c r="N1321" s="353"/>
      <c r="O1321" s="582"/>
      <c r="P1321" s="582"/>
      <c r="Q1321" s="582"/>
      <c r="R1321" s="582"/>
      <c r="S1321" s="471" t="s">
        <v>30</v>
      </c>
      <c r="T1321" s="430" t="s">
        <v>30</v>
      </c>
      <c r="U1321" s="495"/>
      <c r="V1321" s="315"/>
      <c r="W1321" s="517" t="s">
        <v>28</v>
      </c>
      <c r="X1321" s="315"/>
      <c r="Y1321" s="6" t="s">
        <v>54</v>
      </c>
      <c r="Z1321" s="432" t="s">
        <v>293</v>
      </c>
      <c r="AA1321" s="6"/>
      <c r="AB1321" s="6"/>
      <c r="AC1321" s="6"/>
      <c r="AD1321" s="6"/>
      <c r="AE1321" s="6"/>
      <c r="AF1321" s="6"/>
      <c r="AG1321" s="331"/>
      <c r="AH1321" s="6"/>
      <c r="AI1321" s="320"/>
    </row>
    <row r="1322" ht="28.5" customHeight="1">
      <c r="A1322" s="311">
        <v>1586.0</v>
      </c>
      <c r="B1322" s="209" t="s">
        <v>1966</v>
      </c>
      <c r="C1322" s="344" t="s">
        <v>1221</v>
      </c>
      <c r="D1322" s="510"/>
      <c r="E1322" s="510"/>
      <c r="F1322" s="510">
        <v>46176.0</v>
      </c>
      <c r="G1322" s="517" t="s">
        <v>57</v>
      </c>
      <c r="H1322" s="513" t="s">
        <v>57</v>
      </c>
      <c r="I1322" s="513" t="s">
        <v>57</v>
      </c>
      <c r="J1322" s="513" t="s">
        <v>57</v>
      </c>
      <c r="K1322" s="513" t="s">
        <v>58</v>
      </c>
      <c r="L1322" s="446" t="s">
        <v>58</v>
      </c>
      <c r="M1322" s="315">
        <v>10.0</v>
      </c>
      <c r="N1322" s="353"/>
      <c r="O1322" s="582"/>
      <c r="P1322" s="582"/>
      <c r="Q1322" s="582"/>
      <c r="R1322" s="582"/>
      <c r="S1322" s="471" t="s">
        <v>30</v>
      </c>
      <c r="T1322" s="430" t="s">
        <v>30</v>
      </c>
      <c r="U1322" s="495"/>
      <c r="V1322" s="315"/>
      <c r="W1322" s="517" t="s">
        <v>28</v>
      </c>
      <c r="X1322" s="315"/>
      <c r="Y1322" s="6" t="s">
        <v>54</v>
      </c>
      <c r="Z1322" s="432" t="s">
        <v>2447</v>
      </c>
      <c r="AA1322" s="6"/>
      <c r="AB1322" s="6"/>
      <c r="AC1322" s="6"/>
      <c r="AD1322" s="6"/>
      <c r="AE1322" s="6"/>
      <c r="AF1322" s="6"/>
      <c r="AG1322" s="331"/>
      <c r="AH1322" s="6"/>
      <c r="AI1322" s="320"/>
    </row>
    <row r="1323" ht="28.5" customHeight="1">
      <c r="A1323" s="311">
        <v>1587.0</v>
      </c>
      <c r="B1323" s="209" t="s">
        <v>1968</v>
      </c>
      <c r="C1323" s="344" t="s">
        <v>333</v>
      </c>
      <c r="D1323" s="510"/>
      <c r="E1323" s="510"/>
      <c r="F1323" s="510">
        <v>46170.0</v>
      </c>
      <c r="G1323" s="517" t="s">
        <v>57</v>
      </c>
      <c r="H1323" s="513" t="s">
        <v>57</v>
      </c>
      <c r="I1323" s="513" t="s">
        <v>57</v>
      </c>
      <c r="J1323" s="513" t="s">
        <v>57</v>
      </c>
      <c r="K1323" s="513" t="s">
        <v>58</v>
      </c>
      <c r="L1323" s="508" t="s">
        <v>1180</v>
      </c>
      <c r="M1323" s="315">
        <v>8.0</v>
      </c>
      <c r="N1323" s="353"/>
      <c r="O1323" s="582"/>
      <c r="P1323" s="582"/>
      <c r="Q1323" s="582"/>
      <c r="R1323" s="582"/>
      <c r="S1323" s="471" t="s">
        <v>86</v>
      </c>
      <c r="T1323" s="430" t="s">
        <v>86</v>
      </c>
      <c r="U1323" s="495">
        <v>0.0</v>
      </c>
      <c r="V1323" s="315">
        <v>0.0</v>
      </c>
      <c r="W1323" s="517" t="s">
        <v>86</v>
      </c>
      <c r="X1323" s="315">
        <v>0.0</v>
      </c>
      <c r="Y1323" s="6" t="s">
        <v>54</v>
      </c>
      <c r="Z1323" s="432" t="s">
        <v>2448</v>
      </c>
      <c r="AA1323" s="6"/>
      <c r="AB1323" s="6"/>
      <c r="AC1323" s="6"/>
      <c r="AD1323" s="6"/>
      <c r="AE1323" s="6"/>
      <c r="AF1323" s="6"/>
      <c r="AG1323" s="331"/>
      <c r="AH1323" s="6"/>
      <c r="AI1323" s="320"/>
    </row>
    <row r="1324" ht="28.5" customHeight="1">
      <c r="A1324" s="311">
        <v>1588.0</v>
      </c>
      <c r="B1324" s="209" t="s">
        <v>1970</v>
      </c>
      <c r="C1324" s="344" t="s">
        <v>1221</v>
      </c>
      <c r="D1324" s="510"/>
      <c r="E1324" s="510"/>
      <c r="F1324" s="353">
        <v>46177.0</v>
      </c>
      <c r="G1324" s="517" t="s">
        <v>66</v>
      </c>
      <c r="H1324" s="513" t="s">
        <v>66</v>
      </c>
      <c r="I1324" s="513" t="s">
        <v>66</v>
      </c>
      <c r="J1324" s="513" t="s">
        <v>66</v>
      </c>
      <c r="K1324" s="513" t="s">
        <v>66</v>
      </c>
      <c r="L1324" s="517" t="s">
        <v>66</v>
      </c>
      <c r="M1324" s="315">
        <v>0.0</v>
      </c>
      <c r="N1324" s="353"/>
      <c r="O1324" s="582"/>
      <c r="P1324" s="582"/>
      <c r="Q1324" s="582"/>
      <c r="R1324" s="582"/>
      <c r="S1324" s="471" t="s">
        <v>30</v>
      </c>
      <c r="T1324" s="430" t="s">
        <v>30</v>
      </c>
      <c r="U1324" s="495"/>
      <c r="V1324" s="315"/>
      <c r="W1324" s="517" t="s">
        <v>28</v>
      </c>
      <c r="X1324" s="315"/>
      <c r="Y1324" s="6" t="s">
        <v>54</v>
      </c>
      <c r="Z1324" s="432" t="s">
        <v>2449</v>
      </c>
      <c r="AA1324" s="6"/>
      <c r="AB1324" s="6"/>
      <c r="AC1324" s="6"/>
      <c r="AD1324" s="6"/>
      <c r="AE1324" s="6"/>
      <c r="AF1324" s="6"/>
      <c r="AG1324" s="331"/>
      <c r="AH1324" s="6"/>
      <c r="AI1324" s="320"/>
    </row>
    <row r="1325" ht="28.5" customHeight="1">
      <c r="A1325" s="311">
        <v>1589.0</v>
      </c>
      <c r="B1325" s="209" t="s">
        <v>1971</v>
      </c>
      <c r="C1325" s="344" t="s">
        <v>2170</v>
      </c>
      <c r="D1325" s="510"/>
      <c r="E1325" s="510"/>
      <c r="F1325" s="510">
        <v>46154.0</v>
      </c>
      <c r="G1325" s="517" t="s">
        <v>57</v>
      </c>
      <c r="H1325" s="513" t="s">
        <v>57</v>
      </c>
      <c r="I1325" s="513" t="s">
        <v>57</v>
      </c>
      <c r="J1325" s="513" t="s">
        <v>57</v>
      </c>
      <c r="K1325" s="574" t="s">
        <v>101</v>
      </c>
      <c r="L1325" s="517" t="s">
        <v>66</v>
      </c>
      <c r="M1325" s="315"/>
      <c r="N1325" s="353"/>
      <c r="O1325" s="582"/>
      <c r="P1325" s="582"/>
      <c r="Q1325" s="582"/>
      <c r="R1325" s="582"/>
      <c r="S1325" s="471" t="s">
        <v>86</v>
      </c>
      <c r="T1325" s="430" t="s">
        <v>86</v>
      </c>
      <c r="U1325" s="495"/>
      <c r="V1325" s="315"/>
      <c r="W1325" s="517" t="s">
        <v>86</v>
      </c>
      <c r="X1325" s="315"/>
      <c r="Y1325" s="6" t="s">
        <v>54</v>
      </c>
      <c r="Z1325" s="432" t="s">
        <v>2332</v>
      </c>
      <c r="AA1325" s="6"/>
      <c r="AB1325" s="6"/>
      <c r="AC1325" s="6"/>
      <c r="AD1325" s="6"/>
      <c r="AE1325" s="6"/>
      <c r="AF1325" s="6"/>
      <c r="AG1325" s="331"/>
      <c r="AH1325" s="6"/>
    </row>
    <row r="1326" ht="28.5" customHeight="1">
      <c r="A1326" s="311">
        <v>1590.0</v>
      </c>
      <c r="B1326" s="209" t="s">
        <v>1972</v>
      </c>
      <c r="C1326" s="344" t="s">
        <v>1221</v>
      </c>
      <c r="D1326" s="510"/>
      <c r="E1326" s="510"/>
      <c r="F1326" s="510">
        <v>46185.0</v>
      </c>
      <c r="G1326" s="517" t="s">
        <v>57</v>
      </c>
      <c r="H1326" s="513" t="s">
        <v>57</v>
      </c>
      <c r="I1326" s="513" t="s">
        <v>57</v>
      </c>
      <c r="J1326" s="513" t="s">
        <v>57</v>
      </c>
      <c r="K1326" s="513" t="s">
        <v>58</v>
      </c>
      <c r="L1326" s="446" t="s">
        <v>58</v>
      </c>
      <c r="M1326" s="315">
        <v>26.0</v>
      </c>
      <c r="N1326" s="353"/>
      <c r="O1326" s="582"/>
      <c r="P1326" s="582"/>
      <c r="Q1326" s="582"/>
      <c r="R1326" s="582"/>
      <c r="S1326" s="471" t="s">
        <v>30</v>
      </c>
      <c r="T1326" s="430" t="s">
        <v>30</v>
      </c>
      <c r="U1326" s="495"/>
      <c r="V1326" s="315"/>
      <c r="W1326" s="517" t="s">
        <v>28</v>
      </c>
      <c r="X1326" s="315"/>
      <c r="Y1326" s="6" t="s">
        <v>54</v>
      </c>
      <c r="Z1326" s="432" t="s">
        <v>2450</v>
      </c>
      <c r="AA1326" s="6"/>
      <c r="AB1326" s="6"/>
      <c r="AC1326" s="6"/>
      <c r="AD1326" s="6"/>
      <c r="AE1326" s="6"/>
      <c r="AF1326" s="6"/>
      <c r="AG1326" s="331"/>
      <c r="AH1326" s="6"/>
      <c r="AI1326" s="320"/>
    </row>
    <row r="1327" ht="28.5" customHeight="1">
      <c r="A1327" s="311">
        <v>1573.0</v>
      </c>
      <c r="B1327" s="562" t="s">
        <v>108</v>
      </c>
      <c r="C1327" s="344" t="s">
        <v>644</v>
      </c>
      <c r="D1327" s="510">
        <v>46217.0</v>
      </c>
      <c r="E1327" s="585"/>
      <c r="F1327" s="510">
        <v>46218.0</v>
      </c>
      <c r="G1327" s="517" t="s">
        <v>57</v>
      </c>
      <c r="H1327" s="513" t="s">
        <v>57</v>
      </c>
      <c r="I1327" s="513" t="s">
        <v>57</v>
      </c>
      <c r="J1327" s="513" t="s">
        <v>57</v>
      </c>
      <c r="K1327" s="507" t="s">
        <v>58</v>
      </c>
      <c r="L1327" s="446" t="s">
        <v>58</v>
      </c>
      <c r="M1327" s="315">
        <v>4.0</v>
      </c>
      <c r="N1327" s="223" t="s">
        <v>372</v>
      </c>
      <c r="O1327" s="582"/>
      <c r="P1327" s="582"/>
      <c r="Q1327" s="582"/>
      <c r="R1327" s="582"/>
      <c r="S1327" s="471" t="s">
        <v>183</v>
      </c>
      <c r="T1327" s="430" t="s">
        <v>30</v>
      </c>
      <c r="U1327" s="495" t="s">
        <v>2769</v>
      </c>
      <c r="V1327" s="315">
        <v>1.0</v>
      </c>
      <c r="W1327" s="517" t="s">
        <v>86</v>
      </c>
      <c r="X1327" s="315">
        <v>0.0</v>
      </c>
      <c r="Y1327" s="6" t="s">
        <v>72</v>
      </c>
      <c r="Z1327" s="542" t="s">
        <v>293</v>
      </c>
      <c r="AA1327" s="6"/>
      <c r="AB1327" s="6"/>
      <c r="AC1327" s="6"/>
      <c r="AD1327" s="6"/>
      <c r="AE1327" s="6"/>
      <c r="AF1327" s="6"/>
      <c r="AG1327" s="331"/>
      <c r="AH1327" s="6"/>
      <c r="AI1327" s="320"/>
    </row>
    <row r="1328" ht="28.5" customHeight="1">
      <c r="A1328" s="311">
        <v>1592.0</v>
      </c>
      <c r="B1328" s="209" t="s">
        <v>1974</v>
      </c>
      <c r="C1328" s="344" t="s">
        <v>644</v>
      </c>
      <c r="D1328" s="510"/>
      <c r="E1328" s="510"/>
      <c r="F1328" s="353">
        <v>46172.0</v>
      </c>
      <c r="G1328" s="517" t="s">
        <v>66</v>
      </c>
      <c r="H1328" s="513" t="s">
        <v>66</v>
      </c>
      <c r="I1328" s="513" t="s">
        <v>66</v>
      </c>
      <c r="J1328" s="513" t="s">
        <v>66</v>
      </c>
      <c r="K1328" s="513" t="s">
        <v>66</v>
      </c>
      <c r="L1328" s="517" t="s">
        <v>66</v>
      </c>
      <c r="M1328" s="315">
        <v>0.0</v>
      </c>
      <c r="N1328" s="223"/>
      <c r="O1328" s="582"/>
      <c r="P1328" s="582"/>
      <c r="Q1328" s="582"/>
      <c r="R1328" s="582"/>
      <c r="S1328" s="471" t="s">
        <v>86</v>
      </c>
      <c r="T1328" s="430" t="s">
        <v>86</v>
      </c>
      <c r="U1328" s="495">
        <v>0.0</v>
      </c>
      <c r="V1328" s="315">
        <v>0.0</v>
      </c>
      <c r="W1328" s="517" t="s">
        <v>28</v>
      </c>
      <c r="X1328" s="315">
        <v>3.0</v>
      </c>
      <c r="Y1328" s="6" t="s">
        <v>54</v>
      </c>
      <c r="Z1328" s="432" t="s">
        <v>620</v>
      </c>
      <c r="AA1328" s="6"/>
      <c r="AB1328" s="6"/>
      <c r="AC1328" s="6"/>
      <c r="AD1328" s="6"/>
      <c r="AE1328" s="6"/>
      <c r="AF1328" s="6"/>
      <c r="AG1328" s="331"/>
      <c r="AH1328" s="6"/>
      <c r="AI1328" s="320"/>
    </row>
    <row r="1329" ht="28.5" customHeight="1">
      <c r="A1329" s="311">
        <v>1576.0</v>
      </c>
      <c r="B1329" s="562" t="s">
        <v>111</v>
      </c>
      <c r="C1329" s="344" t="s">
        <v>197</v>
      </c>
      <c r="D1329" s="510">
        <v>46217.0</v>
      </c>
      <c r="E1329" s="585"/>
      <c r="F1329" s="510">
        <v>46218.0</v>
      </c>
      <c r="G1329" s="517" t="s">
        <v>183</v>
      </c>
      <c r="H1329" s="513" t="s">
        <v>57</v>
      </c>
      <c r="I1329" s="513" t="s">
        <v>57</v>
      </c>
      <c r="J1329" s="513" t="s">
        <v>82</v>
      </c>
      <c r="K1329" s="513" t="s">
        <v>58</v>
      </c>
      <c r="L1329" s="446" t="s">
        <v>58</v>
      </c>
      <c r="M1329" s="315">
        <v>7.0</v>
      </c>
      <c r="N1329" s="223" t="s">
        <v>372</v>
      </c>
      <c r="O1329" s="582"/>
      <c r="P1329" s="582"/>
      <c r="Q1329" s="582"/>
      <c r="R1329" s="582"/>
      <c r="S1329" s="471" t="s">
        <v>183</v>
      </c>
      <c r="T1329" s="430" t="s">
        <v>30</v>
      </c>
      <c r="U1329" s="495"/>
      <c r="V1329" s="315">
        <v>22.0</v>
      </c>
      <c r="W1329" s="517" t="s">
        <v>28</v>
      </c>
      <c r="X1329" s="315">
        <v>3.0</v>
      </c>
      <c r="Y1329" s="84" t="s">
        <v>72</v>
      </c>
      <c r="Z1329" s="542" t="s">
        <v>680</v>
      </c>
      <c r="AA1329" s="6"/>
      <c r="AB1329" s="6"/>
      <c r="AC1329" s="6"/>
      <c r="AD1329" s="6"/>
      <c r="AE1329" s="6"/>
      <c r="AF1329" s="6"/>
      <c r="AG1329" s="331"/>
      <c r="AH1329" s="6"/>
      <c r="AI1329" s="320"/>
    </row>
    <row r="1330" ht="28.5" customHeight="1">
      <c r="A1330" s="311">
        <v>1594.0</v>
      </c>
      <c r="B1330" s="209" t="s">
        <v>1975</v>
      </c>
      <c r="C1330" s="344" t="s">
        <v>2170</v>
      </c>
      <c r="D1330" s="510"/>
      <c r="E1330" s="510"/>
      <c r="F1330" s="510">
        <v>46163.0</v>
      </c>
      <c r="G1330" s="517" t="s">
        <v>57</v>
      </c>
      <c r="H1330" s="513" t="s">
        <v>57</v>
      </c>
      <c r="I1330" s="513" t="s">
        <v>57</v>
      </c>
      <c r="J1330" s="513" t="s">
        <v>57</v>
      </c>
      <c r="K1330" s="513" t="s">
        <v>58</v>
      </c>
      <c r="L1330" s="446" t="s">
        <v>58</v>
      </c>
      <c r="M1330" s="315">
        <v>1.0</v>
      </c>
      <c r="N1330" s="353"/>
      <c r="O1330" s="582"/>
      <c r="P1330" s="582"/>
      <c r="Q1330" s="582"/>
      <c r="R1330" s="582"/>
      <c r="S1330" s="471" t="s">
        <v>30</v>
      </c>
      <c r="T1330" s="430" t="s">
        <v>30</v>
      </c>
      <c r="U1330" s="495"/>
      <c r="V1330" s="315"/>
      <c r="W1330" s="517" t="s">
        <v>86</v>
      </c>
      <c r="X1330" s="315"/>
      <c r="Y1330" s="6" t="s">
        <v>54</v>
      </c>
      <c r="Z1330" s="432" t="s">
        <v>2452</v>
      </c>
      <c r="AA1330" s="6"/>
      <c r="AB1330" s="6"/>
      <c r="AC1330" s="6"/>
      <c r="AD1330" s="6"/>
      <c r="AE1330" s="6"/>
      <c r="AF1330" s="6"/>
      <c r="AG1330" s="331"/>
      <c r="AH1330" s="6"/>
      <c r="AI1330" s="320"/>
    </row>
    <row r="1331" ht="28.5" customHeight="1">
      <c r="A1331" s="311">
        <v>1595.0</v>
      </c>
      <c r="B1331" s="209" t="s">
        <v>279</v>
      </c>
      <c r="C1331" s="344" t="s">
        <v>1221</v>
      </c>
      <c r="D1331" s="510"/>
      <c r="E1331" s="510"/>
      <c r="F1331" s="510">
        <v>46182.0</v>
      </c>
      <c r="G1331" s="517" t="s">
        <v>57</v>
      </c>
      <c r="H1331" s="513" t="s">
        <v>57</v>
      </c>
      <c r="I1331" s="513" t="s">
        <v>57</v>
      </c>
      <c r="J1331" s="513" t="s">
        <v>57</v>
      </c>
      <c r="K1331" s="513" t="s">
        <v>58</v>
      </c>
      <c r="L1331" s="446" t="s">
        <v>58</v>
      </c>
      <c r="M1331" s="315">
        <v>1.0</v>
      </c>
      <c r="N1331" s="353"/>
      <c r="O1331" s="582"/>
      <c r="P1331" s="582"/>
      <c r="Q1331" s="582"/>
      <c r="R1331" s="582"/>
      <c r="S1331" s="471" t="s">
        <v>30</v>
      </c>
      <c r="T1331" s="430" t="s">
        <v>30</v>
      </c>
      <c r="U1331" s="495"/>
      <c r="V1331" s="315"/>
      <c r="W1331" s="517" t="s">
        <v>86</v>
      </c>
      <c r="X1331" s="315"/>
      <c r="Y1331" s="6" t="s">
        <v>54</v>
      </c>
      <c r="Z1331" s="432" t="s">
        <v>2453</v>
      </c>
      <c r="AA1331" s="6"/>
      <c r="AB1331" s="6"/>
      <c r="AC1331" s="6"/>
      <c r="AD1331" s="6"/>
      <c r="AE1331" s="6"/>
      <c r="AF1331" s="6"/>
      <c r="AG1331" s="331"/>
      <c r="AH1331" s="6"/>
      <c r="AI1331" s="320"/>
    </row>
    <row r="1332" ht="28.5" customHeight="1">
      <c r="A1332" s="311">
        <v>1596.0</v>
      </c>
      <c r="B1332" s="209" t="s">
        <v>1976</v>
      </c>
      <c r="C1332" s="344" t="s">
        <v>333</v>
      </c>
      <c r="D1332" s="510"/>
      <c r="E1332" s="510"/>
      <c r="F1332" s="510">
        <v>46191.0</v>
      </c>
      <c r="G1332" s="517" t="s">
        <v>57</v>
      </c>
      <c r="H1332" s="513" t="s">
        <v>57</v>
      </c>
      <c r="I1332" s="513" t="s">
        <v>57</v>
      </c>
      <c r="J1332" s="513" t="s">
        <v>57</v>
      </c>
      <c r="K1332" s="513" t="s">
        <v>58</v>
      </c>
      <c r="L1332" s="508" t="s">
        <v>1180</v>
      </c>
      <c r="M1332" s="315">
        <v>5.0</v>
      </c>
      <c r="N1332" s="353"/>
      <c r="O1332" s="582"/>
      <c r="P1332" s="582"/>
      <c r="Q1332" s="582"/>
      <c r="R1332" s="582"/>
      <c r="S1332" s="471" t="s">
        <v>86</v>
      </c>
      <c r="T1332" s="430" t="s">
        <v>86</v>
      </c>
      <c r="U1332" s="495"/>
      <c r="V1332" s="315"/>
      <c r="W1332" s="517" t="s">
        <v>86</v>
      </c>
      <c r="X1332" s="315"/>
      <c r="Y1332" s="6" t="s">
        <v>54</v>
      </c>
      <c r="Z1332" s="432" t="s">
        <v>2454</v>
      </c>
      <c r="AA1332" s="6"/>
      <c r="AB1332" s="6"/>
      <c r="AC1332" s="6"/>
      <c r="AD1332" s="6"/>
      <c r="AE1332" s="6"/>
      <c r="AF1332" s="6"/>
      <c r="AG1332" s="331"/>
      <c r="AH1332" s="6"/>
      <c r="AI1332" s="320"/>
    </row>
    <row r="1333" ht="28.5" customHeight="1">
      <c r="A1333" s="311">
        <v>1597.0</v>
      </c>
      <c r="B1333" s="209" t="s">
        <v>1977</v>
      </c>
      <c r="C1333" s="344" t="s">
        <v>2455</v>
      </c>
      <c r="D1333" s="510"/>
      <c r="E1333" s="510"/>
      <c r="F1333" s="353">
        <v>46163.0</v>
      </c>
      <c r="G1333" s="517" t="s">
        <v>66</v>
      </c>
      <c r="H1333" s="513" t="s">
        <v>66</v>
      </c>
      <c r="I1333" s="513" t="s">
        <v>66</v>
      </c>
      <c r="J1333" s="513" t="s">
        <v>66</v>
      </c>
      <c r="K1333" s="513" t="s">
        <v>66</v>
      </c>
      <c r="L1333" s="517" t="s">
        <v>66</v>
      </c>
      <c r="M1333" s="315"/>
      <c r="N1333" s="353"/>
      <c r="O1333" s="582"/>
      <c r="P1333" s="582"/>
      <c r="Q1333" s="582"/>
      <c r="R1333" s="582"/>
      <c r="S1333" s="471" t="s">
        <v>86</v>
      </c>
      <c r="T1333" s="430" t="s">
        <v>86</v>
      </c>
      <c r="U1333" s="495"/>
      <c r="V1333" s="315"/>
      <c r="W1333" s="517" t="s">
        <v>28</v>
      </c>
      <c r="X1333" s="315"/>
      <c r="Y1333" s="6" t="s">
        <v>54</v>
      </c>
      <c r="Z1333" s="432" t="s">
        <v>2423</v>
      </c>
      <c r="AA1333" s="6"/>
      <c r="AB1333" s="6"/>
      <c r="AC1333" s="6"/>
      <c r="AD1333" s="6"/>
      <c r="AE1333" s="6"/>
      <c r="AF1333" s="6"/>
      <c r="AG1333" s="331"/>
      <c r="AH1333" s="6"/>
    </row>
    <row r="1334" ht="28.5" customHeight="1">
      <c r="A1334" s="311">
        <v>1598.0</v>
      </c>
      <c r="B1334" s="209" t="s">
        <v>63</v>
      </c>
      <c r="C1334" s="344" t="s">
        <v>333</v>
      </c>
      <c r="D1334" s="510">
        <v>46203.0</v>
      </c>
      <c r="E1334" s="581">
        <v>46203.0</v>
      </c>
      <c r="F1334" s="510">
        <v>46203.0</v>
      </c>
      <c r="G1334" s="517" t="s">
        <v>57</v>
      </c>
      <c r="H1334" s="513" t="s">
        <v>57</v>
      </c>
      <c r="I1334" s="513" t="s">
        <v>57</v>
      </c>
      <c r="J1334" s="513" t="s">
        <v>57</v>
      </c>
      <c r="K1334" s="513" t="s">
        <v>58</v>
      </c>
      <c r="L1334" s="508" t="s">
        <v>1180</v>
      </c>
      <c r="M1334" s="315">
        <v>25.0</v>
      </c>
      <c r="N1334" s="223" t="s">
        <v>372</v>
      </c>
      <c r="O1334" s="582"/>
      <c r="P1334" s="582"/>
      <c r="Q1334" s="582"/>
      <c r="R1334" s="582"/>
      <c r="S1334" s="471" t="s">
        <v>86</v>
      </c>
      <c r="T1334" s="430" t="s">
        <v>86</v>
      </c>
      <c r="U1334" s="315">
        <v>0.0</v>
      </c>
      <c r="V1334" s="315">
        <v>0.0</v>
      </c>
      <c r="W1334" s="517" t="s">
        <v>86</v>
      </c>
      <c r="X1334" s="315">
        <v>0.0</v>
      </c>
      <c r="Y1334" s="6" t="s">
        <v>54</v>
      </c>
      <c r="Z1334" s="432" t="s">
        <v>344</v>
      </c>
      <c r="AA1334" s="6"/>
      <c r="AB1334" s="6"/>
      <c r="AC1334" s="6"/>
      <c r="AD1334" s="6"/>
      <c r="AE1334" s="6"/>
      <c r="AF1334" s="6"/>
      <c r="AG1334" s="331"/>
      <c r="AH1334" s="6"/>
      <c r="AI1334" s="320"/>
    </row>
    <row r="1335" ht="28.5" customHeight="1">
      <c r="A1335" s="311">
        <v>1599.0</v>
      </c>
      <c r="B1335" s="209" t="s">
        <v>1978</v>
      </c>
      <c r="C1335" s="344" t="s">
        <v>354</v>
      </c>
      <c r="D1335" s="510"/>
      <c r="E1335" s="510"/>
      <c r="F1335" s="510">
        <v>46183.0</v>
      </c>
      <c r="G1335" s="517" t="s">
        <v>57</v>
      </c>
      <c r="H1335" s="513" t="s">
        <v>57</v>
      </c>
      <c r="I1335" s="513" t="s">
        <v>57</v>
      </c>
      <c r="J1335" s="513" t="s">
        <v>57</v>
      </c>
      <c r="K1335" s="513" t="s">
        <v>58</v>
      </c>
      <c r="L1335" s="462" t="s">
        <v>3007</v>
      </c>
      <c r="M1335" s="315">
        <v>2.0</v>
      </c>
      <c r="N1335" s="353"/>
      <c r="O1335" s="582"/>
      <c r="P1335" s="582"/>
      <c r="Q1335" s="582"/>
      <c r="R1335" s="582"/>
      <c r="S1335" s="471" t="s">
        <v>86</v>
      </c>
      <c r="T1335" s="430" t="s">
        <v>86</v>
      </c>
      <c r="U1335" s="495"/>
      <c r="V1335" s="315"/>
      <c r="W1335" s="517" t="s">
        <v>86</v>
      </c>
      <c r="X1335" s="315"/>
      <c r="Y1335" s="6" t="s">
        <v>54</v>
      </c>
      <c r="Z1335" s="432" t="s">
        <v>2456</v>
      </c>
      <c r="AA1335" s="6"/>
      <c r="AB1335" s="6"/>
      <c r="AC1335" s="6"/>
      <c r="AD1335" s="6"/>
      <c r="AE1335" s="6"/>
      <c r="AF1335" s="6"/>
      <c r="AG1335" s="331"/>
      <c r="AH1335" s="6"/>
      <c r="AI1335" s="320"/>
    </row>
    <row r="1336" ht="28.5" customHeight="1">
      <c r="A1336" s="311">
        <v>1600.0</v>
      </c>
      <c r="B1336" s="209" t="s">
        <v>1979</v>
      </c>
      <c r="C1336" s="344" t="s">
        <v>1221</v>
      </c>
      <c r="D1336" s="510"/>
      <c r="E1336" s="510"/>
      <c r="F1336" s="510">
        <v>46191.0</v>
      </c>
      <c r="G1336" s="517" t="s">
        <v>57</v>
      </c>
      <c r="H1336" s="513" t="s">
        <v>57</v>
      </c>
      <c r="I1336" s="513" t="s">
        <v>57</v>
      </c>
      <c r="J1336" s="513" t="s">
        <v>57</v>
      </c>
      <c r="K1336" s="513" t="s">
        <v>58</v>
      </c>
      <c r="L1336" s="446" t="s">
        <v>58</v>
      </c>
      <c r="M1336" s="315">
        <v>26.0</v>
      </c>
      <c r="N1336" s="353"/>
      <c r="O1336" s="582"/>
      <c r="P1336" s="582"/>
      <c r="Q1336" s="582"/>
      <c r="R1336" s="582"/>
      <c r="S1336" s="471" t="s">
        <v>30</v>
      </c>
      <c r="T1336" s="430" t="s">
        <v>30</v>
      </c>
      <c r="U1336" s="495"/>
      <c r="V1336" s="315"/>
      <c r="W1336" s="517" t="s">
        <v>28</v>
      </c>
      <c r="X1336" s="315"/>
      <c r="Y1336" s="6" t="s">
        <v>54</v>
      </c>
      <c r="Z1336" s="432" t="s">
        <v>2457</v>
      </c>
      <c r="AA1336" s="6"/>
      <c r="AB1336" s="6"/>
      <c r="AC1336" s="6"/>
      <c r="AD1336" s="6"/>
      <c r="AE1336" s="6"/>
      <c r="AF1336" s="6"/>
      <c r="AG1336" s="331"/>
      <c r="AH1336" s="6"/>
      <c r="AI1336" s="320"/>
    </row>
    <row r="1337" ht="28.5" customHeight="1">
      <c r="A1337" s="311">
        <v>1601.0</v>
      </c>
      <c r="B1337" s="209" t="s">
        <v>1980</v>
      </c>
      <c r="C1337" s="590" t="s">
        <v>2458</v>
      </c>
      <c r="D1337" s="510"/>
      <c r="E1337" s="510"/>
      <c r="F1337" s="510">
        <v>46181.0</v>
      </c>
      <c r="G1337" s="517" t="s">
        <v>57</v>
      </c>
      <c r="H1337" s="513" t="s">
        <v>57</v>
      </c>
      <c r="I1337" s="513" t="s">
        <v>57</v>
      </c>
      <c r="J1337" s="513" t="s">
        <v>57</v>
      </c>
      <c r="K1337" s="574" t="s">
        <v>101</v>
      </c>
      <c r="L1337" s="446" t="s">
        <v>58</v>
      </c>
      <c r="M1337" s="315">
        <v>2.0</v>
      </c>
      <c r="N1337" s="353"/>
      <c r="O1337" s="582"/>
      <c r="P1337" s="582"/>
      <c r="Q1337" s="582"/>
      <c r="R1337" s="582"/>
      <c r="S1337" s="471" t="s">
        <v>86</v>
      </c>
      <c r="T1337" s="430" t="s">
        <v>86</v>
      </c>
      <c r="U1337" s="495"/>
      <c r="V1337" s="315"/>
      <c r="W1337" s="517" t="s">
        <v>86</v>
      </c>
      <c r="X1337" s="315"/>
      <c r="Y1337" s="6" t="s">
        <v>54</v>
      </c>
      <c r="Z1337" s="568" t="s">
        <v>2459</v>
      </c>
      <c r="AA1337" s="6"/>
      <c r="AB1337" s="6"/>
      <c r="AC1337" s="6"/>
      <c r="AD1337" s="6"/>
      <c r="AE1337" s="6"/>
      <c r="AF1337" s="6"/>
      <c r="AG1337" s="331"/>
      <c r="AH1337" s="6"/>
      <c r="AI1337" s="320"/>
    </row>
    <row r="1338" ht="28.5" customHeight="1">
      <c r="A1338" s="311">
        <v>1602.0</v>
      </c>
      <c r="B1338" s="209" t="s">
        <v>1981</v>
      </c>
      <c r="C1338" s="564" t="s">
        <v>1221</v>
      </c>
      <c r="D1338" s="510"/>
      <c r="E1338" s="510"/>
      <c r="F1338" s="597">
        <v>46206.0</v>
      </c>
      <c r="G1338" s="517" t="s">
        <v>57</v>
      </c>
      <c r="H1338" s="513" t="s">
        <v>57</v>
      </c>
      <c r="I1338" s="513" t="s">
        <v>57</v>
      </c>
      <c r="J1338" s="513" t="s">
        <v>57</v>
      </c>
      <c r="K1338" s="513" t="s">
        <v>58</v>
      </c>
      <c r="L1338" s="446" t="s">
        <v>58</v>
      </c>
      <c r="M1338" s="315">
        <v>10.0</v>
      </c>
      <c r="N1338" s="222" t="s">
        <v>220</v>
      </c>
      <c r="O1338" s="582" t="s">
        <v>2451</v>
      </c>
      <c r="P1338" s="582"/>
      <c r="Q1338" s="582"/>
      <c r="R1338" s="582"/>
      <c r="S1338" s="471" t="s">
        <v>30</v>
      </c>
      <c r="T1338" s="430" t="s">
        <v>30</v>
      </c>
      <c r="U1338" s="495"/>
      <c r="V1338" s="315"/>
      <c r="W1338" s="517" t="s">
        <v>28</v>
      </c>
      <c r="X1338" s="315"/>
      <c r="Y1338" s="6" t="s">
        <v>54</v>
      </c>
      <c r="Z1338" s="432" t="s">
        <v>2460</v>
      </c>
      <c r="AA1338" s="6"/>
      <c r="AB1338" s="6"/>
      <c r="AC1338" s="6"/>
      <c r="AD1338" s="6"/>
      <c r="AE1338" s="6"/>
      <c r="AF1338" s="6"/>
      <c r="AG1338" s="331"/>
      <c r="AH1338" s="6"/>
      <c r="AI1338" s="320"/>
    </row>
    <row r="1339" ht="28.5" customHeight="1">
      <c r="A1339" s="311">
        <v>1603.0</v>
      </c>
      <c r="B1339" s="209" t="s">
        <v>1983</v>
      </c>
      <c r="C1339" s="344" t="s">
        <v>1221</v>
      </c>
      <c r="D1339" s="344"/>
      <c r="E1339" s="344"/>
      <c r="F1339" s="510">
        <v>46198.0</v>
      </c>
      <c r="G1339" s="517" t="s">
        <v>66</v>
      </c>
      <c r="H1339" s="513" t="s">
        <v>66</v>
      </c>
      <c r="I1339" s="513" t="s">
        <v>66</v>
      </c>
      <c r="J1339" s="513" t="s">
        <v>66</v>
      </c>
      <c r="K1339" s="513" t="s">
        <v>66</v>
      </c>
      <c r="L1339" s="517" t="s">
        <v>66</v>
      </c>
      <c r="M1339" s="315"/>
      <c r="N1339" s="223" t="s">
        <v>372</v>
      </c>
      <c r="O1339" s="582"/>
      <c r="P1339" s="582"/>
      <c r="Q1339" s="582"/>
      <c r="R1339" s="582"/>
      <c r="S1339" s="471" t="s">
        <v>30</v>
      </c>
      <c r="T1339" s="430" t="s">
        <v>30</v>
      </c>
      <c r="U1339" s="495"/>
      <c r="V1339" s="315"/>
      <c r="W1339" s="517" t="s">
        <v>28</v>
      </c>
      <c r="X1339" s="315"/>
      <c r="Y1339" s="6" t="s">
        <v>54</v>
      </c>
      <c r="Z1339" s="432" t="s">
        <v>2461</v>
      </c>
      <c r="AA1339" s="6"/>
      <c r="AB1339" s="6"/>
      <c r="AC1339" s="6"/>
      <c r="AD1339" s="6"/>
      <c r="AE1339" s="6"/>
      <c r="AF1339" s="6"/>
      <c r="AG1339" s="331"/>
      <c r="AH1339" s="6"/>
      <c r="AI1339" s="320"/>
    </row>
    <row r="1340" ht="28.5" customHeight="1">
      <c r="A1340" s="311">
        <v>1651.0</v>
      </c>
      <c r="B1340" s="209" t="s">
        <v>126</v>
      </c>
      <c r="C1340" s="344" t="s">
        <v>354</v>
      </c>
      <c r="D1340" s="558"/>
      <c r="E1340" s="585"/>
      <c r="F1340" s="353">
        <v>46218.0</v>
      </c>
      <c r="G1340" s="517" t="s">
        <v>66</v>
      </c>
      <c r="H1340" s="471" t="s">
        <v>86</v>
      </c>
      <c r="I1340" s="471" t="s">
        <v>86</v>
      </c>
      <c r="J1340" s="471" t="s">
        <v>86</v>
      </c>
      <c r="K1340" s="471" t="s">
        <v>78</v>
      </c>
      <c r="L1340" s="517" t="s">
        <v>78</v>
      </c>
      <c r="M1340" s="315">
        <v>0.0</v>
      </c>
      <c r="N1340" s="595" t="s">
        <v>372</v>
      </c>
      <c r="O1340" s="595"/>
      <c r="P1340" s="595"/>
      <c r="Q1340" s="595"/>
      <c r="R1340" s="595"/>
      <c r="S1340" s="471"/>
      <c r="T1340" s="430"/>
      <c r="U1340" s="495"/>
      <c r="V1340" s="315"/>
      <c r="W1340" s="517"/>
      <c r="X1340" s="315"/>
      <c r="Y1340" s="6" t="s">
        <v>72</v>
      </c>
      <c r="Z1340" s="432" t="s">
        <v>3043</v>
      </c>
      <c r="AA1340" s="6"/>
      <c r="AB1340" s="6"/>
      <c r="AC1340" s="6"/>
      <c r="AD1340" s="6"/>
      <c r="AE1340" s="6"/>
      <c r="AF1340" s="6"/>
      <c r="AG1340" s="331"/>
      <c r="AH1340" s="6"/>
      <c r="AI1340" s="320"/>
    </row>
    <row r="1341" ht="28.5" customHeight="1">
      <c r="A1341" s="311">
        <v>1505.0</v>
      </c>
      <c r="B1341" s="209" t="s">
        <v>252</v>
      </c>
      <c r="C1341" s="344" t="s">
        <v>1221</v>
      </c>
      <c r="D1341" s="353">
        <v>46217.0</v>
      </c>
      <c r="E1341" s="588">
        <v>46211.0</v>
      </c>
      <c r="F1341" s="353">
        <v>46219.0</v>
      </c>
      <c r="G1341" s="517" t="s">
        <v>28</v>
      </c>
      <c r="H1341" s="513" t="s">
        <v>82</v>
      </c>
      <c r="I1341" s="513" t="s">
        <v>82</v>
      </c>
      <c r="J1341" s="513" t="s">
        <v>82</v>
      </c>
      <c r="K1341" s="507" t="s">
        <v>58</v>
      </c>
      <c r="L1341" s="482" t="s">
        <v>83</v>
      </c>
      <c r="M1341" s="315">
        <v>22.0</v>
      </c>
      <c r="N1341" s="223" t="s">
        <v>372</v>
      </c>
      <c r="O1341" s="591" t="s">
        <v>58</v>
      </c>
      <c r="P1341" s="223"/>
      <c r="Q1341" s="223"/>
      <c r="R1341" s="223"/>
      <c r="S1341" s="471" t="s">
        <v>30</v>
      </c>
      <c r="T1341" s="430" t="s">
        <v>30</v>
      </c>
      <c r="U1341" s="495"/>
      <c r="V1341" s="315"/>
      <c r="W1341" s="517" t="s">
        <v>28</v>
      </c>
      <c r="X1341" s="315">
        <v>8.0</v>
      </c>
      <c r="Y1341" s="6" t="s">
        <v>72</v>
      </c>
      <c r="Z1341" s="432" t="s">
        <v>1064</v>
      </c>
      <c r="AA1341" s="6"/>
      <c r="AB1341" s="6"/>
      <c r="AC1341" s="6"/>
      <c r="AD1341" s="6"/>
      <c r="AE1341" s="6"/>
      <c r="AF1341" s="6"/>
      <c r="AG1341" s="331"/>
      <c r="AH1341" s="6"/>
      <c r="AI1341" s="320"/>
    </row>
    <row r="1342" ht="28.5" customHeight="1">
      <c r="A1342" s="311">
        <v>1613.0</v>
      </c>
      <c r="B1342" s="562" t="s">
        <v>122</v>
      </c>
      <c r="C1342" s="344" t="s">
        <v>1221</v>
      </c>
      <c r="D1342" s="510">
        <v>46217.0</v>
      </c>
      <c r="E1342" s="585"/>
      <c r="F1342" s="510">
        <v>46219.0</v>
      </c>
      <c r="G1342" s="517" t="s">
        <v>183</v>
      </c>
      <c r="H1342" s="513" t="s">
        <v>57</v>
      </c>
      <c r="I1342" s="513" t="s">
        <v>66</v>
      </c>
      <c r="J1342" s="513" t="s">
        <v>82</v>
      </c>
      <c r="K1342" s="507" t="s">
        <v>58</v>
      </c>
      <c r="L1342" s="482" t="s">
        <v>83</v>
      </c>
      <c r="M1342" s="315">
        <v>13.0</v>
      </c>
      <c r="N1342" s="223" t="s">
        <v>372</v>
      </c>
      <c r="O1342" s="223"/>
      <c r="P1342" s="223"/>
      <c r="Q1342" s="223"/>
      <c r="R1342" s="223"/>
      <c r="S1342" s="471" t="s">
        <v>57</v>
      </c>
      <c r="T1342" s="430" t="s">
        <v>57</v>
      </c>
      <c r="U1342" s="495" t="s">
        <v>2767</v>
      </c>
      <c r="V1342" s="315">
        <v>3.0</v>
      </c>
      <c r="W1342" s="517" t="s">
        <v>86</v>
      </c>
      <c r="X1342" s="315">
        <v>0.0</v>
      </c>
      <c r="Y1342" s="6" t="s">
        <v>72</v>
      </c>
      <c r="Z1342" s="542" t="s">
        <v>293</v>
      </c>
      <c r="AA1342" s="6"/>
      <c r="AB1342" s="6"/>
      <c r="AC1342" s="6"/>
      <c r="AD1342" s="6"/>
      <c r="AE1342" s="6"/>
      <c r="AF1342" s="6"/>
      <c r="AG1342" s="331"/>
      <c r="AH1342" s="6"/>
      <c r="AI1342" s="320"/>
    </row>
    <row r="1343" ht="28.5" customHeight="1">
      <c r="A1343" s="311">
        <v>1614.0</v>
      </c>
      <c r="B1343" s="562" t="s">
        <v>124</v>
      </c>
      <c r="C1343" s="344" t="s">
        <v>1221</v>
      </c>
      <c r="D1343" s="510">
        <v>46217.0</v>
      </c>
      <c r="E1343" s="585"/>
      <c r="F1343" s="510">
        <v>46219.0</v>
      </c>
      <c r="G1343" s="517" t="s">
        <v>183</v>
      </c>
      <c r="H1343" s="513" t="s">
        <v>57</v>
      </c>
      <c r="I1343" s="513" t="s">
        <v>57</v>
      </c>
      <c r="J1343" s="513" t="s">
        <v>82</v>
      </c>
      <c r="K1343" s="513" t="s">
        <v>58</v>
      </c>
      <c r="L1343" s="446" t="s">
        <v>58</v>
      </c>
      <c r="M1343" s="315">
        <v>6.0</v>
      </c>
      <c r="N1343" s="223" t="s">
        <v>372</v>
      </c>
      <c r="O1343" s="223"/>
      <c r="P1343" s="223"/>
      <c r="Q1343" s="223"/>
      <c r="R1343" s="223"/>
      <c r="S1343" s="471" t="s">
        <v>57</v>
      </c>
      <c r="T1343" s="430" t="s">
        <v>57</v>
      </c>
      <c r="U1343" s="495" t="s">
        <v>2929</v>
      </c>
      <c r="V1343" s="315">
        <v>5.0</v>
      </c>
      <c r="W1343" s="517" t="s">
        <v>28</v>
      </c>
      <c r="X1343" s="315">
        <v>4.0</v>
      </c>
      <c r="Y1343" s="6" t="s">
        <v>72</v>
      </c>
      <c r="Z1343" s="542" t="s">
        <v>293</v>
      </c>
      <c r="AA1343" s="6"/>
      <c r="AB1343" s="6"/>
      <c r="AC1343" s="6"/>
      <c r="AD1343" s="6"/>
      <c r="AE1343" s="6"/>
      <c r="AF1343" s="6"/>
      <c r="AG1343" s="331"/>
      <c r="AH1343" s="6"/>
      <c r="AI1343" s="320"/>
    </row>
    <row r="1344" ht="28.5" customHeight="1">
      <c r="A1344" s="311">
        <v>1624.0</v>
      </c>
      <c r="B1344" s="562" t="s">
        <v>122</v>
      </c>
      <c r="C1344" s="344" t="s">
        <v>1221</v>
      </c>
      <c r="D1344" s="510">
        <v>46217.0</v>
      </c>
      <c r="E1344" s="585"/>
      <c r="F1344" s="510">
        <v>46219.0</v>
      </c>
      <c r="G1344" s="517" t="s">
        <v>66</v>
      </c>
      <c r="H1344" s="513" t="s">
        <v>66</v>
      </c>
      <c r="I1344" s="513" t="s">
        <v>66</v>
      </c>
      <c r="J1344" s="513" t="s">
        <v>66</v>
      </c>
      <c r="K1344" s="513" t="s">
        <v>66</v>
      </c>
      <c r="L1344" s="517" t="s">
        <v>66</v>
      </c>
      <c r="M1344" s="315"/>
      <c r="N1344" s="223" t="s">
        <v>372</v>
      </c>
      <c r="O1344" s="223"/>
      <c r="P1344" s="223"/>
      <c r="Q1344" s="223"/>
      <c r="R1344" s="223"/>
      <c r="S1344" s="471" t="s">
        <v>57</v>
      </c>
      <c r="T1344" s="430" t="s">
        <v>57</v>
      </c>
      <c r="U1344" s="495"/>
      <c r="V1344" s="315"/>
      <c r="W1344" s="517" t="s">
        <v>86</v>
      </c>
      <c r="X1344" s="315">
        <v>0.0</v>
      </c>
      <c r="Y1344" s="6" t="s">
        <v>72</v>
      </c>
      <c r="Z1344" s="542" t="s">
        <v>795</v>
      </c>
      <c r="AA1344" s="6"/>
      <c r="AB1344" s="6"/>
      <c r="AC1344" s="6"/>
      <c r="AD1344" s="6"/>
      <c r="AE1344" s="6"/>
      <c r="AF1344" s="6"/>
      <c r="AG1344" s="331"/>
      <c r="AH1344" s="6"/>
      <c r="AI1344" s="320"/>
    </row>
    <row r="1345" ht="28.5" customHeight="1">
      <c r="A1345" s="311">
        <v>1609.0</v>
      </c>
      <c r="B1345" s="209" t="s">
        <v>1984</v>
      </c>
      <c r="C1345" s="344" t="s">
        <v>2170</v>
      </c>
      <c r="D1345" s="510"/>
      <c r="E1345" s="510"/>
      <c r="F1345" s="510">
        <v>46204.0</v>
      </c>
      <c r="G1345" s="517" t="s">
        <v>57</v>
      </c>
      <c r="H1345" s="513" t="s">
        <v>57</v>
      </c>
      <c r="I1345" s="513" t="s">
        <v>57</v>
      </c>
      <c r="J1345" s="513" t="s">
        <v>57</v>
      </c>
      <c r="K1345" s="513" t="s">
        <v>58</v>
      </c>
      <c r="L1345" s="446" t="s">
        <v>58</v>
      </c>
      <c r="M1345" s="315">
        <v>17.0</v>
      </c>
      <c r="N1345" s="223" t="s">
        <v>220</v>
      </c>
      <c r="O1345" s="222" t="s">
        <v>2451</v>
      </c>
      <c r="P1345" s="223"/>
      <c r="Q1345" s="223"/>
      <c r="R1345" s="224" t="s">
        <v>2451</v>
      </c>
      <c r="S1345" s="471" t="s">
        <v>30</v>
      </c>
      <c r="T1345" s="430" t="s">
        <v>30</v>
      </c>
      <c r="U1345" s="495"/>
      <c r="V1345" s="315"/>
      <c r="W1345" s="517" t="s">
        <v>28</v>
      </c>
      <c r="X1345" s="315"/>
      <c r="Y1345" s="6" t="s">
        <v>54</v>
      </c>
      <c r="Z1345" s="432" t="s">
        <v>603</v>
      </c>
      <c r="AA1345" s="6"/>
      <c r="AB1345" s="6"/>
      <c r="AC1345" s="6"/>
      <c r="AD1345" s="6"/>
      <c r="AE1345" s="6"/>
      <c r="AF1345" s="6"/>
      <c r="AG1345" s="331"/>
      <c r="AH1345" s="6"/>
      <c r="AI1345" s="320"/>
    </row>
    <row r="1346" ht="28.5" customHeight="1">
      <c r="A1346" s="311">
        <v>1608.0</v>
      </c>
      <c r="B1346" s="209" t="s">
        <v>129</v>
      </c>
      <c r="C1346" s="344" t="s">
        <v>354</v>
      </c>
      <c r="D1346" s="510">
        <v>46218.0</v>
      </c>
      <c r="E1346" s="581">
        <v>46202.0</v>
      </c>
      <c r="F1346" s="510">
        <v>46219.0</v>
      </c>
      <c r="G1346" s="517" t="s">
        <v>183</v>
      </c>
      <c r="H1346" s="513" t="s">
        <v>66</v>
      </c>
      <c r="I1346" s="513" t="s">
        <v>66</v>
      </c>
      <c r="J1346" s="513" t="s">
        <v>66</v>
      </c>
      <c r="K1346" s="513"/>
      <c r="L1346" s="517" t="s">
        <v>66</v>
      </c>
      <c r="M1346" s="315">
        <v>12.0</v>
      </c>
      <c r="N1346" s="223" t="s">
        <v>372</v>
      </c>
      <c r="O1346" s="223"/>
      <c r="P1346" s="222" t="s">
        <v>1577</v>
      </c>
      <c r="Q1346" s="223"/>
      <c r="R1346" s="582" t="s">
        <v>58</v>
      </c>
      <c r="S1346" s="471" t="s">
        <v>86</v>
      </c>
      <c r="T1346" s="430" t="s">
        <v>57</v>
      </c>
      <c r="U1346" s="495"/>
      <c r="V1346" s="315"/>
      <c r="W1346" s="517" t="s">
        <v>86</v>
      </c>
      <c r="X1346" s="315">
        <v>0.0</v>
      </c>
      <c r="Y1346" s="84" t="s">
        <v>72</v>
      </c>
      <c r="Z1346" s="432" t="s">
        <v>855</v>
      </c>
      <c r="AA1346" s="6"/>
      <c r="AB1346" s="6"/>
      <c r="AC1346" s="6"/>
      <c r="AD1346" s="6"/>
      <c r="AE1346" s="6"/>
      <c r="AF1346" s="6"/>
      <c r="AG1346" s="331"/>
      <c r="AH1346" s="6"/>
      <c r="AI1346" s="320"/>
    </row>
    <row r="1347" ht="28.5" customHeight="1">
      <c r="A1347" s="311">
        <v>1611.0</v>
      </c>
      <c r="B1347" s="209" t="s">
        <v>1985</v>
      </c>
      <c r="C1347" s="344" t="s">
        <v>354</v>
      </c>
      <c r="D1347" s="344"/>
      <c r="E1347" s="344"/>
      <c r="F1347" s="510">
        <v>46197.0</v>
      </c>
      <c r="G1347" s="517" t="s">
        <v>66</v>
      </c>
      <c r="H1347" s="513" t="s">
        <v>66</v>
      </c>
      <c r="I1347" s="513" t="s">
        <v>66</v>
      </c>
      <c r="J1347" s="513" t="s">
        <v>66</v>
      </c>
      <c r="K1347" s="513" t="s">
        <v>66</v>
      </c>
      <c r="L1347" s="517" t="s">
        <v>66</v>
      </c>
      <c r="M1347" s="315"/>
      <c r="N1347" s="222" t="s">
        <v>220</v>
      </c>
      <c r="O1347" s="222" t="s">
        <v>2451</v>
      </c>
      <c r="P1347" s="223"/>
      <c r="Q1347" s="223"/>
      <c r="R1347" s="223"/>
      <c r="S1347" s="471" t="s">
        <v>86</v>
      </c>
      <c r="T1347" s="430" t="s">
        <v>86</v>
      </c>
      <c r="U1347" s="495"/>
      <c r="V1347" s="315"/>
      <c r="W1347" s="517" t="s">
        <v>86</v>
      </c>
      <c r="X1347" s="315"/>
      <c r="Y1347" s="6" t="s">
        <v>54</v>
      </c>
      <c r="Z1347" s="432"/>
      <c r="AA1347" s="6"/>
      <c r="AB1347" s="6"/>
      <c r="AC1347" s="6"/>
      <c r="AD1347" s="6"/>
      <c r="AE1347" s="6"/>
      <c r="AF1347" s="6"/>
      <c r="AG1347" s="331"/>
      <c r="AH1347" s="6"/>
      <c r="AI1347" s="320"/>
    </row>
    <row r="1348" ht="28.5" customHeight="1">
      <c r="A1348" s="311">
        <v>1612.0</v>
      </c>
      <c r="B1348" s="209" t="s">
        <v>1986</v>
      </c>
      <c r="C1348" s="344" t="s">
        <v>714</v>
      </c>
      <c r="D1348" s="510"/>
      <c r="E1348" s="510"/>
      <c r="F1348" s="510">
        <v>46188.0</v>
      </c>
      <c r="G1348" s="517" t="s">
        <v>57</v>
      </c>
      <c r="H1348" s="513" t="s">
        <v>57</v>
      </c>
      <c r="I1348" s="513" t="s">
        <v>57</v>
      </c>
      <c r="J1348" s="513" t="s">
        <v>57</v>
      </c>
      <c r="K1348" s="507" t="s">
        <v>58</v>
      </c>
      <c r="L1348" s="446" t="s">
        <v>58</v>
      </c>
      <c r="M1348" s="315">
        <v>4.0</v>
      </c>
      <c r="N1348" s="353"/>
      <c r="O1348" s="353"/>
      <c r="P1348" s="353"/>
      <c r="Q1348" s="353"/>
      <c r="R1348" s="353"/>
      <c r="S1348" s="471" t="s">
        <v>86</v>
      </c>
      <c r="T1348" s="430" t="s">
        <v>86</v>
      </c>
      <c r="U1348" s="495"/>
      <c r="V1348" s="315"/>
      <c r="W1348" s="517" t="s">
        <v>86</v>
      </c>
      <c r="X1348" s="315"/>
      <c r="Y1348" s="6" t="s">
        <v>54</v>
      </c>
      <c r="Z1348" s="432"/>
      <c r="AA1348" s="6"/>
      <c r="AB1348" s="6"/>
      <c r="AC1348" s="6"/>
      <c r="AD1348" s="6"/>
      <c r="AE1348" s="6"/>
      <c r="AF1348" s="6"/>
      <c r="AG1348" s="331"/>
      <c r="AH1348" s="6"/>
      <c r="AI1348" s="320"/>
    </row>
    <row r="1349" ht="28.5" customHeight="1">
      <c r="A1349" s="311">
        <v>1617.0</v>
      </c>
      <c r="B1349" s="209" t="s">
        <v>132</v>
      </c>
      <c r="C1349" s="344" t="s">
        <v>333</v>
      </c>
      <c r="D1349" s="510">
        <v>46218.0</v>
      </c>
      <c r="E1349" s="581">
        <v>46202.0</v>
      </c>
      <c r="F1349" s="510">
        <v>46219.0</v>
      </c>
      <c r="G1349" s="517" t="s">
        <v>183</v>
      </c>
      <c r="H1349" s="513" t="s">
        <v>57</v>
      </c>
      <c r="I1349" s="513" t="s">
        <v>57</v>
      </c>
      <c r="J1349" s="513" t="s">
        <v>82</v>
      </c>
      <c r="K1349" s="574" t="s">
        <v>101</v>
      </c>
      <c r="L1349" s="598" t="s">
        <v>1180</v>
      </c>
      <c r="M1349" s="315">
        <v>4.0</v>
      </c>
      <c r="N1349" s="223" t="s">
        <v>372</v>
      </c>
      <c r="O1349" s="599" t="s">
        <v>227</v>
      </c>
      <c r="P1349" s="223"/>
      <c r="Q1349" s="223"/>
      <c r="R1349" s="223"/>
      <c r="S1349" s="471" t="s">
        <v>86</v>
      </c>
      <c r="T1349" s="430" t="s">
        <v>86</v>
      </c>
      <c r="U1349" s="495"/>
      <c r="V1349" s="315"/>
      <c r="W1349" s="517" t="s">
        <v>86</v>
      </c>
      <c r="X1349" s="315">
        <v>0.0</v>
      </c>
      <c r="Y1349" s="6" t="s">
        <v>72</v>
      </c>
      <c r="Z1349" s="432" t="s">
        <v>876</v>
      </c>
      <c r="AA1349" s="6"/>
      <c r="AB1349" s="6"/>
      <c r="AC1349" s="6"/>
      <c r="AD1349" s="6"/>
      <c r="AE1349" s="6"/>
      <c r="AF1349" s="6"/>
      <c r="AG1349" s="331"/>
      <c r="AH1349" s="6"/>
      <c r="AI1349" s="320"/>
    </row>
    <row r="1350" ht="28.5" customHeight="1">
      <c r="A1350" s="311">
        <v>1632.0</v>
      </c>
      <c r="B1350" s="209" t="s">
        <v>275</v>
      </c>
      <c r="C1350" s="344" t="s">
        <v>333</v>
      </c>
      <c r="D1350" s="510">
        <v>46219.0</v>
      </c>
      <c r="E1350" s="581">
        <v>46212.0</v>
      </c>
      <c r="F1350" s="353">
        <v>46223.0</v>
      </c>
      <c r="G1350" s="517" t="s">
        <v>28</v>
      </c>
      <c r="H1350" s="513" t="s">
        <v>82</v>
      </c>
      <c r="I1350" s="513" t="s">
        <v>82</v>
      </c>
      <c r="J1350" s="513" t="s">
        <v>82</v>
      </c>
      <c r="K1350" s="513" t="s">
        <v>82</v>
      </c>
      <c r="L1350" s="598" t="s">
        <v>1180</v>
      </c>
      <c r="M1350" s="315"/>
      <c r="N1350" s="595" t="s">
        <v>372</v>
      </c>
      <c r="O1350" s="595"/>
      <c r="P1350" s="595"/>
      <c r="Q1350" s="595"/>
      <c r="R1350" s="595"/>
      <c r="S1350" s="471" t="s">
        <v>86</v>
      </c>
      <c r="T1350" s="430" t="s">
        <v>86</v>
      </c>
      <c r="U1350" s="495"/>
      <c r="V1350" s="315"/>
      <c r="W1350" s="517" t="s">
        <v>86</v>
      </c>
      <c r="X1350" s="315">
        <v>0.0</v>
      </c>
      <c r="Y1350" s="6" t="s">
        <v>72</v>
      </c>
      <c r="Z1350" s="432" t="s">
        <v>485</v>
      </c>
      <c r="AA1350" s="6"/>
      <c r="AB1350" s="6"/>
      <c r="AC1350" s="6"/>
      <c r="AD1350" s="6"/>
      <c r="AE1350" s="6"/>
      <c r="AF1350" s="6"/>
      <c r="AG1350" s="331"/>
      <c r="AH1350" s="6"/>
      <c r="AI1350" s="320"/>
    </row>
    <row r="1351" ht="28.5" customHeight="1">
      <c r="A1351" s="311">
        <v>1546.0</v>
      </c>
      <c r="B1351" s="592" t="s">
        <v>137</v>
      </c>
      <c r="C1351" s="344" t="s">
        <v>1221</v>
      </c>
      <c r="D1351" s="510">
        <v>46219.0</v>
      </c>
      <c r="E1351" s="585"/>
      <c r="F1351" s="510">
        <v>46224.0</v>
      </c>
      <c r="G1351" s="517" t="s">
        <v>183</v>
      </c>
      <c r="H1351" s="513" t="s">
        <v>57</v>
      </c>
      <c r="I1351" s="513" t="s">
        <v>57</v>
      </c>
      <c r="J1351" s="513" t="s">
        <v>183</v>
      </c>
      <c r="K1351" s="507" t="s">
        <v>58</v>
      </c>
      <c r="L1351" s="446" t="s">
        <v>58</v>
      </c>
      <c r="M1351" s="315">
        <v>19.0</v>
      </c>
      <c r="N1351" s="593" t="s">
        <v>220</v>
      </c>
      <c r="O1351" s="595"/>
      <c r="P1351" s="595" t="s">
        <v>2451</v>
      </c>
      <c r="Q1351" s="595"/>
      <c r="R1351" s="595" t="s">
        <v>2451</v>
      </c>
      <c r="S1351" s="471" t="s">
        <v>183</v>
      </c>
      <c r="T1351" s="430" t="s">
        <v>57</v>
      </c>
      <c r="U1351" s="495" t="s">
        <v>2767</v>
      </c>
      <c r="V1351" s="315">
        <v>5.0</v>
      </c>
      <c r="W1351" s="517" t="s">
        <v>28</v>
      </c>
      <c r="X1351" s="315">
        <v>10.0</v>
      </c>
      <c r="Y1351" s="6" t="s">
        <v>72</v>
      </c>
      <c r="Z1351" s="596" t="s">
        <v>954</v>
      </c>
      <c r="AA1351" s="6"/>
      <c r="AB1351" s="6"/>
      <c r="AC1351" s="6"/>
      <c r="AD1351" s="6"/>
      <c r="AE1351" s="6"/>
      <c r="AF1351" s="6"/>
      <c r="AG1351" s="331"/>
      <c r="AH1351" s="6"/>
      <c r="AI1351" s="320"/>
    </row>
    <row r="1352" ht="28.5" customHeight="1">
      <c r="A1352" s="311">
        <v>1619.0</v>
      </c>
      <c r="B1352" s="592" t="s">
        <v>95</v>
      </c>
      <c r="C1352" s="344" t="s">
        <v>1221</v>
      </c>
      <c r="D1352" s="510">
        <v>46219.0</v>
      </c>
      <c r="E1352" s="585"/>
      <c r="F1352" s="510">
        <v>46224.0</v>
      </c>
      <c r="G1352" s="517" t="s">
        <v>28</v>
      </c>
      <c r="H1352" s="513" t="s">
        <v>82</v>
      </c>
      <c r="I1352" s="513" t="s">
        <v>82</v>
      </c>
      <c r="J1352" s="513" t="s">
        <v>82</v>
      </c>
      <c r="K1352" s="507" t="s">
        <v>227</v>
      </c>
      <c r="L1352" s="517" t="s">
        <v>3042</v>
      </c>
      <c r="M1352" s="315"/>
      <c r="N1352" s="595" t="s">
        <v>372</v>
      </c>
      <c r="O1352" s="595"/>
      <c r="P1352" s="595" t="s">
        <v>3044</v>
      </c>
      <c r="Q1352" s="595"/>
      <c r="R1352" s="595"/>
      <c r="S1352" s="471" t="s">
        <v>30</v>
      </c>
      <c r="T1352" s="430" t="s">
        <v>30</v>
      </c>
      <c r="U1352" s="495"/>
      <c r="V1352" s="315"/>
      <c r="W1352" s="517" t="s">
        <v>86</v>
      </c>
      <c r="X1352" s="315">
        <v>0.0</v>
      </c>
      <c r="Y1352" s="6" t="s">
        <v>72</v>
      </c>
      <c r="Z1352" s="596" t="s">
        <v>982</v>
      </c>
      <c r="AA1352" s="6"/>
      <c r="AB1352" s="6"/>
      <c r="AC1352" s="6"/>
      <c r="AD1352" s="6"/>
      <c r="AE1352" s="6"/>
      <c r="AF1352" s="6"/>
      <c r="AG1352" s="331"/>
      <c r="AH1352" s="6"/>
      <c r="AI1352" s="320"/>
    </row>
    <row r="1353" ht="28.5" customHeight="1">
      <c r="A1353" s="311">
        <v>1606.0</v>
      </c>
      <c r="B1353" s="209" t="s">
        <v>159</v>
      </c>
      <c r="C1353" s="344" t="s">
        <v>354</v>
      </c>
      <c r="D1353" s="510">
        <v>46223.0</v>
      </c>
      <c r="E1353" s="581">
        <v>46209.0</v>
      </c>
      <c r="F1353" s="510">
        <v>46224.0</v>
      </c>
      <c r="G1353" s="517" t="s">
        <v>66</v>
      </c>
      <c r="H1353" s="513" t="s">
        <v>66</v>
      </c>
      <c r="I1353" s="513" t="s">
        <v>66</v>
      </c>
      <c r="J1353" s="513" t="s">
        <v>66</v>
      </c>
      <c r="K1353" s="513" t="s">
        <v>66</v>
      </c>
      <c r="L1353" s="517" t="s">
        <v>66</v>
      </c>
      <c r="M1353" s="315"/>
      <c r="N1353" s="223" t="s">
        <v>372</v>
      </c>
      <c r="O1353" s="223"/>
      <c r="P1353" s="223"/>
      <c r="Q1353" s="223"/>
      <c r="R1353" s="223"/>
      <c r="S1353" s="471" t="s">
        <v>66</v>
      </c>
      <c r="T1353" s="430" t="s">
        <v>30</v>
      </c>
      <c r="U1353" s="495"/>
      <c r="V1353" s="315"/>
      <c r="W1353" s="517" t="s">
        <v>86</v>
      </c>
      <c r="X1353" s="315">
        <v>0.0</v>
      </c>
      <c r="Y1353" s="6" t="s">
        <v>72</v>
      </c>
      <c r="Z1353" s="432" t="s">
        <v>981</v>
      </c>
      <c r="AA1353" s="6"/>
      <c r="AB1353" s="6"/>
      <c r="AC1353" s="6"/>
      <c r="AD1353" s="6"/>
      <c r="AE1353" s="6"/>
      <c r="AF1353" s="6"/>
      <c r="AG1353" s="331"/>
      <c r="AH1353" s="6"/>
      <c r="AI1353" s="320"/>
    </row>
    <row r="1354" ht="28.5" customHeight="1">
      <c r="A1354" s="311">
        <v>1628.0</v>
      </c>
      <c r="B1354" s="209" t="s">
        <v>146</v>
      </c>
      <c r="C1354" s="344" t="s">
        <v>1221</v>
      </c>
      <c r="D1354" s="510">
        <v>46224.0</v>
      </c>
      <c r="E1354" s="585"/>
      <c r="F1354" s="510">
        <v>46225.0</v>
      </c>
      <c r="G1354" s="517" t="s">
        <v>183</v>
      </c>
      <c r="H1354" s="513" t="s">
        <v>57</v>
      </c>
      <c r="I1354" s="513" t="s">
        <v>57</v>
      </c>
      <c r="J1354" s="513" t="s">
        <v>82</v>
      </c>
      <c r="K1354" s="513" t="s">
        <v>58</v>
      </c>
      <c r="L1354" s="517" t="s">
        <v>3042</v>
      </c>
      <c r="M1354" s="315">
        <v>2.0</v>
      </c>
      <c r="N1354" s="223" t="s">
        <v>372</v>
      </c>
      <c r="O1354" s="223"/>
      <c r="P1354" s="223"/>
      <c r="Q1354" s="223"/>
      <c r="R1354" s="223"/>
      <c r="S1354" s="471" t="s">
        <v>30</v>
      </c>
      <c r="T1354" s="430" t="s">
        <v>30</v>
      </c>
      <c r="U1354" s="495"/>
      <c r="V1354" s="315"/>
      <c r="W1354" s="517" t="s">
        <v>183</v>
      </c>
      <c r="X1354" s="315">
        <v>2.0</v>
      </c>
      <c r="Y1354" s="6" t="s">
        <v>72</v>
      </c>
      <c r="Z1354" s="432" t="s">
        <v>971</v>
      </c>
      <c r="AA1354" s="6"/>
      <c r="AB1354" s="6"/>
      <c r="AC1354" s="6"/>
      <c r="AD1354" s="6"/>
      <c r="AE1354" s="6"/>
      <c r="AF1354" s="6"/>
      <c r="AG1354" s="331"/>
      <c r="AH1354" s="6"/>
      <c r="AI1354" s="320"/>
    </row>
    <row r="1355" ht="28.5" customHeight="1">
      <c r="A1355" s="311">
        <v>1626.0</v>
      </c>
      <c r="B1355" s="209" t="s">
        <v>73</v>
      </c>
      <c r="C1355" s="344" t="s">
        <v>1221</v>
      </c>
      <c r="D1355" s="510">
        <v>46225.0</v>
      </c>
      <c r="E1355" s="585"/>
      <c r="F1355" s="510">
        <v>46226.0</v>
      </c>
      <c r="G1355" s="517" t="s">
        <v>28</v>
      </c>
      <c r="H1355" s="513" t="s">
        <v>82</v>
      </c>
      <c r="I1355" s="513" t="s">
        <v>82</v>
      </c>
      <c r="J1355" s="513" t="s">
        <v>82</v>
      </c>
      <c r="K1355" s="507" t="s">
        <v>227</v>
      </c>
      <c r="L1355" s="482" t="s">
        <v>83</v>
      </c>
      <c r="M1355" s="315">
        <v>1.0</v>
      </c>
      <c r="N1355" s="593" t="s">
        <v>220</v>
      </c>
      <c r="O1355" s="599" t="s">
        <v>227</v>
      </c>
      <c r="P1355" s="595"/>
      <c r="Q1355" s="595"/>
      <c r="R1355" s="595"/>
      <c r="S1355" s="538" t="s">
        <v>30</v>
      </c>
      <c r="T1355" s="430" t="s">
        <v>30</v>
      </c>
      <c r="U1355" s="495"/>
      <c r="V1355" s="315"/>
      <c r="W1355" s="517" t="s">
        <v>28</v>
      </c>
      <c r="X1355" s="315">
        <v>8.0</v>
      </c>
      <c r="Y1355" s="6" t="s">
        <v>72</v>
      </c>
      <c r="Z1355" s="432" t="s">
        <v>963</v>
      </c>
      <c r="AA1355" s="6"/>
      <c r="AB1355" s="6"/>
      <c r="AC1355" s="6"/>
      <c r="AD1355" s="6"/>
      <c r="AE1355" s="6"/>
      <c r="AF1355" s="6"/>
      <c r="AG1355" s="331"/>
      <c r="AH1355" s="6"/>
      <c r="AI1355" s="320"/>
    </row>
    <row r="1356" ht="28.5" customHeight="1">
      <c r="A1356" s="311">
        <v>1627.0</v>
      </c>
      <c r="B1356" s="209" t="s">
        <v>75</v>
      </c>
      <c r="C1356" s="344" t="s">
        <v>1221</v>
      </c>
      <c r="D1356" s="353"/>
      <c r="E1356" s="585"/>
      <c r="F1356" s="353">
        <v>46226.0</v>
      </c>
      <c r="G1356" s="517" t="s">
        <v>66</v>
      </c>
      <c r="H1356" s="513" t="s">
        <v>66</v>
      </c>
      <c r="I1356" s="513" t="s">
        <v>66</v>
      </c>
      <c r="J1356" s="513" t="s">
        <v>66</v>
      </c>
      <c r="K1356" s="513"/>
      <c r="L1356" s="517"/>
      <c r="M1356" s="315"/>
      <c r="N1356" s="222" t="s">
        <v>220</v>
      </c>
      <c r="O1356" s="591" t="s">
        <v>58</v>
      </c>
      <c r="P1356" s="223"/>
      <c r="Q1356" s="223"/>
      <c r="R1356" s="223"/>
      <c r="S1356" s="471" t="s">
        <v>30</v>
      </c>
      <c r="T1356" s="430" t="s">
        <v>30</v>
      </c>
      <c r="U1356" s="495"/>
      <c r="V1356" s="315"/>
      <c r="W1356" s="517" t="s">
        <v>86</v>
      </c>
      <c r="X1356" s="315">
        <v>0.0</v>
      </c>
      <c r="Y1356" s="6" t="s">
        <v>72</v>
      </c>
      <c r="Z1356" s="432" t="s">
        <v>2467</v>
      </c>
      <c r="AA1356" s="6"/>
      <c r="AB1356" s="6"/>
      <c r="AC1356" s="6"/>
      <c r="AD1356" s="6"/>
      <c r="AE1356" s="6"/>
      <c r="AF1356" s="6"/>
      <c r="AG1356" s="331"/>
      <c r="AH1356" s="6"/>
      <c r="AI1356" s="320"/>
    </row>
    <row r="1357" ht="28.5" customHeight="1">
      <c r="A1357" s="311">
        <v>1620.0</v>
      </c>
      <c r="B1357" s="584" t="s">
        <v>154</v>
      </c>
      <c r="C1357" s="344" t="s">
        <v>333</v>
      </c>
      <c r="D1357" s="353"/>
      <c r="E1357" s="588">
        <v>46218.0</v>
      </c>
      <c r="F1357" s="353">
        <v>46227.0</v>
      </c>
      <c r="G1357" s="517" t="s">
        <v>28</v>
      </c>
      <c r="H1357" s="513" t="s">
        <v>82</v>
      </c>
      <c r="I1357" s="513" t="s">
        <v>82</v>
      </c>
      <c r="J1357" s="513" t="s">
        <v>82</v>
      </c>
      <c r="K1357" s="507" t="s">
        <v>58</v>
      </c>
      <c r="L1357" s="517" t="s">
        <v>3042</v>
      </c>
      <c r="M1357" s="315"/>
      <c r="N1357" s="222" t="s">
        <v>220</v>
      </c>
      <c r="O1357" s="600" t="s">
        <v>2451</v>
      </c>
      <c r="P1357" s="223"/>
      <c r="Q1357" s="223"/>
      <c r="R1357" s="223"/>
      <c r="S1357" s="538" t="s">
        <v>30</v>
      </c>
      <c r="T1357" s="430" t="s">
        <v>30</v>
      </c>
      <c r="U1357" s="495"/>
      <c r="V1357" s="315"/>
      <c r="W1357" s="517" t="s">
        <v>86</v>
      </c>
      <c r="X1357" s="315">
        <v>0.0</v>
      </c>
      <c r="Y1357" s="6" t="s">
        <v>72</v>
      </c>
      <c r="Z1357" s="586" t="s">
        <v>978</v>
      </c>
      <c r="AA1357" s="6"/>
      <c r="AB1357" s="6"/>
      <c r="AC1357" s="6"/>
      <c r="AD1357" s="6"/>
      <c r="AE1357" s="6"/>
      <c r="AF1357" s="6"/>
      <c r="AG1357" s="331"/>
      <c r="AH1357" s="6"/>
      <c r="AI1357" s="320"/>
    </row>
    <row r="1358" ht="28.5" customHeight="1">
      <c r="A1358" s="311">
        <v>1616.0</v>
      </c>
      <c r="B1358" s="209" t="s">
        <v>92</v>
      </c>
      <c r="C1358" s="344" t="s">
        <v>1221</v>
      </c>
      <c r="D1358" s="353"/>
      <c r="E1358" s="585"/>
      <c r="F1358" s="353">
        <v>46228.0</v>
      </c>
      <c r="G1358" s="517" t="s">
        <v>183</v>
      </c>
      <c r="H1358" s="513" t="s">
        <v>82</v>
      </c>
      <c r="I1358" s="513" t="s">
        <v>82</v>
      </c>
      <c r="J1358" s="513" t="s">
        <v>82</v>
      </c>
      <c r="K1358" s="507" t="s">
        <v>3045</v>
      </c>
      <c r="L1358" s="517" t="s">
        <v>3042</v>
      </c>
      <c r="M1358" s="315">
        <v>62.0</v>
      </c>
      <c r="N1358" s="222" t="s">
        <v>220</v>
      </c>
      <c r="O1358" s="223"/>
      <c r="P1358" s="224" t="s">
        <v>2451</v>
      </c>
      <c r="Q1358" s="224" t="s">
        <v>2451</v>
      </c>
      <c r="R1358" s="224" t="s">
        <v>2451</v>
      </c>
      <c r="S1358" s="471" t="s">
        <v>30</v>
      </c>
      <c r="T1358" s="430" t="s">
        <v>30</v>
      </c>
      <c r="U1358" s="495"/>
      <c r="V1358" s="315"/>
      <c r="W1358" s="517" t="s">
        <v>28</v>
      </c>
      <c r="X1358" s="315">
        <v>10.0</v>
      </c>
      <c r="Y1358" s="6" t="s">
        <v>72</v>
      </c>
      <c r="Z1358" s="432" t="s">
        <v>969</v>
      </c>
      <c r="AA1358" s="6"/>
      <c r="AB1358" s="6"/>
      <c r="AC1358" s="6"/>
      <c r="AD1358" s="6"/>
      <c r="AE1358" s="6"/>
      <c r="AF1358" s="6"/>
      <c r="AG1358" s="331"/>
      <c r="AH1358" s="6"/>
      <c r="AI1358" s="320"/>
    </row>
    <row r="1359" ht="28.5" customHeight="1">
      <c r="A1359" s="311">
        <v>1635.0</v>
      </c>
      <c r="B1359" s="584" t="s">
        <v>198</v>
      </c>
      <c r="C1359" s="344" t="s">
        <v>1221</v>
      </c>
      <c r="D1359" s="353"/>
      <c r="E1359" s="585"/>
      <c r="F1359" s="353">
        <v>46230.0</v>
      </c>
      <c r="G1359" s="517" t="s">
        <v>28</v>
      </c>
      <c r="H1359" s="513" t="s">
        <v>82</v>
      </c>
      <c r="I1359" s="513" t="s">
        <v>82</v>
      </c>
      <c r="J1359" s="513" t="s">
        <v>82</v>
      </c>
      <c r="K1359" s="513" t="s">
        <v>82</v>
      </c>
      <c r="L1359" s="517" t="s">
        <v>3042</v>
      </c>
      <c r="M1359" s="315"/>
      <c r="N1359" s="222" t="s">
        <v>220</v>
      </c>
      <c r="O1359" s="582"/>
      <c r="P1359" s="582" t="s">
        <v>2451</v>
      </c>
      <c r="Q1359" s="582"/>
      <c r="R1359" s="582"/>
      <c r="S1359" s="471" t="s">
        <v>2471</v>
      </c>
      <c r="T1359" s="430" t="s">
        <v>30</v>
      </c>
      <c r="U1359" s="495"/>
      <c r="V1359" s="315"/>
      <c r="W1359" s="517" t="s">
        <v>86</v>
      </c>
      <c r="X1359" s="315">
        <v>0.0</v>
      </c>
      <c r="Y1359" s="84" t="s">
        <v>72</v>
      </c>
      <c r="Z1359" s="586" t="s">
        <v>1009</v>
      </c>
      <c r="AA1359" s="6"/>
      <c r="AB1359" s="6"/>
      <c r="AC1359" s="6"/>
      <c r="AD1359" s="6"/>
      <c r="AE1359" s="6"/>
      <c r="AF1359" s="6"/>
      <c r="AG1359" s="331"/>
      <c r="AH1359" s="6"/>
      <c r="AI1359" s="320"/>
    </row>
    <row r="1360" ht="28.5" customHeight="1">
      <c r="A1360" s="311">
        <v>1633.0</v>
      </c>
      <c r="B1360" s="592" t="s">
        <v>161</v>
      </c>
      <c r="C1360" s="344" t="s">
        <v>1437</v>
      </c>
      <c r="D1360" s="353"/>
      <c r="E1360" s="585"/>
      <c r="F1360" s="353">
        <v>46231.0</v>
      </c>
      <c r="G1360" s="517" t="s">
        <v>28</v>
      </c>
      <c r="H1360" s="513" t="s">
        <v>82</v>
      </c>
      <c r="I1360" s="513" t="s">
        <v>82</v>
      </c>
      <c r="J1360" s="513" t="s">
        <v>82</v>
      </c>
      <c r="K1360" s="507" t="s">
        <v>227</v>
      </c>
      <c r="L1360" s="482" t="s">
        <v>83</v>
      </c>
      <c r="M1360" s="315">
        <v>5.0</v>
      </c>
      <c r="N1360" s="593" t="s">
        <v>220</v>
      </c>
      <c r="O1360" s="595"/>
      <c r="P1360" s="595" t="s">
        <v>2451</v>
      </c>
      <c r="Q1360" s="595"/>
      <c r="R1360" s="595"/>
      <c r="S1360" s="471" t="s">
        <v>30</v>
      </c>
      <c r="T1360" s="430" t="s">
        <v>30</v>
      </c>
      <c r="U1360" s="495"/>
      <c r="V1360" s="315"/>
      <c r="W1360" s="517" t="s">
        <v>86</v>
      </c>
      <c r="X1360" s="315">
        <v>0.0</v>
      </c>
      <c r="Y1360" s="583" t="s">
        <v>72</v>
      </c>
      <c r="Z1360" s="596" t="s">
        <v>983</v>
      </c>
      <c r="AA1360" s="6"/>
      <c r="AB1360" s="6"/>
      <c r="AC1360" s="6"/>
      <c r="AD1360" s="6"/>
      <c r="AE1360" s="6"/>
      <c r="AF1360" s="6"/>
      <c r="AG1360" s="331"/>
      <c r="AH1360" s="6"/>
      <c r="AI1360" s="320"/>
    </row>
    <row r="1361" ht="28.5" customHeight="1">
      <c r="A1361" s="488">
        <v>1625.0</v>
      </c>
      <c r="B1361" s="214" t="s">
        <v>1988</v>
      </c>
      <c r="C1361" s="552" t="s">
        <v>2212</v>
      </c>
      <c r="D1361" s="510"/>
      <c r="E1361" s="510"/>
      <c r="F1361" s="225">
        <v>46213.0</v>
      </c>
      <c r="G1361" s="551" t="s">
        <v>28</v>
      </c>
      <c r="H1361" s="601" t="s">
        <v>82</v>
      </c>
      <c r="I1361" s="601" t="s">
        <v>82</v>
      </c>
      <c r="J1361" s="601" t="s">
        <v>82</v>
      </c>
      <c r="K1361" s="601" t="s">
        <v>227</v>
      </c>
      <c r="L1361" s="551" t="s">
        <v>3042</v>
      </c>
      <c r="M1361" s="479"/>
      <c r="N1361" s="225"/>
      <c r="O1361" s="225"/>
      <c r="P1361" s="225"/>
      <c r="Q1361" s="225"/>
      <c r="R1361" s="225"/>
      <c r="S1361" s="493" t="s">
        <v>30</v>
      </c>
      <c r="T1361" s="490" t="s">
        <v>30</v>
      </c>
      <c r="U1361" s="602"/>
      <c r="V1361" s="479"/>
      <c r="W1361" s="551" t="s">
        <v>28</v>
      </c>
      <c r="X1361" s="479"/>
      <c r="Y1361" s="213" t="s">
        <v>54</v>
      </c>
      <c r="Z1361" s="603" t="s">
        <v>2466</v>
      </c>
      <c r="AA1361" s="6"/>
      <c r="AB1361" s="6"/>
      <c r="AC1361" s="6"/>
      <c r="AD1361" s="6"/>
      <c r="AE1361" s="6"/>
      <c r="AF1361" s="6"/>
      <c r="AG1361" s="331"/>
      <c r="AH1361" s="6"/>
      <c r="AI1361" s="320"/>
    </row>
    <row r="1362" ht="28.5" customHeight="1">
      <c r="A1362" s="311">
        <v>1615.0</v>
      </c>
      <c r="B1362" s="209" t="s">
        <v>147</v>
      </c>
      <c r="C1362" s="344" t="s">
        <v>1221</v>
      </c>
      <c r="D1362" s="353"/>
      <c r="E1362" s="585"/>
      <c r="F1362" s="353">
        <v>46232.0</v>
      </c>
      <c r="G1362" s="517" t="s">
        <v>28</v>
      </c>
      <c r="H1362" s="513" t="s">
        <v>82</v>
      </c>
      <c r="I1362" s="513" t="s">
        <v>82</v>
      </c>
      <c r="J1362" s="513" t="s">
        <v>82</v>
      </c>
      <c r="K1362" s="507" t="s">
        <v>58</v>
      </c>
      <c r="L1362" s="517" t="s">
        <v>3042</v>
      </c>
      <c r="M1362" s="315"/>
      <c r="N1362" s="222" t="s">
        <v>220</v>
      </c>
      <c r="O1362" s="222" t="s">
        <v>2451</v>
      </c>
      <c r="P1362" s="222" t="s">
        <v>2451</v>
      </c>
      <c r="Q1362" s="223"/>
      <c r="R1362" s="222" t="s">
        <v>2451</v>
      </c>
      <c r="S1362" s="471" t="s">
        <v>183</v>
      </c>
      <c r="T1362" s="430" t="s">
        <v>30</v>
      </c>
      <c r="U1362" s="495" t="s">
        <v>2778</v>
      </c>
      <c r="V1362" s="315">
        <v>2.0</v>
      </c>
      <c r="W1362" s="517" t="s">
        <v>28</v>
      </c>
      <c r="X1362" s="315">
        <v>4.0</v>
      </c>
      <c r="Y1362" s="84" t="s">
        <v>72</v>
      </c>
      <c r="Z1362" s="432" t="s">
        <v>972</v>
      </c>
      <c r="AA1362" s="6"/>
      <c r="AB1362" s="6"/>
      <c r="AC1362" s="6"/>
      <c r="AD1362" s="6"/>
      <c r="AE1362" s="6"/>
      <c r="AF1362" s="6"/>
      <c r="AG1362" s="331"/>
      <c r="AH1362" s="6"/>
      <c r="AI1362" s="320"/>
    </row>
    <row r="1363" ht="28.5" customHeight="1">
      <c r="A1363" s="311">
        <v>1647.0</v>
      </c>
      <c r="B1363" s="209" t="s">
        <v>2479</v>
      </c>
      <c r="C1363" s="344" t="s">
        <v>1221</v>
      </c>
      <c r="D1363" s="558">
        <v>46226.0</v>
      </c>
      <c r="E1363" s="585"/>
      <c r="F1363" s="353">
        <v>46233.0</v>
      </c>
      <c r="G1363" s="517" t="s">
        <v>28</v>
      </c>
      <c r="H1363" s="513" t="s">
        <v>82</v>
      </c>
      <c r="I1363" s="513" t="s">
        <v>82</v>
      </c>
      <c r="J1363" s="513" t="s">
        <v>82</v>
      </c>
      <c r="K1363" s="507" t="s">
        <v>227</v>
      </c>
      <c r="L1363" s="517" t="s">
        <v>3042</v>
      </c>
      <c r="M1363" s="315">
        <v>2.0</v>
      </c>
      <c r="N1363" s="595" t="s">
        <v>372</v>
      </c>
      <c r="O1363" s="595"/>
      <c r="P1363" s="595"/>
      <c r="Q1363" s="595"/>
      <c r="R1363" s="595"/>
      <c r="S1363" s="471" t="s">
        <v>30</v>
      </c>
      <c r="T1363" s="430" t="s">
        <v>30</v>
      </c>
      <c r="U1363" s="495"/>
      <c r="V1363" s="315"/>
      <c r="W1363" s="517" t="s">
        <v>86</v>
      </c>
      <c r="X1363" s="315"/>
      <c r="Y1363" s="6" t="s">
        <v>72</v>
      </c>
      <c r="Z1363" s="432" t="s">
        <v>2480</v>
      </c>
      <c r="AA1363" s="6"/>
      <c r="AB1363" s="6"/>
      <c r="AC1363" s="6"/>
      <c r="AD1363" s="6"/>
      <c r="AE1363" s="6"/>
      <c r="AF1363" s="6"/>
      <c r="AG1363" s="331"/>
      <c r="AH1363" s="6"/>
      <c r="AI1363" s="320"/>
    </row>
    <row r="1364" ht="28.5" customHeight="1">
      <c r="A1364" s="311">
        <v>1583.0</v>
      </c>
      <c r="B1364" s="209" t="s">
        <v>169</v>
      </c>
      <c r="C1364" s="344" t="s">
        <v>333</v>
      </c>
      <c r="D1364" s="353"/>
      <c r="E1364" s="581">
        <v>46195.0</v>
      </c>
      <c r="F1364" s="353">
        <v>46233.0</v>
      </c>
      <c r="G1364" s="517" t="s">
        <v>28</v>
      </c>
      <c r="H1364" s="513" t="s">
        <v>82</v>
      </c>
      <c r="I1364" s="513" t="s">
        <v>57</v>
      </c>
      <c r="J1364" s="513" t="s">
        <v>82</v>
      </c>
      <c r="K1364" s="507" t="s">
        <v>58</v>
      </c>
      <c r="L1364" s="517" t="s">
        <v>58</v>
      </c>
      <c r="M1364" s="315">
        <v>3.0</v>
      </c>
      <c r="N1364" s="223" t="s">
        <v>372</v>
      </c>
      <c r="O1364" s="582"/>
      <c r="P1364" s="582"/>
      <c r="Q1364" s="582"/>
      <c r="R1364" s="582"/>
      <c r="S1364" s="471" t="s">
        <v>57</v>
      </c>
      <c r="T1364" s="430" t="s">
        <v>57</v>
      </c>
      <c r="U1364" s="495"/>
      <c r="V1364" s="315"/>
      <c r="W1364" s="517" t="s">
        <v>86</v>
      </c>
      <c r="X1364" s="315">
        <v>0.0</v>
      </c>
      <c r="Y1364" s="6" t="s">
        <v>72</v>
      </c>
      <c r="Z1364" s="432" t="s">
        <v>993</v>
      </c>
      <c r="AA1364" s="6"/>
      <c r="AB1364" s="6"/>
      <c r="AC1364" s="6"/>
      <c r="AD1364" s="6"/>
      <c r="AE1364" s="6"/>
      <c r="AF1364" s="6"/>
      <c r="AG1364" s="331"/>
      <c r="AH1364" s="6"/>
      <c r="AI1364" s="320"/>
    </row>
    <row r="1365" ht="28.5" customHeight="1">
      <c r="A1365" s="311">
        <v>1641.0</v>
      </c>
      <c r="B1365" s="209" t="s">
        <v>189</v>
      </c>
      <c r="C1365" s="344" t="s">
        <v>1221</v>
      </c>
      <c r="D1365" s="353"/>
      <c r="E1365" s="585"/>
      <c r="F1365" s="353">
        <v>46234.0</v>
      </c>
      <c r="G1365" s="517" t="s">
        <v>82</v>
      </c>
      <c r="H1365" s="471" t="s">
        <v>82</v>
      </c>
      <c r="I1365" s="471" t="s">
        <v>82</v>
      </c>
      <c r="J1365" s="471" t="s">
        <v>82</v>
      </c>
      <c r="K1365" s="471" t="s">
        <v>82</v>
      </c>
      <c r="L1365" s="598" t="s">
        <v>1180</v>
      </c>
      <c r="M1365" s="315"/>
      <c r="N1365" s="223" t="s">
        <v>372</v>
      </c>
      <c r="O1365" s="582" t="s">
        <v>58</v>
      </c>
      <c r="P1365" s="582"/>
      <c r="Q1365" s="582"/>
      <c r="R1365" s="582"/>
      <c r="S1365" s="471" t="s">
        <v>82</v>
      </c>
      <c r="T1365" s="430" t="s">
        <v>82</v>
      </c>
      <c r="U1365" s="495"/>
      <c r="V1365" s="315"/>
      <c r="W1365" s="517" t="s">
        <v>82</v>
      </c>
      <c r="X1365" s="315"/>
      <c r="Y1365" s="6" t="s">
        <v>72</v>
      </c>
      <c r="Z1365" s="432" t="s">
        <v>1006</v>
      </c>
      <c r="AA1365" s="6"/>
      <c r="AB1365" s="6"/>
      <c r="AC1365" s="6"/>
      <c r="AD1365" s="6"/>
      <c r="AE1365" s="6"/>
      <c r="AF1365" s="6"/>
      <c r="AG1365" s="331"/>
      <c r="AH1365" s="6"/>
      <c r="AI1365" s="320"/>
    </row>
    <row r="1366" ht="15.75" customHeight="1">
      <c r="A1366" s="311">
        <v>1618.0</v>
      </c>
      <c r="B1366" s="209" t="s">
        <v>93</v>
      </c>
      <c r="C1366" s="344" t="s">
        <v>1221</v>
      </c>
      <c r="D1366" s="353"/>
      <c r="E1366" s="585"/>
      <c r="F1366" s="353">
        <v>46237.0</v>
      </c>
      <c r="G1366" s="517" t="s">
        <v>28</v>
      </c>
      <c r="H1366" s="513" t="s">
        <v>82</v>
      </c>
      <c r="I1366" s="513" t="s">
        <v>82</v>
      </c>
      <c r="J1366" s="513" t="s">
        <v>82</v>
      </c>
      <c r="K1366" s="507" t="s">
        <v>227</v>
      </c>
      <c r="L1366" s="517" t="s">
        <v>3042</v>
      </c>
      <c r="M1366" s="315"/>
      <c r="N1366" s="223" t="s">
        <v>372</v>
      </c>
      <c r="O1366" s="600"/>
      <c r="P1366" s="223"/>
      <c r="Q1366" s="223"/>
      <c r="R1366" s="223"/>
      <c r="S1366" s="471" t="s">
        <v>30</v>
      </c>
      <c r="T1366" s="430" t="s">
        <v>30</v>
      </c>
      <c r="U1366" s="495"/>
      <c r="V1366" s="315"/>
      <c r="W1366" s="517" t="s">
        <v>28</v>
      </c>
      <c r="X1366" s="315">
        <v>7.0</v>
      </c>
      <c r="Y1366" s="6" t="s">
        <v>72</v>
      </c>
      <c r="Z1366" s="432" t="s">
        <v>979</v>
      </c>
      <c r="AA1366" s="6"/>
      <c r="AB1366" s="6"/>
      <c r="AC1366" s="6"/>
      <c r="AD1366" s="6"/>
      <c r="AE1366" s="6"/>
      <c r="AF1366" s="6"/>
      <c r="AG1366" s="331"/>
      <c r="AH1366" s="6"/>
      <c r="AI1366" s="320"/>
    </row>
    <row r="1367" ht="15.75" customHeight="1">
      <c r="A1367" s="311">
        <v>1623.0</v>
      </c>
      <c r="B1367" s="592" t="s">
        <v>142</v>
      </c>
      <c r="C1367" s="344" t="s">
        <v>1221</v>
      </c>
      <c r="D1367" s="353">
        <v>46233.0</v>
      </c>
      <c r="E1367" s="585"/>
      <c r="F1367" s="353">
        <v>46238.0</v>
      </c>
      <c r="G1367" s="517" t="s">
        <v>28</v>
      </c>
      <c r="H1367" s="513" t="s">
        <v>82</v>
      </c>
      <c r="I1367" s="513" t="s">
        <v>82</v>
      </c>
      <c r="J1367" s="513" t="s">
        <v>82</v>
      </c>
      <c r="K1367" s="513" t="s">
        <v>58</v>
      </c>
      <c r="L1367" s="446" t="s">
        <v>227</v>
      </c>
      <c r="M1367" s="315">
        <v>28.0</v>
      </c>
      <c r="N1367" s="222" t="s">
        <v>220</v>
      </c>
      <c r="O1367" s="591" t="s">
        <v>58</v>
      </c>
      <c r="P1367" s="223"/>
      <c r="Q1367" s="223"/>
      <c r="R1367" s="223"/>
      <c r="S1367" s="471" t="s">
        <v>30</v>
      </c>
      <c r="T1367" s="430" t="s">
        <v>30</v>
      </c>
      <c r="U1367" s="495"/>
      <c r="V1367" s="315"/>
      <c r="W1367" s="517" t="s">
        <v>183</v>
      </c>
      <c r="X1367" s="315">
        <v>8.0</v>
      </c>
      <c r="Y1367" s="6" t="s">
        <v>72</v>
      </c>
      <c r="Z1367" s="596" t="s">
        <v>965</v>
      </c>
      <c r="AA1367" s="6"/>
      <c r="AB1367" s="6"/>
      <c r="AC1367" s="6"/>
      <c r="AD1367" s="6"/>
      <c r="AE1367" s="6"/>
      <c r="AF1367" s="6"/>
      <c r="AG1367" s="331"/>
      <c r="AH1367" s="6"/>
      <c r="AI1367" s="320"/>
    </row>
    <row r="1368" ht="15.75" customHeight="1">
      <c r="A1368" s="311">
        <v>1583.0</v>
      </c>
      <c r="B1368" s="209" t="s">
        <v>171</v>
      </c>
      <c r="C1368" s="344" t="s">
        <v>1221</v>
      </c>
      <c r="D1368" s="510">
        <v>46232.0</v>
      </c>
      <c r="E1368" s="585"/>
      <c r="F1368" s="510">
        <v>46239.0</v>
      </c>
      <c r="G1368" s="517" t="s">
        <v>28</v>
      </c>
      <c r="H1368" s="513" t="s">
        <v>82</v>
      </c>
      <c r="I1368" s="513" t="s">
        <v>57</v>
      </c>
      <c r="J1368" s="513" t="s">
        <v>82</v>
      </c>
      <c r="K1368" s="507" t="s">
        <v>227</v>
      </c>
      <c r="L1368" s="482" t="s">
        <v>58</v>
      </c>
      <c r="M1368" s="315"/>
      <c r="N1368" s="223" t="s">
        <v>372</v>
      </c>
      <c r="O1368" s="582"/>
      <c r="P1368" s="582"/>
      <c r="Q1368" s="582"/>
      <c r="R1368" s="582"/>
      <c r="S1368" s="471" t="s">
        <v>30</v>
      </c>
      <c r="T1368" s="430" t="s">
        <v>30</v>
      </c>
      <c r="U1368" s="495"/>
      <c r="V1368" s="315">
        <v>2.0</v>
      </c>
      <c r="W1368" s="517" t="s">
        <v>28</v>
      </c>
      <c r="X1368" s="315">
        <v>3.0</v>
      </c>
      <c r="Y1368" s="84" t="s">
        <v>72</v>
      </c>
      <c r="Z1368" s="432" t="s">
        <v>993</v>
      </c>
      <c r="AA1368" s="6"/>
      <c r="AB1368" s="6"/>
      <c r="AC1368" s="6"/>
      <c r="AD1368" s="6"/>
      <c r="AE1368" s="6"/>
      <c r="AF1368" s="6"/>
      <c r="AG1368" s="331"/>
      <c r="AH1368" s="6"/>
      <c r="AI1368" s="320"/>
    </row>
    <row r="1369" ht="15.75" customHeight="1">
      <c r="A1369" s="311">
        <v>1644.0</v>
      </c>
      <c r="B1369" s="209" t="s">
        <v>217</v>
      </c>
      <c r="C1369" s="344" t="s">
        <v>1221</v>
      </c>
      <c r="D1369" s="558">
        <v>46232.0</v>
      </c>
      <c r="E1369" s="585"/>
      <c r="F1369" s="353">
        <v>46239.0</v>
      </c>
      <c r="G1369" s="517" t="s">
        <v>28</v>
      </c>
      <c r="H1369" s="513" t="s">
        <v>82</v>
      </c>
      <c r="I1369" s="513" t="s">
        <v>82</v>
      </c>
      <c r="J1369" s="513" t="s">
        <v>82</v>
      </c>
      <c r="K1369" s="482" t="s">
        <v>83</v>
      </c>
      <c r="L1369" s="517" t="s">
        <v>3042</v>
      </c>
      <c r="M1369" s="315">
        <v>5.0</v>
      </c>
      <c r="N1369" s="595" t="s">
        <v>372</v>
      </c>
      <c r="O1369" s="595"/>
      <c r="P1369" s="595"/>
      <c r="Q1369" s="595"/>
      <c r="R1369" s="595"/>
      <c r="S1369" s="471" t="s">
        <v>30</v>
      </c>
      <c r="T1369" s="430" t="s">
        <v>30</v>
      </c>
      <c r="U1369" s="495"/>
      <c r="V1369" s="315"/>
      <c r="W1369" s="517" t="s">
        <v>86</v>
      </c>
      <c r="X1369" s="315"/>
      <c r="Y1369" s="84" t="s">
        <v>72</v>
      </c>
      <c r="Z1369" s="432" t="s">
        <v>2475</v>
      </c>
      <c r="AA1369" s="6"/>
      <c r="AB1369" s="6"/>
      <c r="AC1369" s="6"/>
      <c r="AD1369" s="6"/>
      <c r="AE1369" s="6"/>
      <c r="AF1369" s="6"/>
      <c r="AG1369" s="331"/>
      <c r="AH1369" s="6"/>
      <c r="AI1369" s="320"/>
    </row>
    <row r="1370" ht="15.75" customHeight="1">
      <c r="A1370" s="311">
        <v>1646.0</v>
      </c>
      <c r="B1370" s="209" t="s">
        <v>2477</v>
      </c>
      <c r="C1370" s="344" t="s">
        <v>1221</v>
      </c>
      <c r="D1370" s="558">
        <v>46232.0</v>
      </c>
      <c r="E1370" s="585"/>
      <c r="F1370" s="353">
        <v>46240.0</v>
      </c>
      <c r="G1370" s="517" t="s">
        <v>28</v>
      </c>
      <c r="H1370" s="513" t="s">
        <v>82</v>
      </c>
      <c r="I1370" s="513" t="s">
        <v>82</v>
      </c>
      <c r="J1370" s="513" t="s">
        <v>82</v>
      </c>
      <c r="K1370" s="508" t="s">
        <v>101</v>
      </c>
      <c r="L1370" s="517" t="s">
        <v>3042</v>
      </c>
      <c r="M1370" s="315">
        <v>6.0</v>
      </c>
      <c r="N1370" s="595" t="s">
        <v>372</v>
      </c>
      <c r="O1370" s="595"/>
      <c r="P1370" s="595"/>
      <c r="Q1370" s="595"/>
      <c r="R1370" s="595"/>
      <c r="S1370" s="471" t="s">
        <v>30</v>
      </c>
      <c r="T1370" s="430" t="s">
        <v>30</v>
      </c>
      <c r="U1370" s="495"/>
      <c r="V1370" s="315"/>
      <c r="W1370" s="517" t="s">
        <v>86</v>
      </c>
      <c r="X1370" s="315"/>
      <c r="Y1370" s="84" t="s">
        <v>72</v>
      </c>
      <c r="Z1370" s="432" t="s">
        <v>2478</v>
      </c>
      <c r="AA1370" s="6"/>
      <c r="AB1370" s="6"/>
      <c r="AC1370" s="6"/>
      <c r="AD1370" s="6"/>
      <c r="AE1370" s="6"/>
      <c r="AF1370" s="6"/>
      <c r="AG1370" s="331"/>
      <c r="AH1370" s="6"/>
      <c r="AI1370" s="320"/>
    </row>
    <row r="1371" ht="15.75" customHeight="1">
      <c r="A1371" s="311">
        <v>1650.0</v>
      </c>
      <c r="B1371" s="209" t="s">
        <v>2483</v>
      </c>
      <c r="C1371" s="344" t="s">
        <v>197</v>
      </c>
      <c r="D1371" s="558">
        <v>46233.0</v>
      </c>
      <c r="E1371" s="585"/>
      <c r="F1371" s="353">
        <v>46240.0</v>
      </c>
      <c r="G1371" s="517" t="s">
        <v>28</v>
      </c>
      <c r="H1371" s="513" t="s">
        <v>82</v>
      </c>
      <c r="I1371" s="513" t="s">
        <v>82</v>
      </c>
      <c r="J1371" s="513" t="s">
        <v>82</v>
      </c>
      <c r="K1371" s="482" t="s">
        <v>83</v>
      </c>
      <c r="L1371" s="517" t="s">
        <v>3042</v>
      </c>
      <c r="M1371" s="315">
        <v>4.0</v>
      </c>
      <c r="N1371" s="595" t="s">
        <v>372</v>
      </c>
      <c r="O1371" s="595"/>
      <c r="P1371" s="595"/>
      <c r="Q1371" s="595"/>
      <c r="R1371" s="595"/>
      <c r="S1371" s="471" t="s">
        <v>30</v>
      </c>
      <c r="T1371" s="430" t="s">
        <v>30</v>
      </c>
      <c r="U1371" s="495"/>
      <c r="V1371" s="315"/>
      <c r="W1371" s="517" t="s">
        <v>86</v>
      </c>
      <c r="X1371" s="315"/>
      <c r="Y1371" s="6" t="s">
        <v>72</v>
      </c>
      <c r="Z1371" s="432" t="s">
        <v>1007</v>
      </c>
      <c r="AA1371" s="6"/>
      <c r="AB1371" s="6"/>
      <c r="AC1371" s="6"/>
      <c r="AD1371" s="6"/>
      <c r="AE1371" s="6"/>
      <c r="AF1371" s="6"/>
      <c r="AG1371" s="331"/>
      <c r="AH1371" s="6"/>
      <c r="AI1371" s="320"/>
    </row>
    <row r="1372" ht="15.75" customHeight="1">
      <c r="A1372" s="311">
        <v>1636.0</v>
      </c>
      <c r="B1372" s="209" t="s">
        <v>1989</v>
      </c>
      <c r="C1372" s="344" t="s">
        <v>398</v>
      </c>
      <c r="D1372" s="353"/>
      <c r="E1372" s="585"/>
      <c r="F1372" s="353">
        <v>46233.0</v>
      </c>
      <c r="G1372" s="517" t="s">
        <v>66</v>
      </c>
      <c r="H1372" s="471" t="s">
        <v>86</v>
      </c>
      <c r="I1372" s="471" t="s">
        <v>86</v>
      </c>
      <c r="J1372" s="471" t="s">
        <v>86</v>
      </c>
      <c r="K1372" s="471" t="s">
        <v>78</v>
      </c>
      <c r="L1372" s="517" t="s">
        <v>78</v>
      </c>
      <c r="M1372" s="315">
        <v>0.0</v>
      </c>
      <c r="N1372" s="222" t="s">
        <v>220</v>
      </c>
      <c r="O1372" s="582" t="s">
        <v>2451</v>
      </c>
      <c r="P1372" s="582"/>
      <c r="Q1372" s="582"/>
      <c r="R1372" s="582"/>
      <c r="S1372" s="471" t="s">
        <v>86</v>
      </c>
      <c r="T1372" s="430" t="s">
        <v>86</v>
      </c>
      <c r="U1372" s="495"/>
      <c r="V1372" s="315"/>
      <c r="W1372" s="517" t="s">
        <v>86</v>
      </c>
      <c r="X1372" s="315">
        <v>0.0</v>
      </c>
      <c r="Y1372" s="6" t="s">
        <v>54</v>
      </c>
      <c r="Z1372" s="432" t="s">
        <v>2473</v>
      </c>
      <c r="AA1372" s="6"/>
      <c r="AB1372" s="6"/>
      <c r="AC1372" s="6"/>
      <c r="AD1372" s="6"/>
      <c r="AE1372" s="6"/>
      <c r="AF1372" s="6"/>
      <c r="AG1372" s="331"/>
      <c r="AH1372" s="6"/>
      <c r="AI1372" s="320"/>
    </row>
    <row r="1373" ht="15.75" customHeight="1">
      <c r="A1373" s="311">
        <v>1631.0</v>
      </c>
      <c r="B1373" s="209" t="s">
        <v>90</v>
      </c>
      <c r="C1373" s="344" t="s">
        <v>333</v>
      </c>
      <c r="D1373" s="353"/>
      <c r="E1373" s="588">
        <v>46218.0</v>
      </c>
      <c r="F1373" s="353">
        <v>46240.0</v>
      </c>
      <c r="G1373" s="517" t="s">
        <v>28</v>
      </c>
      <c r="H1373" s="513" t="s">
        <v>82</v>
      </c>
      <c r="I1373" s="513" t="s">
        <v>82</v>
      </c>
      <c r="J1373" s="513" t="s">
        <v>82</v>
      </c>
      <c r="K1373" s="513" t="s">
        <v>58</v>
      </c>
      <c r="L1373" s="598" t="s">
        <v>1180</v>
      </c>
      <c r="M1373" s="315">
        <v>10.0</v>
      </c>
      <c r="N1373" s="595" t="s">
        <v>372</v>
      </c>
      <c r="O1373" s="595"/>
      <c r="P1373" s="595"/>
      <c r="Q1373" s="595"/>
      <c r="R1373" s="595"/>
      <c r="S1373" s="471" t="s">
        <v>86</v>
      </c>
      <c r="T1373" s="430" t="s">
        <v>86</v>
      </c>
      <c r="U1373" s="495"/>
      <c r="V1373" s="315"/>
      <c r="W1373" s="517" t="s">
        <v>86</v>
      </c>
      <c r="X1373" s="315">
        <v>0.0</v>
      </c>
      <c r="Y1373" s="604" t="s">
        <v>72</v>
      </c>
      <c r="Z1373" s="432" t="s">
        <v>497</v>
      </c>
      <c r="AA1373" s="6"/>
      <c r="AB1373" s="6"/>
      <c r="AC1373" s="6"/>
      <c r="AD1373" s="6"/>
      <c r="AE1373" s="6"/>
      <c r="AF1373" s="6"/>
      <c r="AG1373" s="331"/>
      <c r="AH1373" s="6"/>
      <c r="AI1373" s="320"/>
    </row>
    <row r="1374" ht="15.75" customHeight="1">
      <c r="A1374" s="311">
        <v>1634.0</v>
      </c>
      <c r="B1374" s="209" t="s">
        <v>150</v>
      </c>
      <c r="C1374" s="344" t="s">
        <v>333</v>
      </c>
      <c r="D1374" s="353"/>
      <c r="E1374" s="581">
        <v>46212.0</v>
      </c>
      <c r="F1374" s="353">
        <v>46240.0</v>
      </c>
      <c r="G1374" s="517" t="s">
        <v>28</v>
      </c>
      <c r="H1374" s="513" t="s">
        <v>82</v>
      </c>
      <c r="I1374" s="513" t="s">
        <v>82</v>
      </c>
      <c r="J1374" s="513" t="s">
        <v>82</v>
      </c>
      <c r="K1374" s="513" t="s">
        <v>58</v>
      </c>
      <c r="L1374" s="598" t="s">
        <v>1180</v>
      </c>
      <c r="M1374" s="315"/>
      <c r="N1374" s="223" t="s">
        <v>372</v>
      </c>
      <c r="O1374" s="582"/>
      <c r="P1374" s="582"/>
      <c r="Q1374" s="582"/>
      <c r="R1374" s="582"/>
      <c r="S1374" s="471" t="s">
        <v>86</v>
      </c>
      <c r="T1374" s="430" t="s">
        <v>86</v>
      </c>
      <c r="U1374" s="495"/>
      <c r="V1374" s="315"/>
      <c r="W1374" s="517" t="s">
        <v>86</v>
      </c>
      <c r="X1374" s="315">
        <v>0.0</v>
      </c>
      <c r="Y1374" s="84" t="s">
        <v>72</v>
      </c>
      <c r="Z1374" s="432" t="s">
        <v>974</v>
      </c>
      <c r="AA1374" s="6"/>
      <c r="AB1374" s="6"/>
      <c r="AC1374" s="6"/>
      <c r="AD1374" s="6"/>
      <c r="AE1374" s="6"/>
      <c r="AF1374" s="6"/>
      <c r="AG1374" s="331"/>
      <c r="AH1374" s="6"/>
      <c r="AI1374" s="320"/>
    </row>
    <row r="1375" ht="15.75" customHeight="1">
      <c r="A1375" s="311">
        <v>1642.0</v>
      </c>
      <c r="B1375" s="209" t="s">
        <v>172</v>
      </c>
      <c r="C1375" s="344" t="s">
        <v>1221</v>
      </c>
      <c r="D1375" s="353"/>
      <c r="E1375" s="585"/>
      <c r="F1375" s="353">
        <v>46241.0</v>
      </c>
      <c r="G1375" s="517" t="s">
        <v>28</v>
      </c>
      <c r="H1375" s="471"/>
      <c r="I1375" s="471"/>
      <c r="J1375" s="471"/>
      <c r="K1375" s="507" t="s">
        <v>227</v>
      </c>
      <c r="L1375" s="517"/>
      <c r="M1375" s="315"/>
      <c r="N1375" s="223" t="s">
        <v>372</v>
      </c>
      <c r="O1375" s="223"/>
      <c r="P1375" s="223"/>
      <c r="Q1375" s="223"/>
      <c r="R1375" s="223"/>
      <c r="S1375" s="471" t="s">
        <v>30</v>
      </c>
      <c r="T1375" s="430" t="s">
        <v>30</v>
      </c>
      <c r="U1375" s="495"/>
      <c r="V1375" s="315"/>
      <c r="W1375" s="517" t="s">
        <v>86</v>
      </c>
      <c r="X1375" s="315"/>
      <c r="Y1375" s="84" t="s">
        <v>72</v>
      </c>
      <c r="Z1375" s="432"/>
      <c r="AA1375" s="6"/>
      <c r="AB1375" s="6"/>
      <c r="AC1375" s="6"/>
      <c r="AD1375" s="6"/>
      <c r="AE1375" s="6"/>
      <c r="AF1375" s="6"/>
      <c r="AG1375" s="331"/>
      <c r="AH1375" s="6"/>
      <c r="AI1375" s="320"/>
    </row>
    <row r="1376" ht="15.75" customHeight="1">
      <c r="A1376" s="311">
        <v>1648.0</v>
      </c>
      <c r="B1376" s="209" t="s">
        <v>163</v>
      </c>
      <c r="C1376" s="344" t="s">
        <v>1221</v>
      </c>
      <c r="D1376" s="558">
        <v>46246.0</v>
      </c>
      <c r="E1376" s="585"/>
      <c r="F1376" s="353">
        <v>46253.0</v>
      </c>
      <c r="G1376" s="517" t="s">
        <v>28</v>
      </c>
      <c r="H1376" s="513" t="s">
        <v>82</v>
      </c>
      <c r="I1376" s="513" t="s">
        <v>82</v>
      </c>
      <c r="J1376" s="513" t="s">
        <v>82</v>
      </c>
      <c r="K1376" s="507" t="s">
        <v>227</v>
      </c>
      <c r="L1376" s="517" t="s">
        <v>3042</v>
      </c>
      <c r="M1376" s="315">
        <v>1.0</v>
      </c>
      <c r="N1376" s="595" t="s">
        <v>372</v>
      </c>
      <c r="O1376" s="595"/>
      <c r="P1376" s="595"/>
      <c r="Q1376" s="595"/>
      <c r="R1376" s="595"/>
      <c r="S1376" s="471" t="s">
        <v>30</v>
      </c>
      <c r="T1376" s="430" t="s">
        <v>30</v>
      </c>
      <c r="U1376" s="495"/>
      <c r="V1376" s="315"/>
      <c r="W1376" s="517" t="s">
        <v>86</v>
      </c>
      <c r="X1376" s="315"/>
      <c r="Y1376" s="6" t="s">
        <v>72</v>
      </c>
      <c r="Z1376" s="432" t="s">
        <v>2481</v>
      </c>
      <c r="AA1376" s="6"/>
      <c r="AB1376" s="6"/>
      <c r="AC1376" s="6"/>
      <c r="AD1376" s="6"/>
      <c r="AE1376" s="6"/>
      <c r="AF1376" s="6"/>
      <c r="AG1376" s="331"/>
      <c r="AH1376" s="6"/>
      <c r="AI1376" s="320"/>
    </row>
    <row r="1377" ht="15.75" customHeight="1">
      <c r="A1377" s="311">
        <v>1640.0</v>
      </c>
      <c r="B1377" s="209" t="s">
        <v>1990</v>
      </c>
      <c r="C1377" s="344" t="s">
        <v>1221</v>
      </c>
      <c r="D1377" s="353"/>
      <c r="E1377" s="585"/>
      <c r="F1377" s="353"/>
      <c r="G1377" s="517" t="s">
        <v>66</v>
      </c>
      <c r="H1377" s="471" t="s">
        <v>86</v>
      </c>
      <c r="I1377" s="471" t="s">
        <v>86</v>
      </c>
      <c r="J1377" s="471" t="s">
        <v>86</v>
      </c>
      <c r="K1377" s="471" t="s">
        <v>78</v>
      </c>
      <c r="L1377" s="517" t="s">
        <v>78</v>
      </c>
      <c r="M1377" s="315"/>
      <c r="N1377" s="222" t="s">
        <v>220</v>
      </c>
      <c r="O1377" s="582" t="s">
        <v>2451</v>
      </c>
      <c r="P1377" s="582"/>
      <c r="Q1377" s="582"/>
      <c r="R1377" s="582"/>
      <c r="S1377" s="471" t="s">
        <v>86</v>
      </c>
      <c r="T1377" s="430" t="s">
        <v>86</v>
      </c>
      <c r="U1377" s="495"/>
      <c r="V1377" s="315"/>
      <c r="W1377" s="517" t="s">
        <v>86</v>
      </c>
      <c r="X1377" s="315">
        <v>0.0</v>
      </c>
      <c r="Y1377" s="6" t="s">
        <v>54</v>
      </c>
      <c r="Z1377" s="432" t="s">
        <v>568</v>
      </c>
      <c r="AA1377" s="6"/>
      <c r="AB1377" s="6"/>
      <c r="AC1377" s="6"/>
      <c r="AD1377" s="6"/>
      <c r="AE1377" s="6"/>
      <c r="AF1377" s="6"/>
      <c r="AG1377" s="331"/>
      <c r="AH1377" s="6"/>
      <c r="AI1377" s="320"/>
    </row>
    <row r="1378" ht="15.75" customHeight="1">
      <c r="A1378" s="311">
        <v>1621.0</v>
      </c>
      <c r="B1378" s="209" t="s">
        <v>239</v>
      </c>
      <c r="C1378" s="605" t="s">
        <v>3046</v>
      </c>
      <c r="D1378" s="353"/>
      <c r="E1378" s="588">
        <v>46218.0</v>
      </c>
      <c r="F1378" s="353">
        <v>46254.0</v>
      </c>
      <c r="G1378" s="517" t="s">
        <v>28</v>
      </c>
      <c r="H1378" s="513" t="s">
        <v>82</v>
      </c>
      <c r="I1378" s="513" t="s">
        <v>82</v>
      </c>
      <c r="J1378" s="513" t="s">
        <v>82</v>
      </c>
      <c r="K1378" s="507" t="s">
        <v>227</v>
      </c>
      <c r="L1378" s="517" t="s">
        <v>3042</v>
      </c>
      <c r="M1378" s="315"/>
      <c r="N1378" s="595" t="s">
        <v>372</v>
      </c>
      <c r="O1378" s="595"/>
      <c r="P1378" s="595" t="s">
        <v>3044</v>
      </c>
      <c r="Q1378" s="595"/>
      <c r="R1378" s="595"/>
      <c r="S1378" s="471" t="s">
        <v>86</v>
      </c>
      <c r="T1378" s="430" t="s">
        <v>82</v>
      </c>
      <c r="U1378" s="495"/>
      <c r="V1378" s="315"/>
      <c r="W1378" s="517" t="s">
        <v>86</v>
      </c>
      <c r="X1378" s="315">
        <v>0.0</v>
      </c>
      <c r="Y1378" s="604" t="s">
        <v>72</v>
      </c>
      <c r="Z1378" s="432" t="s">
        <v>1052</v>
      </c>
      <c r="AA1378" s="6"/>
      <c r="AB1378" s="6"/>
      <c r="AC1378" s="6"/>
      <c r="AD1378" s="6"/>
      <c r="AE1378" s="6"/>
      <c r="AF1378" s="6"/>
      <c r="AG1378" s="331"/>
      <c r="AH1378" s="6"/>
      <c r="AI1378" s="320"/>
    </row>
    <row r="1379" ht="15.75" customHeight="1">
      <c r="A1379" s="311">
        <v>1645.0</v>
      </c>
      <c r="B1379" s="209" t="s">
        <v>229</v>
      </c>
      <c r="C1379" s="344" t="s">
        <v>1221</v>
      </c>
      <c r="D1379" s="558">
        <v>46259.0</v>
      </c>
      <c r="E1379" s="585"/>
      <c r="F1379" s="353">
        <v>46265.0</v>
      </c>
      <c r="G1379" s="517" t="s">
        <v>28</v>
      </c>
      <c r="H1379" s="513" t="s">
        <v>82</v>
      </c>
      <c r="I1379" s="513" t="s">
        <v>82</v>
      </c>
      <c r="J1379" s="513" t="s">
        <v>82</v>
      </c>
      <c r="K1379" s="482" t="s">
        <v>83</v>
      </c>
      <c r="L1379" s="517" t="s">
        <v>3042</v>
      </c>
      <c r="M1379" s="315">
        <v>13.0</v>
      </c>
      <c r="N1379" s="595" t="s">
        <v>372</v>
      </c>
      <c r="O1379" s="595"/>
      <c r="P1379" s="595"/>
      <c r="Q1379" s="595"/>
      <c r="R1379" s="595"/>
      <c r="S1379" s="471" t="s">
        <v>30</v>
      </c>
      <c r="T1379" s="430" t="s">
        <v>30</v>
      </c>
      <c r="U1379" s="495"/>
      <c r="V1379" s="315"/>
      <c r="W1379" s="517" t="s">
        <v>86</v>
      </c>
      <c r="X1379" s="315"/>
      <c r="Y1379" s="6" t="s">
        <v>72</v>
      </c>
      <c r="Z1379" s="432" t="s">
        <v>2476</v>
      </c>
      <c r="AA1379" s="6"/>
      <c r="AB1379" s="6"/>
      <c r="AC1379" s="6"/>
      <c r="AD1379" s="6"/>
      <c r="AE1379" s="6"/>
      <c r="AF1379" s="6"/>
      <c r="AG1379" s="331"/>
      <c r="AH1379" s="6"/>
      <c r="AI1379" s="320"/>
    </row>
    <row r="1380" ht="15.75" customHeight="1">
      <c r="A1380" s="311" t="s">
        <v>2032</v>
      </c>
      <c r="B1380" s="317" t="s">
        <v>2033</v>
      </c>
      <c r="C1380" s="344" t="s">
        <v>1321</v>
      </c>
      <c r="D1380" s="510"/>
      <c r="E1380" s="510"/>
      <c r="F1380" s="510">
        <v>45944.0</v>
      </c>
      <c r="G1380" s="430" t="s">
        <v>57</v>
      </c>
      <c r="H1380" s="471" t="s">
        <v>57</v>
      </c>
      <c r="I1380" s="471" t="s">
        <v>57</v>
      </c>
      <c r="J1380" s="471"/>
      <c r="K1380" s="471" t="s">
        <v>58</v>
      </c>
      <c r="L1380" s="508" t="s">
        <v>1180</v>
      </c>
      <c r="M1380" s="315">
        <v>3.0</v>
      </c>
      <c r="N1380" s="223" t="s">
        <v>372</v>
      </c>
      <c r="O1380" s="223"/>
      <c r="P1380" s="223"/>
      <c r="Q1380" s="223"/>
      <c r="R1380" s="223"/>
      <c r="S1380" s="471" t="s">
        <v>86</v>
      </c>
      <c r="T1380" s="430" t="s">
        <v>86</v>
      </c>
      <c r="U1380" s="496">
        <v>0.0</v>
      </c>
      <c r="V1380" s="315">
        <v>0.0</v>
      </c>
      <c r="W1380" s="430" t="s">
        <v>86</v>
      </c>
      <c r="X1380" s="315">
        <v>0.0</v>
      </c>
      <c r="Y1380" s="6" t="s">
        <v>54</v>
      </c>
      <c r="Z1380" s="432"/>
      <c r="AA1380" s="228"/>
      <c r="AB1380" s="228"/>
      <c r="AC1380" s="229"/>
      <c r="AD1380" s="6"/>
      <c r="AE1380" s="6"/>
      <c r="AF1380" s="6"/>
      <c r="AG1380" s="331"/>
      <c r="AH1380" s="433"/>
    </row>
    <row r="1381" ht="15.75" customHeight="1">
      <c r="A1381" s="311" t="s">
        <v>2031</v>
      </c>
      <c r="B1381" s="317" t="s">
        <v>1316</v>
      </c>
      <c r="C1381" s="344" t="s">
        <v>2168</v>
      </c>
      <c r="D1381" s="510"/>
      <c r="E1381" s="510"/>
      <c r="F1381" s="353">
        <v>45831.0</v>
      </c>
      <c r="G1381" s="430" t="s">
        <v>57</v>
      </c>
      <c r="H1381" s="471" t="s">
        <v>57</v>
      </c>
      <c r="I1381" s="471" t="s">
        <v>57</v>
      </c>
      <c r="J1381" s="471"/>
      <c r="K1381" s="497" t="s">
        <v>101</v>
      </c>
      <c r="L1381" s="541" t="s">
        <v>1180</v>
      </c>
      <c r="M1381" s="315">
        <v>8.0</v>
      </c>
      <c r="N1381" s="353"/>
      <c r="O1381" s="353"/>
      <c r="P1381" s="353"/>
      <c r="Q1381" s="353"/>
      <c r="R1381" s="353"/>
      <c r="S1381" s="471" t="s">
        <v>86</v>
      </c>
      <c r="T1381" s="430" t="s">
        <v>86</v>
      </c>
      <c r="U1381" s="496">
        <v>0.0</v>
      </c>
      <c r="V1381" s="315">
        <v>0.0</v>
      </c>
      <c r="W1381" s="430" t="s">
        <v>86</v>
      </c>
      <c r="X1381" s="315">
        <v>0.0</v>
      </c>
      <c r="Y1381" s="6" t="s">
        <v>54</v>
      </c>
      <c r="Z1381" s="449" t="s">
        <v>2169</v>
      </c>
      <c r="AA1381" s="228"/>
      <c r="AB1381" s="228"/>
      <c r="AC1381" s="229"/>
      <c r="AD1381" s="6"/>
      <c r="AE1381" s="6"/>
      <c r="AF1381" s="6"/>
      <c r="AG1381" s="331"/>
      <c r="AH1381" s="433"/>
      <c r="AI1381" s="320"/>
    </row>
    <row r="1382" ht="15.75" customHeight="1">
      <c r="A1382" s="357" t="s">
        <v>2035</v>
      </c>
      <c r="B1382" s="317" t="s">
        <v>1340</v>
      </c>
      <c r="C1382" s="515" t="s">
        <v>354</v>
      </c>
      <c r="D1382" s="510"/>
      <c r="E1382" s="510"/>
      <c r="F1382" s="353">
        <v>45794.0</v>
      </c>
      <c r="G1382" s="430" t="s">
        <v>57</v>
      </c>
      <c r="H1382" s="471" t="s">
        <v>57</v>
      </c>
      <c r="I1382" s="471" t="s">
        <v>57</v>
      </c>
      <c r="J1382" s="471"/>
      <c r="K1382" s="497" t="s">
        <v>58</v>
      </c>
      <c r="L1382" s="446" t="s">
        <v>58</v>
      </c>
      <c r="M1382" s="315">
        <v>2.0</v>
      </c>
      <c r="N1382" s="353"/>
      <c r="O1382" s="353"/>
      <c r="P1382" s="353"/>
      <c r="Q1382" s="353"/>
      <c r="R1382" s="353"/>
      <c r="S1382" s="471" t="s">
        <v>86</v>
      </c>
      <c r="T1382" s="430" t="s">
        <v>86</v>
      </c>
      <c r="U1382" s="496">
        <v>0.0</v>
      </c>
      <c r="V1382" s="315">
        <v>0.0</v>
      </c>
      <c r="W1382" s="430" t="s">
        <v>86</v>
      </c>
      <c r="X1382" s="315">
        <v>0.0</v>
      </c>
      <c r="Y1382" s="6" t="s">
        <v>54</v>
      </c>
      <c r="Z1382" s="449" t="s">
        <v>1987</v>
      </c>
      <c r="AA1382" s="228"/>
      <c r="AB1382" s="228"/>
      <c r="AC1382" s="229"/>
      <c r="AD1382" s="6"/>
      <c r="AE1382" s="6"/>
      <c r="AF1382" s="6"/>
      <c r="AG1382" s="331"/>
      <c r="AH1382" s="433"/>
      <c r="AI1382" s="320"/>
    </row>
    <row r="1383" ht="15.75" customHeight="1">
      <c r="A1383" s="357" t="s">
        <v>2036</v>
      </c>
      <c r="B1383" s="209" t="s">
        <v>2037</v>
      </c>
      <c r="C1383" s="515" t="s">
        <v>354</v>
      </c>
      <c r="D1383" s="510"/>
      <c r="E1383" s="510"/>
      <c r="F1383" s="353">
        <v>45797.0</v>
      </c>
      <c r="G1383" s="430" t="s">
        <v>57</v>
      </c>
      <c r="H1383" s="471" t="s">
        <v>57</v>
      </c>
      <c r="I1383" s="471" t="s">
        <v>57</v>
      </c>
      <c r="J1383" s="471"/>
      <c r="K1383" s="497" t="s">
        <v>1180</v>
      </c>
      <c r="L1383" s="462" t="s">
        <v>1180</v>
      </c>
      <c r="M1383" s="315">
        <v>4.0</v>
      </c>
      <c r="N1383" s="353"/>
      <c r="O1383" s="353"/>
      <c r="P1383" s="353"/>
      <c r="Q1383" s="353"/>
      <c r="R1383" s="353"/>
      <c r="S1383" s="471" t="s">
        <v>86</v>
      </c>
      <c r="T1383" s="430" t="s">
        <v>86</v>
      </c>
      <c r="U1383" s="496">
        <v>0.0</v>
      </c>
      <c r="V1383" s="315">
        <v>0.0</v>
      </c>
      <c r="W1383" s="430" t="s">
        <v>86</v>
      </c>
      <c r="X1383" s="315">
        <v>0.0</v>
      </c>
      <c r="Y1383" s="6" t="s">
        <v>54</v>
      </c>
      <c r="Z1383" s="432" t="s">
        <v>2095</v>
      </c>
      <c r="AA1383" s="228"/>
      <c r="AB1383" s="228"/>
      <c r="AC1383" s="229"/>
      <c r="AD1383" s="6"/>
      <c r="AE1383" s="6"/>
      <c r="AF1383" s="6"/>
      <c r="AG1383" s="331"/>
      <c r="AH1383" s="433"/>
    </row>
    <row r="1384" ht="15.75" customHeight="1">
      <c r="A1384" s="311" t="s">
        <v>2038</v>
      </c>
      <c r="B1384" s="6" t="s">
        <v>2039</v>
      </c>
      <c r="C1384" s="344" t="s">
        <v>354</v>
      </c>
      <c r="D1384" s="510"/>
      <c r="E1384" s="510"/>
      <c r="F1384" s="353">
        <v>45841.0</v>
      </c>
      <c r="G1384" s="430" t="s">
        <v>57</v>
      </c>
      <c r="H1384" s="471" t="s">
        <v>57</v>
      </c>
      <c r="I1384" s="471" t="s">
        <v>57</v>
      </c>
      <c r="J1384" s="471"/>
      <c r="K1384" s="471" t="s">
        <v>58</v>
      </c>
      <c r="L1384" s="462" t="s">
        <v>3001</v>
      </c>
      <c r="M1384" s="315">
        <v>1.0</v>
      </c>
      <c r="N1384" s="353"/>
      <c r="O1384" s="353"/>
      <c r="P1384" s="353"/>
      <c r="Q1384" s="353"/>
      <c r="R1384" s="353"/>
      <c r="S1384" s="471" t="s">
        <v>86</v>
      </c>
      <c r="T1384" s="430" t="s">
        <v>86</v>
      </c>
      <c r="U1384" s="496">
        <v>0.0</v>
      </c>
      <c r="V1384" s="315">
        <v>0.0</v>
      </c>
      <c r="W1384" s="517" t="s">
        <v>183</v>
      </c>
      <c r="X1384" s="315">
        <v>1.0</v>
      </c>
      <c r="Y1384" s="6" t="s">
        <v>54</v>
      </c>
      <c r="Z1384" s="432"/>
      <c r="AA1384" s="228"/>
      <c r="AB1384" s="228"/>
      <c r="AC1384" s="229"/>
      <c r="AD1384" s="6"/>
      <c r="AE1384" s="6"/>
      <c r="AF1384" s="6"/>
      <c r="AG1384" s="331"/>
      <c r="AH1384" s="433"/>
      <c r="AI1384" s="320"/>
    </row>
    <row r="1385" ht="15.75" customHeight="1">
      <c r="A1385" s="311" t="s">
        <v>2040</v>
      </c>
      <c r="B1385" s="317" t="s">
        <v>1450</v>
      </c>
      <c r="C1385" s="344" t="s">
        <v>354</v>
      </c>
      <c r="D1385" s="510"/>
      <c r="E1385" s="510"/>
      <c r="F1385" s="535">
        <v>45840.0</v>
      </c>
      <c r="G1385" s="430" t="s">
        <v>86</v>
      </c>
      <c r="H1385" s="471" t="s">
        <v>66</v>
      </c>
      <c r="I1385" s="471" t="s">
        <v>66</v>
      </c>
      <c r="J1385" s="471"/>
      <c r="K1385" s="471" t="s">
        <v>66</v>
      </c>
      <c r="L1385" s="517" t="s">
        <v>66</v>
      </c>
      <c r="M1385" s="315">
        <v>0.0</v>
      </c>
      <c r="N1385" s="353"/>
      <c r="O1385" s="353"/>
      <c r="P1385" s="353"/>
      <c r="Q1385" s="353"/>
      <c r="R1385" s="353"/>
      <c r="S1385" s="471" t="s">
        <v>57</v>
      </c>
      <c r="T1385" s="430" t="s">
        <v>57</v>
      </c>
      <c r="U1385" s="495" t="s">
        <v>2769</v>
      </c>
      <c r="V1385" s="315">
        <v>1.0</v>
      </c>
      <c r="W1385" s="430" t="s">
        <v>57</v>
      </c>
      <c r="X1385" s="315">
        <v>1.0</v>
      </c>
      <c r="Y1385" s="6" t="s">
        <v>54</v>
      </c>
      <c r="Z1385" s="432" t="s">
        <v>2175</v>
      </c>
      <c r="AA1385" s="228"/>
      <c r="AB1385" s="228"/>
      <c r="AC1385" s="229"/>
      <c r="AD1385" s="6"/>
      <c r="AE1385" s="6"/>
      <c r="AF1385" s="6"/>
      <c r="AG1385" s="331"/>
      <c r="AH1385" s="433"/>
      <c r="AI1385" s="320"/>
    </row>
    <row r="1386" ht="15.75" customHeight="1">
      <c r="A1386" s="311" t="s">
        <v>2042</v>
      </c>
      <c r="B1386" s="209" t="s">
        <v>2043</v>
      </c>
      <c r="C1386" s="515" t="s">
        <v>354</v>
      </c>
      <c r="D1386" s="510"/>
      <c r="E1386" s="510"/>
      <c r="F1386" s="353">
        <v>45798.0</v>
      </c>
      <c r="G1386" s="430" t="s">
        <v>57</v>
      </c>
      <c r="H1386" s="471" t="s">
        <v>57</v>
      </c>
      <c r="I1386" s="471" t="s">
        <v>57</v>
      </c>
      <c r="J1386" s="471"/>
      <c r="K1386" s="538" t="s">
        <v>58</v>
      </c>
      <c r="L1386" s="517" t="s">
        <v>58</v>
      </c>
      <c r="M1386" s="315">
        <v>4.0</v>
      </c>
      <c r="N1386" s="353"/>
      <c r="O1386" s="353"/>
      <c r="P1386" s="353"/>
      <c r="Q1386" s="353"/>
      <c r="R1386" s="353"/>
      <c r="S1386" s="471" t="s">
        <v>86</v>
      </c>
      <c r="T1386" s="430" t="s">
        <v>86</v>
      </c>
      <c r="U1386" s="496">
        <v>0.0</v>
      </c>
      <c r="V1386" s="315">
        <v>0.0</v>
      </c>
      <c r="W1386" s="430" t="s">
        <v>86</v>
      </c>
      <c r="X1386" s="315">
        <v>0.0</v>
      </c>
      <c r="Y1386" s="6" t="s">
        <v>54</v>
      </c>
      <c r="Z1386" s="432" t="s">
        <v>2116</v>
      </c>
      <c r="AA1386" s="228"/>
      <c r="AB1386" s="228"/>
      <c r="AC1386" s="229"/>
      <c r="AD1386" s="6"/>
      <c r="AE1386" s="6"/>
      <c r="AF1386" s="6"/>
      <c r="AG1386" s="331"/>
      <c r="AH1386" s="433"/>
      <c r="AI1386" s="320"/>
    </row>
    <row r="1387" ht="15.75" customHeight="1">
      <c r="A1387" s="311" t="s">
        <v>2044</v>
      </c>
      <c r="B1387" s="209" t="s">
        <v>2045</v>
      </c>
      <c r="C1387" s="545" t="s">
        <v>3015</v>
      </c>
      <c r="D1387" s="510"/>
      <c r="E1387" s="510"/>
      <c r="F1387" s="443">
        <v>45819.0</v>
      </c>
      <c r="G1387" s="430" t="s">
        <v>57</v>
      </c>
      <c r="H1387" s="471" t="s">
        <v>57</v>
      </c>
      <c r="I1387" s="471" t="s">
        <v>57</v>
      </c>
      <c r="J1387" s="471"/>
      <c r="K1387" s="538" t="s">
        <v>58</v>
      </c>
      <c r="L1387" s="517" t="s">
        <v>66</v>
      </c>
      <c r="M1387" s="315">
        <v>2.0</v>
      </c>
      <c r="N1387" s="353"/>
      <c r="O1387" s="353"/>
      <c r="P1387" s="353"/>
      <c r="Q1387" s="353"/>
      <c r="R1387" s="353"/>
      <c r="S1387" s="471" t="s">
        <v>86</v>
      </c>
      <c r="T1387" s="430" t="s">
        <v>86</v>
      </c>
      <c r="U1387" s="496">
        <v>0.0</v>
      </c>
      <c r="V1387" s="315">
        <v>0.0</v>
      </c>
      <c r="W1387" s="430" t="s">
        <v>86</v>
      </c>
      <c r="X1387" s="315">
        <v>0.0</v>
      </c>
      <c r="Y1387" s="6" t="s">
        <v>54</v>
      </c>
      <c r="Z1387" s="540" t="s">
        <v>2151</v>
      </c>
      <c r="AA1387" s="228"/>
      <c r="AB1387" s="228"/>
      <c r="AC1387" s="229"/>
      <c r="AD1387" s="6"/>
      <c r="AE1387" s="6"/>
      <c r="AF1387" s="6"/>
      <c r="AG1387" s="331"/>
      <c r="AH1387" s="433"/>
      <c r="AI1387" s="320"/>
    </row>
    <row r="1388" ht="15.75" customHeight="1">
      <c r="A1388" s="311" t="s">
        <v>2046</v>
      </c>
      <c r="B1388" s="209" t="s">
        <v>1564</v>
      </c>
      <c r="C1388" s="344" t="s">
        <v>3047</v>
      </c>
      <c r="D1388" s="510"/>
      <c r="E1388" s="510"/>
      <c r="F1388" s="353">
        <v>45904.0</v>
      </c>
      <c r="G1388" s="430" t="s">
        <v>57</v>
      </c>
      <c r="H1388" s="471" t="s">
        <v>57</v>
      </c>
      <c r="I1388" s="471" t="s">
        <v>57</v>
      </c>
      <c r="J1388" s="471"/>
      <c r="K1388" s="445" t="s">
        <v>58</v>
      </c>
      <c r="L1388" s="517" t="s">
        <v>66</v>
      </c>
      <c r="M1388" s="315">
        <v>6.0</v>
      </c>
      <c r="N1388" s="353"/>
      <c r="O1388" s="353"/>
      <c r="P1388" s="353"/>
      <c r="Q1388" s="353"/>
      <c r="R1388" s="353"/>
      <c r="S1388" s="471" t="s">
        <v>86</v>
      </c>
      <c r="T1388" s="430" t="s">
        <v>86</v>
      </c>
      <c r="U1388" s="496">
        <v>0.0</v>
      </c>
      <c r="V1388" s="315">
        <v>0.0</v>
      </c>
      <c r="W1388" s="430" t="s">
        <v>86</v>
      </c>
      <c r="X1388" s="315">
        <v>0.0</v>
      </c>
      <c r="Y1388" s="6" t="s">
        <v>54</v>
      </c>
      <c r="Z1388" s="432"/>
      <c r="AA1388" s="228"/>
      <c r="AB1388" s="228"/>
      <c r="AC1388" s="229"/>
      <c r="AD1388" s="6"/>
      <c r="AE1388" s="6"/>
      <c r="AF1388" s="6"/>
      <c r="AG1388" s="331"/>
      <c r="AH1388" s="433"/>
      <c r="AI1388" s="320"/>
    </row>
    <row r="1389" ht="15.75" customHeight="1">
      <c r="A1389" s="311" t="s">
        <v>2047</v>
      </c>
      <c r="B1389" s="209" t="s">
        <v>2048</v>
      </c>
      <c r="C1389" s="344" t="s">
        <v>2170</v>
      </c>
      <c r="D1389" s="510"/>
      <c r="E1389" s="510"/>
      <c r="F1389" s="510">
        <v>45887.0</v>
      </c>
      <c r="G1389" s="430" t="s">
        <v>57</v>
      </c>
      <c r="H1389" s="471" t="s">
        <v>57</v>
      </c>
      <c r="I1389" s="471" t="s">
        <v>57</v>
      </c>
      <c r="J1389" s="471"/>
      <c r="K1389" s="507" t="s">
        <v>58</v>
      </c>
      <c r="L1389" s="446" t="s">
        <v>58</v>
      </c>
      <c r="M1389" s="315">
        <v>57.0</v>
      </c>
      <c r="N1389" s="353"/>
      <c r="O1389" s="353"/>
      <c r="P1389" s="353"/>
      <c r="Q1389" s="353"/>
      <c r="R1389" s="353"/>
      <c r="S1389" s="471" t="s">
        <v>57</v>
      </c>
      <c r="T1389" s="430" t="s">
        <v>57</v>
      </c>
      <c r="U1389" s="496" t="s">
        <v>2789</v>
      </c>
      <c r="V1389" s="315">
        <v>63.0</v>
      </c>
      <c r="W1389" s="430" t="s">
        <v>57</v>
      </c>
      <c r="X1389" s="315">
        <v>8.0</v>
      </c>
      <c r="Y1389" s="6" t="s">
        <v>54</v>
      </c>
      <c r="Z1389" s="432"/>
      <c r="AA1389" s="228"/>
      <c r="AB1389" s="228"/>
      <c r="AC1389" s="229"/>
      <c r="AD1389" s="6"/>
      <c r="AE1389" s="6"/>
      <c r="AF1389" s="6"/>
      <c r="AG1389" s="331"/>
      <c r="AH1389" s="433"/>
    </row>
    <row r="1390" ht="15.75" customHeight="1">
      <c r="A1390" s="311" t="s">
        <v>2049</v>
      </c>
      <c r="B1390" s="209" t="s">
        <v>2050</v>
      </c>
      <c r="C1390" s="344" t="s">
        <v>2170</v>
      </c>
      <c r="D1390" s="510"/>
      <c r="E1390" s="510"/>
      <c r="F1390" s="510">
        <v>45888.0</v>
      </c>
      <c r="G1390" s="430" t="s">
        <v>57</v>
      </c>
      <c r="H1390" s="471" t="s">
        <v>57</v>
      </c>
      <c r="I1390" s="471" t="s">
        <v>57</v>
      </c>
      <c r="J1390" s="471"/>
      <c r="K1390" s="445" t="s">
        <v>58</v>
      </c>
      <c r="L1390" s="446" t="s">
        <v>58</v>
      </c>
      <c r="M1390" s="315">
        <v>32.0</v>
      </c>
      <c r="N1390" s="353"/>
      <c r="O1390" s="353"/>
      <c r="P1390" s="353"/>
      <c r="Q1390" s="353"/>
      <c r="R1390" s="353"/>
      <c r="S1390" s="471" t="s">
        <v>57</v>
      </c>
      <c r="T1390" s="430" t="s">
        <v>57</v>
      </c>
      <c r="U1390" s="496" t="s">
        <v>2789</v>
      </c>
      <c r="V1390" s="315">
        <v>32.0</v>
      </c>
      <c r="W1390" s="430" t="s">
        <v>57</v>
      </c>
      <c r="X1390" s="315">
        <v>2.0</v>
      </c>
      <c r="Y1390" s="6" t="s">
        <v>54</v>
      </c>
      <c r="Z1390" s="432"/>
      <c r="AA1390" s="228"/>
      <c r="AB1390" s="228"/>
      <c r="AC1390" s="229"/>
      <c r="AD1390" s="6"/>
      <c r="AE1390" s="6"/>
      <c r="AF1390" s="6"/>
      <c r="AG1390" s="331"/>
      <c r="AH1390" s="433"/>
      <c r="AI1390" s="320"/>
    </row>
    <row r="1391" ht="15.75" customHeight="1">
      <c r="A1391" s="311" t="s">
        <v>2051</v>
      </c>
      <c r="B1391" s="209" t="s">
        <v>2052</v>
      </c>
      <c r="C1391" s="344" t="s">
        <v>2170</v>
      </c>
      <c r="D1391" s="510"/>
      <c r="E1391" s="510"/>
      <c r="F1391" s="510">
        <v>45888.0</v>
      </c>
      <c r="G1391" s="430" t="s">
        <v>57</v>
      </c>
      <c r="H1391" s="471" t="s">
        <v>57</v>
      </c>
      <c r="I1391" s="471" t="s">
        <v>57</v>
      </c>
      <c r="J1391" s="471"/>
      <c r="K1391" s="445" t="s">
        <v>58</v>
      </c>
      <c r="L1391" s="446" t="s">
        <v>58</v>
      </c>
      <c r="M1391" s="315">
        <v>44.0</v>
      </c>
      <c r="N1391" s="353"/>
      <c r="O1391" s="353"/>
      <c r="P1391" s="353"/>
      <c r="Q1391" s="353"/>
      <c r="R1391" s="353"/>
      <c r="S1391" s="471" t="s">
        <v>57</v>
      </c>
      <c r="T1391" s="430" t="s">
        <v>57</v>
      </c>
      <c r="U1391" s="496" t="s">
        <v>2789</v>
      </c>
      <c r="V1391" s="315">
        <v>52.0</v>
      </c>
      <c r="W1391" s="430" t="s">
        <v>57</v>
      </c>
      <c r="X1391" s="315">
        <v>14.0</v>
      </c>
      <c r="Y1391" s="6" t="s">
        <v>54</v>
      </c>
      <c r="Z1391" s="432"/>
      <c r="AA1391" s="228"/>
      <c r="AB1391" s="228"/>
      <c r="AC1391" s="229"/>
      <c r="AD1391" s="6"/>
      <c r="AE1391" s="6"/>
      <c r="AF1391" s="6"/>
      <c r="AG1391" s="331"/>
      <c r="AH1391" s="433"/>
      <c r="AI1391" s="320"/>
    </row>
    <row r="1392" ht="15.75" customHeight="1">
      <c r="A1392" s="311" t="s">
        <v>2053</v>
      </c>
      <c r="B1392" s="209" t="s">
        <v>2054</v>
      </c>
      <c r="C1392" s="344" t="s">
        <v>2170</v>
      </c>
      <c r="D1392" s="510"/>
      <c r="E1392" s="510"/>
      <c r="F1392" s="510">
        <v>45888.0</v>
      </c>
      <c r="G1392" s="430" t="s">
        <v>57</v>
      </c>
      <c r="H1392" s="471" t="s">
        <v>57</v>
      </c>
      <c r="I1392" s="471" t="s">
        <v>57</v>
      </c>
      <c r="J1392" s="471"/>
      <c r="K1392" s="445" t="s">
        <v>58</v>
      </c>
      <c r="L1392" s="446" t="s">
        <v>58</v>
      </c>
      <c r="M1392" s="315">
        <v>30.0</v>
      </c>
      <c r="N1392" s="353"/>
      <c r="O1392" s="353"/>
      <c r="P1392" s="353"/>
      <c r="Q1392" s="353"/>
      <c r="R1392" s="353"/>
      <c r="S1392" s="471" t="s">
        <v>57</v>
      </c>
      <c r="T1392" s="430" t="s">
        <v>57</v>
      </c>
      <c r="U1392" s="496" t="s">
        <v>2789</v>
      </c>
      <c r="V1392" s="315">
        <v>38.0</v>
      </c>
      <c r="W1392" s="430" t="s">
        <v>57</v>
      </c>
      <c r="X1392" s="315">
        <v>8.0</v>
      </c>
      <c r="Y1392" s="6" t="s">
        <v>54</v>
      </c>
      <c r="Z1392" s="432"/>
      <c r="AA1392" s="228"/>
      <c r="AB1392" s="228"/>
      <c r="AC1392" s="229"/>
      <c r="AD1392" s="6"/>
      <c r="AE1392" s="6"/>
      <c r="AF1392" s="6"/>
      <c r="AG1392" s="331"/>
      <c r="AH1392" s="433"/>
      <c r="AI1392" s="320"/>
    </row>
    <row r="1393" ht="15.75" customHeight="1">
      <c r="A1393" s="311" t="s">
        <v>2055</v>
      </c>
      <c r="B1393" s="209" t="s">
        <v>2056</v>
      </c>
      <c r="C1393" s="344" t="s">
        <v>2170</v>
      </c>
      <c r="D1393" s="510"/>
      <c r="E1393" s="510"/>
      <c r="F1393" s="510">
        <v>45888.0</v>
      </c>
      <c r="G1393" s="430" t="s">
        <v>57</v>
      </c>
      <c r="H1393" s="471" t="s">
        <v>57</v>
      </c>
      <c r="I1393" s="471" t="s">
        <v>57</v>
      </c>
      <c r="J1393" s="471"/>
      <c r="K1393" s="445" t="s">
        <v>58</v>
      </c>
      <c r="L1393" s="446" t="s">
        <v>58</v>
      </c>
      <c r="M1393" s="315">
        <v>30.0</v>
      </c>
      <c r="N1393" s="353"/>
      <c r="O1393" s="353"/>
      <c r="P1393" s="353"/>
      <c r="Q1393" s="353"/>
      <c r="R1393" s="353"/>
      <c r="S1393" s="471" t="s">
        <v>57</v>
      </c>
      <c r="T1393" s="430" t="s">
        <v>57</v>
      </c>
      <c r="U1393" s="496" t="s">
        <v>2789</v>
      </c>
      <c r="V1393" s="315">
        <v>34.0</v>
      </c>
      <c r="W1393" s="430" t="s">
        <v>57</v>
      </c>
      <c r="X1393" s="315">
        <v>3.0</v>
      </c>
      <c r="Y1393" s="6" t="s">
        <v>54</v>
      </c>
      <c r="Z1393" s="432"/>
      <c r="AA1393" s="228"/>
      <c r="AB1393" s="228"/>
      <c r="AC1393" s="229"/>
      <c r="AD1393" s="6"/>
      <c r="AE1393" s="6"/>
      <c r="AF1393" s="6"/>
      <c r="AG1393" s="331"/>
      <c r="AH1393" s="433"/>
      <c r="AI1393" s="320"/>
    </row>
    <row r="1394" ht="15.75" customHeight="1">
      <c r="A1394" s="311" t="s">
        <v>2057</v>
      </c>
      <c r="B1394" s="209" t="s">
        <v>1659</v>
      </c>
      <c r="C1394" s="344" t="s">
        <v>2190</v>
      </c>
      <c r="D1394" s="510"/>
      <c r="E1394" s="510"/>
      <c r="F1394" s="510">
        <v>46077.0</v>
      </c>
      <c r="G1394" s="517" t="s">
        <v>57</v>
      </c>
      <c r="H1394" s="513" t="s">
        <v>57</v>
      </c>
      <c r="I1394" s="513" t="s">
        <v>57</v>
      </c>
      <c r="J1394" s="513" t="s">
        <v>57</v>
      </c>
      <c r="K1394" s="574" t="s">
        <v>101</v>
      </c>
      <c r="L1394" s="517" t="s">
        <v>58</v>
      </c>
      <c r="M1394" s="315">
        <v>3.0</v>
      </c>
      <c r="N1394" s="353"/>
      <c r="O1394" s="353"/>
      <c r="P1394" s="353"/>
      <c r="Q1394" s="353"/>
      <c r="R1394" s="353"/>
      <c r="S1394" s="471" t="s">
        <v>86</v>
      </c>
      <c r="T1394" s="430" t="s">
        <v>86</v>
      </c>
      <c r="U1394" s="495">
        <v>0.0</v>
      </c>
      <c r="V1394" s="315">
        <v>0.0</v>
      </c>
      <c r="W1394" s="517" t="s">
        <v>86</v>
      </c>
      <c r="X1394" s="315">
        <v>0.0</v>
      </c>
      <c r="Y1394" s="6" t="s">
        <v>54</v>
      </c>
      <c r="Z1394" s="432" t="s">
        <v>2372</v>
      </c>
      <c r="AA1394" s="6"/>
      <c r="AB1394" s="6"/>
      <c r="AC1394" s="6"/>
      <c r="AD1394" s="6"/>
      <c r="AE1394" s="6"/>
      <c r="AF1394" s="6"/>
      <c r="AG1394" s="331"/>
      <c r="AH1394" s="6"/>
    </row>
    <row r="1395" ht="15.75" customHeight="1">
      <c r="A1395" s="311" t="s">
        <v>2058</v>
      </c>
      <c r="B1395" s="209" t="s">
        <v>1770</v>
      </c>
      <c r="C1395" s="344" t="s">
        <v>1221</v>
      </c>
      <c r="D1395" s="510"/>
      <c r="E1395" s="510"/>
      <c r="F1395" s="510">
        <v>46093.0</v>
      </c>
      <c r="G1395" s="517" t="s">
        <v>57</v>
      </c>
      <c r="H1395" s="513" t="s">
        <v>57</v>
      </c>
      <c r="I1395" s="513" t="s">
        <v>57</v>
      </c>
      <c r="J1395" s="513" t="s">
        <v>57</v>
      </c>
      <c r="K1395" s="574" t="s">
        <v>101</v>
      </c>
      <c r="L1395" s="446" t="s">
        <v>58</v>
      </c>
      <c r="M1395" s="315">
        <v>1.0</v>
      </c>
      <c r="N1395" s="353"/>
      <c r="O1395" s="353"/>
      <c r="P1395" s="353"/>
      <c r="Q1395" s="353"/>
      <c r="R1395" s="353"/>
      <c r="S1395" s="471" t="s">
        <v>86</v>
      </c>
      <c r="T1395" s="430" t="s">
        <v>86</v>
      </c>
      <c r="U1395" s="495"/>
      <c r="V1395" s="315"/>
      <c r="W1395" s="517" t="s">
        <v>86</v>
      </c>
      <c r="X1395" s="315"/>
      <c r="Y1395" s="6" t="s">
        <v>54</v>
      </c>
      <c r="Z1395" s="432" t="s">
        <v>2397</v>
      </c>
      <c r="AA1395" s="6"/>
      <c r="AB1395" s="6"/>
      <c r="AC1395" s="6"/>
      <c r="AD1395" s="6"/>
      <c r="AE1395" s="6"/>
      <c r="AF1395" s="6"/>
      <c r="AG1395" s="331"/>
      <c r="AH1395" s="6"/>
      <c r="AI1395" s="320"/>
    </row>
    <row r="1396" ht="15.75" customHeight="1">
      <c r="A1396" s="311" t="s">
        <v>2059</v>
      </c>
      <c r="B1396" s="209" t="s">
        <v>2060</v>
      </c>
      <c r="C1396" s="344" t="s">
        <v>354</v>
      </c>
      <c r="D1396" s="510"/>
      <c r="E1396" s="510"/>
      <c r="F1396" s="510">
        <v>46092.0</v>
      </c>
      <c r="G1396" s="517" t="s">
        <v>57</v>
      </c>
      <c r="H1396" s="513" t="s">
        <v>57</v>
      </c>
      <c r="I1396" s="513" t="s">
        <v>57</v>
      </c>
      <c r="J1396" s="513" t="s">
        <v>57</v>
      </c>
      <c r="K1396" s="574" t="s">
        <v>101</v>
      </c>
      <c r="L1396" s="482" t="s">
        <v>58</v>
      </c>
      <c r="M1396" s="315">
        <v>2.0</v>
      </c>
      <c r="N1396" s="353"/>
      <c r="O1396" s="353"/>
      <c r="P1396" s="353"/>
      <c r="Q1396" s="353"/>
      <c r="R1396" s="353"/>
      <c r="S1396" s="471" t="s">
        <v>86</v>
      </c>
      <c r="T1396" s="430" t="s">
        <v>86</v>
      </c>
      <c r="U1396" s="495"/>
      <c r="V1396" s="315"/>
      <c r="W1396" s="517" t="s">
        <v>86</v>
      </c>
      <c r="X1396" s="315"/>
      <c r="Y1396" s="6" t="s">
        <v>54</v>
      </c>
      <c r="Z1396" s="432" t="s">
        <v>2294</v>
      </c>
      <c r="AA1396" s="6"/>
      <c r="AB1396" s="6"/>
      <c r="AC1396" s="6"/>
      <c r="AD1396" s="6"/>
      <c r="AE1396" s="6"/>
      <c r="AF1396" s="6"/>
      <c r="AG1396" s="331"/>
      <c r="AH1396" s="6"/>
      <c r="AI1396" s="320"/>
    </row>
    <row r="1397" ht="15.75" customHeight="1">
      <c r="A1397" s="311" t="s">
        <v>2061</v>
      </c>
      <c r="B1397" s="209" t="s">
        <v>1830</v>
      </c>
      <c r="C1397" s="344" t="s">
        <v>2396</v>
      </c>
      <c r="D1397" s="510"/>
      <c r="E1397" s="510"/>
      <c r="F1397" s="510">
        <v>46094.0</v>
      </c>
      <c r="G1397" s="517" t="s">
        <v>57</v>
      </c>
      <c r="H1397" s="513" t="s">
        <v>57</v>
      </c>
      <c r="I1397" s="513" t="s">
        <v>57</v>
      </c>
      <c r="J1397" s="513" t="s">
        <v>57</v>
      </c>
      <c r="K1397" s="574" t="s">
        <v>58</v>
      </c>
      <c r="L1397" s="446" t="s">
        <v>58</v>
      </c>
      <c r="M1397" s="315">
        <v>1.0</v>
      </c>
      <c r="N1397" s="353"/>
      <c r="O1397" s="353"/>
      <c r="P1397" s="353"/>
      <c r="Q1397" s="353"/>
      <c r="R1397" s="353"/>
      <c r="S1397" s="471" t="s">
        <v>86</v>
      </c>
      <c r="T1397" s="430" t="s">
        <v>86</v>
      </c>
      <c r="U1397" s="495"/>
      <c r="V1397" s="315"/>
      <c r="W1397" s="517" t="s">
        <v>86</v>
      </c>
      <c r="X1397" s="315"/>
      <c r="Y1397" s="6" t="s">
        <v>54</v>
      </c>
      <c r="Z1397" s="432"/>
      <c r="AA1397" s="6"/>
      <c r="AB1397" s="6"/>
      <c r="AC1397" s="6"/>
      <c r="AD1397" s="6"/>
      <c r="AE1397" s="6"/>
      <c r="AF1397" s="6"/>
      <c r="AG1397" s="331"/>
      <c r="AH1397" s="6"/>
      <c r="AI1397" s="320"/>
    </row>
    <row r="1398" ht="15.75" customHeight="1">
      <c r="A1398" s="311" t="s">
        <v>2063</v>
      </c>
      <c r="B1398" s="209" t="s">
        <v>2064</v>
      </c>
      <c r="C1398" s="564" t="s">
        <v>2170</v>
      </c>
      <c r="D1398" s="564"/>
      <c r="E1398" s="564"/>
      <c r="F1398" s="510">
        <v>46196.0</v>
      </c>
      <c r="G1398" s="517" t="s">
        <v>57</v>
      </c>
      <c r="H1398" s="513" t="s">
        <v>57</v>
      </c>
      <c r="I1398" s="513" t="s">
        <v>57</v>
      </c>
      <c r="J1398" s="513" t="s">
        <v>57</v>
      </c>
      <c r="K1398" s="513" t="s">
        <v>58</v>
      </c>
      <c r="L1398" s="508" t="s">
        <v>3007</v>
      </c>
      <c r="M1398" s="315">
        <v>76.0</v>
      </c>
      <c r="N1398" s="606" t="s">
        <v>372</v>
      </c>
      <c r="O1398" s="606" t="s">
        <v>372</v>
      </c>
      <c r="P1398" s="606" t="s">
        <v>372</v>
      </c>
      <c r="Q1398" s="606"/>
      <c r="R1398" s="606" t="s">
        <v>372</v>
      </c>
      <c r="S1398" s="471" t="s">
        <v>30</v>
      </c>
      <c r="T1398" s="430" t="s">
        <v>30</v>
      </c>
      <c r="U1398" s="495"/>
      <c r="V1398" s="315"/>
      <c r="W1398" s="517" t="s">
        <v>28</v>
      </c>
      <c r="X1398" s="315"/>
      <c r="Y1398" s="6" t="s">
        <v>54</v>
      </c>
      <c r="Z1398" s="432" t="s">
        <v>2427</v>
      </c>
      <c r="AA1398" s="6"/>
      <c r="AB1398" s="6"/>
      <c r="AC1398" s="6"/>
      <c r="AD1398" s="6"/>
      <c r="AE1398" s="6"/>
      <c r="AF1398" s="6"/>
      <c r="AG1398" s="331"/>
      <c r="AH1398" s="6"/>
    </row>
    <row r="1399" ht="15.75" customHeight="1">
      <c r="A1399" s="311">
        <v>1644.0</v>
      </c>
      <c r="B1399" s="209" t="s">
        <v>217</v>
      </c>
      <c r="C1399" s="344" t="s">
        <v>1221</v>
      </c>
      <c r="D1399" s="558">
        <v>46232.0</v>
      </c>
      <c r="E1399" s="585"/>
      <c r="F1399" s="353">
        <v>46239.0</v>
      </c>
      <c r="G1399" s="517"/>
      <c r="H1399" s="517"/>
      <c r="I1399" s="517"/>
      <c r="J1399" s="517"/>
      <c r="K1399" s="517"/>
      <c r="L1399" s="517"/>
      <c r="M1399" s="315"/>
      <c r="N1399" s="223"/>
      <c r="O1399" s="582"/>
      <c r="P1399" s="582"/>
      <c r="Q1399" s="582"/>
      <c r="R1399" s="582"/>
      <c r="S1399" s="471"/>
      <c r="T1399" s="430"/>
      <c r="U1399" s="495"/>
      <c r="V1399" s="315"/>
      <c r="W1399" s="517"/>
      <c r="X1399" s="315"/>
      <c r="Y1399" s="84"/>
      <c r="Z1399" s="432"/>
      <c r="AA1399" s="432"/>
      <c r="AB1399" s="495"/>
      <c r="AC1399" s="315"/>
      <c r="AD1399" s="517"/>
      <c r="AE1399" s="315"/>
      <c r="AF1399" s="6"/>
      <c r="AG1399" s="432"/>
      <c r="AH1399" s="6"/>
      <c r="AI1399" s="320"/>
    </row>
    <row r="1400" ht="15.75" customHeight="1">
      <c r="A1400" s="311" t="s">
        <v>2065</v>
      </c>
      <c r="B1400" s="12" t="s">
        <v>41</v>
      </c>
      <c r="C1400" s="209"/>
      <c r="D1400" s="510"/>
      <c r="E1400" s="510"/>
      <c r="F1400" s="314">
        <v>44796.0</v>
      </c>
      <c r="G1400" s="430" t="s">
        <v>86</v>
      </c>
      <c r="H1400" s="27"/>
      <c r="I1400" s="27"/>
      <c r="J1400" s="27"/>
      <c r="K1400" s="27"/>
      <c r="L1400" s="27"/>
      <c r="M1400" s="315"/>
      <c r="N1400" s="353"/>
      <c r="O1400" s="353"/>
      <c r="P1400" s="353"/>
      <c r="Q1400" s="353"/>
      <c r="R1400" s="353"/>
      <c r="S1400" s="229" t="s">
        <v>56</v>
      </c>
      <c r="T1400" s="229" t="s">
        <v>56</v>
      </c>
      <c r="U1400" s="283" t="s">
        <v>2767</v>
      </c>
      <c r="V1400" s="315">
        <v>4.0</v>
      </c>
      <c r="W1400" s="430" t="s">
        <v>56</v>
      </c>
      <c r="X1400" s="315"/>
      <c r="Y1400" s="6" t="s">
        <v>641</v>
      </c>
      <c r="Z1400" s="607" t="s">
        <v>1107</v>
      </c>
      <c r="AA1400" s="18">
        <v>44785.0</v>
      </c>
      <c r="AB1400" s="18">
        <v>44790.0</v>
      </c>
      <c r="AC1400" s="13" t="s">
        <v>59</v>
      </c>
      <c r="AD1400" s="319">
        <f t="shared" ref="AD1400:AD1426" si="5">(AB1400-AA1400)/7</f>
        <v>0.7142857143</v>
      </c>
      <c r="AE1400" s="283">
        <f t="shared" ref="AE1400:AE1426" si="6">IF(F1400&gt;0,((F1400-AA1400)/7),0)</f>
        <v>1.571428571</v>
      </c>
      <c r="AF1400" s="13"/>
      <c r="AG1400" s="13" t="s">
        <v>56</v>
      </c>
      <c r="AH1400" s="333"/>
      <c r="AI1400" s="320"/>
    </row>
    <row r="1401" ht="15.75" customHeight="1">
      <c r="A1401" s="311" t="s">
        <v>1991</v>
      </c>
      <c r="B1401" s="376" t="s">
        <v>324</v>
      </c>
      <c r="C1401" s="209"/>
      <c r="D1401" s="510"/>
      <c r="E1401" s="510"/>
      <c r="F1401" s="314">
        <v>44806.0</v>
      </c>
      <c r="G1401" s="430" t="s">
        <v>56</v>
      </c>
      <c r="H1401" s="13"/>
      <c r="I1401" s="13"/>
      <c r="J1401" s="13"/>
      <c r="K1401" s="13"/>
      <c r="L1401" s="13"/>
      <c r="M1401" s="315"/>
      <c r="N1401" s="353"/>
      <c r="O1401" s="353"/>
      <c r="P1401" s="353"/>
      <c r="Q1401" s="353"/>
      <c r="R1401" s="353"/>
      <c r="S1401" s="229" t="s">
        <v>56</v>
      </c>
      <c r="T1401" s="229" t="s">
        <v>56</v>
      </c>
      <c r="U1401" s="283" t="s">
        <v>2767</v>
      </c>
      <c r="V1401" s="315">
        <v>6.0</v>
      </c>
      <c r="W1401" s="430" t="s">
        <v>56</v>
      </c>
      <c r="X1401" s="315"/>
      <c r="Y1401" s="6" t="s">
        <v>641</v>
      </c>
      <c r="Z1401" s="6" t="s">
        <v>675</v>
      </c>
      <c r="AA1401" s="323">
        <v>44695.0</v>
      </c>
      <c r="AB1401" s="18">
        <v>44757.0</v>
      </c>
      <c r="AC1401" s="27" t="s">
        <v>2872</v>
      </c>
      <c r="AD1401" s="319">
        <f t="shared" si="5"/>
        <v>8.857142857</v>
      </c>
      <c r="AE1401" s="283">
        <f t="shared" si="6"/>
        <v>15.85714286</v>
      </c>
      <c r="AF1401" s="27"/>
      <c r="AG1401" s="13" t="s">
        <v>56</v>
      </c>
      <c r="AH1401" s="333"/>
      <c r="AI1401" s="320"/>
    </row>
    <row r="1402" ht="15.75" customHeight="1">
      <c r="A1402" s="311" t="s">
        <v>1994</v>
      </c>
      <c r="B1402" s="12" t="s">
        <v>352</v>
      </c>
      <c r="C1402" s="209"/>
      <c r="D1402" s="510"/>
      <c r="E1402" s="510"/>
      <c r="F1402" s="314"/>
      <c r="G1402" s="430" t="s">
        <v>78</v>
      </c>
      <c r="H1402" s="229"/>
      <c r="I1402" s="229"/>
      <c r="J1402" s="229"/>
      <c r="K1402" s="229"/>
      <c r="L1402" s="229"/>
      <c r="M1402" s="315"/>
      <c r="N1402" s="353"/>
      <c r="O1402" s="353"/>
      <c r="P1402" s="353"/>
      <c r="Q1402" s="353"/>
      <c r="R1402" s="353"/>
      <c r="S1402" s="229" t="s">
        <v>56</v>
      </c>
      <c r="T1402" s="229" t="s">
        <v>30</v>
      </c>
      <c r="U1402" s="332" t="s">
        <v>2789</v>
      </c>
      <c r="V1402" s="315">
        <v>1.0</v>
      </c>
      <c r="W1402" s="430" t="s">
        <v>86</v>
      </c>
      <c r="X1402" s="315"/>
      <c r="Y1402" s="6" t="s">
        <v>641</v>
      </c>
      <c r="Z1402" s="30"/>
      <c r="AA1402" s="18">
        <v>44785.0</v>
      </c>
      <c r="AB1402" s="18">
        <v>44807.0</v>
      </c>
      <c r="AC1402" s="13" t="s">
        <v>2881</v>
      </c>
      <c r="AD1402" s="319">
        <f t="shared" si="5"/>
        <v>3.142857143</v>
      </c>
      <c r="AE1402" s="283">
        <f t="shared" si="6"/>
        <v>0</v>
      </c>
      <c r="AF1402" s="13"/>
      <c r="AG1402" s="13" t="s">
        <v>56</v>
      </c>
      <c r="AH1402" s="333"/>
      <c r="AI1402" s="320"/>
    </row>
    <row r="1403" ht="15.75" customHeight="1">
      <c r="A1403" s="311" t="s">
        <v>1996</v>
      </c>
      <c r="B1403" s="376" t="s">
        <v>326</v>
      </c>
      <c r="C1403" s="209"/>
      <c r="D1403" s="510"/>
      <c r="E1403" s="510"/>
      <c r="F1403" s="314">
        <v>44800.0</v>
      </c>
      <c r="G1403" s="430" t="s">
        <v>56</v>
      </c>
      <c r="H1403" s="229"/>
      <c r="I1403" s="229"/>
      <c r="J1403" s="229"/>
      <c r="K1403" s="229"/>
      <c r="L1403" s="229"/>
      <c r="M1403" s="315"/>
      <c r="N1403" s="353"/>
      <c r="O1403" s="353"/>
      <c r="P1403" s="353"/>
      <c r="Q1403" s="353"/>
      <c r="R1403" s="353"/>
      <c r="S1403" s="229" t="s">
        <v>56</v>
      </c>
      <c r="T1403" s="229" t="s">
        <v>56</v>
      </c>
      <c r="U1403" s="332" t="s">
        <v>2767</v>
      </c>
      <c r="V1403" s="315">
        <v>3.0</v>
      </c>
      <c r="W1403" s="430" t="s">
        <v>56</v>
      </c>
      <c r="X1403" s="315"/>
      <c r="Y1403" s="6" t="s">
        <v>641</v>
      </c>
      <c r="Z1403" s="349" t="s">
        <v>675</v>
      </c>
      <c r="AA1403" s="323">
        <v>44728.0</v>
      </c>
      <c r="AB1403" s="18">
        <v>44784.0</v>
      </c>
      <c r="AC1403" s="27" t="s">
        <v>2872</v>
      </c>
      <c r="AD1403" s="319">
        <f t="shared" si="5"/>
        <v>8</v>
      </c>
      <c r="AE1403" s="283">
        <f t="shared" si="6"/>
        <v>10.28571429</v>
      </c>
      <c r="AF1403" s="27"/>
      <c r="AG1403" s="13" t="s">
        <v>56</v>
      </c>
      <c r="AH1403" s="333"/>
      <c r="AI1403" s="320"/>
    </row>
    <row r="1404" ht="15.75" customHeight="1">
      <c r="A1404" s="311" t="s">
        <v>1997</v>
      </c>
      <c r="B1404" s="12" t="s">
        <v>346</v>
      </c>
      <c r="C1404" s="209"/>
      <c r="D1404" s="510"/>
      <c r="E1404" s="510"/>
      <c r="F1404" s="314">
        <v>44800.0</v>
      </c>
      <c r="G1404" s="430" t="s">
        <v>2808</v>
      </c>
      <c r="H1404" s="229"/>
      <c r="I1404" s="229"/>
      <c r="J1404" s="229"/>
      <c r="K1404" s="229"/>
      <c r="L1404" s="229"/>
      <c r="M1404" s="315"/>
      <c r="N1404" s="353"/>
      <c r="O1404" s="353"/>
      <c r="P1404" s="353"/>
      <c r="Q1404" s="353"/>
      <c r="R1404" s="353"/>
      <c r="S1404" s="229" t="s">
        <v>56</v>
      </c>
      <c r="T1404" s="229" t="s">
        <v>56</v>
      </c>
      <c r="U1404" s="283" t="s">
        <v>2767</v>
      </c>
      <c r="V1404" s="315">
        <v>9.0</v>
      </c>
      <c r="W1404" s="430" t="s">
        <v>3048</v>
      </c>
      <c r="X1404" s="315"/>
      <c r="Y1404" s="6" t="s">
        <v>641</v>
      </c>
      <c r="Z1404" s="607" t="s">
        <v>675</v>
      </c>
      <c r="AA1404" s="18">
        <v>44734.0</v>
      </c>
      <c r="AB1404" s="18">
        <v>44788.0</v>
      </c>
      <c r="AC1404" s="13" t="s">
        <v>2811</v>
      </c>
      <c r="AD1404" s="319">
        <f t="shared" si="5"/>
        <v>7.714285714</v>
      </c>
      <c r="AE1404" s="283">
        <f t="shared" si="6"/>
        <v>9.428571429</v>
      </c>
      <c r="AF1404" s="13"/>
      <c r="AG1404" s="13" t="s">
        <v>56</v>
      </c>
      <c r="AH1404" s="333"/>
      <c r="AI1404" s="320"/>
    </row>
    <row r="1405" ht="15.75" customHeight="1">
      <c r="A1405" s="311" t="s">
        <v>1998</v>
      </c>
      <c r="B1405" s="12" t="s">
        <v>460</v>
      </c>
      <c r="C1405" s="209"/>
      <c r="D1405" s="510"/>
      <c r="E1405" s="510"/>
      <c r="F1405" s="316"/>
      <c r="G1405" s="430" t="s">
        <v>56</v>
      </c>
      <c r="H1405" s="229"/>
      <c r="I1405" s="229"/>
      <c r="J1405" s="229"/>
      <c r="K1405" s="229"/>
      <c r="L1405" s="229"/>
      <c r="M1405" s="315">
        <v>17.0</v>
      </c>
      <c r="N1405" s="353"/>
      <c r="O1405" s="353"/>
      <c r="P1405" s="353"/>
      <c r="Q1405" s="353"/>
      <c r="R1405" s="353"/>
      <c r="S1405" s="229" t="s">
        <v>56</v>
      </c>
      <c r="T1405" s="229" t="s">
        <v>56</v>
      </c>
      <c r="U1405" s="283" t="s">
        <v>2777</v>
      </c>
      <c r="V1405" s="315">
        <v>12.0</v>
      </c>
      <c r="W1405" s="430" t="s">
        <v>56</v>
      </c>
      <c r="X1405" s="315">
        <v>3.0</v>
      </c>
      <c r="Y1405" s="6" t="s">
        <v>641</v>
      </c>
      <c r="Z1405" s="359" t="s">
        <v>1394</v>
      </c>
      <c r="AA1405" s="323">
        <v>44755.0</v>
      </c>
      <c r="AB1405" s="18">
        <v>45078.0</v>
      </c>
      <c r="AC1405" s="27" t="s">
        <v>59</v>
      </c>
      <c r="AD1405" s="319">
        <f t="shared" si="5"/>
        <v>46.14285714</v>
      </c>
      <c r="AE1405" s="283">
        <f t="shared" si="6"/>
        <v>0</v>
      </c>
      <c r="AF1405" s="27"/>
      <c r="AG1405" s="13"/>
      <c r="AH1405" s="333"/>
      <c r="AI1405" s="320"/>
    </row>
    <row r="1406" ht="15.75" customHeight="1">
      <c r="A1406" s="311" t="s">
        <v>2000</v>
      </c>
      <c r="B1406" s="12" t="s">
        <v>343</v>
      </c>
      <c r="C1406" s="209"/>
      <c r="D1406" s="510"/>
      <c r="E1406" s="510"/>
      <c r="F1406" s="314">
        <v>44828.0</v>
      </c>
      <c r="G1406" s="430" t="s">
        <v>56</v>
      </c>
      <c r="H1406" s="229"/>
      <c r="I1406" s="229"/>
      <c r="J1406" s="229"/>
      <c r="K1406" s="229"/>
      <c r="L1406" s="229"/>
      <c r="M1406" s="315"/>
      <c r="N1406" s="353"/>
      <c r="O1406" s="353"/>
      <c r="P1406" s="353"/>
      <c r="Q1406" s="353"/>
      <c r="R1406" s="353"/>
      <c r="S1406" s="229" t="s">
        <v>56</v>
      </c>
      <c r="T1406" s="229" t="s">
        <v>56</v>
      </c>
      <c r="U1406" s="283" t="s">
        <v>2767</v>
      </c>
      <c r="V1406" s="315">
        <v>2.0</v>
      </c>
      <c r="W1406" s="430" t="s">
        <v>86</v>
      </c>
      <c r="X1406" s="315"/>
      <c r="Y1406" s="6" t="s">
        <v>641</v>
      </c>
      <c r="Z1406" s="607" t="s">
        <v>1240</v>
      </c>
      <c r="AA1406" s="18">
        <v>44761.0</v>
      </c>
      <c r="AB1406" s="18">
        <v>44824.0</v>
      </c>
      <c r="AC1406" s="13" t="s">
        <v>59</v>
      </c>
      <c r="AD1406" s="319">
        <f t="shared" si="5"/>
        <v>9</v>
      </c>
      <c r="AE1406" s="283">
        <f t="shared" si="6"/>
        <v>9.571428571</v>
      </c>
      <c r="AF1406" s="13"/>
      <c r="AG1406" s="13" t="s">
        <v>56</v>
      </c>
      <c r="AH1406" s="333"/>
      <c r="AI1406" s="320"/>
    </row>
    <row r="1407" ht="15.75" customHeight="1">
      <c r="A1407" s="311" t="s">
        <v>2001</v>
      </c>
      <c r="B1407" s="12" t="s">
        <v>348</v>
      </c>
      <c r="C1407" s="209"/>
      <c r="D1407" s="510"/>
      <c r="E1407" s="510"/>
      <c r="F1407" s="314">
        <v>44807.0</v>
      </c>
      <c r="G1407" s="430" t="s">
        <v>2808</v>
      </c>
      <c r="H1407" s="229"/>
      <c r="I1407" s="229"/>
      <c r="J1407" s="229"/>
      <c r="K1407" s="229"/>
      <c r="L1407" s="229"/>
      <c r="M1407" s="315"/>
      <c r="N1407" s="353"/>
      <c r="O1407" s="353"/>
      <c r="P1407" s="353"/>
      <c r="Q1407" s="353"/>
      <c r="R1407" s="353"/>
      <c r="S1407" s="229" t="s">
        <v>56</v>
      </c>
      <c r="T1407" s="229" t="s">
        <v>56</v>
      </c>
      <c r="U1407" s="283" t="s">
        <v>2777</v>
      </c>
      <c r="V1407" s="315">
        <v>27.0</v>
      </c>
      <c r="W1407" s="430" t="s">
        <v>56</v>
      </c>
      <c r="X1407" s="315"/>
      <c r="Y1407" s="6" t="s">
        <v>641</v>
      </c>
      <c r="Z1407" s="30" t="s">
        <v>293</v>
      </c>
      <c r="AA1407" s="18">
        <v>44761.0</v>
      </c>
      <c r="AB1407" s="18">
        <v>44831.0</v>
      </c>
      <c r="AC1407" s="13" t="s">
        <v>32</v>
      </c>
      <c r="AD1407" s="319">
        <f t="shared" si="5"/>
        <v>10</v>
      </c>
      <c r="AE1407" s="283">
        <f t="shared" si="6"/>
        <v>6.571428571</v>
      </c>
      <c r="AF1407" s="13"/>
      <c r="AG1407" s="13" t="s">
        <v>56</v>
      </c>
      <c r="AH1407" s="333"/>
      <c r="AI1407" s="320"/>
    </row>
    <row r="1408" ht="15.75" customHeight="1">
      <c r="A1408" s="311" t="s">
        <v>2003</v>
      </c>
      <c r="B1408" s="608" t="s">
        <v>350</v>
      </c>
      <c r="C1408" s="609"/>
      <c r="D1408" s="510"/>
      <c r="E1408" s="510"/>
      <c r="F1408" s="314">
        <v>44807.0</v>
      </c>
      <c r="G1408" s="430" t="s">
        <v>56</v>
      </c>
      <c r="H1408" s="229"/>
      <c r="I1408" s="229"/>
      <c r="J1408" s="229"/>
      <c r="K1408" s="229"/>
      <c r="L1408" s="229"/>
      <c r="M1408" s="315"/>
      <c r="N1408" s="353"/>
      <c r="O1408" s="353"/>
      <c r="P1408" s="353"/>
      <c r="Q1408" s="353"/>
      <c r="R1408" s="353"/>
      <c r="S1408" s="229" t="s">
        <v>56</v>
      </c>
      <c r="T1408" s="229" t="s">
        <v>56</v>
      </c>
      <c r="U1408" s="332" t="s">
        <v>2767</v>
      </c>
      <c r="V1408" s="315">
        <v>11.0</v>
      </c>
      <c r="W1408" s="430" t="s">
        <v>56</v>
      </c>
      <c r="X1408" s="315"/>
      <c r="Y1408" s="6" t="s">
        <v>641</v>
      </c>
      <c r="Z1408" s="607" t="s">
        <v>2647</v>
      </c>
      <c r="AA1408" s="323">
        <v>44769.0</v>
      </c>
      <c r="AB1408" s="18">
        <v>44846.0</v>
      </c>
      <c r="AC1408" s="27" t="s">
        <v>2811</v>
      </c>
      <c r="AD1408" s="319">
        <f t="shared" si="5"/>
        <v>11</v>
      </c>
      <c r="AE1408" s="283">
        <f t="shared" si="6"/>
        <v>5.428571429</v>
      </c>
      <c r="AF1408" s="27"/>
      <c r="AG1408" s="13" t="s">
        <v>56</v>
      </c>
      <c r="AH1408" s="333"/>
      <c r="AI1408" s="320"/>
    </row>
    <row r="1409" ht="15.75" customHeight="1">
      <c r="A1409" s="311" t="s">
        <v>2004</v>
      </c>
      <c r="B1409" s="12" t="s">
        <v>371</v>
      </c>
      <c r="C1409" s="209"/>
      <c r="D1409" s="510"/>
      <c r="E1409" s="510"/>
      <c r="F1409" s="314">
        <v>44877.0</v>
      </c>
      <c r="G1409" s="430" t="s">
        <v>56</v>
      </c>
      <c r="H1409" s="229"/>
      <c r="I1409" s="229"/>
      <c r="J1409" s="229"/>
      <c r="K1409" s="229"/>
      <c r="L1409" s="229"/>
      <c r="M1409" s="315">
        <v>18.0</v>
      </c>
      <c r="N1409" s="353"/>
      <c r="O1409" s="353"/>
      <c r="P1409" s="353"/>
      <c r="Q1409" s="353"/>
      <c r="R1409" s="353"/>
      <c r="S1409" s="229" t="s">
        <v>56</v>
      </c>
      <c r="T1409" s="229" t="s">
        <v>56</v>
      </c>
      <c r="U1409" s="332" t="s">
        <v>2999</v>
      </c>
      <c r="V1409" s="315">
        <v>12.0</v>
      </c>
      <c r="W1409" s="430" t="s">
        <v>56</v>
      </c>
      <c r="X1409" s="315"/>
      <c r="Y1409" s="6" t="s">
        <v>641</v>
      </c>
      <c r="Z1409" s="349" t="s">
        <v>675</v>
      </c>
      <c r="AA1409" s="323">
        <v>44810.0</v>
      </c>
      <c r="AB1409" s="18">
        <v>44880.0</v>
      </c>
      <c r="AC1409" s="27" t="s">
        <v>59</v>
      </c>
      <c r="AD1409" s="319">
        <f t="shared" si="5"/>
        <v>10</v>
      </c>
      <c r="AE1409" s="283">
        <f t="shared" si="6"/>
        <v>9.571428571</v>
      </c>
      <c r="AF1409" s="27" t="s">
        <v>2768</v>
      </c>
      <c r="AG1409" s="13" t="s">
        <v>56</v>
      </c>
      <c r="AH1409" s="333"/>
      <c r="AI1409" s="320"/>
    </row>
    <row r="1410" ht="15.75" customHeight="1">
      <c r="A1410" s="311" t="s">
        <v>2005</v>
      </c>
      <c r="B1410" s="12" t="s">
        <v>375</v>
      </c>
      <c r="C1410" s="209"/>
      <c r="D1410" s="510"/>
      <c r="E1410" s="510"/>
      <c r="F1410" s="314">
        <v>44863.0</v>
      </c>
      <c r="G1410" s="430" t="s">
        <v>56</v>
      </c>
      <c r="H1410" s="229"/>
      <c r="I1410" s="229"/>
      <c r="J1410" s="229"/>
      <c r="K1410" s="229"/>
      <c r="L1410" s="229"/>
      <c r="M1410" s="315"/>
      <c r="N1410" s="353"/>
      <c r="O1410" s="353"/>
      <c r="P1410" s="353"/>
      <c r="Q1410" s="353"/>
      <c r="R1410" s="353"/>
      <c r="S1410" s="229" t="s">
        <v>56</v>
      </c>
      <c r="T1410" s="229" t="s">
        <v>56</v>
      </c>
      <c r="U1410" s="283" t="s">
        <v>2784</v>
      </c>
      <c r="V1410" s="315">
        <v>17.0</v>
      </c>
      <c r="W1410" s="430" t="s">
        <v>56</v>
      </c>
      <c r="X1410" s="315"/>
      <c r="Y1410" s="6" t="s">
        <v>641</v>
      </c>
      <c r="Z1410" s="349" t="s">
        <v>675</v>
      </c>
      <c r="AA1410" s="323">
        <v>44813.0</v>
      </c>
      <c r="AB1410" s="18">
        <v>44888.0</v>
      </c>
      <c r="AC1410" s="27" t="s">
        <v>59</v>
      </c>
      <c r="AD1410" s="319">
        <f t="shared" si="5"/>
        <v>10.71428571</v>
      </c>
      <c r="AE1410" s="283">
        <f t="shared" si="6"/>
        <v>7.142857143</v>
      </c>
      <c r="AF1410" s="27" t="s">
        <v>2768</v>
      </c>
      <c r="AG1410" s="13" t="s">
        <v>56</v>
      </c>
      <c r="AH1410" s="333"/>
      <c r="AI1410" s="320"/>
    </row>
    <row r="1411" ht="15.75" customHeight="1">
      <c r="A1411" s="311" t="s">
        <v>2006</v>
      </c>
      <c r="B1411" s="12" t="s">
        <v>396</v>
      </c>
      <c r="C1411" s="209"/>
      <c r="D1411" s="510"/>
      <c r="E1411" s="510"/>
      <c r="F1411" s="314">
        <v>44877.0</v>
      </c>
      <c r="G1411" s="430" t="s">
        <v>56</v>
      </c>
      <c r="H1411" s="229"/>
      <c r="I1411" s="229"/>
      <c r="J1411" s="229"/>
      <c r="K1411" s="229"/>
      <c r="L1411" s="229"/>
      <c r="M1411" s="315">
        <v>5.0</v>
      </c>
      <c r="N1411" s="353"/>
      <c r="O1411" s="353"/>
      <c r="P1411" s="353"/>
      <c r="Q1411" s="353"/>
      <c r="R1411" s="353"/>
      <c r="S1411" s="229" t="s">
        <v>56</v>
      </c>
      <c r="T1411" s="229" t="s">
        <v>56</v>
      </c>
      <c r="U1411" s="332" t="s">
        <v>2767</v>
      </c>
      <c r="V1411" s="315">
        <v>13.0</v>
      </c>
      <c r="W1411" s="430" t="s">
        <v>56</v>
      </c>
      <c r="X1411" s="315"/>
      <c r="Y1411" s="6" t="s">
        <v>641</v>
      </c>
      <c r="Z1411" s="349" t="s">
        <v>675</v>
      </c>
      <c r="AA1411" s="323">
        <v>44845.0</v>
      </c>
      <c r="AB1411" s="18">
        <v>44910.0</v>
      </c>
      <c r="AC1411" s="27" t="s">
        <v>2812</v>
      </c>
      <c r="AD1411" s="319">
        <f t="shared" si="5"/>
        <v>9.285714286</v>
      </c>
      <c r="AE1411" s="283">
        <f t="shared" si="6"/>
        <v>4.571428571</v>
      </c>
      <c r="AF1411" s="27" t="s">
        <v>2768</v>
      </c>
      <c r="AG1411" s="13" t="s">
        <v>56</v>
      </c>
      <c r="AH1411" s="333"/>
      <c r="AI1411" s="320"/>
    </row>
    <row r="1412" ht="15.75" customHeight="1">
      <c r="A1412" s="311" t="s">
        <v>2008</v>
      </c>
      <c r="B1412" s="12" t="s">
        <v>403</v>
      </c>
      <c r="C1412" s="209"/>
      <c r="D1412" s="510"/>
      <c r="E1412" s="510"/>
      <c r="F1412" s="316">
        <v>44947.0</v>
      </c>
      <c r="G1412" s="430" t="s">
        <v>56</v>
      </c>
      <c r="H1412" s="229"/>
      <c r="I1412" s="229"/>
      <c r="J1412" s="229"/>
      <c r="K1412" s="229"/>
      <c r="L1412" s="229"/>
      <c r="M1412" s="315">
        <v>12.0</v>
      </c>
      <c r="N1412" s="353"/>
      <c r="O1412" s="353"/>
      <c r="P1412" s="353"/>
      <c r="Q1412" s="353"/>
      <c r="R1412" s="353"/>
      <c r="S1412" s="229" t="s">
        <v>56</v>
      </c>
      <c r="T1412" s="229" t="s">
        <v>56</v>
      </c>
      <c r="U1412" s="283" t="s">
        <v>2767</v>
      </c>
      <c r="V1412" s="315">
        <v>7.0</v>
      </c>
      <c r="W1412" s="430" t="s">
        <v>56</v>
      </c>
      <c r="X1412" s="315">
        <v>1.0</v>
      </c>
      <c r="Y1412" s="6" t="s">
        <v>641</v>
      </c>
      <c r="Z1412" s="349" t="s">
        <v>675</v>
      </c>
      <c r="AA1412" s="323">
        <v>44852.0</v>
      </c>
      <c r="AB1412" s="18">
        <v>44933.0</v>
      </c>
      <c r="AC1412" s="27" t="s">
        <v>32</v>
      </c>
      <c r="AD1412" s="319">
        <f t="shared" si="5"/>
        <v>11.57142857</v>
      </c>
      <c r="AE1412" s="283">
        <f t="shared" si="6"/>
        <v>13.57142857</v>
      </c>
      <c r="AF1412" s="27" t="s">
        <v>2790</v>
      </c>
      <c r="AG1412" s="13" t="s">
        <v>56</v>
      </c>
      <c r="AH1412" s="333"/>
      <c r="AI1412" s="320"/>
    </row>
    <row r="1413" ht="15.75" customHeight="1">
      <c r="A1413" s="311" t="s">
        <v>2010</v>
      </c>
      <c r="B1413" s="12" t="s">
        <v>446</v>
      </c>
      <c r="C1413" s="209"/>
      <c r="D1413" s="510"/>
      <c r="E1413" s="510"/>
      <c r="F1413" s="316">
        <v>45090.0</v>
      </c>
      <c r="G1413" s="430" t="s">
        <v>57</v>
      </c>
      <c r="H1413" s="229"/>
      <c r="I1413" s="229"/>
      <c r="J1413" s="229"/>
      <c r="K1413" s="229"/>
      <c r="L1413" s="229"/>
      <c r="M1413" s="315">
        <v>32.0</v>
      </c>
      <c r="N1413" s="353"/>
      <c r="O1413" s="353"/>
      <c r="P1413" s="353"/>
      <c r="Q1413" s="353"/>
      <c r="R1413" s="353"/>
      <c r="S1413" s="229" t="s">
        <v>56</v>
      </c>
      <c r="T1413" s="229" t="s">
        <v>57</v>
      </c>
      <c r="U1413" s="283" t="s">
        <v>2767</v>
      </c>
      <c r="V1413" s="315">
        <v>26.0</v>
      </c>
      <c r="W1413" s="430" t="s">
        <v>56</v>
      </c>
      <c r="X1413" s="315">
        <v>9.0</v>
      </c>
      <c r="Y1413" s="6" t="s">
        <v>641</v>
      </c>
      <c r="Z1413" s="416" t="s">
        <v>2650</v>
      </c>
      <c r="AA1413" s="323">
        <v>44895.0</v>
      </c>
      <c r="AB1413" s="18">
        <v>45092.0</v>
      </c>
      <c r="AC1413" s="27" t="s">
        <v>59</v>
      </c>
      <c r="AD1413" s="319">
        <f t="shared" si="5"/>
        <v>28.14285714</v>
      </c>
      <c r="AE1413" s="283">
        <f t="shared" si="6"/>
        <v>27.85714286</v>
      </c>
      <c r="AF1413" s="27"/>
      <c r="AG1413" s="13" t="s">
        <v>57</v>
      </c>
      <c r="AH1413" s="333"/>
      <c r="AI1413" s="320"/>
    </row>
    <row r="1414" ht="15.75" customHeight="1">
      <c r="A1414" s="311" t="s">
        <v>2011</v>
      </c>
      <c r="B1414" s="12" t="s">
        <v>456</v>
      </c>
      <c r="C1414" s="209"/>
      <c r="D1414" s="510"/>
      <c r="E1414" s="510"/>
      <c r="F1414" s="316">
        <v>44947.0</v>
      </c>
      <c r="G1414" s="430" t="s">
        <v>56</v>
      </c>
      <c r="H1414" s="229"/>
      <c r="I1414" s="229"/>
      <c r="J1414" s="229"/>
      <c r="K1414" s="229"/>
      <c r="L1414" s="229"/>
      <c r="M1414" s="315">
        <v>6.0</v>
      </c>
      <c r="N1414" s="353"/>
      <c r="O1414" s="353"/>
      <c r="P1414" s="353"/>
      <c r="Q1414" s="353"/>
      <c r="R1414" s="353"/>
      <c r="S1414" s="229" t="s">
        <v>56</v>
      </c>
      <c r="T1414" s="229" t="s">
        <v>56</v>
      </c>
      <c r="U1414" s="283" t="s">
        <v>2777</v>
      </c>
      <c r="V1414" s="315">
        <v>4.0</v>
      </c>
      <c r="W1414" s="430" t="s">
        <v>56</v>
      </c>
      <c r="X1414" s="315"/>
      <c r="Y1414" s="6" t="s">
        <v>641</v>
      </c>
      <c r="Z1414" s="6"/>
      <c r="AA1414" s="323">
        <v>44900.0</v>
      </c>
      <c r="AB1414" s="18">
        <v>44956.0</v>
      </c>
      <c r="AC1414" s="27" t="s">
        <v>32</v>
      </c>
      <c r="AD1414" s="319">
        <f t="shared" si="5"/>
        <v>8</v>
      </c>
      <c r="AE1414" s="283">
        <f t="shared" si="6"/>
        <v>6.714285714</v>
      </c>
      <c r="AF1414" s="27" t="s">
        <v>2790</v>
      </c>
      <c r="AG1414" s="13" t="s">
        <v>56</v>
      </c>
      <c r="AH1414" s="333"/>
      <c r="AI1414" s="320"/>
    </row>
    <row r="1415" ht="15.75" customHeight="1">
      <c r="A1415" s="311" t="s">
        <v>2013</v>
      </c>
      <c r="B1415" s="12" t="s">
        <v>2014</v>
      </c>
      <c r="C1415" s="209"/>
      <c r="D1415" s="510"/>
      <c r="E1415" s="510"/>
      <c r="F1415" s="316">
        <v>44947.0</v>
      </c>
      <c r="G1415" s="430" t="s">
        <v>56</v>
      </c>
      <c r="H1415" s="229"/>
      <c r="I1415" s="229"/>
      <c r="J1415" s="229"/>
      <c r="K1415" s="229"/>
      <c r="L1415" s="229"/>
      <c r="M1415" s="315">
        <v>3.0</v>
      </c>
      <c r="N1415" s="353"/>
      <c r="O1415" s="353"/>
      <c r="P1415" s="353"/>
      <c r="Q1415" s="353"/>
      <c r="R1415" s="353"/>
      <c r="S1415" s="229" t="s">
        <v>56</v>
      </c>
      <c r="T1415" s="229" t="s">
        <v>56</v>
      </c>
      <c r="U1415" s="283" t="s">
        <v>2767</v>
      </c>
      <c r="V1415" s="315">
        <v>1.0</v>
      </c>
      <c r="W1415" s="430" t="s">
        <v>86</v>
      </c>
      <c r="X1415" s="315">
        <v>0.0</v>
      </c>
      <c r="Y1415" s="6" t="s">
        <v>641</v>
      </c>
      <c r="Z1415" s="349" t="s">
        <v>675</v>
      </c>
      <c r="AA1415" s="323">
        <v>44917.0</v>
      </c>
      <c r="AB1415" s="18">
        <v>44958.0</v>
      </c>
      <c r="AC1415" s="27" t="s">
        <v>32</v>
      </c>
      <c r="AD1415" s="319">
        <f t="shared" si="5"/>
        <v>5.857142857</v>
      </c>
      <c r="AE1415" s="283">
        <f t="shared" si="6"/>
        <v>4.285714286</v>
      </c>
      <c r="AF1415" s="27" t="s">
        <v>2790</v>
      </c>
      <c r="AG1415" s="13" t="s">
        <v>56</v>
      </c>
      <c r="AH1415" s="333"/>
    </row>
    <row r="1416" ht="15.75" customHeight="1">
      <c r="A1416" s="311" t="s">
        <v>2016</v>
      </c>
      <c r="B1416" s="12" t="s">
        <v>501</v>
      </c>
      <c r="C1416" s="209"/>
      <c r="D1416" s="510"/>
      <c r="E1416" s="510"/>
      <c r="F1416" s="316">
        <v>45017.0</v>
      </c>
      <c r="G1416" s="430" t="s">
        <v>56</v>
      </c>
      <c r="H1416" s="229"/>
      <c r="I1416" s="229"/>
      <c r="J1416" s="229"/>
      <c r="K1416" s="229"/>
      <c r="L1416" s="229"/>
      <c r="M1416" s="315">
        <v>20.0</v>
      </c>
      <c r="N1416" s="353"/>
      <c r="O1416" s="353"/>
      <c r="P1416" s="353"/>
      <c r="Q1416" s="353"/>
      <c r="R1416" s="353"/>
      <c r="S1416" s="229" t="s">
        <v>56</v>
      </c>
      <c r="T1416" s="229" t="s">
        <v>56</v>
      </c>
      <c r="U1416" s="283" t="s">
        <v>2816</v>
      </c>
      <c r="V1416" s="315">
        <v>11.0</v>
      </c>
      <c r="W1416" s="430" t="s">
        <v>56</v>
      </c>
      <c r="X1416" s="315">
        <v>1.0</v>
      </c>
      <c r="Y1416" s="6" t="s">
        <v>641</v>
      </c>
      <c r="Z1416" s="6"/>
      <c r="AA1416" s="323">
        <v>44974.0</v>
      </c>
      <c r="AB1416" s="18">
        <v>45017.0</v>
      </c>
      <c r="AC1416" s="27" t="s">
        <v>59</v>
      </c>
      <c r="AD1416" s="319">
        <f t="shared" si="5"/>
        <v>6.142857143</v>
      </c>
      <c r="AE1416" s="283">
        <f t="shared" si="6"/>
        <v>6.142857143</v>
      </c>
      <c r="AF1416" s="27" t="s">
        <v>3049</v>
      </c>
      <c r="AG1416" s="13" t="s">
        <v>56</v>
      </c>
      <c r="AH1416" s="333"/>
      <c r="AI1416" s="320"/>
    </row>
    <row r="1417" ht="15.75" customHeight="1">
      <c r="A1417" s="311" t="s">
        <v>2017</v>
      </c>
      <c r="B1417" s="16" t="s">
        <v>519</v>
      </c>
      <c r="C1417" s="209"/>
      <c r="D1417" s="510"/>
      <c r="E1417" s="510"/>
      <c r="F1417" s="316">
        <v>45017.0</v>
      </c>
      <c r="G1417" s="430" t="s">
        <v>56</v>
      </c>
      <c r="H1417" s="229"/>
      <c r="I1417" s="229"/>
      <c r="J1417" s="229"/>
      <c r="K1417" s="229"/>
      <c r="L1417" s="229"/>
      <c r="M1417" s="315">
        <v>49.0</v>
      </c>
      <c r="N1417" s="353"/>
      <c r="O1417" s="353"/>
      <c r="P1417" s="353"/>
      <c r="Q1417" s="353"/>
      <c r="R1417" s="353"/>
      <c r="S1417" s="229" t="s">
        <v>56</v>
      </c>
      <c r="T1417" s="229" t="s">
        <v>56</v>
      </c>
      <c r="U1417" s="283" t="s">
        <v>2767</v>
      </c>
      <c r="V1417" s="315">
        <v>33.0</v>
      </c>
      <c r="W1417" s="430" t="s">
        <v>56</v>
      </c>
      <c r="X1417" s="315">
        <v>8.0</v>
      </c>
      <c r="Y1417" s="6" t="s">
        <v>641</v>
      </c>
      <c r="Z1417" s="6"/>
      <c r="AA1417" s="323">
        <v>44985.0</v>
      </c>
      <c r="AB1417" s="18">
        <v>45044.0</v>
      </c>
      <c r="AC1417" s="27" t="s">
        <v>59</v>
      </c>
      <c r="AD1417" s="319">
        <f t="shared" si="5"/>
        <v>8.428571429</v>
      </c>
      <c r="AE1417" s="283">
        <f t="shared" si="6"/>
        <v>4.571428571</v>
      </c>
      <c r="AF1417" s="27" t="s">
        <v>3049</v>
      </c>
      <c r="AG1417" s="13" t="s">
        <v>56</v>
      </c>
      <c r="AH1417" s="333">
        <v>21860.0</v>
      </c>
      <c r="AI1417" s="320"/>
    </row>
    <row r="1418" ht="15.75" customHeight="1">
      <c r="A1418" s="311" t="s">
        <v>2019</v>
      </c>
      <c r="B1418" s="12" t="s">
        <v>522</v>
      </c>
      <c r="C1418" s="209"/>
      <c r="D1418" s="510"/>
      <c r="E1418" s="510"/>
      <c r="F1418" s="316">
        <v>45017.0</v>
      </c>
      <c r="G1418" s="430" t="s">
        <v>56</v>
      </c>
      <c r="H1418" s="229"/>
      <c r="I1418" s="229"/>
      <c r="J1418" s="229"/>
      <c r="K1418" s="229"/>
      <c r="L1418" s="229"/>
      <c r="M1418" s="315">
        <v>7.0</v>
      </c>
      <c r="N1418" s="353"/>
      <c r="O1418" s="353"/>
      <c r="P1418" s="353"/>
      <c r="Q1418" s="353"/>
      <c r="R1418" s="353"/>
      <c r="S1418" s="229" t="s">
        <v>56</v>
      </c>
      <c r="T1418" s="229" t="s">
        <v>56</v>
      </c>
      <c r="U1418" s="283" t="s">
        <v>2767</v>
      </c>
      <c r="V1418" s="315">
        <v>4.0</v>
      </c>
      <c r="W1418" s="430" t="s">
        <v>56</v>
      </c>
      <c r="X1418" s="315">
        <v>1.0</v>
      </c>
      <c r="Y1418" s="6" t="s">
        <v>641</v>
      </c>
      <c r="Z1418" s="6"/>
      <c r="AA1418" s="323">
        <v>44994.0</v>
      </c>
      <c r="AB1418" s="18">
        <v>45036.0</v>
      </c>
      <c r="AC1418" s="27" t="s">
        <v>59</v>
      </c>
      <c r="AD1418" s="319">
        <f t="shared" si="5"/>
        <v>6</v>
      </c>
      <c r="AE1418" s="283">
        <f t="shared" si="6"/>
        <v>3.285714286</v>
      </c>
      <c r="AF1418" s="27" t="s">
        <v>3049</v>
      </c>
      <c r="AG1418" s="13" t="s">
        <v>56</v>
      </c>
      <c r="AH1418" s="333">
        <v>4380.0</v>
      </c>
    </row>
    <row r="1419" ht="15.75" customHeight="1">
      <c r="A1419" s="311" t="s">
        <v>2020</v>
      </c>
      <c r="B1419" s="12" t="s">
        <v>530</v>
      </c>
      <c r="C1419" s="209"/>
      <c r="D1419" s="510"/>
      <c r="E1419" s="510"/>
      <c r="F1419" s="314">
        <v>45190.0</v>
      </c>
      <c r="G1419" s="430" t="s">
        <v>28</v>
      </c>
      <c r="H1419" s="229"/>
      <c r="I1419" s="229"/>
      <c r="J1419" s="229"/>
      <c r="K1419" s="229"/>
      <c r="L1419" s="229"/>
      <c r="M1419" s="315">
        <v>18.0</v>
      </c>
      <c r="N1419" s="353"/>
      <c r="O1419" s="353"/>
      <c r="P1419" s="353"/>
      <c r="Q1419" s="353"/>
      <c r="R1419" s="353"/>
      <c r="S1419" s="229" t="s">
        <v>30</v>
      </c>
      <c r="T1419" s="229" t="s">
        <v>30</v>
      </c>
      <c r="U1419" s="283" t="s">
        <v>2769</v>
      </c>
      <c r="V1419" s="315">
        <f>2+2+1+4+2+1+1+2</f>
        <v>15</v>
      </c>
      <c r="W1419" s="430" t="s">
        <v>28</v>
      </c>
      <c r="X1419" s="315">
        <v>5.0</v>
      </c>
      <c r="Y1419" s="6" t="s">
        <v>641</v>
      </c>
      <c r="Z1419" s="416" t="s">
        <v>2653</v>
      </c>
      <c r="AA1419" s="323">
        <v>45002.0</v>
      </c>
      <c r="AB1419" s="18">
        <v>45077.0</v>
      </c>
      <c r="AC1419" s="27" t="s">
        <v>59</v>
      </c>
      <c r="AD1419" s="319">
        <f t="shared" si="5"/>
        <v>10.71428571</v>
      </c>
      <c r="AE1419" s="283">
        <f t="shared" si="6"/>
        <v>26.85714286</v>
      </c>
      <c r="AF1419" s="27" t="s">
        <v>2790</v>
      </c>
      <c r="AG1419" s="13"/>
      <c r="AH1419" s="333">
        <v>12760.0</v>
      </c>
      <c r="AI1419" s="320"/>
    </row>
    <row r="1420" ht="28.5" customHeight="1">
      <c r="A1420" s="311" t="s">
        <v>2021</v>
      </c>
      <c r="B1420" s="379" t="s">
        <v>549</v>
      </c>
      <c r="C1420" s="209"/>
      <c r="D1420" s="510"/>
      <c r="E1420" s="510"/>
      <c r="F1420" s="314">
        <v>45052.0</v>
      </c>
      <c r="G1420" s="430" t="s">
        <v>56</v>
      </c>
      <c r="H1420" s="229"/>
      <c r="I1420" s="229"/>
      <c r="J1420" s="229"/>
      <c r="K1420" s="229"/>
      <c r="L1420" s="229"/>
      <c r="M1420" s="315">
        <v>3.0</v>
      </c>
      <c r="N1420" s="353"/>
      <c r="O1420" s="353"/>
      <c r="P1420" s="353"/>
      <c r="Q1420" s="353"/>
      <c r="R1420" s="353"/>
      <c r="S1420" s="229" t="s">
        <v>56</v>
      </c>
      <c r="T1420" s="229" t="s">
        <v>2958</v>
      </c>
      <c r="U1420" s="332" t="s">
        <v>2789</v>
      </c>
      <c r="V1420" s="315">
        <v>1.0</v>
      </c>
      <c r="W1420" s="430" t="s">
        <v>66</v>
      </c>
      <c r="X1420" s="315">
        <v>0.0</v>
      </c>
      <c r="Y1420" s="6" t="s">
        <v>641</v>
      </c>
      <c r="Z1420" s="416"/>
      <c r="AA1420" s="323">
        <v>45014.0</v>
      </c>
      <c r="AB1420" s="18">
        <v>45052.0</v>
      </c>
      <c r="AC1420" s="27" t="s">
        <v>59</v>
      </c>
      <c r="AD1420" s="319">
        <f t="shared" si="5"/>
        <v>5.428571429</v>
      </c>
      <c r="AE1420" s="283">
        <f t="shared" si="6"/>
        <v>5.428571429</v>
      </c>
      <c r="AF1420" s="27" t="s">
        <v>2790</v>
      </c>
      <c r="AG1420" s="13" t="s">
        <v>56</v>
      </c>
      <c r="AH1420" s="333"/>
      <c r="AI1420" s="320"/>
    </row>
    <row r="1421" ht="28.5" customHeight="1">
      <c r="A1421" s="311" t="s">
        <v>2022</v>
      </c>
      <c r="B1421" s="379" t="s">
        <v>545</v>
      </c>
      <c r="C1421" s="209"/>
      <c r="D1421" s="510"/>
      <c r="E1421" s="510"/>
      <c r="F1421" s="314">
        <v>45052.0</v>
      </c>
      <c r="G1421" s="430" t="s">
        <v>56</v>
      </c>
      <c r="H1421" s="229"/>
      <c r="I1421" s="229"/>
      <c r="J1421" s="229"/>
      <c r="K1421" s="229"/>
      <c r="L1421" s="229"/>
      <c r="M1421" s="315">
        <v>20.0</v>
      </c>
      <c r="N1421" s="353"/>
      <c r="O1421" s="353"/>
      <c r="P1421" s="353"/>
      <c r="Q1421" s="353"/>
      <c r="R1421" s="353"/>
      <c r="S1421" s="229" t="s">
        <v>56</v>
      </c>
      <c r="T1421" s="229" t="s">
        <v>56</v>
      </c>
      <c r="U1421" s="283" t="s">
        <v>2767</v>
      </c>
      <c r="V1421" s="315">
        <v>13.0</v>
      </c>
      <c r="W1421" s="430" t="s">
        <v>56</v>
      </c>
      <c r="X1421" s="315">
        <v>4.0</v>
      </c>
      <c r="Y1421" s="6" t="s">
        <v>641</v>
      </c>
      <c r="Z1421" s="416"/>
      <c r="AA1421" s="323">
        <v>45014.0</v>
      </c>
      <c r="AB1421" s="18">
        <v>45291.0</v>
      </c>
      <c r="AC1421" s="27" t="s">
        <v>59</v>
      </c>
      <c r="AD1421" s="319">
        <f t="shared" si="5"/>
        <v>39.57142857</v>
      </c>
      <c r="AE1421" s="283">
        <f t="shared" si="6"/>
        <v>5.428571429</v>
      </c>
      <c r="AF1421" s="27" t="s">
        <v>2790</v>
      </c>
      <c r="AG1421" s="13" t="s">
        <v>56</v>
      </c>
      <c r="AH1421" s="333"/>
      <c r="AI1421" s="320"/>
    </row>
    <row r="1422" ht="28.5" customHeight="1">
      <c r="A1422" s="311" t="s">
        <v>2023</v>
      </c>
      <c r="B1422" s="383" t="s">
        <v>572</v>
      </c>
      <c r="C1422" s="209"/>
      <c r="D1422" s="510"/>
      <c r="E1422" s="510"/>
      <c r="F1422" s="314">
        <v>45052.0</v>
      </c>
      <c r="G1422" s="430" t="s">
        <v>56</v>
      </c>
      <c r="H1422" s="229"/>
      <c r="I1422" s="229"/>
      <c r="J1422" s="229"/>
      <c r="K1422" s="229"/>
      <c r="L1422" s="229"/>
      <c r="M1422" s="315">
        <v>8.0</v>
      </c>
      <c r="N1422" s="353"/>
      <c r="O1422" s="353"/>
      <c r="P1422" s="353"/>
      <c r="Q1422" s="353"/>
      <c r="R1422" s="353"/>
      <c r="S1422" s="229" t="s">
        <v>56</v>
      </c>
      <c r="T1422" s="229" t="s">
        <v>56</v>
      </c>
      <c r="U1422" s="283" t="s">
        <v>2767</v>
      </c>
      <c r="V1422" s="315">
        <v>10.0</v>
      </c>
      <c r="W1422" s="430" t="s">
        <v>56</v>
      </c>
      <c r="X1422" s="315">
        <v>7.0</v>
      </c>
      <c r="Y1422" s="6" t="s">
        <v>641</v>
      </c>
      <c r="Z1422" s="416"/>
      <c r="AA1422" s="323">
        <v>45041.0</v>
      </c>
      <c r="AB1422" s="18">
        <v>45071.0</v>
      </c>
      <c r="AC1422" s="27" t="s">
        <v>59</v>
      </c>
      <c r="AD1422" s="319">
        <f t="shared" si="5"/>
        <v>4.285714286</v>
      </c>
      <c r="AE1422" s="283">
        <f t="shared" si="6"/>
        <v>1.571428571</v>
      </c>
      <c r="AF1422" s="27" t="s">
        <v>2790</v>
      </c>
      <c r="AG1422" s="13" t="s">
        <v>56</v>
      </c>
      <c r="AH1422" s="333"/>
      <c r="AI1422" s="320"/>
    </row>
    <row r="1423" ht="28.5" customHeight="1">
      <c r="A1423" s="311" t="s">
        <v>2024</v>
      </c>
      <c r="B1423" s="317" t="s">
        <v>580</v>
      </c>
      <c r="C1423" s="209"/>
      <c r="D1423" s="510"/>
      <c r="E1423" s="510"/>
      <c r="F1423" s="314">
        <v>45083.0</v>
      </c>
      <c r="G1423" s="430" t="s">
        <v>56</v>
      </c>
      <c r="H1423" s="229"/>
      <c r="I1423" s="229"/>
      <c r="J1423" s="229"/>
      <c r="K1423" s="229"/>
      <c r="L1423" s="229"/>
      <c r="M1423" s="315">
        <v>51.0</v>
      </c>
      <c r="N1423" s="353"/>
      <c r="O1423" s="353"/>
      <c r="P1423" s="353"/>
      <c r="Q1423" s="353"/>
      <c r="R1423" s="353"/>
      <c r="S1423" s="229" t="s">
        <v>56</v>
      </c>
      <c r="T1423" s="229" t="s">
        <v>56</v>
      </c>
      <c r="U1423" s="283" t="s">
        <v>3050</v>
      </c>
      <c r="V1423" s="315">
        <v>36.0</v>
      </c>
      <c r="W1423" s="430" t="s">
        <v>56</v>
      </c>
      <c r="X1423" s="315">
        <v>10.0</v>
      </c>
      <c r="Y1423" s="6" t="s">
        <v>641</v>
      </c>
      <c r="Z1423" s="416"/>
      <c r="AA1423" s="323">
        <v>45043.0</v>
      </c>
      <c r="AB1423" s="18">
        <v>45073.0</v>
      </c>
      <c r="AC1423" s="27" t="s">
        <v>59</v>
      </c>
      <c r="AD1423" s="319">
        <f t="shared" si="5"/>
        <v>4.285714286</v>
      </c>
      <c r="AE1423" s="283">
        <f t="shared" si="6"/>
        <v>5.714285714</v>
      </c>
      <c r="AF1423" s="27"/>
      <c r="AG1423" s="13" t="s">
        <v>56</v>
      </c>
      <c r="AH1423" s="333"/>
      <c r="AI1423" s="320"/>
    </row>
    <row r="1424" ht="28.5" customHeight="1">
      <c r="A1424" s="311" t="s">
        <v>2025</v>
      </c>
      <c r="B1424" s="12" t="s">
        <v>586</v>
      </c>
      <c r="C1424" s="209"/>
      <c r="D1424" s="510"/>
      <c r="E1424" s="510"/>
      <c r="F1424" s="314">
        <v>45083.0</v>
      </c>
      <c r="G1424" s="430" t="s">
        <v>56</v>
      </c>
      <c r="H1424" s="229"/>
      <c r="I1424" s="229"/>
      <c r="J1424" s="229"/>
      <c r="K1424" s="229"/>
      <c r="L1424" s="229"/>
      <c r="M1424" s="315">
        <v>9.0</v>
      </c>
      <c r="N1424" s="353"/>
      <c r="O1424" s="353"/>
      <c r="P1424" s="353"/>
      <c r="Q1424" s="353"/>
      <c r="R1424" s="353"/>
      <c r="S1424" s="229" t="s">
        <v>56</v>
      </c>
      <c r="T1424" s="229" t="s">
        <v>56</v>
      </c>
      <c r="U1424" s="283" t="s">
        <v>2767</v>
      </c>
      <c r="V1424" s="315">
        <v>5.0</v>
      </c>
      <c r="W1424" s="430" t="s">
        <v>66</v>
      </c>
      <c r="X1424" s="315">
        <v>0.0</v>
      </c>
      <c r="Y1424" s="6" t="s">
        <v>641</v>
      </c>
      <c r="Z1424" s="416"/>
      <c r="AA1424" s="323">
        <v>45049.0</v>
      </c>
      <c r="AB1424" s="18">
        <v>45077.0</v>
      </c>
      <c r="AC1424" s="27" t="s">
        <v>59</v>
      </c>
      <c r="AD1424" s="319">
        <f t="shared" si="5"/>
        <v>4</v>
      </c>
      <c r="AE1424" s="283">
        <f t="shared" si="6"/>
        <v>4.857142857</v>
      </c>
      <c r="AF1424" s="27"/>
      <c r="AG1424" s="13" t="s">
        <v>56</v>
      </c>
      <c r="AH1424" s="333"/>
      <c r="AI1424" s="320"/>
    </row>
    <row r="1425" ht="28.5" customHeight="1">
      <c r="A1425" s="311" t="s">
        <v>2026</v>
      </c>
      <c r="B1425" s="12" t="s">
        <v>593</v>
      </c>
      <c r="C1425" s="209"/>
      <c r="D1425" s="510"/>
      <c r="E1425" s="510"/>
      <c r="F1425" s="316">
        <v>45091.0</v>
      </c>
      <c r="G1425" s="430" t="s">
        <v>57</v>
      </c>
      <c r="H1425" s="229"/>
      <c r="I1425" s="229"/>
      <c r="J1425" s="229"/>
      <c r="K1425" s="229"/>
      <c r="L1425" s="229"/>
      <c r="M1425" s="315">
        <v>24.0</v>
      </c>
      <c r="N1425" s="353"/>
      <c r="O1425" s="353"/>
      <c r="P1425" s="353"/>
      <c r="Q1425" s="353"/>
      <c r="R1425" s="353"/>
      <c r="S1425" s="229" t="s">
        <v>56</v>
      </c>
      <c r="T1425" s="229" t="s">
        <v>57</v>
      </c>
      <c r="U1425" s="283" t="s">
        <v>2777</v>
      </c>
      <c r="V1425" s="315">
        <f>4+1</f>
        <v>5</v>
      </c>
      <c r="W1425" s="430" t="s">
        <v>2783</v>
      </c>
      <c r="X1425" s="315">
        <v>2.0</v>
      </c>
      <c r="Y1425" s="6" t="s">
        <v>641</v>
      </c>
      <c r="Z1425" s="359" t="s">
        <v>2658</v>
      </c>
      <c r="AA1425" s="323">
        <v>45058.0</v>
      </c>
      <c r="AB1425" s="18">
        <v>45072.0</v>
      </c>
      <c r="AC1425" s="27" t="s">
        <v>59</v>
      </c>
      <c r="AD1425" s="319">
        <f t="shared" si="5"/>
        <v>2</v>
      </c>
      <c r="AE1425" s="283">
        <f t="shared" si="6"/>
        <v>4.714285714</v>
      </c>
      <c r="AF1425" s="27"/>
      <c r="AG1425" s="13"/>
      <c r="AH1425" s="333">
        <v>28700.0</v>
      </c>
      <c r="AI1425" s="320"/>
    </row>
    <row r="1426" ht="28.5" customHeight="1">
      <c r="A1426" s="311" t="s">
        <v>2027</v>
      </c>
      <c r="B1426" s="12" t="s">
        <v>632</v>
      </c>
      <c r="C1426" s="209"/>
      <c r="D1426" s="510"/>
      <c r="E1426" s="510"/>
      <c r="F1426" s="314"/>
      <c r="G1426" s="430" t="s">
        <v>28</v>
      </c>
      <c r="H1426" s="229"/>
      <c r="I1426" s="229"/>
      <c r="J1426" s="229"/>
      <c r="K1426" s="229"/>
      <c r="L1426" s="229"/>
      <c r="M1426" s="315">
        <v>67.0</v>
      </c>
      <c r="N1426" s="353"/>
      <c r="O1426" s="353"/>
      <c r="P1426" s="353"/>
      <c r="Q1426" s="353"/>
      <c r="R1426" s="353"/>
      <c r="S1426" s="229" t="s">
        <v>30</v>
      </c>
      <c r="T1426" s="229" t="s">
        <v>30</v>
      </c>
      <c r="U1426" s="283" t="s">
        <v>2777</v>
      </c>
      <c r="V1426" s="315">
        <v>43.0</v>
      </c>
      <c r="W1426" s="430" t="s">
        <v>28</v>
      </c>
      <c r="X1426" s="315">
        <v>8.0</v>
      </c>
      <c r="Y1426" s="6" t="s">
        <v>641</v>
      </c>
      <c r="Z1426" s="416"/>
      <c r="AA1426" s="323">
        <v>45087.0</v>
      </c>
      <c r="AB1426" s="18">
        <v>45135.0</v>
      </c>
      <c r="AC1426" s="27" t="s">
        <v>32</v>
      </c>
      <c r="AD1426" s="319">
        <f t="shared" si="5"/>
        <v>6.857142857</v>
      </c>
      <c r="AE1426" s="283">
        <f t="shared" si="6"/>
        <v>0</v>
      </c>
      <c r="AF1426" s="27"/>
      <c r="AG1426" s="13"/>
      <c r="AH1426" s="333"/>
      <c r="AI1426" s="320"/>
    </row>
    <row r="1427" ht="28.5" customHeight="1">
      <c r="A1427" s="325" t="s">
        <v>2029</v>
      </c>
      <c r="B1427" s="610" t="s">
        <v>2030</v>
      </c>
      <c r="C1427" s="611" t="s">
        <v>2974</v>
      </c>
      <c r="D1427" s="510"/>
      <c r="E1427" s="510"/>
      <c r="F1427" s="316">
        <v>45553.0</v>
      </c>
      <c r="G1427" s="442" t="s">
        <v>56</v>
      </c>
      <c r="H1427" s="229" t="s">
        <v>57</v>
      </c>
      <c r="I1427" s="229"/>
      <c r="J1427" s="229"/>
      <c r="K1427" s="411" t="s">
        <v>600</v>
      </c>
      <c r="L1427" s="411" t="s">
        <v>600</v>
      </c>
      <c r="M1427" s="315">
        <v>5.0</v>
      </c>
      <c r="N1427" s="353"/>
      <c r="O1427" s="353"/>
      <c r="P1427" s="353"/>
      <c r="Q1427" s="353"/>
      <c r="R1427" s="353"/>
      <c r="S1427" s="229" t="s">
        <v>78</v>
      </c>
      <c r="T1427" s="229" t="s">
        <v>78</v>
      </c>
      <c r="U1427" s="283">
        <v>0.0</v>
      </c>
      <c r="V1427" s="315">
        <v>0.0</v>
      </c>
      <c r="W1427" s="430" t="s">
        <v>78</v>
      </c>
      <c r="X1427" s="315">
        <v>0.0</v>
      </c>
      <c r="Y1427" s="6" t="s">
        <v>641</v>
      </c>
      <c r="Z1427" s="6" t="s">
        <v>2660</v>
      </c>
      <c r="AA1427" s="323">
        <v>45547.0</v>
      </c>
      <c r="AB1427" s="18">
        <v>45551.0</v>
      </c>
      <c r="AC1427" s="13" t="s">
        <v>59</v>
      </c>
      <c r="AD1427" s="6"/>
      <c r="AE1427" s="6"/>
      <c r="AF1427" s="6"/>
      <c r="AG1427" s="331"/>
      <c r="AH1427" s="6"/>
      <c r="AI1427" s="320"/>
    </row>
    <row r="1428" ht="28.5" customHeight="1">
      <c r="A1428" s="311" t="s">
        <v>2066</v>
      </c>
      <c r="B1428" s="12" t="s">
        <v>96</v>
      </c>
      <c r="C1428" s="209"/>
      <c r="D1428" s="510"/>
      <c r="E1428" s="510"/>
      <c r="F1428" s="224">
        <v>44792.0</v>
      </c>
      <c r="G1428" s="430" t="s">
        <v>57</v>
      </c>
      <c r="H1428" s="229"/>
      <c r="I1428" s="229"/>
      <c r="J1428" s="229"/>
      <c r="K1428" s="229"/>
      <c r="L1428" s="229"/>
      <c r="M1428" s="315"/>
      <c r="N1428" s="353"/>
      <c r="O1428" s="353"/>
      <c r="P1428" s="353"/>
      <c r="Q1428" s="353"/>
      <c r="R1428" s="353"/>
      <c r="S1428" s="229" t="s">
        <v>56</v>
      </c>
      <c r="T1428" s="229" t="s">
        <v>56</v>
      </c>
      <c r="U1428" s="283" t="s">
        <v>2767</v>
      </c>
      <c r="V1428" s="315">
        <v>5.0</v>
      </c>
      <c r="W1428" s="229" t="s">
        <v>2895</v>
      </c>
      <c r="X1428" s="315"/>
      <c r="Y1428" s="6" t="s">
        <v>641</v>
      </c>
      <c r="Z1428" s="12" t="s">
        <v>1121</v>
      </c>
      <c r="AA1428" s="18">
        <v>44784.0</v>
      </c>
      <c r="AB1428" s="18">
        <v>44789.0</v>
      </c>
      <c r="AC1428" s="13" t="s">
        <v>59</v>
      </c>
      <c r="AD1428" s="319">
        <f>(AB1428-AA1428)/7</f>
        <v>0.7142857143</v>
      </c>
      <c r="AE1428" s="283">
        <f>IF(F1428&gt;0,((F1428-AA1428)/7),0)</f>
        <v>1.142857143</v>
      </c>
      <c r="AF1428" s="13"/>
      <c r="AG1428" s="13" t="s">
        <v>56</v>
      </c>
      <c r="AH1428" s="6"/>
      <c r="AI1428" s="320"/>
    </row>
    <row r="1429" ht="28.5" customHeight="1">
      <c r="A1429" s="311" t="s">
        <v>2068</v>
      </c>
      <c r="B1429" s="12" t="s">
        <v>782</v>
      </c>
      <c r="C1429" s="27" t="s">
        <v>2798</v>
      </c>
      <c r="D1429" s="510"/>
      <c r="E1429" s="510"/>
      <c r="F1429" s="316">
        <v>45498.0</v>
      </c>
      <c r="G1429" s="430" t="s">
        <v>56</v>
      </c>
      <c r="H1429" s="229"/>
      <c r="I1429" s="229"/>
      <c r="J1429" s="229"/>
      <c r="K1429" s="410" t="s">
        <v>600</v>
      </c>
      <c r="L1429" s="410" t="s">
        <v>600</v>
      </c>
      <c r="M1429" s="315">
        <v>1.0</v>
      </c>
      <c r="N1429" s="353"/>
      <c r="O1429" s="353"/>
      <c r="P1429" s="353"/>
      <c r="Q1429" s="353"/>
      <c r="R1429" s="353"/>
      <c r="S1429" s="229" t="s">
        <v>86</v>
      </c>
      <c r="T1429" s="229" t="s">
        <v>86</v>
      </c>
      <c r="U1429" s="354">
        <v>0.0</v>
      </c>
      <c r="V1429" s="315">
        <v>0.0</v>
      </c>
      <c r="W1429" s="229" t="s">
        <v>86</v>
      </c>
      <c r="X1429" s="315">
        <v>0.0</v>
      </c>
      <c r="Y1429" s="6" t="s">
        <v>641</v>
      </c>
      <c r="Z1429" s="349" t="s">
        <v>1370</v>
      </c>
      <c r="AA1429" s="323">
        <v>45489.0</v>
      </c>
      <c r="AB1429" s="18">
        <v>45503.0</v>
      </c>
      <c r="AC1429" s="13" t="s">
        <v>59</v>
      </c>
      <c r="AD1429" s="6"/>
      <c r="AE1429" s="6"/>
      <c r="AF1429" s="6"/>
      <c r="AG1429" s="331"/>
      <c r="AH1429" s="6"/>
      <c r="AI1429" s="320"/>
    </row>
    <row r="1430" ht="28.5" customHeight="1">
      <c r="A1430" s="311" t="s">
        <v>2069</v>
      </c>
      <c r="B1430" s="16" t="s">
        <v>2070</v>
      </c>
      <c r="C1430" s="209"/>
      <c r="D1430" s="510"/>
      <c r="E1430" s="510"/>
      <c r="F1430" s="314">
        <v>45407.0</v>
      </c>
      <c r="G1430" s="430" t="s">
        <v>66</v>
      </c>
      <c r="H1430" s="471" t="s">
        <v>86</v>
      </c>
      <c r="I1430" s="471" t="s">
        <v>86</v>
      </c>
      <c r="J1430" s="471" t="s">
        <v>86</v>
      </c>
      <c r="K1430" s="471" t="s">
        <v>78</v>
      </c>
      <c r="L1430" s="517" t="s">
        <v>78</v>
      </c>
      <c r="M1430" s="315">
        <v>0.0</v>
      </c>
      <c r="N1430" s="353"/>
      <c r="O1430" s="353"/>
      <c r="P1430" s="353"/>
      <c r="Q1430" s="353"/>
      <c r="R1430" s="353"/>
      <c r="S1430" s="229" t="s">
        <v>56</v>
      </c>
      <c r="T1430" s="229" t="s">
        <v>56</v>
      </c>
      <c r="U1430" s="283" t="s">
        <v>2767</v>
      </c>
      <c r="V1430" s="315">
        <v>1.0</v>
      </c>
      <c r="W1430" s="229" t="s">
        <v>56</v>
      </c>
      <c r="X1430" s="315">
        <v>1.0</v>
      </c>
      <c r="Y1430" s="6" t="s">
        <v>641</v>
      </c>
      <c r="Z1430" s="6"/>
      <c r="AA1430" s="323"/>
      <c r="AB1430" s="18"/>
      <c r="AC1430" s="27" t="s">
        <v>354</v>
      </c>
      <c r="AD1430" s="319"/>
      <c r="AE1430" s="283"/>
      <c r="AF1430" s="27"/>
      <c r="AG1430" s="13"/>
      <c r="AH1430" s="6"/>
      <c r="AI1430" s="320"/>
    </row>
    <row r="1431" ht="28.5" customHeight="1">
      <c r="A1431" s="311" t="s">
        <v>2071</v>
      </c>
      <c r="B1431" s="12" t="s">
        <v>851</v>
      </c>
      <c r="C1431" s="209"/>
      <c r="D1431" s="510"/>
      <c r="E1431" s="510"/>
      <c r="F1431" s="314">
        <v>45397.0</v>
      </c>
      <c r="G1431" s="430" t="s">
        <v>66</v>
      </c>
      <c r="H1431" s="471" t="s">
        <v>86</v>
      </c>
      <c r="I1431" s="471" t="s">
        <v>86</v>
      </c>
      <c r="J1431" s="471" t="s">
        <v>86</v>
      </c>
      <c r="K1431" s="471" t="s">
        <v>78</v>
      </c>
      <c r="L1431" s="517" t="s">
        <v>78</v>
      </c>
      <c r="M1431" s="315">
        <v>0.0</v>
      </c>
      <c r="N1431" s="353"/>
      <c r="O1431" s="353"/>
      <c r="P1431" s="353"/>
      <c r="Q1431" s="353"/>
      <c r="R1431" s="353"/>
      <c r="S1431" s="229" t="s">
        <v>56</v>
      </c>
      <c r="T1431" s="229" t="s">
        <v>56</v>
      </c>
      <c r="U1431" s="283" t="s">
        <v>2777</v>
      </c>
      <c r="V1431" s="315">
        <v>1.0</v>
      </c>
      <c r="W1431" s="612" t="s">
        <v>66</v>
      </c>
      <c r="X1431" s="315">
        <v>0.0</v>
      </c>
      <c r="Y1431" s="6" t="s">
        <v>641</v>
      </c>
      <c r="Z1431" s="6" t="s">
        <v>1113</v>
      </c>
      <c r="AA1431" s="323"/>
      <c r="AB1431" s="18"/>
      <c r="AC1431" s="343" t="s">
        <v>354</v>
      </c>
      <c r="AD1431" s="319"/>
      <c r="AE1431" s="283"/>
      <c r="AF1431" s="27"/>
      <c r="AG1431" s="13"/>
      <c r="AH1431" s="6"/>
      <c r="AI1431" s="320"/>
    </row>
    <row r="1432" ht="15.75" customHeight="1">
      <c r="A1432" s="338" t="s">
        <v>2073</v>
      </c>
      <c r="B1432" s="613" t="s">
        <v>2074</v>
      </c>
      <c r="C1432" s="209"/>
      <c r="D1432" s="510"/>
      <c r="E1432" s="510"/>
      <c r="F1432" s="314">
        <v>45415.0</v>
      </c>
      <c r="G1432" s="430" t="s">
        <v>56</v>
      </c>
      <c r="H1432" s="229"/>
      <c r="I1432" s="229"/>
      <c r="J1432" s="229"/>
      <c r="K1432" s="410" t="s">
        <v>600</v>
      </c>
      <c r="L1432" s="410" t="s">
        <v>600</v>
      </c>
      <c r="M1432" s="315">
        <v>2.0</v>
      </c>
      <c r="N1432" s="353"/>
      <c r="O1432" s="353"/>
      <c r="P1432" s="353"/>
      <c r="Q1432" s="353"/>
      <c r="R1432" s="353"/>
      <c r="S1432" s="229" t="s">
        <v>56</v>
      </c>
      <c r="T1432" s="229" t="s">
        <v>56</v>
      </c>
      <c r="U1432" s="283" t="s">
        <v>2778</v>
      </c>
      <c r="V1432" s="315">
        <v>2.0</v>
      </c>
      <c r="W1432" s="229" t="s">
        <v>86</v>
      </c>
      <c r="X1432" s="315">
        <v>0.0</v>
      </c>
      <c r="Y1432" s="6" t="s">
        <v>641</v>
      </c>
      <c r="Z1432" s="6"/>
      <c r="AA1432" s="323"/>
      <c r="AB1432" s="18"/>
      <c r="AC1432" s="420" t="s">
        <v>354</v>
      </c>
      <c r="AD1432" s="319"/>
      <c r="AE1432" s="283"/>
      <c r="AF1432" s="27"/>
      <c r="AG1432" s="13"/>
      <c r="AH1432" s="6"/>
      <c r="AI1432" s="320"/>
    </row>
    <row r="1433" ht="15.75" customHeight="1">
      <c r="A1433" s="357" t="s">
        <v>2075</v>
      </c>
      <c r="B1433" s="209" t="s">
        <v>2076</v>
      </c>
      <c r="C1433" s="515" t="s">
        <v>1221</v>
      </c>
      <c r="D1433" s="510"/>
      <c r="E1433" s="510"/>
      <c r="F1433" s="443">
        <v>45810.0</v>
      </c>
      <c r="G1433" s="430" t="s">
        <v>57</v>
      </c>
      <c r="H1433" s="471" t="s">
        <v>57</v>
      </c>
      <c r="I1433" s="471" t="s">
        <v>57</v>
      </c>
      <c r="J1433" s="471"/>
      <c r="K1433" s="497" t="s">
        <v>1432</v>
      </c>
      <c r="L1433" s="517" t="s">
        <v>66</v>
      </c>
      <c r="M1433" s="315">
        <v>15.0</v>
      </c>
      <c r="N1433" s="353"/>
      <c r="O1433" s="353"/>
      <c r="P1433" s="353"/>
      <c r="Q1433" s="353"/>
      <c r="R1433" s="353"/>
      <c r="S1433" s="471" t="s">
        <v>86</v>
      </c>
      <c r="T1433" s="430" t="s">
        <v>86</v>
      </c>
      <c r="U1433" s="496">
        <v>0.0</v>
      </c>
      <c r="V1433" s="315">
        <v>0.0</v>
      </c>
      <c r="W1433" s="430" t="s">
        <v>86</v>
      </c>
      <c r="X1433" s="315">
        <v>0.0</v>
      </c>
      <c r="Y1433" s="6" t="s">
        <v>54</v>
      </c>
      <c r="Z1433" s="540" t="s">
        <v>2666</v>
      </c>
      <c r="AA1433" s="228"/>
      <c r="AB1433" s="228"/>
      <c r="AC1433" s="229"/>
      <c r="AD1433" s="6"/>
      <c r="AE1433" s="6"/>
      <c r="AF1433" s="6"/>
      <c r="AG1433" s="331"/>
      <c r="AH1433" s="433"/>
      <c r="AI1433" s="320"/>
    </row>
    <row r="1434" ht="15.75" customHeight="1">
      <c r="A1434" s="311" t="s">
        <v>2077</v>
      </c>
      <c r="B1434" s="12" t="s">
        <v>697</v>
      </c>
      <c r="C1434" s="27"/>
      <c r="D1434" s="510"/>
      <c r="E1434" s="510"/>
      <c r="F1434" s="316">
        <v>45525.0</v>
      </c>
      <c r="G1434" s="430" t="s">
        <v>56</v>
      </c>
      <c r="H1434" s="410" t="s">
        <v>44</v>
      </c>
      <c r="I1434" s="410"/>
      <c r="J1434" s="410"/>
      <c r="K1434" s="410" t="s">
        <v>600</v>
      </c>
      <c r="L1434" s="411" t="s">
        <v>600</v>
      </c>
      <c r="M1434" s="315">
        <v>1.0</v>
      </c>
      <c r="N1434" s="353"/>
      <c r="O1434" s="353"/>
      <c r="P1434" s="353"/>
      <c r="Q1434" s="353"/>
      <c r="R1434" s="353"/>
      <c r="S1434" s="442" t="s">
        <v>56</v>
      </c>
      <c r="T1434" s="229" t="s">
        <v>56</v>
      </c>
      <c r="U1434" s="283" t="s">
        <v>2778</v>
      </c>
      <c r="V1434" s="315">
        <v>1.0</v>
      </c>
      <c r="W1434" s="229" t="s">
        <v>78</v>
      </c>
      <c r="X1434" s="315">
        <v>0.0</v>
      </c>
      <c r="Y1434" s="6" t="s">
        <v>641</v>
      </c>
      <c r="Z1434" s="349" t="s">
        <v>831</v>
      </c>
      <c r="AA1434" s="323">
        <v>45449.0</v>
      </c>
      <c r="AB1434" s="18">
        <v>45463.0</v>
      </c>
      <c r="AC1434" s="13" t="s">
        <v>79</v>
      </c>
      <c r="AD1434" s="6"/>
      <c r="AE1434" s="6"/>
      <c r="AF1434" s="6"/>
      <c r="AG1434" s="331"/>
      <c r="AH1434" s="6"/>
    </row>
    <row r="1435" ht="15.75" customHeight="1">
      <c r="A1435" s="325" t="s">
        <v>2078</v>
      </c>
      <c r="B1435" s="119" t="s">
        <v>2079</v>
      </c>
      <c r="C1435" s="27"/>
      <c r="D1435" s="510"/>
      <c r="E1435" s="510"/>
      <c r="F1435" s="316">
        <v>45511.0</v>
      </c>
      <c r="G1435" s="430" t="s">
        <v>699</v>
      </c>
      <c r="H1435" s="410" t="s">
        <v>44</v>
      </c>
      <c r="I1435" s="410"/>
      <c r="J1435" s="410"/>
      <c r="K1435" s="410" t="s">
        <v>600</v>
      </c>
      <c r="L1435" s="411" t="s">
        <v>600</v>
      </c>
      <c r="M1435" s="315">
        <v>2.0</v>
      </c>
      <c r="N1435" s="353"/>
      <c r="O1435" s="353"/>
      <c r="P1435" s="353"/>
      <c r="Q1435" s="353"/>
      <c r="R1435" s="353"/>
      <c r="S1435" s="229" t="s">
        <v>56</v>
      </c>
      <c r="T1435" s="229" t="s">
        <v>56</v>
      </c>
      <c r="U1435" s="283" t="s">
        <v>2767</v>
      </c>
      <c r="V1435" s="315">
        <v>4.0</v>
      </c>
      <c r="W1435" s="229" t="s">
        <v>183</v>
      </c>
      <c r="X1435" s="315">
        <v>2.0</v>
      </c>
      <c r="Y1435" s="6" t="s">
        <v>641</v>
      </c>
      <c r="Z1435" s="6" t="s">
        <v>2668</v>
      </c>
      <c r="AA1435" s="614">
        <v>45505.0</v>
      </c>
      <c r="AB1435" s="615">
        <v>45506.0</v>
      </c>
      <c r="AC1435" s="327" t="s">
        <v>59</v>
      </c>
      <c r="AD1435" s="84"/>
      <c r="AE1435" s="84"/>
      <c r="AF1435" s="84"/>
      <c r="AH1435" s="84"/>
    </row>
    <row r="1436" ht="15.75" customHeight="1">
      <c r="A1436" s="311" t="s">
        <v>2080</v>
      </c>
      <c r="B1436" s="16" t="s">
        <v>2081</v>
      </c>
      <c r="C1436" s="209"/>
      <c r="D1436" s="510"/>
      <c r="E1436" s="510"/>
      <c r="F1436" s="316">
        <v>45470.0</v>
      </c>
      <c r="G1436" s="430" t="s">
        <v>78</v>
      </c>
      <c r="H1436" s="229"/>
      <c r="I1436" s="229"/>
      <c r="J1436" s="229"/>
      <c r="K1436" s="430" t="s">
        <v>78</v>
      </c>
      <c r="L1436" s="229" t="s">
        <v>78</v>
      </c>
      <c r="M1436" s="315">
        <v>0.0</v>
      </c>
      <c r="N1436" s="353"/>
      <c r="O1436" s="353"/>
      <c r="P1436" s="353"/>
      <c r="Q1436" s="353"/>
      <c r="R1436" s="353"/>
      <c r="S1436" s="229" t="s">
        <v>56</v>
      </c>
      <c r="T1436" s="229" t="s">
        <v>56</v>
      </c>
      <c r="U1436" s="283" t="s">
        <v>2767</v>
      </c>
      <c r="V1436" s="315">
        <v>1.0</v>
      </c>
      <c r="W1436" s="229" t="s">
        <v>183</v>
      </c>
      <c r="X1436" s="315">
        <v>1.0</v>
      </c>
      <c r="Y1436" s="6" t="s">
        <v>641</v>
      </c>
      <c r="Z1436" s="6" t="s">
        <v>2669</v>
      </c>
      <c r="AA1436" s="614">
        <v>45467.0</v>
      </c>
      <c r="AB1436" s="615">
        <v>45471.0</v>
      </c>
      <c r="AC1436" s="327" t="s">
        <v>2395</v>
      </c>
      <c r="AD1436" s="84"/>
      <c r="AE1436" s="84"/>
      <c r="AF1436" s="84"/>
      <c r="AH1436" s="84"/>
    </row>
    <row r="1437" ht="15.75" customHeight="1">
      <c r="A1437" s="357" t="s">
        <v>2082</v>
      </c>
      <c r="B1437" s="209" t="s">
        <v>2083</v>
      </c>
      <c r="C1437" s="515" t="s">
        <v>1221</v>
      </c>
      <c r="D1437" s="510"/>
      <c r="E1437" s="510"/>
      <c r="F1437" s="353">
        <v>45792.0</v>
      </c>
      <c r="G1437" s="430" t="s">
        <v>57</v>
      </c>
      <c r="H1437" s="471" t="s">
        <v>57</v>
      </c>
      <c r="I1437" s="471" t="s">
        <v>57</v>
      </c>
      <c r="J1437" s="471"/>
      <c r="K1437" s="471" t="s">
        <v>58</v>
      </c>
      <c r="L1437" s="462" t="s">
        <v>1180</v>
      </c>
      <c r="M1437" s="315">
        <v>4.0</v>
      </c>
      <c r="N1437" s="353"/>
      <c r="O1437" s="353"/>
      <c r="P1437" s="353"/>
      <c r="Q1437" s="353"/>
      <c r="R1437" s="353"/>
      <c r="S1437" s="471" t="s">
        <v>86</v>
      </c>
      <c r="T1437" s="430" t="s">
        <v>86</v>
      </c>
      <c r="U1437" s="496">
        <v>0.0</v>
      </c>
      <c r="V1437" s="315">
        <v>0.0</v>
      </c>
      <c r="W1437" s="430" t="s">
        <v>86</v>
      </c>
      <c r="X1437" s="315">
        <v>0.0</v>
      </c>
      <c r="Y1437" s="6" t="s">
        <v>54</v>
      </c>
      <c r="Z1437" s="432" t="s">
        <v>2127</v>
      </c>
      <c r="AA1437" s="228"/>
      <c r="AB1437" s="228"/>
      <c r="AC1437" s="229"/>
      <c r="AD1437" s="6"/>
      <c r="AE1437" s="6"/>
      <c r="AF1437" s="6"/>
      <c r="AG1437" s="331"/>
      <c r="AH1437" s="433"/>
      <c r="AI1437" s="223"/>
      <c r="AJ1437" s="223"/>
      <c r="AK1437" s="471"/>
      <c r="AL1437" s="430"/>
      <c r="AM1437" s="495"/>
      <c r="AN1437" s="315"/>
      <c r="AO1437" s="517"/>
      <c r="AP1437" s="315"/>
      <c r="AQ1437" s="6"/>
      <c r="AR1437" s="432"/>
    </row>
    <row r="1438" ht="15.75" customHeight="1">
      <c r="A1438" s="325" t="s">
        <v>2084</v>
      </c>
      <c r="B1438" s="209" t="s">
        <v>2085</v>
      </c>
      <c r="C1438" s="616" t="s">
        <v>3051</v>
      </c>
      <c r="D1438" s="510"/>
      <c r="E1438" s="510"/>
      <c r="F1438" s="353">
        <v>45764.0</v>
      </c>
      <c r="G1438" s="430" t="s">
        <v>86</v>
      </c>
      <c r="H1438" s="471" t="s">
        <v>86</v>
      </c>
      <c r="I1438" s="471" t="s">
        <v>86</v>
      </c>
      <c r="J1438" s="471" t="s">
        <v>86</v>
      </c>
      <c r="K1438" s="471" t="s">
        <v>78</v>
      </c>
      <c r="L1438" s="517" t="s">
        <v>78</v>
      </c>
      <c r="M1438" s="315">
        <v>0.0</v>
      </c>
      <c r="N1438" s="353"/>
      <c r="O1438" s="353"/>
      <c r="P1438" s="353"/>
      <c r="Q1438" s="353"/>
      <c r="R1438" s="353"/>
      <c r="S1438" s="445" t="s">
        <v>56</v>
      </c>
      <c r="T1438" s="430"/>
      <c r="U1438" s="496" t="s">
        <v>2767</v>
      </c>
      <c r="V1438" s="315">
        <v>1.0</v>
      </c>
      <c r="W1438" s="430" t="s">
        <v>86</v>
      </c>
      <c r="X1438" s="315">
        <v>0.0</v>
      </c>
      <c r="Y1438" s="6" t="s">
        <v>641</v>
      </c>
      <c r="Z1438" s="432"/>
      <c r="AA1438" s="228"/>
      <c r="AB1438" s="228"/>
      <c r="AC1438" s="229"/>
      <c r="AD1438" s="6"/>
      <c r="AE1438" s="6"/>
      <c r="AF1438" s="6"/>
      <c r="AG1438" s="331"/>
      <c r="AH1438" s="433"/>
      <c r="AI1438" s="320"/>
    </row>
    <row r="1439" ht="15.75" customHeight="1">
      <c r="A1439" s="311" t="s">
        <v>2086</v>
      </c>
      <c r="B1439" s="16" t="s">
        <v>2087</v>
      </c>
      <c r="C1439" s="27" t="s">
        <v>3052</v>
      </c>
      <c r="D1439" s="510"/>
      <c r="E1439" s="510"/>
      <c r="F1439" s="316">
        <v>45514.0</v>
      </c>
      <c r="G1439" s="430" t="s">
        <v>619</v>
      </c>
      <c r="H1439" s="229"/>
      <c r="I1439" s="229"/>
      <c r="J1439" s="229"/>
      <c r="K1439" s="343" t="s">
        <v>619</v>
      </c>
      <c r="L1439" s="229"/>
      <c r="M1439" s="315">
        <v>2.0</v>
      </c>
      <c r="N1439" s="353"/>
      <c r="O1439" s="353"/>
      <c r="P1439" s="353"/>
      <c r="Q1439" s="353"/>
      <c r="R1439" s="353"/>
      <c r="S1439" s="229" t="s">
        <v>699</v>
      </c>
      <c r="T1439" s="229" t="s">
        <v>30</v>
      </c>
      <c r="U1439" s="283"/>
      <c r="V1439" s="315">
        <v>2.0</v>
      </c>
      <c r="W1439" s="430" t="s">
        <v>86</v>
      </c>
      <c r="X1439" s="315"/>
      <c r="Y1439" s="6" t="s">
        <v>641</v>
      </c>
      <c r="Z1439" s="6"/>
      <c r="AA1439" s="323"/>
      <c r="AB1439" s="18"/>
      <c r="AC1439" s="13"/>
      <c r="AD1439" s="6"/>
      <c r="AE1439" s="6"/>
      <c r="AF1439" s="6"/>
      <c r="AG1439" s="331"/>
      <c r="AH1439" s="6"/>
      <c r="AI1439" s="320"/>
    </row>
    <row r="1440" ht="15.75" customHeight="1">
      <c r="A1440" s="617" t="s">
        <v>2088</v>
      </c>
      <c r="B1440" s="209" t="s">
        <v>2089</v>
      </c>
      <c r="C1440" s="430" t="s">
        <v>1314</v>
      </c>
      <c r="D1440" s="510"/>
      <c r="E1440" s="510"/>
      <c r="F1440" s="316">
        <v>45692.0</v>
      </c>
      <c r="G1440" s="430" t="s">
        <v>2783</v>
      </c>
      <c r="H1440" s="430" t="s">
        <v>57</v>
      </c>
      <c r="I1440" s="430" t="s">
        <v>57</v>
      </c>
      <c r="J1440" s="430"/>
      <c r="K1440" s="411" t="s">
        <v>58</v>
      </c>
      <c r="L1440" s="462" t="s">
        <v>2996</v>
      </c>
      <c r="M1440" s="315">
        <v>6.0</v>
      </c>
      <c r="N1440" s="353"/>
      <c r="O1440" s="353"/>
      <c r="P1440" s="353"/>
      <c r="Q1440" s="353"/>
      <c r="R1440" s="353"/>
      <c r="S1440" s="618" t="s">
        <v>3053</v>
      </c>
      <c r="T1440" s="430" t="s">
        <v>56</v>
      </c>
      <c r="U1440" s="496" t="s">
        <v>2929</v>
      </c>
      <c r="V1440" s="315">
        <v>7.0</v>
      </c>
      <c r="W1440" s="430" t="s">
        <v>57</v>
      </c>
      <c r="X1440" s="315">
        <v>1.0</v>
      </c>
      <c r="Y1440" s="6" t="s">
        <v>641</v>
      </c>
      <c r="Z1440" s="432" t="s">
        <v>2671</v>
      </c>
      <c r="AA1440" s="228">
        <v>45691.0</v>
      </c>
      <c r="AB1440" s="228">
        <v>45692.0</v>
      </c>
      <c r="AC1440" s="229" t="s">
        <v>59</v>
      </c>
      <c r="AD1440" s="6"/>
      <c r="AE1440" s="6"/>
      <c r="AF1440" s="6"/>
      <c r="AG1440" s="331"/>
      <c r="AH1440" s="433"/>
      <c r="AI1440" s="320"/>
    </row>
    <row r="1441" ht="15.75" customHeight="1">
      <c r="A1441" s="619" t="s">
        <v>2091</v>
      </c>
      <c r="B1441" s="16" t="s">
        <v>2081</v>
      </c>
      <c r="C1441" s="209"/>
      <c r="D1441" s="510"/>
      <c r="E1441" s="510"/>
      <c r="F1441" s="314">
        <v>45400.0</v>
      </c>
      <c r="G1441" s="430" t="s">
        <v>56</v>
      </c>
      <c r="H1441" s="229"/>
      <c r="I1441" s="229"/>
      <c r="J1441" s="229"/>
      <c r="K1441" s="229"/>
      <c r="L1441" s="229"/>
      <c r="M1441" s="315">
        <v>4.0</v>
      </c>
      <c r="N1441" s="353"/>
      <c r="O1441" s="353"/>
      <c r="P1441" s="353"/>
      <c r="Q1441" s="353"/>
      <c r="R1441" s="353"/>
      <c r="S1441" s="229" t="s">
        <v>56</v>
      </c>
      <c r="T1441" s="229" t="s">
        <v>56</v>
      </c>
      <c r="U1441" s="283" t="s">
        <v>2767</v>
      </c>
      <c r="V1441" s="315">
        <v>8.0</v>
      </c>
      <c r="W1441" s="229" t="s">
        <v>56</v>
      </c>
      <c r="X1441" s="315">
        <v>4.0</v>
      </c>
      <c r="Y1441" s="6" t="s">
        <v>641</v>
      </c>
      <c r="Z1441" s="6"/>
      <c r="AA1441" s="323"/>
      <c r="AB1441" s="18"/>
      <c r="AC1441" s="27" t="s">
        <v>354</v>
      </c>
      <c r="AD1441" s="319"/>
      <c r="AE1441" s="283"/>
      <c r="AF1441" s="27"/>
      <c r="AG1441" s="13"/>
      <c r="AH1441" s="6"/>
      <c r="AI1441" s="320"/>
    </row>
    <row r="1442" ht="15.75" customHeight="1">
      <c r="A1442" s="311">
        <v>1645.0</v>
      </c>
      <c r="B1442" s="209" t="s">
        <v>229</v>
      </c>
      <c r="C1442" s="344" t="s">
        <v>1221</v>
      </c>
      <c r="D1442" s="558">
        <v>46259.0</v>
      </c>
      <c r="E1442" s="585"/>
      <c r="F1442" s="353">
        <v>46265.0</v>
      </c>
      <c r="G1442" s="517"/>
      <c r="H1442" s="517"/>
      <c r="I1442" s="517"/>
      <c r="J1442" s="517"/>
      <c r="K1442" s="517"/>
      <c r="L1442" s="517"/>
      <c r="M1442" s="315"/>
      <c r="N1442" s="223"/>
      <c r="O1442" s="582"/>
      <c r="P1442" s="582"/>
      <c r="Q1442" s="582"/>
      <c r="R1442" s="582"/>
      <c r="S1442" s="471"/>
      <c r="T1442" s="430"/>
      <c r="U1442" s="495"/>
      <c r="V1442" s="315"/>
      <c r="W1442" s="517"/>
      <c r="X1442" s="315"/>
      <c r="Y1442" s="6"/>
      <c r="Z1442" s="432"/>
      <c r="AA1442" s="432"/>
      <c r="AB1442" s="495"/>
      <c r="AC1442" s="315"/>
      <c r="AD1442" s="517"/>
      <c r="AE1442" s="315"/>
      <c r="AF1442" s="6"/>
      <c r="AG1442" s="432"/>
      <c r="AH1442" s="6"/>
      <c r="AI1442" s="320"/>
    </row>
    <row r="1443" ht="15.75" customHeight="1">
      <c r="A1443" s="311">
        <v>1646.0</v>
      </c>
      <c r="B1443" s="209" t="s">
        <v>2477</v>
      </c>
      <c r="C1443" s="344" t="s">
        <v>1221</v>
      </c>
      <c r="D1443" s="558">
        <v>46232.0</v>
      </c>
      <c r="E1443" s="585"/>
      <c r="F1443" s="353">
        <v>46240.0</v>
      </c>
      <c r="G1443" s="517"/>
      <c r="H1443" s="517"/>
      <c r="I1443" s="517"/>
      <c r="J1443" s="517"/>
      <c r="K1443" s="517"/>
      <c r="L1443" s="517"/>
      <c r="M1443" s="315"/>
      <c r="N1443" s="223"/>
      <c r="O1443" s="582"/>
      <c r="P1443" s="582"/>
      <c r="Q1443" s="582"/>
      <c r="R1443" s="582"/>
      <c r="S1443" s="471"/>
      <c r="T1443" s="430"/>
      <c r="U1443" s="495"/>
      <c r="V1443" s="315"/>
      <c r="W1443" s="517"/>
      <c r="X1443" s="315"/>
      <c r="Y1443" s="6"/>
      <c r="Z1443" s="432"/>
      <c r="AA1443" s="432"/>
      <c r="AB1443" s="495"/>
      <c r="AC1443" s="315"/>
      <c r="AD1443" s="517"/>
      <c r="AE1443" s="315"/>
      <c r="AF1443" s="6"/>
      <c r="AG1443" s="432"/>
      <c r="AH1443" s="6"/>
      <c r="AI1443" s="320"/>
    </row>
    <row r="1444" ht="15.75" customHeight="1">
      <c r="A1444" s="311">
        <v>1647.0</v>
      </c>
      <c r="B1444" s="209" t="s">
        <v>2479</v>
      </c>
      <c r="C1444" s="344" t="s">
        <v>1221</v>
      </c>
      <c r="D1444" s="558">
        <v>46226.0</v>
      </c>
      <c r="E1444" s="585"/>
      <c r="F1444" s="353">
        <v>46233.0</v>
      </c>
      <c r="G1444" s="517"/>
      <c r="H1444" s="517"/>
      <c r="I1444" s="517"/>
      <c r="J1444" s="517"/>
      <c r="K1444" s="517"/>
      <c r="L1444" s="517"/>
      <c r="M1444" s="315"/>
      <c r="N1444" s="223"/>
      <c r="O1444" s="582"/>
      <c r="P1444" s="582"/>
      <c r="Q1444" s="582"/>
      <c r="R1444" s="582"/>
      <c r="S1444" s="471"/>
      <c r="T1444" s="430"/>
      <c r="U1444" s="495"/>
      <c r="V1444" s="315"/>
      <c r="W1444" s="517"/>
      <c r="X1444" s="315"/>
      <c r="Y1444" s="6"/>
      <c r="Z1444" s="432"/>
      <c r="AA1444" s="432"/>
      <c r="AB1444" s="495"/>
      <c r="AC1444" s="315"/>
      <c r="AD1444" s="517"/>
      <c r="AE1444" s="315"/>
      <c r="AF1444" s="6"/>
      <c r="AG1444" s="432"/>
      <c r="AH1444" s="6"/>
      <c r="AI1444" s="320"/>
    </row>
    <row r="1445" ht="15.75" customHeight="1">
      <c r="A1445" s="311">
        <v>1648.0</v>
      </c>
      <c r="B1445" s="209" t="s">
        <v>163</v>
      </c>
      <c r="C1445" s="344" t="s">
        <v>1221</v>
      </c>
      <c r="D1445" s="558">
        <v>46246.0</v>
      </c>
      <c r="E1445" s="585"/>
      <c r="F1445" s="353">
        <v>46253.0</v>
      </c>
      <c r="G1445" s="517"/>
      <c r="H1445" s="517"/>
      <c r="I1445" s="517"/>
      <c r="J1445" s="517"/>
      <c r="K1445" s="517"/>
      <c r="L1445" s="517"/>
      <c r="M1445" s="315"/>
      <c r="N1445" s="223"/>
      <c r="O1445" s="582"/>
      <c r="P1445" s="582"/>
      <c r="Q1445" s="582"/>
      <c r="R1445" s="582"/>
      <c r="S1445" s="471"/>
      <c r="T1445" s="430"/>
      <c r="U1445" s="495"/>
      <c r="V1445" s="315"/>
      <c r="W1445" s="517"/>
      <c r="X1445" s="315"/>
      <c r="Y1445" s="6"/>
      <c r="Z1445" s="432"/>
      <c r="AA1445" s="432"/>
      <c r="AB1445" s="495"/>
      <c r="AC1445" s="315"/>
      <c r="AD1445" s="517"/>
      <c r="AE1445" s="315"/>
      <c r="AF1445" s="6"/>
      <c r="AG1445" s="432"/>
      <c r="AH1445" s="6"/>
      <c r="AI1445" s="320"/>
    </row>
    <row r="1446" ht="15.75" customHeight="1">
      <c r="A1446" s="311">
        <v>1649.0</v>
      </c>
      <c r="B1446" s="209" t="s">
        <v>2482</v>
      </c>
      <c r="C1446" s="344" t="s">
        <v>644</v>
      </c>
      <c r="D1446" s="558">
        <v>46212.0</v>
      </c>
      <c r="E1446" s="585"/>
      <c r="F1446" s="353">
        <v>46212.0</v>
      </c>
      <c r="G1446" s="517"/>
      <c r="H1446" s="517"/>
      <c r="I1446" s="517"/>
      <c r="J1446" s="517"/>
      <c r="K1446" s="517"/>
      <c r="L1446" s="517"/>
      <c r="M1446" s="315"/>
      <c r="N1446" s="223"/>
      <c r="O1446" s="582"/>
      <c r="P1446" s="582"/>
      <c r="Q1446" s="582"/>
      <c r="R1446" s="582"/>
      <c r="S1446" s="471"/>
      <c r="T1446" s="430"/>
      <c r="U1446" s="495"/>
      <c r="V1446" s="315"/>
      <c r="W1446" s="517"/>
      <c r="X1446" s="315"/>
      <c r="Y1446" s="6"/>
      <c r="Z1446" s="432"/>
      <c r="AA1446" s="432"/>
      <c r="AB1446" s="495"/>
      <c r="AC1446" s="315"/>
      <c r="AD1446" s="517"/>
      <c r="AE1446" s="315"/>
      <c r="AF1446" s="6"/>
      <c r="AG1446" s="432"/>
      <c r="AH1446" s="6"/>
      <c r="AI1446" s="320"/>
    </row>
    <row r="1447" ht="15.75" customHeight="1">
      <c r="A1447" s="311">
        <v>1650.0</v>
      </c>
      <c r="B1447" s="209" t="s">
        <v>2483</v>
      </c>
      <c r="C1447" s="344" t="s">
        <v>197</v>
      </c>
      <c r="D1447" s="558">
        <v>46233.0</v>
      </c>
      <c r="E1447" s="585"/>
      <c r="F1447" s="353">
        <v>46240.0</v>
      </c>
      <c r="G1447" s="517"/>
      <c r="H1447" s="517"/>
      <c r="I1447" s="517"/>
      <c r="J1447" s="517"/>
      <c r="K1447" s="517"/>
      <c r="L1447" s="517"/>
      <c r="M1447" s="315"/>
      <c r="N1447" s="223"/>
      <c r="O1447" s="582"/>
      <c r="P1447" s="582"/>
      <c r="Q1447" s="582"/>
      <c r="R1447" s="582"/>
      <c r="S1447" s="471"/>
      <c r="T1447" s="430"/>
      <c r="U1447" s="495"/>
      <c r="V1447" s="315"/>
      <c r="W1447" s="517"/>
      <c r="X1447" s="315"/>
      <c r="Y1447" s="6"/>
      <c r="Z1447" s="432"/>
      <c r="AA1447" s="432"/>
      <c r="AB1447" s="495"/>
      <c r="AC1447" s="315"/>
      <c r="AD1447" s="517"/>
      <c r="AE1447" s="315"/>
      <c r="AF1447" s="6"/>
      <c r="AG1447" s="432"/>
      <c r="AH1447" s="6"/>
    </row>
    <row r="1448" ht="15.75" customHeight="1">
      <c r="A1448" s="311">
        <v>1559.0</v>
      </c>
      <c r="B1448" s="209" t="s">
        <v>244</v>
      </c>
      <c r="C1448" s="344" t="s">
        <v>1221</v>
      </c>
      <c r="D1448" s="353"/>
      <c r="E1448" s="585"/>
      <c r="F1448" s="353">
        <v>46280.0</v>
      </c>
      <c r="G1448" s="517" t="s">
        <v>28</v>
      </c>
      <c r="H1448" s="513" t="s">
        <v>82</v>
      </c>
      <c r="I1448" s="513" t="s">
        <v>82</v>
      </c>
      <c r="J1448" s="513" t="s">
        <v>82</v>
      </c>
      <c r="K1448" s="507" t="s">
        <v>58</v>
      </c>
      <c r="L1448" s="517" t="s">
        <v>3042</v>
      </c>
      <c r="M1448" s="315">
        <v>20.0</v>
      </c>
      <c r="N1448" s="223" t="s">
        <v>372</v>
      </c>
      <c r="O1448" s="582"/>
      <c r="P1448" s="582"/>
      <c r="Q1448" s="582"/>
      <c r="R1448" s="582"/>
      <c r="S1448" s="471" t="s">
        <v>30</v>
      </c>
      <c r="T1448" s="430" t="s">
        <v>183</v>
      </c>
      <c r="U1448" s="495"/>
      <c r="V1448" s="315"/>
      <c r="W1448" s="517" t="s">
        <v>28</v>
      </c>
      <c r="X1448" s="315">
        <v>11.0</v>
      </c>
      <c r="Y1448" s="6" t="s">
        <v>72</v>
      </c>
      <c r="Z1448" s="432" t="s">
        <v>1057</v>
      </c>
      <c r="AA1448" s="6"/>
      <c r="AB1448" s="6"/>
      <c r="AC1448" s="6"/>
      <c r="AD1448" s="6"/>
      <c r="AE1448" s="6"/>
      <c r="AF1448" s="6"/>
      <c r="AG1448" s="331"/>
      <c r="AH1448" s="6"/>
      <c r="AI1448" s="320"/>
    </row>
    <row r="1449" ht="15.75" customHeight="1">
      <c r="A1449" s="311">
        <v>1361.0</v>
      </c>
      <c r="B1449" s="209" t="s">
        <v>259</v>
      </c>
      <c r="C1449" s="344" t="s">
        <v>1221</v>
      </c>
      <c r="D1449" s="353"/>
      <c r="E1449" s="588"/>
      <c r="F1449" s="353"/>
      <c r="G1449" s="517" t="s">
        <v>28</v>
      </c>
      <c r="H1449" s="513" t="s">
        <v>183</v>
      </c>
      <c r="I1449" s="513" t="s">
        <v>82</v>
      </c>
      <c r="J1449" s="513" t="s">
        <v>82</v>
      </c>
      <c r="K1449" s="507" t="s">
        <v>58</v>
      </c>
      <c r="L1449" s="446" t="s">
        <v>58</v>
      </c>
      <c r="M1449" s="315">
        <v>12.0</v>
      </c>
      <c r="N1449" s="222" t="s">
        <v>220</v>
      </c>
      <c r="O1449" s="222" t="s">
        <v>2451</v>
      </c>
      <c r="P1449" s="222" t="s">
        <v>2451</v>
      </c>
      <c r="Q1449" s="223"/>
      <c r="R1449" s="223"/>
      <c r="S1449" s="471" t="s">
        <v>57</v>
      </c>
      <c r="T1449" s="430" t="s">
        <v>30</v>
      </c>
      <c r="U1449" s="496" t="s">
        <v>2777</v>
      </c>
      <c r="V1449" s="315">
        <v>17.0</v>
      </c>
      <c r="W1449" s="517" t="s">
        <v>28</v>
      </c>
      <c r="X1449" s="315">
        <v>6.0</v>
      </c>
      <c r="Y1449" s="6" t="s">
        <v>72</v>
      </c>
      <c r="Z1449" s="432" t="s">
        <v>1071</v>
      </c>
      <c r="AA1449" s="6"/>
      <c r="AB1449" s="6"/>
      <c r="AC1449" s="6"/>
      <c r="AD1449" s="6"/>
      <c r="AE1449" s="6"/>
      <c r="AF1449" s="6"/>
      <c r="AG1449" s="331"/>
      <c r="AH1449" s="6"/>
      <c r="AI1449" s="320"/>
    </row>
    <row r="1450" ht="15.75" customHeight="1">
      <c r="A1450" s="311">
        <v>1491.0</v>
      </c>
      <c r="B1450" s="592" t="s">
        <v>81</v>
      </c>
      <c r="C1450" s="344" t="s">
        <v>2170</v>
      </c>
      <c r="D1450" s="353"/>
      <c r="E1450" s="585"/>
      <c r="F1450" s="353"/>
      <c r="G1450" s="517" t="s">
        <v>28</v>
      </c>
      <c r="H1450" s="513" t="s">
        <v>82</v>
      </c>
      <c r="I1450" s="513" t="s">
        <v>82</v>
      </c>
      <c r="J1450" s="513" t="s">
        <v>82</v>
      </c>
      <c r="K1450" s="574" t="s">
        <v>101</v>
      </c>
      <c r="L1450" s="598" t="s">
        <v>1180</v>
      </c>
      <c r="M1450" s="315">
        <v>20.0</v>
      </c>
      <c r="N1450" s="223" t="s">
        <v>372</v>
      </c>
      <c r="O1450" s="223"/>
      <c r="P1450" s="223"/>
      <c r="Q1450" s="223"/>
      <c r="R1450" s="223"/>
      <c r="S1450" s="471" t="s">
        <v>66</v>
      </c>
      <c r="T1450" s="430" t="s">
        <v>86</v>
      </c>
      <c r="U1450" s="495">
        <v>0.0</v>
      </c>
      <c r="V1450" s="315">
        <v>1.0</v>
      </c>
      <c r="W1450" s="517" t="s">
        <v>86</v>
      </c>
      <c r="X1450" s="315">
        <v>0.0</v>
      </c>
      <c r="Y1450" s="6" t="s">
        <v>72</v>
      </c>
      <c r="Z1450" s="596" t="s">
        <v>461</v>
      </c>
      <c r="AA1450" s="6"/>
      <c r="AB1450" s="6"/>
      <c r="AC1450" s="6"/>
      <c r="AD1450" s="6"/>
      <c r="AE1450" s="6"/>
      <c r="AF1450" s="6"/>
      <c r="AG1450" s="331"/>
      <c r="AH1450" s="6"/>
      <c r="AI1450" s="320"/>
    </row>
    <row r="1451" ht="15.75" customHeight="1">
      <c r="A1451" s="311">
        <v>1521.0</v>
      </c>
      <c r="B1451" s="209" t="s">
        <v>102</v>
      </c>
      <c r="C1451" s="344" t="s">
        <v>611</v>
      </c>
      <c r="D1451" s="353"/>
      <c r="E1451" s="585"/>
      <c r="F1451" s="353"/>
      <c r="G1451" s="517" t="s">
        <v>28</v>
      </c>
      <c r="H1451" s="513" t="s">
        <v>82</v>
      </c>
      <c r="I1451" s="513" t="s">
        <v>82</v>
      </c>
      <c r="J1451" s="513" t="s">
        <v>82</v>
      </c>
      <c r="K1451" s="574" t="s">
        <v>101</v>
      </c>
      <c r="L1451" s="482" t="s">
        <v>58</v>
      </c>
      <c r="M1451" s="315">
        <v>1.0</v>
      </c>
      <c r="N1451" s="595" t="s">
        <v>372</v>
      </c>
      <c r="O1451" s="595"/>
      <c r="P1451" s="595"/>
      <c r="Q1451" s="595"/>
      <c r="R1451" s="595"/>
      <c r="S1451" s="471" t="s">
        <v>86</v>
      </c>
      <c r="T1451" s="430" t="s">
        <v>86</v>
      </c>
      <c r="U1451" s="495"/>
      <c r="V1451" s="315"/>
      <c r="W1451" s="517" t="s">
        <v>183</v>
      </c>
      <c r="X1451" s="315">
        <v>0.0</v>
      </c>
      <c r="Y1451" s="583" t="s">
        <v>72</v>
      </c>
      <c r="Z1451" s="432" t="s">
        <v>620</v>
      </c>
      <c r="AA1451" s="6"/>
      <c r="AB1451" s="6"/>
      <c r="AC1451" s="6"/>
      <c r="AD1451" s="6"/>
      <c r="AE1451" s="6"/>
      <c r="AF1451" s="6"/>
      <c r="AG1451" s="331"/>
      <c r="AH1451" s="6"/>
    </row>
    <row r="1452" ht="15.75" customHeight="1">
      <c r="A1452" s="311">
        <v>1607.0</v>
      </c>
      <c r="B1452" s="209" t="s">
        <v>135</v>
      </c>
      <c r="C1452" s="344" t="s">
        <v>354</v>
      </c>
      <c r="D1452" s="353"/>
      <c r="E1452" s="581">
        <v>46202.0</v>
      </c>
      <c r="F1452" s="353"/>
      <c r="G1452" s="517" t="s">
        <v>66</v>
      </c>
      <c r="H1452" s="513" t="s">
        <v>66</v>
      </c>
      <c r="I1452" s="513" t="s">
        <v>66</v>
      </c>
      <c r="J1452" s="513" t="s">
        <v>66</v>
      </c>
      <c r="K1452" s="513"/>
      <c r="L1452" s="517"/>
      <c r="M1452" s="315">
        <v>5.0</v>
      </c>
      <c r="N1452" s="223" t="s">
        <v>372</v>
      </c>
      <c r="O1452" s="595"/>
      <c r="P1452" s="595"/>
      <c r="Q1452" s="595"/>
      <c r="R1452" s="595"/>
      <c r="S1452" s="471" t="s">
        <v>183</v>
      </c>
      <c r="T1452" s="430" t="s">
        <v>30</v>
      </c>
      <c r="U1452" s="495" t="s">
        <v>2767</v>
      </c>
      <c r="V1452" s="315">
        <v>1.0</v>
      </c>
      <c r="W1452" s="517" t="s">
        <v>86</v>
      </c>
      <c r="X1452" s="315">
        <v>0.0</v>
      </c>
      <c r="Y1452" s="583" t="s">
        <v>72</v>
      </c>
      <c r="Z1452" s="432" t="s">
        <v>915</v>
      </c>
      <c r="AA1452" s="6"/>
      <c r="AB1452" s="6"/>
      <c r="AC1452" s="6"/>
      <c r="AD1452" s="6"/>
      <c r="AE1452" s="6"/>
      <c r="AF1452" s="6"/>
      <c r="AG1452" s="331"/>
      <c r="AH1452" s="6"/>
      <c r="AI1452" s="320"/>
    </row>
    <row r="1453" ht="15.75" customHeight="1">
      <c r="A1453" s="311">
        <v>1629.0</v>
      </c>
      <c r="B1453" s="209" t="s">
        <v>273</v>
      </c>
      <c r="C1453" s="548" t="s">
        <v>333</v>
      </c>
      <c r="D1453" s="353"/>
      <c r="E1453" s="581">
        <v>46201.0</v>
      </c>
      <c r="F1453" s="353"/>
      <c r="G1453" s="517" t="s">
        <v>82</v>
      </c>
      <c r="H1453" s="517" t="s">
        <v>82</v>
      </c>
      <c r="I1453" s="517" t="s">
        <v>82</v>
      </c>
      <c r="J1453" s="517" t="s">
        <v>82</v>
      </c>
      <c r="K1453" s="517" t="s">
        <v>3054</v>
      </c>
      <c r="L1453" s="517" t="s">
        <v>82</v>
      </c>
      <c r="M1453" s="315"/>
      <c r="N1453" s="223" t="s">
        <v>372</v>
      </c>
      <c r="O1453" s="582" t="s">
        <v>58</v>
      </c>
      <c r="P1453" s="223"/>
      <c r="Q1453" s="223"/>
      <c r="R1453" s="224" t="s">
        <v>2451</v>
      </c>
      <c r="S1453" s="471" t="s">
        <v>86</v>
      </c>
      <c r="T1453" s="430" t="s">
        <v>86</v>
      </c>
      <c r="U1453" s="495"/>
      <c r="V1453" s="315"/>
      <c r="W1453" s="517" t="s">
        <v>86</v>
      </c>
      <c r="X1453" s="315">
        <v>0.0</v>
      </c>
      <c r="Y1453" s="6" t="s">
        <v>72</v>
      </c>
      <c r="Z1453" s="432" t="s">
        <v>1090</v>
      </c>
      <c r="AA1453" s="6"/>
      <c r="AB1453" s="6"/>
      <c r="AC1453" s="6"/>
      <c r="AD1453" s="6"/>
      <c r="AE1453" s="6"/>
      <c r="AF1453" s="6"/>
      <c r="AG1453" s="331"/>
      <c r="AH1453" s="6"/>
      <c r="AI1453" s="320"/>
    </row>
    <row r="1454" ht="15.75" customHeight="1">
      <c r="A1454" s="311">
        <v>1630.0</v>
      </c>
      <c r="B1454" s="209" t="s">
        <v>1993</v>
      </c>
      <c r="C1454" s="548" t="s">
        <v>354</v>
      </c>
      <c r="D1454" s="353"/>
      <c r="E1454" s="588"/>
      <c r="F1454" s="353"/>
      <c r="G1454" s="517" t="s">
        <v>66</v>
      </c>
      <c r="H1454" s="471" t="s">
        <v>86</v>
      </c>
      <c r="I1454" s="471" t="s">
        <v>86</v>
      </c>
      <c r="J1454" s="471" t="s">
        <v>86</v>
      </c>
      <c r="K1454" s="471" t="s">
        <v>78</v>
      </c>
      <c r="L1454" s="517" t="s">
        <v>78</v>
      </c>
      <c r="M1454" s="315"/>
      <c r="N1454" s="223" t="s">
        <v>372</v>
      </c>
      <c r="O1454" s="582"/>
      <c r="P1454" s="582"/>
      <c r="Q1454" s="582"/>
      <c r="R1454" s="582"/>
      <c r="S1454" s="471" t="s">
        <v>86</v>
      </c>
      <c r="T1454" s="430" t="s">
        <v>86</v>
      </c>
      <c r="U1454" s="495"/>
      <c r="V1454" s="315"/>
      <c r="W1454" s="517" t="s">
        <v>86</v>
      </c>
      <c r="X1454" s="315">
        <v>0.0</v>
      </c>
      <c r="Y1454" s="6" t="s">
        <v>72</v>
      </c>
      <c r="Z1454" s="432" t="s">
        <v>2469</v>
      </c>
      <c r="AA1454" s="6"/>
      <c r="AB1454" s="6"/>
      <c r="AC1454" s="6"/>
      <c r="AD1454" s="6"/>
      <c r="AE1454" s="6"/>
      <c r="AF1454" s="6"/>
      <c r="AG1454" s="331"/>
      <c r="AH1454" s="6"/>
      <c r="AI1454" s="320"/>
    </row>
    <row r="1455" ht="15.75" customHeight="1">
      <c r="A1455" s="311">
        <v>1637.0</v>
      </c>
      <c r="B1455" s="209" t="s">
        <v>165</v>
      </c>
      <c r="C1455" s="344" t="s">
        <v>3046</v>
      </c>
      <c r="D1455" s="353"/>
      <c r="E1455" s="585"/>
      <c r="F1455" s="353"/>
      <c r="G1455" s="517" t="s">
        <v>82</v>
      </c>
      <c r="H1455" s="517" t="s">
        <v>82</v>
      </c>
      <c r="I1455" s="517" t="s">
        <v>82</v>
      </c>
      <c r="J1455" s="517" t="s">
        <v>82</v>
      </c>
      <c r="K1455" s="517" t="s">
        <v>82</v>
      </c>
      <c r="L1455" s="517" t="s">
        <v>82</v>
      </c>
      <c r="M1455" s="315">
        <v>1.0</v>
      </c>
      <c r="N1455" s="223" t="s">
        <v>372</v>
      </c>
      <c r="O1455" s="582"/>
      <c r="P1455" s="582"/>
      <c r="Q1455" s="582"/>
      <c r="R1455" s="582"/>
      <c r="S1455" s="471" t="s">
        <v>82</v>
      </c>
      <c r="T1455" s="430" t="s">
        <v>82</v>
      </c>
      <c r="U1455" s="495"/>
      <c r="V1455" s="315"/>
      <c r="W1455" s="517" t="s">
        <v>82</v>
      </c>
      <c r="X1455" s="315">
        <v>1.0</v>
      </c>
      <c r="Y1455" s="583" t="s">
        <v>72</v>
      </c>
      <c r="Z1455" s="432" t="s">
        <v>990</v>
      </c>
      <c r="AA1455" s="432"/>
      <c r="AB1455" s="495"/>
      <c r="AC1455" s="315"/>
      <c r="AD1455" s="517"/>
      <c r="AE1455" s="315"/>
      <c r="AF1455" s="6"/>
      <c r="AG1455" s="432"/>
      <c r="AH1455" s="6"/>
      <c r="AI1455" s="320"/>
    </row>
    <row r="1456" ht="15.75" customHeight="1">
      <c r="A1456" s="311" t="s">
        <v>204</v>
      </c>
      <c r="B1456" s="592" t="s">
        <v>202</v>
      </c>
      <c r="C1456" s="344" t="s">
        <v>354</v>
      </c>
      <c r="D1456" s="353"/>
      <c r="E1456" s="585"/>
      <c r="F1456" s="353"/>
      <c r="G1456" s="517" t="s">
        <v>66</v>
      </c>
      <c r="H1456" s="471" t="s">
        <v>86</v>
      </c>
      <c r="I1456" s="471" t="s">
        <v>86</v>
      </c>
      <c r="J1456" s="471" t="s">
        <v>86</v>
      </c>
      <c r="K1456" s="471" t="s">
        <v>78</v>
      </c>
      <c r="L1456" s="517" t="s">
        <v>78</v>
      </c>
      <c r="M1456" s="315">
        <v>0.0</v>
      </c>
      <c r="N1456" s="595" t="s">
        <v>372</v>
      </c>
      <c r="O1456" s="595"/>
      <c r="P1456" s="595"/>
      <c r="Q1456" s="595"/>
      <c r="R1456" s="595"/>
      <c r="S1456" s="471" t="s">
        <v>86</v>
      </c>
      <c r="T1456" s="430" t="s">
        <v>86</v>
      </c>
      <c r="U1456" s="495"/>
      <c r="V1456" s="315"/>
      <c r="W1456" s="517" t="s">
        <v>57</v>
      </c>
      <c r="X1456" s="315">
        <v>1.0</v>
      </c>
      <c r="Y1456" s="6" t="s">
        <v>72</v>
      </c>
      <c r="Z1456" s="596" t="s">
        <v>1014</v>
      </c>
      <c r="AA1456" s="6"/>
      <c r="AB1456" s="6"/>
      <c r="AC1456" s="6"/>
      <c r="AD1456" s="6"/>
      <c r="AE1456" s="6"/>
      <c r="AF1456" s="6"/>
      <c r="AG1456" s="331"/>
      <c r="AH1456" s="6"/>
      <c r="AI1456" s="320"/>
    </row>
  </sheetData>
  <autoFilter ref="$A$1:$AH$1456">
    <sortState ref="A1:AH1456">
      <sortCondition ref="A1:A1456"/>
    </sortState>
  </autoFilter>
  <conditionalFormatting sqref="C1:E1085 C1086:D1086 C1087:E1131 C1133:E1135 C1137:E1230 C1231 C1232:E1249 C1250 C1251:E1273 C1274 C1275:E1275 C1276 C1277:E1293 C1294 C1295:E1306 C1307:C1308 C1309:E1310 C1311 C1312:E1317 C1318:C1456">
    <cfRule type="containsText" dxfId="28" priority="1" operator="containsText" text="april">
      <formula>NOT(ISERROR(SEARCH(("april"),(C1))))</formula>
    </cfRule>
  </conditionalFormatting>
  <conditionalFormatting sqref="C1:E1085 C1086:D1086 C1087:E1131 C1133:E1135 C1137:E1230 C1231 C1232:E1249 C1250 C1251:E1273 C1274 C1275:E1275 C1276 C1277:E1293 C1294 C1295:E1306 C1307:C1308 C1309:E1310 C1311 C1312:E1317 C1318:C1456">
    <cfRule type="containsText" dxfId="17" priority="2" operator="containsText" text="warranty">
      <formula>NOT(ISERROR(SEARCH(("warranty"),(C1))))</formula>
    </cfRule>
  </conditionalFormatting>
  <conditionalFormatting sqref="D1231:E1231">
    <cfRule type="cellIs" dxfId="17" priority="3" operator="equal">
      <formula>"Not collected"</formula>
    </cfRule>
  </conditionalFormatting>
  <conditionalFormatting sqref="D1231:E1231">
    <cfRule type="cellIs" dxfId="18" priority="4" operator="equal">
      <formula>"Ready to collect"</formula>
    </cfRule>
  </conditionalFormatting>
  <conditionalFormatting sqref="D1231:E1231">
    <cfRule type="cellIs" dxfId="19" priority="5" operator="equal">
      <formula>"Collected"</formula>
    </cfRule>
  </conditionalFormatting>
  <conditionalFormatting sqref="D1250:E1250">
    <cfRule type="cellIs" dxfId="17" priority="6" operator="equal">
      <formula>"Not collected"</formula>
    </cfRule>
  </conditionalFormatting>
  <conditionalFormatting sqref="D1250:E1250">
    <cfRule type="cellIs" dxfId="18" priority="7" operator="equal">
      <formula>"Ready to collect"</formula>
    </cfRule>
  </conditionalFormatting>
  <conditionalFormatting sqref="D1250:E1250">
    <cfRule type="cellIs" dxfId="19" priority="8" operator="equal">
      <formula>"Collected"</formula>
    </cfRule>
  </conditionalFormatting>
  <conditionalFormatting sqref="D1274:E1274">
    <cfRule type="cellIs" dxfId="17" priority="9" operator="equal">
      <formula>"Not collected"</formula>
    </cfRule>
  </conditionalFormatting>
  <conditionalFormatting sqref="D1274:E1274">
    <cfRule type="cellIs" dxfId="18" priority="10" operator="equal">
      <formula>"Ready to collect"</formula>
    </cfRule>
  </conditionalFormatting>
  <conditionalFormatting sqref="D1274:E1274">
    <cfRule type="cellIs" dxfId="19" priority="11" operator="equal">
      <formula>"Collected"</formula>
    </cfRule>
  </conditionalFormatting>
  <conditionalFormatting sqref="D1276:E1276">
    <cfRule type="cellIs" dxfId="17" priority="12" operator="equal">
      <formula>"Not collected"</formula>
    </cfRule>
  </conditionalFormatting>
  <conditionalFormatting sqref="D1276:E1276">
    <cfRule type="cellIs" dxfId="18" priority="13" operator="equal">
      <formula>"Ready to collect"</formula>
    </cfRule>
  </conditionalFormatting>
  <conditionalFormatting sqref="D1276:E1276">
    <cfRule type="cellIs" dxfId="19" priority="14" operator="equal">
      <formula>"Collected"</formula>
    </cfRule>
  </conditionalFormatting>
  <conditionalFormatting sqref="D1294:E1294">
    <cfRule type="cellIs" dxfId="17" priority="15" operator="equal">
      <formula>"Not collected"</formula>
    </cfRule>
  </conditionalFormatting>
  <conditionalFormatting sqref="D1294:E1294">
    <cfRule type="cellIs" dxfId="18" priority="16" operator="equal">
      <formula>"Ready to collect"</formula>
    </cfRule>
  </conditionalFormatting>
  <conditionalFormatting sqref="D1294:E1294">
    <cfRule type="cellIs" dxfId="19" priority="17" operator="equal">
      <formula>"Collected"</formula>
    </cfRule>
  </conditionalFormatting>
  <conditionalFormatting sqref="D1307:E1308">
    <cfRule type="cellIs" dxfId="17" priority="18" operator="equal">
      <formula>"Not collected"</formula>
    </cfRule>
  </conditionalFormatting>
  <conditionalFormatting sqref="D1307:E1308">
    <cfRule type="cellIs" dxfId="18" priority="19" operator="equal">
      <formula>"Ready to collect"</formula>
    </cfRule>
  </conditionalFormatting>
  <conditionalFormatting sqref="D1307:E1308">
    <cfRule type="cellIs" dxfId="19" priority="20" operator="equal">
      <formula>"Collected"</formula>
    </cfRule>
  </conditionalFormatting>
  <conditionalFormatting sqref="D1311:E1311">
    <cfRule type="cellIs" dxfId="17" priority="21" operator="equal">
      <formula>"Not collected"</formula>
    </cfRule>
  </conditionalFormatting>
  <conditionalFormatting sqref="D1311:E1311">
    <cfRule type="cellIs" dxfId="18" priority="22" operator="equal">
      <formula>"Ready to collect"</formula>
    </cfRule>
  </conditionalFormatting>
  <conditionalFormatting sqref="D1311:E1311">
    <cfRule type="cellIs" dxfId="19" priority="23" operator="equal">
      <formula>"Collected"</formula>
    </cfRule>
  </conditionalFormatting>
  <conditionalFormatting sqref="D1318:E1436">
    <cfRule type="cellIs" dxfId="17" priority="24" operator="equal">
      <formula>"Not collected"</formula>
    </cfRule>
  </conditionalFormatting>
  <conditionalFormatting sqref="D1318:E1436">
    <cfRule type="cellIs" dxfId="18" priority="25" operator="equal">
      <formula>"Ready to collect"</formula>
    </cfRule>
  </conditionalFormatting>
  <conditionalFormatting sqref="D1318:E1436">
    <cfRule type="cellIs" dxfId="19" priority="26" operator="equal">
      <formula>"Collected"</formula>
    </cfRule>
  </conditionalFormatting>
  <conditionalFormatting sqref="D1449:E1456">
    <cfRule type="cellIs" dxfId="17" priority="27" operator="equal">
      <formula>"Not collected"</formula>
    </cfRule>
  </conditionalFormatting>
  <conditionalFormatting sqref="D1449:E1456">
    <cfRule type="cellIs" dxfId="18" priority="28" operator="equal">
      <formula>"Ready to collect"</formula>
    </cfRule>
  </conditionalFormatting>
  <conditionalFormatting sqref="D1449:E1456">
    <cfRule type="cellIs" dxfId="19" priority="29" operator="equal">
      <formula>"Collected"</formula>
    </cfRule>
  </conditionalFormatting>
  <conditionalFormatting sqref="D1437:F1448">
    <cfRule type="cellIs" dxfId="17" priority="30" operator="equal">
      <formula>"Not collected"</formula>
    </cfRule>
  </conditionalFormatting>
  <conditionalFormatting sqref="D1437:F1448">
    <cfRule type="cellIs" dxfId="18" priority="31" operator="equal">
      <formula>"Ready to collect"</formula>
    </cfRule>
  </conditionalFormatting>
  <conditionalFormatting sqref="D1437:F1448">
    <cfRule type="cellIs" dxfId="19" priority="32" operator="equal">
      <formula>"Collected"</formula>
    </cfRule>
  </conditionalFormatting>
  <conditionalFormatting sqref="E1086">
    <cfRule type="cellIs" dxfId="17" priority="33" operator="equal">
      <formula>"Not collected"</formula>
    </cfRule>
  </conditionalFormatting>
  <conditionalFormatting sqref="E1086">
    <cfRule type="cellIs" dxfId="18" priority="34" operator="equal">
      <formula>"Ready to collect"</formula>
    </cfRule>
  </conditionalFormatting>
  <conditionalFormatting sqref="E1086">
    <cfRule type="cellIs" dxfId="19" priority="35" operator="equal">
      <formula>"Collected"</formula>
    </cfRule>
  </conditionalFormatting>
  <conditionalFormatting sqref="E1231">
    <cfRule type="cellIs" dxfId="20" priority="36" operator="equal">
      <formula>"COMPLETED"</formula>
    </cfRule>
  </conditionalFormatting>
  <conditionalFormatting sqref="E1231">
    <cfRule type="cellIs" dxfId="21" priority="37" operator="equal">
      <formula>"IN PROGRESS"</formula>
    </cfRule>
  </conditionalFormatting>
  <conditionalFormatting sqref="E1231">
    <cfRule type="cellIs" dxfId="22" priority="38" operator="equal">
      <formula>"NOT REQUIRED"</formula>
    </cfRule>
  </conditionalFormatting>
  <conditionalFormatting sqref="E1231">
    <cfRule type="cellIs" dxfId="29" priority="39" operator="equal">
      <formula>"ISSUE"</formula>
    </cfRule>
  </conditionalFormatting>
  <conditionalFormatting sqref="E1231">
    <cfRule type="cellIs" dxfId="30" priority="40" operator="equal">
      <formula>"CALCULATE"</formula>
    </cfRule>
  </conditionalFormatting>
  <conditionalFormatting sqref="E1231">
    <cfRule type="cellIs" dxfId="20" priority="41" operator="equal">
      <formula>"RECEIVED"</formula>
    </cfRule>
  </conditionalFormatting>
  <conditionalFormatting sqref="E1250">
    <cfRule type="cellIs" dxfId="20" priority="42" operator="equal">
      <formula>"COMPLETED"</formula>
    </cfRule>
  </conditionalFormatting>
  <conditionalFormatting sqref="E1250">
    <cfRule type="cellIs" dxfId="21" priority="43" operator="equal">
      <formula>"IN PROGRESS"</formula>
    </cfRule>
  </conditionalFormatting>
  <conditionalFormatting sqref="E1250">
    <cfRule type="cellIs" dxfId="22" priority="44" operator="equal">
      <formula>"NOT REQUIRED"</formula>
    </cfRule>
  </conditionalFormatting>
  <conditionalFormatting sqref="E1250">
    <cfRule type="cellIs" dxfId="29" priority="45" operator="equal">
      <formula>"ISSUE"</formula>
    </cfRule>
  </conditionalFormatting>
  <conditionalFormatting sqref="E1250">
    <cfRule type="cellIs" dxfId="30" priority="46" operator="equal">
      <formula>"CALCULATE"</formula>
    </cfRule>
  </conditionalFormatting>
  <conditionalFormatting sqref="E1250">
    <cfRule type="cellIs" dxfId="20" priority="47" operator="equal">
      <formula>"RECEIVED"</formula>
    </cfRule>
  </conditionalFormatting>
  <conditionalFormatting sqref="F591 N591:R591">
    <cfRule type="containsText" dxfId="31" priority="48" operator="containsText" text="not required">
      <formula>NOT(ISERROR(SEARCH(("not required"),(F591))))</formula>
    </cfRule>
  </conditionalFormatting>
  <conditionalFormatting sqref="F591 N591:R591">
    <cfRule type="containsText" dxfId="32" priority="49" operator="containsText" text="Sandblast">
      <formula>NOT(ISERROR(SEARCH(("Sandblast"),(F591))))</formula>
    </cfRule>
  </conditionalFormatting>
  <conditionalFormatting sqref="F591 N591:R591">
    <cfRule type="containsText" dxfId="32" priority="50" operator="containsText" text="weld">
      <formula>NOT(ISERROR(SEARCH(("weld"),(F591))))</formula>
    </cfRule>
  </conditionalFormatting>
  <conditionalFormatting sqref="F591 N591:R591">
    <cfRule type="containsText" dxfId="32" priority="51" operator="containsText" text="polish">
      <formula>NOT(ISERROR(SEARCH(("polish"),(F591))))</formula>
    </cfRule>
  </conditionalFormatting>
  <conditionalFormatting sqref="F591 N591:R591">
    <cfRule type="cellIs" dxfId="33" priority="52" operator="equal">
      <formula>"fill"</formula>
    </cfRule>
  </conditionalFormatting>
  <conditionalFormatting sqref="F591 N591:R591">
    <cfRule type="containsText" dxfId="32" priority="53" operator="containsText" text="cut">
      <formula>NOT(ISERROR(SEARCH(("cut"),(F591))))</formula>
    </cfRule>
  </conditionalFormatting>
  <conditionalFormatting sqref="F591 N591:R591">
    <cfRule type="containsText" dxfId="17" priority="54" operator="containsText" text="issue">
      <formula>NOT(ISERROR(SEARCH(("issue"),(F591))))</formula>
    </cfRule>
  </conditionalFormatting>
  <conditionalFormatting sqref="F591 N591:R591">
    <cfRule type="containsText" dxfId="32" priority="55" operator="containsText" text="powder">
      <formula>NOT(ISERROR(SEARCH(("powder"),(F591))))</formula>
    </cfRule>
  </conditionalFormatting>
  <conditionalFormatting sqref="F591 N591:R591">
    <cfRule type="containsText" dxfId="32" priority="56" operator="containsText" text="sew">
      <formula>NOT(ISERROR(SEARCH(("sew"),(F591))))</formula>
    </cfRule>
  </conditionalFormatting>
  <conditionalFormatting sqref="F591 N591:R591">
    <cfRule type="cellIs" dxfId="19" priority="57" operator="equal">
      <formula>"completed"</formula>
    </cfRule>
  </conditionalFormatting>
  <conditionalFormatting sqref="F591 N591:R591">
    <cfRule type="containsText" dxfId="34" priority="58" operator="containsText" text="Fill">
      <formula>NOT(ISERROR(SEARCH(("Fill"),(F591))))</formula>
    </cfRule>
  </conditionalFormatting>
  <conditionalFormatting sqref="F591 N591:R591">
    <cfRule type="containsText" dxfId="18" priority="59" operator="containsText" text="PROGRESS">
      <formula>NOT(ISERROR(SEARCH(("PROGRESS"),(F591))))</formula>
    </cfRule>
  </conditionalFormatting>
  <conditionalFormatting sqref="F591 N591:R591">
    <cfRule type="containsText" dxfId="32" priority="60" operator="containsText" text="grind">
      <formula>NOT(ISERROR(SEARCH(("grind"),(F591))))</formula>
    </cfRule>
  </conditionalFormatting>
  <conditionalFormatting sqref="F591 N591:R591">
    <cfRule type="containsText" dxfId="31" priority="61" operator="containsText" text="not required">
      <formula>NOT(ISERROR(SEARCH(("not required"),(F591))))</formula>
    </cfRule>
  </conditionalFormatting>
  <conditionalFormatting sqref="F591 N591:R591">
    <cfRule type="containsText" dxfId="32" priority="62" operator="containsText" text="Sandblast">
      <formula>NOT(ISERROR(SEARCH(("Sandblast"),(F591))))</formula>
    </cfRule>
  </conditionalFormatting>
  <conditionalFormatting sqref="F591 N591:R591">
    <cfRule type="containsText" dxfId="32" priority="63" operator="containsText" text="weld">
      <formula>NOT(ISERROR(SEARCH(("weld"),(F591))))</formula>
    </cfRule>
  </conditionalFormatting>
  <conditionalFormatting sqref="F591 N591:R591">
    <cfRule type="containsText" dxfId="32" priority="64" operator="containsText" text="polish">
      <formula>NOT(ISERROR(SEARCH(("polish"),(F591))))</formula>
    </cfRule>
  </conditionalFormatting>
  <conditionalFormatting sqref="F591 N591:R591">
    <cfRule type="cellIs" dxfId="33" priority="65" operator="equal">
      <formula>"fill"</formula>
    </cfRule>
  </conditionalFormatting>
  <conditionalFormatting sqref="F591 N591:R591">
    <cfRule type="containsText" dxfId="32" priority="66" operator="containsText" text="cut">
      <formula>NOT(ISERROR(SEARCH(("cut"),(F591))))</formula>
    </cfRule>
  </conditionalFormatting>
  <conditionalFormatting sqref="F591 N591:R591">
    <cfRule type="containsText" dxfId="17" priority="67" operator="containsText" text="issue">
      <formula>NOT(ISERROR(SEARCH(("issue"),(F591))))</formula>
    </cfRule>
  </conditionalFormatting>
  <conditionalFormatting sqref="F591 N591:R591">
    <cfRule type="containsText" dxfId="32" priority="68" operator="containsText" text="powder">
      <formula>NOT(ISERROR(SEARCH(("powder"),(F591))))</formula>
    </cfRule>
  </conditionalFormatting>
  <conditionalFormatting sqref="F591 N591:R591">
    <cfRule type="containsText" dxfId="32" priority="69" operator="containsText" text="sew">
      <formula>NOT(ISERROR(SEARCH(("sew"),(F591))))</formula>
    </cfRule>
  </conditionalFormatting>
  <conditionalFormatting sqref="F591 N591:R591">
    <cfRule type="cellIs" dxfId="19" priority="70" operator="equal">
      <formula>"completed"</formula>
    </cfRule>
  </conditionalFormatting>
  <conditionalFormatting sqref="G973">
    <cfRule type="cellIs" dxfId="30" priority="71" operator="equal">
      <formula>"CALCULATE"</formula>
    </cfRule>
  </conditionalFormatting>
  <conditionalFormatting sqref="G973">
    <cfRule type="cellIs" dxfId="20" priority="72" operator="equal">
      <formula>"RECEIVED"</formula>
    </cfRule>
  </conditionalFormatting>
  <conditionalFormatting sqref="G975">
    <cfRule type="cellIs" dxfId="30" priority="73" operator="equal">
      <formula>"CALCULATE"</formula>
    </cfRule>
  </conditionalFormatting>
  <conditionalFormatting sqref="G975">
    <cfRule type="cellIs" dxfId="20" priority="74" operator="equal">
      <formula>"RECEIVED"</formula>
    </cfRule>
  </conditionalFormatting>
  <conditionalFormatting sqref="G1021:G1043">
    <cfRule type="cellIs" dxfId="30" priority="75" operator="equal">
      <formula>"CALCULATE"</formula>
    </cfRule>
  </conditionalFormatting>
  <conditionalFormatting sqref="G1021:G1043">
    <cfRule type="cellIs" dxfId="20" priority="76" operator="equal">
      <formula>"RECEIVED"</formula>
    </cfRule>
  </conditionalFormatting>
  <conditionalFormatting sqref="G1048">
    <cfRule type="cellIs" dxfId="30" priority="77" operator="equal">
      <formula>"CALCULATE"</formula>
    </cfRule>
  </conditionalFormatting>
  <conditionalFormatting sqref="G1048">
    <cfRule type="cellIs" dxfId="20" priority="78" operator="equal">
      <formula>"RECEIVED"</formula>
    </cfRule>
  </conditionalFormatting>
  <conditionalFormatting sqref="G1103:G1115">
    <cfRule type="cellIs" dxfId="30" priority="79" operator="equal">
      <formula>"CALCULATE"</formula>
    </cfRule>
  </conditionalFormatting>
  <conditionalFormatting sqref="G1103:G1115">
    <cfRule type="cellIs" dxfId="20" priority="80" operator="equal">
      <formula>"RECEIVED"</formula>
    </cfRule>
  </conditionalFormatting>
  <conditionalFormatting sqref="G1120">
    <cfRule type="cellIs" dxfId="30" priority="81" operator="equal">
      <formula>"CALCULATE"</formula>
    </cfRule>
  </conditionalFormatting>
  <conditionalFormatting sqref="G1120">
    <cfRule type="cellIs" dxfId="20" priority="82" operator="equal">
      <formula>"RECEIVED"</formula>
    </cfRule>
  </conditionalFormatting>
  <conditionalFormatting sqref="G1148">
    <cfRule type="cellIs" dxfId="30" priority="83" operator="equal">
      <formula>"CALCULATE"</formula>
    </cfRule>
  </conditionalFormatting>
  <conditionalFormatting sqref="G1148">
    <cfRule type="cellIs" dxfId="20" priority="84" operator="equal">
      <formula>"RECEIVED"</formula>
    </cfRule>
  </conditionalFormatting>
  <conditionalFormatting sqref="G1156">
    <cfRule type="cellIs" dxfId="30" priority="85" operator="equal">
      <formula>"CALCULATE"</formula>
    </cfRule>
  </conditionalFormatting>
  <conditionalFormatting sqref="G1156">
    <cfRule type="cellIs" dxfId="20" priority="86" operator="equal">
      <formula>"RECEIVED"</formula>
    </cfRule>
  </conditionalFormatting>
  <conditionalFormatting sqref="G1:I1 G1420:M1420 G1421:T1421 G1422:M1430 G1431:T1431 G1432:M1433 K1:T1 S1338:T1360 S1422:T1430 V1:W1286">
    <cfRule type="cellIs" dxfId="20" priority="87" operator="equal">
      <formula>"COMPLETED"</formula>
    </cfRule>
  </conditionalFormatting>
  <conditionalFormatting sqref="G1:I1 G1420:M1420 G1421:T1421 G1422:M1430 G1431:T1431 G1432:M1433 K1:T1 S1338:T1360 S1422:T1430 V1:W1286">
    <cfRule type="cellIs" dxfId="21" priority="88" operator="equal">
      <formula>"IN PROGRESS"</formula>
    </cfRule>
  </conditionalFormatting>
  <conditionalFormatting sqref="G1:I1 G1420:M1420 G1421:T1421 G1422:M1430 G1431:T1431 G1432:M1433 K1:T1 S1338:T1360 S1422:T1430 V1:W1286">
    <cfRule type="cellIs" dxfId="22" priority="89" operator="equal">
      <formula>"NOT REQUIRED"</formula>
    </cfRule>
  </conditionalFormatting>
  <conditionalFormatting sqref="G1340:M1360">
    <cfRule type="cellIs" dxfId="20" priority="90" operator="equal">
      <formula>"COMPLETED"</formula>
    </cfRule>
  </conditionalFormatting>
  <conditionalFormatting sqref="G1340:M1360">
    <cfRule type="cellIs" dxfId="21" priority="91" operator="equal">
      <formula>"IN PROGRESS"</formula>
    </cfRule>
  </conditionalFormatting>
  <conditionalFormatting sqref="G1340:M1360">
    <cfRule type="cellIs" dxfId="22" priority="92" operator="equal">
      <formula>"NOT REQUIRED"</formula>
    </cfRule>
  </conditionalFormatting>
  <conditionalFormatting sqref="G1338:R1339">
    <cfRule type="cellIs" dxfId="20" priority="93" operator="equal">
      <formula>"COMPLETED"</formula>
    </cfRule>
  </conditionalFormatting>
  <conditionalFormatting sqref="G1338:R1339">
    <cfRule type="cellIs" dxfId="21" priority="94" operator="equal">
      <formula>"IN PROGRESS"</formula>
    </cfRule>
  </conditionalFormatting>
  <conditionalFormatting sqref="G1338:R1339">
    <cfRule type="cellIs" dxfId="22" priority="95" operator="equal">
      <formula>"NOT REQUIRED"</formula>
    </cfRule>
  </conditionalFormatting>
  <conditionalFormatting sqref="G2:T1337">
    <cfRule type="cellIs" dxfId="20" priority="96" operator="equal">
      <formula>"COMPLETED"</formula>
    </cfRule>
  </conditionalFormatting>
  <conditionalFormatting sqref="G2:T1337">
    <cfRule type="cellIs" dxfId="21" priority="97" operator="equal">
      <formula>"IN PROGRESS"</formula>
    </cfRule>
  </conditionalFormatting>
  <conditionalFormatting sqref="G2:T1337">
    <cfRule type="cellIs" dxfId="22" priority="98" operator="equal">
      <formula>"NOT REQUIRED"</formula>
    </cfRule>
  </conditionalFormatting>
  <conditionalFormatting sqref="G1361:T1419 G1434:T1456">
    <cfRule type="cellIs" dxfId="20" priority="99" operator="equal">
      <formula>"COMPLETED"</formula>
    </cfRule>
  </conditionalFormatting>
  <conditionalFormatting sqref="G1361:T1419 G1434:T1456">
    <cfRule type="cellIs" dxfId="21" priority="100" operator="equal">
      <formula>"IN PROGRESS"</formula>
    </cfRule>
  </conditionalFormatting>
  <conditionalFormatting sqref="G1361:T1419 G1434:T1456">
    <cfRule type="cellIs" dxfId="22" priority="101" operator="equal">
      <formula>"NOT REQUIRED"</formula>
    </cfRule>
  </conditionalFormatting>
  <conditionalFormatting sqref="J1">
    <cfRule type="cellIs" dxfId="17" priority="102" operator="equal">
      <formula>"Not collected"</formula>
    </cfRule>
  </conditionalFormatting>
  <conditionalFormatting sqref="J1">
    <cfRule type="cellIs" dxfId="18" priority="103" operator="equal">
      <formula>"Ready to collect"</formula>
    </cfRule>
  </conditionalFormatting>
  <conditionalFormatting sqref="J1">
    <cfRule type="cellIs" dxfId="19" priority="104" operator="equal">
      <formula>"Collected"</formula>
    </cfRule>
  </conditionalFormatting>
  <conditionalFormatting sqref="K1286 K1329:L1339 K1341:L1346 V1288:V1456">
    <cfRule type="cellIs" dxfId="29" priority="105" operator="equal">
      <formula>"ISSUE"</formula>
    </cfRule>
  </conditionalFormatting>
  <conditionalFormatting sqref="K1286 K1329:L1339 K1341:L1346 V1288:V1456">
    <cfRule type="cellIs" dxfId="30" priority="106" operator="equal">
      <formula>"CALCULATE"</formula>
    </cfRule>
  </conditionalFormatting>
  <conditionalFormatting sqref="K1286 K1329:L1339 K1341:L1346 V1288:V1456">
    <cfRule type="cellIs" dxfId="20" priority="107" operator="equal">
      <formula>"RECEIVED"</formula>
    </cfRule>
  </conditionalFormatting>
  <conditionalFormatting sqref="K1289">
    <cfRule type="cellIs" dxfId="29" priority="108" operator="equal">
      <formula>"ISSUE"</formula>
    </cfRule>
  </conditionalFormatting>
  <conditionalFormatting sqref="K1289">
    <cfRule type="cellIs" dxfId="30" priority="109" operator="equal">
      <formula>"CALCULATE"</formula>
    </cfRule>
  </conditionalFormatting>
  <conditionalFormatting sqref="K1289">
    <cfRule type="cellIs" dxfId="20" priority="110" operator="equal">
      <formula>"RECEIVED"</formula>
    </cfRule>
  </conditionalFormatting>
  <conditionalFormatting sqref="K1298">
    <cfRule type="cellIs" dxfId="29" priority="111" operator="equal">
      <formula>"ISSUE"</formula>
    </cfRule>
  </conditionalFormatting>
  <conditionalFormatting sqref="K1298">
    <cfRule type="cellIs" dxfId="30" priority="112" operator="equal">
      <formula>"CALCULATE"</formula>
    </cfRule>
  </conditionalFormatting>
  <conditionalFormatting sqref="K1298">
    <cfRule type="cellIs" dxfId="20" priority="113" operator="equal">
      <formula>"RECEIVED"</formula>
    </cfRule>
  </conditionalFormatting>
  <conditionalFormatting sqref="K1304">
    <cfRule type="cellIs" dxfId="29" priority="114" operator="equal">
      <formula>"ISSUE"</formula>
    </cfRule>
  </conditionalFormatting>
  <conditionalFormatting sqref="K1304">
    <cfRule type="cellIs" dxfId="30" priority="115" operator="equal">
      <formula>"CALCULATE"</formula>
    </cfRule>
  </conditionalFormatting>
  <conditionalFormatting sqref="K1304">
    <cfRule type="cellIs" dxfId="20" priority="116" operator="equal">
      <formula>"RECEIVED"</formula>
    </cfRule>
  </conditionalFormatting>
  <conditionalFormatting sqref="K1310">
    <cfRule type="cellIs" dxfId="29" priority="117" operator="equal">
      <formula>"ISSUE"</formula>
    </cfRule>
  </conditionalFormatting>
  <conditionalFormatting sqref="K1310">
    <cfRule type="cellIs" dxfId="30" priority="118" operator="equal">
      <formula>"CALCULATE"</formula>
    </cfRule>
  </conditionalFormatting>
  <conditionalFormatting sqref="K1310">
    <cfRule type="cellIs" dxfId="20" priority="119" operator="equal">
      <formula>"RECEIVED"</formula>
    </cfRule>
  </conditionalFormatting>
  <conditionalFormatting sqref="K1315:K1316">
    <cfRule type="cellIs" dxfId="29" priority="120" operator="equal">
      <formula>"ISSUE"</formula>
    </cfRule>
  </conditionalFormatting>
  <conditionalFormatting sqref="K1315:K1316">
    <cfRule type="cellIs" dxfId="30" priority="121" operator="equal">
      <formula>"CALCULATE"</formula>
    </cfRule>
  </conditionalFormatting>
  <conditionalFormatting sqref="K1315:K1316">
    <cfRule type="cellIs" dxfId="20" priority="122" operator="equal">
      <formula>"RECEIVED"</formula>
    </cfRule>
  </conditionalFormatting>
  <conditionalFormatting sqref="K1318:K1319">
    <cfRule type="cellIs" dxfId="29" priority="123" operator="equal">
      <formula>"ISSUE"</formula>
    </cfRule>
  </conditionalFormatting>
  <conditionalFormatting sqref="K1318:K1319">
    <cfRule type="cellIs" dxfId="30" priority="124" operator="equal">
      <formula>"CALCULATE"</formula>
    </cfRule>
  </conditionalFormatting>
  <conditionalFormatting sqref="K1318:K1319">
    <cfRule type="cellIs" dxfId="20" priority="125" operator="equal">
      <formula>"RECEIVED"</formula>
    </cfRule>
  </conditionalFormatting>
  <conditionalFormatting sqref="K1322">
    <cfRule type="cellIs" dxfId="29" priority="126" operator="equal">
      <formula>"ISSUE"</formula>
    </cfRule>
  </conditionalFormatting>
  <conditionalFormatting sqref="K1322">
    <cfRule type="cellIs" dxfId="30" priority="127" operator="equal">
      <formula>"CALCULATE"</formula>
    </cfRule>
  </conditionalFormatting>
  <conditionalFormatting sqref="K1322">
    <cfRule type="cellIs" dxfId="20" priority="128" operator="equal">
      <formula>"RECEIVED"</formula>
    </cfRule>
  </conditionalFormatting>
  <conditionalFormatting sqref="K1336">
    <cfRule type="cellIs" dxfId="29" priority="129" operator="equal">
      <formula>"ISSUE"</formula>
    </cfRule>
  </conditionalFormatting>
  <conditionalFormatting sqref="K1336">
    <cfRule type="cellIs" dxfId="30" priority="130" operator="equal">
      <formula>"CALCULATE"</formula>
    </cfRule>
  </conditionalFormatting>
  <conditionalFormatting sqref="K1336">
    <cfRule type="cellIs" dxfId="20" priority="131" operator="equal">
      <formula>"RECEIVED"</formula>
    </cfRule>
  </conditionalFormatting>
  <conditionalFormatting sqref="K1344">
    <cfRule type="cellIs" dxfId="29" priority="132" operator="equal">
      <formula>"ISSUE"</formula>
    </cfRule>
  </conditionalFormatting>
  <conditionalFormatting sqref="K1344">
    <cfRule type="cellIs" dxfId="30" priority="133" operator="equal">
      <formula>"CALCULATE"</formula>
    </cfRule>
  </conditionalFormatting>
  <conditionalFormatting sqref="K1344">
    <cfRule type="cellIs" dxfId="20" priority="134" operator="equal">
      <formula>"RECEIVED"</formula>
    </cfRule>
  </conditionalFormatting>
  <conditionalFormatting sqref="K1346:K1347">
    <cfRule type="cellIs" dxfId="29" priority="135" operator="equal">
      <formula>"ISSUE"</formula>
    </cfRule>
  </conditionalFormatting>
  <conditionalFormatting sqref="K1346:K1347">
    <cfRule type="cellIs" dxfId="30" priority="136" operator="equal">
      <formula>"CALCULATE"</formula>
    </cfRule>
  </conditionalFormatting>
  <conditionalFormatting sqref="K1346:K1347">
    <cfRule type="cellIs" dxfId="20" priority="137" operator="equal">
      <formula>"RECEIVED"</formula>
    </cfRule>
  </conditionalFormatting>
  <conditionalFormatting sqref="K1349">
    <cfRule type="cellIs" dxfId="29" priority="138" operator="equal">
      <formula>"ISSUE"</formula>
    </cfRule>
  </conditionalFormatting>
  <conditionalFormatting sqref="K1349">
    <cfRule type="cellIs" dxfId="30" priority="139" operator="equal">
      <formula>"CALCULATE"</formula>
    </cfRule>
  </conditionalFormatting>
  <conditionalFormatting sqref="K1349">
    <cfRule type="cellIs" dxfId="20" priority="140" operator="equal">
      <formula>"RECEIVED"</formula>
    </cfRule>
  </conditionalFormatting>
  <conditionalFormatting sqref="K1351:K1357">
    <cfRule type="cellIs" dxfId="29" priority="141" operator="equal">
      <formula>"ISSUE"</formula>
    </cfRule>
  </conditionalFormatting>
  <conditionalFormatting sqref="K1351:K1357">
    <cfRule type="cellIs" dxfId="30" priority="142" operator="equal">
      <formula>"CALCULATE"</formula>
    </cfRule>
  </conditionalFormatting>
  <conditionalFormatting sqref="K1351:K1357">
    <cfRule type="cellIs" dxfId="20" priority="143" operator="equal">
      <formula>"RECEIVED"</formula>
    </cfRule>
  </conditionalFormatting>
  <conditionalFormatting sqref="K1360">
    <cfRule type="cellIs" dxfId="29" priority="144" operator="equal">
      <formula>"ISSUE"</formula>
    </cfRule>
  </conditionalFormatting>
  <conditionalFormatting sqref="K1360">
    <cfRule type="cellIs" dxfId="30" priority="145" operator="equal">
      <formula>"CALCULATE"</formula>
    </cfRule>
  </conditionalFormatting>
  <conditionalFormatting sqref="K1360">
    <cfRule type="cellIs" dxfId="20" priority="146" operator="equal">
      <formula>"RECEIVED"</formula>
    </cfRule>
  </conditionalFormatting>
  <conditionalFormatting sqref="K1357:L1357">
    <cfRule type="cellIs" dxfId="29" priority="147" operator="equal">
      <formula>"ISSUE"</formula>
    </cfRule>
  </conditionalFormatting>
  <conditionalFormatting sqref="K1357:L1357">
    <cfRule type="cellIs" dxfId="30" priority="148" operator="equal">
      <formula>"CALCULATE"</formula>
    </cfRule>
  </conditionalFormatting>
  <conditionalFormatting sqref="K1357:L1357">
    <cfRule type="cellIs" dxfId="20" priority="149" operator="equal">
      <formula>"RECEIVED"</formula>
    </cfRule>
  </conditionalFormatting>
  <conditionalFormatting sqref="K1420:L1433">
    <cfRule type="cellIs" dxfId="29" priority="150" operator="equal">
      <formula>"ISSUE"</formula>
    </cfRule>
  </conditionalFormatting>
  <conditionalFormatting sqref="K1420:L1433">
    <cfRule type="cellIs" dxfId="30" priority="151" operator="equal">
      <formula>"CALCULATE"</formula>
    </cfRule>
  </conditionalFormatting>
  <conditionalFormatting sqref="K1420:L1433">
    <cfRule type="cellIs" dxfId="20" priority="152" operator="equal">
      <formula>"RECEIVED"</formula>
    </cfRule>
  </conditionalFormatting>
  <conditionalFormatting sqref="K1432:M1433">
    <cfRule type="cellIs" dxfId="29" priority="153" operator="equal">
      <formula>"ISSUE"</formula>
    </cfRule>
  </conditionalFormatting>
  <conditionalFormatting sqref="K1432:M1433">
    <cfRule type="cellIs" dxfId="30" priority="154" operator="equal">
      <formula>"CALCULATE"</formula>
    </cfRule>
  </conditionalFormatting>
  <conditionalFormatting sqref="K1432:M1433">
    <cfRule type="cellIs" dxfId="20" priority="155" operator="equal">
      <formula>"RECEIVED"</formula>
    </cfRule>
  </conditionalFormatting>
  <conditionalFormatting sqref="K1442:N1456">
    <cfRule type="cellIs" dxfId="29" priority="156" operator="equal">
      <formula>"ISSUE"</formula>
    </cfRule>
  </conditionalFormatting>
  <conditionalFormatting sqref="K1442:N1456">
    <cfRule type="cellIs" dxfId="30" priority="157" operator="equal">
      <formula>"CALCULATE"</formula>
    </cfRule>
  </conditionalFormatting>
  <conditionalFormatting sqref="K1442:N1456">
    <cfRule type="cellIs" dxfId="20" priority="158" operator="equal">
      <formula>"RECEIVED"</formula>
    </cfRule>
  </conditionalFormatting>
  <conditionalFormatting sqref="K1338:R1339">
    <cfRule type="cellIs" dxfId="29" priority="159" operator="equal">
      <formula>"ISSUE"</formula>
    </cfRule>
  </conditionalFormatting>
  <conditionalFormatting sqref="K1338:R1339">
    <cfRule type="cellIs" dxfId="30" priority="160" operator="equal">
      <formula>"CALCULATE"</formula>
    </cfRule>
  </conditionalFormatting>
  <conditionalFormatting sqref="K1338:R1339">
    <cfRule type="cellIs" dxfId="20" priority="161" operator="equal">
      <formula>"RECEIVED"</formula>
    </cfRule>
  </conditionalFormatting>
  <conditionalFormatting sqref="J1287:U1287 K1:T1286 V1:V1286">
    <cfRule type="cellIs" dxfId="29" priority="162" operator="equal">
      <formula>"ISSUE"</formula>
    </cfRule>
  </conditionalFormatting>
  <conditionalFormatting sqref="J1287:U1287 K1:T1286 V1:V1286">
    <cfRule type="cellIs" dxfId="30" priority="163" operator="equal">
      <formula>"CALCULATE"</formula>
    </cfRule>
  </conditionalFormatting>
  <conditionalFormatting sqref="J1287:U1287 K1:T1286 V1:V1286">
    <cfRule type="cellIs" dxfId="20" priority="164" operator="equal">
      <formula>"RECEIVED"</formula>
    </cfRule>
  </conditionalFormatting>
  <conditionalFormatting sqref="K1288:T1293 K1294:N1294 K1295:T1337 P1294:T1294">
    <cfRule type="cellIs" dxfId="29" priority="165" operator="equal">
      <formula>"ISSUE"</formula>
    </cfRule>
  </conditionalFormatting>
  <conditionalFormatting sqref="K1288:T1293 K1294:N1294 K1295:T1337 P1294:T1294">
    <cfRule type="cellIs" dxfId="30" priority="166" operator="equal">
      <formula>"CALCULATE"</formula>
    </cfRule>
  </conditionalFormatting>
  <conditionalFormatting sqref="K1288:T1293 K1294:N1294 K1295:T1337 P1294:T1294">
    <cfRule type="cellIs" dxfId="20" priority="167" operator="equal">
      <formula>"RECEIVED"</formula>
    </cfRule>
  </conditionalFormatting>
  <conditionalFormatting sqref="K1361:T1362 K1363:N1364 K1365:T1365 K1366:N1378 K1379:T1398 K1399:N1399 K1400:T1419 P1363:T1364 S1366:T1378 S1399:T1399">
    <cfRule type="cellIs" dxfId="29" priority="168" operator="equal">
      <formula>"ISSUE"</formula>
    </cfRule>
  </conditionalFormatting>
  <conditionalFormatting sqref="K1361:T1362 K1363:N1364 K1365:T1365 K1366:N1378 K1379:T1398 K1399:N1399 K1400:T1419 P1363:T1364 S1366:T1378 S1399:T1399">
    <cfRule type="cellIs" dxfId="30" priority="169" operator="equal">
      <formula>"CALCULATE"</formula>
    </cfRule>
  </conditionalFormatting>
  <conditionalFormatting sqref="K1361:T1362 K1363:N1364 K1365:T1365 K1366:N1378 K1379:T1398 K1399:N1399 K1400:T1419 P1363:T1364 S1366:T1378 S1399:T1399">
    <cfRule type="cellIs" dxfId="20" priority="170" operator="equal">
      <formula>"RECEIVED"</formula>
    </cfRule>
  </conditionalFormatting>
  <conditionalFormatting sqref="K1434:T1441">
    <cfRule type="cellIs" dxfId="29" priority="171" operator="equal">
      <formula>"ISSUE"</formula>
    </cfRule>
  </conditionalFormatting>
  <conditionalFormatting sqref="K1434:T1441">
    <cfRule type="cellIs" dxfId="30" priority="172" operator="equal">
      <formula>"CALCULATE"</formula>
    </cfRule>
  </conditionalFormatting>
  <conditionalFormatting sqref="K1434:T1441">
    <cfRule type="cellIs" dxfId="20" priority="173" operator="equal">
      <formula>"RECEIVED"</formula>
    </cfRule>
  </conditionalFormatting>
  <conditionalFormatting sqref="L1290:L1294">
    <cfRule type="cellIs" dxfId="29" priority="174" operator="equal">
      <formula>"ISSUE"</formula>
    </cfRule>
  </conditionalFormatting>
  <conditionalFormatting sqref="L1290:L1294">
    <cfRule type="cellIs" dxfId="30" priority="175" operator="equal">
      <formula>"CALCULATE"</formula>
    </cfRule>
  </conditionalFormatting>
  <conditionalFormatting sqref="L1290:L1294">
    <cfRule type="cellIs" dxfId="20" priority="176" operator="equal">
      <formula>"RECEIVED"</formula>
    </cfRule>
  </conditionalFormatting>
  <conditionalFormatting sqref="K1340:M1360 L1319 L1327 L1329">
    <cfRule type="cellIs" dxfId="29" priority="177" operator="equal">
      <formula>"ISSUE"</formula>
    </cfRule>
  </conditionalFormatting>
  <conditionalFormatting sqref="K1340:M1360 L1319 L1327 L1329">
    <cfRule type="cellIs" dxfId="30" priority="178" operator="equal">
      <formula>"CALCULATE"</formula>
    </cfRule>
  </conditionalFormatting>
  <conditionalFormatting sqref="K1340:M1360 L1319 L1327 L1329">
    <cfRule type="cellIs" dxfId="20" priority="179" operator="equal">
      <formula>"RECEIVED"</formula>
    </cfRule>
  </conditionalFormatting>
  <conditionalFormatting sqref="L1338">
    <cfRule type="cellIs" dxfId="20" priority="180" operator="equal">
      <formula>"COMPLETED"</formula>
    </cfRule>
  </conditionalFormatting>
  <conditionalFormatting sqref="L1338">
    <cfRule type="cellIs" dxfId="21" priority="181" operator="equal">
      <formula>"IN PROGRESS"</formula>
    </cfRule>
  </conditionalFormatting>
  <conditionalFormatting sqref="L1338">
    <cfRule type="cellIs" dxfId="22" priority="182" operator="equal">
      <formula>"NOT REQUIRED"</formula>
    </cfRule>
  </conditionalFormatting>
  <conditionalFormatting sqref="L1347:L1356">
    <cfRule type="cellIs" dxfId="29" priority="183" operator="equal">
      <formula>"ISSUE"</formula>
    </cfRule>
  </conditionalFormatting>
  <conditionalFormatting sqref="L1347:L1356">
    <cfRule type="cellIs" dxfId="30" priority="184" operator="equal">
      <formula>"CALCULATE"</formula>
    </cfRule>
  </conditionalFormatting>
  <conditionalFormatting sqref="L1347:L1356">
    <cfRule type="cellIs" dxfId="20" priority="185" operator="equal">
      <formula>"RECEIVED"</formula>
    </cfRule>
  </conditionalFormatting>
  <conditionalFormatting sqref="L1358:L1365">
    <cfRule type="cellIs" dxfId="29" priority="186" operator="equal">
      <formula>"ISSUE"</formula>
    </cfRule>
  </conditionalFormatting>
  <conditionalFormatting sqref="L1358:L1365">
    <cfRule type="cellIs" dxfId="30" priority="187" operator="equal">
      <formula>"CALCULATE"</formula>
    </cfRule>
  </conditionalFormatting>
  <conditionalFormatting sqref="L1358:L1365">
    <cfRule type="cellIs" dxfId="20" priority="188" operator="equal">
      <formula>"RECEIVED"</formula>
    </cfRule>
  </conditionalFormatting>
  <conditionalFormatting sqref="L1392">
    <cfRule type="cellIs" dxfId="29" priority="189" operator="equal">
      <formula>"ISSUE"</formula>
    </cfRule>
  </conditionalFormatting>
  <conditionalFormatting sqref="L1392">
    <cfRule type="cellIs" dxfId="30" priority="190" operator="equal">
      <formula>"CALCULATE"</formula>
    </cfRule>
  </conditionalFormatting>
  <conditionalFormatting sqref="L1392">
    <cfRule type="cellIs" dxfId="20" priority="191" operator="equal">
      <formula>"RECEIVED"</formula>
    </cfRule>
  </conditionalFormatting>
  <conditionalFormatting sqref="L1395">
    <cfRule type="cellIs" dxfId="29" priority="192" operator="equal">
      <formula>"ISSUE"</formula>
    </cfRule>
  </conditionalFormatting>
  <conditionalFormatting sqref="L1395">
    <cfRule type="cellIs" dxfId="30" priority="193" operator="equal">
      <formula>"CALCULATE"</formula>
    </cfRule>
  </conditionalFormatting>
  <conditionalFormatting sqref="L1395">
    <cfRule type="cellIs" dxfId="20" priority="194" operator="equal">
      <formula>"RECEIVED"</formula>
    </cfRule>
  </conditionalFormatting>
  <conditionalFormatting sqref="L1424">
    <cfRule type="cellIs" dxfId="29" priority="195" operator="equal">
      <formula>"ISSUE"</formula>
    </cfRule>
  </conditionalFormatting>
  <conditionalFormatting sqref="L1424">
    <cfRule type="cellIs" dxfId="30" priority="196" operator="equal">
      <formula>"CALCULATE"</formula>
    </cfRule>
  </conditionalFormatting>
  <conditionalFormatting sqref="L1424">
    <cfRule type="cellIs" dxfId="20" priority="197" operator="equal">
      <formula>"RECEIVED"</formula>
    </cfRule>
  </conditionalFormatting>
  <conditionalFormatting sqref="L1428">
    <cfRule type="cellIs" dxfId="29" priority="198" operator="equal">
      <formula>"ISSUE"</formula>
    </cfRule>
  </conditionalFormatting>
  <conditionalFormatting sqref="L1428">
    <cfRule type="cellIs" dxfId="30" priority="199" operator="equal">
      <formula>"CALCULATE"</formula>
    </cfRule>
  </conditionalFormatting>
  <conditionalFormatting sqref="L1428">
    <cfRule type="cellIs" dxfId="20" priority="200" operator="equal">
      <formula>"RECEIVED"</formula>
    </cfRule>
  </conditionalFormatting>
  <conditionalFormatting sqref="L1438:L1439">
    <cfRule type="cellIs" dxfId="29" priority="201" operator="equal">
      <formula>"ISSUE"</formula>
    </cfRule>
  </conditionalFormatting>
  <conditionalFormatting sqref="L1438:L1439">
    <cfRule type="cellIs" dxfId="30" priority="202" operator="equal">
      <formula>"CALCULATE"</formula>
    </cfRule>
  </conditionalFormatting>
  <conditionalFormatting sqref="L1438:L1439">
    <cfRule type="cellIs" dxfId="20" priority="203" operator="equal">
      <formula>"RECEIVED"</formula>
    </cfRule>
  </conditionalFormatting>
  <conditionalFormatting sqref="N1327:N1329">
    <cfRule type="cellIs" dxfId="17" priority="204" operator="equal">
      <formula>"Not collected"</formula>
    </cfRule>
  </conditionalFormatting>
  <conditionalFormatting sqref="N1327:N1329">
    <cfRule type="cellIs" dxfId="18" priority="205" operator="equal">
      <formula>"Ready to collect"</formula>
    </cfRule>
  </conditionalFormatting>
  <conditionalFormatting sqref="N1327:N1329">
    <cfRule type="cellIs" dxfId="19" priority="206" operator="equal">
      <formula>"Collected"</formula>
    </cfRule>
  </conditionalFormatting>
  <conditionalFormatting sqref="N1340:N1346">
    <cfRule type="cellIs" dxfId="17" priority="207" operator="equal">
      <formula>"Not collected"</formula>
    </cfRule>
  </conditionalFormatting>
  <conditionalFormatting sqref="N1340:N1346">
    <cfRule type="cellIs" dxfId="18" priority="208" operator="equal">
      <formula>"Ready to collect"</formula>
    </cfRule>
  </conditionalFormatting>
  <conditionalFormatting sqref="N1340:N1346">
    <cfRule type="cellIs" dxfId="19" priority="209" operator="equal">
      <formula>"Collected"</formula>
    </cfRule>
  </conditionalFormatting>
  <conditionalFormatting sqref="N1340:N1346">
    <cfRule type="cellIs" dxfId="29" priority="210" operator="equal">
      <formula>"ISSUE"</formula>
    </cfRule>
  </conditionalFormatting>
  <conditionalFormatting sqref="N1340:N1346">
    <cfRule type="cellIs" dxfId="30" priority="211" operator="equal">
      <formula>"CALCULATE"</formula>
    </cfRule>
  </conditionalFormatting>
  <conditionalFormatting sqref="N1340:N1346">
    <cfRule type="cellIs" dxfId="20" priority="212" operator="equal">
      <formula>"RECEIVED"</formula>
    </cfRule>
  </conditionalFormatting>
  <conditionalFormatting sqref="N1340:N1346">
    <cfRule type="cellIs" dxfId="20" priority="213" operator="equal">
      <formula>"COMPLETED"</formula>
    </cfRule>
  </conditionalFormatting>
  <conditionalFormatting sqref="N1340:N1346">
    <cfRule type="cellIs" dxfId="21" priority="214" operator="equal">
      <formula>"IN PROGRESS"</formula>
    </cfRule>
  </conditionalFormatting>
  <conditionalFormatting sqref="N1340:N1346">
    <cfRule type="cellIs" dxfId="22" priority="215" operator="equal">
      <formula>"NOT REQUIRED"</formula>
    </cfRule>
  </conditionalFormatting>
  <conditionalFormatting sqref="N1366:N1378">
    <cfRule type="cellIs" dxfId="17" priority="216" operator="equal">
      <formula>"Not collected"</formula>
    </cfRule>
  </conditionalFormatting>
  <conditionalFormatting sqref="N1366:N1378">
    <cfRule type="cellIs" dxfId="18" priority="217" operator="equal">
      <formula>"Ready to collect"</formula>
    </cfRule>
  </conditionalFormatting>
  <conditionalFormatting sqref="N1366:N1378">
    <cfRule type="cellIs" dxfId="19" priority="218" operator="equal">
      <formula>"Collected"</formula>
    </cfRule>
  </conditionalFormatting>
  <conditionalFormatting sqref="N1355:O1356">
    <cfRule type="cellIs" dxfId="17" priority="219" operator="equal">
      <formula>"Not collected"</formula>
    </cfRule>
  </conditionalFormatting>
  <conditionalFormatting sqref="N1355:O1356">
    <cfRule type="cellIs" dxfId="18" priority="220" operator="equal">
      <formula>"Ready to collect"</formula>
    </cfRule>
  </conditionalFormatting>
  <conditionalFormatting sqref="N1355:O1356">
    <cfRule type="cellIs" dxfId="19" priority="221" operator="equal">
      <formula>"Collected"</formula>
    </cfRule>
  </conditionalFormatting>
  <conditionalFormatting sqref="F591 N591:R591">
    <cfRule type="containsText" dxfId="32" priority="222" operator="containsText" text="grind">
      <formula>NOT(ISERROR(SEARCH(("grind"),(F591))))</formula>
    </cfRule>
  </conditionalFormatting>
  <conditionalFormatting sqref="N689:R1298">
    <cfRule type="cellIs" dxfId="17" priority="223" operator="equal">
      <formula>"Not collected"</formula>
    </cfRule>
  </conditionalFormatting>
  <conditionalFormatting sqref="N689:R1298">
    <cfRule type="cellIs" dxfId="18" priority="224" operator="equal">
      <formula>"Ready to collect"</formula>
    </cfRule>
  </conditionalFormatting>
  <conditionalFormatting sqref="N689:R1298">
    <cfRule type="cellIs" dxfId="19" priority="225" operator="equal">
      <formula>"Collected"</formula>
    </cfRule>
  </conditionalFormatting>
  <conditionalFormatting sqref="N1300:R1316">
    <cfRule type="cellIs" dxfId="17" priority="226" operator="equal">
      <formula>"Not collected"</formula>
    </cfRule>
  </conditionalFormatting>
  <conditionalFormatting sqref="N1300:R1316">
    <cfRule type="cellIs" dxfId="18" priority="227" operator="equal">
      <formula>"Ready to collect"</formula>
    </cfRule>
  </conditionalFormatting>
  <conditionalFormatting sqref="N1300:R1316">
    <cfRule type="cellIs" dxfId="19" priority="228" operator="equal">
      <formula>"Collected"</formula>
    </cfRule>
  </conditionalFormatting>
  <conditionalFormatting sqref="N1317:R1317">
    <cfRule type="cellIs" dxfId="20" priority="229" operator="equal">
      <formula>"COMPLETED"</formula>
    </cfRule>
  </conditionalFormatting>
  <conditionalFormatting sqref="N1317:R1317">
    <cfRule type="cellIs" dxfId="21" priority="230" operator="equal">
      <formula>"IN PROGRESS"</formula>
    </cfRule>
  </conditionalFormatting>
  <conditionalFormatting sqref="N1317:R1317">
    <cfRule type="cellIs" dxfId="22" priority="231" operator="equal">
      <formula>"NOT REQUIRED"</formula>
    </cfRule>
  </conditionalFormatting>
  <conditionalFormatting sqref="N1326:R1326">
    <cfRule type="cellIs" dxfId="20" priority="232" operator="equal">
      <formula>"COMPLETED"</formula>
    </cfRule>
  </conditionalFormatting>
  <conditionalFormatting sqref="N1326:R1326">
    <cfRule type="cellIs" dxfId="21" priority="233" operator="equal">
      <formula>"IN PROGRESS"</formula>
    </cfRule>
  </conditionalFormatting>
  <conditionalFormatting sqref="N1326:R1326">
    <cfRule type="cellIs" dxfId="22" priority="234" operator="equal">
      <formula>"NOT REQUIRED"</formula>
    </cfRule>
  </conditionalFormatting>
  <conditionalFormatting sqref="N1346:R1347">
    <cfRule type="cellIs" dxfId="20" priority="235" operator="equal">
      <formula>"COMPLETED"</formula>
    </cfRule>
  </conditionalFormatting>
  <conditionalFormatting sqref="N1346:R1347">
    <cfRule type="cellIs" dxfId="21" priority="236" operator="equal">
      <formula>"IN PROGRESS"</formula>
    </cfRule>
  </conditionalFormatting>
  <conditionalFormatting sqref="N1346:R1347">
    <cfRule type="cellIs" dxfId="22" priority="237" operator="equal">
      <formula>"NOT REQUIRED"</formula>
    </cfRule>
  </conditionalFormatting>
  <conditionalFormatting sqref="N1346:R1347">
    <cfRule type="cellIs" dxfId="29" priority="238" operator="equal">
      <formula>"ISSUE"</formula>
    </cfRule>
  </conditionalFormatting>
  <conditionalFormatting sqref="N1346:R1347">
    <cfRule type="cellIs" dxfId="30" priority="239" operator="equal">
      <formula>"CALCULATE"</formula>
    </cfRule>
  </conditionalFormatting>
  <conditionalFormatting sqref="N1346:R1347">
    <cfRule type="cellIs" dxfId="20" priority="240" operator="equal">
      <formula>"RECEIVED"</formula>
    </cfRule>
  </conditionalFormatting>
  <conditionalFormatting sqref="N1357:R1365">
    <cfRule type="cellIs" dxfId="17" priority="241" operator="equal">
      <formula>"Not collected"</formula>
    </cfRule>
  </conditionalFormatting>
  <conditionalFormatting sqref="N1357:R1365">
    <cfRule type="cellIs" dxfId="18" priority="242" operator="equal">
      <formula>"Ready to collect"</formula>
    </cfRule>
  </conditionalFormatting>
  <conditionalFormatting sqref="N1357:R1365">
    <cfRule type="cellIs" dxfId="19" priority="243" operator="equal">
      <formula>"Collected"</formula>
    </cfRule>
  </conditionalFormatting>
  <conditionalFormatting sqref="N1379:R1456">
    <cfRule type="cellIs" dxfId="17" priority="244" operator="equal">
      <formula>"Not collected"</formula>
    </cfRule>
  </conditionalFormatting>
  <conditionalFormatting sqref="N1379:R1456">
    <cfRule type="cellIs" dxfId="18" priority="245" operator="equal">
      <formula>"Ready to collect"</formula>
    </cfRule>
  </conditionalFormatting>
  <conditionalFormatting sqref="N1379:R1456">
    <cfRule type="cellIs" dxfId="19" priority="246" operator="equal">
      <formula>"Collected"</formula>
    </cfRule>
  </conditionalFormatting>
  <conditionalFormatting sqref="N1440:R1441">
    <cfRule type="cellIs" dxfId="29" priority="247" operator="equal">
      <formula>"ISSUE"</formula>
    </cfRule>
  </conditionalFormatting>
  <conditionalFormatting sqref="N1440:R1441">
    <cfRule type="cellIs" dxfId="30" priority="248" operator="equal">
      <formula>"CALCULATE"</formula>
    </cfRule>
  </conditionalFormatting>
  <conditionalFormatting sqref="N1440:R1441">
    <cfRule type="cellIs" dxfId="20" priority="249" operator="equal">
      <formula>"RECEIVED"</formula>
    </cfRule>
  </conditionalFormatting>
  <conditionalFormatting sqref="O1316">
    <cfRule type="cellIs" dxfId="20" priority="250" operator="equal">
      <formula>"COMPLETED"</formula>
    </cfRule>
  </conditionalFormatting>
  <conditionalFormatting sqref="O1316">
    <cfRule type="cellIs" dxfId="21" priority="251" operator="equal">
      <formula>"IN PROGRESS"</formula>
    </cfRule>
  </conditionalFormatting>
  <conditionalFormatting sqref="O1316">
    <cfRule type="cellIs" dxfId="22" priority="252" operator="equal">
      <formula>"NOT REQUIRED"</formula>
    </cfRule>
  </conditionalFormatting>
  <conditionalFormatting sqref="O1320">
    <cfRule type="cellIs" dxfId="20" priority="253" operator="equal">
      <formula>"COMPLETED"</formula>
    </cfRule>
  </conditionalFormatting>
  <conditionalFormatting sqref="O1320">
    <cfRule type="cellIs" dxfId="21" priority="254" operator="equal">
      <formula>"IN PROGRESS"</formula>
    </cfRule>
  </conditionalFormatting>
  <conditionalFormatting sqref="O1320">
    <cfRule type="cellIs" dxfId="22" priority="255" operator="equal">
      <formula>"NOT REQUIRED"</formula>
    </cfRule>
  </conditionalFormatting>
  <conditionalFormatting sqref="O1343:O1344">
    <cfRule type="cellIs" dxfId="20" priority="256" operator="equal">
      <formula>"COMPLETED"</formula>
    </cfRule>
  </conditionalFormatting>
  <conditionalFormatting sqref="O1343:O1344">
    <cfRule type="cellIs" dxfId="21" priority="257" operator="equal">
      <formula>"IN PROGRESS"</formula>
    </cfRule>
  </conditionalFormatting>
  <conditionalFormatting sqref="O1343:O1344">
    <cfRule type="cellIs" dxfId="22" priority="258" operator="equal">
      <formula>"NOT REQUIRED"</formula>
    </cfRule>
  </conditionalFormatting>
  <conditionalFormatting sqref="O1344">
    <cfRule type="cellIs" dxfId="29" priority="259" operator="equal">
      <formula>"ISSUE"</formula>
    </cfRule>
  </conditionalFormatting>
  <conditionalFormatting sqref="O1344">
    <cfRule type="cellIs" dxfId="30" priority="260" operator="equal">
      <formula>"CALCULATE"</formula>
    </cfRule>
  </conditionalFormatting>
  <conditionalFormatting sqref="O1344">
    <cfRule type="cellIs" dxfId="20" priority="261" operator="equal">
      <formula>"RECEIVED"</formula>
    </cfRule>
  </conditionalFormatting>
  <conditionalFormatting sqref="O1349:O1350">
    <cfRule type="cellIs" dxfId="20" priority="262" operator="equal">
      <formula>"COMPLETED"</formula>
    </cfRule>
  </conditionalFormatting>
  <conditionalFormatting sqref="O1349:O1350">
    <cfRule type="cellIs" dxfId="21" priority="263" operator="equal">
      <formula>"IN PROGRESS"</formula>
    </cfRule>
  </conditionalFormatting>
  <conditionalFormatting sqref="O1349:O1350">
    <cfRule type="cellIs" dxfId="22" priority="264" operator="equal">
      <formula>"NOT REQUIRED"</formula>
    </cfRule>
  </conditionalFormatting>
  <conditionalFormatting sqref="O1359">
    <cfRule type="cellIs" dxfId="29" priority="265" operator="equal">
      <formula>"ISSUE"</formula>
    </cfRule>
  </conditionalFormatting>
  <conditionalFormatting sqref="O1359">
    <cfRule type="cellIs" dxfId="30" priority="266" operator="equal">
      <formula>"CALCULATE"</formula>
    </cfRule>
  </conditionalFormatting>
  <conditionalFormatting sqref="O1359">
    <cfRule type="cellIs" dxfId="20" priority="267" operator="equal">
      <formula>"RECEIVED"</formula>
    </cfRule>
  </conditionalFormatting>
  <conditionalFormatting sqref="O1424:O1430">
    <cfRule type="cellIs" dxfId="20" priority="268" operator="equal">
      <formula>"COMPLETED"</formula>
    </cfRule>
  </conditionalFormatting>
  <conditionalFormatting sqref="O1424:O1430">
    <cfRule type="cellIs" dxfId="21" priority="269" operator="equal">
      <formula>"IN PROGRESS"</formula>
    </cfRule>
  </conditionalFormatting>
  <conditionalFormatting sqref="O1424:O1430">
    <cfRule type="cellIs" dxfId="22" priority="270" operator="equal">
      <formula>"NOT REQUIRED"</formula>
    </cfRule>
  </conditionalFormatting>
  <conditionalFormatting sqref="O1438">
    <cfRule type="cellIs" dxfId="29" priority="271" operator="equal">
      <formula>"ISSUE"</formula>
    </cfRule>
  </conditionalFormatting>
  <conditionalFormatting sqref="O1438">
    <cfRule type="cellIs" dxfId="30" priority="272" operator="equal">
      <formula>"CALCULATE"</formula>
    </cfRule>
  </conditionalFormatting>
  <conditionalFormatting sqref="O1438">
    <cfRule type="cellIs" dxfId="20" priority="273" operator="equal">
      <formula>"RECEIVED"</formula>
    </cfRule>
  </conditionalFormatting>
  <conditionalFormatting sqref="O1438:P1439">
    <cfRule type="cellIs" dxfId="17" priority="274" operator="equal">
      <formula>"Not collected"</formula>
    </cfRule>
  </conditionalFormatting>
  <conditionalFormatting sqref="O1438:P1439">
    <cfRule type="cellIs" dxfId="18" priority="275" operator="equal">
      <formula>"Ready to collect"</formula>
    </cfRule>
  </conditionalFormatting>
  <conditionalFormatting sqref="O1438:P1439">
    <cfRule type="cellIs" dxfId="19" priority="276" operator="equal">
      <formula>"Collected"</formula>
    </cfRule>
  </conditionalFormatting>
  <conditionalFormatting sqref="O1366:Q1366">
    <cfRule type="cellIs" dxfId="17" priority="277" operator="equal">
      <formula>"Not collected"</formula>
    </cfRule>
  </conditionalFormatting>
  <conditionalFormatting sqref="O1366:Q1366">
    <cfRule type="cellIs" dxfId="18" priority="278" operator="equal">
      <formula>"Ready to collect"</formula>
    </cfRule>
  </conditionalFormatting>
  <conditionalFormatting sqref="O1366:Q1366">
    <cfRule type="cellIs" dxfId="19" priority="279" operator="equal">
      <formula>"Collected"</formula>
    </cfRule>
  </conditionalFormatting>
  <conditionalFormatting sqref="N1327:R1339 N1342:R1351 N1352:O1352 N1353:R1354 O1308:R1343 P1355:R1355 Q1352">
    <cfRule type="cellIs" dxfId="17" priority="280" operator="equal">
      <formula>"Not collected"</formula>
    </cfRule>
  </conditionalFormatting>
  <conditionalFormatting sqref="N1327:R1339 N1342:R1351 N1352:O1352 N1353:R1354 O1308:R1343 P1355:R1355 Q1352">
    <cfRule type="cellIs" dxfId="18" priority="281" operator="equal">
      <formula>"Ready to collect"</formula>
    </cfRule>
  </conditionalFormatting>
  <conditionalFormatting sqref="N1327:R1339 N1342:R1351 N1352:O1352 N1353:R1354 O1308:R1343 P1355:R1355 Q1352">
    <cfRule type="cellIs" dxfId="19" priority="282" operator="equal">
      <formula>"Collected"</formula>
    </cfRule>
  </conditionalFormatting>
  <conditionalFormatting sqref="O1308:R1345">
    <cfRule type="cellIs" dxfId="20" priority="283" operator="equal">
      <formula>"COMPLETED"</formula>
    </cfRule>
  </conditionalFormatting>
  <conditionalFormatting sqref="O1308:R1345">
    <cfRule type="cellIs" dxfId="21" priority="284" operator="equal">
      <formula>"IN PROGRESS"</formula>
    </cfRule>
  </conditionalFormatting>
  <conditionalFormatting sqref="O1308:R1345">
    <cfRule type="cellIs" dxfId="22" priority="285" operator="equal">
      <formula>"NOT REQUIRED"</formula>
    </cfRule>
  </conditionalFormatting>
  <conditionalFormatting sqref="O1340:R1341">
    <cfRule type="cellIs" dxfId="29" priority="286" operator="equal">
      <formula>"ISSUE"</formula>
    </cfRule>
  </conditionalFormatting>
  <conditionalFormatting sqref="O1340:R1341">
    <cfRule type="cellIs" dxfId="30" priority="287" operator="equal">
      <formula>"CALCULATE"</formula>
    </cfRule>
  </conditionalFormatting>
  <conditionalFormatting sqref="O1340:R1341">
    <cfRule type="cellIs" dxfId="20" priority="288" operator="equal">
      <formula>"RECEIVED"</formula>
    </cfRule>
  </conditionalFormatting>
  <conditionalFormatting sqref="O1353:R1360">
    <cfRule type="cellIs" dxfId="20" priority="289" operator="equal">
      <formula>"COMPLETED"</formula>
    </cfRule>
  </conditionalFormatting>
  <conditionalFormatting sqref="O1353:R1360">
    <cfRule type="cellIs" dxfId="21" priority="290" operator="equal">
      <formula>"IN PROGRESS"</formula>
    </cfRule>
  </conditionalFormatting>
  <conditionalFormatting sqref="O1353:R1360">
    <cfRule type="cellIs" dxfId="22" priority="291" operator="equal">
      <formula>"NOT REQUIRED"</formula>
    </cfRule>
  </conditionalFormatting>
  <conditionalFormatting sqref="O1367:R1378">
    <cfRule type="cellIs" dxfId="17" priority="292" operator="equal">
      <formula>"Not collected"</formula>
    </cfRule>
  </conditionalFormatting>
  <conditionalFormatting sqref="O1367:R1378">
    <cfRule type="cellIs" dxfId="18" priority="293" operator="equal">
      <formula>"Ready to collect"</formula>
    </cfRule>
  </conditionalFormatting>
  <conditionalFormatting sqref="O1367:R1378">
    <cfRule type="cellIs" dxfId="19" priority="294" operator="equal">
      <formula>"Collected"</formula>
    </cfRule>
  </conditionalFormatting>
  <conditionalFormatting sqref="O1422:R1422">
    <cfRule type="cellIs" dxfId="20" priority="295" operator="equal">
      <formula>"COMPLETED"</formula>
    </cfRule>
  </conditionalFormatting>
  <conditionalFormatting sqref="O1422:R1422">
    <cfRule type="cellIs" dxfId="21" priority="296" operator="equal">
      <formula>"IN PROGRESS"</formula>
    </cfRule>
  </conditionalFormatting>
  <conditionalFormatting sqref="O1422:R1422">
    <cfRule type="cellIs" dxfId="22" priority="297" operator="equal">
      <formula>"NOT REQUIRED"</formula>
    </cfRule>
  </conditionalFormatting>
  <conditionalFormatting sqref="O1420:T1420">
    <cfRule type="cellIs" dxfId="20" priority="298" operator="equal">
      <formula>"COMPLETED"</formula>
    </cfRule>
  </conditionalFormatting>
  <conditionalFormatting sqref="O1420:T1420">
    <cfRule type="cellIs" dxfId="21" priority="299" operator="equal">
      <formula>"IN PROGRESS"</formula>
    </cfRule>
  </conditionalFormatting>
  <conditionalFormatting sqref="O1420:T1420">
    <cfRule type="cellIs" dxfId="22" priority="300" operator="equal">
      <formula>"NOT REQUIRED"</formula>
    </cfRule>
  </conditionalFormatting>
  <conditionalFormatting sqref="O1432:T1432">
    <cfRule type="cellIs" dxfId="20" priority="301" operator="equal">
      <formula>"COMPLETED"</formula>
    </cfRule>
  </conditionalFormatting>
  <conditionalFormatting sqref="O1432:T1432">
    <cfRule type="cellIs" dxfId="21" priority="302" operator="equal">
      <formula>"IN PROGRESS"</formula>
    </cfRule>
  </conditionalFormatting>
  <conditionalFormatting sqref="O1432:T1432">
    <cfRule type="cellIs" dxfId="22" priority="303" operator="equal">
      <formula>"NOT REQUIRED"</formula>
    </cfRule>
  </conditionalFormatting>
  <conditionalFormatting sqref="P1352">
    <cfRule type="cellIs" dxfId="20" priority="304" operator="equal">
      <formula>"COMPLETED"</formula>
    </cfRule>
  </conditionalFormatting>
  <conditionalFormatting sqref="P1352">
    <cfRule type="cellIs" dxfId="21" priority="305" operator="equal">
      <formula>"IN PROGRESS"</formula>
    </cfRule>
  </conditionalFormatting>
  <conditionalFormatting sqref="P1352">
    <cfRule type="cellIs" dxfId="22" priority="306" operator="equal">
      <formula>"NOT REQUIRED"</formula>
    </cfRule>
  </conditionalFormatting>
  <conditionalFormatting sqref="P1352">
    <cfRule type="cellIs" dxfId="29" priority="307" operator="equal">
      <formula>"ISSUE"</formula>
    </cfRule>
  </conditionalFormatting>
  <conditionalFormatting sqref="P1352">
    <cfRule type="cellIs" dxfId="30" priority="308" operator="equal">
      <formula>"CALCULATE"</formula>
    </cfRule>
  </conditionalFormatting>
  <conditionalFormatting sqref="P1352">
    <cfRule type="cellIs" dxfId="20" priority="309" operator="equal">
      <formula>"RECEIVED"</formula>
    </cfRule>
  </conditionalFormatting>
  <conditionalFormatting sqref="P1342:R1343">
    <cfRule type="cellIs" dxfId="20" priority="310" operator="equal">
      <formula>"COMPLETED"</formula>
    </cfRule>
  </conditionalFormatting>
  <conditionalFormatting sqref="P1342:R1343">
    <cfRule type="cellIs" dxfId="21" priority="311" operator="equal">
      <formula>"IN PROGRESS"</formula>
    </cfRule>
  </conditionalFormatting>
  <conditionalFormatting sqref="P1342:R1343">
    <cfRule type="cellIs" dxfId="22" priority="312" operator="equal">
      <formula>"NOT REQUIRED"</formula>
    </cfRule>
  </conditionalFormatting>
  <conditionalFormatting sqref="P1348:R1350">
    <cfRule type="cellIs" dxfId="20" priority="313" operator="equal">
      <formula>"COMPLETED"</formula>
    </cfRule>
  </conditionalFormatting>
  <conditionalFormatting sqref="P1348:R1350">
    <cfRule type="cellIs" dxfId="21" priority="314" operator="equal">
      <formula>"IN PROGRESS"</formula>
    </cfRule>
  </conditionalFormatting>
  <conditionalFormatting sqref="P1348:R1350">
    <cfRule type="cellIs" dxfId="22" priority="315" operator="equal">
      <formula>"NOT REQUIRED"</formula>
    </cfRule>
  </conditionalFormatting>
  <conditionalFormatting sqref="P1356:R1356">
    <cfRule type="cellIs" dxfId="29" priority="316" operator="equal">
      <formula>"ISSUE"</formula>
    </cfRule>
  </conditionalFormatting>
  <conditionalFormatting sqref="P1356:R1356">
    <cfRule type="cellIs" dxfId="30" priority="317" operator="equal">
      <formula>"CALCULATE"</formula>
    </cfRule>
  </conditionalFormatting>
  <conditionalFormatting sqref="P1356:R1356">
    <cfRule type="cellIs" dxfId="20" priority="318" operator="equal">
      <formula>"RECEIVED"</formula>
    </cfRule>
  </conditionalFormatting>
  <conditionalFormatting sqref="P1366:R1366">
    <cfRule type="cellIs" dxfId="29" priority="319" operator="equal">
      <formula>"ISSUE"</formula>
    </cfRule>
  </conditionalFormatting>
  <conditionalFormatting sqref="P1366:R1366">
    <cfRule type="cellIs" dxfId="30" priority="320" operator="equal">
      <formula>"CALCULATE"</formula>
    </cfRule>
  </conditionalFormatting>
  <conditionalFormatting sqref="P1366:R1366">
    <cfRule type="cellIs" dxfId="20" priority="321" operator="equal">
      <formula>"RECEIVED"</formula>
    </cfRule>
  </conditionalFormatting>
  <conditionalFormatting sqref="P1423:R1425">
    <cfRule type="cellIs" dxfId="20" priority="322" operator="equal">
      <formula>"COMPLETED"</formula>
    </cfRule>
  </conditionalFormatting>
  <conditionalFormatting sqref="P1423:R1425">
    <cfRule type="cellIs" dxfId="21" priority="323" operator="equal">
      <formula>"IN PROGRESS"</formula>
    </cfRule>
  </conditionalFormatting>
  <conditionalFormatting sqref="P1423:R1425">
    <cfRule type="cellIs" dxfId="22" priority="324" operator="equal">
      <formula>"NOT REQUIRED"</formula>
    </cfRule>
  </conditionalFormatting>
  <conditionalFormatting sqref="P1430:R1430">
    <cfRule type="cellIs" dxfId="20" priority="325" operator="equal">
      <formula>"COMPLETED"</formula>
    </cfRule>
  </conditionalFormatting>
  <conditionalFormatting sqref="P1430:R1430">
    <cfRule type="cellIs" dxfId="21" priority="326" operator="equal">
      <formula>"IN PROGRESS"</formula>
    </cfRule>
  </conditionalFormatting>
  <conditionalFormatting sqref="P1430:R1430">
    <cfRule type="cellIs" dxfId="22" priority="327" operator="equal">
      <formula>"NOT REQUIRED"</formula>
    </cfRule>
  </conditionalFormatting>
  <conditionalFormatting sqref="P1433:T1433">
    <cfRule type="cellIs" dxfId="20" priority="328" operator="equal">
      <formula>"COMPLETED"</formula>
    </cfRule>
  </conditionalFormatting>
  <conditionalFormatting sqref="P1433:T1433">
    <cfRule type="cellIs" dxfId="21" priority="329" operator="equal">
      <formula>"IN PROGRESS"</formula>
    </cfRule>
  </conditionalFormatting>
  <conditionalFormatting sqref="P1433:T1433">
    <cfRule type="cellIs" dxfId="22" priority="330" operator="equal">
      <formula>"NOT REQUIRED"</formula>
    </cfRule>
  </conditionalFormatting>
  <conditionalFormatting sqref="Q1351">
    <cfRule type="cellIs" dxfId="20" priority="331" operator="equal">
      <formula>"COMPLETED"</formula>
    </cfRule>
  </conditionalFormatting>
  <conditionalFormatting sqref="Q1351">
    <cfRule type="cellIs" dxfId="21" priority="332" operator="equal">
      <formula>"IN PROGRESS"</formula>
    </cfRule>
  </conditionalFormatting>
  <conditionalFormatting sqref="Q1351">
    <cfRule type="cellIs" dxfId="22" priority="333" operator="equal">
      <formula>"NOT REQUIRED"</formula>
    </cfRule>
  </conditionalFormatting>
  <conditionalFormatting sqref="Q1426:R1429">
    <cfRule type="cellIs" dxfId="20" priority="334" operator="equal">
      <formula>"COMPLETED"</formula>
    </cfRule>
  </conditionalFormatting>
  <conditionalFormatting sqref="Q1426:R1429">
    <cfRule type="cellIs" dxfId="21" priority="335" operator="equal">
      <formula>"IN PROGRESS"</formula>
    </cfRule>
  </conditionalFormatting>
  <conditionalFormatting sqref="Q1426:R1429">
    <cfRule type="cellIs" dxfId="22" priority="336" operator="equal">
      <formula>"NOT REQUIRED"</formula>
    </cfRule>
  </conditionalFormatting>
  <conditionalFormatting sqref="R1330">
    <cfRule type="cellIs" dxfId="20" priority="337" operator="equal">
      <formula>"COMPLETED"</formula>
    </cfRule>
  </conditionalFormatting>
  <conditionalFormatting sqref="R1330">
    <cfRule type="cellIs" dxfId="21" priority="338" operator="equal">
      <formula>"IN PROGRESS"</formula>
    </cfRule>
  </conditionalFormatting>
  <conditionalFormatting sqref="R1330">
    <cfRule type="cellIs" dxfId="22" priority="339" operator="equal">
      <formula>"NOT REQUIRED"</formula>
    </cfRule>
  </conditionalFormatting>
  <conditionalFormatting sqref="R1352">
    <cfRule type="cellIs" dxfId="20" priority="340" operator="equal">
      <formula>"COMPLETED"</formula>
    </cfRule>
  </conditionalFormatting>
  <conditionalFormatting sqref="R1352">
    <cfRule type="cellIs" dxfId="21" priority="341" operator="equal">
      <formula>"IN PROGRESS"</formula>
    </cfRule>
  </conditionalFormatting>
  <conditionalFormatting sqref="R1352">
    <cfRule type="cellIs" dxfId="22" priority="342" operator="equal">
      <formula>"NOT REQUIRED"</formula>
    </cfRule>
  </conditionalFormatting>
  <conditionalFormatting sqref="R1352">
    <cfRule type="cellIs" dxfId="29" priority="343" operator="equal">
      <formula>"ISSUE"</formula>
    </cfRule>
  </conditionalFormatting>
  <conditionalFormatting sqref="R1352">
    <cfRule type="cellIs" dxfId="30" priority="344" operator="equal">
      <formula>"CALCULATE"</formula>
    </cfRule>
  </conditionalFormatting>
  <conditionalFormatting sqref="R1352">
    <cfRule type="cellIs" dxfId="20" priority="345" operator="equal">
      <formula>"RECEIVED"</formula>
    </cfRule>
  </conditionalFormatting>
  <conditionalFormatting sqref="S943">
    <cfRule type="cellIs" dxfId="30" priority="346" operator="equal">
      <formula>"CALCULATE"</formula>
    </cfRule>
  </conditionalFormatting>
  <conditionalFormatting sqref="S943">
    <cfRule type="cellIs" dxfId="20" priority="347" operator="equal">
      <formula>"RECEIVED"</formula>
    </cfRule>
  </conditionalFormatting>
  <conditionalFormatting sqref="K1420:M1420 K1421:T1421 K1422:M1430 K1431:T1431 S1338:T1360 S1420:T1420 S1422:T1430">
    <cfRule type="cellIs" dxfId="29" priority="348" operator="equal">
      <formula>"ISSUE"</formula>
    </cfRule>
  </conditionalFormatting>
  <conditionalFormatting sqref="K1420:M1420 K1421:T1421 K1422:M1430 K1431:T1431 S1338:T1360 S1420:T1420 S1422:T1430">
    <cfRule type="cellIs" dxfId="30" priority="349" operator="equal">
      <formula>"CALCULATE"</formula>
    </cfRule>
  </conditionalFormatting>
  <conditionalFormatting sqref="K1420:M1420 K1421:T1421 K1422:M1430 K1431:T1431 S1338:T1360 S1420:T1420 S1422:T1430">
    <cfRule type="cellIs" dxfId="20" priority="350" operator="equal">
      <formula>"RECEIVED"</formula>
    </cfRule>
  </conditionalFormatting>
  <conditionalFormatting sqref="S1432:T1433">
    <cfRule type="cellIs" dxfId="29" priority="351" operator="equal">
      <formula>"ISSUE"</formula>
    </cfRule>
  </conditionalFormatting>
  <conditionalFormatting sqref="S1432:T1433">
    <cfRule type="cellIs" dxfId="30" priority="352" operator="equal">
      <formula>"CALCULATE"</formula>
    </cfRule>
  </conditionalFormatting>
  <conditionalFormatting sqref="S1432:T1433">
    <cfRule type="cellIs" dxfId="20" priority="353" operator="equal">
      <formula>"RECEIVED"</formula>
    </cfRule>
  </conditionalFormatting>
  <conditionalFormatting sqref="S1442:T1456">
    <cfRule type="cellIs" dxfId="29" priority="354" operator="equal">
      <formula>"ISSUE"</formula>
    </cfRule>
  </conditionalFormatting>
  <conditionalFormatting sqref="S1442:T1456">
    <cfRule type="cellIs" dxfId="30" priority="355" operator="equal">
      <formula>"CALCULATE"</formula>
    </cfRule>
  </conditionalFormatting>
  <conditionalFormatting sqref="S1442:T1456">
    <cfRule type="cellIs" dxfId="20" priority="356" operator="equal">
      <formula>"RECEIVED"</formula>
    </cfRule>
  </conditionalFormatting>
  <conditionalFormatting sqref="U1231">
    <cfRule type="cellIs" dxfId="29" priority="357" operator="equal">
      <formula>"ISSUE"</formula>
    </cfRule>
  </conditionalFormatting>
  <conditionalFormatting sqref="U1231">
    <cfRule type="cellIs" dxfId="30" priority="358" operator="equal">
      <formula>"CALCULATE"</formula>
    </cfRule>
  </conditionalFormatting>
  <conditionalFormatting sqref="U1231">
    <cfRule type="cellIs" dxfId="20" priority="359" operator="equal">
      <formula>"RECEIVED"</formula>
    </cfRule>
  </conditionalFormatting>
  <conditionalFormatting sqref="U1231">
    <cfRule type="cellIs" dxfId="20" priority="360" operator="equal">
      <formula>"COMPLETED"</formula>
    </cfRule>
  </conditionalFormatting>
  <conditionalFormatting sqref="U1231">
    <cfRule type="cellIs" dxfId="21" priority="361" operator="equal">
      <formula>"IN PROGRESS"</formula>
    </cfRule>
  </conditionalFormatting>
  <conditionalFormatting sqref="U1231">
    <cfRule type="cellIs" dxfId="22" priority="362" operator="equal">
      <formula>"NOT REQUIRED"</formula>
    </cfRule>
  </conditionalFormatting>
  <conditionalFormatting sqref="U1287:W1287">
    <cfRule type="cellIs" dxfId="20" priority="363" operator="equal">
      <formula>"COMPLETED"</formula>
    </cfRule>
  </conditionalFormatting>
  <conditionalFormatting sqref="U1287:W1287">
    <cfRule type="cellIs" dxfId="21" priority="364" operator="equal">
      <formula>"IN PROGRESS"</formula>
    </cfRule>
  </conditionalFormatting>
  <conditionalFormatting sqref="U1287:W1287">
    <cfRule type="cellIs" dxfId="22" priority="365" operator="equal">
      <formula>"NOT REQUIRED"</formula>
    </cfRule>
  </conditionalFormatting>
  <conditionalFormatting sqref="V1288:W1456">
    <cfRule type="cellIs" dxfId="20" priority="366" operator="equal">
      <formula>"COMPLETED"</formula>
    </cfRule>
  </conditionalFormatting>
  <conditionalFormatting sqref="V1288:W1456">
    <cfRule type="cellIs" dxfId="21" priority="367" operator="equal">
      <formula>"IN PROGRESS"</formula>
    </cfRule>
  </conditionalFormatting>
  <conditionalFormatting sqref="V1288:W1456">
    <cfRule type="cellIs" dxfId="22" priority="368" operator="equal">
      <formula>"NOT REQUIRED"</formula>
    </cfRule>
  </conditionalFormatting>
  <conditionalFormatting sqref="W929:W930">
    <cfRule type="cellIs" dxfId="30" priority="369" operator="equal">
      <formula>"CALCULATE"</formula>
    </cfRule>
  </conditionalFormatting>
  <conditionalFormatting sqref="W929:W930">
    <cfRule type="cellIs" dxfId="20" priority="370" operator="equal">
      <formula>"RECEIVED"</formula>
    </cfRule>
  </conditionalFormatting>
  <conditionalFormatting sqref="W948">
    <cfRule type="cellIs" dxfId="29" priority="371" operator="equal">
      <formula>"ISSUE"</formula>
    </cfRule>
  </conditionalFormatting>
  <conditionalFormatting sqref="W948">
    <cfRule type="cellIs" dxfId="30" priority="372" operator="equal">
      <formula>"CALCULATE"</formula>
    </cfRule>
  </conditionalFormatting>
  <conditionalFormatting sqref="W948">
    <cfRule type="cellIs" dxfId="20" priority="373" operator="equal">
      <formula>"RECEIVED"</formula>
    </cfRule>
  </conditionalFormatting>
  <conditionalFormatting sqref="W964:W965">
    <cfRule type="cellIs" dxfId="30" priority="374" operator="equal">
      <formula>"CALCULATE"</formula>
    </cfRule>
  </conditionalFormatting>
  <conditionalFormatting sqref="W964:W965">
    <cfRule type="cellIs" dxfId="20" priority="375" operator="equal">
      <formula>"RECEIVED"</formula>
    </cfRule>
  </conditionalFormatting>
  <conditionalFormatting sqref="W967">
    <cfRule type="cellIs" dxfId="30" priority="376" operator="equal">
      <formula>"CALCULATE"</formula>
    </cfRule>
  </conditionalFormatting>
  <conditionalFormatting sqref="W967">
    <cfRule type="cellIs" dxfId="20" priority="377" operator="equal">
      <formula>"RECEIVED"</formula>
    </cfRule>
  </conditionalFormatting>
  <conditionalFormatting sqref="W975">
    <cfRule type="cellIs" dxfId="30" priority="378" operator="equal">
      <formula>"CALCULATE"</formula>
    </cfRule>
  </conditionalFormatting>
  <conditionalFormatting sqref="W975">
    <cfRule type="cellIs" dxfId="20" priority="379" operator="equal">
      <formula>"RECEIVED"</formula>
    </cfRule>
  </conditionalFormatting>
  <conditionalFormatting sqref="W982">
    <cfRule type="cellIs" dxfId="30" priority="380" operator="equal">
      <formula>"CALCULATE"</formula>
    </cfRule>
  </conditionalFormatting>
  <conditionalFormatting sqref="W982">
    <cfRule type="cellIs" dxfId="20" priority="381" operator="equal">
      <formula>"RECEIVED"</formula>
    </cfRule>
  </conditionalFormatting>
  <conditionalFormatting sqref="W1009">
    <cfRule type="cellIs" dxfId="30" priority="382" operator="equal">
      <formula>"CALCULATE"</formula>
    </cfRule>
  </conditionalFormatting>
  <conditionalFormatting sqref="W1009">
    <cfRule type="cellIs" dxfId="20" priority="383" operator="equal">
      <formula>"RECEIVED"</formula>
    </cfRule>
  </conditionalFormatting>
  <conditionalFormatting sqref="W1061">
    <cfRule type="cellIs" dxfId="30" priority="384" operator="equal">
      <formula>"CALCULATE"</formula>
    </cfRule>
  </conditionalFormatting>
  <conditionalFormatting sqref="W1061">
    <cfRule type="cellIs" dxfId="20" priority="385" operator="equal">
      <formula>"RECEIVED"</formula>
    </cfRule>
  </conditionalFormatting>
  <conditionalFormatting sqref="W1137:W1138">
    <cfRule type="cellIs" dxfId="30" priority="386" operator="equal">
      <formula>"CALCULATE"</formula>
    </cfRule>
  </conditionalFormatting>
  <conditionalFormatting sqref="W1137:W1138">
    <cfRule type="cellIs" dxfId="20" priority="387" operator="equal">
      <formula>"RECEIVED"</formula>
    </cfRule>
  </conditionalFormatting>
  <conditionalFormatting sqref="W1163:W1167">
    <cfRule type="cellIs" dxfId="30" priority="388" operator="equal">
      <formula>"CALCULATE"</formula>
    </cfRule>
  </conditionalFormatting>
  <conditionalFormatting sqref="W1163:W1167">
    <cfRule type="cellIs" dxfId="20" priority="389" operator="equal">
      <formula>"RECEIVED"</formula>
    </cfRule>
  </conditionalFormatting>
  <conditionalFormatting sqref="W1200:W1215">
    <cfRule type="cellIs" dxfId="30" priority="390" operator="equal">
      <formula>"CALCULATE"</formula>
    </cfRule>
  </conditionalFormatting>
  <conditionalFormatting sqref="W1200:W1215">
    <cfRule type="cellIs" dxfId="20" priority="391" operator="equal">
      <formula>"RECEIVED"</formula>
    </cfRule>
  </conditionalFormatting>
  <conditionalFormatting sqref="W1205:W1215">
    <cfRule type="cellIs" dxfId="29" priority="392" operator="equal">
      <formula>"ISSUE"</formula>
    </cfRule>
  </conditionalFormatting>
  <conditionalFormatting sqref="W1220:W1235">
    <cfRule type="cellIs" dxfId="29" priority="393" operator="equal">
      <formula>"ISSUE"</formula>
    </cfRule>
  </conditionalFormatting>
  <conditionalFormatting sqref="W1220:W1235">
    <cfRule type="cellIs" dxfId="30" priority="394" operator="equal">
      <formula>"CALCULATE"</formula>
    </cfRule>
  </conditionalFormatting>
  <conditionalFormatting sqref="W1220:W1235">
    <cfRule type="cellIs" dxfId="20" priority="395" operator="equal">
      <formula>"RECEIVED"</formula>
    </cfRule>
  </conditionalFormatting>
  <conditionalFormatting sqref="W1294:W1310">
    <cfRule type="cellIs" dxfId="29" priority="396" operator="equal">
      <formula>"ISSUE"</formula>
    </cfRule>
  </conditionalFormatting>
  <conditionalFormatting sqref="W1294:W1310">
    <cfRule type="cellIs" dxfId="30" priority="397" operator="equal">
      <formula>"CALCULATE"</formula>
    </cfRule>
  </conditionalFormatting>
  <conditionalFormatting sqref="W1294:W1310">
    <cfRule type="cellIs" dxfId="20" priority="398" operator="equal">
      <formula>"RECEIVED"</formula>
    </cfRule>
  </conditionalFormatting>
  <conditionalFormatting sqref="W1366:W1419">
    <cfRule type="cellIs" dxfId="29" priority="399" operator="equal">
      <formula>"ISSUE"</formula>
    </cfRule>
  </conditionalFormatting>
  <conditionalFormatting sqref="W1366:W1419">
    <cfRule type="cellIs" dxfId="30" priority="400" operator="equal">
      <formula>"CALCULATE"</formula>
    </cfRule>
  </conditionalFormatting>
  <conditionalFormatting sqref="W1366:W1419">
    <cfRule type="cellIs" dxfId="20" priority="401" operator="equal">
      <formula>"RECEIVED"</formula>
    </cfRule>
  </conditionalFormatting>
  <conditionalFormatting sqref="W1434:W1456">
    <cfRule type="cellIs" dxfId="29" priority="402" operator="equal">
      <formula>"ISSUE"</formula>
    </cfRule>
  </conditionalFormatting>
  <conditionalFormatting sqref="W1434:W1456">
    <cfRule type="cellIs" dxfId="30" priority="403" operator="equal">
      <formula>"CALCULATE"</formula>
    </cfRule>
  </conditionalFormatting>
  <conditionalFormatting sqref="W1434:W1456">
    <cfRule type="cellIs" dxfId="20" priority="404" operator="equal">
      <formula>"RECEIVED"</formula>
    </cfRule>
  </conditionalFormatting>
  <conditionalFormatting sqref="X1437:Y1437">
    <cfRule type="cellIs" dxfId="29" priority="405" operator="equal">
      <formula>"ISSUE"</formula>
    </cfRule>
  </conditionalFormatting>
  <conditionalFormatting sqref="X1437:Y1437">
    <cfRule type="cellIs" dxfId="30" priority="406" operator="equal">
      <formula>"CALCULATE"</formula>
    </cfRule>
  </conditionalFormatting>
  <conditionalFormatting sqref="X1437:Y1437">
    <cfRule type="cellIs" dxfId="20" priority="407" operator="equal">
      <formula>"RECEIVED"</formula>
    </cfRule>
  </conditionalFormatting>
  <conditionalFormatting sqref="X1437:Y1437">
    <cfRule type="cellIs" dxfId="20" priority="408" operator="equal">
      <formula>"COMPLETED"</formula>
    </cfRule>
  </conditionalFormatting>
  <conditionalFormatting sqref="X1437:Y1437">
    <cfRule type="cellIs" dxfId="21" priority="409" operator="equal">
      <formula>"IN PROGRESS"</formula>
    </cfRule>
  </conditionalFormatting>
  <conditionalFormatting sqref="X1437:Y1437">
    <cfRule type="cellIs" dxfId="22" priority="410" operator="equal">
      <formula>"NOT REQUIRED"</formula>
    </cfRule>
  </conditionalFormatting>
  <conditionalFormatting sqref="Z1287 AA1311:AC1315 AA1435:AC1436 AF1435:AF1436">
    <cfRule type="cellIs" dxfId="33" priority="411" operator="equal">
      <formula>"fill"</formula>
    </cfRule>
  </conditionalFormatting>
  <conditionalFormatting sqref="Z1287 AA1311:AC1315 AA1435:AC1436 AF1435:AF1436">
    <cfRule type="containsText" dxfId="32" priority="412" operator="containsText" text="cut">
      <formula>NOT(ISERROR(SEARCH(("cut"),(Z1287))))</formula>
    </cfRule>
  </conditionalFormatting>
  <conditionalFormatting sqref="Z1287 AA1311:AC1315 AA1435:AC1436 AF1435:AF1436">
    <cfRule type="containsText" dxfId="17" priority="413" operator="containsText" text="issue">
      <formula>NOT(ISERROR(SEARCH(("issue"),(Z1287))))</formula>
    </cfRule>
  </conditionalFormatting>
  <conditionalFormatting sqref="Z1287 AA1311:AC1315 AA1435:AC1436 AF1435:AF1436">
    <cfRule type="containsText" dxfId="32" priority="414" operator="containsText" text="Sandblast">
      <formula>NOT(ISERROR(SEARCH(("Sandblast"),(Z1287))))</formula>
    </cfRule>
  </conditionalFormatting>
  <conditionalFormatting sqref="Z1287 AA1311:AC1315 AA1435:AC1436 AF1435:AF1436">
    <cfRule type="containsText" dxfId="32" priority="415" operator="containsText" text="weld">
      <formula>NOT(ISERROR(SEARCH(("weld"),(Z1287))))</formula>
    </cfRule>
  </conditionalFormatting>
  <conditionalFormatting sqref="Z1287 AA1311:AC1315 AA1435:AC1436 AF1435:AF1436">
    <cfRule type="containsText" dxfId="32" priority="416" operator="containsText" text="polish">
      <formula>NOT(ISERROR(SEARCH(("polish"),(Z1287))))</formula>
    </cfRule>
  </conditionalFormatting>
  <conditionalFormatting sqref="Z1287 AA1435:AC1436 AF1435:AF1436">
    <cfRule type="containsText" dxfId="32" priority="417" operator="containsText" text="grind">
      <formula>NOT(ISERROR(SEARCH(("grind"),(Z1287))))</formula>
    </cfRule>
  </conditionalFormatting>
  <conditionalFormatting sqref="Z1287 AA1435:AC1436 AF1435:AF1436">
    <cfRule type="cellIs" dxfId="19" priority="418" operator="equal">
      <formula>"completed"</formula>
    </cfRule>
  </conditionalFormatting>
  <conditionalFormatting sqref="Z1287 AA1435:AG1436">
    <cfRule type="cellIs" dxfId="17" priority="419" operator="greaterThan">
      <formula>9</formula>
    </cfRule>
  </conditionalFormatting>
  <conditionalFormatting sqref="AA1:AC481 AA482:AB569 AA1216:AC1219 AA1311:AF1315 AF1216:AF1219">
    <cfRule type="containsText" dxfId="32" priority="420" operator="containsText" text="grind">
      <formula>NOT(ISERROR(SEARCH(("grind"),(AA1))))</formula>
    </cfRule>
  </conditionalFormatting>
  <conditionalFormatting sqref="AA562:AB576 AD1220:AF1280 AD1311:AF1315">
    <cfRule type="containsText" dxfId="32" priority="421" operator="containsText" text="Sandblast">
      <formula>NOT(ISERROR(SEARCH(("Sandblast"),(AA562))))</formula>
    </cfRule>
  </conditionalFormatting>
  <conditionalFormatting sqref="AA562:AB576 AD1220:AF1280 AD1311:AF1315">
    <cfRule type="containsText" dxfId="32" priority="422" operator="containsText" text="weld">
      <formula>NOT(ISERROR(SEARCH(("weld"),(AA562))))</formula>
    </cfRule>
  </conditionalFormatting>
  <conditionalFormatting sqref="AA562:AB576 AD1220:AF1280 AD1311:AF1315">
    <cfRule type="containsText" dxfId="32" priority="423" operator="containsText" text="polish">
      <formula>NOT(ISERROR(SEARCH(("polish"),(AA562))))</formula>
    </cfRule>
  </conditionalFormatting>
  <conditionalFormatting sqref="AA562:AB576 AD1220:AF1280 AD1311:AF1315">
    <cfRule type="cellIs" dxfId="33" priority="424" operator="equal">
      <formula>"fill"</formula>
    </cfRule>
  </conditionalFormatting>
  <conditionalFormatting sqref="AA562:AB576 AD1220:AF1280 AD1311:AF1315">
    <cfRule type="containsText" dxfId="32" priority="425" operator="containsText" text="cut">
      <formula>NOT(ISERROR(SEARCH(("cut"),(AA562))))</formula>
    </cfRule>
  </conditionalFormatting>
  <conditionalFormatting sqref="AA562:AB576 AD1220:AF1280 AD1311:AF1315">
    <cfRule type="containsText" dxfId="17" priority="426" operator="containsText" text="issue">
      <formula>NOT(ISERROR(SEARCH(("issue"),(AA562))))</formula>
    </cfRule>
  </conditionalFormatting>
  <conditionalFormatting sqref="AA562:AB576 AD1220:AF1280 AD1311:AF1315">
    <cfRule type="containsText" dxfId="32" priority="427" operator="containsText" text="powder">
      <formula>NOT(ISERROR(SEARCH(("powder"),(AA562))))</formula>
    </cfRule>
  </conditionalFormatting>
  <conditionalFormatting sqref="AA562:AB576 AD1220:AF1280 AD1311:AF1315">
    <cfRule type="containsText" dxfId="32" priority="428" operator="containsText" text="sew">
      <formula>NOT(ISERROR(SEARCH(("sew"),(AA562))))</formula>
    </cfRule>
  </conditionalFormatting>
  <conditionalFormatting sqref="AA562:AB576 AD1220:AF1280 AD1311:AF1315">
    <cfRule type="cellIs" dxfId="19" priority="429" operator="equal">
      <formula>"completed"</formula>
    </cfRule>
  </conditionalFormatting>
  <conditionalFormatting sqref="AA570:AB604 AA862:AC946 AA1220:AF1280 AA1311:AF1315">
    <cfRule type="containsText" dxfId="31" priority="430" operator="containsText" text="not required">
      <formula>NOT(ISERROR(SEARCH(("not required"),(AA570))))</formula>
    </cfRule>
  </conditionalFormatting>
  <conditionalFormatting sqref="AA570:AB604 AA862:AC946 AA1220:AF1280">
    <cfRule type="containsText" dxfId="32" priority="431" operator="containsText" text="grind">
      <formula>NOT(ISERROR(SEARCH(("grind"),(AA570))))</formula>
    </cfRule>
  </conditionalFormatting>
  <conditionalFormatting sqref="AA577:AB595">
    <cfRule type="containsText" dxfId="32" priority="432" operator="containsText" text="Sandblast">
      <formula>NOT(ISERROR(SEARCH(("Sandblast"),(AA577))))</formula>
    </cfRule>
  </conditionalFormatting>
  <conditionalFormatting sqref="AA577:AB595">
    <cfRule type="containsText" dxfId="32" priority="433" operator="containsText" text="weld">
      <formula>NOT(ISERROR(SEARCH(("weld"),(AA577))))</formula>
    </cfRule>
  </conditionalFormatting>
  <conditionalFormatting sqref="AA577:AB595">
    <cfRule type="containsText" dxfId="32" priority="434" operator="containsText" text="polish">
      <formula>NOT(ISERROR(SEARCH(("polish"),(AA577))))</formula>
    </cfRule>
  </conditionalFormatting>
  <conditionalFormatting sqref="AA577:AB595">
    <cfRule type="cellIs" dxfId="33" priority="435" operator="equal">
      <formula>"fill"</formula>
    </cfRule>
  </conditionalFormatting>
  <conditionalFormatting sqref="AA577:AB595">
    <cfRule type="containsText" dxfId="32" priority="436" operator="containsText" text="cut">
      <formula>NOT(ISERROR(SEARCH(("cut"),(AA577))))</formula>
    </cfRule>
  </conditionalFormatting>
  <conditionalFormatting sqref="AA577:AB595">
    <cfRule type="containsText" dxfId="17" priority="437" operator="containsText" text="issue">
      <formula>NOT(ISERROR(SEARCH(("issue"),(AA577))))</formula>
    </cfRule>
  </conditionalFormatting>
  <conditionalFormatting sqref="AA577:AB595">
    <cfRule type="containsText" dxfId="32" priority="438" operator="containsText" text="powder">
      <formula>NOT(ISERROR(SEARCH(("powder"),(AA577))))</formula>
    </cfRule>
  </conditionalFormatting>
  <conditionalFormatting sqref="AA577:AB595">
    <cfRule type="containsText" dxfId="32" priority="439" operator="containsText" text="sew">
      <formula>NOT(ISERROR(SEARCH(("sew"),(AA577))))</formula>
    </cfRule>
  </conditionalFormatting>
  <conditionalFormatting sqref="AA577:AB595">
    <cfRule type="cellIs" dxfId="19" priority="440" operator="equal">
      <formula>"completed"</formula>
    </cfRule>
  </conditionalFormatting>
  <conditionalFormatting sqref="AA577:AB597 AA1216:AG1219 AC1220:AF1280 AC1311:AF1315 AD835:AF946">
    <cfRule type="cellIs" dxfId="17" priority="441" operator="greaterThan">
      <formula>9</formula>
    </cfRule>
  </conditionalFormatting>
  <conditionalFormatting sqref="AA598:AB614">
    <cfRule type="containsText" dxfId="32" priority="442" operator="containsText" text="Sandblast">
      <formula>NOT(ISERROR(SEARCH(("Sandblast"),(AA598))))</formula>
    </cfRule>
  </conditionalFormatting>
  <conditionalFormatting sqref="AA598:AB614">
    <cfRule type="containsText" dxfId="32" priority="443" operator="containsText" text="weld">
      <formula>NOT(ISERROR(SEARCH(("weld"),(AA598))))</formula>
    </cfRule>
  </conditionalFormatting>
  <conditionalFormatting sqref="AA598:AB614">
    <cfRule type="containsText" dxfId="32" priority="444" operator="containsText" text="polish">
      <formula>NOT(ISERROR(SEARCH(("polish"),(AA598))))</formula>
    </cfRule>
  </conditionalFormatting>
  <conditionalFormatting sqref="AA598:AB614">
    <cfRule type="cellIs" dxfId="33" priority="445" operator="equal">
      <formula>"fill"</formula>
    </cfRule>
  </conditionalFormatting>
  <conditionalFormatting sqref="AA598:AB614">
    <cfRule type="containsText" dxfId="32" priority="446" operator="containsText" text="cut">
      <formula>NOT(ISERROR(SEARCH(("cut"),(AA598))))</formula>
    </cfRule>
  </conditionalFormatting>
  <conditionalFormatting sqref="AA598:AB614">
    <cfRule type="containsText" dxfId="17" priority="447" operator="containsText" text="issue">
      <formula>NOT(ISERROR(SEARCH(("issue"),(AA598))))</formula>
    </cfRule>
  </conditionalFormatting>
  <conditionalFormatting sqref="AA598:AB614">
    <cfRule type="containsText" dxfId="32" priority="448" operator="containsText" text="powder">
      <formula>NOT(ISERROR(SEARCH(("powder"),(AA598))))</formula>
    </cfRule>
  </conditionalFormatting>
  <conditionalFormatting sqref="AA598:AB614">
    <cfRule type="containsText" dxfId="32" priority="449" operator="containsText" text="sew">
      <formula>NOT(ISERROR(SEARCH(("sew"),(AA598))))</formula>
    </cfRule>
  </conditionalFormatting>
  <conditionalFormatting sqref="AA598:AB614">
    <cfRule type="cellIs" dxfId="19" priority="450" operator="equal">
      <formula>"completed"</formula>
    </cfRule>
  </conditionalFormatting>
  <conditionalFormatting sqref="AA598:AB624 AA625">
    <cfRule type="cellIs" dxfId="17" priority="451" operator="greaterThan">
      <formula>9</formula>
    </cfRule>
  </conditionalFormatting>
  <conditionalFormatting sqref="AA605:AB614">
    <cfRule type="containsText" dxfId="32" priority="452" operator="containsText" text="grind">
      <formula>NOT(ISERROR(SEARCH(("grind"),(AA605))))</formula>
    </cfRule>
  </conditionalFormatting>
  <conditionalFormatting sqref="AA605:AB614">
    <cfRule type="containsText" dxfId="31" priority="453" operator="containsText" text="not required">
      <formula>NOT(ISERROR(SEARCH(("not required"),(AA605))))</formula>
    </cfRule>
  </conditionalFormatting>
  <conditionalFormatting sqref="AA615:AB624 AA625">
    <cfRule type="containsText" dxfId="32" priority="454" operator="containsText" text="Sandblast">
      <formula>NOT(ISERROR(SEARCH(("Sandblast"),(AA615))))</formula>
    </cfRule>
  </conditionalFormatting>
  <conditionalFormatting sqref="AA615:AB624 AA625">
    <cfRule type="containsText" dxfId="32" priority="455" operator="containsText" text="weld">
      <formula>NOT(ISERROR(SEARCH(("weld"),(AA615))))</formula>
    </cfRule>
  </conditionalFormatting>
  <conditionalFormatting sqref="AA615:AB624 AA625">
    <cfRule type="containsText" dxfId="32" priority="456" operator="containsText" text="polish">
      <formula>NOT(ISERROR(SEARCH(("polish"),(AA615))))</formula>
    </cfRule>
  </conditionalFormatting>
  <conditionalFormatting sqref="AA615:AB624 AA625">
    <cfRule type="cellIs" dxfId="33" priority="457" operator="equal">
      <formula>"fill"</formula>
    </cfRule>
  </conditionalFormatting>
  <conditionalFormatting sqref="AA615:AB624 AA625">
    <cfRule type="containsText" dxfId="32" priority="458" operator="containsText" text="cut">
      <formula>NOT(ISERROR(SEARCH(("cut"),(AA615))))</formula>
    </cfRule>
  </conditionalFormatting>
  <conditionalFormatting sqref="AA615:AB624 AA625">
    <cfRule type="containsText" dxfId="17" priority="459" operator="containsText" text="issue">
      <formula>NOT(ISERROR(SEARCH(("issue"),(AA615))))</formula>
    </cfRule>
  </conditionalFormatting>
  <conditionalFormatting sqref="AA615:AB624 AA625">
    <cfRule type="containsText" dxfId="32" priority="460" operator="containsText" text="powder">
      <formula>NOT(ISERROR(SEARCH(("powder"),(AA615))))</formula>
    </cfRule>
  </conditionalFormatting>
  <conditionalFormatting sqref="AA615:AB624 AA625">
    <cfRule type="containsText" dxfId="32" priority="461" operator="containsText" text="sew">
      <formula>NOT(ISERROR(SEARCH(("sew"),(AA615))))</formula>
    </cfRule>
  </conditionalFormatting>
  <conditionalFormatting sqref="AA615:AB624 AA625">
    <cfRule type="cellIs" dxfId="19" priority="462" operator="equal">
      <formula>"completed"</formula>
    </cfRule>
  </conditionalFormatting>
  <conditionalFormatting sqref="AA615:AB624 AA625">
    <cfRule type="containsText" dxfId="32" priority="463" operator="containsText" text="grind">
      <formula>NOT(ISERROR(SEARCH(("grind"),(AA615))))</formula>
    </cfRule>
  </conditionalFormatting>
  <conditionalFormatting sqref="AA615:AB624 AA625">
    <cfRule type="containsText" dxfId="31" priority="464" operator="containsText" text="not required">
      <formula>NOT(ISERROR(SEARCH(("not required"),(AA615))))</formula>
    </cfRule>
  </conditionalFormatting>
  <conditionalFormatting sqref="AA626:AB641 AA642:AC829 AA847:AC857 AA1216:AC1219 AC628:AC641">
    <cfRule type="containsText" dxfId="31" priority="465" operator="containsText" text="not required">
      <formula>NOT(ISERROR(SEARCH(("not required"),(AA626))))</formula>
    </cfRule>
  </conditionalFormatting>
  <conditionalFormatting sqref="AA626:AB1215 AA1311:AB1315">
    <cfRule type="containsText" dxfId="32" priority="466" operator="containsText" text="powder">
      <formula>NOT(ISERROR(SEARCH(("powder"),(AA626))))</formula>
    </cfRule>
  </conditionalFormatting>
  <conditionalFormatting sqref="AA626:AB1215 AA1311:AB1315">
    <cfRule type="cellIs" dxfId="17" priority="467" operator="greaterThan">
      <formula>9</formula>
    </cfRule>
  </conditionalFormatting>
  <conditionalFormatting sqref="AA626:AB1215 AA1311:AC1315">
    <cfRule type="containsText" dxfId="32" priority="468" operator="containsText" text="sew">
      <formula>NOT(ISERROR(SEARCH(("sew"),(AA626))))</formula>
    </cfRule>
  </conditionalFormatting>
  <conditionalFormatting sqref="AA626:AB1215 AA1311:AC1315">
    <cfRule type="cellIs" dxfId="19" priority="469" operator="equal">
      <formula>"completed"</formula>
    </cfRule>
  </conditionalFormatting>
  <conditionalFormatting sqref="AA626:AB1215">
    <cfRule type="containsText" dxfId="32" priority="470" operator="containsText" text="polish">
      <formula>NOT(ISERROR(SEARCH(("polish"),(AA626))))</formula>
    </cfRule>
  </conditionalFormatting>
  <conditionalFormatting sqref="AA626:AB1215">
    <cfRule type="containsText" dxfId="32" priority="471" operator="containsText" text="weld">
      <formula>NOT(ISERROR(SEARCH(("weld"),(AA626))))</formula>
    </cfRule>
  </conditionalFormatting>
  <conditionalFormatting sqref="AA626:AB1215">
    <cfRule type="containsText" dxfId="32" priority="472" operator="containsText" text="Sandblast">
      <formula>NOT(ISERROR(SEARCH(("Sandblast"),(AA626))))</formula>
    </cfRule>
  </conditionalFormatting>
  <conditionalFormatting sqref="AA626:AB1215">
    <cfRule type="cellIs" dxfId="33" priority="473" operator="equal">
      <formula>"fill"</formula>
    </cfRule>
  </conditionalFormatting>
  <conditionalFormatting sqref="AA626:AB1215">
    <cfRule type="containsText" dxfId="32" priority="474" operator="containsText" text="cut">
      <formula>NOT(ISERROR(SEARCH(("cut"),(AA626))))</formula>
    </cfRule>
  </conditionalFormatting>
  <conditionalFormatting sqref="AA626:AB1215">
    <cfRule type="containsText" dxfId="17" priority="475" operator="containsText" text="issue">
      <formula>NOT(ISERROR(SEARCH(("issue"),(AA626))))</formula>
    </cfRule>
  </conditionalFormatting>
  <conditionalFormatting sqref="AA947:AB949">
    <cfRule type="containsText" dxfId="32" priority="476" operator="containsText" text="grind">
      <formula>NOT(ISERROR(SEARCH(("grind"),(AA947))))</formula>
    </cfRule>
  </conditionalFormatting>
  <conditionalFormatting sqref="AA947:AB949">
    <cfRule type="containsText" dxfId="31" priority="477" operator="containsText" text="not required">
      <formula>NOT(ISERROR(SEARCH(("not required"),(AA947))))</formula>
    </cfRule>
  </conditionalFormatting>
  <conditionalFormatting sqref="AA1220:AB1280 AA1281 AA1316:AB1431">
    <cfRule type="cellIs" dxfId="33" priority="478" operator="equal">
      <formula>"fill"</formula>
    </cfRule>
  </conditionalFormatting>
  <conditionalFormatting sqref="AA1220:AB1280 AA1281 AA1316:AB1431">
    <cfRule type="containsText" dxfId="32" priority="479" operator="containsText" text="cut">
      <formula>NOT(ISERROR(SEARCH(("cut"),(AA1220))))</formula>
    </cfRule>
  </conditionalFormatting>
  <conditionalFormatting sqref="AA1220:AB1280 AA1281 AA1316:AB1431">
    <cfRule type="containsText" dxfId="17" priority="480" operator="containsText" text="issue">
      <formula>NOT(ISERROR(SEARCH(("issue"),(AA1220))))</formula>
    </cfRule>
  </conditionalFormatting>
  <conditionalFormatting sqref="AA1220:AB1280 AA1281 AA1316:AB1431">
    <cfRule type="containsText" dxfId="32" priority="481" operator="containsText" text="powder">
      <formula>NOT(ISERROR(SEARCH(("powder"),(AA1220))))</formula>
    </cfRule>
  </conditionalFormatting>
  <conditionalFormatting sqref="AA1220:AB1280 AA1281 AA1316:AB1431">
    <cfRule type="containsText" dxfId="32" priority="482" operator="containsText" text="sew">
      <formula>NOT(ISERROR(SEARCH(("sew"),(AA1220))))</formula>
    </cfRule>
  </conditionalFormatting>
  <conditionalFormatting sqref="AA1220:AB1280 AA1281 AA1316:AB1431">
    <cfRule type="cellIs" dxfId="19" priority="483" operator="equal">
      <formula>"completed"</formula>
    </cfRule>
  </conditionalFormatting>
  <conditionalFormatting sqref="AA1220:AB1280 AA1281 AA1316:AB1431">
    <cfRule type="cellIs" dxfId="17" priority="484" operator="greaterThan">
      <formula>9</formula>
    </cfRule>
  </conditionalFormatting>
  <conditionalFormatting sqref="AA1282:AB1310">
    <cfRule type="containsText" dxfId="32" priority="485" operator="containsText" text="polish">
      <formula>NOT(ISERROR(SEARCH(("polish"),(AA1282))))</formula>
    </cfRule>
  </conditionalFormatting>
  <conditionalFormatting sqref="AA1282:AB1310">
    <cfRule type="containsText" dxfId="32" priority="486" operator="containsText" text="weld">
      <formula>NOT(ISERROR(SEARCH(("weld"),(AA1282))))</formula>
    </cfRule>
  </conditionalFormatting>
  <conditionalFormatting sqref="AA1282:AB1310">
    <cfRule type="containsText" dxfId="32" priority="487" operator="containsText" text="Sandblast">
      <formula>NOT(ISERROR(SEARCH(("Sandblast"),(AA1282))))</formula>
    </cfRule>
  </conditionalFormatting>
  <conditionalFormatting sqref="AA1282:AB1310">
    <cfRule type="cellIs" dxfId="33" priority="488" operator="equal">
      <formula>"fill"</formula>
    </cfRule>
  </conditionalFormatting>
  <conditionalFormatting sqref="AA1282:AB1310">
    <cfRule type="containsText" dxfId="32" priority="489" operator="containsText" text="cut">
      <formula>NOT(ISERROR(SEARCH(("cut"),(AA1282))))</formula>
    </cfRule>
  </conditionalFormatting>
  <conditionalFormatting sqref="AA1282:AB1310">
    <cfRule type="containsText" dxfId="17" priority="490" operator="containsText" text="issue">
      <formula>NOT(ISERROR(SEARCH(("issue"),(AA1282))))</formula>
    </cfRule>
  </conditionalFormatting>
  <conditionalFormatting sqref="AA1282:AB1310">
    <cfRule type="containsText" dxfId="32" priority="491" operator="containsText" text="powder">
      <formula>NOT(ISERROR(SEARCH(("powder"),(AA1282))))</formula>
    </cfRule>
  </conditionalFormatting>
  <conditionalFormatting sqref="AA1282:AB1310">
    <cfRule type="containsText" dxfId="32" priority="492" operator="containsText" text="sew">
      <formula>NOT(ISERROR(SEARCH(("sew"),(AA1282))))</formula>
    </cfRule>
  </conditionalFormatting>
  <conditionalFormatting sqref="AA1282:AB1310">
    <cfRule type="cellIs" dxfId="19" priority="493" operator="equal">
      <formula>"completed"</formula>
    </cfRule>
  </conditionalFormatting>
  <conditionalFormatting sqref="AA1282:AB1310">
    <cfRule type="cellIs" dxfId="17" priority="494" operator="greaterThan">
      <formula>9</formula>
    </cfRule>
  </conditionalFormatting>
  <conditionalFormatting sqref="AA1220:AB1280 AA1281 AA1316:AB1431">
    <cfRule type="containsText" dxfId="32" priority="495" operator="containsText" text="polish">
      <formula>NOT(ISERROR(SEARCH(("polish"),(AA1220))))</formula>
    </cfRule>
  </conditionalFormatting>
  <conditionalFormatting sqref="AA1220:AB1280 AA1281 AA1316:AB1431">
    <cfRule type="containsText" dxfId="32" priority="496" operator="containsText" text="weld">
      <formula>NOT(ISERROR(SEARCH(("weld"),(AA1220))))</formula>
    </cfRule>
  </conditionalFormatting>
  <conditionalFormatting sqref="AA1220:AB1280 AA1281 AA1316:AB1431">
    <cfRule type="containsText" dxfId="32" priority="497" operator="containsText" text="Sandblast">
      <formula>NOT(ISERROR(SEARCH(("Sandblast"),(AA1220))))</formula>
    </cfRule>
  </conditionalFormatting>
  <conditionalFormatting sqref="AA1432:AB1433">
    <cfRule type="containsText" dxfId="32" priority="498" operator="containsText" text="polish">
      <formula>NOT(ISERROR(SEARCH(("polish"),(AA1432))))</formula>
    </cfRule>
  </conditionalFormatting>
  <conditionalFormatting sqref="AA1432:AB1433">
    <cfRule type="containsText" dxfId="32" priority="499" operator="containsText" text="weld">
      <formula>NOT(ISERROR(SEARCH(("weld"),(AA1432))))</formula>
    </cfRule>
  </conditionalFormatting>
  <conditionalFormatting sqref="AA1432:AB1433">
    <cfRule type="containsText" dxfId="32" priority="500" operator="containsText" text="Sandblast">
      <formula>NOT(ISERROR(SEARCH(("Sandblast"),(AA1432))))</formula>
    </cfRule>
  </conditionalFormatting>
  <conditionalFormatting sqref="AA1432:AB1433">
    <cfRule type="cellIs" dxfId="33" priority="501" operator="equal">
      <formula>"fill"</formula>
    </cfRule>
  </conditionalFormatting>
  <conditionalFormatting sqref="AA1432:AB1433">
    <cfRule type="containsText" dxfId="32" priority="502" operator="containsText" text="cut">
      <formula>NOT(ISERROR(SEARCH(("cut"),(AA1432))))</formula>
    </cfRule>
  </conditionalFormatting>
  <conditionalFormatting sqref="AA1432:AB1433">
    <cfRule type="containsText" dxfId="17" priority="503" operator="containsText" text="issue">
      <formula>NOT(ISERROR(SEARCH(("issue"),(AA1432))))</formula>
    </cfRule>
  </conditionalFormatting>
  <conditionalFormatting sqref="AA1432:AB1433">
    <cfRule type="containsText" dxfId="32" priority="504" operator="containsText" text="powder">
      <formula>NOT(ISERROR(SEARCH(("powder"),(AA1432))))</formula>
    </cfRule>
  </conditionalFormatting>
  <conditionalFormatting sqref="AA1432:AB1433">
    <cfRule type="containsText" dxfId="32" priority="505" operator="containsText" text="sew">
      <formula>NOT(ISERROR(SEARCH(("sew"),(AA1432))))</formula>
    </cfRule>
  </conditionalFormatting>
  <conditionalFormatting sqref="AA1432:AB1433">
    <cfRule type="cellIs" dxfId="19" priority="506" operator="equal">
      <formula>"completed"</formula>
    </cfRule>
  </conditionalFormatting>
  <conditionalFormatting sqref="AA1432:AB1433">
    <cfRule type="cellIs" dxfId="17" priority="507" operator="greaterThan">
      <formula>9</formula>
    </cfRule>
  </conditionalFormatting>
  <conditionalFormatting sqref="AA1434:AB1434">
    <cfRule type="containsText" dxfId="32" priority="508" operator="containsText" text="powder">
      <formula>NOT(ISERROR(SEARCH(("powder"),(AA1434))))</formula>
    </cfRule>
  </conditionalFormatting>
  <conditionalFormatting sqref="AA1434:AB1434">
    <cfRule type="cellIs" dxfId="19" priority="509" operator="equal">
      <formula>"completed"</formula>
    </cfRule>
  </conditionalFormatting>
  <conditionalFormatting sqref="AA1434:AB1434">
    <cfRule type="cellIs" dxfId="17" priority="510" operator="greaterThan">
      <formula>9</formula>
    </cfRule>
  </conditionalFormatting>
  <conditionalFormatting sqref="AA1438:AB1456">
    <cfRule type="containsText" dxfId="32" priority="511" operator="containsText" text="powder">
      <formula>NOT(ISERROR(SEARCH(("powder"),(AA1438))))</formula>
    </cfRule>
  </conditionalFormatting>
  <conditionalFormatting sqref="AA1438:AB1456">
    <cfRule type="cellIs" dxfId="17" priority="512" operator="greaterThan">
      <formula>9</formula>
    </cfRule>
  </conditionalFormatting>
  <conditionalFormatting sqref="AA1449:AB1456">
    <cfRule type="cellIs" dxfId="19" priority="513" operator="equal">
      <formula>"completed"</formula>
    </cfRule>
  </conditionalFormatting>
  <conditionalFormatting sqref="AA1:AC481 AA482:AB569">
    <cfRule type="containsText" dxfId="31" priority="514" operator="containsText" text="not required">
      <formula>NOT(ISERROR(SEARCH(("not required"),(AA1))))</formula>
    </cfRule>
  </conditionalFormatting>
  <conditionalFormatting sqref="AA191:AC481 AA482:AB532 AA561:AB561">
    <cfRule type="containsText" dxfId="32" priority="515" operator="containsText" text="Sandblast">
      <formula>NOT(ISERROR(SEARCH(("Sandblast"),(AA191))))</formula>
    </cfRule>
  </conditionalFormatting>
  <conditionalFormatting sqref="AA191:AC481 AA482:AB532 AA561:AB561">
    <cfRule type="containsText" dxfId="32" priority="516" operator="containsText" text="weld">
      <formula>NOT(ISERROR(SEARCH(("weld"),(AA191))))</formula>
    </cfRule>
  </conditionalFormatting>
  <conditionalFormatting sqref="AA191:AC481 AA482:AB532 AA561:AB561">
    <cfRule type="containsText" dxfId="32" priority="517" operator="containsText" text="polish">
      <formula>NOT(ISERROR(SEARCH(("polish"),(AA191))))</formula>
    </cfRule>
  </conditionalFormatting>
  <conditionalFormatting sqref="AA191:AC481 AA482:AB532 AA561:AB561">
    <cfRule type="cellIs" dxfId="33" priority="518" operator="equal">
      <formula>"fill"</formula>
    </cfRule>
  </conditionalFormatting>
  <conditionalFormatting sqref="AA191:AC481 AA482:AB532 AA561:AB561">
    <cfRule type="containsText" dxfId="32" priority="519" operator="containsText" text="cut">
      <formula>NOT(ISERROR(SEARCH(("cut"),(AA191))))</formula>
    </cfRule>
  </conditionalFormatting>
  <conditionalFormatting sqref="AA191:AC481 AA482:AB532 AA561:AB561">
    <cfRule type="containsText" dxfId="17" priority="520" operator="containsText" text="issue">
      <formula>NOT(ISERROR(SEARCH(("issue"),(AA191))))</formula>
    </cfRule>
  </conditionalFormatting>
  <conditionalFormatting sqref="AA191:AC481 AA482:AB532 AA561:AB561">
    <cfRule type="containsText" dxfId="32" priority="521" operator="containsText" text="powder">
      <formula>NOT(ISERROR(SEARCH(("powder"),(AA191))))</formula>
    </cfRule>
  </conditionalFormatting>
  <conditionalFormatting sqref="AA191:AC481 AA482:AB532 AA561:AB561">
    <cfRule type="containsText" dxfId="32" priority="522" operator="containsText" text="sew">
      <formula>NOT(ISERROR(SEARCH(("sew"),(AA191))))</formula>
    </cfRule>
  </conditionalFormatting>
  <conditionalFormatting sqref="AA191:AC481 AA482:AB532 AA561:AB561">
    <cfRule type="cellIs" dxfId="19" priority="523" operator="equal">
      <formula>"completed"</formula>
    </cfRule>
  </conditionalFormatting>
  <conditionalFormatting sqref="AA830:AC834">
    <cfRule type="containsText" dxfId="32" priority="524" operator="containsText" text="grind">
      <formula>NOT(ISERROR(SEARCH(("grind"),(AA830))))</formula>
    </cfRule>
  </conditionalFormatting>
  <conditionalFormatting sqref="AA830:AC834">
    <cfRule type="containsText" dxfId="31" priority="525" operator="containsText" text="not required">
      <formula>NOT(ISERROR(SEARCH(("not required"),(AA830))))</formula>
    </cfRule>
  </conditionalFormatting>
  <conditionalFormatting sqref="AA835:AC836">
    <cfRule type="containsText" dxfId="32" priority="526" operator="containsText" text="grind">
      <formula>NOT(ISERROR(SEARCH(("grind"),(AA835))))</formula>
    </cfRule>
  </conditionalFormatting>
  <conditionalFormatting sqref="AA835:AC836">
    <cfRule type="containsText" dxfId="31" priority="527" operator="containsText" text="not required">
      <formula>NOT(ISERROR(SEARCH(("not required"),(AA835))))</formula>
    </cfRule>
  </conditionalFormatting>
  <conditionalFormatting sqref="AA837:AC846">
    <cfRule type="containsText" dxfId="32" priority="528" operator="containsText" text="grind">
      <formula>NOT(ISERROR(SEARCH(("grind"),(AA837))))</formula>
    </cfRule>
  </conditionalFormatting>
  <conditionalFormatting sqref="AA837:AC846">
    <cfRule type="containsText" dxfId="31" priority="529" operator="containsText" text="not required">
      <formula>NOT(ISERROR(SEARCH(("not required"),(AA837))))</formula>
    </cfRule>
  </conditionalFormatting>
  <conditionalFormatting sqref="AA858:AC860">
    <cfRule type="containsText" dxfId="32" priority="530" operator="containsText" text="grind">
      <formula>NOT(ISERROR(SEARCH(("grind"),(AA858))))</formula>
    </cfRule>
  </conditionalFormatting>
  <conditionalFormatting sqref="AA858:AC860">
    <cfRule type="containsText" dxfId="31" priority="531" operator="containsText" text="not required">
      <formula>NOT(ISERROR(SEARCH(("not required"),(AA858))))</formula>
    </cfRule>
  </conditionalFormatting>
  <conditionalFormatting sqref="AA861:AC861">
    <cfRule type="containsText" dxfId="32" priority="532" operator="containsText" text="grind">
      <formula>NOT(ISERROR(SEARCH(("grind"),(AA861))))</formula>
    </cfRule>
  </conditionalFormatting>
  <conditionalFormatting sqref="AA861:AC861">
    <cfRule type="containsText" dxfId="31" priority="533" operator="containsText" text="not required">
      <formula>NOT(ISERROR(SEARCH(("not required"),(AA861))))</formula>
    </cfRule>
  </conditionalFormatting>
  <conditionalFormatting sqref="AA950:AC950">
    <cfRule type="containsText" dxfId="32" priority="534" operator="containsText" text="grind">
      <formula>NOT(ISERROR(SEARCH(("grind"),(AA950))))</formula>
    </cfRule>
  </conditionalFormatting>
  <conditionalFormatting sqref="AA950:AC950">
    <cfRule type="containsText" dxfId="31" priority="535" operator="containsText" text="not required">
      <formula>NOT(ISERROR(SEARCH(("not required"),(AA950))))</formula>
    </cfRule>
  </conditionalFormatting>
  <conditionalFormatting sqref="AA951:AC1215">
    <cfRule type="containsText" dxfId="32" priority="536" operator="containsText" text="grind">
      <formula>NOT(ISERROR(SEARCH(("grind"),(AA951))))</formula>
    </cfRule>
  </conditionalFormatting>
  <conditionalFormatting sqref="AA951:AC1215">
    <cfRule type="containsText" dxfId="31" priority="537" operator="containsText" text="not required">
      <formula>NOT(ISERROR(SEARCH(("not required"),(AA951))))</formula>
    </cfRule>
  </conditionalFormatting>
  <conditionalFormatting sqref="AA1434:AC1434">
    <cfRule type="containsText" dxfId="32" priority="538" operator="containsText" text="Sandblast">
      <formula>NOT(ISERROR(SEARCH(("Sandblast"),(AA1434))))</formula>
    </cfRule>
  </conditionalFormatting>
  <conditionalFormatting sqref="AA1434:AC1434">
    <cfRule type="containsText" dxfId="32" priority="539" operator="containsText" text="weld">
      <formula>NOT(ISERROR(SEARCH(("weld"),(AA1434))))</formula>
    </cfRule>
  </conditionalFormatting>
  <conditionalFormatting sqref="AA1434:AC1434">
    <cfRule type="containsText" dxfId="32" priority="540" operator="containsText" text="polish">
      <formula>NOT(ISERROR(SEARCH(("polish"),(AA1434))))</formula>
    </cfRule>
  </conditionalFormatting>
  <conditionalFormatting sqref="AA1434:AC1434">
    <cfRule type="cellIs" dxfId="33" priority="541" operator="equal">
      <formula>"fill"</formula>
    </cfRule>
  </conditionalFormatting>
  <conditionalFormatting sqref="AA1434:AC1434">
    <cfRule type="containsText" dxfId="32" priority="542" operator="containsText" text="cut">
      <formula>NOT(ISERROR(SEARCH(("cut"),(AA1434))))</formula>
    </cfRule>
  </conditionalFormatting>
  <conditionalFormatting sqref="AA1434:AC1434">
    <cfRule type="containsText" dxfId="17" priority="543" operator="containsText" text="issue">
      <formula>NOT(ISERROR(SEARCH(("issue"),(AA1434))))</formula>
    </cfRule>
  </conditionalFormatting>
  <conditionalFormatting sqref="AA1434:AC1434">
    <cfRule type="containsText" dxfId="32" priority="544" operator="containsText" text="sew">
      <formula>NOT(ISERROR(SEARCH(("sew"),(AA1434))))</formula>
    </cfRule>
  </conditionalFormatting>
  <conditionalFormatting sqref="AA1438:AC1448">
    <cfRule type="cellIs" dxfId="19" priority="545" operator="equal">
      <formula>"completed"</formula>
    </cfRule>
  </conditionalFormatting>
  <conditionalFormatting sqref="AA1438:AC1456">
    <cfRule type="containsText" dxfId="32" priority="546" operator="containsText" text="Sandblast">
      <formula>NOT(ISERROR(SEARCH(("Sandblast"),(AA1438))))</formula>
    </cfRule>
  </conditionalFormatting>
  <conditionalFormatting sqref="AA1438:AC1456">
    <cfRule type="containsText" dxfId="32" priority="547" operator="containsText" text="weld">
      <formula>NOT(ISERROR(SEARCH(("weld"),(AA1438))))</formula>
    </cfRule>
  </conditionalFormatting>
  <conditionalFormatting sqref="AA1438:AC1456">
    <cfRule type="containsText" dxfId="32" priority="548" operator="containsText" text="polish">
      <formula>NOT(ISERROR(SEARCH(("polish"),(AA1438))))</formula>
    </cfRule>
  </conditionalFormatting>
  <conditionalFormatting sqref="AA1438:AC1456">
    <cfRule type="cellIs" dxfId="33" priority="549" operator="equal">
      <formula>"fill"</formula>
    </cfRule>
  </conditionalFormatting>
  <conditionalFormatting sqref="AA1438:AC1456">
    <cfRule type="containsText" dxfId="32" priority="550" operator="containsText" text="cut">
      <formula>NOT(ISERROR(SEARCH(("cut"),(AA1438))))</formula>
    </cfRule>
  </conditionalFormatting>
  <conditionalFormatting sqref="AA1438:AC1456">
    <cfRule type="containsText" dxfId="17" priority="551" operator="containsText" text="issue">
      <formula>NOT(ISERROR(SEARCH(("issue"),(AA1438))))</formula>
    </cfRule>
  </conditionalFormatting>
  <conditionalFormatting sqref="AA1438:AC1456">
    <cfRule type="containsText" dxfId="32" priority="552" operator="containsText" text="sew">
      <formula>NOT(ISERROR(SEARCH(("sew"),(AA1438))))</formula>
    </cfRule>
  </conditionalFormatting>
  <conditionalFormatting sqref="AA1281:AE1281">
    <cfRule type="containsText" dxfId="32" priority="553" operator="containsText" text="grind">
      <formula>NOT(ISERROR(SEARCH(("grind"),(AA1281))))</formula>
    </cfRule>
  </conditionalFormatting>
  <conditionalFormatting sqref="AA1281:AE1281">
    <cfRule type="containsText" dxfId="31" priority="554" operator="containsText" text="not required">
      <formula>NOT(ISERROR(SEARCH(("not required"),(AA1281))))</formula>
    </cfRule>
  </conditionalFormatting>
  <conditionalFormatting sqref="AA1282:AF1310">
    <cfRule type="containsText" dxfId="32" priority="555" operator="containsText" text="grind">
      <formula>NOT(ISERROR(SEARCH(("grind"),(AA1282))))</formula>
    </cfRule>
  </conditionalFormatting>
  <conditionalFormatting sqref="AA1282:AF1310">
    <cfRule type="containsText" dxfId="31" priority="556" operator="containsText" text="not required">
      <formula>NOT(ISERROR(SEARCH(("not required"),(AA1282))))</formula>
    </cfRule>
  </conditionalFormatting>
  <conditionalFormatting sqref="AA1316:AF1362">
    <cfRule type="containsText" dxfId="32" priority="557" operator="containsText" text="grind">
      <formula>NOT(ISERROR(SEARCH(("grind"),(AA1316))))</formula>
    </cfRule>
  </conditionalFormatting>
  <conditionalFormatting sqref="AA1316:AF1362">
    <cfRule type="containsText" dxfId="31" priority="558" operator="containsText" text="not required">
      <formula>NOT(ISERROR(SEARCH(("not required"),(AA1316))))</formula>
    </cfRule>
  </conditionalFormatting>
  <conditionalFormatting sqref="AA1363:AF1365">
    <cfRule type="containsText" dxfId="32" priority="559" operator="containsText" text="grind">
      <formula>NOT(ISERROR(SEARCH(("grind"),(AA1363))))</formula>
    </cfRule>
  </conditionalFormatting>
  <conditionalFormatting sqref="AA1363:AF1365">
    <cfRule type="containsText" dxfId="31" priority="560" operator="containsText" text="not required">
      <formula>NOT(ISERROR(SEARCH(("not required"),(AA1363))))</formula>
    </cfRule>
  </conditionalFormatting>
  <conditionalFormatting sqref="AA1366:AF1421">
    <cfRule type="containsText" dxfId="32" priority="561" operator="containsText" text="grind">
      <formula>NOT(ISERROR(SEARCH(("grind"),(AA1366))))</formula>
    </cfRule>
  </conditionalFormatting>
  <conditionalFormatting sqref="AA1366:AF1421">
    <cfRule type="containsText" dxfId="31" priority="562" operator="containsText" text="not required">
      <formula>NOT(ISERROR(SEARCH(("not required"),(AA1366))))</formula>
    </cfRule>
  </conditionalFormatting>
  <conditionalFormatting sqref="AA1422:AF1433">
    <cfRule type="containsText" dxfId="32" priority="563" operator="containsText" text="grind">
      <formula>NOT(ISERROR(SEARCH(("grind"),(AA1422))))</formula>
    </cfRule>
  </conditionalFormatting>
  <conditionalFormatting sqref="AA1422:AF1433">
    <cfRule type="containsText" dxfId="31" priority="564" operator="containsText" text="not required">
      <formula>NOT(ISERROR(SEARCH(("not required"),(AA1422))))</formula>
    </cfRule>
  </conditionalFormatting>
  <conditionalFormatting sqref="AA1434:AF1434">
    <cfRule type="containsText" dxfId="32" priority="565" operator="containsText" text="grind">
      <formula>NOT(ISERROR(SEARCH(("grind"),(AA1434))))</formula>
    </cfRule>
  </conditionalFormatting>
  <conditionalFormatting sqref="AA1434:AF1434">
    <cfRule type="containsText" dxfId="31" priority="566" operator="containsText" text="not required">
      <formula>NOT(ISERROR(SEARCH(("not required"),(AA1434))))</formula>
    </cfRule>
  </conditionalFormatting>
  <conditionalFormatting sqref="AA1438:AF1456">
    <cfRule type="containsText" dxfId="32" priority="567" operator="containsText" text="grind">
      <formula>NOT(ISERROR(SEARCH(("grind"),(AA1438))))</formula>
    </cfRule>
  </conditionalFormatting>
  <conditionalFormatting sqref="AA1438:AF1456">
    <cfRule type="containsText" dxfId="31" priority="568" operator="containsText" text="not required">
      <formula>NOT(ISERROR(SEARCH(("not required"),(AA1438))))</formula>
    </cfRule>
  </conditionalFormatting>
  <conditionalFormatting sqref="AB1281">
    <cfRule type="containsText" dxfId="32" priority="569" operator="containsText" text="Sandblast">
      <formula>NOT(ISERROR(SEARCH(("Sandblast"),(AB1281))))</formula>
    </cfRule>
  </conditionalFormatting>
  <conditionalFormatting sqref="AB1281">
    <cfRule type="containsText" dxfId="32" priority="570" operator="containsText" text="weld">
      <formula>NOT(ISERROR(SEARCH(("weld"),(AB1281))))</formula>
    </cfRule>
  </conditionalFormatting>
  <conditionalFormatting sqref="AB1281">
    <cfRule type="containsText" dxfId="32" priority="571" operator="containsText" text="polish">
      <formula>NOT(ISERROR(SEARCH(("polish"),(AB1281))))</formula>
    </cfRule>
  </conditionalFormatting>
  <conditionalFormatting sqref="AB1281">
    <cfRule type="cellIs" dxfId="33" priority="572" operator="equal">
      <formula>"fill"</formula>
    </cfRule>
  </conditionalFormatting>
  <conditionalFormatting sqref="AB1281">
    <cfRule type="containsText" dxfId="32" priority="573" operator="containsText" text="cut">
      <formula>NOT(ISERROR(SEARCH(("cut"),(AB1281))))</formula>
    </cfRule>
  </conditionalFormatting>
  <conditionalFormatting sqref="AB1281">
    <cfRule type="containsText" dxfId="17" priority="574" operator="containsText" text="issue">
      <formula>NOT(ISERROR(SEARCH(("issue"),(AB1281))))</formula>
    </cfRule>
  </conditionalFormatting>
  <conditionalFormatting sqref="AB1281">
    <cfRule type="containsText" dxfId="32" priority="575" operator="containsText" text="sew">
      <formula>NOT(ISERROR(SEARCH(("sew"),(AB1281))))</formula>
    </cfRule>
  </conditionalFormatting>
  <conditionalFormatting sqref="AB1281">
    <cfRule type="cellIs" dxfId="19" priority="576" operator="equal">
      <formula>"completed"</formula>
    </cfRule>
  </conditionalFormatting>
  <conditionalFormatting sqref="AB1281">
    <cfRule type="cellIs" dxfId="17" priority="577" operator="equal">
      <formula>"Not collected"</formula>
    </cfRule>
  </conditionalFormatting>
  <conditionalFormatting sqref="AB1281">
    <cfRule type="cellIs" dxfId="18" priority="578" operator="equal">
      <formula>"Ready to collect"</formula>
    </cfRule>
  </conditionalFormatting>
  <conditionalFormatting sqref="AB1281">
    <cfRule type="cellIs" dxfId="19" priority="579" operator="equal">
      <formula>"Collected"</formula>
    </cfRule>
  </conditionalFormatting>
  <conditionalFormatting sqref="AB1281">
    <cfRule type="containsText" dxfId="18" priority="580" operator="containsText" text="ready to collect">
      <formula>NOT(ISERROR(SEARCH(("ready to collect"),(AB1281))))</formula>
    </cfRule>
  </conditionalFormatting>
  <conditionalFormatting sqref="AB1281">
    <cfRule type="containsText" dxfId="19" priority="581" operator="containsText" text="collected">
      <formula>NOT(ISERROR(SEARCH(("collected"),(AB1281))))</formula>
    </cfRule>
  </conditionalFormatting>
  <conditionalFormatting sqref="AB1281:AE1281">
    <cfRule type="cellIs" dxfId="17" priority="582" operator="greaterThan">
      <formula>9</formula>
    </cfRule>
  </conditionalFormatting>
  <conditionalFormatting sqref="AC1:AC829 AC1311:AC1365">
    <cfRule type="containsText" dxfId="18" priority="583" operator="containsText" text="ready to collect">
      <formula>NOT(ISERROR(SEARCH(("ready to collect"),(AC1))))</formula>
    </cfRule>
  </conditionalFormatting>
  <conditionalFormatting sqref="AC1:AC829 AC1311:AC1365">
    <cfRule type="containsText" dxfId="19" priority="584" operator="containsText" text="collected">
      <formula>NOT(ISERROR(SEARCH(("collected"),(AC1))))</formula>
    </cfRule>
  </conditionalFormatting>
  <conditionalFormatting sqref="AA626:AB641 AA642:AC829 AA847:AC857 AC628:AC641">
    <cfRule type="containsText" dxfId="32" priority="585" operator="containsText" text="grind">
      <formula>NOT(ISERROR(SEARCH(("grind"),(AA626))))</formula>
    </cfRule>
  </conditionalFormatting>
  <conditionalFormatting sqref="AC1:AC481 AC628:AC829 AC847:AC857 AC876:AC1009">
    <cfRule type="cellIs" dxfId="17" priority="586" operator="equal">
      <formula>"Not collected"</formula>
    </cfRule>
  </conditionalFormatting>
  <conditionalFormatting sqref="AC1:AC481 AC628:AC829 AC847:AC857 AC876:AC1009">
    <cfRule type="cellIs" dxfId="18" priority="587" operator="equal">
      <formula>"Ready to collect"</formula>
    </cfRule>
  </conditionalFormatting>
  <conditionalFormatting sqref="AC1:AC481 AC628:AC829 AC847:AC857 AC876:AC1009">
    <cfRule type="cellIs" dxfId="19" priority="588" operator="equal">
      <formula>"Collected"</formula>
    </cfRule>
  </conditionalFormatting>
  <conditionalFormatting sqref="AC628:AC829 AC860:AC1009">
    <cfRule type="cellIs" dxfId="17" priority="589" operator="greaterThan">
      <formula>9</formula>
    </cfRule>
  </conditionalFormatting>
  <conditionalFormatting sqref="AC628:AC829 AC860:AC1009">
    <cfRule type="containsText" dxfId="32" priority="590" operator="containsText" text="Sandblast">
      <formula>NOT(ISERROR(SEARCH(("Sandblast"),(AC628))))</formula>
    </cfRule>
  </conditionalFormatting>
  <conditionalFormatting sqref="AC628:AC829 AC860:AC1009">
    <cfRule type="containsText" dxfId="32" priority="591" operator="containsText" text="weld">
      <formula>NOT(ISERROR(SEARCH(("weld"),(AC628))))</formula>
    </cfRule>
  </conditionalFormatting>
  <conditionalFormatting sqref="AC628:AC829 AC860:AC1009">
    <cfRule type="containsText" dxfId="32" priority="592" operator="containsText" text="polish">
      <formula>NOT(ISERROR(SEARCH(("polish"),(AC628))))</formula>
    </cfRule>
  </conditionalFormatting>
  <conditionalFormatting sqref="AC628:AC829 AC860:AC1009">
    <cfRule type="cellIs" dxfId="33" priority="593" operator="equal">
      <formula>"fill"</formula>
    </cfRule>
  </conditionalFormatting>
  <conditionalFormatting sqref="AC628:AC829 AC860:AC1009">
    <cfRule type="containsText" dxfId="32" priority="594" operator="containsText" text="cut">
      <formula>NOT(ISERROR(SEARCH(("cut"),(AC628))))</formula>
    </cfRule>
  </conditionalFormatting>
  <conditionalFormatting sqref="AC628:AC829 AC860:AC1009">
    <cfRule type="containsText" dxfId="17" priority="595" operator="containsText" text="issue">
      <formula>NOT(ISERROR(SEARCH(("issue"),(AC628))))</formula>
    </cfRule>
  </conditionalFormatting>
  <conditionalFormatting sqref="AC628:AC829 AC860:AC1009">
    <cfRule type="containsText" dxfId="32" priority="596" operator="containsText" text="sew">
      <formula>NOT(ISERROR(SEARCH(("sew"),(AC628))))</formula>
    </cfRule>
  </conditionalFormatting>
  <conditionalFormatting sqref="AC628:AC829 AC860:AC1009">
    <cfRule type="cellIs" dxfId="19" priority="597" operator="equal">
      <formula>"completed"</formula>
    </cfRule>
  </conditionalFormatting>
  <conditionalFormatting sqref="AC661:AC662">
    <cfRule type="cellIs" dxfId="17" priority="598" operator="greaterThan">
      <formula>9</formula>
    </cfRule>
  </conditionalFormatting>
  <conditionalFormatting sqref="AC661:AC662">
    <cfRule type="containsText" dxfId="32" priority="599" operator="containsText" text="Sandblast">
      <formula>NOT(ISERROR(SEARCH(("Sandblast"),(AC661))))</formula>
    </cfRule>
  </conditionalFormatting>
  <conditionalFormatting sqref="AC661:AC662">
    <cfRule type="containsText" dxfId="32" priority="600" operator="containsText" text="weld">
      <formula>NOT(ISERROR(SEARCH(("weld"),(AC661))))</formula>
    </cfRule>
  </conditionalFormatting>
  <conditionalFormatting sqref="AC661:AC662">
    <cfRule type="containsText" dxfId="32" priority="601" operator="containsText" text="polish">
      <formula>NOT(ISERROR(SEARCH(("polish"),(AC661))))</formula>
    </cfRule>
  </conditionalFormatting>
  <conditionalFormatting sqref="AC661:AC662">
    <cfRule type="cellIs" dxfId="33" priority="602" operator="equal">
      <formula>"fill"</formula>
    </cfRule>
  </conditionalFormatting>
  <conditionalFormatting sqref="AC661:AC662">
    <cfRule type="containsText" dxfId="32" priority="603" operator="containsText" text="cut">
      <formula>NOT(ISERROR(SEARCH(("cut"),(AC661))))</formula>
    </cfRule>
  </conditionalFormatting>
  <conditionalFormatting sqref="AC661:AC662">
    <cfRule type="containsText" dxfId="17" priority="604" operator="containsText" text="issue">
      <formula>NOT(ISERROR(SEARCH(("issue"),(AC661))))</formula>
    </cfRule>
  </conditionalFormatting>
  <conditionalFormatting sqref="AC661:AC662">
    <cfRule type="containsText" dxfId="32" priority="605" operator="containsText" text="sew">
      <formula>NOT(ISERROR(SEARCH(("sew"),(AC661))))</formula>
    </cfRule>
  </conditionalFormatting>
  <conditionalFormatting sqref="AC661:AC662">
    <cfRule type="cellIs" dxfId="19" priority="606" operator="equal">
      <formula>"completed"</formula>
    </cfRule>
  </conditionalFormatting>
  <conditionalFormatting sqref="AC706">
    <cfRule type="cellIs" dxfId="17" priority="607" operator="greaterThan">
      <formula>9</formula>
    </cfRule>
  </conditionalFormatting>
  <conditionalFormatting sqref="AC706">
    <cfRule type="containsText" dxfId="32" priority="608" operator="containsText" text="Sandblast">
      <formula>NOT(ISERROR(SEARCH(("Sandblast"),(AC706))))</formula>
    </cfRule>
  </conditionalFormatting>
  <conditionalFormatting sqref="AC706">
    <cfRule type="containsText" dxfId="32" priority="609" operator="containsText" text="weld">
      <formula>NOT(ISERROR(SEARCH(("weld"),(AC706))))</formula>
    </cfRule>
  </conditionalFormatting>
  <conditionalFormatting sqref="AC706">
    <cfRule type="containsText" dxfId="32" priority="610" operator="containsText" text="polish">
      <formula>NOT(ISERROR(SEARCH(("polish"),(AC706))))</formula>
    </cfRule>
  </conditionalFormatting>
  <conditionalFormatting sqref="AC706">
    <cfRule type="cellIs" dxfId="33" priority="611" operator="equal">
      <formula>"fill"</formula>
    </cfRule>
  </conditionalFormatting>
  <conditionalFormatting sqref="AC706">
    <cfRule type="containsText" dxfId="32" priority="612" operator="containsText" text="cut">
      <formula>NOT(ISERROR(SEARCH(("cut"),(AC706))))</formula>
    </cfRule>
  </conditionalFormatting>
  <conditionalFormatting sqref="AC706">
    <cfRule type="containsText" dxfId="17" priority="613" operator="containsText" text="issue">
      <formula>NOT(ISERROR(SEARCH(("issue"),(AC706))))</formula>
    </cfRule>
  </conditionalFormatting>
  <conditionalFormatting sqref="AC706">
    <cfRule type="containsText" dxfId="32" priority="614" operator="containsText" text="sew">
      <formula>NOT(ISERROR(SEARCH(("sew"),(AC706))))</formula>
    </cfRule>
  </conditionalFormatting>
  <conditionalFormatting sqref="AC706">
    <cfRule type="cellIs" dxfId="19" priority="615" operator="equal">
      <formula>"completed"</formula>
    </cfRule>
  </conditionalFormatting>
  <conditionalFormatting sqref="AC710:AC711">
    <cfRule type="cellIs" dxfId="17" priority="616" operator="greaterThan">
      <formula>9</formula>
    </cfRule>
  </conditionalFormatting>
  <conditionalFormatting sqref="AC710:AC711">
    <cfRule type="containsText" dxfId="32" priority="617" operator="containsText" text="Sandblast">
      <formula>NOT(ISERROR(SEARCH(("Sandblast"),(AC710))))</formula>
    </cfRule>
  </conditionalFormatting>
  <conditionalFormatting sqref="AC710:AC711">
    <cfRule type="containsText" dxfId="32" priority="618" operator="containsText" text="weld">
      <formula>NOT(ISERROR(SEARCH(("weld"),(AC710))))</formula>
    </cfRule>
  </conditionalFormatting>
  <conditionalFormatting sqref="AC710:AC711">
    <cfRule type="containsText" dxfId="32" priority="619" operator="containsText" text="polish">
      <formula>NOT(ISERROR(SEARCH(("polish"),(AC710))))</formula>
    </cfRule>
  </conditionalFormatting>
  <conditionalFormatting sqref="AC710:AC711">
    <cfRule type="cellIs" dxfId="33" priority="620" operator="equal">
      <formula>"fill"</formula>
    </cfRule>
  </conditionalFormatting>
  <conditionalFormatting sqref="AC710:AC711">
    <cfRule type="containsText" dxfId="32" priority="621" operator="containsText" text="cut">
      <formula>NOT(ISERROR(SEARCH(("cut"),(AC710))))</formula>
    </cfRule>
  </conditionalFormatting>
  <conditionalFormatting sqref="AC710:AC711">
    <cfRule type="containsText" dxfId="17" priority="622" operator="containsText" text="issue">
      <formula>NOT(ISERROR(SEARCH(("issue"),(AC710))))</formula>
    </cfRule>
  </conditionalFormatting>
  <conditionalFormatting sqref="AC710:AC711">
    <cfRule type="containsText" dxfId="32" priority="623" operator="containsText" text="sew">
      <formula>NOT(ISERROR(SEARCH(("sew"),(AC710))))</formula>
    </cfRule>
  </conditionalFormatting>
  <conditionalFormatting sqref="AC710:AC711">
    <cfRule type="cellIs" dxfId="19" priority="624" operator="equal">
      <formula>"completed"</formula>
    </cfRule>
  </conditionalFormatting>
  <conditionalFormatting sqref="AC830:AC831">
    <cfRule type="cellIs" dxfId="17" priority="625" operator="greaterThan">
      <formula>9</formula>
    </cfRule>
  </conditionalFormatting>
  <conditionalFormatting sqref="AC830:AC831">
    <cfRule type="containsText" dxfId="32" priority="626" operator="containsText" text="Sandblast">
      <formula>NOT(ISERROR(SEARCH(("Sandblast"),(AC830))))</formula>
    </cfRule>
  </conditionalFormatting>
  <conditionalFormatting sqref="AC830:AC831">
    <cfRule type="containsText" dxfId="32" priority="627" operator="containsText" text="weld">
      <formula>NOT(ISERROR(SEARCH(("weld"),(AC830))))</formula>
    </cfRule>
  </conditionalFormatting>
  <conditionalFormatting sqref="AC830:AC831">
    <cfRule type="containsText" dxfId="32" priority="628" operator="containsText" text="polish">
      <formula>NOT(ISERROR(SEARCH(("polish"),(AC830))))</formula>
    </cfRule>
  </conditionalFormatting>
  <conditionalFormatting sqref="AC830:AC831">
    <cfRule type="cellIs" dxfId="33" priority="629" operator="equal">
      <formula>"fill"</formula>
    </cfRule>
  </conditionalFormatting>
  <conditionalFormatting sqref="AC830:AC831">
    <cfRule type="containsText" dxfId="32" priority="630" operator="containsText" text="cut">
      <formula>NOT(ISERROR(SEARCH(("cut"),(AC830))))</formula>
    </cfRule>
  </conditionalFormatting>
  <conditionalFormatting sqref="AC830:AC831">
    <cfRule type="containsText" dxfId="17" priority="631" operator="containsText" text="issue">
      <formula>NOT(ISERROR(SEARCH(("issue"),(AC830))))</formula>
    </cfRule>
  </conditionalFormatting>
  <conditionalFormatting sqref="AC830:AC831">
    <cfRule type="containsText" dxfId="32" priority="632" operator="containsText" text="sew">
      <formula>NOT(ISERROR(SEARCH(("sew"),(AC830))))</formula>
    </cfRule>
  </conditionalFormatting>
  <conditionalFormatting sqref="AC830:AC831">
    <cfRule type="cellIs" dxfId="19" priority="633" operator="equal">
      <formula>"completed"</formula>
    </cfRule>
  </conditionalFormatting>
  <conditionalFormatting sqref="AC830:AC834">
    <cfRule type="containsText" dxfId="18" priority="634" operator="containsText" text="ready to collect">
      <formula>NOT(ISERROR(SEARCH(("ready to collect"),(AC830))))</formula>
    </cfRule>
  </conditionalFormatting>
  <conditionalFormatting sqref="AC830:AC834">
    <cfRule type="containsText" dxfId="19" priority="635" operator="containsText" text="collected">
      <formula>NOT(ISERROR(SEARCH(("collected"),(AC830))))</formula>
    </cfRule>
  </conditionalFormatting>
  <conditionalFormatting sqref="AC830:AC834">
    <cfRule type="cellIs" dxfId="17" priority="636" operator="equal">
      <formula>"Not collected"</formula>
    </cfRule>
  </conditionalFormatting>
  <conditionalFormatting sqref="AC830:AC834">
    <cfRule type="cellIs" dxfId="18" priority="637" operator="equal">
      <formula>"Ready to collect"</formula>
    </cfRule>
  </conditionalFormatting>
  <conditionalFormatting sqref="AC830:AC834">
    <cfRule type="cellIs" dxfId="19" priority="638" operator="equal">
      <formula>"Collected"</formula>
    </cfRule>
  </conditionalFormatting>
  <conditionalFormatting sqref="AC832:AC834 AC1316:AC1346">
    <cfRule type="containsText" dxfId="32" priority="639" operator="containsText" text="Sandblast">
      <formula>NOT(ISERROR(SEARCH(("Sandblast"),(AC832))))</formula>
    </cfRule>
  </conditionalFormatting>
  <conditionalFormatting sqref="AC832:AC834 AC1316:AC1346">
    <cfRule type="containsText" dxfId="32" priority="640" operator="containsText" text="weld">
      <formula>NOT(ISERROR(SEARCH(("weld"),(AC832))))</formula>
    </cfRule>
  </conditionalFormatting>
  <conditionalFormatting sqref="AC832:AC834 AC1316:AC1346">
    <cfRule type="containsText" dxfId="32" priority="641" operator="containsText" text="polish">
      <formula>NOT(ISERROR(SEARCH(("polish"),(AC832))))</formula>
    </cfRule>
  </conditionalFormatting>
  <conditionalFormatting sqref="AC832:AC834 AC1316:AC1346">
    <cfRule type="cellIs" dxfId="33" priority="642" operator="equal">
      <formula>"fill"</formula>
    </cfRule>
  </conditionalFormatting>
  <conditionalFormatting sqref="AC832:AC834 AC1316:AC1346">
    <cfRule type="containsText" dxfId="32" priority="643" operator="containsText" text="cut">
      <formula>NOT(ISERROR(SEARCH(("cut"),(AC832))))</formula>
    </cfRule>
  </conditionalFormatting>
  <conditionalFormatting sqref="AC832:AC834 AC1316:AC1346">
    <cfRule type="containsText" dxfId="17" priority="644" operator="containsText" text="issue">
      <formula>NOT(ISERROR(SEARCH(("issue"),(AC832))))</formula>
    </cfRule>
  </conditionalFormatting>
  <conditionalFormatting sqref="AC832:AC834 AC1316:AC1346">
    <cfRule type="containsText" dxfId="32" priority="645" operator="containsText" text="sew">
      <formula>NOT(ISERROR(SEARCH(("sew"),(AC832))))</formula>
    </cfRule>
  </conditionalFormatting>
  <conditionalFormatting sqref="AC832:AC834 AC1316:AC1346">
    <cfRule type="cellIs" dxfId="19" priority="646" operator="equal">
      <formula>"completed"</formula>
    </cfRule>
  </conditionalFormatting>
  <conditionalFormatting sqref="AC835:AC846">
    <cfRule type="cellIs" dxfId="17" priority="647" operator="greaterThan">
      <formula>9</formula>
    </cfRule>
  </conditionalFormatting>
  <conditionalFormatting sqref="AC835:AC846">
    <cfRule type="containsText" dxfId="32" priority="648" operator="containsText" text="Sandblast">
      <formula>NOT(ISERROR(SEARCH(("Sandblast"),(AC835))))</formula>
    </cfRule>
  </conditionalFormatting>
  <conditionalFormatting sqref="AC835:AC846">
    <cfRule type="containsText" dxfId="32" priority="649" operator="containsText" text="weld">
      <formula>NOT(ISERROR(SEARCH(("weld"),(AC835))))</formula>
    </cfRule>
  </conditionalFormatting>
  <conditionalFormatting sqref="AC835:AC846">
    <cfRule type="containsText" dxfId="32" priority="650" operator="containsText" text="polish">
      <formula>NOT(ISERROR(SEARCH(("polish"),(AC835))))</formula>
    </cfRule>
  </conditionalFormatting>
  <conditionalFormatting sqref="AC835:AC846">
    <cfRule type="cellIs" dxfId="33" priority="651" operator="equal">
      <formula>"fill"</formula>
    </cfRule>
  </conditionalFormatting>
  <conditionalFormatting sqref="AC835:AC846">
    <cfRule type="containsText" dxfId="32" priority="652" operator="containsText" text="cut">
      <formula>NOT(ISERROR(SEARCH(("cut"),(AC835))))</formula>
    </cfRule>
  </conditionalFormatting>
  <conditionalFormatting sqref="AC835:AC846">
    <cfRule type="containsText" dxfId="17" priority="653" operator="containsText" text="issue">
      <formula>NOT(ISERROR(SEARCH(("issue"),(AC835))))</formula>
    </cfRule>
  </conditionalFormatting>
  <conditionalFormatting sqref="AC835:AC846">
    <cfRule type="containsText" dxfId="32" priority="654" operator="containsText" text="sew">
      <formula>NOT(ISERROR(SEARCH(("sew"),(AC835))))</formula>
    </cfRule>
  </conditionalFormatting>
  <conditionalFormatting sqref="AC835:AC846">
    <cfRule type="cellIs" dxfId="19" priority="655" operator="equal">
      <formula>"completed"</formula>
    </cfRule>
  </conditionalFormatting>
  <conditionalFormatting sqref="AC835:AC846">
    <cfRule type="cellIs" dxfId="17" priority="656" operator="equal">
      <formula>"Not collected"</formula>
    </cfRule>
  </conditionalFormatting>
  <conditionalFormatting sqref="AC835:AC846">
    <cfRule type="cellIs" dxfId="18" priority="657" operator="equal">
      <formula>"Ready to collect"</formula>
    </cfRule>
  </conditionalFormatting>
  <conditionalFormatting sqref="AC835:AC846">
    <cfRule type="cellIs" dxfId="19" priority="658" operator="equal">
      <formula>"Collected"</formula>
    </cfRule>
  </conditionalFormatting>
  <conditionalFormatting sqref="AC835:AC857">
    <cfRule type="containsText" dxfId="18" priority="659" operator="containsText" text="ready to collect">
      <formula>NOT(ISERROR(SEARCH(("ready to collect"),(AC835))))</formula>
    </cfRule>
  </conditionalFormatting>
  <conditionalFormatting sqref="AC835:AC857">
    <cfRule type="containsText" dxfId="19" priority="660" operator="containsText" text="collected">
      <formula>NOT(ISERROR(SEARCH(("collected"),(AC835))))</formula>
    </cfRule>
  </conditionalFormatting>
  <conditionalFormatting sqref="AC847:AC857">
    <cfRule type="cellIs" dxfId="17" priority="661" operator="greaterThan">
      <formula>9</formula>
    </cfRule>
  </conditionalFormatting>
  <conditionalFormatting sqref="AC847:AC857">
    <cfRule type="containsText" dxfId="32" priority="662" operator="containsText" text="Sandblast">
      <formula>NOT(ISERROR(SEARCH(("Sandblast"),(AC847))))</formula>
    </cfRule>
  </conditionalFormatting>
  <conditionalFormatting sqref="AC847:AC857">
    <cfRule type="containsText" dxfId="32" priority="663" operator="containsText" text="weld">
      <formula>NOT(ISERROR(SEARCH(("weld"),(AC847))))</formula>
    </cfRule>
  </conditionalFormatting>
  <conditionalFormatting sqref="AC847:AC857">
    <cfRule type="containsText" dxfId="32" priority="664" operator="containsText" text="polish">
      <formula>NOT(ISERROR(SEARCH(("polish"),(AC847))))</formula>
    </cfRule>
  </conditionalFormatting>
  <conditionalFormatting sqref="AC847:AC857">
    <cfRule type="cellIs" dxfId="33" priority="665" operator="equal">
      <formula>"fill"</formula>
    </cfRule>
  </conditionalFormatting>
  <conditionalFormatting sqref="AC847:AC857">
    <cfRule type="containsText" dxfId="32" priority="666" operator="containsText" text="cut">
      <formula>NOT(ISERROR(SEARCH(("cut"),(AC847))))</formula>
    </cfRule>
  </conditionalFormatting>
  <conditionalFormatting sqref="AC847:AC857">
    <cfRule type="containsText" dxfId="17" priority="667" operator="containsText" text="issue">
      <formula>NOT(ISERROR(SEARCH(("issue"),(AC847))))</formula>
    </cfRule>
  </conditionalFormatting>
  <conditionalFormatting sqref="AC847:AC857">
    <cfRule type="containsText" dxfId="32" priority="668" operator="containsText" text="sew">
      <formula>NOT(ISERROR(SEARCH(("sew"),(AC847))))</formula>
    </cfRule>
  </conditionalFormatting>
  <conditionalFormatting sqref="AC847:AC857">
    <cfRule type="cellIs" dxfId="19" priority="669" operator="equal">
      <formula>"completed"</formula>
    </cfRule>
  </conditionalFormatting>
  <conditionalFormatting sqref="AC848">
    <cfRule type="cellIs" dxfId="17" priority="670" operator="greaterThan">
      <formula>9</formula>
    </cfRule>
  </conditionalFormatting>
  <conditionalFormatting sqref="AC848">
    <cfRule type="containsText" dxfId="32" priority="671" operator="containsText" text="Sandblast">
      <formula>NOT(ISERROR(SEARCH(("Sandblast"),(AC848))))</formula>
    </cfRule>
  </conditionalFormatting>
  <conditionalFormatting sqref="AC848">
    <cfRule type="containsText" dxfId="32" priority="672" operator="containsText" text="weld">
      <formula>NOT(ISERROR(SEARCH(("weld"),(AC848))))</formula>
    </cfRule>
  </conditionalFormatting>
  <conditionalFormatting sqref="AC848">
    <cfRule type="containsText" dxfId="32" priority="673" operator="containsText" text="polish">
      <formula>NOT(ISERROR(SEARCH(("polish"),(AC848))))</formula>
    </cfRule>
  </conditionalFormatting>
  <conditionalFormatting sqref="AC848">
    <cfRule type="cellIs" dxfId="33" priority="674" operator="equal">
      <formula>"fill"</formula>
    </cfRule>
  </conditionalFormatting>
  <conditionalFormatting sqref="AC848">
    <cfRule type="containsText" dxfId="32" priority="675" operator="containsText" text="cut">
      <formula>NOT(ISERROR(SEARCH(("cut"),(AC848))))</formula>
    </cfRule>
  </conditionalFormatting>
  <conditionalFormatting sqref="AC848">
    <cfRule type="containsText" dxfId="17" priority="676" operator="containsText" text="issue">
      <formula>NOT(ISERROR(SEARCH(("issue"),(AC848))))</formula>
    </cfRule>
  </conditionalFormatting>
  <conditionalFormatting sqref="AC848">
    <cfRule type="containsText" dxfId="32" priority="677" operator="containsText" text="sew">
      <formula>NOT(ISERROR(SEARCH(("sew"),(AC848))))</formula>
    </cfRule>
  </conditionalFormatting>
  <conditionalFormatting sqref="AC848">
    <cfRule type="cellIs" dxfId="19" priority="678" operator="equal">
      <formula>"completed"</formula>
    </cfRule>
  </conditionalFormatting>
  <conditionalFormatting sqref="AC848:AC849 AC851">
    <cfRule type="cellIs" dxfId="17" priority="679" operator="greaterThan">
      <formula>9</formula>
    </cfRule>
  </conditionalFormatting>
  <conditionalFormatting sqref="AC848:AC849 AC851">
    <cfRule type="containsText" dxfId="32" priority="680" operator="containsText" text="Sandblast">
      <formula>NOT(ISERROR(SEARCH(("Sandblast"),(AC848))))</formula>
    </cfRule>
  </conditionalFormatting>
  <conditionalFormatting sqref="AC848:AC849 AC851">
    <cfRule type="containsText" dxfId="32" priority="681" operator="containsText" text="weld">
      <formula>NOT(ISERROR(SEARCH(("weld"),(AC848))))</formula>
    </cfRule>
  </conditionalFormatting>
  <conditionalFormatting sqref="AC848:AC849 AC851">
    <cfRule type="containsText" dxfId="32" priority="682" operator="containsText" text="polish">
      <formula>NOT(ISERROR(SEARCH(("polish"),(AC848))))</formula>
    </cfRule>
  </conditionalFormatting>
  <conditionalFormatting sqref="AC848:AC849 AC851">
    <cfRule type="cellIs" dxfId="33" priority="683" operator="equal">
      <formula>"fill"</formula>
    </cfRule>
  </conditionalFormatting>
  <conditionalFormatting sqref="AC848:AC849 AC851">
    <cfRule type="containsText" dxfId="32" priority="684" operator="containsText" text="cut">
      <formula>NOT(ISERROR(SEARCH(("cut"),(AC848))))</formula>
    </cfRule>
  </conditionalFormatting>
  <conditionalFormatting sqref="AC848:AC849 AC851">
    <cfRule type="containsText" dxfId="17" priority="685" operator="containsText" text="issue">
      <formula>NOT(ISERROR(SEARCH(("issue"),(AC848))))</formula>
    </cfRule>
  </conditionalFormatting>
  <conditionalFormatting sqref="AC848:AC849 AC851">
    <cfRule type="containsText" dxfId="32" priority="686" operator="containsText" text="sew">
      <formula>NOT(ISERROR(SEARCH(("sew"),(AC848))))</formula>
    </cfRule>
  </conditionalFormatting>
  <conditionalFormatting sqref="AC848:AC849 AC851">
    <cfRule type="cellIs" dxfId="19" priority="687" operator="equal">
      <formula>"completed"</formula>
    </cfRule>
  </conditionalFormatting>
  <conditionalFormatting sqref="AC857">
    <cfRule type="cellIs" dxfId="17" priority="688" operator="greaterThan">
      <formula>9</formula>
    </cfRule>
  </conditionalFormatting>
  <conditionalFormatting sqref="AC857">
    <cfRule type="containsText" dxfId="32" priority="689" operator="containsText" text="Sandblast">
      <formula>NOT(ISERROR(SEARCH(("Sandblast"),(AC857))))</formula>
    </cfRule>
  </conditionalFormatting>
  <conditionalFormatting sqref="AC857">
    <cfRule type="containsText" dxfId="32" priority="690" operator="containsText" text="weld">
      <formula>NOT(ISERROR(SEARCH(("weld"),(AC857))))</formula>
    </cfRule>
  </conditionalFormatting>
  <conditionalFormatting sqref="AC857">
    <cfRule type="containsText" dxfId="32" priority="691" operator="containsText" text="polish">
      <formula>NOT(ISERROR(SEARCH(("polish"),(AC857))))</formula>
    </cfRule>
  </conditionalFormatting>
  <conditionalFormatting sqref="AC857">
    <cfRule type="cellIs" dxfId="33" priority="692" operator="equal">
      <formula>"fill"</formula>
    </cfRule>
  </conditionalFormatting>
  <conditionalFormatting sqref="AC857">
    <cfRule type="containsText" dxfId="32" priority="693" operator="containsText" text="cut">
      <formula>NOT(ISERROR(SEARCH(("cut"),(AC857))))</formula>
    </cfRule>
  </conditionalFormatting>
  <conditionalFormatting sqref="AC857">
    <cfRule type="containsText" dxfId="17" priority="694" operator="containsText" text="issue">
      <formula>NOT(ISERROR(SEARCH(("issue"),(AC857))))</formula>
    </cfRule>
  </conditionalFormatting>
  <conditionalFormatting sqref="AC857">
    <cfRule type="containsText" dxfId="32" priority="695" operator="containsText" text="sew">
      <formula>NOT(ISERROR(SEARCH(("sew"),(AC857))))</formula>
    </cfRule>
  </conditionalFormatting>
  <conditionalFormatting sqref="AC857">
    <cfRule type="cellIs" dxfId="19" priority="696" operator="equal">
      <formula>"completed"</formula>
    </cfRule>
  </conditionalFormatting>
  <conditionalFormatting sqref="AC857:AC860">
    <cfRule type="cellIs" dxfId="17" priority="697" operator="greaterThan">
      <formula>9</formula>
    </cfRule>
  </conditionalFormatting>
  <conditionalFormatting sqref="AC857:AC860">
    <cfRule type="containsText" dxfId="32" priority="698" operator="containsText" text="Sandblast">
      <formula>NOT(ISERROR(SEARCH(("Sandblast"),(AC857))))</formula>
    </cfRule>
  </conditionalFormatting>
  <conditionalFormatting sqref="AC857:AC860">
    <cfRule type="containsText" dxfId="32" priority="699" operator="containsText" text="weld">
      <formula>NOT(ISERROR(SEARCH(("weld"),(AC857))))</formula>
    </cfRule>
  </conditionalFormatting>
  <conditionalFormatting sqref="AC857:AC860">
    <cfRule type="containsText" dxfId="32" priority="700" operator="containsText" text="polish">
      <formula>NOT(ISERROR(SEARCH(("polish"),(AC857))))</formula>
    </cfRule>
  </conditionalFormatting>
  <conditionalFormatting sqref="AC857:AC860">
    <cfRule type="cellIs" dxfId="33" priority="701" operator="equal">
      <formula>"fill"</formula>
    </cfRule>
  </conditionalFormatting>
  <conditionalFormatting sqref="AC857:AC860">
    <cfRule type="containsText" dxfId="32" priority="702" operator="containsText" text="cut">
      <formula>NOT(ISERROR(SEARCH(("cut"),(AC857))))</formula>
    </cfRule>
  </conditionalFormatting>
  <conditionalFormatting sqref="AC857:AC860">
    <cfRule type="containsText" dxfId="17" priority="703" operator="containsText" text="issue">
      <formula>NOT(ISERROR(SEARCH(("issue"),(AC857))))</formula>
    </cfRule>
  </conditionalFormatting>
  <conditionalFormatting sqref="AC857:AC860">
    <cfRule type="containsText" dxfId="32" priority="704" operator="containsText" text="sew">
      <formula>NOT(ISERROR(SEARCH(("sew"),(AC857))))</formula>
    </cfRule>
  </conditionalFormatting>
  <conditionalFormatting sqref="AC857:AC860">
    <cfRule type="cellIs" dxfId="19" priority="705" operator="equal">
      <formula>"completed"</formula>
    </cfRule>
  </conditionalFormatting>
  <conditionalFormatting sqref="AC858:AC860">
    <cfRule type="cellIs" dxfId="17" priority="706" operator="equal">
      <formula>"Not collected"</formula>
    </cfRule>
  </conditionalFormatting>
  <conditionalFormatting sqref="AC858:AC860">
    <cfRule type="cellIs" dxfId="18" priority="707" operator="equal">
      <formula>"Ready to collect"</formula>
    </cfRule>
  </conditionalFormatting>
  <conditionalFormatting sqref="AC858:AC860">
    <cfRule type="cellIs" dxfId="19" priority="708" operator="equal">
      <formula>"Collected"</formula>
    </cfRule>
  </conditionalFormatting>
  <conditionalFormatting sqref="AC858:AC1009">
    <cfRule type="containsText" dxfId="18" priority="709" operator="containsText" text="ready to collect">
      <formula>NOT(ISERROR(SEARCH(("ready to collect"),(AC858))))</formula>
    </cfRule>
  </conditionalFormatting>
  <conditionalFormatting sqref="AC858:AC1009">
    <cfRule type="containsText" dxfId="19" priority="710" operator="containsText" text="collected">
      <formula>NOT(ISERROR(SEARCH(("collected"),(AC858))))</formula>
    </cfRule>
  </conditionalFormatting>
  <conditionalFormatting sqref="AC860">
    <cfRule type="cellIs" dxfId="17" priority="711" operator="greaterThan">
      <formula>9</formula>
    </cfRule>
  </conditionalFormatting>
  <conditionalFormatting sqref="AC860">
    <cfRule type="containsText" dxfId="32" priority="712" operator="containsText" text="Sandblast">
      <formula>NOT(ISERROR(SEARCH(("Sandblast"),(AC860))))</formula>
    </cfRule>
  </conditionalFormatting>
  <conditionalFormatting sqref="AC860">
    <cfRule type="containsText" dxfId="32" priority="713" operator="containsText" text="weld">
      <formula>NOT(ISERROR(SEARCH(("weld"),(AC860))))</formula>
    </cfRule>
  </conditionalFormatting>
  <conditionalFormatting sqref="AC860">
    <cfRule type="containsText" dxfId="32" priority="714" operator="containsText" text="polish">
      <formula>NOT(ISERROR(SEARCH(("polish"),(AC860))))</formula>
    </cfRule>
  </conditionalFormatting>
  <conditionalFormatting sqref="AC860">
    <cfRule type="cellIs" dxfId="33" priority="715" operator="equal">
      <formula>"fill"</formula>
    </cfRule>
  </conditionalFormatting>
  <conditionalFormatting sqref="AC860">
    <cfRule type="containsText" dxfId="32" priority="716" operator="containsText" text="cut">
      <formula>NOT(ISERROR(SEARCH(("cut"),(AC860))))</formula>
    </cfRule>
  </conditionalFormatting>
  <conditionalFormatting sqref="AC860">
    <cfRule type="containsText" dxfId="17" priority="717" operator="containsText" text="issue">
      <formula>NOT(ISERROR(SEARCH(("issue"),(AC860))))</formula>
    </cfRule>
  </conditionalFormatting>
  <conditionalFormatting sqref="AC860">
    <cfRule type="containsText" dxfId="32" priority="718" operator="containsText" text="sew">
      <formula>NOT(ISERROR(SEARCH(("sew"),(AC860))))</formula>
    </cfRule>
  </conditionalFormatting>
  <conditionalFormatting sqref="AC860">
    <cfRule type="cellIs" dxfId="19" priority="719" operator="equal">
      <formula>"completed"</formula>
    </cfRule>
  </conditionalFormatting>
  <conditionalFormatting sqref="AC861:AC875">
    <cfRule type="cellIs" dxfId="17" priority="720" operator="equal">
      <formula>"Not collected"</formula>
    </cfRule>
  </conditionalFormatting>
  <conditionalFormatting sqref="AC861:AC875">
    <cfRule type="cellIs" dxfId="18" priority="721" operator="equal">
      <formula>"Ready to collect"</formula>
    </cfRule>
  </conditionalFormatting>
  <conditionalFormatting sqref="AC861:AC875">
    <cfRule type="cellIs" dxfId="19" priority="722" operator="equal">
      <formula>"Collected"</formula>
    </cfRule>
  </conditionalFormatting>
  <conditionalFormatting sqref="AC947:AC949">
    <cfRule type="containsText" dxfId="32" priority="723" operator="containsText" text="grind">
      <formula>NOT(ISERROR(SEARCH(("grind"),(AC947))))</formula>
    </cfRule>
  </conditionalFormatting>
  <conditionalFormatting sqref="AC947:AC949">
    <cfRule type="containsText" dxfId="31" priority="724" operator="containsText" text="not required">
      <formula>NOT(ISERROR(SEARCH(("not required"),(AC947))))</formula>
    </cfRule>
  </conditionalFormatting>
  <conditionalFormatting sqref="AC947:AC950">
    <cfRule type="containsText" dxfId="32" priority="725" operator="containsText" text="grind">
      <formula>NOT(ISERROR(SEARCH(("grind"),(AC947))))</formula>
    </cfRule>
  </conditionalFormatting>
  <conditionalFormatting sqref="AC947:AC950">
    <cfRule type="containsText" dxfId="31" priority="726" operator="containsText" text="not required">
      <formula>NOT(ISERROR(SEARCH(("not required"),(AC947))))</formula>
    </cfRule>
  </conditionalFormatting>
  <conditionalFormatting sqref="AC1010:AC1017">
    <cfRule type="cellIs" dxfId="17" priority="727" operator="greaterThan">
      <formula>9</formula>
    </cfRule>
  </conditionalFormatting>
  <conditionalFormatting sqref="AC1010:AC1017">
    <cfRule type="containsText" dxfId="32" priority="728" operator="containsText" text="Sandblast">
      <formula>NOT(ISERROR(SEARCH(("Sandblast"),(AC1010))))</formula>
    </cfRule>
  </conditionalFormatting>
  <conditionalFormatting sqref="AC1010:AC1017">
    <cfRule type="containsText" dxfId="32" priority="729" operator="containsText" text="weld">
      <formula>NOT(ISERROR(SEARCH(("weld"),(AC1010))))</formula>
    </cfRule>
  </conditionalFormatting>
  <conditionalFormatting sqref="AC1010:AC1017">
    <cfRule type="containsText" dxfId="32" priority="730" operator="containsText" text="polish">
      <formula>NOT(ISERROR(SEARCH(("polish"),(AC1010))))</formula>
    </cfRule>
  </conditionalFormatting>
  <conditionalFormatting sqref="AC1010:AC1017">
    <cfRule type="cellIs" dxfId="33" priority="731" operator="equal">
      <formula>"fill"</formula>
    </cfRule>
  </conditionalFormatting>
  <conditionalFormatting sqref="AC1010:AC1017">
    <cfRule type="containsText" dxfId="32" priority="732" operator="containsText" text="cut">
      <formula>NOT(ISERROR(SEARCH(("cut"),(AC1010))))</formula>
    </cfRule>
  </conditionalFormatting>
  <conditionalFormatting sqref="AC1010:AC1017">
    <cfRule type="containsText" dxfId="17" priority="733" operator="containsText" text="issue">
      <formula>NOT(ISERROR(SEARCH(("issue"),(AC1010))))</formula>
    </cfRule>
  </conditionalFormatting>
  <conditionalFormatting sqref="AC1010:AC1017">
    <cfRule type="containsText" dxfId="32" priority="734" operator="containsText" text="sew">
      <formula>NOT(ISERROR(SEARCH(("sew"),(AC1010))))</formula>
    </cfRule>
  </conditionalFormatting>
  <conditionalFormatting sqref="AC1010:AC1017">
    <cfRule type="cellIs" dxfId="19" priority="735" operator="equal">
      <formula>"completed"</formula>
    </cfRule>
  </conditionalFormatting>
  <conditionalFormatting sqref="AC1010:AC1017">
    <cfRule type="cellIs" dxfId="17" priority="736" operator="equal">
      <formula>"Not collected"</formula>
    </cfRule>
  </conditionalFormatting>
  <conditionalFormatting sqref="AC1010:AC1017">
    <cfRule type="cellIs" dxfId="18" priority="737" operator="equal">
      <formula>"Ready to collect"</formula>
    </cfRule>
  </conditionalFormatting>
  <conditionalFormatting sqref="AC1010:AC1017">
    <cfRule type="cellIs" dxfId="19" priority="738" operator="equal">
      <formula>"Collected"</formula>
    </cfRule>
  </conditionalFormatting>
  <conditionalFormatting sqref="AC1010:AC1162">
    <cfRule type="containsText" dxfId="18" priority="739" operator="containsText" text="ready to collect">
      <formula>NOT(ISERROR(SEARCH(("ready to collect"),(AC1010))))</formula>
    </cfRule>
  </conditionalFormatting>
  <conditionalFormatting sqref="AC1010:AC1162">
    <cfRule type="containsText" dxfId="19" priority="740" operator="containsText" text="collected">
      <formula>NOT(ISERROR(SEARCH(("collected"),(AC1010))))</formula>
    </cfRule>
  </conditionalFormatting>
  <conditionalFormatting sqref="AC1018:AC1102">
    <cfRule type="cellIs" dxfId="17" priority="741" operator="equal">
      <formula>"Not collected"</formula>
    </cfRule>
  </conditionalFormatting>
  <conditionalFormatting sqref="AC1018:AC1102">
    <cfRule type="cellIs" dxfId="18" priority="742" operator="equal">
      <formula>"Ready to collect"</formula>
    </cfRule>
  </conditionalFormatting>
  <conditionalFormatting sqref="AC1018:AC1102">
    <cfRule type="cellIs" dxfId="19" priority="743" operator="equal">
      <formula>"Collected"</formula>
    </cfRule>
  </conditionalFormatting>
  <conditionalFormatting sqref="AC1018:AC1162">
    <cfRule type="cellIs" dxfId="17" priority="744" operator="greaterThan">
      <formula>9</formula>
    </cfRule>
  </conditionalFormatting>
  <conditionalFormatting sqref="AC1018:AC1162">
    <cfRule type="containsText" dxfId="32" priority="745" operator="containsText" text="Sandblast">
      <formula>NOT(ISERROR(SEARCH(("Sandblast"),(AC1018))))</formula>
    </cfRule>
  </conditionalFormatting>
  <conditionalFormatting sqref="AC1018:AC1162">
    <cfRule type="containsText" dxfId="32" priority="746" operator="containsText" text="weld">
      <formula>NOT(ISERROR(SEARCH(("weld"),(AC1018))))</formula>
    </cfRule>
  </conditionalFormatting>
  <conditionalFormatting sqref="AC1018:AC1162">
    <cfRule type="containsText" dxfId="32" priority="747" operator="containsText" text="polish">
      <formula>NOT(ISERROR(SEARCH(("polish"),(AC1018))))</formula>
    </cfRule>
  </conditionalFormatting>
  <conditionalFormatting sqref="AC1018:AC1162">
    <cfRule type="cellIs" dxfId="33" priority="748" operator="equal">
      <formula>"fill"</formula>
    </cfRule>
  </conditionalFormatting>
  <conditionalFormatting sqref="AC1018:AC1162">
    <cfRule type="containsText" dxfId="32" priority="749" operator="containsText" text="cut">
      <formula>NOT(ISERROR(SEARCH(("cut"),(AC1018))))</formula>
    </cfRule>
  </conditionalFormatting>
  <conditionalFormatting sqref="AC1018:AC1162">
    <cfRule type="containsText" dxfId="17" priority="750" operator="containsText" text="issue">
      <formula>NOT(ISERROR(SEARCH(("issue"),(AC1018))))</formula>
    </cfRule>
  </conditionalFormatting>
  <conditionalFormatting sqref="AC1018:AC1162">
    <cfRule type="containsText" dxfId="32" priority="751" operator="containsText" text="sew">
      <formula>NOT(ISERROR(SEARCH(("sew"),(AC1018))))</formula>
    </cfRule>
  </conditionalFormatting>
  <conditionalFormatting sqref="AC1018:AC1162">
    <cfRule type="cellIs" dxfId="19" priority="752" operator="equal">
      <formula>"completed"</formula>
    </cfRule>
  </conditionalFormatting>
  <conditionalFormatting sqref="AC1103:AC1249">
    <cfRule type="cellIs" dxfId="17" priority="753" operator="equal">
      <formula>"Not collected"</formula>
    </cfRule>
  </conditionalFormatting>
  <conditionalFormatting sqref="AC1103:AC1249">
    <cfRule type="cellIs" dxfId="18" priority="754" operator="equal">
      <formula>"Ready to collect"</formula>
    </cfRule>
  </conditionalFormatting>
  <conditionalFormatting sqref="AC1103:AC1249">
    <cfRule type="cellIs" dxfId="19" priority="755" operator="equal">
      <formula>"Collected"</formula>
    </cfRule>
  </conditionalFormatting>
  <conditionalFormatting sqref="AC1163:AC1167">
    <cfRule type="containsText" dxfId="32" priority="756" operator="containsText" text="Sandblast">
      <formula>NOT(ISERROR(SEARCH(("Sandblast"),(AC1163))))</formula>
    </cfRule>
  </conditionalFormatting>
  <conditionalFormatting sqref="AC1163:AC1167">
    <cfRule type="containsText" dxfId="32" priority="757" operator="containsText" text="weld">
      <formula>NOT(ISERROR(SEARCH(("weld"),(AC1163))))</formula>
    </cfRule>
  </conditionalFormatting>
  <conditionalFormatting sqref="AC1163:AC1167">
    <cfRule type="containsText" dxfId="32" priority="758" operator="containsText" text="polish">
      <formula>NOT(ISERROR(SEARCH(("polish"),(AC1163))))</formula>
    </cfRule>
  </conditionalFormatting>
  <conditionalFormatting sqref="AC1163:AC1167">
    <cfRule type="cellIs" dxfId="33" priority="759" operator="equal">
      <formula>"fill"</formula>
    </cfRule>
  </conditionalFormatting>
  <conditionalFormatting sqref="AC1163:AC1167">
    <cfRule type="containsText" dxfId="32" priority="760" operator="containsText" text="cut">
      <formula>NOT(ISERROR(SEARCH(("cut"),(AC1163))))</formula>
    </cfRule>
  </conditionalFormatting>
  <conditionalFormatting sqref="AC1163:AC1167">
    <cfRule type="containsText" dxfId="17" priority="761" operator="containsText" text="issue">
      <formula>NOT(ISERROR(SEARCH(("issue"),(AC1163))))</formula>
    </cfRule>
  </conditionalFormatting>
  <conditionalFormatting sqref="AC1163:AC1167">
    <cfRule type="containsText" dxfId="32" priority="762" operator="containsText" text="sew">
      <formula>NOT(ISERROR(SEARCH(("sew"),(AC1163))))</formula>
    </cfRule>
  </conditionalFormatting>
  <conditionalFormatting sqref="AC1163:AC1167">
    <cfRule type="cellIs" dxfId="19" priority="763" operator="equal">
      <formula>"completed"</formula>
    </cfRule>
  </conditionalFormatting>
  <conditionalFormatting sqref="AC1163:AC1167">
    <cfRule type="containsText" dxfId="18" priority="764" operator="containsText" text="ready to collect">
      <formula>NOT(ISERROR(SEARCH(("ready to collect"),(AC1163))))</formula>
    </cfRule>
  </conditionalFormatting>
  <conditionalFormatting sqref="AC1163:AC1167">
    <cfRule type="containsText" dxfId="19" priority="765" operator="containsText" text="collected">
      <formula>NOT(ISERROR(SEARCH(("collected"),(AC1163))))</formula>
    </cfRule>
  </conditionalFormatting>
  <conditionalFormatting sqref="AC1168:AC1188 AC1220:AC1280">
    <cfRule type="containsText" dxfId="32" priority="766" operator="containsText" text="Sandblast">
      <formula>NOT(ISERROR(SEARCH(("Sandblast"),(AC1168))))</formula>
    </cfRule>
  </conditionalFormatting>
  <conditionalFormatting sqref="AC1168:AC1188 AC1220:AC1280">
    <cfRule type="containsText" dxfId="32" priority="767" operator="containsText" text="weld">
      <formula>NOT(ISERROR(SEARCH(("weld"),(AC1168))))</formula>
    </cfRule>
  </conditionalFormatting>
  <conditionalFormatting sqref="AC1168:AC1188 AC1220:AC1280">
    <cfRule type="containsText" dxfId="32" priority="768" operator="containsText" text="polish">
      <formula>NOT(ISERROR(SEARCH(("polish"),(AC1168))))</formula>
    </cfRule>
  </conditionalFormatting>
  <conditionalFormatting sqref="AC1168:AC1188 AC1220:AC1280">
    <cfRule type="cellIs" dxfId="33" priority="769" operator="equal">
      <formula>"fill"</formula>
    </cfRule>
  </conditionalFormatting>
  <conditionalFormatting sqref="AC1168:AC1188 AC1220:AC1280">
    <cfRule type="containsText" dxfId="32" priority="770" operator="containsText" text="cut">
      <formula>NOT(ISERROR(SEARCH(("cut"),(AC1168))))</formula>
    </cfRule>
  </conditionalFormatting>
  <conditionalFormatting sqref="AC1168:AC1188 AC1220:AC1280">
    <cfRule type="containsText" dxfId="17" priority="771" operator="containsText" text="issue">
      <formula>NOT(ISERROR(SEARCH(("issue"),(AC1168))))</formula>
    </cfRule>
  </conditionalFormatting>
  <conditionalFormatting sqref="AC1168:AC1188 AC1220:AC1280">
    <cfRule type="containsText" dxfId="32" priority="772" operator="containsText" text="sew">
      <formula>NOT(ISERROR(SEARCH(("sew"),(AC1168))))</formula>
    </cfRule>
  </conditionalFormatting>
  <conditionalFormatting sqref="AC1168:AC1188 AC1220:AC1280">
    <cfRule type="cellIs" dxfId="19" priority="773" operator="equal">
      <formula>"completed"</formula>
    </cfRule>
  </conditionalFormatting>
  <conditionalFormatting sqref="AC1168:AC1188 AC1220:AC1280">
    <cfRule type="containsText" dxfId="18" priority="774" operator="containsText" text="ready to collect">
      <formula>NOT(ISERROR(SEARCH(("ready to collect"),(AC1168))))</formula>
    </cfRule>
  </conditionalFormatting>
  <conditionalFormatting sqref="AC1168:AC1188 AC1220:AC1280">
    <cfRule type="containsText" dxfId="19" priority="775" operator="containsText" text="collected">
      <formula>NOT(ISERROR(SEARCH(("collected"),(AC1168))))</formula>
    </cfRule>
  </conditionalFormatting>
  <conditionalFormatting sqref="AC1189:AC1196 AC1216:AC1219">
    <cfRule type="containsText" dxfId="18" priority="776" operator="containsText" text="ready to collect">
      <formula>NOT(ISERROR(SEARCH(("ready to collect"),(AC1189))))</formula>
    </cfRule>
  </conditionalFormatting>
  <conditionalFormatting sqref="AC1189:AC1196 AC1216:AC1219">
    <cfRule type="containsText" dxfId="19" priority="777" operator="containsText" text="collected">
      <formula>NOT(ISERROR(SEARCH(("collected"),(AC1189))))</formula>
    </cfRule>
  </conditionalFormatting>
  <conditionalFormatting sqref="AC1189:AC1215">
    <cfRule type="containsText" dxfId="32" priority="778" operator="containsText" text="Sandblast">
      <formula>NOT(ISERROR(SEARCH(("Sandblast"),(AC1189))))</formula>
    </cfRule>
  </conditionalFormatting>
  <conditionalFormatting sqref="AC1189:AC1215">
    <cfRule type="containsText" dxfId="32" priority="779" operator="containsText" text="weld">
      <formula>NOT(ISERROR(SEARCH(("weld"),(AC1189))))</formula>
    </cfRule>
  </conditionalFormatting>
  <conditionalFormatting sqref="AC1189:AC1215">
    <cfRule type="containsText" dxfId="32" priority="780" operator="containsText" text="polish">
      <formula>NOT(ISERROR(SEARCH(("polish"),(AC1189))))</formula>
    </cfRule>
  </conditionalFormatting>
  <conditionalFormatting sqref="AC1189:AC1215">
    <cfRule type="cellIs" dxfId="33" priority="781" operator="equal">
      <formula>"fill"</formula>
    </cfRule>
  </conditionalFormatting>
  <conditionalFormatting sqref="AC1189:AC1215">
    <cfRule type="containsText" dxfId="32" priority="782" operator="containsText" text="cut">
      <formula>NOT(ISERROR(SEARCH(("cut"),(AC1189))))</formula>
    </cfRule>
  </conditionalFormatting>
  <conditionalFormatting sqref="AC1189:AC1215">
    <cfRule type="containsText" dxfId="17" priority="783" operator="containsText" text="issue">
      <formula>NOT(ISERROR(SEARCH(("issue"),(AC1189))))</formula>
    </cfRule>
  </conditionalFormatting>
  <conditionalFormatting sqref="AC1189:AC1215">
    <cfRule type="containsText" dxfId="32" priority="784" operator="containsText" text="sew">
      <formula>NOT(ISERROR(SEARCH(("sew"),(AC1189))))</formula>
    </cfRule>
  </conditionalFormatting>
  <conditionalFormatting sqref="AC1189:AC1215">
    <cfRule type="cellIs" dxfId="19" priority="785" operator="equal">
      <formula>"completed"</formula>
    </cfRule>
  </conditionalFormatting>
  <conditionalFormatting sqref="AC1197:AC1215">
    <cfRule type="containsText" dxfId="18" priority="786" operator="containsText" text="ready to collect">
      <formula>NOT(ISERROR(SEARCH(("ready to collect"),(AC1197))))</formula>
    </cfRule>
  </conditionalFormatting>
  <conditionalFormatting sqref="AC1197:AC1215">
    <cfRule type="containsText" dxfId="19" priority="787" operator="containsText" text="collected">
      <formula>NOT(ISERROR(SEARCH(("collected"),(AC1197))))</formula>
    </cfRule>
  </conditionalFormatting>
  <conditionalFormatting sqref="AC1281 AD1220:AD1280">
    <cfRule type="notContainsBlanks" dxfId="21" priority="788">
      <formula>LEN(TRIM(AC1281))&gt;0</formula>
    </cfRule>
  </conditionalFormatting>
  <conditionalFormatting sqref="AC1282:AC1292">
    <cfRule type="cellIs" dxfId="17" priority="789" operator="equal">
      <formula>"Not collected"</formula>
    </cfRule>
  </conditionalFormatting>
  <conditionalFormatting sqref="AC1282:AC1292">
    <cfRule type="cellIs" dxfId="18" priority="790" operator="equal">
      <formula>"Ready to collect"</formula>
    </cfRule>
  </conditionalFormatting>
  <conditionalFormatting sqref="AC1282:AC1292">
    <cfRule type="cellIs" dxfId="19" priority="791" operator="equal">
      <formula>"Collected"</formula>
    </cfRule>
  </conditionalFormatting>
  <conditionalFormatting sqref="AC1282:AC1292">
    <cfRule type="containsText" dxfId="32" priority="792" operator="containsText" text="Sandblast">
      <formula>NOT(ISERROR(SEARCH(("Sandblast"),(AC1282))))</formula>
    </cfRule>
  </conditionalFormatting>
  <conditionalFormatting sqref="AC1282:AC1292">
    <cfRule type="containsText" dxfId="32" priority="793" operator="containsText" text="weld">
      <formula>NOT(ISERROR(SEARCH(("weld"),(AC1282))))</formula>
    </cfRule>
  </conditionalFormatting>
  <conditionalFormatting sqref="AC1282:AC1292">
    <cfRule type="containsText" dxfId="32" priority="794" operator="containsText" text="polish">
      <formula>NOT(ISERROR(SEARCH(("polish"),(AC1282))))</formula>
    </cfRule>
  </conditionalFormatting>
  <conditionalFormatting sqref="AC1282:AC1292">
    <cfRule type="cellIs" dxfId="33" priority="795" operator="equal">
      <formula>"fill"</formula>
    </cfRule>
  </conditionalFormatting>
  <conditionalFormatting sqref="AC1282:AC1292">
    <cfRule type="containsText" dxfId="32" priority="796" operator="containsText" text="cut">
      <formula>NOT(ISERROR(SEARCH(("cut"),(AC1282))))</formula>
    </cfRule>
  </conditionalFormatting>
  <conditionalFormatting sqref="AC1282:AC1292">
    <cfRule type="containsText" dxfId="17" priority="797" operator="containsText" text="issue">
      <formula>NOT(ISERROR(SEARCH(("issue"),(AC1282))))</formula>
    </cfRule>
  </conditionalFormatting>
  <conditionalFormatting sqref="AC1282:AC1292">
    <cfRule type="containsText" dxfId="32" priority="798" operator="containsText" text="sew">
      <formula>NOT(ISERROR(SEARCH(("sew"),(AC1282))))</formula>
    </cfRule>
  </conditionalFormatting>
  <conditionalFormatting sqref="AC1282:AC1292">
    <cfRule type="cellIs" dxfId="19" priority="799" operator="equal">
      <formula>"completed"</formula>
    </cfRule>
  </conditionalFormatting>
  <conditionalFormatting sqref="AC1282:AC1292">
    <cfRule type="containsText" dxfId="18" priority="800" operator="containsText" text="ready to collect">
      <formula>NOT(ISERROR(SEARCH(("ready to collect"),(AC1282))))</formula>
    </cfRule>
  </conditionalFormatting>
  <conditionalFormatting sqref="AC1282:AC1292">
    <cfRule type="containsText" dxfId="19" priority="801" operator="containsText" text="collected">
      <formula>NOT(ISERROR(SEARCH(("collected"),(AC1282))))</formula>
    </cfRule>
  </conditionalFormatting>
  <conditionalFormatting sqref="AC1293:AC1310">
    <cfRule type="containsText" dxfId="32" priority="802" operator="containsText" text="Sandblast">
      <formula>NOT(ISERROR(SEARCH(("Sandblast"),(AC1293))))</formula>
    </cfRule>
  </conditionalFormatting>
  <conditionalFormatting sqref="AC1293:AC1310">
    <cfRule type="containsText" dxfId="32" priority="803" operator="containsText" text="weld">
      <formula>NOT(ISERROR(SEARCH(("weld"),(AC1293))))</formula>
    </cfRule>
  </conditionalFormatting>
  <conditionalFormatting sqref="AC1293:AC1310">
    <cfRule type="containsText" dxfId="32" priority="804" operator="containsText" text="polish">
      <formula>NOT(ISERROR(SEARCH(("polish"),(AC1293))))</formula>
    </cfRule>
  </conditionalFormatting>
  <conditionalFormatting sqref="AC1293:AC1310">
    <cfRule type="cellIs" dxfId="33" priority="805" operator="equal">
      <formula>"fill"</formula>
    </cfRule>
  </conditionalFormatting>
  <conditionalFormatting sqref="AC1293:AC1310">
    <cfRule type="containsText" dxfId="32" priority="806" operator="containsText" text="cut">
      <formula>NOT(ISERROR(SEARCH(("cut"),(AC1293))))</formula>
    </cfRule>
  </conditionalFormatting>
  <conditionalFormatting sqref="AC1293:AC1310">
    <cfRule type="containsText" dxfId="17" priority="807" operator="containsText" text="issue">
      <formula>NOT(ISERROR(SEARCH(("issue"),(AC1293))))</formula>
    </cfRule>
  </conditionalFormatting>
  <conditionalFormatting sqref="AC1293:AC1310">
    <cfRule type="containsText" dxfId="32" priority="808" operator="containsText" text="sew">
      <formula>NOT(ISERROR(SEARCH(("sew"),(AC1293))))</formula>
    </cfRule>
  </conditionalFormatting>
  <conditionalFormatting sqref="AC1293:AC1310">
    <cfRule type="cellIs" dxfId="19" priority="809" operator="equal">
      <formula>"completed"</formula>
    </cfRule>
  </conditionalFormatting>
  <conditionalFormatting sqref="AC1293:AC1310">
    <cfRule type="containsText" dxfId="18" priority="810" operator="containsText" text="ready to collect">
      <formula>NOT(ISERROR(SEARCH(("ready to collect"),(AC1293))))</formula>
    </cfRule>
  </conditionalFormatting>
  <conditionalFormatting sqref="AC1293:AC1310">
    <cfRule type="containsText" dxfId="19" priority="811" operator="containsText" text="collected">
      <formula>NOT(ISERROR(SEARCH(("collected"),(AC1293))))</formula>
    </cfRule>
  </conditionalFormatting>
  <conditionalFormatting sqref="F1:F590 F592:F615 F617:F687 F689:F1436 N1:R590 N592:R615 N617:R687 N1318:R1325 AC1250:AC1280 AC1293:AC1436">
    <cfRule type="cellIs" dxfId="17" priority="812" operator="equal">
      <formula>"Not collected"</formula>
    </cfRule>
  </conditionalFormatting>
  <conditionalFormatting sqref="F1:F590 F592:F615 F617:F687 F689:F1436 N1:R590 N592:R615 N617:R687 N1318:R1325 AC1250:AC1280 AC1293:AC1436">
    <cfRule type="cellIs" dxfId="18" priority="813" operator="equal">
      <formula>"Ready to collect"</formula>
    </cfRule>
  </conditionalFormatting>
  <conditionalFormatting sqref="F1:F590 F592:F615 F617:F687 F689:F1436 N1:R590 N592:R615 N617:R687 N1318:R1325 AC1250:AC1280 AC1293:AC1436">
    <cfRule type="cellIs" dxfId="19" priority="814" operator="equal">
      <formula>"Collected"</formula>
    </cfRule>
  </conditionalFormatting>
  <conditionalFormatting sqref="AC1347:AC1365">
    <cfRule type="containsText" dxfId="32" priority="815" operator="containsText" text="Sandblast">
      <formula>NOT(ISERROR(SEARCH(("Sandblast"),(AC1347))))</formula>
    </cfRule>
  </conditionalFormatting>
  <conditionalFormatting sqref="AC1347:AC1365">
    <cfRule type="containsText" dxfId="32" priority="816" operator="containsText" text="weld">
      <formula>NOT(ISERROR(SEARCH(("weld"),(AC1347))))</formula>
    </cfRule>
  </conditionalFormatting>
  <conditionalFormatting sqref="AC1347:AC1365">
    <cfRule type="containsText" dxfId="32" priority="817" operator="containsText" text="polish">
      <formula>NOT(ISERROR(SEARCH(("polish"),(AC1347))))</formula>
    </cfRule>
  </conditionalFormatting>
  <conditionalFormatting sqref="AC1347:AC1365">
    <cfRule type="cellIs" dxfId="33" priority="818" operator="equal">
      <formula>"fill"</formula>
    </cfRule>
  </conditionalFormatting>
  <conditionalFormatting sqref="AC1347:AC1365">
    <cfRule type="containsText" dxfId="32" priority="819" operator="containsText" text="cut">
      <formula>NOT(ISERROR(SEARCH(("cut"),(AC1347))))</formula>
    </cfRule>
  </conditionalFormatting>
  <conditionalFormatting sqref="AC1347:AC1365">
    <cfRule type="containsText" dxfId="17" priority="820" operator="containsText" text="issue">
      <formula>NOT(ISERROR(SEARCH(("issue"),(AC1347))))</formula>
    </cfRule>
  </conditionalFormatting>
  <conditionalFormatting sqref="AC1347:AC1365">
    <cfRule type="containsText" dxfId="32" priority="821" operator="containsText" text="sew">
      <formula>NOT(ISERROR(SEARCH(("sew"),(AC1347))))</formula>
    </cfRule>
  </conditionalFormatting>
  <conditionalFormatting sqref="AC1347:AC1365">
    <cfRule type="cellIs" dxfId="19" priority="822" operator="equal">
      <formula>"completed"</formula>
    </cfRule>
  </conditionalFormatting>
  <conditionalFormatting sqref="AC1366:AC1419">
    <cfRule type="containsText" dxfId="32" priority="823" operator="containsText" text="Sandblast">
      <formula>NOT(ISERROR(SEARCH(("Sandblast"),(AC1366))))</formula>
    </cfRule>
  </conditionalFormatting>
  <conditionalFormatting sqref="AC1366:AC1419">
    <cfRule type="containsText" dxfId="32" priority="824" operator="containsText" text="weld">
      <formula>NOT(ISERROR(SEARCH(("weld"),(AC1366))))</formula>
    </cfRule>
  </conditionalFormatting>
  <conditionalFormatting sqref="AC1366:AC1419">
    <cfRule type="containsText" dxfId="32" priority="825" operator="containsText" text="polish">
      <formula>NOT(ISERROR(SEARCH(("polish"),(AC1366))))</formula>
    </cfRule>
  </conditionalFormatting>
  <conditionalFormatting sqref="AC1366:AC1419">
    <cfRule type="cellIs" dxfId="33" priority="826" operator="equal">
      <formula>"fill"</formula>
    </cfRule>
  </conditionalFormatting>
  <conditionalFormatting sqref="AC1366:AC1419">
    <cfRule type="containsText" dxfId="32" priority="827" operator="containsText" text="cut">
      <formula>NOT(ISERROR(SEARCH(("cut"),(AC1366))))</formula>
    </cfRule>
  </conditionalFormatting>
  <conditionalFormatting sqref="AC1366:AC1419">
    <cfRule type="containsText" dxfId="17" priority="828" operator="containsText" text="issue">
      <formula>NOT(ISERROR(SEARCH(("issue"),(AC1366))))</formula>
    </cfRule>
  </conditionalFormatting>
  <conditionalFormatting sqref="AC1366:AC1419">
    <cfRule type="containsText" dxfId="32" priority="829" operator="containsText" text="sew">
      <formula>NOT(ISERROR(SEARCH(("sew"),(AC1366))))</formula>
    </cfRule>
  </conditionalFormatting>
  <conditionalFormatting sqref="AC1366:AC1419">
    <cfRule type="cellIs" dxfId="19" priority="830" operator="equal">
      <formula>"completed"</formula>
    </cfRule>
  </conditionalFormatting>
  <conditionalFormatting sqref="AC1366:AC1419">
    <cfRule type="containsText" dxfId="18" priority="831" operator="containsText" text="ready to collect">
      <formula>NOT(ISERROR(SEARCH(("ready to collect"),(AC1366))))</formula>
    </cfRule>
  </conditionalFormatting>
  <conditionalFormatting sqref="AC1366:AC1419">
    <cfRule type="containsText" dxfId="19" priority="832" operator="containsText" text="collected">
      <formula>NOT(ISERROR(SEARCH(("collected"),(AC1366))))</formula>
    </cfRule>
  </conditionalFormatting>
  <conditionalFormatting sqref="AC1420:AC1433">
    <cfRule type="containsText" dxfId="32" priority="833" operator="containsText" text="Sandblast">
      <formula>NOT(ISERROR(SEARCH(("Sandblast"),(AC1420))))</formula>
    </cfRule>
  </conditionalFormatting>
  <conditionalFormatting sqref="AC1420:AC1433">
    <cfRule type="containsText" dxfId="32" priority="834" operator="containsText" text="weld">
      <formula>NOT(ISERROR(SEARCH(("weld"),(AC1420))))</formula>
    </cfRule>
  </conditionalFormatting>
  <conditionalFormatting sqref="AC1420:AC1433">
    <cfRule type="containsText" dxfId="32" priority="835" operator="containsText" text="polish">
      <formula>NOT(ISERROR(SEARCH(("polish"),(AC1420))))</formula>
    </cfRule>
  </conditionalFormatting>
  <conditionalFormatting sqref="AC1420:AC1433">
    <cfRule type="cellIs" dxfId="33" priority="836" operator="equal">
      <formula>"fill"</formula>
    </cfRule>
  </conditionalFormatting>
  <conditionalFormatting sqref="AC1420:AC1433">
    <cfRule type="containsText" dxfId="32" priority="837" operator="containsText" text="cut">
      <formula>NOT(ISERROR(SEARCH(("cut"),(AC1420))))</formula>
    </cfRule>
  </conditionalFormatting>
  <conditionalFormatting sqref="AC1420:AC1433">
    <cfRule type="containsText" dxfId="17" priority="838" operator="containsText" text="issue">
      <formula>NOT(ISERROR(SEARCH(("issue"),(AC1420))))</formula>
    </cfRule>
  </conditionalFormatting>
  <conditionalFormatting sqref="AC1420:AC1433">
    <cfRule type="containsText" dxfId="32" priority="839" operator="containsText" text="sew">
      <formula>NOT(ISERROR(SEARCH(("sew"),(AC1420))))</formula>
    </cfRule>
  </conditionalFormatting>
  <conditionalFormatting sqref="AC1420:AC1433">
    <cfRule type="cellIs" dxfId="19" priority="840" operator="equal">
      <formula>"completed"</formula>
    </cfRule>
  </conditionalFormatting>
  <conditionalFormatting sqref="AC1420:AC1433">
    <cfRule type="containsText" dxfId="18" priority="841" operator="containsText" text="ready to collect">
      <formula>NOT(ISERROR(SEARCH(("ready to collect"),(AC1420))))</formula>
    </cfRule>
  </conditionalFormatting>
  <conditionalFormatting sqref="AC1420:AC1433">
    <cfRule type="containsText" dxfId="19" priority="842" operator="containsText" text="collected">
      <formula>NOT(ISERROR(SEARCH(("collected"),(AC1420))))</formula>
    </cfRule>
  </conditionalFormatting>
  <conditionalFormatting sqref="AC1434">
    <cfRule type="cellIs" dxfId="19" priority="843" operator="equal">
      <formula>"completed"</formula>
    </cfRule>
  </conditionalFormatting>
  <conditionalFormatting sqref="AC1434">
    <cfRule type="containsText" dxfId="18" priority="844" operator="containsText" text="ready to collect">
      <formula>NOT(ISERROR(SEARCH(("ready to collect"),(AC1434))))</formula>
    </cfRule>
  </conditionalFormatting>
  <conditionalFormatting sqref="AC1434">
    <cfRule type="containsText" dxfId="19" priority="845" operator="containsText" text="collected">
      <formula>NOT(ISERROR(SEARCH(("collected"),(AC1434))))</formula>
    </cfRule>
  </conditionalFormatting>
  <conditionalFormatting sqref="AC1435:AC1436">
    <cfRule type="containsText" dxfId="18" priority="846" operator="containsText" text="ready to collect">
      <formula>NOT(ISERROR(SEARCH(("ready to collect"),(AC1435))))</formula>
    </cfRule>
  </conditionalFormatting>
  <conditionalFormatting sqref="AC1435:AC1436">
    <cfRule type="containsText" dxfId="19" priority="847" operator="containsText" text="collected">
      <formula>NOT(ISERROR(SEARCH(("collected"),(AC1435))))</formula>
    </cfRule>
  </conditionalFormatting>
  <conditionalFormatting sqref="AC1438:AC1448">
    <cfRule type="containsText" dxfId="18" priority="848" operator="containsText" text="ready to collect">
      <formula>NOT(ISERROR(SEARCH(("ready to collect"),(AC1438))))</formula>
    </cfRule>
  </conditionalFormatting>
  <conditionalFormatting sqref="AC1438:AC1448">
    <cfRule type="containsText" dxfId="19" priority="849" operator="containsText" text="collected">
      <formula>NOT(ISERROR(SEARCH(("collected"),(AC1438))))</formula>
    </cfRule>
  </conditionalFormatting>
  <conditionalFormatting sqref="AC1438:AC1448">
    <cfRule type="cellIs" dxfId="17" priority="850" operator="equal">
      <formula>"Not collected"</formula>
    </cfRule>
  </conditionalFormatting>
  <conditionalFormatting sqref="AC1438:AC1448">
    <cfRule type="cellIs" dxfId="18" priority="851" operator="equal">
      <formula>"Ready to collect"</formula>
    </cfRule>
  </conditionalFormatting>
  <conditionalFormatting sqref="AC1438:AC1448">
    <cfRule type="cellIs" dxfId="19" priority="852" operator="equal">
      <formula>"Collected"</formula>
    </cfRule>
  </conditionalFormatting>
  <conditionalFormatting sqref="AC1449:AC1456">
    <cfRule type="cellIs" dxfId="19" priority="853" operator="equal">
      <formula>"completed"</formula>
    </cfRule>
  </conditionalFormatting>
  <conditionalFormatting sqref="AC1449:AC1456">
    <cfRule type="containsText" dxfId="18" priority="854" operator="containsText" text="ready to collect">
      <formula>NOT(ISERROR(SEARCH(("ready to collect"),(AC1449))))</formula>
    </cfRule>
  </conditionalFormatting>
  <conditionalFormatting sqref="AC1449:AC1456">
    <cfRule type="containsText" dxfId="19" priority="855" operator="containsText" text="collected">
      <formula>NOT(ISERROR(SEARCH(("collected"),(AC1449))))</formula>
    </cfRule>
  </conditionalFormatting>
  <conditionalFormatting sqref="F1449:F1456 AC1449:AC1456">
    <cfRule type="cellIs" dxfId="17" priority="856" operator="equal">
      <formula>"Not collected"</formula>
    </cfRule>
  </conditionalFormatting>
  <conditionalFormatting sqref="F1449:F1456 AC1449:AC1456">
    <cfRule type="cellIs" dxfId="18" priority="857" operator="equal">
      <formula>"Ready to collect"</formula>
    </cfRule>
  </conditionalFormatting>
  <conditionalFormatting sqref="F1449:F1456 AC1449:AC1456">
    <cfRule type="cellIs" dxfId="19" priority="858" operator="equal">
      <formula>"Collected"</formula>
    </cfRule>
  </conditionalFormatting>
  <conditionalFormatting sqref="AC1437:AD1437">
    <cfRule type="cellIs" dxfId="29" priority="859" operator="equal">
      <formula>"ISSUE"</formula>
    </cfRule>
  </conditionalFormatting>
  <conditionalFormatting sqref="AC1437:AD1437">
    <cfRule type="cellIs" dxfId="30" priority="860" operator="equal">
      <formula>"CALCULATE"</formula>
    </cfRule>
  </conditionalFormatting>
  <conditionalFormatting sqref="AC1437:AD1437">
    <cfRule type="cellIs" dxfId="20" priority="861" operator="equal">
      <formula>"RECEIVED"</formula>
    </cfRule>
  </conditionalFormatting>
  <conditionalFormatting sqref="AC1437:AD1437">
    <cfRule type="cellIs" dxfId="20" priority="862" operator="equal">
      <formula>"COMPLETED"</formula>
    </cfRule>
  </conditionalFormatting>
  <conditionalFormatting sqref="AC1437:AD1437">
    <cfRule type="cellIs" dxfId="21" priority="863" operator="equal">
      <formula>"IN PROGRESS"</formula>
    </cfRule>
  </conditionalFormatting>
  <conditionalFormatting sqref="AC1437:AD1437">
    <cfRule type="cellIs" dxfId="22" priority="864" operator="equal">
      <formula>"NOT REQUIRED"</formula>
    </cfRule>
  </conditionalFormatting>
  <conditionalFormatting sqref="AC1281:AE1281">
    <cfRule type="containsText" dxfId="32" priority="865" operator="containsText" text="Sandblast">
      <formula>NOT(ISERROR(SEARCH(("Sandblast"),(AC1281))))</formula>
    </cfRule>
  </conditionalFormatting>
  <conditionalFormatting sqref="AC1281:AE1281">
    <cfRule type="containsText" dxfId="32" priority="866" operator="containsText" text="weld">
      <formula>NOT(ISERROR(SEARCH(("weld"),(AC1281))))</formula>
    </cfRule>
  </conditionalFormatting>
  <conditionalFormatting sqref="AC1281:AE1281">
    <cfRule type="containsText" dxfId="32" priority="867" operator="containsText" text="polish">
      <formula>NOT(ISERROR(SEARCH(("polish"),(AC1281))))</formula>
    </cfRule>
  </conditionalFormatting>
  <conditionalFormatting sqref="AC1281:AE1281">
    <cfRule type="cellIs" dxfId="33" priority="868" operator="equal">
      <formula>"fill"</formula>
    </cfRule>
  </conditionalFormatting>
  <conditionalFormatting sqref="AC1281:AE1281">
    <cfRule type="containsText" dxfId="32" priority="869" operator="containsText" text="cut">
      <formula>NOT(ISERROR(SEARCH(("cut"),(AC1281))))</formula>
    </cfRule>
  </conditionalFormatting>
  <conditionalFormatting sqref="AC1281:AE1281">
    <cfRule type="containsText" dxfId="17" priority="870" operator="containsText" text="issue">
      <formula>NOT(ISERROR(SEARCH(("issue"),(AC1281))))</formula>
    </cfRule>
  </conditionalFormatting>
  <conditionalFormatting sqref="AC1281:AE1281">
    <cfRule type="containsText" dxfId="32" priority="871" operator="containsText" text="powder">
      <formula>NOT(ISERROR(SEARCH(("powder"),(AC1281))))</formula>
    </cfRule>
  </conditionalFormatting>
  <conditionalFormatting sqref="AC1281:AE1281">
    <cfRule type="containsText" dxfId="32" priority="872" operator="containsText" text="sew">
      <formula>NOT(ISERROR(SEARCH(("sew"),(AC1281))))</formula>
    </cfRule>
  </conditionalFormatting>
  <conditionalFormatting sqref="AC1281:AE1281">
    <cfRule type="cellIs" dxfId="19" priority="873" operator="equal">
      <formula>"completed"</formula>
    </cfRule>
  </conditionalFormatting>
  <conditionalFormatting sqref="AC832:AF834">
    <cfRule type="cellIs" dxfId="17" priority="874" operator="greaterThan">
      <formula>9</formula>
    </cfRule>
  </conditionalFormatting>
  <conditionalFormatting sqref="AC1163:AF1167">
    <cfRule type="cellIs" dxfId="17" priority="875" operator="greaterThan">
      <formula>9</formula>
    </cfRule>
  </conditionalFormatting>
  <conditionalFormatting sqref="AC1168:AF1215">
    <cfRule type="cellIs" dxfId="17" priority="876" operator="greaterThan">
      <formula>9</formula>
    </cfRule>
  </conditionalFormatting>
  <conditionalFormatting sqref="AC1282:AF1292">
    <cfRule type="cellIs" dxfId="17" priority="877" operator="greaterThan">
      <formula>9</formula>
    </cfRule>
  </conditionalFormatting>
  <conditionalFormatting sqref="AC1293:AF1310">
    <cfRule type="cellIs" dxfId="17" priority="878" operator="greaterThan">
      <formula>9</formula>
    </cfRule>
  </conditionalFormatting>
  <conditionalFormatting sqref="AC1316:AF1362">
    <cfRule type="cellIs" dxfId="17" priority="879" operator="greaterThan">
      <formula>9</formula>
    </cfRule>
  </conditionalFormatting>
  <conditionalFormatting sqref="AC1363:AF1419">
    <cfRule type="cellIs" dxfId="17" priority="880" operator="greaterThan">
      <formula>9</formula>
    </cfRule>
  </conditionalFormatting>
  <conditionalFormatting sqref="AC1420:AF1421">
    <cfRule type="cellIs" dxfId="17" priority="881" operator="greaterThan">
      <formula>9</formula>
    </cfRule>
  </conditionalFormatting>
  <conditionalFormatting sqref="AC1422:AF1433">
    <cfRule type="cellIs" dxfId="17" priority="882" operator="greaterThan">
      <formula>9</formula>
    </cfRule>
  </conditionalFormatting>
  <conditionalFormatting sqref="AC1434:AF1434">
    <cfRule type="cellIs" dxfId="17" priority="883" operator="greaterThan">
      <formula>9</formula>
    </cfRule>
  </conditionalFormatting>
  <conditionalFormatting sqref="AC1438:AF1456">
    <cfRule type="cellIs" dxfId="17" priority="884" operator="greaterThan">
      <formula>9</formula>
    </cfRule>
  </conditionalFormatting>
  <conditionalFormatting sqref="AD696:AD698">
    <cfRule type="notContainsBlanks" dxfId="21" priority="885">
      <formula>LEN(TRIM(AD696))&gt;0</formula>
    </cfRule>
  </conditionalFormatting>
  <conditionalFormatting sqref="AD700:AD702">
    <cfRule type="notContainsBlanks" dxfId="21" priority="886">
      <formula>LEN(TRIM(AD700))&gt;0</formula>
    </cfRule>
  </conditionalFormatting>
  <conditionalFormatting sqref="AD713:AD831">
    <cfRule type="notContainsBlanks" dxfId="21" priority="887">
      <formula>LEN(TRIM(AD713))&gt;0</formula>
    </cfRule>
  </conditionalFormatting>
  <conditionalFormatting sqref="AD832:AD1009">
    <cfRule type="notContainsBlanks" dxfId="21" priority="888">
      <formula>LEN(TRIM(AD832))&gt;0</formula>
    </cfRule>
  </conditionalFormatting>
  <conditionalFormatting sqref="AD1010:AD1162">
    <cfRule type="notContainsBlanks" dxfId="21" priority="889">
      <formula>LEN(TRIM(AD1010))&gt;0</formula>
    </cfRule>
  </conditionalFormatting>
  <conditionalFormatting sqref="AD1163:AD1167">
    <cfRule type="notContainsBlanks" dxfId="21" priority="890">
      <formula>LEN(TRIM(AD1163))&gt;0</formula>
    </cfRule>
  </conditionalFormatting>
  <conditionalFormatting sqref="AD1168:AD1215">
    <cfRule type="notContainsBlanks" dxfId="21" priority="891">
      <formula>LEN(TRIM(AD1168))&gt;0</formula>
    </cfRule>
  </conditionalFormatting>
  <conditionalFormatting sqref="AD1282:AD1292">
    <cfRule type="notContainsBlanks" dxfId="21" priority="892">
      <formula>LEN(TRIM(AD1282))&gt;0</formula>
    </cfRule>
  </conditionalFormatting>
  <conditionalFormatting sqref="AD1293:AD1346">
    <cfRule type="notContainsBlanks" dxfId="21" priority="893">
      <formula>LEN(TRIM(AD1293))&gt;0</formula>
    </cfRule>
  </conditionalFormatting>
  <conditionalFormatting sqref="AD1347:AD1365">
    <cfRule type="notContainsBlanks" dxfId="21" priority="894">
      <formula>LEN(TRIM(AD1347))&gt;0</formula>
    </cfRule>
  </conditionalFormatting>
  <conditionalFormatting sqref="AD1366:AD1419">
    <cfRule type="notContainsBlanks" dxfId="21" priority="895">
      <formula>LEN(TRIM(AD1366))&gt;0</formula>
    </cfRule>
  </conditionalFormatting>
  <conditionalFormatting sqref="AD1420:AD1433">
    <cfRule type="notContainsBlanks" dxfId="21" priority="896">
      <formula>LEN(TRIM(AD1420))&gt;0</formula>
    </cfRule>
  </conditionalFormatting>
  <conditionalFormatting sqref="AD1434">
    <cfRule type="notContainsBlanks" dxfId="21" priority="897">
      <formula>LEN(TRIM(AD1434))&gt;0</formula>
    </cfRule>
  </conditionalFormatting>
  <conditionalFormatting sqref="AD1438:AD1456">
    <cfRule type="notContainsBlanks" dxfId="21" priority="898">
      <formula>LEN(TRIM(AD1438))&gt;0</formula>
    </cfRule>
  </conditionalFormatting>
  <conditionalFormatting sqref="AD1281:AE1281 AE1220:AF1280 AE1293:AF1395">
    <cfRule type="containsText" dxfId="34" priority="899" operator="containsText" text="Fill">
      <formula>NOT(ISERROR(SEARCH(("Fill"),(AD1281))))</formula>
    </cfRule>
  </conditionalFormatting>
  <conditionalFormatting sqref="AD577:AF577">
    <cfRule type="cellIs" dxfId="17" priority="900" operator="greaterThan">
      <formula>9</formula>
    </cfRule>
  </conditionalFormatting>
  <conditionalFormatting sqref="AD578:AF581">
    <cfRule type="cellIs" dxfId="17" priority="901" operator="greaterThan">
      <formula>9</formula>
    </cfRule>
  </conditionalFormatting>
  <conditionalFormatting sqref="AD583:AF583">
    <cfRule type="cellIs" dxfId="17" priority="902" operator="greaterThan">
      <formula>9</formula>
    </cfRule>
  </conditionalFormatting>
  <conditionalFormatting sqref="AD696:AF698">
    <cfRule type="containsText" dxfId="32" priority="903" operator="containsText" text="grind">
      <formula>NOT(ISERROR(SEARCH(("grind"),(AD696))))</formula>
    </cfRule>
  </conditionalFormatting>
  <conditionalFormatting sqref="AD696:AF698">
    <cfRule type="containsText" dxfId="31" priority="904" operator="containsText" text="not required">
      <formula>NOT(ISERROR(SEARCH(("not required"),(AD696))))</formula>
    </cfRule>
  </conditionalFormatting>
  <conditionalFormatting sqref="AD696:AF698">
    <cfRule type="containsText" dxfId="32" priority="905" operator="containsText" text="Sandblast">
      <formula>NOT(ISERROR(SEARCH(("Sandblast"),(AD696))))</formula>
    </cfRule>
  </conditionalFormatting>
  <conditionalFormatting sqref="AD696:AF698">
    <cfRule type="containsText" dxfId="32" priority="906" operator="containsText" text="weld">
      <formula>NOT(ISERROR(SEARCH(("weld"),(AD696))))</formula>
    </cfRule>
  </conditionalFormatting>
  <conditionalFormatting sqref="AD696:AF698">
    <cfRule type="containsText" dxfId="32" priority="907" operator="containsText" text="polish">
      <formula>NOT(ISERROR(SEARCH(("polish"),(AD696))))</formula>
    </cfRule>
  </conditionalFormatting>
  <conditionalFormatting sqref="AD696:AF698">
    <cfRule type="cellIs" dxfId="33" priority="908" operator="equal">
      <formula>"fill"</formula>
    </cfRule>
  </conditionalFormatting>
  <conditionalFormatting sqref="AD696:AF698">
    <cfRule type="containsText" dxfId="32" priority="909" operator="containsText" text="cut">
      <formula>NOT(ISERROR(SEARCH(("cut"),(AD696))))</formula>
    </cfRule>
  </conditionalFormatting>
  <conditionalFormatting sqref="AD696:AF698">
    <cfRule type="containsText" dxfId="17" priority="910" operator="containsText" text="issue">
      <formula>NOT(ISERROR(SEARCH(("issue"),(AD696))))</formula>
    </cfRule>
  </conditionalFormatting>
  <conditionalFormatting sqref="AD696:AF698">
    <cfRule type="containsText" dxfId="32" priority="911" operator="containsText" text="powder">
      <formula>NOT(ISERROR(SEARCH(("powder"),(AD696))))</formula>
    </cfRule>
  </conditionalFormatting>
  <conditionalFormatting sqref="AD696:AF698">
    <cfRule type="containsText" dxfId="32" priority="912" operator="containsText" text="sew">
      <formula>NOT(ISERROR(SEARCH(("sew"),(AD696))))</formula>
    </cfRule>
  </conditionalFormatting>
  <conditionalFormatting sqref="AD696:AF698">
    <cfRule type="cellIs" dxfId="19" priority="913" operator="equal">
      <formula>"completed"</formula>
    </cfRule>
  </conditionalFormatting>
  <conditionalFormatting sqref="AD696:AF698">
    <cfRule type="cellIs" dxfId="17" priority="914" operator="greaterThan">
      <formula>9</formula>
    </cfRule>
  </conditionalFormatting>
  <conditionalFormatting sqref="AD700:AF702">
    <cfRule type="containsText" dxfId="32" priority="915" operator="containsText" text="grind">
      <formula>NOT(ISERROR(SEARCH(("grind"),(AD700))))</formula>
    </cfRule>
  </conditionalFormatting>
  <conditionalFormatting sqref="AD700:AF702">
    <cfRule type="containsText" dxfId="31" priority="916" operator="containsText" text="not required">
      <formula>NOT(ISERROR(SEARCH(("not required"),(AD700))))</formula>
    </cfRule>
  </conditionalFormatting>
  <conditionalFormatting sqref="AD700:AF702">
    <cfRule type="containsText" dxfId="32" priority="917" operator="containsText" text="Sandblast">
      <formula>NOT(ISERROR(SEARCH(("Sandblast"),(AD700))))</formula>
    </cfRule>
  </conditionalFormatting>
  <conditionalFormatting sqref="AD700:AF702">
    <cfRule type="containsText" dxfId="32" priority="918" operator="containsText" text="weld">
      <formula>NOT(ISERROR(SEARCH(("weld"),(AD700))))</formula>
    </cfRule>
  </conditionalFormatting>
  <conditionalFormatting sqref="AD700:AF702">
    <cfRule type="containsText" dxfId="32" priority="919" operator="containsText" text="polish">
      <formula>NOT(ISERROR(SEARCH(("polish"),(AD700))))</formula>
    </cfRule>
  </conditionalFormatting>
  <conditionalFormatting sqref="AD700:AF702">
    <cfRule type="cellIs" dxfId="33" priority="920" operator="equal">
      <formula>"fill"</formula>
    </cfRule>
  </conditionalFormatting>
  <conditionalFormatting sqref="AD700:AF702">
    <cfRule type="containsText" dxfId="32" priority="921" operator="containsText" text="cut">
      <formula>NOT(ISERROR(SEARCH(("cut"),(AD700))))</formula>
    </cfRule>
  </conditionalFormatting>
  <conditionalFormatting sqref="AD700:AF702">
    <cfRule type="containsText" dxfId="17" priority="922" operator="containsText" text="issue">
      <formula>NOT(ISERROR(SEARCH(("issue"),(AD700))))</formula>
    </cfRule>
  </conditionalFormatting>
  <conditionalFormatting sqref="AD700:AF702">
    <cfRule type="containsText" dxfId="32" priority="923" operator="containsText" text="powder">
      <formula>NOT(ISERROR(SEARCH(("powder"),(AD700))))</formula>
    </cfRule>
  </conditionalFormatting>
  <conditionalFormatting sqref="AD700:AF702">
    <cfRule type="containsText" dxfId="32" priority="924" operator="containsText" text="sew">
      <formula>NOT(ISERROR(SEARCH(("sew"),(AD700))))</formula>
    </cfRule>
  </conditionalFormatting>
  <conditionalFormatting sqref="AD700:AF702">
    <cfRule type="cellIs" dxfId="19" priority="925" operator="equal">
      <formula>"completed"</formula>
    </cfRule>
  </conditionalFormatting>
  <conditionalFormatting sqref="AD700:AF702">
    <cfRule type="cellIs" dxfId="17" priority="926" operator="greaterThan">
      <formula>9</formula>
    </cfRule>
  </conditionalFormatting>
  <conditionalFormatting sqref="AD713:AF831">
    <cfRule type="cellIs" dxfId="17" priority="927" operator="greaterThan">
      <formula>9</formula>
    </cfRule>
  </conditionalFormatting>
  <conditionalFormatting sqref="AD713:AF1215">
    <cfRule type="containsText" dxfId="32" priority="928" operator="containsText" text="grind">
      <formula>NOT(ISERROR(SEARCH(("grind"),(AD713))))</formula>
    </cfRule>
  </conditionalFormatting>
  <conditionalFormatting sqref="AD713:AF1215">
    <cfRule type="containsText" dxfId="31" priority="929" operator="containsText" text="not required">
      <formula>NOT(ISERROR(SEARCH(("not required"),(AD713))))</formula>
    </cfRule>
  </conditionalFormatting>
  <conditionalFormatting sqref="AD713:AF1215">
    <cfRule type="containsText" dxfId="32" priority="930" operator="containsText" text="Sandblast">
      <formula>NOT(ISERROR(SEARCH(("Sandblast"),(AD713))))</formula>
    </cfRule>
  </conditionalFormatting>
  <conditionalFormatting sqref="AD713:AF1215">
    <cfRule type="containsText" dxfId="32" priority="931" operator="containsText" text="weld">
      <formula>NOT(ISERROR(SEARCH(("weld"),(AD713))))</formula>
    </cfRule>
  </conditionalFormatting>
  <conditionalFormatting sqref="AD713:AF1215">
    <cfRule type="containsText" dxfId="32" priority="932" operator="containsText" text="polish">
      <formula>NOT(ISERROR(SEARCH(("polish"),(AD713))))</formula>
    </cfRule>
  </conditionalFormatting>
  <conditionalFormatting sqref="AD713:AF1215">
    <cfRule type="cellIs" dxfId="33" priority="933" operator="equal">
      <formula>"fill"</formula>
    </cfRule>
  </conditionalFormatting>
  <conditionalFormatting sqref="AD713:AF1215">
    <cfRule type="containsText" dxfId="32" priority="934" operator="containsText" text="cut">
      <formula>NOT(ISERROR(SEARCH(("cut"),(AD713))))</formula>
    </cfRule>
  </conditionalFormatting>
  <conditionalFormatting sqref="AD713:AF1215">
    <cfRule type="containsText" dxfId="17" priority="935" operator="containsText" text="issue">
      <formula>NOT(ISERROR(SEARCH(("issue"),(AD713))))</formula>
    </cfRule>
  </conditionalFormatting>
  <conditionalFormatting sqref="AD713:AF1215">
    <cfRule type="containsText" dxfId="32" priority="936" operator="containsText" text="powder">
      <formula>NOT(ISERROR(SEARCH(("powder"),(AD713))))</formula>
    </cfRule>
  </conditionalFormatting>
  <conditionalFormatting sqref="AD713:AF1215">
    <cfRule type="containsText" dxfId="32" priority="937" operator="containsText" text="sew">
      <formula>NOT(ISERROR(SEARCH(("sew"),(AD713))))</formula>
    </cfRule>
  </conditionalFormatting>
  <conditionalFormatting sqref="AD713:AF1215">
    <cfRule type="cellIs" dxfId="19" priority="938" operator="equal">
      <formula>"completed"</formula>
    </cfRule>
  </conditionalFormatting>
  <conditionalFormatting sqref="AD947:AF1162">
    <cfRule type="cellIs" dxfId="17" priority="939" operator="greaterThan">
      <formula>9</formula>
    </cfRule>
  </conditionalFormatting>
  <conditionalFormatting sqref="AD1282:AF1310">
    <cfRule type="containsText" dxfId="32" priority="940" operator="containsText" text="Sandblast">
      <formula>NOT(ISERROR(SEARCH(("Sandblast"),(AD1282))))</formula>
    </cfRule>
  </conditionalFormatting>
  <conditionalFormatting sqref="AD1282:AF1310">
    <cfRule type="containsText" dxfId="32" priority="941" operator="containsText" text="weld">
      <formula>NOT(ISERROR(SEARCH(("weld"),(AD1282))))</formula>
    </cfRule>
  </conditionalFormatting>
  <conditionalFormatting sqref="AD1282:AF1310">
    <cfRule type="containsText" dxfId="32" priority="942" operator="containsText" text="polish">
      <formula>NOT(ISERROR(SEARCH(("polish"),(AD1282))))</formula>
    </cfRule>
  </conditionalFormatting>
  <conditionalFormatting sqref="AD1282:AF1310">
    <cfRule type="cellIs" dxfId="33" priority="943" operator="equal">
      <formula>"fill"</formula>
    </cfRule>
  </conditionalFormatting>
  <conditionalFormatting sqref="AD1282:AF1310">
    <cfRule type="containsText" dxfId="32" priority="944" operator="containsText" text="cut">
      <formula>NOT(ISERROR(SEARCH(("cut"),(AD1282))))</formula>
    </cfRule>
  </conditionalFormatting>
  <conditionalFormatting sqref="AD1282:AF1310">
    <cfRule type="containsText" dxfId="17" priority="945" operator="containsText" text="issue">
      <formula>NOT(ISERROR(SEARCH(("issue"),(AD1282))))</formula>
    </cfRule>
  </conditionalFormatting>
  <conditionalFormatting sqref="AD1282:AF1310">
    <cfRule type="containsText" dxfId="32" priority="946" operator="containsText" text="powder">
      <formula>NOT(ISERROR(SEARCH(("powder"),(AD1282))))</formula>
    </cfRule>
  </conditionalFormatting>
  <conditionalFormatting sqref="AD1282:AF1310">
    <cfRule type="containsText" dxfId="32" priority="947" operator="containsText" text="sew">
      <formula>NOT(ISERROR(SEARCH(("sew"),(AD1282))))</formula>
    </cfRule>
  </conditionalFormatting>
  <conditionalFormatting sqref="AD1282:AF1310">
    <cfRule type="cellIs" dxfId="19" priority="948" operator="equal">
      <formula>"completed"</formula>
    </cfRule>
  </conditionalFormatting>
  <conditionalFormatting sqref="AD1316:AF1362">
    <cfRule type="containsText" dxfId="32" priority="949" operator="containsText" text="Sandblast">
      <formula>NOT(ISERROR(SEARCH(("Sandblast"),(AD1316))))</formula>
    </cfRule>
  </conditionalFormatting>
  <conditionalFormatting sqref="AD1316:AF1362">
    <cfRule type="containsText" dxfId="32" priority="950" operator="containsText" text="weld">
      <formula>NOT(ISERROR(SEARCH(("weld"),(AD1316))))</formula>
    </cfRule>
  </conditionalFormatting>
  <conditionalFormatting sqref="AD1316:AF1362">
    <cfRule type="containsText" dxfId="32" priority="951" operator="containsText" text="polish">
      <formula>NOT(ISERROR(SEARCH(("polish"),(AD1316))))</formula>
    </cfRule>
  </conditionalFormatting>
  <conditionalFormatting sqref="AD1316:AF1362">
    <cfRule type="cellIs" dxfId="33" priority="952" operator="equal">
      <formula>"fill"</formula>
    </cfRule>
  </conditionalFormatting>
  <conditionalFormatting sqref="AD1316:AF1362">
    <cfRule type="containsText" dxfId="32" priority="953" operator="containsText" text="cut">
      <formula>NOT(ISERROR(SEARCH(("cut"),(AD1316))))</formula>
    </cfRule>
  </conditionalFormatting>
  <conditionalFormatting sqref="AD1316:AF1362">
    <cfRule type="containsText" dxfId="17" priority="954" operator="containsText" text="issue">
      <formula>NOT(ISERROR(SEARCH(("issue"),(AD1316))))</formula>
    </cfRule>
  </conditionalFormatting>
  <conditionalFormatting sqref="AD1316:AF1362">
    <cfRule type="containsText" dxfId="32" priority="955" operator="containsText" text="powder">
      <formula>NOT(ISERROR(SEARCH(("powder"),(AD1316))))</formula>
    </cfRule>
  </conditionalFormatting>
  <conditionalFormatting sqref="AD1316:AF1362">
    <cfRule type="containsText" dxfId="32" priority="956" operator="containsText" text="sew">
      <formula>NOT(ISERROR(SEARCH(("sew"),(AD1316))))</formula>
    </cfRule>
  </conditionalFormatting>
  <conditionalFormatting sqref="AD1316:AF1362">
    <cfRule type="cellIs" dxfId="19" priority="957" operator="equal">
      <formula>"completed"</formula>
    </cfRule>
  </conditionalFormatting>
  <conditionalFormatting sqref="AD1363:AF1365">
    <cfRule type="containsText" dxfId="32" priority="958" operator="containsText" text="Sandblast">
      <formula>NOT(ISERROR(SEARCH(("Sandblast"),(AD1363))))</formula>
    </cfRule>
  </conditionalFormatting>
  <conditionalFormatting sqref="AD1363:AF1365">
    <cfRule type="containsText" dxfId="32" priority="959" operator="containsText" text="weld">
      <formula>NOT(ISERROR(SEARCH(("weld"),(AD1363))))</formula>
    </cfRule>
  </conditionalFormatting>
  <conditionalFormatting sqref="AD1363:AF1365">
    <cfRule type="containsText" dxfId="32" priority="960" operator="containsText" text="polish">
      <formula>NOT(ISERROR(SEARCH(("polish"),(AD1363))))</formula>
    </cfRule>
  </conditionalFormatting>
  <conditionalFormatting sqref="AD1363:AF1365">
    <cfRule type="cellIs" dxfId="33" priority="961" operator="equal">
      <formula>"fill"</formula>
    </cfRule>
  </conditionalFormatting>
  <conditionalFormatting sqref="AD1363:AF1365">
    <cfRule type="containsText" dxfId="32" priority="962" operator="containsText" text="cut">
      <formula>NOT(ISERROR(SEARCH(("cut"),(AD1363))))</formula>
    </cfRule>
  </conditionalFormatting>
  <conditionalFormatting sqref="AD1363:AF1365">
    <cfRule type="containsText" dxfId="17" priority="963" operator="containsText" text="issue">
      <formula>NOT(ISERROR(SEARCH(("issue"),(AD1363))))</formula>
    </cfRule>
  </conditionalFormatting>
  <conditionalFormatting sqref="AD1363:AF1365">
    <cfRule type="containsText" dxfId="32" priority="964" operator="containsText" text="powder">
      <formula>NOT(ISERROR(SEARCH(("powder"),(AD1363))))</formula>
    </cfRule>
  </conditionalFormatting>
  <conditionalFormatting sqref="AD1363:AF1365">
    <cfRule type="containsText" dxfId="32" priority="965" operator="containsText" text="sew">
      <formula>NOT(ISERROR(SEARCH(("sew"),(AD1363))))</formula>
    </cfRule>
  </conditionalFormatting>
  <conditionalFormatting sqref="AD1363:AF1365">
    <cfRule type="cellIs" dxfId="19" priority="966" operator="equal">
      <formula>"completed"</formula>
    </cfRule>
  </conditionalFormatting>
  <conditionalFormatting sqref="AD1366:AF1421">
    <cfRule type="containsText" dxfId="32" priority="967" operator="containsText" text="Sandblast">
      <formula>NOT(ISERROR(SEARCH(("Sandblast"),(AD1366))))</formula>
    </cfRule>
  </conditionalFormatting>
  <conditionalFormatting sqref="AD1366:AF1421">
    <cfRule type="containsText" dxfId="32" priority="968" operator="containsText" text="weld">
      <formula>NOT(ISERROR(SEARCH(("weld"),(AD1366))))</formula>
    </cfRule>
  </conditionalFormatting>
  <conditionalFormatting sqref="AD1366:AF1421">
    <cfRule type="containsText" dxfId="32" priority="969" operator="containsText" text="polish">
      <formula>NOT(ISERROR(SEARCH(("polish"),(AD1366))))</formula>
    </cfRule>
  </conditionalFormatting>
  <conditionalFormatting sqref="AD1366:AF1421">
    <cfRule type="cellIs" dxfId="33" priority="970" operator="equal">
      <formula>"fill"</formula>
    </cfRule>
  </conditionalFormatting>
  <conditionalFormatting sqref="AD1366:AF1421">
    <cfRule type="containsText" dxfId="32" priority="971" operator="containsText" text="cut">
      <formula>NOT(ISERROR(SEARCH(("cut"),(AD1366))))</formula>
    </cfRule>
  </conditionalFormatting>
  <conditionalFormatting sqref="AD1366:AF1421">
    <cfRule type="containsText" dxfId="17" priority="972" operator="containsText" text="issue">
      <formula>NOT(ISERROR(SEARCH(("issue"),(AD1366))))</formula>
    </cfRule>
  </conditionalFormatting>
  <conditionalFormatting sqref="AD1366:AF1421">
    <cfRule type="containsText" dxfId="32" priority="973" operator="containsText" text="powder">
      <formula>NOT(ISERROR(SEARCH(("powder"),(AD1366))))</formula>
    </cfRule>
  </conditionalFormatting>
  <conditionalFormatting sqref="AD1366:AF1421">
    <cfRule type="containsText" dxfId="32" priority="974" operator="containsText" text="sew">
      <formula>NOT(ISERROR(SEARCH(("sew"),(AD1366))))</formula>
    </cfRule>
  </conditionalFormatting>
  <conditionalFormatting sqref="AD1366:AF1421">
    <cfRule type="cellIs" dxfId="19" priority="975" operator="equal">
      <formula>"completed"</formula>
    </cfRule>
  </conditionalFormatting>
  <conditionalFormatting sqref="AD1422:AF1433">
    <cfRule type="containsText" dxfId="32" priority="976" operator="containsText" text="Sandblast">
      <formula>NOT(ISERROR(SEARCH(("Sandblast"),(AD1422))))</formula>
    </cfRule>
  </conditionalFormatting>
  <conditionalFormatting sqref="AD1422:AF1433">
    <cfRule type="containsText" dxfId="32" priority="977" operator="containsText" text="weld">
      <formula>NOT(ISERROR(SEARCH(("weld"),(AD1422))))</formula>
    </cfRule>
  </conditionalFormatting>
  <conditionalFormatting sqref="AD1422:AF1433">
    <cfRule type="containsText" dxfId="32" priority="978" operator="containsText" text="polish">
      <formula>NOT(ISERROR(SEARCH(("polish"),(AD1422))))</formula>
    </cfRule>
  </conditionalFormatting>
  <conditionalFormatting sqref="AD1422:AF1433">
    <cfRule type="cellIs" dxfId="33" priority="979" operator="equal">
      <formula>"fill"</formula>
    </cfRule>
  </conditionalFormatting>
  <conditionalFormatting sqref="AD1422:AF1433">
    <cfRule type="containsText" dxfId="32" priority="980" operator="containsText" text="cut">
      <formula>NOT(ISERROR(SEARCH(("cut"),(AD1422))))</formula>
    </cfRule>
  </conditionalFormatting>
  <conditionalFormatting sqref="AD1422:AF1433">
    <cfRule type="containsText" dxfId="17" priority="981" operator="containsText" text="issue">
      <formula>NOT(ISERROR(SEARCH(("issue"),(AD1422))))</formula>
    </cfRule>
  </conditionalFormatting>
  <conditionalFormatting sqref="AD1422:AF1433">
    <cfRule type="containsText" dxfId="32" priority="982" operator="containsText" text="powder">
      <formula>NOT(ISERROR(SEARCH(("powder"),(AD1422))))</formula>
    </cfRule>
  </conditionalFormatting>
  <conditionalFormatting sqref="AD1422:AF1433">
    <cfRule type="containsText" dxfId="32" priority="983" operator="containsText" text="sew">
      <formula>NOT(ISERROR(SEARCH(("sew"),(AD1422))))</formula>
    </cfRule>
  </conditionalFormatting>
  <conditionalFormatting sqref="AD1422:AF1433">
    <cfRule type="cellIs" dxfId="19" priority="984" operator="equal">
      <formula>"completed"</formula>
    </cfRule>
  </conditionalFormatting>
  <conditionalFormatting sqref="AD1434:AF1434">
    <cfRule type="containsText" dxfId="32" priority="985" operator="containsText" text="Sandblast">
      <formula>NOT(ISERROR(SEARCH(("Sandblast"),(AD1434))))</formula>
    </cfRule>
  </conditionalFormatting>
  <conditionalFormatting sqref="AD1434:AF1434">
    <cfRule type="containsText" dxfId="32" priority="986" operator="containsText" text="weld">
      <formula>NOT(ISERROR(SEARCH(("weld"),(AD1434))))</formula>
    </cfRule>
  </conditionalFormatting>
  <conditionalFormatting sqref="AD1434:AF1434">
    <cfRule type="containsText" dxfId="32" priority="987" operator="containsText" text="polish">
      <formula>NOT(ISERROR(SEARCH(("polish"),(AD1434))))</formula>
    </cfRule>
  </conditionalFormatting>
  <conditionalFormatting sqref="AD1434:AF1434">
    <cfRule type="cellIs" dxfId="33" priority="988" operator="equal">
      <formula>"fill"</formula>
    </cfRule>
  </conditionalFormatting>
  <conditionalFormatting sqref="AD1434:AF1434">
    <cfRule type="containsText" dxfId="32" priority="989" operator="containsText" text="cut">
      <formula>NOT(ISERROR(SEARCH(("cut"),(AD1434))))</formula>
    </cfRule>
  </conditionalFormatting>
  <conditionalFormatting sqref="AD1434:AF1434">
    <cfRule type="containsText" dxfId="17" priority="990" operator="containsText" text="issue">
      <formula>NOT(ISERROR(SEARCH(("issue"),(AD1434))))</formula>
    </cfRule>
  </conditionalFormatting>
  <conditionalFormatting sqref="AD1434:AF1434">
    <cfRule type="containsText" dxfId="32" priority="991" operator="containsText" text="powder">
      <formula>NOT(ISERROR(SEARCH(("powder"),(AD1434))))</formula>
    </cfRule>
  </conditionalFormatting>
  <conditionalFormatting sqref="AD1434:AF1434">
    <cfRule type="containsText" dxfId="32" priority="992" operator="containsText" text="sew">
      <formula>NOT(ISERROR(SEARCH(("sew"),(AD1434))))</formula>
    </cfRule>
  </conditionalFormatting>
  <conditionalFormatting sqref="AD1434:AF1434">
    <cfRule type="cellIs" dxfId="19" priority="993" operator="equal">
      <formula>"completed"</formula>
    </cfRule>
  </conditionalFormatting>
  <conditionalFormatting sqref="AD1438:AF1456">
    <cfRule type="containsText" dxfId="32" priority="994" operator="containsText" text="Sandblast">
      <formula>NOT(ISERROR(SEARCH(("Sandblast"),(AD1438))))</formula>
    </cfRule>
  </conditionalFormatting>
  <conditionalFormatting sqref="AD1438:AF1456">
    <cfRule type="containsText" dxfId="32" priority="995" operator="containsText" text="weld">
      <formula>NOT(ISERROR(SEARCH(("weld"),(AD1438))))</formula>
    </cfRule>
  </conditionalFormatting>
  <conditionalFormatting sqref="AD1438:AF1456">
    <cfRule type="containsText" dxfId="32" priority="996" operator="containsText" text="polish">
      <formula>NOT(ISERROR(SEARCH(("polish"),(AD1438))))</formula>
    </cfRule>
  </conditionalFormatting>
  <conditionalFormatting sqref="AD1438:AF1456">
    <cfRule type="cellIs" dxfId="33" priority="997" operator="equal">
      <formula>"fill"</formula>
    </cfRule>
  </conditionalFormatting>
  <conditionalFormatting sqref="AD1438:AF1456">
    <cfRule type="containsText" dxfId="32" priority="998" operator="containsText" text="cut">
      <formula>NOT(ISERROR(SEARCH(("cut"),(AD1438))))</formula>
    </cfRule>
  </conditionalFormatting>
  <conditionalFormatting sqref="AD1438:AF1456">
    <cfRule type="containsText" dxfId="17" priority="999" operator="containsText" text="issue">
      <formula>NOT(ISERROR(SEARCH(("issue"),(AD1438))))</formula>
    </cfRule>
  </conditionalFormatting>
  <conditionalFormatting sqref="AD1438:AF1456">
    <cfRule type="containsText" dxfId="32" priority="1000" operator="containsText" text="powder">
      <formula>NOT(ISERROR(SEARCH(("powder"),(AD1438))))</formula>
    </cfRule>
  </conditionalFormatting>
  <conditionalFormatting sqref="AD1438:AF1456">
    <cfRule type="containsText" dxfId="32" priority="1001" operator="containsText" text="sew">
      <formula>NOT(ISERROR(SEARCH(("sew"),(AD1438))))</formula>
    </cfRule>
  </conditionalFormatting>
  <conditionalFormatting sqref="AD1438:AF1456">
    <cfRule type="cellIs" dxfId="19" priority="1002" operator="equal">
      <formula>"completed"</formula>
    </cfRule>
  </conditionalFormatting>
  <conditionalFormatting sqref="AA576:AB576 AD576:AG576">
    <cfRule type="cellIs" dxfId="17" priority="1003" operator="greaterThan">
      <formula>9</formula>
    </cfRule>
  </conditionalFormatting>
  <conditionalFormatting sqref="AD582:AG582">
    <cfRule type="cellIs" dxfId="17" priority="1004" operator="greaterThan">
      <formula>9</formula>
    </cfRule>
  </conditionalFormatting>
  <conditionalFormatting sqref="AD587:AG608">
    <cfRule type="cellIs" dxfId="17" priority="1005" operator="greaterThan">
      <formula>9</formula>
    </cfRule>
  </conditionalFormatting>
  <conditionalFormatting sqref="AD609:AG614">
    <cfRule type="cellIs" dxfId="17" priority="1006" operator="greaterThan">
      <formula>9</formula>
    </cfRule>
  </conditionalFormatting>
  <conditionalFormatting sqref="AD615:AG695">
    <cfRule type="cellIs" dxfId="17" priority="1007" operator="greaterThan">
      <formula>9</formula>
    </cfRule>
  </conditionalFormatting>
  <conditionalFormatting sqref="AD699:AG699">
    <cfRule type="cellIs" dxfId="17" priority="1008" operator="greaterThan">
      <formula>9</formula>
    </cfRule>
  </conditionalFormatting>
  <conditionalFormatting sqref="AD703:AG712">
    <cfRule type="cellIs" dxfId="17" priority="1009" operator="greaterThan">
      <formula>9</formula>
    </cfRule>
  </conditionalFormatting>
  <conditionalFormatting sqref="AE563">
    <cfRule type="containsText" dxfId="31" priority="1010" operator="containsText" text="not required">
      <formula>NOT(ISERROR(SEARCH(("not required"),(AE563))))</formula>
    </cfRule>
  </conditionalFormatting>
  <conditionalFormatting sqref="AE563">
    <cfRule type="containsText" dxfId="32" priority="1011" operator="containsText" text="Sandblast">
      <formula>NOT(ISERROR(SEARCH(("Sandblast"),(AE563))))</formula>
    </cfRule>
  </conditionalFormatting>
  <conditionalFormatting sqref="AE563">
    <cfRule type="containsText" dxfId="32" priority="1012" operator="containsText" text="weld">
      <formula>NOT(ISERROR(SEARCH(("weld"),(AE563))))</formula>
    </cfRule>
  </conditionalFormatting>
  <conditionalFormatting sqref="AE563">
    <cfRule type="containsText" dxfId="32" priority="1013" operator="containsText" text="polish">
      <formula>NOT(ISERROR(SEARCH(("polish"),(AE563))))</formula>
    </cfRule>
  </conditionalFormatting>
  <conditionalFormatting sqref="AE563">
    <cfRule type="cellIs" dxfId="33" priority="1014" operator="equal">
      <formula>"fill"</formula>
    </cfRule>
  </conditionalFormatting>
  <conditionalFormatting sqref="AE563">
    <cfRule type="containsText" dxfId="32" priority="1015" operator="containsText" text="cut">
      <formula>NOT(ISERROR(SEARCH(("cut"),(AE563))))</formula>
    </cfRule>
  </conditionalFormatting>
  <conditionalFormatting sqref="AE563">
    <cfRule type="containsText" dxfId="17" priority="1016" operator="containsText" text="issue">
      <formula>NOT(ISERROR(SEARCH(("issue"),(AE563))))</formula>
    </cfRule>
  </conditionalFormatting>
  <conditionalFormatting sqref="AE563">
    <cfRule type="containsText" dxfId="32" priority="1017" operator="containsText" text="powder">
      <formula>NOT(ISERROR(SEARCH(("powder"),(AE563))))</formula>
    </cfRule>
  </conditionalFormatting>
  <conditionalFormatting sqref="AE563">
    <cfRule type="containsText" dxfId="32" priority="1018" operator="containsText" text="sew">
      <formula>NOT(ISERROR(SEARCH(("sew"),(AE563))))</formula>
    </cfRule>
  </conditionalFormatting>
  <conditionalFormatting sqref="AE563">
    <cfRule type="cellIs" dxfId="19" priority="1019" operator="equal">
      <formula>"completed"</formula>
    </cfRule>
  </conditionalFormatting>
  <conditionalFormatting sqref="AE577:AE581">
    <cfRule type="notContainsBlanks" dxfId="21" priority="1020">
      <formula>LEN(TRIM(AE577))&gt;0</formula>
    </cfRule>
  </conditionalFormatting>
  <conditionalFormatting sqref="AE583">
    <cfRule type="notContainsBlanks" dxfId="21" priority="1021">
      <formula>LEN(TRIM(AE583))&gt;0</formula>
    </cfRule>
  </conditionalFormatting>
  <conditionalFormatting sqref="AE586">
    <cfRule type="containsText" dxfId="32" priority="1022" operator="containsText" text="grind">
      <formula>NOT(ISERROR(SEARCH(("grind"),(AE586))))</formula>
    </cfRule>
  </conditionalFormatting>
  <conditionalFormatting sqref="AE586">
    <cfRule type="notContainsBlanks" dxfId="21" priority="1023">
      <formula>LEN(TRIM(AE586))&gt;0</formula>
    </cfRule>
  </conditionalFormatting>
  <conditionalFormatting sqref="AE586">
    <cfRule type="containsText" dxfId="31" priority="1024" operator="containsText" text="not required">
      <formula>NOT(ISERROR(SEARCH(("not required"),(AE586))))</formula>
    </cfRule>
  </conditionalFormatting>
  <conditionalFormatting sqref="AE586">
    <cfRule type="containsText" dxfId="32" priority="1025" operator="containsText" text="Sandblast">
      <formula>NOT(ISERROR(SEARCH(("Sandblast"),(AE586))))</formula>
    </cfRule>
  </conditionalFormatting>
  <conditionalFormatting sqref="AE586">
    <cfRule type="containsText" dxfId="32" priority="1026" operator="containsText" text="weld">
      <formula>NOT(ISERROR(SEARCH(("weld"),(AE586))))</formula>
    </cfRule>
  </conditionalFormatting>
  <conditionalFormatting sqref="AE586">
    <cfRule type="containsText" dxfId="32" priority="1027" operator="containsText" text="polish">
      <formula>NOT(ISERROR(SEARCH(("polish"),(AE586))))</formula>
    </cfRule>
  </conditionalFormatting>
  <conditionalFormatting sqref="AE586">
    <cfRule type="cellIs" dxfId="33" priority="1028" operator="equal">
      <formula>"fill"</formula>
    </cfRule>
  </conditionalFormatting>
  <conditionalFormatting sqref="AE586">
    <cfRule type="containsText" dxfId="32" priority="1029" operator="containsText" text="cut">
      <formula>NOT(ISERROR(SEARCH(("cut"),(AE586))))</formula>
    </cfRule>
  </conditionalFormatting>
  <conditionalFormatting sqref="AE586">
    <cfRule type="containsText" dxfId="17" priority="1030" operator="containsText" text="issue">
      <formula>NOT(ISERROR(SEARCH(("issue"),(AE586))))</formula>
    </cfRule>
  </conditionalFormatting>
  <conditionalFormatting sqref="AE586">
    <cfRule type="containsText" dxfId="32" priority="1031" operator="containsText" text="sew">
      <formula>NOT(ISERROR(SEARCH(("sew"),(AE586))))</formula>
    </cfRule>
  </conditionalFormatting>
  <conditionalFormatting sqref="AE586">
    <cfRule type="cellIs" dxfId="19" priority="1032" operator="equal">
      <formula>"completed"</formula>
    </cfRule>
  </conditionalFormatting>
  <conditionalFormatting sqref="AE615:AE695">
    <cfRule type="notContainsBlanks" dxfId="21" priority="1033">
      <formula>LEN(TRIM(AE615))&gt;0</formula>
    </cfRule>
  </conditionalFormatting>
  <conditionalFormatting sqref="AE699">
    <cfRule type="notContainsBlanks" dxfId="21" priority="1034">
      <formula>LEN(TRIM(AE699))&gt;0</formula>
    </cfRule>
  </conditionalFormatting>
  <conditionalFormatting sqref="AE703:AE712">
    <cfRule type="notContainsBlanks" dxfId="21" priority="1035">
      <formula>LEN(TRIM(AE703))&gt;0</formula>
    </cfRule>
  </conditionalFormatting>
  <conditionalFormatting sqref="AE563:AF563">
    <cfRule type="containsText" dxfId="32" priority="1036" operator="containsText" text="grind">
      <formula>NOT(ISERROR(SEARCH(("grind"),(AE563))))</formula>
    </cfRule>
  </conditionalFormatting>
  <conditionalFormatting sqref="AE583:AF583">
    <cfRule type="containsText" dxfId="32" priority="1037" operator="containsText" text="grind">
      <formula>NOT(ISERROR(SEARCH(("grind"),(AE583))))</formula>
    </cfRule>
  </conditionalFormatting>
  <conditionalFormatting sqref="AE583:AF583">
    <cfRule type="containsText" dxfId="31" priority="1038" operator="containsText" text="not required">
      <formula>NOT(ISERROR(SEARCH(("not required"),(AE583))))</formula>
    </cfRule>
  </conditionalFormatting>
  <conditionalFormatting sqref="AE583:AF583">
    <cfRule type="containsText" dxfId="32" priority="1039" operator="containsText" text="Sandblast">
      <formula>NOT(ISERROR(SEARCH(("Sandblast"),(AE583))))</formula>
    </cfRule>
  </conditionalFormatting>
  <conditionalFormatting sqref="AE583:AF583">
    <cfRule type="containsText" dxfId="32" priority="1040" operator="containsText" text="weld">
      <formula>NOT(ISERROR(SEARCH(("weld"),(AE583))))</formula>
    </cfRule>
  </conditionalFormatting>
  <conditionalFormatting sqref="AE583:AF583">
    <cfRule type="containsText" dxfId="32" priority="1041" operator="containsText" text="polish">
      <formula>NOT(ISERROR(SEARCH(("polish"),(AE583))))</formula>
    </cfRule>
  </conditionalFormatting>
  <conditionalFormatting sqref="AE583:AF583">
    <cfRule type="cellIs" dxfId="33" priority="1042" operator="equal">
      <formula>"fill"</formula>
    </cfRule>
  </conditionalFormatting>
  <conditionalFormatting sqref="AE583:AF583">
    <cfRule type="containsText" dxfId="32" priority="1043" operator="containsText" text="cut">
      <formula>NOT(ISERROR(SEARCH(("cut"),(AE583))))</formula>
    </cfRule>
  </conditionalFormatting>
  <conditionalFormatting sqref="AE583:AF583">
    <cfRule type="containsText" dxfId="17" priority="1044" operator="containsText" text="issue">
      <formula>NOT(ISERROR(SEARCH(("issue"),(AE583))))</formula>
    </cfRule>
  </conditionalFormatting>
  <conditionalFormatting sqref="AE583:AF583">
    <cfRule type="containsText" dxfId="32" priority="1045" operator="containsText" text="powder">
      <formula>NOT(ISERROR(SEARCH(("powder"),(AE583))))</formula>
    </cfRule>
  </conditionalFormatting>
  <conditionalFormatting sqref="AE583:AF583">
    <cfRule type="containsText" dxfId="32" priority="1046" operator="containsText" text="sew">
      <formula>NOT(ISERROR(SEARCH(("sew"),(AE583))))</formula>
    </cfRule>
  </conditionalFormatting>
  <conditionalFormatting sqref="AE583:AF583">
    <cfRule type="cellIs" dxfId="19" priority="1047" operator="equal">
      <formula>"completed"</formula>
    </cfRule>
  </conditionalFormatting>
  <conditionalFormatting sqref="AE696:AF698">
    <cfRule type="containsText" dxfId="34" priority="1048" operator="containsText" text="Fill">
      <formula>NOT(ISERROR(SEARCH(("Fill"),(AE696))))</formula>
    </cfRule>
  </conditionalFormatting>
  <conditionalFormatting sqref="AE700:AF702">
    <cfRule type="containsText" dxfId="34" priority="1049" operator="containsText" text="Fill">
      <formula>NOT(ISERROR(SEARCH(("Fill"),(AE700))))</formula>
    </cfRule>
  </conditionalFormatting>
  <conditionalFormatting sqref="AE713:AF831">
    <cfRule type="containsText" dxfId="34" priority="1050" operator="containsText" text="Fill">
      <formula>NOT(ISERROR(SEARCH(("Fill"),(AE713))))</formula>
    </cfRule>
  </conditionalFormatting>
  <conditionalFormatting sqref="AE832:AF946">
    <cfRule type="containsText" dxfId="34" priority="1051" operator="containsText" text="Fill">
      <formula>NOT(ISERROR(SEARCH(("Fill"),(AE832))))</formula>
    </cfRule>
  </conditionalFormatting>
  <conditionalFormatting sqref="AE947:AF950">
    <cfRule type="containsText" dxfId="34" priority="1052" operator="containsText" text="Fill">
      <formula>NOT(ISERROR(SEARCH(("Fill"),(AE947))))</formula>
    </cfRule>
  </conditionalFormatting>
  <conditionalFormatting sqref="AE951:AF1215">
    <cfRule type="containsText" dxfId="34" priority="1053" operator="containsText" text="Fill">
      <formula>NOT(ISERROR(SEARCH(("Fill"),(AE951))))</formula>
    </cfRule>
  </conditionalFormatting>
  <conditionalFormatting sqref="AE1282:AF1292">
    <cfRule type="containsText" dxfId="34" priority="1054" operator="containsText" text="Fill">
      <formula>NOT(ISERROR(SEARCH(("Fill"),(AE1282))))</formula>
    </cfRule>
  </conditionalFormatting>
  <conditionalFormatting sqref="AE1396:AF1419">
    <cfRule type="containsText" dxfId="34" priority="1055" operator="containsText" text="Fill">
      <formula>NOT(ISERROR(SEARCH(("Fill"),(AE1396))))</formula>
    </cfRule>
  </conditionalFormatting>
  <conditionalFormatting sqref="AE1420:AF1434">
    <cfRule type="containsText" dxfId="34" priority="1056" operator="containsText" text="Fill">
      <formula>NOT(ISERROR(SEARCH(("Fill"),(AE1420))))</formula>
    </cfRule>
  </conditionalFormatting>
  <conditionalFormatting sqref="AE1438:AF1456">
    <cfRule type="containsText" dxfId="34" priority="1057" operator="containsText" text="Fill">
      <formula>NOT(ISERROR(SEARCH(("Fill"),(AE1438))))</formula>
    </cfRule>
  </conditionalFormatting>
  <conditionalFormatting sqref="AE577:AG581">
    <cfRule type="containsText" dxfId="32" priority="1058" operator="containsText" text="grind">
      <formula>NOT(ISERROR(SEARCH(("grind"),(AE577))))</formula>
    </cfRule>
  </conditionalFormatting>
  <conditionalFormatting sqref="AE577:AG581">
    <cfRule type="containsText" dxfId="31" priority="1059" operator="containsText" text="not required">
      <formula>NOT(ISERROR(SEARCH(("not required"),(AE577))))</formula>
    </cfRule>
  </conditionalFormatting>
  <conditionalFormatting sqref="AE577:AG581">
    <cfRule type="containsText" dxfId="32" priority="1060" operator="containsText" text="Sandblast">
      <formula>NOT(ISERROR(SEARCH(("Sandblast"),(AE577))))</formula>
    </cfRule>
  </conditionalFormatting>
  <conditionalFormatting sqref="AE577:AG581">
    <cfRule type="containsText" dxfId="32" priority="1061" operator="containsText" text="weld">
      <formula>NOT(ISERROR(SEARCH(("weld"),(AE577))))</formula>
    </cfRule>
  </conditionalFormatting>
  <conditionalFormatting sqref="AE577:AG581">
    <cfRule type="containsText" dxfId="32" priority="1062" operator="containsText" text="polish">
      <formula>NOT(ISERROR(SEARCH(("polish"),(AE577))))</formula>
    </cfRule>
  </conditionalFormatting>
  <conditionalFormatting sqref="AE577:AG581">
    <cfRule type="cellIs" dxfId="33" priority="1063" operator="equal">
      <formula>"fill"</formula>
    </cfRule>
  </conditionalFormatting>
  <conditionalFormatting sqref="AE577:AG581">
    <cfRule type="containsText" dxfId="32" priority="1064" operator="containsText" text="cut">
      <formula>NOT(ISERROR(SEARCH(("cut"),(AE577))))</formula>
    </cfRule>
  </conditionalFormatting>
  <conditionalFormatting sqref="AE577:AG581">
    <cfRule type="containsText" dxfId="17" priority="1065" operator="containsText" text="issue">
      <formula>NOT(ISERROR(SEARCH(("issue"),(AE577))))</formula>
    </cfRule>
  </conditionalFormatting>
  <conditionalFormatting sqref="AE577:AG581">
    <cfRule type="containsText" dxfId="32" priority="1066" operator="containsText" text="powder">
      <formula>NOT(ISERROR(SEARCH(("powder"),(AE577))))</formula>
    </cfRule>
  </conditionalFormatting>
  <conditionalFormatting sqref="AE577:AG581">
    <cfRule type="containsText" dxfId="32" priority="1067" operator="containsText" text="sew">
      <formula>NOT(ISERROR(SEARCH(("sew"),(AE577))))</formula>
    </cfRule>
  </conditionalFormatting>
  <conditionalFormatting sqref="AE577:AG581">
    <cfRule type="cellIs" dxfId="19" priority="1068" operator="equal">
      <formula>"completed"</formula>
    </cfRule>
  </conditionalFormatting>
  <conditionalFormatting sqref="AE615:AG695">
    <cfRule type="containsText" dxfId="32" priority="1069" operator="containsText" text="grind">
      <formula>NOT(ISERROR(SEARCH(("grind"),(AE615))))</formula>
    </cfRule>
  </conditionalFormatting>
  <conditionalFormatting sqref="AE615:AG695">
    <cfRule type="containsText" dxfId="31" priority="1070" operator="containsText" text="not required">
      <formula>NOT(ISERROR(SEARCH(("not required"),(AE615))))</formula>
    </cfRule>
  </conditionalFormatting>
  <conditionalFormatting sqref="AE615:AG695">
    <cfRule type="containsText" dxfId="32" priority="1071" operator="containsText" text="Sandblast">
      <formula>NOT(ISERROR(SEARCH(("Sandblast"),(AE615))))</formula>
    </cfRule>
  </conditionalFormatting>
  <conditionalFormatting sqref="AE615:AG695">
    <cfRule type="containsText" dxfId="32" priority="1072" operator="containsText" text="weld">
      <formula>NOT(ISERROR(SEARCH(("weld"),(AE615))))</formula>
    </cfRule>
  </conditionalFormatting>
  <conditionalFormatting sqref="AE615:AG695">
    <cfRule type="containsText" dxfId="32" priority="1073" operator="containsText" text="polish">
      <formula>NOT(ISERROR(SEARCH(("polish"),(AE615))))</formula>
    </cfRule>
  </conditionalFormatting>
  <conditionalFormatting sqref="AE615:AG695">
    <cfRule type="cellIs" dxfId="33" priority="1074" operator="equal">
      <formula>"fill"</formula>
    </cfRule>
  </conditionalFormatting>
  <conditionalFormatting sqref="AE615:AG695">
    <cfRule type="containsText" dxfId="32" priority="1075" operator="containsText" text="cut">
      <formula>NOT(ISERROR(SEARCH(("cut"),(AE615))))</formula>
    </cfRule>
  </conditionalFormatting>
  <conditionalFormatting sqref="AE615:AG695">
    <cfRule type="containsText" dxfId="17" priority="1076" operator="containsText" text="issue">
      <formula>NOT(ISERROR(SEARCH(("issue"),(AE615))))</formula>
    </cfRule>
  </conditionalFormatting>
  <conditionalFormatting sqref="AE615:AG695">
    <cfRule type="containsText" dxfId="32" priority="1077" operator="containsText" text="powder">
      <formula>NOT(ISERROR(SEARCH(("powder"),(AE615))))</formula>
    </cfRule>
  </conditionalFormatting>
  <conditionalFormatting sqref="AE615:AG695">
    <cfRule type="containsText" dxfId="32" priority="1078" operator="containsText" text="sew">
      <formula>NOT(ISERROR(SEARCH(("sew"),(AE615))))</formula>
    </cfRule>
  </conditionalFormatting>
  <conditionalFormatting sqref="AE615:AG695">
    <cfRule type="cellIs" dxfId="19" priority="1079" operator="equal">
      <formula>"completed"</formula>
    </cfRule>
  </conditionalFormatting>
  <conditionalFormatting sqref="AE699:AG699">
    <cfRule type="containsText" dxfId="32" priority="1080" operator="containsText" text="grind">
      <formula>NOT(ISERROR(SEARCH(("grind"),(AE699))))</formula>
    </cfRule>
  </conditionalFormatting>
  <conditionalFormatting sqref="AE699:AG699">
    <cfRule type="containsText" dxfId="31" priority="1081" operator="containsText" text="not required">
      <formula>NOT(ISERROR(SEARCH(("not required"),(AE699))))</formula>
    </cfRule>
  </conditionalFormatting>
  <conditionalFormatting sqref="AE699:AG699">
    <cfRule type="containsText" dxfId="32" priority="1082" operator="containsText" text="Sandblast">
      <formula>NOT(ISERROR(SEARCH(("Sandblast"),(AE699))))</formula>
    </cfRule>
  </conditionalFormatting>
  <conditionalFormatting sqref="AE699:AG699">
    <cfRule type="containsText" dxfId="32" priority="1083" operator="containsText" text="weld">
      <formula>NOT(ISERROR(SEARCH(("weld"),(AE699))))</formula>
    </cfRule>
  </conditionalFormatting>
  <conditionalFormatting sqref="AE699:AG699">
    <cfRule type="containsText" dxfId="32" priority="1084" operator="containsText" text="polish">
      <formula>NOT(ISERROR(SEARCH(("polish"),(AE699))))</formula>
    </cfRule>
  </conditionalFormatting>
  <conditionalFormatting sqref="AE699:AG699">
    <cfRule type="cellIs" dxfId="33" priority="1085" operator="equal">
      <formula>"fill"</formula>
    </cfRule>
  </conditionalFormatting>
  <conditionalFormatting sqref="AE699:AG699">
    <cfRule type="containsText" dxfId="32" priority="1086" operator="containsText" text="cut">
      <formula>NOT(ISERROR(SEARCH(("cut"),(AE699))))</formula>
    </cfRule>
  </conditionalFormatting>
  <conditionalFormatting sqref="AE699:AG699">
    <cfRule type="containsText" dxfId="17" priority="1087" operator="containsText" text="issue">
      <formula>NOT(ISERROR(SEARCH(("issue"),(AE699))))</formula>
    </cfRule>
  </conditionalFormatting>
  <conditionalFormatting sqref="AE699:AG699">
    <cfRule type="containsText" dxfId="32" priority="1088" operator="containsText" text="powder">
      <formula>NOT(ISERROR(SEARCH(("powder"),(AE699))))</formula>
    </cfRule>
  </conditionalFormatting>
  <conditionalFormatting sqref="AE699:AG699">
    <cfRule type="containsText" dxfId="32" priority="1089" operator="containsText" text="sew">
      <formula>NOT(ISERROR(SEARCH(("sew"),(AE699))))</formula>
    </cfRule>
  </conditionalFormatting>
  <conditionalFormatting sqref="AE699:AG699">
    <cfRule type="cellIs" dxfId="19" priority="1090" operator="equal">
      <formula>"completed"</formula>
    </cfRule>
  </conditionalFormatting>
  <conditionalFormatting sqref="AE703:AG712">
    <cfRule type="containsText" dxfId="32" priority="1091" operator="containsText" text="grind">
      <formula>NOT(ISERROR(SEARCH(("grind"),(AE703))))</formula>
    </cfRule>
  </conditionalFormatting>
  <conditionalFormatting sqref="AE703:AG712">
    <cfRule type="containsText" dxfId="31" priority="1092" operator="containsText" text="not required">
      <formula>NOT(ISERROR(SEARCH(("not required"),(AE703))))</formula>
    </cfRule>
  </conditionalFormatting>
  <conditionalFormatting sqref="AE703:AG712">
    <cfRule type="containsText" dxfId="32" priority="1093" operator="containsText" text="Sandblast">
      <formula>NOT(ISERROR(SEARCH(("Sandblast"),(AE703))))</formula>
    </cfRule>
  </conditionalFormatting>
  <conditionalFormatting sqref="AE703:AG712">
    <cfRule type="containsText" dxfId="32" priority="1094" operator="containsText" text="weld">
      <formula>NOT(ISERROR(SEARCH(("weld"),(AE703))))</formula>
    </cfRule>
  </conditionalFormatting>
  <conditionalFormatting sqref="AE703:AG712">
    <cfRule type="containsText" dxfId="32" priority="1095" operator="containsText" text="polish">
      <formula>NOT(ISERROR(SEARCH(("polish"),(AE703))))</formula>
    </cfRule>
  </conditionalFormatting>
  <conditionalFormatting sqref="AE703:AG712">
    <cfRule type="cellIs" dxfId="33" priority="1096" operator="equal">
      <formula>"fill"</formula>
    </cfRule>
  </conditionalFormatting>
  <conditionalFormatting sqref="AE703:AG712">
    <cfRule type="containsText" dxfId="32" priority="1097" operator="containsText" text="cut">
      <formula>NOT(ISERROR(SEARCH(("cut"),(AE703))))</formula>
    </cfRule>
  </conditionalFormatting>
  <conditionalFormatting sqref="AE703:AG712">
    <cfRule type="containsText" dxfId="17" priority="1098" operator="containsText" text="issue">
      <formula>NOT(ISERROR(SEARCH(("issue"),(AE703))))</formula>
    </cfRule>
  </conditionalFormatting>
  <conditionalFormatting sqref="AE703:AG712">
    <cfRule type="containsText" dxfId="32" priority="1099" operator="containsText" text="powder">
      <formula>NOT(ISERROR(SEARCH(("powder"),(AE703))))</formula>
    </cfRule>
  </conditionalFormatting>
  <conditionalFormatting sqref="AE703:AG712">
    <cfRule type="containsText" dxfId="32" priority="1100" operator="containsText" text="sew">
      <formula>NOT(ISERROR(SEARCH(("sew"),(AE703))))</formula>
    </cfRule>
  </conditionalFormatting>
  <conditionalFormatting sqref="AE703:AG712">
    <cfRule type="cellIs" dxfId="19" priority="1101" operator="equal">
      <formula>"completed"</formula>
    </cfRule>
  </conditionalFormatting>
  <conditionalFormatting sqref="AF1:AF165">
    <cfRule type="notContainsBlanks" dxfId="21" priority="1102">
      <formula>LEN(TRIM(AF1))&gt;0</formula>
    </cfRule>
  </conditionalFormatting>
  <conditionalFormatting sqref="AF166:AF169">
    <cfRule type="notContainsBlanks" dxfId="21" priority="1103">
      <formula>LEN(TRIM(AF166))&gt;0</formula>
    </cfRule>
  </conditionalFormatting>
  <conditionalFormatting sqref="AF170:AF172">
    <cfRule type="notContainsBlanks" dxfId="21" priority="1104">
      <formula>LEN(TRIM(AF170))&gt;0</formula>
    </cfRule>
  </conditionalFormatting>
  <conditionalFormatting sqref="AF173:AF180">
    <cfRule type="notContainsBlanks" dxfId="21" priority="1105">
      <formula>LEN(TRIM(AF173))&gt;0</formula>
    </cfRule>
  </conditionalFormatting>
  <conditionalFormatting sqref="AF181:AF271">
    <cfRule type="notContainsBlanks" dxfId="21" priority="1106">
      <formula>LEN(TRIM(AF181))&gt;0</formula>
    </cfRule>
  </conditionalFormatting>
  <conditionalFormatting sqref="AF272:AF562 AF584:AF585">
    <cfRule type="notContainsBlanks" dxfId="21" priority="1107">
      <formula>LEN(TRIM(AF272))&gt;0</formula>
    </cfRule>
  </conditionalFormatting>
  <conditionalFormatting sqref="AF563">
    <cfRule type="containsText" dxfId="34" priority="1108" operator="containsText" text="Fill">
      <formula>NOT(ISERROR(SEARCH(("Fill"),(AF563))))</formula>
    </cfRule>
  </conditionalFormatting>
  <conditionalFormatting sqref="AF564:AF576">
    <cfRule type="notContainsBlanks" dxfId="21" priority="1109">
      <formula>LEN(TRIM(AF564))&gt;0</formula>
    </cfRule>
  </conditionalFormatting>
  <conditionalFormatting sqref="AF577:AF581">
    <cfRule type="containsText" dxfId="34" priority="1110" operator="containsText" text="Fill">
      <formula>NOT(ISERROR(SEARCH(("Fill"),(AF577))))</formula>
    </cfRule>
  </conditionalFormatting>
  <conditionalFormatting sqref="AF582">
    <cfRule type="notContainsBlanks" dxfId="21" priority="1111">
      <formula>LEN(TRIM(AF582))&gt;0</formula>
    </cfRule>
  </conditionalFormatting>
  <conditionalFormatting sqref="AF583">
    <cfRule type="containsText" dxfId="34" priority="1112" operator="containsText" text="Fill">
      <formula>NOT(ISERROR(SEARCH(("Fill"),(AF583))))</formula>
    </cfRule>
  </conditionalFormatting>
  <conditionalFormatting sqref="AF584:AF585">
    <cfRule type="containsText" dxfId="32" priority="1113" operator="containsText" text="grind">
      <formula>NOT(ISERROR(SEARCH(("grind"),(AF584))))</formula>
    </cfRule>
  </conditionalFormatting>
  <conditionalFormatting sqref="AF587:AF614">
    <cfRule type="notContainsBlanks" dxfId="21" priority="1114">
      <formula>LEN(TRIM(AF587))&gt;0</formula>
    </cfRule>
  </conditionalFormatting>
  <conditionalFormatting sqref="Z1287 AA1435:AC1436 AF1216:AF1219 AF1435:AF1436">
    <cfRule type="containsText" dxfId="31" priority="1115" operator="containsText" text="not required">
      <formula>NOT(ISERROR(SEARCH(("not required"),(Z1287))))</formula>
    </cfRule>
  </conditionalFormatting>
  <conditionalFormatting sqref="AF1216:AF1219 AF1435:AF1436">
    <cfRule type="notContainsBlanks" dxfId="21" priority="1116">
      <formula>LEN(TRIM(AF1216))&gt;0</formula>
    </cfRule>
  </conditionalFormatting>
  <conditionalFormatting sqref="AA1:AC190 AA533:AB560 AA1216:AC1219 AF1:AG155 AF157:AG162 AF169:AG169 AF173:AG174 AF176:AG177 AF180:AG180 AF584:AF585 AF1216:AF1219">
    <cfRule type="containsText" dxfId="32" priority="1117" operator="containsText" text="Sandblast">
      <formula>NOT(ISERROR(SEARCH(("Sandblast"),(AA1))))</formula>
    </cfRule>
  </conditionalFormatting>
  <conditionalFormatting sqref="AA1:AC190 AA533:AB560 AA1216:AC1219 AF1:AG155 AF157:AG162 AF169:AG169 AF173:AG174 AF176:AG177 AF180:AG180 AF584:AF585 AF1216:AF1219">
    <cfRule type="containsText" dxfId="32" priority="1118" operator="containsText" text="weld">
      <formula>NOT(ISERROR(SEARCH(("weld"),(AA1))))</formula>
    </cfRule>
  </conditionalFormatting>
  <conditionalFormatting sqref="AA1:AC190 AA533:AB560 AA1216:AC1219 AF1:AG155 AF157:AG162 AF169:AG169 AF173:AG174 AF176:AG177 AF180:AG180 AF584:AF585 AF1216:AF1219">
    <cfRule type="containsText" dxfId="32" priority="1119" operator="containsText" text="polish">
      <formula>NOT(ISERROR(SEARCH(("polish"),(AA1))))</formula>
    </cfRule>
  </conditionalFormatting>
  <conditionalFormatting sqref="AA1:AC190 AA533:AB560 AA1216:AC1219 AF1:AG155 AF157:AG162 AF169:AG169 AF173:AG174 AF176:AG177 AF180:AG180 AF584:AF585 AF1216:AF1219">
    <cfRule type="cellIs" dxfId="33" priority="1120" operator="equal">
      <formula>"fill"</formula>
    </cfRule>
  </conditionalFormatting>
  <conditionalFormatting sqref="AA1:AC190 AA533:AB560 AA1216:AC1219 AF1:AG155 AF157:AG162 AF169:AG169 AF173:AG174 AF176:AG177 AF180:AG180 AF584:AF585 AF1216:AF1219">
    <cfRule type="containsText" dxfId="32" priority="1121" operator="containsText" text="cut">
      <formula>NOT(ISERROR(SEARCH(("cut"),(AA1))))</formula>
    </cfRule>
  </conditionalFormatting>
  <conditionalFormatting sqref="AA1:AC190 AA533:AB560 AA1216:AC1219 AF1:AG155 AF157:AG162 AF169:AG169 AF173:AG174 AF176:AG177 AF180:AG180 AF584:AF585 AF1216:AF1219">
    <cfRule type="containsText" dxfId="17" priority="1122" operator="containsText" text="issue">
      <formula>NOT(ISERROR(SEARCH(("issue"),(AA1))))</formula>
    </cfRule>
  </conditionalFormatting>
  <conditionalFormatting sqref="AA1:AC190 AA533:AB560 AA1216:AC1219 AF1:AG155 AF157:AG162 AF169:AG169 AF173:AG174 AF176:AG177 AF180:AG180 AF584:AF585 AF1216:AF1219">
    <cfRule type="cellIs" dxfId="19" priority="1123" operator="equal">
      <formula>"completed"</formula>
    </cfRule>
  </conditionalFormatting>
  <conditionalFormatting sqref="AF1:AG155 AF157:AG162 AF169:AG169 AF176:AG177 AF180:AG180 AF584:AF585">
    <cfRule type="containsText" dxfId="31" priority="1124" operator="containsText" text="not required">
      <formula>NOT(ISERROR(SEARCH(("not required"),(AF1))))</formula>
    </cfRule>
  </conditionalFormatting>
  <conditionalFormatting sqref="AF1:AG155 AF157:AG162 AF169:AG169 AF176:AG177 AF180:AG180">
    <cfRule type="containsText" dxfId="32" priority="1125" operator="containsText" text="grind">
      <formula>NOT(ISERROR(SEARCH(("grind"),(AF1))))</formula>
    </cfRule>
  </conditionalFormatting>
  <conditionalFormatting sqref="AA2:AC190 AA533:AB560 AF2:AG155 AF157:AG162 AF169:AG169 AF173:AG174 AF176:AG177 AF180:AG180">
    <cfRule type="containsText" dxfId="32" priority="1126" operator="containsText" text="powder">
      <formula>NOT(ISERROR(SEARCH(("powder"),(AA2))))</formula>
    </cfRule>
  </conditionalFormatting>
  <conditionalFormatting sqref="AA2:AE481 AA482:AB575 AD482:AE575 AD584:AG585 AD586:AF586 AF2:AG562 AF563 AF564:AG575">
    <cfRule type="cellIs" dxfId="17" priority="1127" operator="greaterThan">
      <formula>9</formula>
    </cfRule>
  </conditionalFormatting>
  <conditionalFormatting sqref="AF156:AG156">
    <cfRule type="containsText" dxfId="32" priority="1128" operator="containsText" text="grind">
      <formula>NOT(ISERROR(SEARCH(("grind"),(AF156))))</formula>
    </cfRule>
  </conditionalFormatting>
  <conditionalFormatting sqref="AF156:AG156">
    <cfRule type="containsText" dxfId="31" priority="1129" operator="containsText" text="not required">
      <formula>NOT(ISERROR(SEARCH(("not required"),(AF156))))</formula>
    </cfRule>
  </conditionalFormatting>
  <conditionalFormatting sqref="AF156:AG156">
    <cfRule type="containsText" dxfId="32" priority="1130" operator="containsText" text="Sandblast">
      <formula>NOT(ISERROR(SEARCH(("Sandblast"),(AF156))))</formula>
    </cfRule>
  </conditionalFormatting>
  <conditionalFormatting sqref="AF156:AG156">
    <cfRule type="containsText" dxfId="32" priority="1131" operator="containsText" text="weld">
      <formula>NOT(ISERROR(SEARCH(("weld"),(AF156))))</formula>
    </cfRule>
  </conditionalFormatting>
  <conditionalFormatting sqref="AF156:AG156">
    <cfRule type="containsText" dxfId="32" priority="1132" operator="containsText" text="polish">
      <formula>NOT(ISERROR(SEARCH(("polish"),(AF156))))</formula>
    </cfRule>
  </conditionalFormatting>
  <conditionalFormatting sqref="AF156:AG156">
    <cfRule type="cellIs" dxfId="33" priority="1133" operator="equal">
      <formula>"fill"</formula>
    </cfRule>
  </conditionalFormatting>
  <conditionalFormatting sqref="AF156:AG156">
    <cfRule type="containsText" dxfId="32" priority="1134" operator="containsText" text="cut">
      <formula>NOT(ISERROR(SEARCH(("cut"),(AF156))))</formula>
    </cfRule>
  </conditionalFormatting>
  <conditionalFormatting sqref="AF156:AG156">
    <cfRule type="containsText" dxfId="17" priority="1135" operator="containsText" text="issue">
      <formula>NOT(ISERROR(SEARCH(("issue"),(AF156))))</formula>
    </cfRule>
  </conditionalFormatting>
  <conditionalFormatting sqref="AF156:AG156">
    <cfRule type="containsText" dxfId="32" priority="1136" operator="containsText" text="powder">
      <formula>NOT(ISERROR(SEARCH(("powder"),(AF156))))</formula>
    </cfRule>
  </conditionalFormatting>
  <conditionalFormatting sqref="AF156:AG156">
    <cfRule type="containsText" dxfId="32" priority="1137" operator="containsText" text="sew">
      <formula>NOT(ISERROR(SEARCH(("sew"),(AF156))))</formula>
    </cfRule>
  </conditionalFormatting>
  <conditionalFormatting sqref="AF156:AG156">
    <cfRule type="cellIs" dxfId="19" priority="1138" operator="equal">
      <formula>"completed"</formula>
    </cfRule>
  </conditionalFormatting>
  <conditionalFormatting sqref="AF163:AG168">
    <cfRule type="containsText" dxfId="32" priority="1139" operator="containsText" text="grind">
      <formula>NOT(ISERROR(SEARCH(("grind"),(AF163))))</formula>
    </cfRule>
  </conditionalFormatting>
  <conditionalFormatting sqref="AF163:AG168">
    <cfRule type="containsText" dxfId="31" priority="1140" operator="containsText" text="not required">
      <formula>NOT(ISERROR(SEARCH(("not required"),(AF163))))</formula>
    </cfRule>
  </conditionalFormatting>
  <conditionalFormatting sqref="AF163:AG168">
    <cfRule type="containsText" dxfId="32" priority="1141" operator="containsText" text="Sandblast">
      <formula>NOT(ISERROR(SEARCH(("Sandblast"),(AF163))))</formula>
    </cfRule>
  </conditionalFormatting>
  <conditionalFormatting sqref="AF163:AG168">
    <cfRule type="containsText" dxfId="32" priority="1142" operator="containsText" text="weld">
      <formula>NOT(ISERROR(SEARCH(("weld"),(AF163))))</formula>
    </cfRule>
  </conditionalFormatting>
  <conditionalFormatting sqref="AF163:AG168">
    <cfRule type="containsText" dxfId="32" priority="1143" operator="containsText" text="polish">
      <formula>NOT(ISERROR(SEARCH(("polish"),(AF163))))</formula>
    </cfRule>
  </conditionalFormatting>
  <conditionalFormatting sqref="AF163:AG168">
    <cfRule type="cellIs" dxfId="33" priority="1144" operator="equal">
      <formula>"fill"</formula>
    </cfRule>
  </conditionalFormatting>
  <conditionalFormatting sqref="AF163:AG168">
    <cfRule type="containsText" dxfId="32" priority="1145" operator="containsText" text="cut">
      <formula>NOT(ISERROR(SEARCH(("cut"),(AF163))))</formula>
    </cfRule>
  </conditionalFormatting>
  <conditionalFormatting sqref="AF163:AG168">
    <cfRule type="containsText" dxfId="17" priority="1146" operator="containsText" text="issue">
      <formula>NOT(ISERROR(SEARCH(("issue"),(AF163))))</formula>
    </cfRule>
  </conditionalFormatting>
  <conditionalFormatting sqref="AF163:AG168">
    <cfRule type="containsText" dxfId="32" priority="1147" operator="containsText" text="powder">
      <formula>NOT(ISERROR(SEARCH(("powder"),(AF163))))</formula>
    </cfRule>
  </conditionalFormatting>
  <conditionalFormatting sqref="AF163:AG168">
    <cfRule type="containsText" dxfId="32" priority="1148" operator="containsText" text="sew">
      <formula>NOT(ISERROR(SEARCH(("sew"),(AF163))))</formula>
    </cfRule>
  </conditionalFormatting>
  <conditionalFormatting sqref="AF163:AG168">
    <cfRule type="cellIs" dxfId="19" priority="1149" operator="equal">
      <formula>"completed"</formula>
    </cfRule>
  </conditionalFormatting>
  <conditionalFormatting sqref="AF170:AG172">
    <cfRule type="containsText" dxfId="32" priority="1150" operator="containsText" text="Sandblast">
      <formula>NOT(ISERROR(SEARCH(("Sandblast"),(AF170))))</formula>
    </cfRule>
  </conditionalFormatting>
  <conditionalFormatting sqref="AF170:AG172">
    <cfRule type="containsText" dxfId="32" priority="1151" operator="containsText" text="weld">
      <formula>NOT(ISERROR(SEARCH(("weld"),(AF170))))</formula>
    </cfRule>
  </conditionalFormatting>
  <conditionalFormatting sqref="AF170:AG172">
    <cfRule type="containsText" dxfId="32" priority="1152" operator="containsText" text="polish">
      <formula>NOT(ISERROR(SEARCH(("polish"),(AF170))))</formula>
    </cfRule>
  </conditionalFormatting>
  <conditionalFormatting sqref="AF170:AG172">
    <cfRule type="cellIs" dxfId="33" priority="1153" operator="equal">
      <formula>"fill"</formula>
    </cfRule>
  </conditionalFormatting>
  <conditionalFormatting sqref="AF170:AG172">
    <cfRule type="containsText" dxfId="32" priority="1154" operator="containsText" text="cut">
      <formula>NOT(ISERROR(SEARCH(("cut"),(AF170))))</formula>
    </cfRule>
  </conditionalFormatting>
  <conditionalFormatting sqref="AF170:AG172">
    <cfRule type="containsText" dxfId="17" priority="1155" operator="containsText" text="issue">
      <formula>NOT(ISERROR(SEARCH(("issue"),(AF170))))</formula>
    </cfRule>
  </conditionalFormatting>
  <conditionalFormatting sqref="AF170:AG172">
    <cfRule type="containsText" dxfId="32" priority="1156" operator="containsText" text="powder">
      <formula>NOT(ISERROR(SEARCH(("powder"),(AF170))))</formula>
    </cfRule>
  </conditionalFormatting>
  <conditionalFormatting sqref="AF170:AG172">
    <cfRule type="containsText" dxfId="32" priority="1157" operator="containsText" text="sew">
      <formula>NOT(ISERROR(SEARCH(("sew"),(AF170))))</formula>
    </cfRule>
  </conditionalFormatting>
  <conditionalFormatting sqref="AF170:AG172">
    <cfRule type="cellIs" dxfId="19" priority="1158" operator="equal">
      <formula>"completed"</formula>
    </cfRule>
  </conditionalFormatting>
  <conditionalFormatting sqref="AF170:AG174">
    <cfRule type="containsText" dxfId="32" priority="1159" operator="containsText" text="grind">
      <formula>NOT(ISERROR(SEARCH(("grind"),(AF170))))</formula>
    </cfRule>
  </conditionalFormatting>
  <conditionalFormatting sqref="AF170:AG174">
    <cfRule type="containsText" dxfId="31" priority="1160" operator="containsText" text="not required">
      <formula>NOT(ISERROR(SEARCH(("not required"),(AF170))))</formula>
    </cfRule>
  </conditionalFormatting>
  <conditionalFormatting sqref="AF175:AG175">
    <cfRule type="containsText" dxfId="32" priority="1161" operator="containsText" text="grind">
      <formula>NOT(ISERROR(SEARCH(("grind"),(AF175))))</formula>
    </cfRule>
  </conditionalFormatting>
  <conditionalFormatting sqref="AF175:AG175">
    <cfRule type="containsText" dxfId="31" priority="1162" operator="containsText" text="not required">
      <formula>NOT(ISERROR(SEARCH(("not required"),(AF175))))</formula>
    </cfRule>
  </conditionalFormatting>
  <conditionalFormatting sqref="AF175:AG175">
    <cfRule type="containsText" dxfId="32" priority="1163" operator="containsText" text="Sandblast">
      <formula>NOT(ISERROR(SEARCH(("Sandblast"),(AF175))))</formula>
    </cfRule>
  </conditionalFormatting>
  <conditionalFormatting sqref="AF175:AG175">
    <cfRule type="containsText" dxfId="32" priority="1164" operator="containsText" text="weld">
      <formula>NOT(ISERROR(SEARCH(("weld"),(AF175))))</formula>
    </cfRule>
  </conditionalFormatting>
  <conditionalFormatting sqref="AF175:AG175">
    <cfRule type="containsText" dxfId="32" priority="1165" operator="containsText" text="polish">
      <formula>NOT(ISERROR(SEARCH(("polish"),(AF175))))</formula>
    </cfRule>
  </conditionalFormatting>
  <conditionalFormatting sqref="AF175:AG175">
    <cfRule type="cellIs" dxfId="33" priority="1166" operator="equal">
      <formula>"fill"</formula>
    </cfRule>
  </conditionalFormatting>
  <conditionalFormatting sqref="AF175:AG175">
    <cfRule type="containsText" dxfId="32" priority="1167" operator="containsText" text="cut">
      <formula>NOT(ISERROR(SEARCH(("cut"),(AF175))))</formula>
    </cfRule>
  </conditionalFormatting>
  <conditionalFormatting sqref="AF175:AG175">
    <cfRule type="containsText" dxfId="17" priority="1168" operator="containsText" text="issue">
      <formula>NOT(ISERROR(SEARCH(("issue"),(AF175))))</formula>
    </cfRule>
  </conditionalFormatting>
  <conditionalFormatting sqref="AF175:AG175">
    <cfRule type="containsText" dxfId="32" priority="1169" operator="containsText" text="powder">
      <formula>NOT(ISERROR(SEARCH(("powder"),(AF175))))</formula>
    </cfRule>
  </conditionalFormatting>
  <conditionalFormatting sqref="AF175:AG175">
    <cfRule type="containsText" dxfId="32" priority="1170" operator="containsText" text="sew">
      <formula>NOT(ISERROR(SEARCH(("sew"),(AF175))))</formula>
    </cfRule>
  </conditionalFormatting>
  <conditionalFormatting sqref="AF175:AG175">
    <cfRule type="cellIs" dxfId="19" priority="1171" operator="equal">
      <formula>"completed"</formula>
    </cfRule>
  </conditionalFormatting>
  <conditionalFormatting sqref="AA596:AB597 AF178:AG179">
    <cfRule type="containsText" dxfId="32" priority="1172" operator="containsText" text="Sandblast">
      <formula>NOT(ISERROR(SEARCH(("Sandblast"),(AA596))))</formula>
    </cfRule>
  </conditionalFormatting>
  <conditionalFormatting sqref="AA596:AB597 AF178:AG179">
    <cfRule type="containsText" dxfId="32" priority="1173" operator="containsText" text="weld">
      <formula>NOT(ISERROR(SEARCH(("weld"),(AA596))))</formula>
    </cfRule>
  </conditionalFormatting>
  <conditionalFormatting sqref="AA596:AB597 AF178:AG179">
    <cfRule type="containsText" dxfId="32" priority="1174" operator="containsText" text="polish">
      <formula>NOT(ISERROR(SEARCH(("polish"),(AA596))))</formula>
    </cfRule>
  </conditionalFormatting>
  <conditionalFormatting sqref="AA596:AB597 AF178:AG179">
    <cfRule type="cellIs" dxfId="33" priority="1175" operator="equal">
      <formula>"fill"</formula>
    </cfRule>
  </conditionalFormatting>
  <conditionalFormatting sqref="AA596:AB597 AF178:AG179">
    <cfRule type="containsText" dxfId="32" priority="1176" operator="containsText" text="cut">
      <formula>NOT(ISERROR(SEARCH(("cut"),(AA596))))</formula>
    </cfRule>
  </conditionalFormatting>
  <conditionalFormatting sqref="AA596:AB597 AF178:AG179">
    <cfRule type="containsText" dxfId="17" priority="1177" operator="containsText" text="issue">
      <formula>NOT(ISERROR(SEARCH(("issue"),(AA596))))</formula>
    </cfRule>
  </conditionalFormatting>
  <conditionalFormatting sqref="AA596:AB597 AF178:AG179">
    <cfRule type="containsText" dxfId="32" priority="1178" operator="containsText" text="powder">
      <formula>NOT(ISERROR(SEARCH(("powder"),(AA596))))</formula>
    </cfRule>
  </conditionalFormatting>
  <conditionalFormatting sqref="AA596:AB597 AF178:AG179">
    <cfRule type="containsText" dxfId="32" priority="1179" operator="containsText" text="sew">
      <formula>NOT(ISERROR(SEARCH(("sew"),(AA596))))</formula>
    </cfRule>
  </conditionalFormatting>
  <conditionalFormatting sqref="AA596:AB597 AF178:AG179">
    <cfRule type="cellIs" dxfId="19" priority="1180" operator="equal">
      <formula>"completed"</formula>
    </cfRule>
  </conditionalFormatting>
  <conditionalFormatting sqref="AF178:AG179">
    <cfRule type="containsText" dxfId="32" priority="1181" operator="containsText" text="grind">
      <formula>NOT(ISERROR(SEARCH(("grind"),(AF178))))</formula>
    </cfRule>
  </conditionalFormatting>
  <conditionalFormatting sqref="AF178:AG179">
    <cfRule type="containsText" dxfId="31" priority="1182" operator="containsText" text="not required">
      <formula>NOT(ISERROR(SEARCH(("not required"),(AF178))))</formula>
    </cfRule>
  </conditionalFormatting>
  <conditionalFormatting sqref="AF181:AG270">
    <cfRule type="containsText" dxfId="31" priority="1183" operator="containsText" text="not required">
      <formula>NOT(ISERROR(SEARCH(("not required"),(AF181))))</formula>
    </cfRule>
  </conditionalFormatting>
  <conditionalFormatting sqref="AF181:AG270">
    <cfRule type="containsText" dxfId="32" priority="1184" operator="containsText" text="Sandblast">
      <formula>NOT(ISERROR(SEARCH(("Sandblast"),(AF181))))</formula>
    </cfRule>
  </conditionalFormatting>
  <conditionalFormatting sqref="AF181:AG270">
    <cfRule type="containsText" dxfId="32" priority="1185" operator="containsText" text="weld">
      <formula>NOT(ISERROR(SEARCH(("weld"),(AF181))))</formula>
    </cfRule>
  </conditionalFormatting>
  <conditionalFormatting sqref="AF181:AG270">
    <cfRule type="containsText" dxfId="32" priority="1186" operator="containsText" text="polish">
      <formula>NOT(ISERROR(SEARCH(("polish"),(AF181))))</formula>
    </cfRule>
  </conditionalFormatting>
  <conditionalFormatting sqref="AF181:AG270">
    <cfRule type="cellIs" dxfId="33" priority="1187" operator="equal">
      <formula>"fill"</formula>
    </cfRule>
  </conditionalFormatting>
  <conditionalFormatting sqref="AF181:AG270">
    <cfRule type="containsText" dxfId="32" priority="1188" operator="containsText" text="cut">
      <formula>NOT(ISERROR(SEARCH(("cut"),(AF181))))</formula>
    </cfRule>
  </conditionalFormatting>
  <conditionalFormatting sqref="AF181:AG270">
    <cfRule type="containsText" dxfId="17" priority="1189" operator="containsText" text="issue">
      <formula>NOT(ISERROR(SEARCH(("issue"),(AF181))))</formula>
    </cfRule>
  </conditionalFormatting>
  <conditionalFormatting sqref="AF181:AG270">
    <cfRule type="containsText" dxfId="32" priority="1190" operator="containsText" text="powder">
      <formula>NOT(ISERROR(SEARCH(("powder"),(AF181))))</formula>
    </cfRule>
  </conditionalFormatting>
  <conditionalFormatting sqref="AF181:AG270">
    <cfRule type="containsText" dxfId="32" priority="1191" operator="containsText" text="sew">
      <formula>NOT(ISERROR(SEARCH(("sew"),(AF181))))</formula>
    </cfRule>
  </conditionalFormatting>
  <conditionalFormatting sqref="AF181:AG270">
    <cfRule type="cellIs" dxfId="19" priority="1192" operator="equal">
      <formula>"completed"</formula>
    </cfRule>
  </conditionalFormatting>
  <conditionalFormatting sqref="AF181:AG271">
    <cfRule type="containsText" dxfId="32" priority="1193" operator="containsText" text="grind">
      <formula>NOT(ISERROR(SEARCH(("grind"),(AF181))))</formula>
    </cfRule>
  </conditionalFormatting>
  <conditionalFormatting sqref="AF271:AG271">
    <cfRule type="cellIs" dxfId="33" priority="1194" operator="equal">
      <formula>"fill"</formula>
    </cfRule>
  </conditionalFormatting>
  <conditionalFormatting sqref="AF271:AG271">
    <cfRule type="containsText" dxfId="32" priority="1195" operator="containsText" text="cut">
      <formula>NOT(ISERROR(SEARCH(("cut"),(AF271))))</formula>
    </cfRule>
  </conditionalFormatting>
  <conditionalFormatting sqref="AF271:AG271">
    <cfRule type="containsText" dxfId="17" priority="1196" operator="containsText" text="issue">
      <formula>NOT(ISERROR(SEARCH(("issue"),(AF271))))</formula>
    </cfRule>
  </conditionalFormatting>
  <conditionalFormatting sqref="AF271:AG271">
    <cfRule type="containsText" dxfId="32" priority="1197" operator="containsText" text="powder">
      <formula>NOT(ISERROR(SEARCH(("powder"),(AF271))))</formula>
    </cfRule>
  </conditionalFormatting>
  <conditionalFormatting sqref="AF271:AG271">
    <cfRule type="containsText" dxfId="32" priority="1198" operator="containsText" text="sew">
      <formula>NOT(ISERROR(SEARCH(("sew"),(AF271))))</formula>
    </cfRule>
  </conditionalFormatting>
  <conditionalFormatting sqref="AF271:AG271">
    <cfRule type="cellIs" dxfId="19" priority="1199" operator="equal">
      <formula>"completed"</formula>
    </cfRule>
  </conditionalFormatting>
  <conditionalFormatting sqref="AF271:AG562 AF563">
    <cfRule type="containsText" dxfId="31" priority="1200" operator="containsText" text="not required">
      <formula>NOT(ISERROR(SEARCH(("not required"),(AF271))))</formula>
    </cfRule>
  </conditionalFormatting>
  <conditionalFormatting sqref="AF271:AG562 AF563">
    <cfRule type="containsText" dxfId="32" priority="1201" operator="containsText" text="Sandblast">
      <formula>NOT(ISERROR(SEARCH(("Sandblast"),(AF271))))</formula>
    </cfRule>
  </conditionalFormatting>
  <conditionalFormatting sqref="AF271:AG562 AF563">
    <cfRule type="containsText" dxfId="32" priority="1202" operator="containsText" text="weld">
      <formula>NOT(ISERROR(SEARCH(("weld"),(AF271))))</formula>
    </cfRule>
  </conditionalFormatting>
  <conditionalFormatting sqref="AF271:AG562 AF563">
    <cfRule type="containsText" dxfId="32" priority="1203" operator="containsText" text="polish">
      <formula>NOT(ISERROR(SEARCH(("polish"),(AF271))))</formula>
    </cfRule>
  </conditionalFormatting>
  <conditionalFormatting sqref="AF272:AG562 AF563">
    <cfRule type="cellIs" dxfId="33" priority="1204" operator="equal">
      <formula>"fill"</formula>
    </cfRule>
  </conditionalFormatting>
  <conditionalFormatting sqref="AF272:AG562 AF563">
    <cfRule type="containsText" dxfId="32" priority="1205" operator="containsText" text="cut">
      <formula>NOT(ISERROR(SEARCH(("cut"),(AF272))))</formula>
    </cfRule>
  </conditionalFormatting>
  <conditionalFormatting sqref="AF272:AG562 AF563">
    <cfRule type="containsText" dxfId="17" priority="1206" operator="containsText" text="issue">
      <formula>NOT(ISERROR(SEARCH(("issue"),(AF272))))</formula>
    </cfRule>
  </conditionalFormatting>
  <conditionalFormatting sqref="AF272:AG562 AF563">
    <cfRule type="containsText" dxfId="32" priority="1207" operator="containsText" text="powder">
      <formula>NOT(ISERROR(SEARCH(("powder"),(AF272))))</formula>
    </cfRule>
  </conditionalFormatting>
  <conditionalFormatting sqref="AF272:AG562 AF563">
    <cfRule type="containsText" dxfId="32" priority="1208" operator="containsText" text="sew">
      <formula>NOT(ISERROR(SEARCH(("sew"),(AF272))))</formula>
    </cfRule>
  </conditionalFormatting>
  <conditionalFormatting sqref="AF272:AG562 AF563">
    <cfRule type="cellIs" dxfId="19" priority="1209" operator="equal">
      <formula>"completed"</formula>
    </cfRule>
  </conditionalFormatting>
  <conditionalFormatting sqref="AF272:AG562">
    <cfRule type="containsText" dxfId="32" priority="1210" operator="containsText" text="grind">
      <formula>NOT(ISERROR(SEARCH(("grind"),(AF272))))</formula>
    </cfRule>
  </conditionalFormatting>
  <conditionalFormatting sqref="AF564:AG576">
    <cfRule type="containsText" dxfId="32" priority="1211" operator="containsText" text="grind">
      <formula>NOT(ISERROR(SEARCH(("grind"),(AF564))))</formula>
    </cfRule>
  </conditionalFormatting>
  <conditionalFormatting sqref="AF564:AG576">
    <cfRule type="containsText" dxfId="31" priority="1212" operator="containsText" text="not required">
      <formula>NOT(ISERROR(SEARCH(("not required"),(AF564))))</formula>
    </cfRule>
  </conditionalFormatting>
  <conditionalFormatting sqref="AF564:AG576">
    <cfRule type="containsText" dxfId="32" priority="1213" operator="containsText" text="Sandblast">
      <formula>NOT(ISERROR(SEARCH(("Sandblast"),(AF564))))</formula>
    </cfRule>
  </conditionalFormatting>
  <conditionalFormatting sqref="AF564:AG576">
    <cfRule type="containsText" dxfId="32" priority="1214" operator="containsText" text="weld">
      <formula>NOT(ISERROR(SEARCH(("weld"),(AF564))))</formula>
    </cfRule>
  </conditionalFormatting>
  <conditionalFormatting sqref="AF564:AG576">
    <cfRule type="containsText" dxfId="32" priority="1215" operator="containsText" text="polish">
      <formula>NOT(ISERROR(SEARCH(("polish"),(AF564))))</formula>
    </cfRule>
  </conditionalFormatting>
  <conditionalFormatting sqref="AF564:AG576">
    <cfRule type="cellIs" dxfId="33" priority="1216" operator="equal">
      <formula>"fill"</formula>
    </cfRule>
  </conditionalFormatting>
  <conditionalFormatting sqref="AF564:AG576">
    <cfRule type="containsText" dxfId="32" priority="1217" operator="containsText" text="cut">
      <formula>NOT(ISERROR(SEARCH(("cut"),(AF564))))</formula>
    </cfRule>
  </conditionalFormatting>
  <conditionalFormatting sqref="AF564:AG576">
    <cfRule type="containsText" dxfId="17" priority="1218" operator="containsText" text="issue">
      <formula>NOT(ISERROR(SEARCH(("issue"),(AF564))))</formula>
    </cfRule>
  </conditionalFormatting>
  <conditionalFormatting sqref="AF564:AG576">
    <cfRule type="containsText" dxfId="32" priority="1219" operator="containsText" text="powder">
      <formula>NOT(ISERROR(SEARCH(("powder"),(AF564))))</formula>
    </cfRule>
  </conditionalFormatting>
  <conditionalFormatting sqref="AF564:AG576">
    <cfRule type="containsText" dxfId="32" priority="1220" operator="containsText" text="sew">
      <formula>NOT(ISERROR(SEARCH(("sew"),(AF564))))</formula>
    </cfRule>
  </conditionalFormatting>
  <conditionalFormatting sqref="AF564:AG576">
    <cfRule type="cellIs" dxfId="19" priority="1221" operator="equal">
      <formula>"completed"</formula>
    </cfRule>
  </conditionalFormatting>
  <conditionalFormatting sqref="AF582:AG582">
    <cfRule type="containsText" dxfId="32" priority="1222" operator="containsText" text="grind">
      <formula>NOT(ISERROR(SEARCH(("grind"),(AF582))))</formula>
    </cfRule>
  </conditionalFormatting>
  <conditionalFormatting sqref="AF582:AG582">
    <cfRule type="containsText" dxfId="31" priority="1223" operator="containsText" text="not required">
      <formula>NOT(ISERROR(SEARCH(("not required"),(AF582))))</formula>
    </cfRule>
  </conditionalFormatting>
  <conditionalFormatting sqref="AF582:AG582">
    <cfRule type="containsText" dxfId="32" priority="1224" operator="containsText" text="Sandblast">
      <formula>NOT(ISERROR(SEARCH(("Sandblast"),(AF582))))</formula>
    </cfRule>
  </conditionalFormatting>
  <conditionalFormatting sqref="AF582:AG582">
    <cfRule type="containsText" dxfId="32" priority="1225" operator="containsText" text="weld">
      <formula>NOT(ISERROR(SEARCH(("weld"),(AF582))))</formula>
    </cfRule>
  </conditionalFormatting>
  <conditionalFormatting sqref="AF582:AG582">
    <cfRule type="containsText" dxfId="32" priority="1226" operator="containsText" text="polish">
      <formula>NOT(ISERROR(SEARCH(("polish"),(AF582))))</formula>
    </cfRule>
  </conditionalFormatting>
  <conditionalFormatting sqref="AF582:AG582">
    <cfRule type="cellIs" dxfId="33" priority="1227" operator="equal">
      <formula>"fill"</formula>
    </cfRule>
  </conditionalFormatting>
  <conditionalFormatting sqref="AF582:AG582">
    <cfRule type="containsText" dxfId="32" priority="1228" operator="containsText" text="cut">
      <formula>NOT(ISERROR(SEARCH(("cut"),(AF582))))</formula>
    </cfRule>
  </conditionalFormatting>
  <conditionalFormatting sqref="AF582:AG582">
    <cfRule type="containsText" dxfId="17" priority="1229" operator="containsText" text="issue">
      <formula>NOT(ISERROR(SEARCH(("issue"),(AF582))))</formula>
    </cfRule>
  </conditionalFormatting>
  <conditionalFormatting sqref="AF582:AG582">
    <cfRule type="containsText" dxfId="32" priority="1230" operator="containsText" text="powder">
      <formula>NOT(ISERROR(SEARCH(("powder"),(AF582))))</formula>
    </cfRule>
  </conditionalFormatting>
  <conditionalFormatting sqref="AF582:AG582">
    <cfRule type="containsText" dxfId="32" priority="1231" operator="containsText" text="sew">
      <formula>NOT(ISERROR(SEARCH(("sew"),(AF582))))</formula>
    </cfRule>
  </conditionalFormatting>
  <conditionalFormatting sqref="AF582:AG582">
    <cfRule type="cellIs" dxfId="19" priority="1232" operator="equal">
      <formula>"completed"</formula>
    </cfRule>
  </conditionalFormatting>
  <conditionalFormatting sqref="AF587:AG614">
    <cfRule type="containsText" dxfId="32" priority="1233" operator="containsText" text="grind">
      <formula>NOT(ISERROR(SEARCH(("grind"),(AF587))))</formula>
    </cfRule>
  </conditionalFormatting>
  <conditionalFormatting sqref="AF587:AG614">
    <cfRule type="containsText" dxfId="31" priority="1234" operator="containsText" text="not required">
      <formula>NOT(ISERROR(SEARCH(("not required"),(AF587))))</formula>
    </cfRule>
  </conditionalFormatting>
  <conditionalFormatting sqref="AF587:AG614">
    <cfRule type="containsText" dxfId="32" priority="1235" operator="containsText" text="Sandblast">
      <formula>NOT(ISERROR(SEARCH(("Sandblast"),(AF587))))</formula>
    </cfRule>
  </conditionalFormatting>
  <conditionalFormatting sqref="AF587:AG614">
    <cfRule type="containsText" dxfId="32" priority="1236" operator="containsText" text="weld">
      <formula>NOT(ISERROR(SEARCH(("weld"),(AF587))))</formula>
    </cfRule>
  </conditionalFormatting>
  <conditionalFormatting sqref="AF587:AG614">
    <cfRule type="containsText" dxfId="32" priority="1237" operator="containsText" text="polish">
      <formula>NOT(ISERROR(SEARCH(("polish"),(AF587))))</formula>
    </cfRule>
  </conditionalFormatting>
  <conditionalFormatting sqref="AF587:AG614">
    <cfRule type="cellIs" dxfId="33" priority="1238" operator="equal">
      <formula>"fill"</formula>
    </cfRule>
  </conditionalFormatting>
  <conditionalFormatting sqref="AF587:AG614">
    <cfRule type="containsText" dxfId="32" priority="1239" operator="containsText" text="cut">
      <formula>NOT(ISERROR(SEARCH(("cut"),(AF587))))</formula>
    </cfRule>
  </conditionalFormatting>
  <conditionalFormatting sqref="AF587:AG614">
    <cfRule type="containsText" dxfId="17" priority="1240" operator="containsText" text="issue">
      <formula>NOT(ISERROR(SEARCH(("issue"),(AF587))))</formula>
    </cfRule>
  </conditionalFormatting>
  <conditionalFormatting sqref="AF587:AG614">
    <cfRule type="containsText" dxfId="32" priority="1241" operator="containsText" text="powder">
      <formula>NOT(ISERROR(SEARCH(("powder"),(AF587))))</formula>
    </cfRule>
  </conditionalFormatting>
  <conditionalFormatting sqref="AF587:AG614">
    <cfRule type="containsText" dxfId="32" priority="1242" operator="containsText" text="sew">
      <formula>NOT(ISERROR(SEARCH(("sew"),(AF587))))</formula>
    </cfRule>
  </conditionalFormatting>
  <conditionalFormatting sqref="AF587:AG614">
    <cfRule type="cellIs" dxfId="19" priority="1243" operator="equal">
      <formula>"completed"</formula>
    </cfRule>
  </conditionalFormatting>
  <conditionalFormatting sqref="AF615:AG695">
    <cfRule type="containsText" dxfId="34" priority="1244" operator="containsText" text="Fill">
      <formula>NOT(ISERROR(SEARCH(("Fill"),(AF615))))</formula>
    </cfRule>
  </conditionalFormatting>
  <conditionalFormatting sqref="AF699:AG699">
    <cfRule type="containsText" dxfId="34" priority="1245" operator="containsText" text="Fill">
      <formula>NOT(ISERROR(SEARCH(("Fill"),(AF699))))</formula>
    </cfRule>
  </conditionalFormatting>
  <conditionalFormatting sqref="AF703:AG712">
    <cfRule type="containsText" dxfId="34" priority="1246" operator="containsText" text="Fill">
      <formula>NOT(ISERROR(SEARCH(("Fill"),(AF703))))</formula>
    </cfRule>
  </conditionalFormatting>
  <conditionalFormatting sqref="AG4:AG63 AG104:AG108">
    <cfRule type="containsText" dxfId="35" priority="1247" operator="containsText" text="Fill">
      <formula>NOT(ISERROR(SEARCH(("Fill"),(AG4))))</formula>
    </cfRule>
  </conditionalFormatting>
  <conditionalFormatting sqref="AG64:AG103">
    <cfRule type="containsText" dxfId="34" priority="1248" operator="containsText" text="Fill">
      <formula>NOT(ISERROR(SEARCH(("Fill"),(AG64))))</formula>
    </cfRule>
  </conditionalFormatting>
  <conditionalFormatting sqref="AG109:AG165">
    <cfRule type="containsText" dxfId="34" priority="1249" operator="containsText" text="Fill">
      <formula>NOT(ISERROR(SEARCH(("Fill"),(AG109))))</formula>
    </cfRule>
  </conditionalFormatting>
  <conditionalFormatting sqref="AG166:AG169">
    <cfRule type="containsText" dxfId="34" priority="1250" operator="containsText" text="Fill">
      <formula>NOT(ISERROR(SEARCH(("Fill"),(AG166))))</formula>
    </cfRule>
  </conditionalFormatting>
  <conditionalFormatting sqref="AG170:AG172">
    <cfRule type="containsText" dxfId="34" priority="1251" operator="containsText" text="Fill">
      <formula>NOT(ISERROR(SEARCH(("Fill"),(AG170))))</formula>
    </cfRule>
  </conditionalFormatting>
  <conditionalFormatting sqref="AG173:AG180">
    <cfRule type="containsText" dxfId="34" priority="1252" operator="containsText" text="Fill">
      <formula>NOT(ISERROR(SEARCH(("Fill"),(AG173))))</formula>
    </cfRule>
  </conditionalFormatting>
  <conditionalFormatting sqref="AG181:AG271">
    <cfRule type="containsText" dxfId="34" priority="1253" operator="containsText" text="Fill">
      <formula>NOT(ISERROR(SEARCH(("Fill"),(AG181))))</formula>
    </cfRule>
  </conditionalFormatting>
  <conditionalFormatting sqref="AG272:AG562">
    <cfRule type="containsText" dxfId="34" priority="1254" operator="containsText" text="Fill">
      <formula>NOT(ISERROR(SEARCH(("Fill"),(AG272))))</formula>
    </cfRule>
  </conditionalFormatting>
  <conditionalFormatting sqref="AG564:AG581">
    <cfRule type="containsText" dxfId="34" priority="1255" operator="containsText" text="Fill">
      <formula>NOT(ISERROR(SEARCH(("Fill"),(AG564))))</formula>
    </cfRule>
  </conditionalFormatting>
  <conditionalFormatting sqref="AG577:AG581">
    <cfRule type="cellIs" dxfId="17" priority="1256" operator="greaterThan">
      <formula>9</formula>
    </cfRule>
  </conditionalFormatting>
  <conditionalFormatting sqref="AG582">
    <cfRule type="containsText" dxfId="34" priority="1257" operator="containsText" text="Fill">
      <formula>NOT(ISERROR(SEARCH(("Fill"),(AG582))))</formula>
    </cfRule>
  </conditionalFormatting>
  <conditionalFormatting sqref="AG587:AG614">
    <cfRule type="containsText" dxfId="34" priority="1258" operator="containsText" text="Fill">
      <formula>NOT(ISERROR(SEARCH(("Fill"),(AG587))))</formula>
    </cfRule>
  </conditionalFormatting>
  <conditionalFormatting sqref="AH1437:AJ1437">
    <cfRule type="cellIs" dxfId="17" priority="1259" operator="equal">
      <formula>"Not collected"</formula>
    </cfRule>
  </conditionalFormatting>
  <conditionalFormatting sqref="AH1437:AJ1437">
    <cfRule type="cellIs" dxfId="18" priority="1260" operator="equal">
      <formula>"Ready to collect"</formula>
    </cfRule>
  </conditionalFormatting>
  <conditionalFormatting sqref="AH1437:AJ1437">
    <cfRule type="cellIs" dxfId="19" priority="1261" operator="equal">
      <formula>"Collected"</formula>
    </cfRule>
  </conditionalFormatting>
  <conditionalFormatting sqref="AH1437:AL1437">
    <cfRule type="cellIs" dxfId="29" priority="1262" operator="equal">
      <formula>"ISSUE"</formula>
    </cfRule>
  </conditionalFormatting>
  <conditionalFormatting sqref="AH1437:AL1437">
    <cfRule type="cellIs" dxfId="30" priority="1263" operator="equal">
      <formula>"CALCULATE"</formula>
    </cfRule>
  </conditionalFormatting>
  <conditionalFormatting sqref="AH1437:AL1437">
    <cfRule type="cellIs" dxfId="20" priority="1264" operator="equal">
      <formula>"RECEIVED"</formula>
    </cfRule>
  </conditionalFormatting>
  <conditionalFormatting sqref="AH1437:AL1437">
    <cfRule type="cellIs" dxfId="20" priority="1265" operator="equal">
      <formula>"COMPLETED"</formula>
    </cfRule>
  </conditionalFormatting>
  <conditionalFormatting sqref="AH1437:AL1437">
    <cfRule type="cellIs" dxfId="21" priority="1266" operator="equal">
      <formula>"IN PROGRESS"</formula>
    </cfRule>
  </conditionalFormatting>
  <conditionalFormatting sqref="AH1437:AL1437">
    <cfRule type="cellIs" dxfId="22" priority="1267" operator="equal">
      <formula>"NOT REQUIRED"</formula>
    </cfRule>
  </conditionalFormatting>
  <conditionalFormatting sqref="AN1437:AO1437">
    <cfRule type="cellIs" dxfId="29" priority="1268" operator="equal">
      <formula>"ISSUE"</formula>
    </cfRule>
  </conditionalFormatting>
  <conditionalFormatting sqref="AN1437:AO1437">
    <cfRule type="cellIs" dxfId="30" priority="1269" operator="equal">
      <formula>"CALCULATE"</formula>
    </cfRule>
  </conditionalFormatting>
  <conditionalFormatting sqref="AN1437:AO1437">
    <cfRule type="cellIs" dxfId="20" priority="1270" operator="equal">
      <formula>"RECEIVED"</formula>
    </cfRule>
  </conditionalFormatting>
  <conditionalFormatting sqref="AN1437:AO1437">
    <cfRule type="cellIs" dxfId="20" priority="1271" operator="equal">
      <formula>"COMPLETED"</formula>
    </cfRule>
  </conditionalFormatting>
  <conditionalFormatting sqref="AN1437:AO1437">
    <cfRule type="cellIs" dxfId="21" priority="1272" operator="equal">
      <formula>"IN PROGRESS"</formula>
    </cfRule>
  </conditionalFormatting>
  <conditionalFormatting sqref="AN1437:AO1437">
    <cfRule type="cellIs" dxfId="22" priority="1273" operator="equal">
      <formula>"NOT REQUIRED"</formula>
    </cfRule>
  </conditionalFormatting>
  <dataValidations>
    <dataValidation type="list" allowBlank="1" showErrorMessage="1" sqref="G1:I1 W1:W928 S1:T942 T943 S944:T959 L960:T961 W931:W964 W966 G2:J972 H973:J973 G974:J974 W968:W974 H975:J975 W976:W981 W983:W1008 S962:T1009 L1010:T1011 S1012:T1012 L1013:T1013 S1014:T1014 L1015:T1015 S1016:T1016 L1017:T1017 W1011:W1017 W1019:W1060 W1062:W1136 W1138:W1205 G976:J1342 G1343:K1343 L1434:L1435 G1344:J1456 S1018:T1456 W1207:W1456">
      <formula1>"NOT REQUIRED,NOT STARTED,IN PROGRESS,COMPLETED"</formula1>
    </dataValidation>
    <dataValidation type="list" allowBlank="1" showErrorMessage="1" sqref="K2:K1342 K1344:K1439 K1451:K1453">
      <formula1>"Not Ordered,Ordered,Received,In Stock"</formula1>
    </dataValidation>
    <dataValidation type="list" allowBlank="1" showErrorMessage="1" sqref="Y1:Y1456">
      <formula1>"NEW,ORDER COMPLETED"</formula1>
    </dataValidation>
    <dataValidation type="list" allowBlank="1" showErrorMessage="1" sqref="W1206">
      <formula1>"NOT REQUIRED,NOT STARTED,IN PROGRESS,COMPLETED,ISSUE"</formula1>
    </dataValidation>
  </dataValidations>
  <hyperlinks>
    <hyperlink r:id="rId4" ref="B2"/>
    <hyperlink r:id="rId5" ref="Z2"/>
    <hyperlink r:id="rId6" ref="B3"/>
    <hyperlink r:id="rId7" ref="Z3"/>
    <hyperlink r:id="rId8" ref="B4"/>
    <hyperlink r:id="rId9" ref="Z4"/>
    <hyperlink r:id="rId10" ref="B5"/>
    <hyperlink r:id="rId11" ref="Z5"/>
    <hyperlink r:id="rId12" ref="B6"/>
    <hyperlink r:id="rId13" ref="Z6"/>
    <hyperlink r:id="rId14" ref="B7"/>
    <hyperlink r:id="rId15" ref="Z7"/>
    <hyperlink r:id="rId16" ref="B8"/>
    <hyperlink r:id="rId17" ref="Z8"/>
    <hyperlink r:id="rId18" ref="B9"/>
    <hyperlink r:id="rId19" ref="Z9"/>
    <hyperlink r:id="rId20" ref="B10"/>
    <hyperlink r:id="rId21" ref="Z10"/>
    <hyperlink r:id="rId22" ref="B11"/>
    <hyperlink r:id="rId23" ref="B12"/>
    <hyperlink r:id="rId24" ref="Z12"/>
    <hyperlink r:id="rId25" ref="B13"/>
    <hyperlink r:id="rId26" ref="Z13"/>
    <hyperlink r:id="rId27" ref="B14"/>
    <hyperlink r:id="rId28" ref="Z14"/>
    <hyperlink r:id="rId29" ref="B15"/>
    <hyperlink r:id="rId30" ref="Z15"/>
    <hyperlink r:id="rId31" ref="B16"/>
    <hyperlink r:id="rId32" ref="Z16"/>
    <hyperlink r:id="rId33" ref="B17"/>
    <hyperlink r:id="rId34" ref="B18"/>
    <hyperlink r:id="rId35" ref="Z18"/>
    <hyperlink r:id="rId36" ref="B19"/>
    <hyperlink r:id="rId37" ref="Z19"/>
    <hyperlink r:id="rId38" ref="B20"/>
    <hyperlink r:id="rId39" ref="Z20"/>
    <hyperlink r:id="rId40" ref="B21"/>
    <hyperlink r:id="rId41" ref="Z21"/>
    <hyperlink r:id="rId42" ref="B22"/>
    <hyperlink r:id="rId43" ref="Z22"/>
    <hyperlink r:id="rId44" ref="B23"/>
    <hyperlink r:id="rId45" ref="Z23"/>
    <hyperlink r:id="rId46" ref="B24"/>
    <hyperlink r:id="rId47" ref="Z24"/>
    <hyperlink r:id="rId48" ref="B25"/>
    <hyperlink r:id="rId49" ref="Z25"/>
    <hyperlink r:id="rId50" ref="B26"/>
    <hyperlink r:id="rId51" ref="Z26"/>
    <hyperlink r:id="rId52" ref="B27"/>
    <hyperlink r:id="rId53" ref="Z27"/>
    <hyperlink r:id="rId54" ref="B28"/>
    <hyperlink r:id="rId55" ref="B29"/>
    <hyperlink r:id="rId56" ref="Z29"/>
    <hyperlink r:id="rId57" ref="B30"/>
    <hyperlink r:id="rId58" ref="Z30"/>
    <hyperlink r:id="rId59" ref="B31"/>
    <hyperlink r:id="rId60" ref="Z31"/>
    <hyperlink r:id="rId61" ref="B32"/>
    <hyperlink r:id="rId62" ref="Z32"/>
    <hyperlink r:id="rId63" ref="B33"/>
    <hyperlink r:id="rId64" ref="Z33"/>
    <hyperlink r:id="rId65" ref="B34"/>
    <hyperlink r:id="rId66" ref="Z34"/>
    <hyperlink r:id="rId67" ref="B35"/>
    <hyperlink r:id="rId68" ref="Z35"/>
    <hyperlink r:id="rId69" ref="B36"/>
    <hyperlink r:id="rId70" ref="Z36"/>
    <hyperlink r:id="rId71" ref="B37"/>
    <hyperlink r:id="rId72" ref="Z37"/>
    <hyperlink r:id="rId73" ref="B38"/>
    <hyperlink r:id="rId74" ref="Z38"/>
    <hyperlink r:id="rId75" ref="B39"/>
    <hyperlink r:id="rId76" ref="Z39"/>
    <hyperlink r:id="rId77" ref="B40"/>
    <hyperlink r:id="rId78" ref="Z40"/>
    <hyperlink r:id="rId79" ref="B41"/>
    <hyperlink r:id="rId80" ref="Z41"/>
    <hyperlink r:id="rId81" ref="B42"/>
    <hyperlink r:id="rId82" ref="Z42"/>
    <hyperlink r:id="rId83" ref="B43"/>
    <hyperlink r:id="rId84" ref="Z43"/>
    <hyperlink r:id="rId85" ref="B44"/>
    <hyperlink r:id="rId86" ref="Z44"/>
    <hyperlink r:id="rId87" ref="B45"/>
    <hyperlink r:id="rId88" ref="Z45"/>
    <hyperlink r:id="rId89" ref="B46"/>
    <hyperlink r:id="rId90" ref="Z46"/>
    <hyperlink r:id="rId91" ref="B47"/>
    <hyperlink r:id="rId92" ref="Z47"/>
    <hyperlink r:id="rId93" ref="B48"/>
    <hyperlink r:id="rId94" ref="Z48"/>
    <hyperlink r:id="rId95" ref="B49"/>
    <hyperlink r:id="rId96" ref="Z49"/>
    <hyperlink r:id="rId97" ref="B50"/>
    <hyperlink r:id="rId98" ref="Z50"/>
    <hyperlink r:id="rId99" ref="B51"/>
    <hyperlink r:id="rId100" ref="Z51"/>
    <hyperlink r:id="rId101" ref="B52"/>
    <hyperlink r:id="rId102" ref="Z52"/>
    <hyperlink r:id="rId103" ref="B53"/>
    <hyperlink r:id="rId104" ref="Z53"/>
    <hyperlink r:id="rId105" ref="B54"/>
    <hyperlink r:id="rId106" ref="Z54"/>
    <hyperlink r:id="rId107" ref="B55"/>
    <hyperlink r:id="rId108" ref="Z55"/>
    <hyperlink r:id="rId109" ref="B56"/>
    <hyperlink r:id="rId110" ref="Z56"/>
    <hyperlink r:id="rId111" ref="B57"/>
    <hyperlink r:id="rId112" ref="Z57"/>
    <hyperlink r:id="rId113" ref="B58"/>
    <hyperlink r:id="rId114" ref="Z58"/>
    <hyperlink r:id="rId115" ref="B59"/>
    <hyperlink r:id="rId116" ref="Z59"/>
    <hyperlink r:id="rId117" ref="B60"/>
    <hyperlink r:id="rId118" ref="Z60"/>
    <hyperlink r:id="rId119" ref="B61"/>
    <hyperlink r:id="rId120" ref="Z61"/>
    <hyperlink r:id="rId121" ref="B62"/>
    <hyperlink r:id="rId122" ref="Z62"/>
    <hyperlink r:id="rId123" ref="B63"/>
    <hyperlink r:id="rId124" ref="Z63"/>
    <hyperlink r:id="rId125" ref="B64"/>
    <hyperlink r:id="rId126" ref="Z64"/>
    <hyperlink r:id="rId127" ref="B65"/>
    <hyperlink r:id="rId128" ref="Z65"/>
    <hyperlink r:id="rId129" ref="B66"/>
    <hyperlink r:id="rId130" ref="Z66"/>
    <hyperlink r:id="rId131" ref="B67"/>
    <hyperlink r:id="rId132" ref="Z67"/>
    <hyperlink r:id="rId133" ref="B68"/>
    <hyperlink r:id="rId134" ref="Z68"/>
    <hyperlink r:id="rId135" ref="B69"/>
    <hyperlink r:id="rId136" ref="Z69"/>
    <hyperlink r:id="rId137" ref="B70"/>
    <hyperlink r:id="rId138" ref="Z70"/>
    <hyperlink r:id="rId139" ref="B71"/>
    <hyperlink r:id="rId140" ref="Z71"/>
    <hyperlink r:id="rId141" ref="B72"/>
    <hyperlink r:id="rId142" ref="Z72"/>
    <hyperlink r:id="rId143" ref="B73"/>
    <hyperlink r:id="rId144" ref="Z73"/>
    <hyperlink r:id="rId145" ref="B74"/>
    <hyperlink r:id="rId146" ref="Z74"/>
    <hyperlink r:id="rId147" ref="B75"/>
    <hyperlink r:id="rId148" ref="Z75"/>
    <hyperlink r:id="rId149" ref="B76"/>
    <hyperlink r:id="rId150" ref="Z76"/>
    <hyperlink r:id="rId151" ref="B77"/>
    <hyperlink r:id="rId152" ref="Z77"/>
    <hyperlink r:id="rId153" ref="B78"/>
    <hyperlink r:id="rId154" ref="B79"/>
    <hyperlink r:id="rId155" ref="B80"/>
    <hyperlink r:id="rId156" ref="Z80"/>
    <hyperlink r:id="rId157" ref="B81"/>
    <hyperlink r:id="rId158" ref="Z81"/>
    <hyperlink r:id="rId159" ref="B82"/>
    <hyperlink r:id="rId160" ref="Z82"/>
    <hyperlink r:id="rId161" ref="B83"/>
    <hyperlink r:id="rId162" ref="Z83"/>
    <hyperlink r:id="rId163" ref="B84"/>
    <hyperlink r:id="rId164" ref="Z84"/>
    <hyperlink r:id="rId165" ref="B85"/>
    <hyperlink r:id="rId166" ref="B86"/>
    <hyperlink r:id="rId167" ref="Z86"/>
    <hyperlink r:id="rId168" ref="B87"/>
    <hyperlink r:id="rId169" ref="Z87"/>
    <hyperlink r:id="rId170" ref="B88"/>
    <hyperlink r:id="rId171" ref="Z88"/>
    <hyperlink r:id="rId172" ref="B89"/>
    <hyperlink r:id="rId173" ref="Z89"/>
    <hyperlink r:id="rId174" ref="B90"/>
    <hyperlink r:id="rId175" ref="Z90"/>
    <hyperlink r:id="rId176" ref="B91"/>
    <hyperlink r:id="rId177" ref="Z91"/>
    <hyperlink r:id="rId178" ref="B92"/>
    <hyperlink r:id="rId179" ref="Z92"/>
    <hyperlink r:id="rId180" ref="B93"/>
    <hyperlink r:id="rId181" ref="Z93"/>
    <hyperlink r:id="rId182" ref="B94"/>
    <hyperlink r:id="rId183" ref="Z94"/>
    <hyperlink r:id="rId184" ref="B95"/>
    <hyperlink r:id="rId185" ref="Z95"/>
    <hyperlink r:id="rId186" ref="B96"/>
    <hyperlink r:id="rId187" ref="Z96"/>
    <hyperlink r:id="rId188" ref="B97"/>
    <hyperlink r:id="rId189" ref="Z97"/>
    <hyperlink r:id="rId190" ref="B98"/>
    <hyperlink r:id="rId191" ref="Z98"/>
    <hyperlink r:id="rId192" ref="B99"/>
    <hyperlink r:id="rId193" ref="Z99"/>
    <hyperlink r:id="rId194" ref="B100"/>
    <hyperlink r:id="rId195" ref="B101"/>
    <hyperlink r:id="rId196" ref="B102"/>
    <hyperlink r:id="rId197" ref="Z102"/>
    <hyperlink r:id="rId198" ref="B103"/>
    <hyperlink r:id="rId199" ref="Z103"/>
    <hyperlink r:id="rId200" ref="B104"/>
    <hyperlink r:id="rId201" ref="Z104"/>
    <hyperlink r:id="rId202" ref="B105"/>
    <hyperlink r:id="rId203" ref="B106"/>
    <hyperlink r:id="rId204" ref="Z106"/>
    <hyperlink r:id="rId205" ref="B107"/>
    <hyperlink r:id="rId206" ref="Z107"/>
    <hyperlink r:id="rId207" ref="B108"/>
    <hyperlink r:id="rId208" ref="Z108"/>
    <hyperlink r:id="rId209" ref="B109"/>
    <hyperlink r:id="rId210" ref="Z109"/>
    <hyperlink r:id="rId211" ref="B110"/>
    <hyperlink r:id="rId212" ref="Z110"/>
    <hyperlink r:id="rId213" ref="B111"/>
    <hyperlink r:id="rId214" ref="Z111"/>
    <hyperlink r:id="rId215" ref="B112"/>
    <hyperlink r:id="rId216" ref="Z112"/>
    <hyperlink r:id="rId217" ref="B113"/>
    <hyperlink r:id="rId218" ref="Z113"/>
    <hyperlink r:id="rId219" ref="B114"/>
    <hyperlink r:id="rId220" ref="B115"/>
    <hyperlink r:id="rId221" ref="Z115"/>
    <hyperlink r:id="rId222" ref="B116"/>
    <hyperlink r:id="rId223" ref="Z116"/>
    <hyperlink r:id="rId224" ref="B117"/>
    <hyperlink r:id="rId225" ref="Z117"/>
    <hyperlink r:id="rId226" ref="B118"/>
    <hyperlink r:id="rId227" ref="Z118"/>
    <hyperlink r:id="rId228" ref="B119"/>
    <hyperlink r:id="rId229" ref="Z119"/>
    <hyperlink r:id="rId230" ref="B120"/>
    <hyperlink r:id="rId231" ref="Z120"/>
    <hyperlink r:id="rId232" ref="B121"/>
    <hyperlink r:id="rId233" ref="Z121"/>
    <hyperlink r:id="rId234" ref="B122"/>
    <hyperlink r:id="rId235" ref="Z122"/>
    <hyperlink r:id="rId236" ref="B123"/>
    <hyperlink r:id="rId237" ref="Z123"/>
    <hyperlink r:id="rId238" ref="B124"/>
    <hyperlink r:id="rId239" ref="Z124"/>
    <hyperlink r:id="rId240" ref="B125"/>
    <hyperlink r:id="rId241" ref="B126"/>
    <hyperlink r:id="rId242" ref="B127"/>
    <hyperlink r:id="rId243" ref="Z127"/>
    <hyperlink r:id="rId244" ref="B128"/>
    <hyperlink r:id="rId245" ref="Z128"/>
    <hyperlink r:id="rId246" ref="B129"/>
    <hyperlink r:id="rId247" ref="Z129"/>
    <hyperlink r:id="rId248" ref="B130"/>
    <hyperlink r:id="rId249" ref="Z130"/>
    <hyperlink r:id="rId250" ref="B131"/>
    <hyperlink r:id="rId251" ref="Z131"/>
    <hyperlink r:id="rId252" ref="B132"/>
    <hyperlink r:id="rId253" ref="Z132"/>
    <hyperlink r:id="rId254" ref="B133"/>
    <hyperlink r:id="rId255" ref="Z133"/>
    <hyperlink r:id="rId256" ref="B134"/>
    <hyperlink r:id="rId257" ref="Z134"/>
    <hyperlink r:id="rId258" ref="B135"/>
    <hyperlink r:id="rId259" ref="Z135"/>
    <hyperlink r:id="rId260" ref="B136"/>
    <hyperlink r:id="rId261" ref="Z136"/>
    <hyperlink r:id="rId262" ref="B137"/>
    <hyperlink r:id="rId263" ref="Z137"/>
    <hyperlink r:id="rId264" ref="B138"/>
    <hyperlink r:id="rId265" ref="Z138"/>
    <hyperlink r:id="rId266" ref="B139"/>
    <hyperlink r:id="rId267" ref="Z139"/>
    <hyperlink r:id="rId268" ref="B140"/>
    <hyperlink r:id="rId269" ref="Z140"/>
    <hyperlink r:id="rId270" ref="B141"/>
    <hyperlink r:id="rId271" ref="Z141"/>
    <hyperlink r:id="rId272" ref="B142"/>
    <hyperlink r:id="rId273" ref="Z142"/>
    <hyperlink r:id="rId274" ref="B143"/>
    <hyperlink r:id="rId275" ref="Z143"/>
    <hyperlink r:id="rId276" ref="B144"/>
    <hyperlink r:id="rId277" ref="Z144"/>
    <hyperlink r:id="rId278" ref="B145"/>
    <hyperlink r:id="rId279" ref="Z145"/>
    <hyperlink r:id="rId280" ref="B146"/>
    <hyperlink r:id="rId281" ref="Z146"/>
    <hyperlink r:id="rId282" ref="B147"/>
    <hyperlink r:id="rId283" ref="Z147"/>
    <hyperlink r:id="rId284" ref="B148"/>
    <hyperlink r:id="rId285" ref="Z148"/>
    <hyperlink r:id="rId286" ref="B149"/>
    <hyperlink r:id="rId287" ref="Z149"/>
    <hyperlink r:id="rId288" ref="B150"/>
    <hyperlink r:id="rId289" ref="Z150"/>
    <hyperlink r:id="rId290" ref="B151"/>
    <hyperlink r:id="rId291" ref="Z151"/>
    <hyperlink r:id="rId292" ref="B152"/>
    <hyperlink r:id="rId293" ref="Z152"/>
    <hyperlink r:id="rId294" ref="B153"/>
    <hyperlink r:id="rId295" ref="Z153"/>
    <hyperlink r:id="rId296" ref="B154"/>
    <hyperlink r:id="rId297" ref="Z154"/>
    <hyperlink r:id="rId298" ref="B155"/>
    <hyperlink r:id="rId299" ref="Z155"/>
    <hyperlink r:id="rId300" ref="B156"/>
    <hyperlink r:id="rId301" ref="Z156"/>
    <hyperlink r:id="rId302" ref="B157"/>
    <hyperlink r:id="rId303" ref="Z157"/>
    <hyperlink r:id="rId304" ref="B158"/>
    <hyperlink r:id="rId305" ref="Z158"/>
    <hyperlink r:id="rId306" ref="B159"/>
    <hyperlink r:id="rId307" ref="Z159"/>
    <hyperlink r:id="rId308" ref="B160"/>
    <hyperlink r:id="rId309" ref="Z160"/>
    <hyperlink r:id="rId310" ref="B161"/>
    <hyperlink r:id="rId311" ref="Z161"/>
    <hyperlink r:id="rId312" ref="B162"/>
    <hyperlink r:id="rId313" ref="Z162"/>
    <hyperlink r:id="rId314" ref="B163"/>
    <hyperlink r:id="rId315" ref="Z163"/>
    <hyperlink r:id="rId316" ref="B164"/>
    <hyperlink r:id="rId317" ref="Z164"/>
    <hyperlink r:id="rId318" ref="B165"/>
    <hyperlink r:id="rId319" ref="Z165"/>
    <hyperlink r:id="rId320" ref="B166"/>
    <hyperlink r:id="rId321" ref="Z166"/>
    <hyperlink r:id="rId322" ref="B167"/>
    <hyperlink r:id="rId323" ref="Z167"/>
    <hyperlink r:id="rId324" ref="B168"/>
    <hyperlink r:id="rId325" ref="Z168"/>
    <hyperlink r:id="rId326" ref="B169"/>
    <hyperlink r:id="rId327" ref="Z169"/>
    <hyperlink r:id="rId328" ref="B170"/>
    <hyperlink r:id="rId329" ref="Z170"/>
    <hyperlink r:id="rId330" ref="B171"/>
    <hyperlink r:id="rId331" ref="B172"/>
    <hyperlink r:id="rId332" ref="Z172"/>
    <hyperlink r:id="rId333" ref="B173"/>
    <hyperlink r:id="rId334" ref="B174"/>
    <hyperlink r:id="rId335" ref="Z174"/>
    <hyperlink r:id="rId336" ref="B175"/>
    <hyperlink r:id="rId337" ref="Z175"/>
    <hyperlink r:id="rId338" ref="B176"/>
    <hyperlink r:id="rId339" ref="Z176"/>
    <hyperlink r:id="rId340" ref="B177"/>
    <hyperlink r:id="rId341" ref="Z177"/>
    <hyperlink r:id="rId342" ref="B178"/>
    <hyperlink r:id="rId343" ref="Z178"/>
    <hyperlink r:id="rId344" ref="B179"/>
    <hyperlink r:id="rId345" ref="Z179"/>
    <hyperlink r:id="rId346" ref="B180"/>
    <hyperlink r:id="rId347" ref="Z180"/>
    <hyperlink r:id="rId348" ref="B181"/>
    <hyperlink r:id="rId349" ref="Z181"/>
    <hyperlink r:id="rId350" ref="B182"/>
    <hyperlink r:id="rId351" ref="B183"/>
    <hyperlink r:id="rId352" ref="Z183"/>
    <hyperlink r:id="rId353" ref="B184"/>
    <hyperlink r:id="rId354" ref="Z184"/>
    <hyperlink r:id="rId355" ref="B185"/>
    <hyperlink r:id="rId356" ref="Z185"/>
    <hyperlink r:id="rId357" ref="B186"/>
    <hyperlink r:id="rId358" ref="Z186"/>
    <hyperlink r:id="rId359" ref="B187"/>
    <hyperlink r:id="rId360" ref="Z187"/>
    <hyperlink r:id="rId361" ref="B188"/>
    <hyperlink r:id="rId362" ref="Z188"/>
    <hyperlink r:id="rId363" ref="B189"/>
    <hyperlink r:id="rId364" ref="Z189"/>
    <hyperlink r:id="rId365" ref="B190"/>
    <hyperlink r:id="rId366" ref="B191"/>
    <hyperlink r:id="rId367" ref="Z191"/>
    <hyperlink r:id="rId368" ref="B192"/>
    <hyperlink r:id="rId369" ref="B193"/>
    <hyperlink r:id="rId370" ref="Z193"/>
    <hyperlink r:id="rId371" ref="B194"/>
    <hyperlink r:id="rId372" ref="Z194"/>
    <hyperlink r:id="rId373" ref="B195"/>
    <hyperlink r:id="rId374" ref="Z195"/>
    <hyperlink r:id="rId375" ref="B196"/>
    <hyperlink r:id="rId376" ref="Z196"/>
    <hyperlink r:id="rId377" ref="B197"/>
    <hyperlink r:id="rId378" ref="Z197"/>
    <hyperlink r:id="rId379" ref="B198"/>
    <hyperlink r:id="rId380" ref="Z198"/>
    <hyperlink r:id="rId381" ref="B199"/>
    <hyperlink r:id="rId382" ref="Z199"/>
    <hyperlink r:id="rId383" ref="B200"/>
    <hyperlink r:id="rId384" ref="Z200"/>
    <hyperlink r:id="rId385" ref="B201"/>
    <hyperlink r:id="rId386" ref="Z201"/>
    <hyperlink r:id="rId387" ref="B202"/>
    <hyperlink r:id="rId388" ref="Z202"/>
    <hyperlink r:id="rId389" ref="B203"/>
    <hyperlink r:id="rId390" ref="Z203"/>
    <hyperlink r:id="rId391" ref="B204"/>
    <hyperlink r:id="rId392" ref="B205"/>
    <hyperlink r:id="rId393" ref="Z205"/>
    <hyperlink r:id="rId394" ref="B206"/>
    <hyperlink r:id="rId395" ref="Z206"/>
    <hyperlink r:id="rId396" ref="B207"/>
    <hyperlink r:id="rId397" ref="Z207"/>
    <hyperlink r:id="rId398" ref="B208"/>
    <hyperlink r:id="rId399" ref="Z208"/>
    <hyperlink r:id="rId400" ref="B209"/>
    <hyperlink r:id="rId401" ref="Z209"/>
    <hyperlink r:id="rId402" ref="B210"/>
    <hyperlink r:id="rId403" ref="Z210"/>
    <hyperlink r:id="rId404" ref="B211"/>
    <hyperlink r:id="rId405" ref="Z211"/>
    <hyperlink r:id="rId406" ref="B212"/>
    <hyperlink r:id="rId407" ref="Z212"/>
    <hyperlink r:id="rId408" ref="B213"/>
    <hyperlink r:id="rId409" ref="Z213"/>
    <hyperlink r:id="rId410" ref="B214"/>
    <hyperlink r:id="rId411" ref="Z214"/>
    <hyperlink r:id="rId412" ref="B215"/>
    <hyperlink r:id="rId413" ref="Z215"/>
    <hyperlink r:id="rId414" ref="B216"/>
    <hyperlink r:id="rId415" ref="Z216"/>
    <hyperlink r:id="rId416" ref="B217"/>
    <hyperlink r:id="rId417" ref="Z217"/>
    <hyperlink r:id="rId418" ref="B218"/>
    <hyperlink r:id="rId419" ref="Z218"/>
    <hyperlink r:id="rId420" ref="B219"/>
    <hyperlink r:id="rId421" ref="Z219"/>
    <hyperlink r:id="rId422" ref="B220"/>
    <hyperlink r:id="rId423" ref="Z220"/>
    <hyperlink r:id="rId424" ref="B221"/>
    <hyperlink r:id="rId425" ref="Z221"/>
    <hyperlink r:id="rId426" ref="B222"/>
    <hyperlink r:id="rId427" ref="Z222"/>
    <hyperlink r:id="rId428" ref="B223"/>
    <hyperlink r:id="rId429" ref="Z223"/>
    <hyperlink r:id="rId430" ref="B224"/>
    <hyperlink r:id="rId431" ref="Z224"/>
    <hyperlink r:id="rId432" ref="B225"/>
    <hyperlink r:id="rId433" ref="Z225"/>
    <hyperlink r:id="rId434" ref="B226"/>
    <hyperlink r:id="rId435" ref="Z226"/>
    <hyperlink r:id="rId436" ref="B227"/>
    <hyperlink r:id="rId437" ref="Z227"/>
    <hyperlink r:id="rId438" ref="B228"/>
    <hyperlink r:id="rId439" ref="Z228"/>
    <hyperlink r:id="rId440" ref="B229"/>
    <hyperlink r:id="rId441" ref="Z229"/>
    <hyperlink r:id="rId442" ref="B230"/>
    <hyperlink r:id="rId443" ref="Z230"/>
    <hyperlink r:id="rId444" ref="B231"/>
    <hyperlink r:id="rId445" ref="Z231"/>
    <hyperlink r:id="rId446" ref="B232"/>
    <hyperlink r:id="rId447" ref="Z232"/>
    <hyperlink r:id="rId448" ref="B233"/>
    <hyperlink r:id="rId449" ref="Z233"/>
    <hyperlink r:id="rId450" ref="B234"/>
    <hyperlink r:id="rId451" ref="Z234"/>
    <hyperlink r:id="rId452" ref="B235"/>
    <hyperlink r:id="rId453" ref="B236"/>
    <hyperlink r:id="rId454" ref="Z236"/>
    <hyperlink r:id="rId455" ref="B237"/>
    <hyperlink r:id="rId456" ref="Z237"/>
    <hyperlink r:id="rId457" ref="B238"/>
    <hyperlink r:id="rId458" ref="Z238"/>
    <hyperlink r:id="rId459" ref="B239"/>
    <hyperlink r:id="rId460" ref="Z239"/>
    <hyperlink r:id="rId461" ref="B240"/>
    <hyperlink r:id="rId462" ref="Z240"/>
    <hyperlink r:id="rId463" ref="B241"/>
    <hyperlink r:id="rId464" ref="Z241"/>
    <hyperlink r:id="rId465" ref="B242"/>
    <hyperlink r:id="rId466" ref="Z242"/>
    <hyperlink r:id="rId467" ref="B243"/>
    <hyperlink r:id="rId468" ref="Z243"/>
    <hyperlink r:id="rId469" ref="B244"/>
    <hyperlink r:id="rId470" ref="Z244"/>
    <hyperlink r:id="rId471" ref="B245"/>
    <hyperlink r:id="rId472" ref="Z245"/>
    <hyperlink r:id="rId473" ref="B246"/>
    <hyperlink r:id="rId474" ref="Z246"/>
    <hyperlink r:id="rId475" ref="B247"/>
    <hyperlink r:id="rId476" ref="Z247"/>
    <hyperlink r:id="rId477" ref="B248"/>
    <hyperlink r:id="rId478" ref="Z248"/>
    <hyperlink r:id="rId479" ref="B249"/>
    <hyperlink r:id="rId480" ref="Z249"/>
    <hyperlink r:id="rId481" ref="B250"/>
    <hyperlink r:id="rId482" ref="Z250"/>
    <hyperlink r:id="rId483" ref="B251"/>
    <hyperlink r:id="rId484" ref="Z251"/>
    <hyperlink r:id="rId485" ref="B252"/>
    <hyperlink r:id="rId486" ref="B253"/>
    <hyperlink r:id="rId487" ref="B254"/>
    <hyperlink r:id="rId488" ref="Z254"/>
    <hyperlink r:id="rId489" ref="B255"/>
    <hyperlink r:id="rId490" ref="Z255"/>
    <hyperlink r:id="rId491" ref="B256"/>
    <hyperlink r:id="rId492" ref="Z256"/>
    <hyperlink r:id="rId493" ref="B257"/>
    <hyperlink r:id="rId494" ref="Z257"/>
    <hyperlink r:id="rId495" ref="B258"/>
    <hyperlink r:id="rId496" ref="Z258"/>
    <hyperlink r:id="rId497" ref="B259"/>
    <hyperlink r:id="rId498" ref="Z259"/>
    <hyperlink r:id="rId499" ref="B260"/>
    <hyperlink r:id="rId500" ref="Z260"/>
    <hyperlink r:id="rId501" ref="B261"/>
    <hyperlink r:id="rId502" ref="Z261"/>
    <hyperlink r:id="rId503" ref="B262"/>
    <hyperlink r:id="rId504" ref="Z262"/>
    <hyperlink r:id="rId505" ref="B263"/>
    <hyperlink r:id="rId506" ref="Z263"/>
    <hyperlink r:id="rId507" ref="B264"/>
    <hyperlink r:id="rId508" ref="B265"/>
    <hyperlink r:id="rId509" ref="Z265"/>
    <hyperlink r:id="rId510" ref="B266"/>
    <hyperlink r:id="rId511" ref="Z266"/>
    <hyperlink r:id="rId512" ref="B267"/>
    <hyperlink r:id="rId513" ref="Z267"/>
    <hyperlink r:id="rId514" ref="B268"/>
    <hyperlink r:id="rId515" ref="Z268"/>
    <hyperlink r:id="rId516" ref="B269"/>
    <hyperlink r:id="rId517" ref="Z269"/>
    <hyperlink r:id="rId518" ref="B270"/>
    <hyperlink r:id="rId519" ref="Z270"/>
    <hyperlink r:id="rId520" ref="B271"/>
    <hyperlink r:id="rId521" ref="Z271"/>
    <hyperlink r:id="rId522" ref="B272"/>
    <hyperlink r:id="rId523" ref="Z272"/>
    <hyperlink r:id="rId524" ref="B273"/>
    <hyperlink r:id="rId525" ref="Z273"/>
    <hyperlink r:id="rId526" ref="B274"/>
    <hyperlink r:id="rId527" ref="Z274"/>
    <hyperlink r:id="rId528" ref="B275"/>
    <hyperlink r:id="rId529" ref="Z275"/>
    <hyperlink r:id="rId530" ref="B276"/>
    <hyperlink r:id="rId531" ref="Z276"/>
    <hyperlink r:id="rId532" ref="B277"/>
    <hyperlink r:id="rId533" ref="Z277"/>
    <hyperlink r:id="rId534" ref="B278"/>
    <hyperlink r:id="rId535" ref="Z278"/>
    <hyperlink r:id="rId536" ref="B279"/>
    <hyperlink r:id="rId537" ref="Z279"/>
    <hyperlink r:id="rId538" ref="B280"/>
    <hyperlink r:id="rId539" ref="Z280"/>
    <hyperlink r:id="rId540" ref="B281"/>
    <hyperlink r:id="rId541" ref="Z281"/>
    <hyperlink r:id="rId542" ref="B282"/>
    <hyperlink r:id="rId543" ref="Z282"/>
    <hyperlink r:id="rId544" ref="B283"/>
    <hyperlink r:id="rId545" ref="Z283"/>
    <hyperlink r:id="rId546" ref="B284"/>
    <hyperlink r:id="rId547" ref="Z284"/>
    <hyperlink r:id="rId548" ref="B285"/>
    <hyperlink r:id="rId549" ref="B286"/>
    <hyperlink r:id="rId550" ref="Z286"/>
    <hyperlink r:id="rId551" ref="B287"/>
    <hyperlink r:id="rId552" ref="Z287"/>
    <hyperlink r:id="rId553" ref="B288"/>
    <hyperlink r:id="rId554" ref="Z288"/>
    <hyperlink r:id="rId555" ref="B289"/>
    <hyperlink r:id="rId556" ref="Z289"/>
    <hyperlink r:id="rId557" ref="B290"/>
    <hyperlink r:id="rId558" ref="B291"/>
    <hyperlink r:id="rId559" ref="B292"/>
    <hyperlink r:id="rId560" ref="B293"/>
    <hyperlink r:id="rId561" ref="B294"/>
    <hyperlink r:id="rId562" ref="B295"/>
    <hyperlink r:id="rId563" ref="B296"/>
    <hyperlink r:id="rId564" ref="B297"/>
    <hyperlink r:id="rId565" ref="B298"/>
    <hyperlink r:id="rId566" ref="B299"/>
    <hyperlink r:id="rId567" ref="B300"/>
    <hyperlink r:id="rId568" ref="B301"/>
    <hyperlink r:id="rId569" ref="B302"/>
    <hyperlink r:id="rId570" ref="B303"/>
    <hyperlink r:id="rId571" ref="B304"/>
    <hyperlink r:id="rId572" ref="B305"/>
    <hyperlink r:id="rId573" ref="B306"/>
    <hyperlink r:id="rId574" ref="B307"/>
    <hyperlink r:id="rId575" ref="B308"/>
    <hyperlink r:id="rId576" ref="B309"/>
    <hyperlink r:id="rId577" ref="B310"/>
    <hyperlink r:id="rId578" ref="B311"/>
    <hyperlink r:id="rId579" ref="B312"/>
    <hyperlink r:id="rId580" ref="B313"/>
    <hyperlink r:id="rId581" ref="B314"/>
    <hyperlink r:id="rId582" ref="B315"/>
    <hyperlink r:id="rId583" ref="B316"/>
    <hyperlink r:id="rId584" ref="B317"/>
    <hyperlink r:id="rId585" ref="B318"/>
    <hyperlink r:id="rId586" ref="B319"/>
    <hyperlink r:id="rId587" ref="B320"/>
    <hyperlink r:id="rId588" ref="B321"/>
    <hyperlink r:id="rId589" ref="B322"/>
    <hyperlink r:id="rId590" ref="B323"/>
    <hyperlink r:id="rId591" ref="B324"/>
    <hyperlink r:id="rId592" ref="B325"/>
    <hyperlink r:id="rId593" ref="B326"/>
    <hyperlink r:id="rId594" ref="B327"/>
    <hyperlink r:id="rId595" ref="B328"/>
    <hyperlink r:id="rId596" ref="B329"/>
    <hyperlink r:id="rId597" ref="B330"/>
    <hyperlink r:id="rId598" ref="B331"/>
    <hyperlink r:id="rId599" ref="B332"/>
    <hyperlink r:id="rId600" ref="B333"/>
    <hyperlink r:id="rId601" ref="B334"/>
    <hyperlink r:id="rId602" ref="B335"/>
    <hyperlink r:id="rId603" ref="B336"/>
    <hyperlink r:id="rId604" ref="B337"/>
    <hyperlink r:id="rId605" ref="B338"/>
    <hyperlink r:id="rId606" ref="B339"/>
    <hyperlink r:id="rId607" ref="B340"/>
    <hyperlink r:id="rId608" ref="B341"/>
    <hyperlink r:id="rId609" ref="B342"/>
    <hyperlink r:id="rId610" ref="B343"/>
    <hyperlink r:id="rId611" ref="B344"/>
    <hyperlink r:id="rId612" ref="B345"/>
    <hyperlink r:id="rId613" ref="B346"/>
    <hyperlink r:id="rId614" ref="B347"/>
    <hyperlink r:id="rId615" ref="B348"/>
    <hyperlink r:id="rId616" ref="B349"/>
    <hyperlink r:id="rId617" ref="B350"/>
    <hyperlink r:id="rId618" ref="B351"/>
    <hyperlink r:id="rId619" ref="B352"/>
    <hyperlink r:id="rId620" ref="B353"/>
    <hyperlink r:id="rId621" ref="B354"/>
    <hyperlink r:id="rId622" ref="B355"/>
    <hyperlink r:id="rId623" ref="B356"/>
    <hyperlink r:id="rId624" ref="B357"/>
    <hyperlink r:id="rId625" ref="B358"/>
    <hyperlink r:id="rId626" ref="B359"/>
    <hyperlink r:id="rId627" ref="B360"/>
    <hyperlink r:id="rId628" ref="B361"/>
    <hyperlink r:id="rId629" ref="B362"/>
    <hyperlink r:id="rId630" ref="B363"/>
    <hyperlink r:id="rId631" ref="B364"/>
    <hyperlink r:id="rId632" ref="B365"/>
    <hyperlink r:id="rId633" ref="B366"/>
    <hyperlink r:id="rId634" ref="B367"/>
    <hyperlink r:id="rId635" ref="B368"/>
    <hyperlink r:id="rId636" ref="B369"/>
    <hyperlink r:id="rId637" ref="B370"/>
    <hyperlink r:id="rId638" ref="B371"/>
    <hyperlink r:id="rId639" ref="B372"/>
    <hyperlink r:id="rId640" ref="B373"/>
    <hyperlink r:id="rId641" ref="B374"/>
    <hyperlink r:id="rId642" ref="B375"/>
    <hyperlink r:id="rId643" ref="B376"/>
    <hyperlink r:id="rId644" ref="B377"/>
    <hyperlink r:id="rId645" ref="B378"/>
    <hyperlink r:id="rId646" ref="B379"/>
    <hyperlink r:id="rId647" ref="B380"/>
    <hyperlink r:id="rId648" ref="B381"/>
    <hyperlink r:id="rId649" ref="B382"/>
    <hyperlink r:id="rId650" ref="B383"/>
    <hyperlink r:id="rId651" ref="B384"/>
    <hyperlink r:id="rId652" ref="B385"/>
    <hyperlink r:id="rId653" ref="B386"/>
    <hyperlink r:id="rId654" ref="B387"/>
    <hyperlink r:id="rId655" ref="B388"/>
    <hyperlink r:id="rId656" ref="B389"/>
    <hyperlink r:id="rId657" ref="B390"/>
    <hyperlink r:id="rId658" ref="B391"/>
    <hyperlink r:id="rId659" ref="B392"/>
    <hyperlink r:id="rId660" ref="B393"/>
    <hyperlink r:id="rId661" ref="B394"/>
    <hyperlink r:id="rId662" ref="B395"/>
    <hyperlink r:id="rId663" ref="B396"/>
    <hyperlink r:id="rId664" ref="B397"/>
    <hyperlink r:id="rId665" ref="B398"/>
    <hyperlink r:id="rId666" ref="B399"/>
    <hyperlink r:id="rId667" ref="B400"/>
    <hyperlink r:id="rId668" ref="B401"/>
    <hyperlink r:id="rId669" ref="B402"/>
    <hyperlink r:id="rId670" ref="B403"/>
    <hyperlink r:id="rId671" ref="B404"/>
    <hyperlink r:id="rId672" ref="B405"/>
    <hyperlink r:id="rId673" ref="B406"/>
    <hyperlink r:id="rId674" ref="B407"/>
    <hyperlink r:id="rId675" ref="B408"/>
    <hyperlink r:id="rId676" ref="B409"/>
    <hyperlink r:id="rId677" ref="B410"/>
    <hyperlink r:id="rId678" ref="B411"/>
    <hyperlink r:id="rId679" ref="B412"/>
    <hyperlink r:id="rId680" ref="B413"/>
    <hyperlink r:id="rId681" ref="B414"/>
    <hyperlink r:id="rId682" ref="B415"/>
    <hyperlink r:id="rId683" ref="B416"/>
    <hyperlink r:id="rId684" ref="B417"/>
    <hyperlink r:id="rId685" ref="B418"/>
    <hyperlink r:id="rId686" ref="B419"/>
    <hyperlink r:id="rId687" ref="B420"/>
    <hyperlink r:id="rId688" ref="B421"/>
    <hyperlink r:id="rId689" ref="B422"/>
    <hyperlink r:id="rId690" ref="B423"/>
    <hyperlink r:id="rId691" ref="B424"/>
    <hyperlink r:id="rId692" ref="B425"/>
    <hyperlink r:id="rId693" ref="B426"/>
    <hyperlink r:id="rId694" ref="B427"/>
    <hyperlink r:id="rId695" ref="B428"/>
    <hyperlink r:id="rId696" ref="B429"/>
    <hyperlink r:id="rId697" ref="B430"/>
    <hyperlink r:id="rId698" ref="B431"/>
    <hyperlink r:id="rId699" ref="B432"/>
    <hyperlink r:id="rId700" ref="B433"/>
    <hyperlink r:id="rId701" ref="B434"/>
    <hyperlink r:id="rId702" ref="B435"/>
    <hyperlink r:id="rId703" ref="B436"/>
    <hyperlink r:id="rId704" ref="B437"/>
    <hyperlink r:id="rId705" ref="B438"/>
    <hyperlink r:id="rId706" ref="B439"/>
    <hyperlink r:id="rId707" ref="B440"/>
    <hyperlink r:id="rId708" ref="B441"/>
    <hyperlink r:id="rId709" ref="B442"/>
    <hyperlink r:id="rId710" ref="B443"/>
    <hyperlink r:id="rId711" ref="B444"/>
    <hyperlink r:id="rId712" ref="B445"/>
    <hyperlink r:id="rId713" ref="B446"/>
    <hyperlink r:id="rId714" ref="B447"/>
    <hyperlink r:id="rId715" ref="B448"/>
    <hyperlink r:id="rId716" ref="B449"/>
    <hyperlink r:id="rId717" ref="B450"/>
    <hyperlink r:id="rId718" ref="B451"/>
    <hyperlink r:id="rId719" ref="B452"/>
    <hyperlink r:id="rId720" ref="B453"/>
    <hyperlink r:id="rId721" ref="B454"/>
    <hyperlink r:id="rId722" ref="B455"/>
    <hyperlink r:id="rId723" ref="B456"/>
    <hyperlink r:id="rId724" ref="B457"/>
    <hyperlink r:id="rId725" ref="B458"/>
    <hyperlink r:id="rId726" ref="B459"/>
    <hyperlink r:id="rId727" ref="B460"/>
    <hyperlink r:id="rId728" ref="B461"/>
    <hyperlink r:id="rId729" ref="B462"/>
    <hyperlink r:id="rId730" ref="B463"/>
    <hyperlink r:id="rId731" ref="B464"/>
    <hyperlink r:id="rId732" ref="B465"/>
    <hyperlink r:id="rId733" ref="B466"/>
    <hyperlink r:id="rId734" ref="B467"/>
    <hyperlink r:id="rId735" ref="B468"/>
    <hyperlink r:id="rId736" ref="B469"/>
    <hyperlink r:id="rId737" ref="B470"/>
    <hyperlink r:id="rId738" ref="B471"/>
    <hyperlink r:id="rId739" ref="B472"/>
    <hyperlink r:id="rId740" ref="B473"/>
    <hyperlink r:id="rId741" ref="B474"/>
    <hyperlink r:id="rId742" ref="B475"/>
    <hyperlink r:id="rId743" ref="B476"/>
    <hyperlink r:id="rId744" ref="B477"/>
    <hyperlink r:id="rId745" ref="B478"/>
    <hyperlink r:id="rId746" ref="B479"/>
    <hyperlink r:id="rId747" ref="B480"/>
    <hyperlink r:id="rId748" ref="B481"/>
    <hyperlink r:id="rId749" ref="B482"/>
    <hyperlink r:id="rId750" ref="B483"/>
    <hyperlink r:id="rId751" ref="B484"/>
    <hyperlink r:id="rId752" ref="B485"/>
    <hyperlink r:id="rId753" ref="B486"/>
    <hyperlink r:id="rId754" ref="B487"/>
    <hyperlink r:id="rId755" ref="B488"/>
    <hyperlink r:id="rId756" ref="B489"/>
    <hyperlink r:id="rId757" ref="B490"/>
    <hyperlink r:id="rId758" ref="B491"/>
    <hyperlink r:id="rId759" ref="B492"/>
    <hyperlink r:id="rId760" ref="B493"/>
    <hyperlink r:id="rId761" ref="B494"/>
    <hyperlink r:id="rId762" ref="B496"/>
    <hyperlink r:id="rId763" ref="B497"/>
    <hyperlink r:id="rId764" ref="B498"/>
    <hyperlink r:id="rId765" ref="B499"/>
    <hyperlink r:id="rId766" ref="B500"/>
    <hyperlink r:id="rId767" ref="B501"/>
    <hyperlink r:id="rId768" ref="B502"/>
    <hyperlink r:id="rId769" ref="B503"/>
    <hyperlink r:id="rId770" ref="B504"/>
    <hyperlink r:id="rId771" ref="B505"/>
    <hyperlink r:id="rId772" ref="B506"/>
    <hyperlink r:id="rId773" ref="B507"/>
    <hyperlink r:id="rId774" ref="B508"/>
    <hyperlink r:id="rId775" ref="B509"/>
    <hyperlink r:id="rId776" ref="B510"/>
    <hyperlink r:id="rId777" ref="B511"/>
    <hyperlink r:id="rId778" ref="B512"/>
    <hyperlink r:id="rId779" ref="B513"/>
    <hyperlink r:id="rId780" ref="B514"/>
    <hyperlink r:id="rId781" ref="B515"/>
    <hyperlink r:id="rId782" ref="B516"/>
    <hyperlink r:id="rId783" ref="B517"/>
    <hyperlink r:id="rId784" ref="B518"/>
    <hyperlink r:id="rId785" ref="B519"/>
    <hyperlink r:id="rId786" ref="B520"/>
    <hyperlink r:id="rId787" ref="B521"/>
    <hyperlink r:id="rId788" ref="B522"/>
    <hyperlink r:id="rId789" ref="B523"/>
    <hyperlink r:id="rId790" ref="B524"/>
    <hyperlink r:id="rId791" ref="B525"/>
    <hyperlink r:id="rId792" ref="B526"/>
    <hyperlink r:id="rId793" ref="B527"/>
    <hyperlink r:id="rId794" ref="B528"/>
    <hyperlink r:id="rId795" ref="B529"/>
    <hyperlink r:id="rId796" ref="Z529"/>
    <hyperlink r:id="rId797" ref="B530"/>
    <hyperlink r:id="rId798" ref="Z530"/>
    <hyperlink r:id="rId799" ref="B531"/>
    <hyperlink r:id="rId800" ref="Z531"/>
    <hyperlink r:id="rId801" ref="B532"/>
    <hyperlink r:id="rId802" ref="Z532"/>
    <hyperlink r:id="rId803" ref="B533"/>
    <hyperlink r:id="rId804" ref="Z533"/>
    <hyperlink r:id="rId805" ref="B534"/>
    <hyperlink r:id="rId806" ref="Z534"/>
    <hyperlink r:id="rId807" ref="B535"/>
    <hyperlink r:id="rId808" ref="Z535"/>
    <hyperlink r:id="rId809" ref="B536"/>
    <hyperlink r:id="rId810" ref="Z536"/>
    <hyperlink r:id="rId811" ref="B537"/>
    <hyperlink r:id="rId812" ref="Z537"/>
    <hyperlink r:id="rId813" ref="B538"/>
    <hyperlink r:id="rId814" ref="Z538"/>
    <hyperlink r:id="rId815" ref="B539"/>
    <hyperlink r:id="rId816" ref="Z539"/>
    <hyperlink r:id="rId817" ref="B540"/>
    <hyperlink r:id="rId818" ref="Z540"/>
    <hyperlink r:id="rId819" ref="B541"/>
    <hyperlink r:id="rId820" ref="Z541"/>
    <hyperlink r:id="rId821" ref="B542"/>
    <hyperlink r:id="rId822" ref="Z542"/>
    <hyperlink r:id="rId823" ref="B543"/>
    <hyperlink r:id="rId824" ref="Z543"/>
    <hyperlink r:id="rId825" ref="B544"/>
    <hyperlink r:id="rId826" ref="Z544"/>
    <hyperlink r:id="rId827" ref="B545"/>
    <hyperlink r:id="rId828" ref="Z545"/>
    <hyperlink r:id="rId829" ref="B546"/>
    <hyperlink r:id="rId830" ref="Z546"/>
    <hyperlink r:id="rId831" ref="B547"/>
    <hyperlink r:id="rId832" ref="Z547"/>
    <hyperlink r:id="rId833" ref="B548"/>
    <hyperlink r:id="rId834" ref="Z548"/>
    <hyperlink r:id="rId835" ref="B549"/>
    <hyperlink r:id="rId836" ref="Z549"/>
    <hyperlink r:id="rId837" ref="B550"/>
    <hyperlink r:id="rId838" ref="Z550"/>
    <hyperlink r:id="rId839" ref="B551"/>
    <hyperlink r:id="rId840" ref="Z551"/>
    <hyperlink r:id="rId841" ref="B552"/>
    <hyperlink r:id="rId842" ref="Z552"/>
    <hyperlink r:id="rId843" ref="B553"/>
    <hyperlink r:id="rId844" ref="Z553"/>
    <hyperlink r:id="rId845" ref="B554"/>
    <hyperlink r:id="rId846" ref="B555"/>
    <hyperlink r:id="rId847" ref="Z555"/>
    <hyperlink r:id="rId848" ref="B556"/>
    <hyperlink r:id="rId849" ref="Z556"/>
    <hyperlink r:id="rId850" ref="B557"/>
    <hyperlink r:id="rId851" ref="Z557"/>
    <hyperlink r:id="rId852" ref="B558"/>
    <hyperlink r:id="rId853" ref="B559"/>
    <hyperlink r:id="rId854" ref="B560"/>
    <hyperlink r:id="rId855" ref="B561"/>
    <hyperlink r:id="rId856" ref="B562"/>
    <hyperlink r:id="rId857" ref="Z562"/>
    <hyperlink r:id="rId858" ref="B563"/>
    <hyperlink r:id="rId859" ref="Z563"/>
    <hyperlink r:id="rId860" ref="B564"/>
    <hyperlink r:id="rId861" ref="Z564"/>
    <hyperlink r:id="rId862" ref="B565"/>
    <hyperlink r:id="rId863" ref="Z565"/>
    <hyperlink r:id="rId864" ref="B566"/>
    <hyperlink r:id="rId865" ref="Z566"/>
    <hyperlink r:id="rId866" ref="B567"/>
    <hyperlink r:id="rId867" ref="Z567"/>
    <hyperlink r:id="rId868" ref="B568"/>
    <hyperlink r:id="rId869" ref="Z568"/>
    <hyperlink r:id="rId870" ref="B569"/>
    <hyperlink r:id="rId871" ref="Z569"/>
    <hyperlink r:id="rId872" ref="B570"/>
    <hyperlink r:id="rId873" ref="Z570"/>
    <hyperlink r:id="rId874" ref="B571"/>
    <hyperlink r:id="rId875" ref="Z571"/>
    <hyperlink r:id="rId876" ref="B572"/>
    <hyperlink r:id="rId877" ref="Z572"/>
    <hyperlink r:id="rId878" ref="B573"/>
    <hyperlink r:id="rId879" ref="Z573"/>
    <hyperlink r:id="rId880" ref="B574"/>
    <hyperlink r:id="rId881" ref="Z574"/>
    <hyperlink r:id="rId882" ref="B575"/>
    <hyperlink r:id="rId883" ref="Z575"/>
    <hyperlink r:id="rId884" ref="B576"/>
    <hyperlink r:id="rId885" ref="Z576"/>
    <hyperlink r:id="rId886" ref="B577"/>
    <hyperlink r:id="rId887" ref="Z577"/>
    <hyperlink r:id="rId888" ref="B578"/>
    <hyperlink r:id="rId889" ref="Z578"/>
    <hyperlink r:id="rId890" ref="B579"/>
    <hyperlink r:id="rId891" ref="Z579"/>
    <hyperlink r:id="rId892" ref="B580"/>
    <hyperlink r:id="rId893" ref="Z580"/>
    <hyperlink r:id="rId894" ref="B581"/>
    <hyperlink r:id="rId895" ref="Z581"/>
    <hyperlink r:id="rId896" ref="B582"/>
    <hyperlink r:id="rId897" ref="B583"/>
    <hyperlink r:id="rId898" ref="Z583"/>
    <hyperlink r:id="rId899" ref="B584"/>
    <hyperlink r:id="rId900" ref="Z584"/>
    <hyperlink r:id="rId901" ref="B585"/>
    <hyperlink r:id="rId902" ref="Z585"/>
    <hyperlink r:id="rId903" ref="B586"/>
    <hyperlink r:id="rId904" ref="Z586"/>
    <hyperlink r:id="rId905" ref="B587"/>
    <hyperlink r:id="rId906" ref="Z587"/>
    <hyperlink r:id="rId907" ref="B588"/>
    <hyperlink r:id="rId908" ref="Z588"/>
    <hyperlink r:id="rId909" ref="B589"/>
    <hyperlink r:id="rId910" ref="Z589"/>
    <hyperlink r:id="rId911" ref="B590"/>
    <hyperlink r:id="rId912" ref="Z590"/>
    <hyperlink r:id="rId913" ref="B591"/>
    <hyperlink r:id="rId914" ref="Z591"/>
    <hyperlink r:id="rId915" ref="B592"/>
    <hyperlink r:id="rId916" ref="Z592"/>
    <hyperlink r:id="rId917" ref="B593"/>
    <hyperlink r:id="rId918" ref="Z593"/>
    <hyperlink r:id="rId919" ref="B594"/>
    <hyperlink r:id="rId920" ref="Z594"/>
    <hyperlink r:id="rId921" ref="B595"/>
    <hyperlink r:id="rId922" ref="B596"/>
    <hyperlink r:id="rId923" ref="Z596"/>
    <hyperlink r:id="rId924" ref="B597"/>
    <hyperlink r:id="rId925" ref="Z597"/>
    <hyperlink r:id="rId926" ref="B598"/>
    <hyperlink r:id="rId927" ref="Z598"/>
    <hyperlink r:id="rId928" ref="B599"/>
    <hyperlink r:id="rId929" ref="Z599"/>
    <hyperlink r:id="rId930" ref="B600"/>
    <hyperlink r:id="rId931" ref="Z600"/>
    <hyperlink r:id="rId932" ref="B601"/>
    <hyperlink r:id="rId933" ref="Z601"/>
    <hyperlink r:id="rId934" ref="B602"/>
    <hyperlink r:id="rId935" ref="Z602"/>
    <hyperlink r:id="rId936" ref="B603"/>
    <hyperlink r:id="rId937" ref="Z603"/>
    <hyperlink r:id="rId938" ref="B604"/>
    <hyperlink r:id="rId939" ref="Z604"/>
    <hyperlink r:id="rId940" ref="B605"/>
    <hyperlink r:id="rId941" ref="Z605"/>
    <hyperlink r:id="rId942" ref="B606"/>
    <hyperlink r:id="rId943" ref="Z606"/>
    <hyperlink r:id="rId944" ref="B607"/>
    <hyperlink r:id="rId945" ref="Z607"/>
    <hyperlink r:id="rId946" ref="B608"/>
    <hyperlink r:id="rId947" ref="Z608"/>
    <hyperlink r:id="rId948" ref="B609"/>
    <hyperlink r:id="rId949" ref="Z609"/>
    <hyperlink r:id="rId950" ref="B610"/>
    <hyperlink r:id="rId951" ref="Z610"/>
    <hyperlink r:id="rId952" ref="B611"/>
    <hyperlink r:id="rId953" ref="Z611"/>
    <hyperlink r:id="rId954" ref="B612"/>
    <hyperlink r:id="rId955" ref="Z612"/>
    <hyperlink r:id="rId956" ref="B613"/>
    <hyperlink r:id="rId957" ref="Z613"/>
    <hyperlink r:id="rId958" ref="B614"/>
    <hyperlink r:id="rId959" ref="Z614"/>
    <hyperlink r:id="rId960" ref="B615"/>
    <hyperlink r:id="rId961" ref="Z615"/>
    <hyperlink r:id="rId962" ref="B616"/>
    <hyperlink r:id="rId963" ref="Z616"/>
    <hyperlink r:id="rId964" ref="Z617"/>
    <hyperlink r:id="rId965" ref="B618"/>
    <hyperlink r:id="rId966" ref="Z618"/>
    <hyperlink r:id="rId967" ref="B619"/>
    <hyperlink r:id="rId968" ref="Z619"/>
    <hyperlink r:id="rId969" ref="B620"/>
    <hyperlink r:id="rId970" ref="Z620"/>
    <hyperlink r:id="rId971" ref="B621"/>
    <hyperlink r:id="rId972" ref="Z621"/>
    <hyperlink r:id="rId973" ref="B622"/>
    <hyperlink r:id="rId974" ref="Z622"/>
    <hyperlink r:id="rId975" ref="B623"/>
    <hyperlink r:id="rId976" ref="Z623"/>
    <hyperlink r:id="rId977" ref="B624"/>
    <hyperlink r:id="rId978" ref="Z624"/>
    <hyperlink r:id="rId979" ref="B625"/>
    <hyperlink r:id="rId980" ref="Z625"/>
    <hyperlink r:id="rId981" ref="B626"/>
    <hyperlink r:id="rId982" ref="Z626"/>
    <hyperlink r:id="rId983" ref="B627"/>
    <hyperlink r:id="rId984" ref="Z627"/>
    <hyperlink r:id="rId985" ref="B628"/>
    <hyperlink r:id="rId986" ref="Z628"/>
    <hyperlink r:id="rId987" ref="B629"/>
    <hyperlink r:id="rId988" ref="Z629"/>
    <hyperlink r:id="rId989" ref="B630"/>
    <hyperlink r:id="rId990" ref="Z630"/>
    <hyperlink r:id="rId991" ref="B631"/>
    <hyperlink r:id="rId992" ref="Z631"/>
    <hyperlink r:id="rId993" ref="B632"/>
    <hyperlink r:id="rId994" ref="Z632"/>
    <hyperlink r:id="rId995" ref="B633"/>
    <hyperlink r:id="rId996" ref="Z633"/>
    <hyperlink r:id="rId997" ref="B634"/>
    <hyperlink r:id="rId998" ref="Z634"/>
    <hyperlink r:id="rId999" ref="B635"/>
    <hyperlink r:id="rId1000" ref="Z635"/>
    <hyperlink r:id="rId1001" ref="B636"/>
    <hyperlink r:id="rId1002" ref="Z636"/>
    <hyperlink r:id="rId1003" ref="B637"/>
    <hyperlink r:id="rId1004" ref="Z637"/>
    <hyperlink r:id="rId1005" ref="B638"/>
    <hyperlink r:id="rId1006" ref="Z638"/>
    <hyperlink r:id="rId1007" ref="B639"/>
    <hyperlink r:id="rId1008" ref="Z639"/>
    <hyperlink r:id="rId1009" ref="B640"/>
    <hyperlink r:id="rId1010" ref="Z640"/>
    <hyperlink r:id="rId1011" ref="B641"/>
    <hyperlink r:id="rId1012" ref="Z641"/>
    <hyperlink r:id="rId1013" ref="B642"/>
    <hyperlink r:id="rId1014" ref="Z642"/>
    <hyperlink r:id="rId1015" ref="B643"/>
    <hyperlink r:id="rId1016" ref="Z643"/>
    <hyperlink r:id="rId1017" ref="B644"/>
    <hyperlink r:id="rId1018" ref="Z644"/>
    <hyperlink r:id="rId1019" ref="B645"/>
    <hyperlink r:id="rId1020" ref="Z645"/>
    <hyperlink r:id="rId1021" ref="B646"/>
    <hyperlink r:id="rId1022" ref="Z646"/>
    <hyperlink r:id="rId1023" ref="B647"/>
    <hyperlink r:id="rId1024" ref="Z647"/>
    <hyperlink r:id="rId1025" ref="B648"/>
    <hyperlink r:id="rId1026" ref="Z648"/>
    <hyperlink r:id="rId1027" ref="B649"/>
    <hyperlink r:id="rId1028" ref="Z649"/>
    <hyperlink r:id="rId1029" ref="B650"/>
    <hyperlink r:id="rId1030" ref="Z650"/>
    <hyperlink r:id="rId1031" ref="B651"/>
    <hyperlink r:id="rId1032" ref="Z651"/>
    <hyperlink r:id="rId1033" ref="B652"/>
    <hyperlink r:id="rId1034" ref="Z652"/>
    <hyperlink r:id="rId1035" ref="B653"/>
    <hyperlink r:id="rId1036" ref="Z653"/>
    <hyperlink r:id="rId1037" ref="B654"/>
    <hyperlink r:id="rId1038" ref="Z654"/>
    <hyperlink r:id="rId1039" ref="B655"/>
    <hyperlink r:id="rId1040" ref="Z655"/>
    <hyperlink r:id="rId1041" ref="B656"/>
    <hyperlink r:id="rId1042" ref="Z656"/>
    <hyperlink r:id="rId1043" ref="B657"/>
    <hyperlink r:id="rId1044" ref="Z657"/>
    <hyperlink r:id="rId1045" ref="B658"/>
    <hyperlink r:id="rId1046" ref="Z658"/>
    <hyperlink r:id="rId1047" ref="B659"/>
    <hyperlink r:id="rId1048" ref="Z659"/>
    <hyperlink r:id="rId1049" ref="B660"/>
    <hyperlink r:id="rId1050" ref="Z660"/>
    <hyperlink r:id="rId1051" ref="B661"/>
    <hyperlink r:id="rId1052" ref="Z661"/>
    <hyperlink r:id="rId1053" ref="B662"/>
    <hyperlink r:id="rId1054" ref="Z662"/>
    <hyperlink r:id="rId1055" ref="B663"/>
    <hyperlink r:id="rId1056" ref="Z663"/>
    <hyperlink r:id="rId1057" ref="B664"/>
    <hyperlink r:id="rId1058" ref="Z664"/>
    <hyperlink r:id="rId1059" ref="B665"/>
    <hyperlink r:id="rId1060" ref="Z665"/>
    <hyperlink r:id="rId1061" ref="B666"/>
    <hyperlink r:id="rId1062" ref="Z666"/>
    <hyperlink r:id="rId1063" ref="B667"/>
    <hyperlink r:id="rId1064" ref="Z667"/>
    <hyperlink r:id="rId1065" ref="B668"/>
    <hyperlink r:id="rId1066" ref="Z668"/>
    <hyperlink r:id="rId1067" ref="B669"/>
    <hyperlink r:id="rId1068" ref="Z669"/>
    <hyperlink r:id="rId1069" ref="B670"/>
    <hyperlink r:id="rId1070" ref="Z670"/>
    <hyperlink r:id="rId1071" ref="B671"/>
    <hyperlink r:id="rId1072" ref="Z671"/>
    <hyperlink r:id="rId1073" ref="B672"/>
    <hyperlink r:id="rId1074" ref="Z672"/>
    <hyperlink r:id="rId1075" ref="B673"/>
    <hyperlink r:id="rId1076" ref="Z673"/>
    <hyperlink r:id="rId1077" ref="B674"/>
    <hyperlink r:id="rId1078" ref="Z674"/>
    <hyperlink r:id="rId1079" ref="B675"/>
    <hyperlink r:id="rId1080" ref="Z675"/>
    <hyperlink r:id="rId1081" ref="B676"/>
    <hyperlink r:id="rId1082" ref="Z676"/>
    <hyperlink r:id="rId1083" ref="B677"/>
    <hyperlink r:id="rId1084" ref="Z677"/>
    <hyperlink r:id="rId1085" ref="B678"/>
    <hyperlink r:id="rId1086" ref="Z678"/>
    <hyperlink r:id="rId1087" ref="B679"/>
    <hyperlink r:id="rId1088" ref="Z679"/>
    <hyperlink r:id="rId1089" ref="B680"/>
    <hyperlink r:id="rId1090" ref="Z680"/>
    <hyperlink r:id="rId1091" ref="B681"/>
    <hyperlink r:id="rId1092" ref="Z681"/>
    <hyperlink r:id="rId1093" ref="B682"/>
    <hyperlink r:id="rId1094" ref="Z682"/>
    <hyperlink r:id="rId1095" ref="B683"/>
    <hyperlink r:id="rId1096" ref="Z683"/>
    <hyperlink r:id="rId1097" ref="B684"/>
    <hyperlink r:id="rId1098" ref="Z684"/>
    <hyperlink r:id="rId1099" ref="B685"/>
    <hyperlink r:id="rId1100" ref="Z685"/>
    <hyperlink r:id="rId1101" ref="B686"/>
    <hyperlink r:id="rId1102" ref="Z686"/>
    <hyperlink r:id="rId1103" ref="B687"/>
    <hyperlink r:id="rId1104" ref="Z687"/>
    <hyperlink r:id="rId1105" ref="B688"/>
    <hyperlink r:id="rId1106" ref="Z688"/>
    <hyperlink r:id="rId1107" ref="B689"/>
    <hyperlink r:id="rId1108" ref="B690"/>
    <hyperlink r:id="rId1109" ref="Z690"/>
    <hyperlink r:id="rId1110" ref="B691"/>
    <hyperlink r:id="rId1111" ref="Z691"/>
    <hyperlink r:id="rId1112" ref="B692"/>
    <hyperlink r:id="rId1113" ref="Z692"/>
    <hyperlink r:id="rId1114" ref="B693"/>
    <hyperlink r:id="rId1115" ref="Z693"/>
    <hyperlink r:id="rId1116" ref="B694"/>
    <hyperlink r:id="rId1117" ref="Z694"/>
    <hyperlink r:id="rId1118" ref="B695"/>
    <hyperlink r:id="rId1119" ref="Z695"/>
    <hyperlink r:id="rId1120" ref="B696"/>
    <hyperlink r:id="rId1121" ref="Z696"/>
    <hyperlink r:id="rId1122" ref="B697"/>
    <hyperlink r:id="rId1123" ref="Z697"/>
    <hyperlink r:id="rId1124" ref="B698"/>
    <hyperlink r:id="rId1125" ref="Z698"/>
    <hyperlink r:id="rId1126" ref="B699"/>
    <hyperlink r:id="rId1127" ref="Z699"/>
    <hyperlink r:id="rId1128" ref="B700"/>
    <hyperlink r:id="rId1129" ref="Z700"/>
    <hyperlink r:id="rId1130" ref="B701"/>
    <hyperlink r:id="rId1131" ref="Z701"/>
    <hyperlink r:id="rId1132" ref="B702"/>
    <hyperlink r:id="rId1133" ref="Z702"/>
    <hyperlink r:id="rId1134" ref="B703"/>
    <hyperlink r:id="rId1135" ref="Z703"/>
    <hyperlink r:id="rId1136" ref="B704"/>
    <hyperlink r:id="rId1137" ref="Z704"/>
    <hyperlink r:id="rId1138" ref="B705"/>
    <hyperlink r:id="rId1139" ref="Z705"/>
    <hyperlink r:id="rId1140" ref="B706"/>
    <hyperlink r:id="rId1141" ref="Z706"/>
    <hyperlink r:id="rId1142" ref="B707"/>
    <hyperlink r:id="rId1143" ref="Z707"/>
    <hyperlink r:id="rId1144" ref="B708"/>
    <hyperlink r:id="rId1145" ref="Z708"/>
    <hyperlink r:id="rId1146" ref="B709"/>
    <hyperlink r:id="rId1147" ref="Z709"/>
    <hyperlink r:id="rId1148" ref="B710"/>
    <hyperlink r:id="rId1149" ref="Z710"/>
    <hyperlink r:id="rId1150" ref="B711"/>
    <hyperlink r:id="rId1151" ref="Z711"/>
    <hyperlink r:id="rId1152" ref="B712"/>
    <hyperlink r:id="rId1153" ref="Z712"/>
    <hyperlink r:id="rId1154" ref="B713"/>
    <hyperlink r:id="rId1155" ref="Z713"/>
    <hyperlink r:id="rId1156" ref="B714"/>
    <hyperlink r:id="rId1157" ref="Z714"/>
    <hyperlink r:id="rId1158" ref="B715"/>
    <hyperlink r:id="rId1159" ref="Z715"/>
    <hyperlink r:id="rId1160" ref="B716"/>
    <hyperlink r:id="rId1161" ref="Z716"/>
    <hyperlink r:id="rId1162" ref="B717"/>
    <hyperlink r:id="rId1163" ref="Z717"/>
    <hyperlink r:id="rId1164" ref="B718"/>
    <hyperlink r:id="rId1165" ref="Z718"/>
    <hyperlink r:id="rId1166" ref="B719"/>
    <hyperlink r:id="rId1167" ref="Z719"/>
    <hyperlink r:id="rId1168" ref="B720"/>
    <hyperlink r:id="rId1169" ref="Z720"/>
    <hyperlink r:id="rId1170" ref="B721"/>
    <hyperlink r:id="rId1171" ref="Z721"/>
    <hyperlink r:id="rId1172" ref="B722"/>
    <hyperlink r:id="rId1173" ref="Z722"/>
    <hyperlink r:id="rId1174" ref="B723"/>
    <hyperlink r:id="rId1175" ref="Z723"/>
    <hyperlink r:id="rId1176" ref="B724"/>
    <hyperlink r:id="rId1177" ref="Z724"/>
    <hyperlink r:id="rId1178" ref="B725"/>
    <hyperlink r:id="rId1179" ref="Z725"/>
    <hyperlink r:id="rId1180" ref="B726"/>
    <hyperlink r:id="rId1181" ref="Z726"/>
    <hyperlink r:id="rId1182" ref="B727"/>
    <hyperlink r:id="rId1183" ref="Z727"/>
    <hyperlink r:id="rId1184" ref="B728"/>
    <hyperlink r:id="rId1185" ref="Z728"/>
    <hyperlink r:id="rId1186" ref="B729"/>
    <hyperlink r:id="rId1187" ref="Z729"/>
    <hyperlink r:id="rId1188" ref="B730"/>
    <hyperlink r:id="rId1189" ref="Z730"/>
    <hyperlink r:id="rId1190" ref="B731"/>
    <hyperlink r:id="rId1191" ref="Z731"/>
    <hyperlink r:id="rId1192" ref="B732"/>
    <hyperlink r:id="rId1193" ref="Z732"/>
    <hyperlink r:id="rId1194" ref="B733"/>
    <hyperlink r:id="rId1195" ref="Z733"/>
    <hyperlink r:id="rId1196" ref="B734"/>
    <hyperlink r:id="rId1197" ref="Z734"/>
    <hyperlink r:id="rId1198" ref="B735"/>
    <hyperlink r:id="rId1199" ref="Z735"/>
    <hyperlink r:id="rId1200" ref="B736"/>
    <hyperlink r:id="rId1201" ref="Z736"/>
    <hyperlink r:id="rId1202" ref="B737"/>
    <hyperlink r:id="rId1203" ref="Z737"/>
    <hyperlink r:id="rId1204" ref="B738"/>
    <hyperlink r:id="rId1205" ref="Z738"/>
    <hyperlink r:id="rId1206" ref="B739"/>
    <hyperlink r:id="rId1207" ref="Z739"/>
    <hyperlink r:id="rId1208" ref="B740"/>
    <hyperlink r:id="rId1209" ref="Z740"/>
    <hyperlink r:id="rId1210" ref="B741"/>
    <hyperlink r:id="rId1211" ref="Z741"/>
    <hyperlink r:id="rId1212" ref="B742"/>
    <hyperlink r:id="rId1213" ref="Z742"/>
    <hyperlink r:id="rId1214" ref="B743"/>
    <hyperlink r:id="rId1215" ref="Z743"/>
    <hyperlink r:id="rId1216" ref="B744"/>
    <hyperlink r:id="rId1217" ref="Z744"/>
    <hyperlink r:id="rId1218" ref="B745"/>
    <hyperlink r:id="rId1219" ref="Z745"/>
    <hyperlink r:id="rId1220" ref="B746"/>
    <hyperlink r:id="rId1221" ref="Z746"/>
    <hyperlink r:id="rId1222" ref="B747"/>
    <hyperlink r:id="rId1223" ref="Z747"/>
    <hyperlink r:id="rId1224" ref="B748"/>
    <hyperlink r:id="rId1225" ref="Z748"/>
    <hyperlink r:id="rId1226" ref="B749"/>
    <hyperlink r:id="rId1227" ref="Z749"/>
    <hyperlink r:id="rId1228" ref="B750"/>
    <hyperlink r:id="rId1229" ref="Z750"/>
    <hyperlink r:id="rId1230" ref="B751"/>
    <hyperlink r:id="rId1231" ref="Z751"/>
    <hyperlink r:id="rId1232" ref="B752"/>
    <hyperlink r:id="rId1233" ref="Z752"/>
    <hyperlink r:id="rId1234" ref="B753"/>
    <hyperlink r:id="rId1235" ref="Z753"/>
    <hyperlink r:id="rId1236" ref="B754"/>
    <hyperlink r:id="rId1237" ref="Z754"/>
    <hyperlink r:id="rId1238" ref="B755"/>
    <hyperlink r:id="rId1239" ref="Z755"/>
    <hyperlink r:id="rId1240" ref="B756"/>
    <hyperlink r:id="rId1241" ref="Z756"/>
    <hyperlink r:id="rId1242" ref="B757"/>
    <hyperlink r:id="rId1243" ref="Z757"/>
    <hyperlink r:id="rId1244" ref="B758"/>
    <hyperlink r:id="rId1245" ref="Z758"/>
    <hyperlink r:id="rId1246" ref="B759"/>
    <hyperlink r:id="rId1247" ref="Z759"/>
    <hyperlink r:id="rId1248" ref="B760"/>
    <hyperlink r:id="rId1249" ref="Z760"/>
    <hyperlink r:id="rId1250" ref="B761"/>
    <hyperlink r:id="rId1251" ref="Z761"/>
    <hyperlink r:id="rId1252" ref="B762"/>
    <hyperlink r:id="rId1253" ref="Z762"/>
    <hyperlink r:id="rId1254" ref="B763"/>
    <hyperlink r:id="rId1255" ref="Z763"/>
    <hyperlink r:id="rId1256" ref="B764"/>
    <hyperlink r:id="rId1257" ref="Z764"/>
    <hyperlink r:id="rId1258" ref="B765"/>
    <hyperlink r:id="rId1259" ref="Z765"/>
    <hyperlink r:id="rId1260" ref="B766"/>
    <hyperlink r:id="rId1261" ref="Z766"/>
    <hyperlink r:id="rId1262" ref="B767"/>
    <hyperlink r:id="rId1263" ref="Z767"/>
    <hyperlink r:id="rId1264" ref="B768"/>
    <hyperlink r:id="rId1265" ref="Z768"/>
    <hyperlink r:id="rId1266" ref="B769"/>
    <hyperlink r:id="rId1267" ref="Z769"/>
    <hyperlink r:id="rId1268" ref="B770"/>
    <hyperlink r:id="rId1269" ref="Z770"/>
    <hyperlink r:id="rId1270" ref="B771"/>
    <hyperlink r:id="rId1271" ref="Z771"/>
    <hyperlink r:id="rId1272" ref="B772"/>
    <hyperlink r:id="rId1273" ref="Z772"/>
    <hyperlink r:id="rId1274" ref="B773"/>
    <hyperlink r:id="rId1275" ref="Z773"/>
    <hyperlink r:id="rId1276" ref="B774"/>
    <hyperlink r:id="rId1277" ref="Z774"/>
    <hyperlink r:id="rId1278" ref="B775"/>
    <hyperlink r:id="rId1279" ref="Z775"/>
    <hyperlink r:id="rId1280" ref="B776"/>
    <hyperlink r:id="rId1281" ref="Z776"/>
    <hyperlink r:id="rId1282" ref="B777"/>
    <hyperlink r:id="rId1283" ref="Z777"/>
    <hyperlink r:id="rId1284" ref="B778"/>
    <hyperlink r:id="rId1285" ref="Z778"/>
    <hyperlink r:id="rId1286" ref="B779"/>
    <hyperlink r:id="rId1287" ref="Z779"/>
    <hyperlink r:id="rId1288" ref="B780"/>
    <hyperlink r:id="rId1289" ref="Z780"/>
    <hyperlink r:id="rId1290" ref="B781"/>
    <hyperlink r:id="rId1291" ref="Z781"/>
    <hyperlink r:id="rId1292" ref="B782"/>
    <hyperlink r:id="rId1293" ref="Z782"/>
    <hyperlink r:id="rId1294" ref="B783"/>
    <hyperlink r:id="rId1295" ref="Z783"/>
    <hyperlink r:id="rId1296" ref="B784"/>
    <hyperlink r:id="rId1297" ref="Z784"/>
    <hyperlink r:id="rId1298" ref="B785"/>
    <hyperlink r:id="rId1299" ref="Z785"/>
    <hyperlink r:id="rId1300" ref="B786"/>
    <hyperlink r:id="rId1301" ref="Z786"/>
    <hyperlink r:id="rId1302" ref="B787"/>
    <hyperlink r:id="rId1303" ref="Z787"/>
    <hyperlink r:id="rId1304" ref="B788"/>
    <hyperlink r:id="rId1305" ref="Z788"/>
    <hyperlink r:id="rId1306" ref="B789"/>
    <hyperlink r:id="rId1307" ref="Z789"/>
    <hyperlink r:id="rId1308" ref="B790"/>
    <hyperlink r:id="rId1309" ref="Z790"/>
    <hyperlink r:id="rId1310" ref="B791"/>
    <hyperlink r:id="rId1311" ref="Z791"/>
    <hyperlink r:id="rId1312" ref="B792"/>
    <hyperlink r:id="rId1313" ref="Z792"/>
    <hyperlink r:id="rId1314" ref="B793"/>
    <hyperlink r:id="rId1315" ref="Z793"/>
    <hyperlink r:id="rId1316" ref="B794"/>
    <hyperlink r:id="rId1317" ref="Z794"/>
    <hyperlink r:id="rId1318" ref="B795"/>
    <hyperlink r:id="rId1319" ref="Z795"/>
    <hyperlink r:id="rId1320" ref="B796"/>
    <hyperlink r:id="rId1321" ref="Z796"/>
    <hyperlink r:id="rId1322" ref="B797"/>
    <hyperlink r:id="rId1323" ref="Z797"/>
    <hyperlink r:id="rId1324" ref="B798"/>
    <hyperlink r:id="rId1325" ref="Z798"/>
    <hyperlink r:id="rId1326" ref="B799"/>
    <hyperlink r:id="rId1327" ref="Z799"/>
    <hyperlink r:id="rId1328" ref="B800"/>
    <hyperlink r:id="rId1329" ref="Z800"/>
    <hyperlink r:id="rId1330" ref="B801"/>
    <hyperlink r:id="rId1331" ref="Z801"/>
    <hyperlink r:id="rId1332" ref="B802"/>
    <hyperlink r:id="rId1333" ref="Z802"/>
    <hyperlink r:id="rId1334" ref="B803"/>
    <hyperlink r:id="rId1335" ref="Z803"/>
    <hyperlink r:id="rId1336" ref="B804"/>
    <hyperlink r:id="rId1337" ref="Z804"/>
    <hyperlink r:id="rId1338" ref="B805"/>
    <hyperlink r:id="rId1339" ref="Z805"/>
    <hyperlink r:id="rId1340" ref="B806"/>
    <hyperlink r:id="rId1341" ref="Z806"/>
    <hyperlink r:id="rId1342" ref="B807"/>
    <hyperlink r:id="rId1343" ref="Z807"/>
    <hyperlink r:id="rId1344" ref="B808"/>
    <hyperlink r:id="rId1345" ref="Z808"/>
    <hyperlink r:id="rId1346" ref="B809"/>
    <hyperlink r:id="rId1347" ref="Z809"/>
    <hyperlink r:id="rId1348" ref="B810"/>
    <hyperlink r:id="rId1349" ref="Z810"/>
    <hyperlink r:id="rId1350" ref="B811"/>
    <hyperlink r:id="rId1351" ref="Z811"/>
    <hyperlink r:id="rId1352" ref="B812"/>
    <hyperlink r:id="rId1353" ref="Z812"/>
    <hyperlink r:id="rId1354" ref="B813"/>
    <hyperlink r:id="rId1355" ref="Z813"/>
    <hyperlink r:id="rId1356" ref="B814"/>
    <hyperlink r:id="rId1357" ref="Z814"/>
    <hyperlink r:id="rId1358" ref="B815"/>
    <hyperlink r:id="rId1359" ref="Z815"/>
    <hyperlink r:id="rId1360" ref="B816"/>
    <hyperlink r:id="rId1361" ref="Z816"/>
    <hyperlink r:id="rId1362" ref="B817"/>
    <hyperlink r:id="rId1363" ref="Z817"/>
    <hyperlink r:id="rId1364" ref="B818"/>
    <hyperlink r:id="rId1365" ref="Z818"/>
    <hyperlink r:id="rId1366" ref="B819"/>
    <hyperlink r:id="rId1367" ref="Z819"/>
    <hyperlink r:id="rId1368" ref="B820"/>
    <hyperlink r:id="rId1369" ref="Z820"/>
    <hyperlink r:id="rId1370" ref="B821"/>
    <hyperlink r:id="rId1371" ref="Z821"/>
    <hyperlink r:id="rId1372" ref="B822"/>
    <hyperlink r:id="rId1373" ref="Z822"/>
    <hyperlink r:id="rId1374" ref="B823"/>
    <hyperlink r:id="rId1375" ref="Z823"/>
    <hyperlink r:id="rId1376" ref="B824"/>
    <hyperlink r:id="rId1377" ref="Z824"/>
    <hyperlink r:id="rId1378" ref="B825"/>
    <hyperlink r:id="rId1379" ref="Z825"/>
    <hyperlink r:id="rId1380" ref="B826"/>
    <hyperlink r:id="rId1381" ref="Z826"/>
    <hyperlink r:id="rId1382" ref="B827"/>
    <hyperlink r:id="rId1383" ref="Z827"/>
    <hyperlink r:id="rId1384" ref="B828"/>
    <hyperlink r:id="rId1385" ref="Z828"/>
    <hyperlink r:id="rId1386" ref="B829"/>
    <hyperlink r:id="rId1387" ref="Z829"/>
    <hyperlink r:id="rId1388" ref="B830"/>
    <hyperlink r:id="rId1389" ref="Z830"/>
    <hyperlink r:id="rId1390" ref="B831"/>
    <hyperlink r:id="rId1391" ref="Z831"/>
    <hyperlink r:id="rId1392" ref="B832"/>
    <hyperlink r:id="rId1393" ref="Z832"/>
    <hyperlink r:id="rId1394" ref="B833"/>
    <hyperlink r:id="rId1395" ref="Z833"/>
    <hyperlink r:id="rId1396" ref="B834"/>
    <hyperlink r:id="rId1397" ref="Z834"/>
    <hyperlink r:id="rId1398" ref="B835"/>
    <hyperlink r:id="rId1399" ref="Z835"/>
    <hyperlink r:id="rId1400" ref="B836"/>
    <hyperlink r:id="rId1401" ref="Z836"/>
    <hyperlink r:id="rId1402" ref="B837"/>
    <hyperlink r:id="rId1403" ref="Z837"/>
    <hyperlink r:id="rId1404" ref="B838"/>
    <hyperlink r:id="rId1405" ref="Z838"/>
    <hyperlink r:id="rId1406" ref="B839"/>
    <hyperlink r:id="rId1407" ref="Z839"/>
    <hyperlink r:id="rId1408" ref="B840"/>
    <hyperlink r:id="rId1409" ref="Z840"/>
    <hyperlink r:id="rId1410" ref="B841"/>
    <hyperlink r:id="rId1411" ref="Z841"/>
    <hyperlink r:id="rId1412" ref="B842"/>
    <hyperlink r:id="rId1413" ref="Z842"/>
    <hyperlink r:id="rId1414" ref="B843"/>
    <hyperlink r:id="rId1415" ref="Z843"/>
    <hyperlink r:id="rId1416" ref="B844"/>
    <hyperlink r:id="rId1417" ref="Z844"/>
    <hyperlink r:id="rId1418" ref="B845"/>
    <hyperlink r:id="rId1419" ref="Z845"/>
    <hyperlink r:id="rId1420" ref="B846"/>
    <hyperlink r:id="rId1421" ref="Z846"/>
    <hyperlink r:id="rId1422" ref="B847"/>
    <hyperlink r:id="rId1423" ref="Z847"/>
    <hyperlink r:id="rId1424" ref="B848"/>
    <hyperlink r:id="rId1425" ref="Z848"/>
    <hyperlink r:id="rId1426" ref="B849"/>
    <hyperlink r:id="rId1427" ref="Z849"/>
    <hyperlink r:id="rId1428" ref="B850"/>
    <hyperlink r:id="rId1429" ref="Z850"/>
    <hyperlink r:id="rId1430" ref="B851"/>
    <hyperlink r:id="rId1431" ref="Z851"/>
    <hyperlink r:id="rId1432" ref="B852"/>
    <hyperlink r:id="rId1433" ref="Z852"/>
    <hyperlink r:id="rId1434" ref="B853"/>
    <hyperlink r:id="rId1435" ref="Z853"/>
    <hyperlink r:id="rId1436" ref="B854"/>
    <hyperlink r:id="rId1437" ref="Z854"/>
    <hyperlink r:id="rId1438" ref="B855"/>
    <hyperlink r:id="rId1439" ref="Z855"/>
    <hyperlink r:id="rId1440" ref="B856"/>
    <hyperlink r:id="rId1441" ref="Z856"/>
    <hyperlink r:id="rId1442" ref="B857"/>
    <hyperlink r:id="rId1443" ref="Z857"/>
    <hyperlink r:id="rId1444" ref="B858"/>
    <hyperlink r:id="rId1445" ref="Z858"/>
    <hyperlink r:id="rId1446" ref="B859"/>
    <hyperlink r:id="rId1447" ref="Z859"/>
    <hyperlink r:id="rId1448" ref="B860"/>
    <hyperlink r:id="rId1449" ref="Z860"/>
    <hyperlink r:id="rId1450" ref="B861"/>
    <hyperlink r:id="rId1451" ref="Z861"/>
    <hyperlink r:id="rId1452" ref="B862"/>
    <hyperlink r:id="rId1453" ref="Z862"/>
    <hyperlink r:id="rId1454" ref="B863"/>
    <hyperlink r:id="rId1455" ref="Z863"/>
    <hyperlink r:id="rId1456" ref="B864"/>
    <hyperlink r:id="rId1457" ref="Z864"/>
    <hyperlink r:id="rId1458" ref="B865"/>
    <hyperlink r:id="rId1459" ref="Z865"/>
    <hyperlink r:id="rId1460" ref="B866"/>
    <hyperlink r:id="rId1461" ref="Z866"/>
    <hyperlink r:id="rId1462" ref="B867"/>
    <hyperlink r:id="rId1463" ref="Z867"/>
    <hyperlink r:id="rId1464" ref="B868"/>
    <hyperlink r:id="rId1465" ref="Z868"/>
    <hyperlink r:id="rId1466" ref="B869"/>
    <hyperlink r:id="rId1467" ref="Z869"/>
    <hyperlink r:id="rId1468" ref="B870"/>
    <hyperlink r:id="rId1469" ref="Z870"/>
    <hyperlink r:id="rId1470" ref="B871"/>
    <hyperlink r:id="rId1471" ref="Z871"/>
    <hyperlink r:id="rId1472" ref="B872"/>
    <hyperlink r:id="rId1473" ref="Z872"/>
    <hyperlink r:id="rId1474" ref="B873"/>
    <hyperlink r:id="rId1475" ref="Z873"/>
    <hyperlink r:id="rId1476" ref="B874"/>
    <hyperlink r:id="rId1477" ref="Z874"/>
    <hyperlink r:id="rId1478" ref="B875"/>
    <hyperlink r:id="rId1479" ref="Z875"/>
    <hyperlink r:id="rId1480" ref="B876"/>
    <hyperlink r:id="rId1481" ref="Z876"/>
    <hyperlink r:id="rId1482" ref="B877"/>
    <hyperlink r:id="rId1483" ref="Z877"/>
    <hyperlink r:id="rId1484" ref="B878"/>
    <hyperlink r:id="rId1485" ref="Z878"/>
    <hyperlink r:id="rId1486" ref="B879"/>
    <hyperlink r:id="rId1487" ref="Z879"/>
    <hyperlink r:id="rId1488" ref="B880"/>
    <hyperlink r:id="rId1489" ref="Z880"/>
    <hyperlink r:id="rId1490" ref="B881"/>
    <hyperlink r:id="rId1491" ref="Z881"/>
    <hyperlink r:id="rId1492" ref="B882"/>
    <hyperlink r:id="rId1493" ref="Z882"/>
    <hyperlink r:id="rId1494" ref="B883"/>
    <hyperlink r:id="rId1495" ref="Z883"/>
    <hyperlink r:id="rId1496" ref="B884"/>
    <hyperlink r:id="rId1497" ref="Z884"/>
    <hyperlink r:id="rId1498" ref="B885"/>
    <hyperlink r:id="rId1499" ref="Z885"/>
    <hyperlink r:id="rId1500" ref="B886"/>
    <hyperlink r:id="rId1501" ref="Z886"/>
    <hyperlink r:id="rId1502" ref="B887"/>
    <hyperlink r:id="rId1503" ref="Z887"/>
    <hyperlink r:id="rId1504" ref="B888"/>
    <hyperlink r:id="rId1505" ref="Z888"/>
    <hyperlink r:id="rId1506" ref="B889"/>
    <hyperlink r:id="rId1507" ref="Z889"/>
    <hyperlink r:id="rId1508" ref="B890"/>
    <hyperlink r:id="rId1509" ref="Z890"/>
    <hyperlink r:id="rId1510" ref="B891"/>
    <hyperlink r:id="rId1511" ref="Z891"/>
    <hyperlink r:id="rId1512" ref="B892"/>
    <hyperlink r:id="rId1513" ref="Z892"/>
    <hyperlink r:id="rId1514" ref="B893"/>
    <hyperlink r:id="rId1515" ref="Z893"/>
    <hyperlink r:id="rId1516" ref="B894"/>
    <hyperlink r:id="rId1517" ref="Z894"/>
    <hyperlink r:id="rId1518" ref="B895"/>
    <hyperlink r:id="rId1519" ref="Z895"/>
    <hyperlink r:id="rId1520" ref="B896"/>
    <hyperlink r:id="rId1521" ref="Z896"/>
    <hyperlink r:id="rId1522" ref="B897"/>
    <hyperlink r:id="rId1523" ref="Z897"/>
    <hyperlink r:id="rId1524" ref="B898"/>
    <hyperlink r:id="rId1525" ref="Z898"/>
    <hyperlink r:id="rId1526" ref="B899"/>
    <hyperlink r:id="rId1527" ref="Z899"/>
    <hyperlink r:id="rId1528" ref="B900"/>
    <hyperlink r:id="rId1529" ref="Z900"/>
    <hyperlink r:id="rId1530" ref="B901"/>
    <hyperlink r:id="rId1531" ref="Z901"/>
    <hyperlink r:id="rId1532" ref="B1061"/>
    <hyperlink r:id="rId1533" ref="C1086"/>
    <hyperlink r:id="rId1534" ref="C1231"/>
    <hyperlink r:id="rId1535" ref="C1234"/>
    <hyperlink r:id="rId1536" ref="C1250"/>
    <hyperlink r:id="rId1537" ref="C1274"/>
    <hyperlink r:id="rId1538" ref="C1276"/>
    <hyperlink r:id="rId1539" ref="C1294"/>
    <hyperlink r:id="rId1540" ref="C1307"/>
    <hyperlink r:id="rId1541" ref="C1318"/>
    <hyperlink r:id="rId1542" ref="C1319"/>
    <hyperlink r:id="rId1543" ref="C1327"/>
    <hyperlink r:id="rId1544" ref="C1329"/>
    <hyperlink r:id="rId1545" ref="C1334"/>
    <hyperlink r:id="rId1546" ref="C1341"/>
    <hyperlink r:id="rId1547" ref="C1342"/>
    <hyperlink r:id="rId1548" ref="C1343"/>
    <hyperlink r:id="rId1549" ref="C1344"/>
    <hyperlink r:id="rId1550" ref="C1346"/>
    <hyperlink r:id="rId1551" ref="C1349"/>
    <hyperlink r:id="rId1552" ref="C1350"/>
    <hyperlink r:id="rId1553" ref="C1351"/>
    <hyperlink r:id="rId1554" ref="C1352"/>
    <hyperlink r:id="rId1555" ref="C1353"/>
    <hyperlink r:id="rId1556" ref="C1355"/>
    <hyperlink r:id="rId1557" ref="C1356"/>
    <hyperlink r:id="rId1558" ref="C1357"/>
    <hyperlink r:id="rId1559" ref="C1358"/>
    <hyperlink r:id="rId1560" ref="C1359"/>
    <hyperlink r:id="rId1561" ref="C1360"/>
    <hyperlink r:id="rId1562" ref="C1362"/>
    <hyperlink r:id="rId1563" ref="C1364"/>
    <hyperlink r:id="rId1564" ref="C1365"/>
    <hyperlink r:id="rId1565" ref="C1366"/>
    <hyperlink r:id="rId1566" ref="C1367"/>
    <hyperlink r:id="rId1567" ref="C1368"/>
    <hyperlink r:id="rId1568" ref="C1372"/>
    <hyperlink r:id="rId1569" ref="C1373"/>
    <hyperlink r:id="rId1570" ref="C1374"/>
    <hyperlink r:id="rId1571" ref="C1378"/>
    <hyperlink r:id="rId1572" ref="B1380"/>
    <hyperlink r:id="rId1573" ref="B1381"/>
    <hyperlink r:id="rId1574" ref="Z1381"/>
    <hyperlink r:id="rId1575" ref="B1382"/>
    <hyperlink r:id="rId1576" ref="Z1382"/>
    <hyperlink r:id="rId1577" ref="B1385"/>
    <hyperlink r:id="rId1578" ref="B1400"/>
    <hyperlink r:id="rId1579" ref="Z1400"/>
    <hyperlink r:id="rId1580" ref="B1401"/>
    <hyperlink r:id="rId1581" ref="B1402"/>
    <hyperlink r:id="rId1582" ref="B1403"/>
    <hyperlink r:id="rId1583" ref="Z1403"/>
    <hyperlink r:id="rId1584" ref="B1404"/>
    <hyperlink r:id="rId1585" ref="Z1404"/>
    <hyperlink r:id="rId1586" ref="B1405"/>
    <hyperlink r:id="rId1587" ref="Z1405"/>
    <hyperlink r:id="rId1588" ref="B1406"/>
    <hyperlink r:id="rId1589" ref="Z1406"/>
    <hyperlink r:id="rId1590" ref="B1407"/>
    <hyperlink r:id="rId1591" ref="B1408"/>
    <hyperlink r:id="rId1592" ref="Z1408"/>
    <hyperlink r:id="rId1593" ref="B1409"/>
    <hyperlink r:id="rId1594" ref="Z1409"/>
    <hyperlink r:id="rId1595" ref="B1410"/>
    <hyperlink r:id="rId1596" ref="Z1410"/>
    <hyperlink r:id="rId1597" ref="B1411"/>
    <hyperlink r:id="rId1598" ref="Z1411"/>
    <hyperlink r:id="rId1599" ref="B1412"/>
    <hyperlink r:id="rId1600" ref="Z1412"/>
    <hyperlink r:id="rId1601" ref="B1413"/>
    <hyperlink r:id="rId1602" ref="B1414"/>
    <hyperlink r:id="rId1603" ref="B1415"/>
    <hyperlink r:id="rId1604" ref="Z1415"/>
    <hyperlink r:id="rId1605" ref="B1416"/>
    <hyperlink r:id="rId1606" ref="B1418"/>
    <hyperlink r:id="rId1607" ref="B1419"/>
    <hyperlink r:id="rId1608" ref="B1420"/>
    <hyperlink r:id="rId1609" ref="B1421"/>
    <hyperlink r:id="rId1610" ref="B1422"/>
    <hyperlink r:id="rId1611" ref="B1423"/>
    <hyperlink r:id="rId1612" ref="B1424"/>
    <hyperlink r:id="rId1613" ref="B1425"/>
    <hyperlink r:id="rId1614" ref="Z1425"/>
    <hyperlink r:id="rId1615" ref="B1426"/>
    <hyperlink r:id="rId1616" ref="B1428"/>
    <hyperlink r:id="rId1617" ref="Z1428"/>
    <hyperlink r:id="rId1618" ref="B1429"/>
    <hyperlink r:id="rId1619" ref="Z1429"/>
    <hyperlink r:id="rId1620" ref="B1431"/>
    <hyperlink r:id="rId1621" ref="B1434"/>
    <hyperlink r:id="rId1622" ref="Z1434"/>
    <hyperlink r:id="rId1623" ref="B1435"/>
    <hyperlink r:id="rId1624" ref="C1448"/>
    <hyperlink r:id="rId1625" ref="C1449"/>
    <hyperlink r:id="rId1626" ref="C1451"/>
    <hyperlink r:id="rId1627" ref="C1452"/>
    <hyperlink r:id="rId1628" ref="C1453"/>
    <hyperlink r:id="rId1629" ref="C1454"/>
    <hyperlink r:id="rId1630" ref="C1455"/>
    <hyperlink r:id="rId1631" ref="C1456"/>
  </hyperlinks>
  <printOptions horizontalCentered="1"/>
  <pageMargins bottom="0.25" footer="0.0" header="0.0" left="0.25" right="0.25" top="0.25"/>
  <pageSetup orientation="landscape"/>
  <drawing r:id="rId1632"/>
  <legacyDrawing r:id="rId163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43"/>
    <col customWidth="1" min="2" max="2" width="28.29"/>
    <col customWidth="1" min="3" max="3" width="19.29"/>
    <col customWidth="1" min="4" max="4" width="18.0"/>
    <col customWidth="1" min="5" max="5" width="12.0"/>
    <col customWidth="1" min="6" max="6" width="38.71"/>
    <col customWidth="1" min="7" max="7" width="15.71"/>
    <col customWidth="1" min="8" max="8" width="22.57"/>
    <col customWidth="1" min="9" max="9" width="29.29"/>
    <col customWidth="1" min="10" max="10" width="15.57"/>
    <col customWidth="1" min="11" max="11" width="20.29"/>
    <col customWidth="1" min="12" max="12" width="15.57"/>
    <col customWidth="1" min="13" max="13" width="14.71"/>
    <col customWidth="1" min="14" max="14" width="68.57"/>
    <col customWidth="1" min="15" max="26" width="11.0"/>
  </cols>
  <sheetData>
    <row r="1" ht="15.75" customHeight="1">
      <c r="A1" s="278" t="s">
        <v>1</v>
      </c>
      <c r="B1" s="278" t="s">
        <v>2</v>
      </c>
      <c r="C1" s="278" t="s">
        <v>19</v>
      </c>
      <c r="D1" s="278" t="s">
        <v>20</v>
      </c>
      <c r="E1" s="279" t="s">
        <v>2524</v>
      </c>
      <c r="F1" s="278" t="s">
        <v>7</v>
      </c>
      <c r="G1" s="279" t="s">
        <v>2525</v>
      </c>
      <c r="H1" s="278" t="s">
        <v>2757</v>
      </c>
      <c r="I1" s="278" t="s">
        <v>2925</v>
      </c>
      <c r="J1" s="278" t="s">
        <v>14</v>
      </c>
      <c r="K1" s="278" t="s">
        <v>15</v>
      </c>
      <c r="L1" s="278" t="s">
        <v>16</v>
      </c>
      <c r="M1" s="278" t="s">
        <v>8</v>
      </c>
      <c r="N1" s="278" t="s">
        <v>17</v>
      </c>
      <c r="O1" s="366"/>
      <c r="P1" s="366"/>
      <c r="Q1" s="366"/>
      <c r="R1" s="366"/>
      <c r="S1" s="366"/>
      <c r="T1" s="366"/>
      <c r="U1" s="366"/>
      <c r="V1" s="366"/>
      <c r="W1" s="366"/>
      <c r="X1" s="366"/>
      <c r="Y1" s="366"/>
      <c r="Z1" s="366"/>
    </row>
    <row r="2" ht="15.75" customHeight="1">
      <c r="A2" s="367">
        <v>1.0</v>
      </c>
      <c r="B2" s="368" t="s">
        <v>2530</v>
      </c>
      <c r="C2" s="369">
        <v>44257.0</v>
      </c>
      <c r="D2" s="370">
        <v>44311.0</v>
      </c>
      <c r="E2" s="283">
        <f t="shared" ref="E2:E303" si="1">(D2-C2)/7</f>
        <v>7.714285714</v>
      </c>
      <c r="F2" s="371">
        <v>44524.0</v>
      </c>
      <c r="G2" s="283">
        <f t="shared" ref="G2:G303" si="2">IF(F2&gt;0,((F2-C2)/7),0)</f>
        <v>38.14285714</v>
      </c>
      <c r="H2" s="372" t="s">
        <v>641</v>
      </c>
      <c r="I2" s="372"/>
      <c r="J2" s="373" t="s">
        <v>56</v>
      </c>
      <c r="K2" s="373" t="s">
        <v>56</v>
      </c>
      <c r="L2" s="373" t="s">
        <v>56</v>
      </c>
      <c r="M2" s="373" t="s">
        <v>56</v>
      </c>
      <c r="N2" s="374" t="s">
        <v>2532</v>
      </c>
      <c r="O2" s="366"/>
      <c r="P2" s="366"/>
      <c r="Q2" s="366"/>
      <c r="R2" s="366"/>
      <c r="S2" s="366"/>
      <c r="T2" s="366"/>
      <c r="U2" s="366"/>
      <c r="V2" s="366"/>
      <c r="W2" s="366"/>
      <c r="X2" s="366"/>
      <c r="Y2" s="366"/>
      <c r="Z2" s="366"/>
    </row>
    <row r="3" ht="30.75" customHeight="1">
      <c r="A3" s="367">
        <v>2.0</v>
      </c>
      <c r="B3" s="368" t="s">
        <v>2533</v>
      </c>
      <c r="C3" s="369">
        <v>43884.0</v>
      </c>
      <c r="D3" s="370">
        <v>43926.0</v>
      </c>
      <c r="E3" s="283">
        <f t="shared" si="1"/>
        <v>6</v>
      </c>
      <c r="F3" s="375"/>
      <c r="G3" s="283">
        <f t="shared" si="2"/>
        <v>0</v>
      </c>
      <c r="H3" s="372" t="s">
        <v>641</v>
      </c>
      <c r="I3" s="372"/>
      <c r="J3" s="372" t="s">
        <v>78</v>
      </c>
      <c r="K3" s="372" t="s">
        <v>78</v>
      </c>
      <c r="L3" s="372" t="s">
        <v>56</v>
      </c>
      <c r="M3" s="372" t="s">
        <v>28</v>
      </c>
      <c r="N3" s="374" t="s">
        <v>675</v>
      </c>
      <c r="O3" s="366"/>
      <c r="P3" s="366"/>
      <c r="Q3" s="366"/>
      <c r="R3" s="366"/>
      <c r="S3" s="366"/>
      <c r="T3" s="366"/>
      <c r="U3" s="366"/>
      <c r="V3" s="366"/>
      <c r="W3" s="366"/>
      <c r="X3" s="366"/>
      <c r="Y3" s="366"/>
      <c r="Z3" s="366"/>
    </row>
    <row r="4" ht="15.75" customHeight="1">
      <c r="A4" s="367">
        <v>4.0</v>
      </c>
      <c r="B4" s="368" t="s">
        <v>2535</v>
      </c>
      <c r="C4" s="369">
        <v>44276.0</v>
      </c>
      <c r="D4" s="370">
        <v>44333.0</v>
      </c>
      <c r="E4" s="283">
        <f t="shared" si="1"/>
        <v>8.142857143</v>
      </c>
      <c r="F4" s="371">
        <v>44341.0</v>
      </c>
      <c r="G4" s="283">
        <f t="shared" si="2"/>
        <v>9.285714286</v>
      </c>
      <c r="H4" s="372" t="s">
        <v>641</v>
      </c>
      <c r="I4" s="372"/>
      <c r="J4" s="373" t="s">
        <v>56</v>
      </c>
      <c r="K4" s="373" t="s">
        <v>56</v>
      </c>
      <c r="L4" s="373" t="s">
        <v>56</v>
      </c>
      <c r="M4" s="373" t="s">
        <v>56</v>
      </c>
      <c r="N4" s="374" t="s">
        <v>2538</v>
      </c>
      <c r="O4" s="366"/>
      <c r="P4" s="366"/>
      <c r="Q4" s="366"/>
      <c r="R4" s="366"/>
      <c r="S4" s="366"/>
      <c r="T4" s="366"/>
      <c r="U4" s="366"/>
      <c r="V4" s="366"/>
      <c r="W4" s="366"/>
      <c r="X4" s="366"/>
      <c r="Y4" s="366"/>
      <c r="Z4" s="366"/>
    </row>
    <row r="5" ht="15.75" customHeight="1">
      <c r="A5" s="367">
        <v>5.0</v>
      </c>
      <c r="B5" s="368" t="s">
        <v>2539</v>
      </c>
      <c r="C5" s="369">
        <v>44277.0</v>
      </c>
      <c r="D5" s="370">
        <v>44333.0</v>
      </c>
      <c r="E5" s="283">
        <f t="shared" si="1"/>
        <v>8</v>
      </c>
      <c r="F5" s="369">
        <v>44341.0</v>
      </c>
      <c r="G5" s="283">
        <f t="shared" si="2"/>
        <v>9.142857143</v>
      </c>
      <c r="H5" s="372" t="s">
        <v>641</v>
      </c>
      <c r="I5" s="372"/>
      <c r="J5" s="372" t="s">
        <v>56</v>
      </c>
      <c r="K5" s="372" t="s">
        <v>56</v>
      </c>
      <c r="L5" s="372" t="s">
        <v>56</v>
      </c>
      <c r="M5" s="372" t="s">
        <v>56</v>
      </c>
      <c r="N5" s="374" t="s">
        <v>2541</v>
      </c>
      <c r="O5" s="366"/>
      <c r="P5" s="366"/>
      <c r="Q5" s="366"/>
      <c r="R5" s="366"/>
      <c r="S5" s="366"/>
      <c r="T5" s="366"/>
      <c r="U5" s="366"/>
      <c r="V5" s="366"/>
      <c r="W5" s="366"/>
      <c r="X5" s="366"/>
      <c r="Y5" s="366"/>
      <c r="Z5" s="366"/>
    </row>
    <row r="6" ht="15.75" customHeight="1">
      <c r="A6" s="367">
        <v>6.0</v>
      </c>
      <c r="B6" s="368" t="s">
        <v>2542</v>
      </c>
      <c r="C6" s="369">
        <v>44279.0</v>
      </c>
      <c r="D6" s="370">
        <v>44335.0</v>
      </c>
      <c r="E6" s="283">
        <f t="shared" si="1"/>
        <v>8</v>
      </c>
      <c r="F6" s="371">
        <v>44343.0</v>
      </c>
      <c r="G6" s="283">
        <f t="shared" si="2"/>
        <v>9.142857143</v>
      </c>
      <c r="H6" s="372" t="s">
        <v>641</v>
      </c>
      <c r="I6" s="372"/>
      <c r="J6" s="373" t="s">
        <v>56</v>
      </c>
      <c r="K6" s="373" t="s">
        <v>56</v>
      </c>
      <c r="L6" s="373" t="s">
        <v>56</v>
      </c>
      <c r="M6" s="373" t="s">
        <v>56</v>
      </c>
      <c r="N6" s="374" t="s">
        <v>2543</v>
      </c>
      <c r="O6" s="366"/>
      <c r="P6" s="366"/>
      <c r="Q6" s="366"/>
      <c r="R6" s="366"/>
      <c r="S6" s="366"/>
      <c r="T6" s="366"/>
      <c r="U6" s="366"/>
      <c r="V6" s="366"/>
      <c r="W6" s="366"/>
      <c r="X6" s="366"/>
      <c r="Y6" s="366"/>
      <c r="Z6" s="366"/>
    </row>
    <row r="7" ht="30.75" customHeight="1">
      <c r="A7" s="367">
        <v>7.0</v>
      </c>
      <c r="B7" s="368" t="s">
        <v>2544</v>
      </c>
      <c r="C7" s="369">
        <v>44284.0</v>
      </c>
      <c r="D7" s="370">
        <v>44340.0</v>
      </c>
      <c r="E7" s="283">
        <f t="shared" si="1"/>
        <v>8</v>
      </c>
      <c r="F7" s="369">
        <v>44361.0</v>
      </c>
      <c r="G7" s="283">
        <f t="shared" si="2"/>
        <v>11</v>
      </c>
      <c r="H7" s="372" t="s">
        <v>641</v>
      </c>
      <c r="I7" s="372"/>
      <c r="J7" s="372" t="s">
        <v>56</v>
      </c>
      <c r="K7" s="372" t="s">
        <v>56</v>
      </c>
      <c r="L7" s="372" t="s">
        <v>56</v>
      </c>
      <c r="M7" s="372" t="s">
        <v>56</v>
      </c>
      <c r="N7" s="374" t="s">
        <v>2545</v>
      </c>
      <c r="O7" s="366"/>
      <c r="P7" s="366"/>
      <c r="Q7" s="366"/>
      <c r="R7" s="366"/>
      <c r="S7" s="366"/>
      <c r="T7" s="366"/>
      <c r="U7" s="366"/>
      <c r="V7" s="366"/>
      <c r="W7" s="366"/>
      <c r="X7" s="366"/>
      <c r="Y7" s="366"/>
      <c r="Z7" s="366"/>
    </row>
    <row r="8" ht="15.75" customHeight="1">
      <c r="A8" s="367">
        <v>9.0</v>
      </c>
      <c r="B8" s="368" t="s">
        <v>2547</v>
      </c>
      <c r="C8" s="369">
        <v>44284.0</v>
      </c>
      <c r="D8" s="370">
        <v>44340.0</v>
      </c>
      <c r="E8" s="283">
        <f t="shared" si="1"/>
        <v>8</v>
      </c>
      <c r="F8" s="371">
        <v>44352.0</v>
      </c>
      <c r="G8" s="283">
        <f t="shared" si="2"/>
        <v>9.714285714</v>
      </c>
      <c r="H8" s="372" t="s">
        <v>641</v>
      </c>
      <c r="I8" s="372"/>
      <c r="J8" s="373" t="s">
        <v>56</v>
      </c>
      <c r="K8" s="373" t="s">
        <v>56</v>
      </c>
      <c r="L8" s="373" t="s">
        <v>56</v>
      </c>
      <c r="M8" s="373" t="s">
        <v>56</v>
      </c>
      <c r="N8" s="374" t="s">
        <v>2548</v>
      </c>
      <c r="O8" s="366"/>
      <c r="P8" s="366"/>
      <c r="Q8" s="366"/>
      <c r="R8" s="366"/>
      <c r="S8" s="366"/>
      <c r="T8" s="366"/>
      <c r="U8" s="366"/>
      <c r="V8" s="366"/>
      <c r="W8" s="366"/>
      <c r="X8" s="366"/>
      <c r="Y8" s="366"/>
      <c r="Z8" s="366"/>
    </row>
    <row r="9" ht="15.75" customHeight="1">
      <c r="A9" s="367">
        <v>10.0</v>
      </c>
      <c r="B9" s="368" t="s">
        <v>2549</v>
      </c>
      <c r="C9" s="369">
        <v>44266.0</v>
      </c>
      <c r="D9" s="370">
        <v>44322.0</v>
      </c>
      <c r="E9" s="283">
        <f t="shared" si="1"/>
        <v>8</v>
      </c>
      <c r="F9" s="369">
        <v>44357.0</v>
      </c>
      <c r="G9" s="283">
        <f t="shared" si="2"/>
        <v>13</v>
      </c>
      <c r="H9" s="372" t="s">
        <v>641</v>
      </c>
      <c r="I9" s="372"/>
      <c r="J9" s="372" t="s">
        <v>56</v>
      </c>
      <c r="K9" s="372" t="s">
        <v>56</v>
      </c>
      <c r="L9" s="372" t="s">
        <v>56</v>
      </c>
      <c r="M9" s="372" t="s">
        <v>56</v>
      </c>
      <c r="N9" s="374" t="s">
        <v>2550</v>
      </c>
      <c r="O9" s="366"/>
      <c r="P9" s="366"/>
      <c r="Q9" s="366"/>
      <c r="R9" s="366"/>
      <c r="S9" s="366"/>
      <c r="T9" s="366"/>
      <c r="U9" s="366"/>
      <c r="V9" s="366"/>
      <c r="W9" s="366"/>
      <c r="X9" s="366"/>
      <c r="Y9" s="366"/>
      <c r="Z9" s="366"/>
    </row>
    <row r="10" ht="15.75" customHeight="1">
      <c r="A10" s="367">
        <v>11.0</v>
      </c>
      <c r="B10" s="368" t="s">
        <v>661</v>
      </c>
      <c r="C10" s="369">
        <v>44289.0</v>
      </c>
      <c r="D10" s="370">
        <v>44345.0</v>
      </c>
      <c r="E10" s="283">
        <f t="shared" si="1"/>
        <v>8</v>
      </c>
      <c r="F10" s="375"/>
      <c r="G10" s="283">
        <f t="shared" si="2"/>
        <v>0</v>
      </c>
      <c r="H10" s="372" t="s">
        <v>641</v>
      </c>
      <c r="I10" s="372"/>
      <c r="J10" s="373" t="s">
        <v>56</v>
      </c>
      <c r="K10" s="373" t="s">
        <v>56</v>
      </c>
      <c r="L10" s="373" t="s">
        <v>56</v>
      </c>
      <c r="M10" s="373" t="s">
        <v>56</v>
      </c>
      <c r="N10" s="374" t="s">
        <v>788</v>
      </c>
      <c r="O10" s="366"/>
      <c r="P10" s="366"/>
      <c r="Q10" s="366"/>
      <c r="R10" s="366"/>
      <c r="S10" s="366"/>
      <c r="T10" s="366"/>
      <c r="U10" s="366"/>
      <c r="V10" s="366"/>
      <c r="W10" s="366"/>
      <c r="X10" s="366"/>
      <c r="Y10" s="366"/>
      <c r="Z10" s="366"/>
    </row>
    <row r="11" ht="15.75" customHeight="1">
      <c r="A11" s="367">
        <v>13.0</v>
      </c>
      <c r="B11" s="368" t="s">
        <v>2551</v>
      </c>
      <c r="C11" s="369">
        <v>44291.0</v>
      </c>
      <c r="D11" s="370">
        <v>44347.0</v>
      </c>
      <c r="E11" s="283">
        <f t="shared" si="1"/>
        <v>8</v>
      </c>
      <c r="F11" s="375"/>
      <c r="G11" s="283">
        <f t="shared" si="2"/>
        <v>0</v>
      </c>
      <c r="H11" s="372" t="s">
        <v>641</v>
      </c>
      <c r="I11" s="372"/>
      <c r="J11" s="372" t="s">
        <v>56</v>
      </c>
      <c r="K11" s="372" t="s">
        <v>56</v>
      </c>
      <c r="L11" s="372" t="s">
        <v>56</v>
      </c>
      <c r="M11" s="372" t="s">
        <v>56</v>
      </c>
      <c r="N11" s="374" t="s">
        <v>675</v>
      </c>
      <c r="O11" s="366"/>
      <c r="P11" s="366"/>
      <c r="Q11" s="366"/>
      <c r="R11" s="366"/>
      <c r="S11" s="366"/>
      <c r="T11" s="366"/>
      <c r="U11" s="366"/>
      <c r="V11" s="366"/>
      <c r="W11" s="366"/>
      <c r="X11" s="366"/>
      <c r="Y11" s="366"/>
      <c r="Z11" s="366"/>
    </row>
    <row r="12" ht="15.75" customHeight="1">
      <c r="A12" s="367">
        <v>14.0</v>
      </c>
      <c r="B12" s="368" t="s">
        <v>2552</v>
      </c>
      <c r="C12" s="369">
        <v>44336.0</v>
      </c>
      <c r="D12" s="370">
        <v>44478.0</v>
      </c>
      <c r="E12" s="283">
        <f t="shared" si="1"/>
        <v>20.28571429</v>
      </c>
      <c r="F12" s="371">
        <v>44499.0</v>
      </c>
      <c r="G12" s="283">
        <f t="shared" si="2"/>
        <v>23.28571429</v>
      </c>
      <c r="H12" s="372" t="s">
        <v>641</v>
      </c>
      <c r="I12" s="372"/>
      <c r="J12" s="373" t="s">
        <v>56</v>
      </c>
      <c r="K12" s="373" t="s">
        <v>56</v>
      </c>
      <c r="L12" s="373" t="s">
        <v>56</v>
      </c>
      <c r="M12" s="373" t="s">
        <v>56</v>
      </c>
      <c r="N12" s="374" t="s">
        <v>2554</v>
      </c>
      <c r="O12" s="366"/>
      <c r="P12" s="366"/>
      <c r="Q12" s="366"/>
      <c r="R12" s="366"/>
      <c r="S12" s="366"/>
      <c r="T12" s="366"/>
      <c r="U12" s="366"/>
      <c r="V12" s="366"/>
      <c r="W12" s="366"/>
      <c r="X12" s="366"/>
      <c r="Y12" s="366"/>
      <c r="Z12" s="366"/>
    </row>
    <row r="13" ht="15.75" customHeight="1">
      <c r="A13" s="367">
        <v>15.0</v>
      </c>
      <c r="B13" s="368" t="s">
        <v>2555</v>
      </c>
      <c r="C13" s="369">
        <v>44336.0</v>
      </c>
      <c r="D13" s="370">
        <v>44511.0</v>
      </c>
      <c r="E13" s="283">
        <f t="shared" si="1"/>
        <v>25</v>
      </c>
      <c r="F13" s="375"/>
      <c r="G13" s="283">
        <f t="shared" si="2"/>
        <v>0</v>
      </c>
      <c r="H13" s="372" t="s">
        <v>641</v>
      </c>
      <c r="I13" s="372"/>
      <c r="J13" s="372" t="s">
        <v>56</v>
      </c>
      <c r="K13" s="372" t="s">
        <v>56</v>
      </c>
      <c r="L13" s="372" t="s">
        <v>28</v>
      </c>
      <c r="M13" s="372" t="s">
        <v>191</v>
      </c>
      <c r="N13" s="374" t="s">
        <v>2556</v>
      </c>
      <c r="O13" s="366"/>
      <c r="P13" s="366"/>
      <c r="Q13" s="366"/>
      <c r="R13" s="366"/>
      <c r="S13" s="366"/>
      <c r="T13" s="366"/>
      <c r="U13" s="366"/>
      <c r="V13" s="366"/>
      <c r="W13" s="366"/>
      <c r="X13" s="366"/>
      <c r="Y13" s="366"/>
      <c r="Z13" s="366"/>
    </row>
    <row r="14" ht="15.75" customHeight="1">
      <c r="A14" s="367">
        <v>16.0</v>
      </c>
      <c r="B14" s="368" t="s">
        <v>2558</v>
      </c>
      <c r="C14" s="369">
        <v>44336.0</v>
      </c>
      <c r="D14" s="370">
        <v>44365.0</v>
      </c>
      <c r="E14" s="283">
        <f t="shared" si="1"/>
        <v>4.142857143</v>
      </c>
      <c r="F14" s="375"/>
      <c r="G14" s="283">
        <f t="shared" si="2"/>
        <v>0</v>
      </c>
      <c r="H14" s="372" t="s">
        <v>641</v>
      </c>
      <c r="I14" s="372"/>
      <c r="J14" s="373" t="s">
        <v>56</v>
      </c>
      <c r="K14" s="373" t="s">
        <v>56</v>
      </c>
      <c r="L14" s="373" t="s">
        <v>56</v>
      </c>
      <c r="M14" s="373" t="s">
        <v>56</v>
      </c>
      <c r="N14" s="374" t="s">
        <v>2559</v>
      </c>
      <c r="O14" s="366"/>
      <c r="P14" s="366"/>
      <c r="Q14" s="366"/>
      <c r="R14" s="366"/>
      <c r="S14" s="366"/>
      <c r="T14" s="366"/>
      <c r="U14" s="366"/>
      <c r="V14" s="366"/>
      <c r="W14" s="366"/>
      <c r="X14" s="366"/>
      <c r="Y14" s="366"/>
      <c r="Z14" s="366"/>
    </row>
    <row r="15" ht="15.75" customHeight="1">
      <c r="A15" s="367">
        <v>17.0</v>
      </c>
      <c r="B15" s="368" t="s">
        <v>383</v>
      </c>
      <c r="C15" s="369">
        <v>44336.0</v>
      </c>
      <c r="D15" s="370">
        <v>44351.0</v>
      </c>
      <c r="E15" s="283">
        <f t="shared" si="1"/>
        <v>2.142857143</v>
      </c>
      <c r="F15" s="369">
        <v>44358.0</v>
      </c>
      <c r="G15" s="283">
        <f t="shared" si="2"/>
        <v>3.142857143</v>
      </c>
      <c r="H15" s="372" t="s">
        <v>641</v>
      </c>
      <c r="I15" s="372"/>
      <c r="J15" s="372" t="s">
        <v>56</v>
      </c>
      <c r="K15" s="372" t="s">
        <v>56</v>
      </c>
      <c r="L15" s="372" t="s">
        <v>56</v>
      </c>
      <c r="M15" s="372" t="s">
        <v>56</v>
      </c>
      <c r="N15" s="374" t="s">
        <v>1035</v>
      </c>
      <c r="O15" s="366"/>
      <c r="P15" s="366"/>
      <c r="Q15" s="366"/>
      <c r="R15" s="366"/>
      <c r="S15" s="366"/>
      <c r="T15" s="366"/>
      <c r="U15" s="366"/>
      <c r="V15" s="366"/>
      <c r="W15" s="366"/>
      <c r="X15" s="366"/>
      <c r="Y15" s="366"/>
      <c r="Z15" s="366"/>
    </row>
    <row r="16" ht="15.75" customHeight="1">
      <c r="A16" s="367">
        <v>18.0</v>
      </c>
      <c r="B16" s="368" t="s">
        <v>2561</v>
      </c>
      <c r="C16" s="369">
        <v>44336.0</v>
      </c>
      <c r="D16" s="370">
        <v>44439.0</v>
      </c>
      <c r="E16" s="283">
        <f t="shared" si="1"/>
        <v>14.71428571</v>
      </c>
      <c r="F16" s="375"/>
      <c r="G16" s="283">
        <f t="shared" si="2"/>
        <v>0</v>
      </c>
      <c r="H16" s="372" t="s">
        <v>641</v>
      </c>
      <c r="I16" s="372"/>
      <c r="J16" s="373" t="s">
        <v>56</v>
      </c>
      <c r="K16" s="373" t="s">
        <v>56</v>
      </c>
      <c r="L16" s="373" t="s">
        <v>56</v>
      </c>
      <c r="M16" s="373" t="s">
        <v>56</v>
      </c>
      <c r="N16" s="374" t="s">
        <v>2563</v>
      </c>
      <c r="O16" s="366"/>
      <c r="P16" s="366"/>
      <c r="Q16" s="366"/>
      <c r="R16" s="366"/>
      <c r="S16" s="366"/>
      <c r="T16" s="366"/>
      <c r="U16" s="366"/>
      <c r="V16" s="366"/>
      <c r="W16" s="366"/>
      <c r="X16" s="366"/>
      <c r="Y16" s="366"/>
      <c r="Z16" s="366"/>
    </row>
    <row r="17" ht="15.75" customHeight="1">
      <c r="A17" s="367">
        <v>19.0</v>
      </c>
      <c r="B17" s="368" t="s">
        <v>2565</v>
      </c>
      <c r="C17" s="369">
        <v>44336.0</v>
      </c>
      <c r="D17" s="370">
        <v>44383.0</v>
      </c>
      <c r="E17" s="283">
        <f t="shared" si="1"/>
        <v>6.714285714</v>
      </c>
      <c r="F17" s="375"/>
      <c r="G17" s="283">
        <f t="shared" si="2"/>
        <v>0</v>
      </c>
      <c r="H17" s="372" t="s">
        <v>641</v>
      </c>
      <c r="I17" s="372"/>
      <c r="J17" s="372" t="s">
        <v>56</v>
      </c>
      <c r="K17" s="372" t="s">
        <v>56</v>
      </c>
      <c r="L17" s="372" t="s">
        <v>56</v>
      </c>
      <c r="M17" s="372" t="s">
        <v>56</v>
      </c>
      <c r="N17" s="374" t="s">
        <v>2566</v>
      </c>
      <c r="O17" s="366"/>
      <c r="P17" s="366"/>
      <c r="Q17" s="366"/>
      <c r="R17" s="366"/>
      <c r="S17" s="366"/>
      <c r="T17" s="366"/>
      <c r="U17" s="366"/>
      <c r="V17" s="366"/>
      <c r="W17" s="366"/>
      <c r="X17" s="366"/>
      <c r="Y17" s="366"/>
      <c r="Z17" s="366"/>
    </row>
    <row r="18" ht="15.75" customHeight="1">
      <c r="A18" s="367">
        <v>20.0</v>
      </c>
      <c r="B18" s="368" t="s">
        <v>2567</v>
      </c>
      <c r="C18" s="369">
        <v>44295.0</v>
      </c>
      <c r="D18" s="370">
        <v>44351.0</v>
      </c>
      <c r="E18" s="283">
        <f t="shared" si="1"/>
        <v>8</v>
      </c>
      <c r="F18" s="371">
        <v>44365.0</v>
      </c>
      <c r="G18" s="283">
        <f t="shared" si="2"/>
        <v>10</v>
      </c>
      <c r="H18" s="372" t="s">
        <v>641</v>
      </c>
      <c r="I18" s="372"/>
      <c r="J18" s="373" t="s">
        <v>56</v>
      </c>
      <c r="K18" s="373" t="s">
        <v>56</v>
      </c>
      <c r="L18" s="373" t="s">
        <v>56</v>
      </c>
      <c r="M18" s="373" t="s">
        <v>56</v>
      </c>
      <c r="N18" s="374" t="s">
        <v>2569</v>
      </c>
      <c r="O18" s="366"/>
      <c r="P18" s="366"/>
      <c r="Q18" s="366"/>
      <c r="R18" s="366"/>
      <c r="S18" s="366"/>
      <c r="T18" s="366"/>
      <c r="U18" s="366"/>
      <c r="V18" s="366"/>
      <c r="W18" s="366"/>
      <c r="X18" s="366"/>
      <c r="Y18" s="366"/>
      <c r="Z18" s="366"/>
    </row>
    <row r="19" ht="15.75" customHeight="1">
      <c r="A19" s="367">
        <v>21.0</v>
      </c>
      <c r="B19" s="368" t="s">
        <v>2570</v>
      </c>
      <c r="C19" s="369">
        <v>44315.0</v>
      </c>
      <c r="D19" s="370">
        <v>44371.0</v>
      </c>
      <c r="E19" s="283">
        <f t="shared" si="1"/>
        <v>8</v>
      </c>
      <c r="F19" s="369">
        <v>44365.0</v>
      </c>
      <c r="G19" s="283">
        <f t="shared" si="2"/>
        <v>7.142857143</v>
      </c>
      <c r="H19" s="372" t="s">
        <v>641</v>
      </c>
      <c r="I19" s="372"/>
      <c r="J19" s="372" t="s">
        <v>56</v>
      </c>
      <c r="K19" s="372" t="s">
        <v>56</v>
      </c>
      <c r="L19" s="372" t="s">
        <v>56</v>
      </c>
      <c r="M19" s="372" t="s">
        <v>56</v>
      </c>
      <c r="N19" s="374" t="s">
        <v>2571</v>
      </c>
      <c r="O19" s="366"/>
      <c r="P19" s="366"/>
      <c r="Q19" s="366"/>
      <c r="R19" s="366"/>
      <c r="S19" s="366"/>
      <c r="T19" s="366"/>
      <c r="U19" s="366"/>
      <c r="V19" s="366"/>
      <c r="W19" s="366"/>
      <c r="X19" s="366"/>
      <c r="Y19" s="366"/>
      <c r="Z19" s="366"/>
    </row>
    <row r="20" ht="15.75" customHeight="1">
      <c r="A20" s="367">
        <v>23.0</v>
      </c>
      <c r="B20" s="368" t="s">
        <v>2572</v>
      </c>
      <c r="C20" s="369">
        <v>44315.0</v>
      </c>
      <c r="D20" s="370">
        <v>44350.0</v>
      </c>
      <c r="E20" s="283">
        <f t="shared" si="1"/>
        <v>5</v>
      </c>
      <c r="F20" s="371">
        <v>44350.0</v>
      </c>
      <c r="G20" s="283">
        <f t="shared" si="2"/>
        <v>5</v>
      </c>
      <c r="H20" s="372" t="s">
        <v>641</v>
      </c>
      <c r="I20" s="372"/>
      <c r="J20" s="373" t="s">
        <v>56</v>
      </c>
      <c r="K20" s="373" t="s">
        <v>56</v>
      </c>
      <c r="L20" s="373" t="s">
        <v>56</v>
      </c>
      <c r="M20" s="373" t="s">
        <v>56</v>
      </c>
      <c r="N20" s="374" t="s">
        <v>2574</v>
      </c>
      <c r="O20" s="366"/>
      <c r="P20" s="366"/>
      <c r="Q20" s="366"/>
      <c r="R20" s="366"/>
      <c r="S20" s="366"/>
      <c r="T20" s="366"/>
      <c r="U20" s="366"/>
      <c r="V20" s="366"/>
      <c r="W20" s="366"/>
      <c r="X20" s="366"/>
      <c r="Y20" s="366"/>
      <c r="Z20" s="366"/>
    </row>
    <row r="21" ht="15.75" customHeight="1">
      <c r="A21" s="367">
        <v>24.0</v>
      </c>
      <c r="B21" s="368" t="s">
        <v>2575</v>
      </c>
      <c r="C21" s="369">
        <v>44333.0</v>
      </c>
      <c r="D21" s="370">
        <v>44340.0</v>
      </c>
      <c r="E21" s="283">
        <f t="shared" si="1"/>
        <v>1</v>
      </c>
      <c r="F21" s="369">
        <v>44342.0</v>
      </c>
      <c r="G21" s="283">
        <f t="shared" si="2"/>
        <v>1.285714286</v>
      </c>
      <c r="H21" s="372" t="s">
        <v>641</v>
      </c>
      <c r="I21" s="372"/>
      <c r="J21" s="372" t="s">
        <v>56</v>
      </c>
      <c r="K21" s="372" t="s">
        <v>56</v>
      </c>
      <c r="L21" s="372" t="s">
        <v>56</v>
      </c>
      <c r="M21" s="372" t="s">
        <v>56</v>
      </c>
      <c r="N21" s="374" t="s">
        <v>2576</v>
      </c>
      <c r="O21" s="366"/>
      <c r="P21" s="366"/>
      <c r="Q21" s="366"/>
      <c r="R21" s="366"/>
      <c r="S21" s="366"/>
      <c r="T21" s="366"/>
      <c r="U21" s="366"/>
      <c r="V21" s="366"/>
      <c r="W21" s="366"/>
      <c r="X21" s="366"/>
      <c r="Y21" s="366"/>
      <c r="Z21" s="366"/>
    </row>
    <row r="22" ht="15.75" customHeight="1">
      <c r="A22" s="367">
        <v>26.0</v>
      </c>
      <c r="B22" s="368" t="s">
        <v>1295</v>
      </c>
      <c r="C22" s="369">
        <v>44336.0</v>
      </c>
      <c r="D22" s="370">
        <v>44414.0</v>
      </c>
      <c r="E22" s="283">
        <f t="shared" si="1"/>
        <v>11.14285714</v>
      </c>
      <c r="F22" s="375"/>
      <c r="G22" s="283">
        <f t="shared" si="2"/>
        <v>0</v>
      </c>
      <c r="H22" s="372" t="s">
        <v>641</v>
      </c>
      <c r="I22" s="372"/>
      <c r="J22" s="373" t="s">
        <v>56</v>
      </c>
      <c r="K22" s="373" t="s">
        <v>56</v>
      </c>
      <c r="L22" s="373" t="s">
        <v>56</v>
      </c>
      <c r="M22" s="373" t="s">
        <v>56</v>
      </c>
      <c r="N22" s="374" t="s">
        <v>675</v>
      </c>
      <c r="O22" s="366"/>
      <c r="P22" s="366"/>
      <c r="Q22" s="366"/>
      <c r="R22" s="366"/>
      <c r="S22" s="366"/>
      <c r="T22" s="366"/>
      <c r="U22" s="366"/>
      <c r="V22" s="366"/>
      <c r="W22" s="366"/>
      <c r="X22" s="366"/>
      <c r="Y22" s="366"/>
      <c r="Z22" s="366"/>
    </row>
    <row r="23" ht="15.75" customHeight="1">
      <c r="A23" s="367">
        <v>27.0</v>
      </c>
      <c r="B23" s="368" t="s">
        <v>2578</v>
      </c>
      <c r="C23" s="369">
        <v>44317.0</v>
      </c>
      <c r="D23" s="370">
        <v>44373.0</v>
      </c>
      <c r="E23" s="283">
        <f t="shared" si="1"/>
        <v>8</v>
      </c>
      <c r="F23" s="375"/>
      <c r="G23" s="283">
        <f t="shared" si="2"/>
        <v>0</v>
      </c>
      <c r="H23" s="372" t="s">
        <v>641</v>
      </c>
      <c r="I23" s="372"/>
      <c r="J23" s="372" t="s">
        <v>56</v>
      </c>
      <c r="K23" s="372" t="s">
        <v>56</v>
      </c>
      <c r="L23" s="372" t="s">
        <v>56</v>
      </c>
      <c r="M23" s="372" t="s">
        <v>56</v>
      </c>
      <c r="N23" s="374" t="s">
        <v>2579</v>
      </c>
      <c r="O23" s="366"/>
      <c r="P23" s="366"/>
      <c r="Q23" s="366"/>
      <c r="R23" s="366"/>
      <c r="S23" s="366"/>
      <c r="T23" s="366"/>
      <c r="U23" s="366"/>
      <c r="V23" s="366"/>
      <c r="W23" s="366"/>
      <c r="X23" s="366"/>
      <c r="Y23" s="366"/>
      <c r="Z23" s="366"/>
    </row>
    <row r="24" ht="15.75" customHeight="1">
      <c r="A24" s="367">
        <v>29.0</v>
      </c>
      <c r="B24" s="368" t="s">
        <v>2580</v>
      </c>
      <c r="C24" s="369">
        <v>44329.0</v>
      </c>
      <c r="D24" s="370">
        <v>44384.0</v>
      </c>
      <c r="E24" s="283">
        <f t="shared" si="1"/>
        <v>7.857142857</v>
      </c>
      <c r="F24" s="375"/>
      <c r="G24" s="283">
        <f t="shared" si="2"/>
        <v>0</v>
      </c>
      <c r="H24" s="372" t="s">
        <v>641</v>
      </c>
      <c r="I24" s="372"/>
      <c r="J24" s="373" t="s">
        <v>56</v>
      </c>
      <c r="K24" s="373" t="s">
        <v>56</v>
      </c>
      <c r="L24" s="373" t="s">
        <v>56</v>
      </c>
      <c r="M24" s="373" t="s">
        <v>56</v>
      </c>
      <c r="N24" s="374" t="s">
        <v>2581</v>
      </c>
      <c r="O24" s="366"/>
      <c r="P24" s="366"/>
      <c r="Q24" s="366"/>
      <c r="R24" s="366"/>
      <c r="S24" s="366"/>
      <c r="T24" s="366"/>
      <c r="U24" s="366"/>
      <c r="V24" s="366"/>
      <c r="W24" s="366"/>
      <c r="X24" s="366"/>
      <c r="Y24" s="366"/>
      <c r="Z24" s="366"/>
    </row>
    <row r="25" ht="15.75" customHeight="1">
      <c r="A25" s="367">
        <v>30.0</v>
      </c>
      <c r="B25" s="368" t="s">
        <v>2582</v>
      </c>
      <c r="C25" s="369">
        <v>44340.0</v>
      </c>
      <c r="D25" s="370">
        <v>44344.0</v>
      </c>
      <c r="E25" s="283">
        <f t="shared" si="1"/>
        <v>0.5714285714</v>
      </c>
      <c r="F25" s="369">
        <v>44347.0</v>
      </c>
      <c r="G25" s="283">
        <f t="shared" si="2"/>
        <v>1</v>
      </c>
      <c r="H25" s="372" t="s">
        <v>641</v>
      </c>
      <c r="I25" s="372"/>
      <c r="J25" s="372" t="s">
        <v>56</v>
      </c>
      <c r="K25" s="372" t="s">
        <v>56</v>
      </c>
      <c r="L25" s="372" t="s">
        <v>56</v>
      </c>
      <c r="M25" s="372" t="s">
        <v>56</v>
      </c>
      <c r="N25" s="374" t="s">
        <v>2583</v>
      </c>
      <c r="O25" s="366"/>
      <c r="P25" s="366"/>
      <c r="Q25" s="366"/>
      <c r="R25" s="366"/>
      <c r="S25" s="366"/>
      <c r="T25" s="366"/>
      <c r="U25" s="366"/>
      <c r="V25" s="366"/>
      <c r="W25" s="366"/>
      <c r="X25" s="366"/>
      <c r="Y25" s="366"/>
      <c r="Z25" s="366"/>
    </row>
    <row r="26" ht="15.75" customHeight="1">
      <c r="A26" s="367">
        <v>31.0</v>
      </c>
      <c r="B26" s="368" t="s">
        <v>2584</v>
      </c>
      <c r="C26" s="369">
        <v>44328.0</v>
      </c>
      <c r="D26" s="370">
        <v>44351.0</v>
      </c>
      <c r="E26" s="283">
        <f t="shared" si="1"/>
        <v>3.285714286</v>
      </c>
      <c r="F26" s="375"/>
      <c r="G26" s="283">
        <f t="shared" si="2"/>
        <v>0</v>
      </c>
      <c r="H26" s="372" t="s">
        <v>641</v>
      </c>
      <c r="I26" s="372"/>
      <c r="J26" s="373" t="s">
        <v>56</v>
      </c>
      <c r="K26" s="373" t="s">
        <v>56</v>
      </c>
      <c r="L26" s="373" t="s">
        <v>56</v>
      </c>
      <c r="M26" s="373" t="s">
        <v>56</v>
      </c>
      <c r="N26" s="374" t="s">
        <v>2585</v>
      </c>
      <c r="O26" s="366"/>
      <c r="P26" s="366"/>
      <c r="Q26" s="366"/>
      <c r="R26" s="366"/>
      <c r="S26" s="366"/>
      <c r="T26" s="366"/>
      <c r="U26" s="366"/>
      <c r="V26" s="366"/>
      <c r="W26" s="366"/>
      <c r="X26" s="366"/>
      <c r="Y26" s="366"/>
      <c r="Z26" s="366"/>
    </row>
    <row r="27" ht="15.75" customHeight="1">
      <c r="A27" s="367">
        <v>32.0</v>
      </c>
      <c r="B27" s="368" t="s">
        <v>2586</v>
      </c>
      <c r="C27" s="369">
        <v>44328.0</v>
      </c>
      <c r="D27" s="370">
        <v>44351.0</v>
      </c>
      <c r="E27" s="283">
        <f t="shared" si="1"/>
        <v>3.285714286</v>
      </c>
      <c r="F27" s="375"/>
      <c r="G27" s="283">
        <f t="shared" si="2"/>
        <v>0</v>
      </c>
      <c r="H27" s="372" t="s">
        <v>641</v>
      </c>
      <c r="I27" s="372"/>
      <c r="J27" s="372" t="s">
        <v>56</v>
      </c>
      <c r="K27" s="372" t="s">
        <v>56</v>
      </c>
      <c r="L27" s="372" t="s">
        <v>56</v>
      </c>
      <c r="M27" s="372" t="s">
        <v>56</v>
      </c>
      <c r="N27" s="374" t="s">
        <v>675</v>
      </c>
      <c r="O27" s="366"/>
      <c r="P27" s="366"/>
      <c r="Q27" s="366"/>
      <c r="R27" s="366"/>
      <c r="S27" s="366"/>
      <c r="T27" s="366"/>
      <c r="U27" s="366"/>
      <c r="V27" s="366"/>
      <c r="W27" s="366"/>
      <c r="X27" s="366"/>
      <c r="Y27" s="366"/>
      <c r="Z27" s="366"/>
    </row>
    <row r="28" ht="15.75" customHeight="1">
      <c r="A28" s="367">
        <v>33.0</v>
      </c>
      <c r="B28" s="368" t="s">
        <v>1251</v>
      </c>
      <c r="C28" s="369">
        <v>44328.0</v>
      </c>
      <c r="D28" s="370">
        <v>44351.0</v>
      </c>
      <c r="E28" s="283">
        <f t="shared" si="1"/>
        <v>3.285714286</v>
      </c>
      <c r="F28" s="371">
        <v>44360.0</v>
      </c>
      <c r="G28" s="283">
        <f t="shared" si="2"/>
        <v>4.571428571</v>
      </c>
      <c r="H28" s="372" t="s">
        <v>641</v>
      </c>
      <c r="I28" s="372"/>
      <c r="J28" s="373" t="s">
        <v>56</v>
      </c>
      <c r="K28" s="373" t="s">
        <v>56</v>
      </c>
      <c r="L28" s="373" t="s">
        <v>56</v>
      </c>
      <c r="M28" s="373" t="s">
        <v>28</v>
      </c>
      <c r="N28" s="374" t="s">
        <v>1806</v>
      </c>
      <c r="O28" s="366"/>
      <c r="P28" s="366"/>
      <c r="Q28" s="366"/>
      <c r="R28" s="366"/>
      <c r="S28" s="366"/>
      <c r="T28" s="366"/>
      <c r="U28" s="366"/>
      <c r="V28" s="366"/>
      <c r="W28" s="366"/>
      <c r="X28" s="366"/>
      <c r="Y28" s="366"/>
      <c r="Z28" s="366"/>
    </row>
    <row r="29" ht="15.75" customHeight="1">
      <c r="A29" s="367">
        <v>34.0</v>
      </c>
      <c r="B29" s="368" t="s">
        <v>360</v>
      </c>
      <c r="C29" s="369">
        <v>44321.0</v>
      </c>
      <c r="D29" s="370">
        <v>44377.0</v>
      </c>
      <c r="E29" s="283">
        <f t="shared" si="1"/>
        <v>8</v>
      </c>
      <c r="F29" s="369">
        <v>44490.0</v>
      </c>
      <c r="G29" s="283">
        <f t="shared" si="2"/>
        <v>24.14285714</v>
      </c>
      <c r="H29" s="372" t="s">
        <v>641</v>
      </c>
      <c r="I29" s="372"/>
      <c r="J29" s="372" t="s">
        <v>56</v>
      </c>
      <c r="K29" s="372" t="s">
        <v>56</v>
      </c>
      <c r="L29" s="372" t="s">
        <v>56</v>
      </c>
      <c r="M29" s="372" t="s">
        <v>56</v>
      </c>
      <c r="N29" s="374" t="s">
        <v>1252</v>
      </c>
      <c r="O29" s="366"/>
      <c r="P29" s="366"/>
      <c r="Q29" s="366"/>
      <c r="R29" s="366"/>
      <c r="S29" s="366"/>
      <c r="T29" s="366"/>
      <c r="U29" s="366"/>
      <c r="V29" s="366"/>
      <c r="W29" s="366"/>
      <c r="X29" s="366"/>
      <c r="Y29" s="366"/>
      <c r="Z29" s="366"/>
    </row>
    <row r="30" ht="15.75" customHeight="1">
      <c r="A30" s="367">
        <v>35.0</v>
      </c>
      <c r="B30" s="368" t="s">
        <v>2588</v>
      </c>
      <c r="C30" s="369">
        <v>44330.0</v>
      </c>
      <c r="D30" s="370">
        <v>44386.0</v>
      </c>
      <c r="E30" s="283">
        <f t="shared" si="1"/>
        <v>8</v>
      </c>
      <c r="F30" s="375"/>
      <c r="G30" s="283">
        <f t="shared" si="2"/>
        <v>0</v>
      </c>
      <c r="H30" s="372" t="s">
        <v>641</v>
      </c>
      <c r="I30" s="372"/>
      <c r="J30" s="373" t="s">
        <v>56</v>
      </c>
      <c r="K30" s="373" t="s">
        <v>56</v>
      </c>
      <c r="L30" s="373" t="s">
        <v>56</v>
      </c>
      <c r="M30" s="373" t="s">
        <v>78</v>
      </c>
      <c r="N30" s="374" t="s">
        <v>2589</v>
      </c>
      <c r="O30" s="366"/>
      <c r="P30" s="366"/>
      <c r="Q30" s="366"/>
      <c r="R30" s="366"/>
      <c r="S30" s="366"/>
      <c r="T30" s="366"/>
      <c r="U30" s="366"/>
      <c r="V30" s="366"/>
      <c r="W30" s="366"/>
      <c r="X30" s="366"/>
      <c r="Y30" s="366"/>
      <c r="Z30" s="366"/>
    </row>
    <row r="31" ht="15.75" customHeight="1">
      <c r="A31" s="367">
        <v>36.0</v>
      </c>
      <c r="B31" s="368" t="s">
        <v>2590</v>
      </c>
      <c r="C31" s="369">
        <v>44319.0</v>
      </c>
      <c r="D31" s="370">
        <v>44375.0</v>
      </c>
      <c r="E31" s="283">
        <f t="shared" si="1"/>
        <v>8</v>
      </c>
      <c r="F31" s="375"/>
      <c r="G31" s="283">
        <f t="shared" si="2"/>
        <v>0</v>
      </c>
      <c r="H31" s="372" t="s">
        <v>641</v>
      </c>
      <c r="I31" s="372"/>
      <c r="J31" s="372" t="s">
        <v>56</v>
      </c>
      <c r="K31" s="372" t="s">
        <v>56</v>
      </c>
      <c r="L31" s="372" t="s">
        <v>56</v>
      </c>
      <c r="M31" s="372" t="s">
        <v>56</v>
      </c>
      <c r="N31" s="374" t="s">
        <v>2591</v>
      </c>
      <c r="O31" s="366"/>
      <c r="P31" s="366"/>
      <c r="Q31" s="366"/>
      <c r="R31" s="366"/>
      <c r="S31" s="366"/>
      <c r="T31" s="366"/>
      <c r="U31" s="366"/>
      <c r="V31" s="366"/>
      <c r="W31" s="366"/>
      <c r="X31" s="366"/>
      <c r="Y31" s="366"/>
      <c r="Z31" s="366"/>
    </row>
    <row r="32" ht="15.75" customHeight="1">
      <c r="A32" s="367">
        <v>37.0</v>
      </c>
      <c r="B32" s="368" t="s">
        <v>525</v>
      </c>
      <c r="C32" s="369">
        <v>44340.0</v>
      </c>
      <c r="D32" s="370">
        <v>44396.0</v>
      </c>
      <c r="E32" s="283">
        <f t="shared" si="1"/>
        <v>8</v>
      </c>
      <c r="F32" s="375"/>
      <c r="G32" s="283">
        <f t="shared" si="2"/>
        <v>0</v>
      </c>
      <c r="H32" s="372" t="s">
        <v>641</v>
      </c>
      <c r="I32" s="372"/>
      <c r="J32" s="373" t="s">
        <v>56</v>
      </c>
      <c r="K32" s="373" t="s">
        <v>56</v>
      </c>
      <c r="L32" s="373" t="s">
        <v>56</v>
      </c>
      <c r="M32" s="373" t="s">
        <v>56</v>
      </c>
      <c r="N32" s="374" t="s">
        <v>1679</v>
      </c>
      <c r="O32" s="366"/>
      <c r="P32" s="366"/>
      <c r="Q32" s="366"/>
      <c r="R32" s="366"/>
      <c r="S32" s="366"/>
      <c r="T32" s="366"/>
      <c r="U32" s="366"/>
      <c r="V32" s="366"/>
      <c r="W32" s="366"/>
      <c r="X32" s="366"/>
      <c r="Y32" s="366"/>
      <c r="Z32" s="366"/>
    </row>
    <row r="33" ht="15.75" customHeight="1">
      <c r="A33" s="367">
        <v>38.0</v>
      </c>
      <c r="B33" s="368" t="s">
        <v>2592</v>
      </c>
      <c r="C33" s="369">
        <v>44317.0</v>
      </c>
      <c r="D33" s="370">
        <v>44366.0</v>
      </c>
      <c r="E33" s="283">
        <f t="shared" si="1"/>
        <v>7</v>
      </c>
      <c r="F33" s="375"/>
      <c r="G33" s="283">
        <f t="shared" si="2"/>
        <v>0</v>
      </c>
      <c r="H33" s="372" t="s">
        <v>641</v>
      </c>
      <c r="I33" s="372"/>
      <c r="J33" s="372" t="s">
        <v>56</v>
      </c>
      <c r="K33" s="372" t="s">
        <v>56</v>
      </c>
      <c r="L33" s="372" t="s">
        <v>56</v>
      </c>
      <c r="M33" s="372" t="s">
        <v>56</v>
      </c>
      <c r="N33" s="374" t="s">
        <v>2593</v>
      </c>
      <c r="O33" s="366"/>
      <c r="P33" s="366"/>
      <c r="Q33" s="366"/>
      <c r="R33" s="366"/>
      <c r="S33" s="366"/>
      <c r="T33" s="366"/>
      <c r="U33" s="366"/>
      <c r="V33" s="366"/>
      <c r="W33" s="366"/>
      <c r="X33" s="366"/>
      <c r="Y33" s="366"/>
      <c r="Z33" s="366"/>
    </row>
    <row r="34" ht="15.75" customHeight="1">
      <c r="A34" s="367">
        <v>39.0</v>
      </c>
      <c r="B34" s="368" t="s">
        <v>2594</v>
      </c>
      <c r="C34" s="369">
        <v>44345.0</v>
      </c>
      <c r="D34" s="370">
        <v>44378.0</v>
      </c>
      <c r="E34" s="283">
        <f t="shared" si="1"/>
        <v>4.714285714</v>
      </c>
      <c r="F34" s="375"/>
      <c r="G34" s="283">
        <f t="shared" si="2"/>
        <v>0</v>
      </c>
      <c r="H34" s="372" t="s">
        <v>641</v>
      </c>
      <c r="I34" s="372"/>
      <c r="J34" s="373" t="s">
        <v>56</v>
      </c>
      <c r="K34" s="373" t="s">
        <v>56</v>
      </c>
      <c r="L34" s="373" t="s">
        <v>56</v>
      </c>
      <c r="M34" s="373" t="s">
        <v>56</v>
      </c>
      <c r="N34" s="374" t="s">
        <v>2595</v>
      </c>
      <c r="O34" s="366"/>
      <c r="P34" s="366"/>
      <c r="Q34" s="366"/>
      <c r="R34" s="366"/>
      <c r="S34" s="366"/>
      <c r="T34" s="366"/>
      <c r="U34" s="366"/>
      <c r="V34" s="366"/>
      <c r="W34" s="366"/>
      <c r="X34" s="366"/>
      <c r="Y34" s="366"/>
      <c r="Z34" s="366"/>
    </row>
    <row r="35" ht="15.75" customHeight="1">
      <c r="A35" s="367">
        <v>40.0</v>
      </c>
      <c r="B35" s="368" t="s">
        <v>614</v>
      </c>
      <c r="C35" s="369">
        <v>44326.0</v>
      </c>
      <c r="D35" s="370">
        <v>44382.0</v>
      </c>
      <c r="E35" s="283">
        <f t="shared" si="1"/>
        <v>8</v>
      </c>
      <c r="F35" s="375"/>
      <c r="G35" s="283">
        <f t="shared" si="2"/>
        <v>0</v>
      </c>
      <c r="H35" s="372" t="s">
        <v>641</v>
      </c>
      <c r="I35" s="372"/>
      <c r="J35" s="372" t="s">
        <v>56</v>
      </c>
      <c r="K35" s="372" t="s">
        <v>56</v>
      </c>
      <c r="L35" s="372" t="s">
        <v>56</v>
      </c>
      <c r="M35" s="372" t="s">
        <v>56</v>
      </c>
      <c r="N35" s="374" t="s">
        <v>702</v>
      </c>
      <c r="O35" s="366"/>
      <c r="P35" s="366"/>
      <c r="Q35" s="366"/>
      <c r="R35" s="366"/>
      <c r="S35" s="366"/>
      <c r="T35" s="366"/>
      <c r="U35" s="366"/>
      <c r="V35" s="366"/>
      <c r="W35" s="366"/>
      <c r="X35" s="366"/>
      <c r="Y35" s="366"/>
      <c r="Z35" s="366"/>
    </row>
    <row r="36" ht="15.75" customHeight="1">
      <c r="A36" s="367">
        <v>41.0</v>
      </c>
      <c r="B36" s="368" t="s">
        <v>2596</v>
      </c>
      <c r="C36" s="369">
        <v>44335.0</v>
      </c>
      <c r="D36" s="370">
        <v>44386.0</v>
      </c>
      <c r="E36" s="283">
        <f t="shared" si="1"/>
        <v>7.285714286</v>
      </c>
      <c r="F36" s="371">
        <v>44476.0</v>
      </c>
      <c r="G36" s="283">
        <f t="shared" si="2"/>
        <v>20.14285714</v>
      </c>
      <c r="H36" s="372" t="s">
        <v>641</v>
      </c>
      <c r="I36" s="372"/>
      <c r="J36" s="373" t="s">
        <v>56</v>
      </c>
      <c r="K36" s="373" t="s">
        <v>56</v>
      </c>
      <c r="L36" s="373" t="s">
        <v>78</v>
      </c>
      <c r="M36" s="373" t="s">
        <v>56</v>
      </c>
      <c r="N36" s="374" t="s">
        <v>2597</v>
      </c>
      <c r="O36" s="366"/>
      <c r="P36" s="366"/>
      <c r="Q36" s="366"/>
      <c r="R36" s="366"/>
      <c r="S36" s="366"/>
      <c r="T36" s="366"/>
      <c r="U36" s="366"/>
      <c r="V36" s="366"/>
      <c r="W36" s="366"/>
      <c r="X36" s="366"/>
      <c r="Y36" s="366"/>
      <c r="Z36" s="366"/>
    </row>
    <row r="37" ht="30.75" customHeight="1">
      <c r="A37" s="367">
        <v>44.0</v>
      </c>
      <c r="B37" s="368" t="s">
        <v>2599</v>
      </c>
      <c r="C37" s="369">
        <v>44342.0</v>
      </c>
      <c r="D37" s="370">
        <v>44398.0</v>
      </c>
      <c r="E37" s="283">
        <f t="shared" si="1"/>
        <v>8</v>
      </c>
      <c r="F37" s="375"/>
      <c r="G37" s="283">
        <f t="shared" si="2"/>
        <v>0</v>
      </c>
      <c r="H37" s="372" t="s">
        <v>641</v>
      </c>
      <c r="I37" s="372"/>
      <c r="J37" s="372" t="s">
        <v>56</v>
      </c>
      <c r="K37" s="372" t="s">
        <v>56</v>
      </c>
      <c r="L37" s="372" t="s">
        <v>56</v>
      </c>
      <c r="M37" s="372" t="s">
        <v>78</v>
      </c>
      <c r="N37" s="374" t="s">
        <v>2600</v>
      </c>
      <c r="O37" s="366"/>
      <c r="P37" s="366"/>
      <c r="Q37" s="366"/>
      <c r="R37" s="366"/>
      <c r="S37" s="366"/>
      <c r="T37" s="366"/>
      <c r="U37" s="366"/>
      <c r="V37" s="366"/>
      <c r="W37" s="366"/>
      <c r="X37" s="366"/>
      <c r="Y37" s="366"/>
      <c r="Z37" s="366"/>
    </row>
    <row r="38" ht="15.75" customHeight="1">
      <c r="A38" s="367">
        <v>45.0</v>
      </c>
      <c r="B38" s="368" t="s">
        <v>2601</v>
      </c>
      <c r="C38" s="369">
        <v>44353.0</v>
      </c>
      <c r="D38" s="370">
        <v>44408.0</v>
      </c>
      <c r="E38" s="283">
        <f t="shared" si="1"/>
        <v>7.857142857</v>
      </c>
      <c r="F38" s="375"/>
      <c r="G38" s="283">
        <f t="shared" si="2"/>
        <v>0</v>
      </c>
      <c r="H38" s="372" t="s">
        <v>641</v>
      </c>
      <c r="I38" s="372"/>
      <c r="J38" s="373" t="s">
        <v>56</v>
      </c>
      <c r="K38" s="373" t="s">
        <v>56</v>
      </c>
      <c r="L38" s="373" t="s">
        <v>56</v>
      </c>
      <c r="M38" s="373" t="s">
        <v>56</v>
      </c>
      <c r="N38" s="374" t="s">
        <v>2602</v>
      </c>
      <c r="O38" s="366"/>
      <c r="P38" s="366"/>
      <c r="Q38" s="366"/>
      <c r="R38" s="366"/>
      <c r="S38" s="366"/>
      <c r="T38" s="366"/>
      <c r="U38" s="366"/>
      <c r="V38" s="366"/>
      <c r="W38" s="366"/>
      <c r="X38" s="366"/>
      <c r="Y38" s="366"/>
      <c r="Z38" s="366"/>
    </row>
    <row r="39" ht="15.75" customHeight="1">
      <c r="A39" s="367">
        <v>46.0</v>
      </c>
      <c r="B39" s="368" t="s">
        <v>2547</v>
      </c>
      <c r="C39" s="369">
        <v>44353.0</v>
      </c>
      <c r="D39" s="370">
        <v>44365.0</v>
      </c>
      <c r="E39" s="283">
        <f t="shared" si="1"/>
        <v>1.714285714</v>
      </c>
      <c r="F39" s="375"/>
      <c r="G39" s="283">
        <f t="shared" si="2"/>
        <v>0</v>
      </c>
      <c r="H39" s="372" t="s">
        <v>641</v>
      </c>
      <c r="I39" s="372"/>
      <c r="J39" s="372" t="s">
        <v>78</v>
      </c>
      <c r="K39" s="372" t="s">
        <v>78</v>
      </c>
      <c r="L39" s="372" t="s">
        <v>56</v>
      </c>
      <c r="M39" s="372" t="s">
        <v>78</v>
      </c>
      <c r="N39" s="374" t="s">
        <v>2548</v>
      </c>
      <c r="O39" s="366"/>
      <c r="P39" s="366"/>
      <c r="Q39" s="366"/>
      <c r="R39" s="366"/>
      <c r="S39" s="366"/>
      <c r="T39" s="366"/>
      <c r="U39" s="366"/>
      <c r="V39" s="366"/>
      <c r="W39" s="366"/>
      <c r="X39" s="366"/>
      <c r="Y39" s="366"/>
      <c r="Z39" s="366"/>
    </row>
    <row r="40" ht="15.75" customHeight="1">
      <c r="A40" s="367">
        <v>47.0</v>
      </c>
      <c r="B40" s="368" t="s">
        <v>2603</v>
      </c>
      <c r="C40" s="369">
        <v>44355.0</v>
      </c>
      <c r="D40" s="370">
        <v>44417.0</v>
      </c>
      <c r="E40" s="283">
        <f t="shared" si="1"/>
        <v>8.857142857</v>
      </c>
      <c r="F40" s="375"/>
      <c r="G40" s="283">
        <f t="shared" si="2"/>
        <v>0</v>
      </c>
      <c r="H40" s="372" t="s">
        <v>641</v>
      </c>
      <c r="I40" s="372"/>
      <c r="J40" s="373" t="s">
        <v>56</v>
      </c>
      <c r="K40" s="373" t="s">
        <v>56</v>
      </c>
      <c r="L40" s="373" t="s">
        <v>56</v>
      </c>
      <c r="M40" s="373" t="s">
        <v>56</v>
      </c>
      <c r="N40" s="374" t="s">
        <v>2604</v>
      </c>
      <c r="O40" s="366"/>
      <c r="P40" s="366"/>
      <c r="Q40" s="366"/>
      <c r="R40" s="366"/>
      <c r="S40" s="366"/>
      <c r="T40" s="366"/>
      <c r="U40" s="366"/>
      <c r="V40" s="366"/>
      <c r="W40" s="366"/>
      <c r="X40" s="366"/>
      <c r="Y40" s="366"/>
      <c r="Z40" s="366"/>
    </row>
    <row r="41" ht="15.75" customHeight="1">
      <c r="A41" s="367">
        <v>48.0</v>
      </c>
      <c r="B41" s="368" t="s">
        <v>1212</v>
      </c>
      <c r="C41" s="369">
        <v>44355.0</v>
      </c>
      <c r="D41" s="370">
        <v>44364.0</v>
      </c>
      <c r="E41" s="283">
        <f t="shared" si="1"/>
        <v>1.285714286</v>
      </c>
      <c r="F41" s="375"/>
      <c r="G41" s="283">
        <f t="shared" si="2"/>
        <v>0</v>
      </c>
      <c r="H41" s="372" t="s">
        <v>641</v>
      </c>
      <c r="I41" s="372"/>
      <c r="J41" s="372" t="s">
        <v>56</v>
      </c>
      <c r="K41" s="372" t="s">
        <v>56</v>
      </c>
      <c r="L41" s="372" t="s">
        <v>56</v>
      </c>
      <c r="M41" s="372" t="s">
        <v>56</v>
      </c>
      <c r="N41" s="374" t="s">
        <v>1687</v>
      </c>
      <c r="O41" s="366"/>
      <c r="P41" s="366"/>
      <c r="Q41" s="366"/>
      <c r="R41" s="366"/>
      <c r="S41" s="366"/>
      <c r="T41" s="366"/>
      <c r="U41" s="366"/>
      <c r="V41" s="366"/>
      <c r="W41" s="366"/>
      <c r="X41" s="366"/>
      <c r="Y41" s="366"/>
      <c r="Z41" s="366"/>
    </row>
    <row r="42" ht="30.75" customHeight="1">
      <c r="A42" s="367">
        <v>49.0</v>
      </c>
      <c r="B42" s="368" t="s">
        <v>2605</v>
      </c>
      <c r="C42" s="369">
        <v>44357.0</v>
      </c>
      <c r="D42" s="370">
        <v>44386.0</v>
      </c>
      <c r="E42" s="283">
        <f t="shared" si="1"/>
        <v>4.142857143</v>
      </c>
      <c r="F42" s="375"/>
      <c r="G42" s="283">
        <f t="shared" si="2"/>
        <v>0</v>
      </c>
      <c r="H42" s="372" t="s">
        <v>641</v>
      </c>
      <c r="I42" s="372"/>
      <c r="J42" s="372" t="s">
        <v>56</v>
      </c>
      <c r="K42" s="372" t="s">
        <v>56</v>
      </c>
      <c r="L42" s="372" t="s">
        <v>56</v>
      </c>
      <c r="M42" s="372" t="s">
        <v>56</v>
      </c>
      <c r="N42" s="374" t="s">
        <v>2606</v>
      </c>
      <c r="O42" s="366"/>
      <c r="P42" s="366"/>
      <c r="Q42" s="366"/>
      <c r="R42" s="366"/>
      <c r="S42" s="366"/>
      <c r="T42" s="366"/>
      <c r="U42" s="366"/>
      <c r="V42" s="366"/>
      <c r="W42" s="366"/>
      <c r="X42" s="366"/>
      <c r="Y42" s="366"/>
      <c r="Z42" s="366"/>
    </row>
    <row r="43" ht="15.75" customHeight="1">
      <c r="A43" s="367">
        <v>50.0</v>
      </c>
      <c r="B43" s="368" t="s">
        <v>2607</v>
      </c>
      <c r="C43" s="369">
        <v>44357.0</v>
      </c>
      <c r="D43" s="370">
        <v>44386.0</v>
      </c>
      <c r="E43" s="283">
        <f t="shared" si="1"/>
        <v>4.142857143</v>
      </c>
      <c r="F43" s="375"/>
      <c r="G43" s="283">
        <f t="shared" si="2"/>
        <v>0</v>
      </c>
      <c r="H43" s="372" t="s">
        <v>641</v>
      </c>
      <c r="I43" s="372"/>
      <c r="J43" s="373" t="s">
        <v>56</v>
      </c>
      <c r="K43" s="373" t="s">
        <v>56</v>
      </c>
      <c r="L43" s="373" t="s">
        <v>56</v>
      </c>
      <c r="M43" s="373" t="s">
        <v>56</v>
      </c>
      <c r="N43" s="374" t="s">
        <v>2608</v>
      </c>
      <c r="O43" s="366"/>
      <c r="P43" s="366"/>
      <c r="Q43" s="366"/>
      <c r="R43" s="366"/>
      <c r="S43" s="366"/>
      <c r="T43" s="366"/>
      <c r="U43" s="366"/>
      <c r="V43" s="366"/>
      <c r="W43" s="366"/>
      <c r="X43" s="366"/>
      <c r="Y43" s="366"/>
      <c r="Z43" s="366"/>
    </row>
    <row r="44" ht="15.75" customHeight="1">
      <c r="A44" s="367">
        <v>51.0</v>
      </c>
      <c r="B44" s="368" t="s">
        <v>2609</v>
      </c>
      <c r="C44" s="369">
        <v>44360.0</v>
      </c>
      <c r="D44" s="370">
        <v>44409.0</v>
      </c>
      <c r="E44" s="283">
        <f t="shared" si="1"/>
        <v>7</v>
      </c>
      <c r="F44" s="375"/>
      <c r="G44" s="283">
        <f t="shared" si="2"/>
        <v>0</v>
      </c>
      <c r="H44" s="372" t="s">
        <v>641</v>
      </c>
      <c r="I44" s="372"/>
      <c r="J44" s="372" t="s">
        <v>56</v>
      </c>
      <c r="K44" s="372" t="s">
        <v>56</v>
      </c>
      <c r="L44" s="372" t="s">
        <v>56</v>
      </c>
      <c r="M44" s="372" t="s">
        <v>56</v>
      </c>
      <c r="N44" s="374" t="s">
        <v>2610</v>
      </c>
      <c r="O44" s="366"/>
      <c r="P44" s="366"/>
      <c r="Q44" s="366"/>
      <c r="R44" s="366"/>
      <c r="S44" s="366"/>
      <c r="T44" s="366"/>
      <c r="U44" s="366"/>
      <c r="V44" s="366"/>
      <c r="W44" s="366"/>
      <c r="X44" s="366"/>
      <c r="Y44" s="366"/>
      <c r="Z44" s="366"/>
    </row>
    <row r="45" ht="15.75" customHeight="1">
      <c r="A45" s="367">
        <v>52.0</v>
      </c>
      <c r="B45" s="368" t="s">
        <v>2611</v>
      </c>
      <c r="C45" s="369">
        <v>44362.0</v>
      </c>
      <c r="D45" s="370">
        <v>44396.0</v>
      </c>
      <c r="E45" s="283">
        <f t="shared" si="1"/>
        <v>4.857142857</v>
      </c>
      <c r="F45" s="375"/>
      <c r="G45" s="283">
        <f t="shared" si="2"/>
        <v>0</v>
      </c>
      <c r="H45" s="372" t="s">
        <v>641</v>
      </c>
      <c r="I45" s="372"/>
      <c r="J45" s="373" t="s">
        <v>56</v>
      </c>
      <c r="K45" s="373" t="s">
        <v>56</v>
      </c>
      <c r="L45" s="373" t="s">
        <v>56</v>
      </c>
      <c r="M45" s="373" t="s">
        <v>56</v>
      </c>
      <c r="N45" s="374" t="s">
        <v>2612</v>
      </c>
      <c r="O45" s="366"/>
      <c r="P45" s="366"/>
      <c r="Q45" s="366"/>
      <c r="R45" s="366"/>
      <c r="S45" s="366"/>
      <c r="T45" s="366"/>
      <c r="U45" s="366"/>
      <c r="V45" s="366"/>
      <c r="W45" s="366"/>
      <c r="X45" s="366"/>
      <c r="Y45" s="366"/>
      <c r="Z45" s="366"/>
    </row>
    <row r="46" ht="30.75" customHeight="1">
      <c r="A46" s="367">
        <v>53.0</v>
      </c>
      <c r="B46" s="368" t="s">
        <v>2613</v>
      </c>
      <c r="C46" s="369">
        <v>44363.0</v>
      </c>
      <c r="D46" s="370">
        <v>44417.0</v>
      </c>
      <c r="E46" s="283">
        <f t="shared" si="1"/>
        <v>7.714285714</v>
      </c>
      <c r="F46" s="375"/>
      <c r="G46" s="283">
        <f t="shared" si="2"/>
        <v>0</v>
      </c>
      <c r="H46" s="372" t="s">
        <v>641</v>
      </c>
      <c r="I46" s="372"/>
      <c r="J46" s="372" t="s">
        <v>56</v>
      </c>
      <c r="K46" s="372" t="s">
        <v>56</v>
      </c>
      <c r="L46" s="372" t="s">
        <v>56</v>
      </c>
      <c r="M46" s="372" t="s">
        <v>56</v>
      </c>
      <c r="N46" s="374" t="s">
        <v>2614</v>
      </c>
      <c r="O46" s="366"/>
      <c r="P46" s="366"/>
      <c r="Q46" s="366"/>
      <c r="R46" s="366"/>
      <c r="S46" s="366"/>
      <c r="T46" s="366"/>
      <c r="U46" s="366"/>
      <c r="V46" s="366"/>
      <c r="W46" s="366"/>
      <c r="X46" s="366"/>
      <c r="Y46" s="366"/>
      <c r="Z46" s="366"/>
    </row>
    <row r="47" ht="15.75" customHeight="1">
      <c r="A47" s="367">
        <v>54.0</v>
      </c>
      <c r="B47" s="368" t="s">
        <v>2615</v>
      </c>
      <c r="C47" s="369">
        <v>44363.0</v>
      </c>
      <c r="D47" s="370">
        <v>44399.0</v>
      </c>
      <c r="E47" s="283">
        <f t="shared" si="1"/>
        <v>5.142857143</v>
      </c>
      <c r="F47" s="375"/>
      <c r="G47" s="283">
        <f t="shared" si="2"/>
        <v>0</v>
      </c>
      <c r="H47" s="372" t="s">
        <v>641</v>
      </c>
      <c r="I47" s="372"/>
      <c r="J47" s="373" t="s">
        <v>56</v>
      </c>
      <c r="K47" s="373" t="s">
        <v>56</v>
      </c>
      <c r="L47" s="373" t="s">
        <v>56</v>
      </c>
      <c r="M47" s="373" t="s">
        <v>56</v>
      </c>
      <c r="N47" s="374" t="s">
        <v>750</v>
      </c>
      <c r="O47" s="366"/>
      <c r="P47" s="366"/>
      <c r="Q47" s="366"/>
      <c r="R47" s="366"/>
      <c r="S47" s="366"/>
      <c r="T47" s="366"/>
      <c r="U47" s="366"/>
      <c r="V47" s="366"/>
      <c r="W47" s="366"/>
      <c r="X47" s="366"/>
      <c r="Y47" s="366"/>
      <c r="Z47" s="366"/>
    </row>
    <row r="48" ht="15.75" customHeight="1">
      <c r="A48" s="367">
        <v>55.0</v>
      </c>
      <c r="B48" s="368" t="s">
        <v>2616</v>
      </c>
      <c r="C48" s="369">
        <v>44368.0</v>
      </c>
      <c r="D48" s="370">
        <v>44402.0</v>
      </c>
      <c r="E48" s="283">
        <f t="shared" si="1"/>
        <v>4.857142857</v>
      </c>
      <c r="F48" s="375"/>
      <c r="G48" s="283">
        <f t="shared" si="2"/>
        <v>0</v>
      </c>
      <c r="H48" s="372" t="s">
        <v>641</v>
      </c>
      <c r="I48" s="372"/>
      <c r="J48" s="372" t="s">
        <v>56</v>
      </c>
      <c r="K48" s="372" t="s">
        <v>56</v>
      </c>
      <c r="L48" s="372" t="s">
        <v>56</v>
      </c>
      <c r="M48" s="372" t="s">
        <v>56</v>
      </c>
      <c r="N48" s="374" t="s">
        <v>2617</v>
      </c>
      <c r="O48" s="366"/>
      <c r="P48" s="366"/>
      <c r="Q48" s="366"/>
      <c r="R48" s="366"/>
      <c r="S48" s="366"/>
      <c r="T48" s="366"/>
      <c r="U48" s="366"/>
      <c r="V48" s="366"/>
      <c r="W48" s="366"/>
      <c r="X48" s="366"/>
      <c r="Y48" s="366"/>
      <c r="Z48" s="366"/>
    </row>
    <row r="49" ht="15.75" customHeight="1">
      <c r="A49" s="367">
        <v>56.0</v>
      </c>
      <c r="B49" s="368" t="s">
        <v>616</v>
      </c>
      <c r="C49" s="369">
        <v>44375.0</v>
      </c>
      <c r="D49" s="369">
        <v>44926.0</v>
      </c>
      <c r="E49" s="283">
        <f t="shared" si="1"/>
        <v>78.71428571</v>
      </c>
      <c r="F49" s="371">
        <v>44747.0</v>
      </c>
      <c r="G49" s="283">
        <f t="shared" si="2"/>
        <v>53.14285714</v>
      </c>
      <c r="H49" s="372" t="s">
        <v>641</v>
      </c>
      <c r="I49" s="372"/>
      <c r="J49" s="373" t="s">
        <v>56</v>
      </c>
      <c r="K49" s="373" t="s">
        <v>56</v>
      </c>
      <c r="L49" s="373" t="s">
        <v>141</v>
      </c>
      <c r="M49" s="373" t="s">
        <v>56</v>
      </c>
      <c r="N49" s="374" t="s">
        <v>711</v>
      </c>
      <c r="O49" s="366"/>
      <c r="P49" s="366"/>
      <c r="Q49" s="366"/>
      <c r="R49" s="366"/>
      <c r="S49" s="366"/>
      <c r="T49" s="366"/>
      <c r="U49" s="366"/>
      <c r="V49" s="366"/>
      <c r="W49" s="366"/>
      <c r="X49" s="366"/>
      <c r="Y49" s="366"/>
      <c r="Z49" s="366"/>
    </row>
    <row r="50" ht="30.75" customHeight="1">
      <c r="A50" s="367">
        <v>57.0</v>
      </c>
      <c r="B50" s="368" t="s">
        <v>2618</v>
      </c>
      <c r="C50" s="369">
        <v>44378.0</v>
      </c>
      <c r="D50" s="370">
        <v>44444.0</v>
      </c>
      <c r="E50" s="283">
        <f t="shared" si="1"/>
        <v>9.428571429</v>
      </c>
      <c r="F50" s="375"/>
      <c r="G50" s="283">
        <f t="shared" si="2"/>
        <v>0</v>
      </c>
      <c r="H50" s="372" t="s">
        <v>641</v>
      </c>
      <c r="I50" s="372"/>
      <c r="J50" s="372" t="s">
        <v>56</v>
      </c>
      <c r="K50" s="372" t="s">
        <v>56</v>
      </c>
      <c r="L50" s="372" t="s">
        <v>56</v>
      </c>
      <c r="M50" s="372" t="s">
        <v>56</v>
      </c>
      <c r="N50" s="374" t="s">
        <v>2619</v>
      </c>
      <c r="O50" s="366"/>
      <c r="P50" s="366"/>
      <c r="Q50" s="366"/>
      <c r="R50" s="366"/>
      <c r="S50" s="366"/>
      <c r="T50" s="366"/>
      <c r="U50" s="366"/>
      <c r="V50" s="366"/>
      <c r="W50" s="366"/>
      <c r="X50" s="366"/>
      <c r="Y50" s="366"/>
      <c r="Z50" s="366"/>
    </row>
    <row r="51" ht="15.75" customHeight="1">
      <c r="A51" s="367">
        <v>58.0</v>
      </c>
      <c r="B51" s="368" t="s">
        <v>317</v>
      </c>
      <c r="C51" s="369">
        <v>44378.0</v>
      </c>
      <c r="D51" s="370">
        <v>44437.0</v>
      </c>
      <c r="E51" s="283">
        <f t="shared" si="1"/>
        <v>8.428571429</v>
      </c>
      <c r="F51" s="375"/>
      <c r="G51" s="283">
        <f t="shared" si="2"/>
        <v>0</v>
      </c>
      <c r="H51" s="372" t="s">
        <v>641</v>
      </c>
      <c r="I51" s="372"/>
      <c r="J51" s="373" t="s">
        <v>56</v>
      </c>
      <c r="K51" s="373" t="s">
        <v>56</v>
      </c>
      <c r="L51" s="373" t="s">
        <v>56</v>
      </c>
      <c r="M51" s="373" t="s">
        <v>56</v>
      </c>
      <c r="N51" s="374" t="s">
        <v>2620</v>
      </c>
      <c r="O51" s="366"/>
      <c r="P51" s="366"/>
      <c r="Q51" s="366"/>
      <c r="R51" s="366"/>
      <c r="S51" s="366"/>
      <c r="T51" s="366"/>
      <c r="U51" s="366"/>
      <c r="V51" s="366"/>
      <c r="W51" s="366"/>
      <c r="X51" s="366"/>
      <c r="Y51" s="366"/>
      <c r="Z51" s="366"/>
    </row>
    <row r="52" ht="15.75" customHeight="1">
      <c r="A52" s="367">
        <v>59.0</v>
      </c>
      <c r="B52" s="368" t="s">
        <v>2622</v>
      </c>
      <c r="C52" s="369">
        <v>44378.0</v>
      </c>
      <c r="D52" s="370">
        <v>44438.0</v>
      </c>
      <c r="E52" s="283">
        <f t="shared" si="1"/>
        <v>8.571428571</v>
      </c>
      <c r="F52" s="375"/>
      <c r="G52" s="283">
        <f t="shared" si="2"/>
        <v>0</v>
      </c>
      <c r="H52" s="372" t="s">
        <v>641</v>
      </c>
      <c r="I52" s="372"/>
      <c r="J52" s="372" t="s">
        <v>56</v>
      </c>
      <c r="K52" s="372" t="s">
        <v>56</v>
      </c>
      <c r="L52" s="372" t="s">
        <v>56</v>
      </c>
      <c r="M52" s="372" t="s">
        <v>56</v>
      </c>
      <c r="N52" s="374" t="s">
        <v>2623</v>
      </c>
      <c r="O52" s="366"/>
      <c r="P52" s="366"/>
      <c r="Q52" s="366"/>
      <c r="R52" s="366"/>
      <c r="S52" s="366"/>
      <c r="T52" s="366"/>
      <c r="U52" s="366"/>
      <c r="V52" s="366"/>
      <c r="W52" s="366"/>
      <c r="X52" s="366"/>
      <c r="Y52" s="366"/>
      <c r="Z52" s="366"/>
    </row>
    <row r="53" ht="15.75" customHeight="1">
      <c r="A53" s="367">
        <v>60.0</v>
      </c>
      <c r="B53" s="368" t="s">
        <v>2624</v>
      </c>
      <c r="C53" s="369">
        <v>44378.0</v>
      </c>
      <c r="D53" s="370">
        <v>44454.0</v>
      </c>
      <c r="E53" s="283">
        <f t="shared" si="1"/>
        <v>10.85714286</v>
      </c>
      <c r="F53" s="371">
        <v>44533.0</v>
      </c>
      <c r="G53" s="283">
        <f t="shared" si="2"/>
        <v>22.14285714</v>
      </c>
      <c r="H53" s="372" t="s">
        <v>641</v>
      </c>
      <c r="I53" s="372"/>
      <c r="J53" s="373" t="s">
        <v>78</v>
      </c>
      <c r="K53" s="373" t="s">
        <v>78</v>
      </c>
      <c r="L53" s="373" t="s">
        <v>78</v>
      </c>
      <c r="M53" s="373" t="s">
        <v>56</v>
      </c>
      <c r="N53" s="374" t="s">
        <v>2625</v>
      </c>
      <c r="O53" s="366"/>
      <c r="P53" s="366"/>
      <c r="Q53" s="366"/>
      <c r="R53" s="366"/>
      <c r="S53" s="366"/>
      <c r="T53" s="366"/>
      <c r="U53" s="366"/>
      <c r="V53" s="366"/>
      <c r="W53" s="366"/>
      <c r="X53" s="366"/>
      <c r="Y53" s="366"/>
      <c r="Z53" s="366"/>
    </row>
    <row r="54" ht="46.5" customHeight="1">
      <c r="A54" s="367">
        <v>61.0</v>
      </c>
      <c r="B54" s="368" t="s">
        <v>2626</v>
      </c>
      <c r="C54" s="369">
        <v>44383.0</v>
      </c>
      <c r="D54" s="370">
        <v>44428.0</v>
      </c>
      <c r="E54" s="283">
        <f t="shared" si="1"/>
        <v>6.428571429</v>
      </c>
      <c r="F54" s="375"/>
      <c r="G54" s="283">
        <f t="shared" si="2"/>
        <v>0</v>
      </c>
      <c r="H54" s="372" t="s">
        <v>641</v>
      </c>
      <c r="I54" s="372"/>
      <c r="J54" s="372" t="s">
        <v>56</v>
      </c>
      <c r="K54" s="372" t="s">
        <v>56</v>
      </c>
      <c r="L54" s="372" t="s">
        <v>56</v>
      </c>
      <c r="M54" s="372" t="s">
        <v>56</v>
      </c>
      <c r="N54" s="374" t="s">
        <v>2627</v>
      </c>
      <c r="O54" s="366"/>
      <c r="P54" s="366"/>
      <c r="Q54" s="366"/>
      <c r="R54" s="366"/>
      <c r="S54" s="366"/>
      <c r="T54" s="366"/>
      <c r="U54" s="366"/>
      <c r="V54" s="366"/>
      <c r="W54" s="366"/>
      <c r="X54" s="366"/>
      <c r="Y54" s="366"/>
      <c r="Z54" s="366"/>
    </row>
    <row r="55" ht="15.75" customHeight="1">
      <c r="A55" s="367">
        <v>62.0</v>
      </c>
      <c r="B55" s="368" t="s">
        <v>2628</v>
      </c>
      <c r="C55" s="369">
        <v>44383.0</v>
      </c>
      <c r="D55" s="370">
        <v>44489.0</v>
      </c>
      <c r="E55" s="283">
        <f t="shared" si="1"/>
        <v>15.14285714</v>
      </c>
      <c r="F55" s="371">
        <v>44488.0</v>
      </c>
      <c r="G55" s="283">
        <f t="shared" si="2"/>
        <v>15</v>
      </c>
      <c r="H55" s="372" t="s">
        <v>641</v>
      </c>
      <c r="I55" s="372"/>
      <c r="J55" s="373" t="s">
        <v>56</v>
      </c>
      <c r="K55" s="373" t="s">
        <v>56</v>
      </c>
      <c r="L55" s="373" t="s">
        <v>56</v>
      </c>
      <c r="M55" s="373" t="s">
        <v>56</v>
      </c>
      <c r="N55" s="374" t="s">
        <v>2629</v>
      </c>
      <c r="O55" s="366"/>
      <c r="P55" s="366"/>
      <c r="Q55" s="366"/>
      <c r="R55" s="366"/>
      <c r="S55" s="366"/>
      <c r="T55" s="366"/>
      <c r="U55" s="366"/>
      <c r="V55" s="366"/>
      <c r="W55" s="366"/>
      <c r="X55" s="366"/>
      <c r="Y55" s="366"/>
      <c r="Z55" s="366"/>
    </row>
    <row r="56" ht="15.75" customHeight="1">
      <c r="A56" s="367">
        <v>63.0</v>
      </c>
      <c r="B56" s="368" t="s">
        <v>2630</v>
      </c>
      <c r="C56" s="369">
        <v>44389.0</v>
      </c>
      <c r="D56" s="370">
        <v>44436.0</v>
      </c>
      <c r="E56" s="283">
        <f t="shared" si="1"/>
        <v>6.714285714</v>
      </c>
      <c r="F56" s="375"/>
      <c r="G56" s="283">
        <f t="shared" si="2"/>
        <v>0</v>
      </c>
      <c r="H56" s="372" t="s">
        <v>641</v>
      </c>
      <c r="I56" s="372"/>
      <c r="J56" s="372" t="s">
        <v>56</v>
      </c>
      <c r="K56" s="372" t="s">
        <v>56</v>
      </c>
      <c r="L56" s="372" t="s">
        <v>56</v>
      </c>
      <c r="M56" s="372" t="s">
        <v>56</v>
      </c>
      <c r="N56" s="374" t="s">
        <v>2631</v>
      </c>
      <c r="O56" s="366"/>
      <c r="P56" s="366"/>
      <c r="Q56" s="366"/>
      <c r="R56" s="366"/>
      <c r="S56" s="366"/>
      <c r="T56" s="366"/>
      <c r="U56" s="366"/>
      <c r="V56" s="366"/>
      <c r="W56" s="366"/>
      <c r="X56" s="366"/>
      <c r="Y56" s="366"/>
      <c r="Z56" s="366"/>
    </row>
    <row r="57" ht="30.75" customHeight="1">
      <c r="A57" s="367">
        <v>64.0</v>
      </c>
      <c r="B57" s="368" t="s">
        <v>2632</v>
      </c>
      <c r="C57" s="369">
        <v>44390.0</v>
      </c>
      <c r="D57" s="370">
        <v>44437.0</v>
      </c>
      <c r="E57" s="283">
        <f t="shared" si="1"/>
        <v>6.714285714</v>
      </c>
      <c r="F57" s="375"/>
      <c r="G57" s="283">
        <f t="shared" si="2"/>
        <v>0</v>
      </c>
      <c r="H57" s="372" t="s">
        <v>641</v>
      </c>
      <c r="I57" s="372"/>
      <c r="J57" s="373" t="s">
        <v>56</v>
      </c>
      <c r="K57" s="373" t="s">
        <v>56</v>
      </c>
      <c r="L57" s="373" t="s">
        <v>56</v>
      </c>
      <c r="M57" s="373" t="s">
        <v>56</v>
      </c>
      <c r="N57" s="374" t="s">
        <v>2633</v>
      </c>
      <c r="O57" s="366"/>
      <c r="P57" s="366"/>
      <c r="Q57" s="366"/>
      <c r="R57" s="366"/>
      <c r="S57" s="366"/>
      <c r="T57" s="366"/>
      <c r="U57" s="366"/>
      <c r="V57" s="366"/>
      <c r="W57" s="366"/>
      <c r="X57" s="366"/>
      <c r="Y57" s="366"/>
      <c r="Z57" s="366"/>
    </row>
    <row r="58" ht="15.75" customHeight="1">
      <c r="A58" s="367">
        <v>65.0</v>
      </c>
      <c r="B58" s="368" t="s">
        <v>2634</v>
      </c>
      <c r="C58" s="369">
        <v>44392.0</v>
      </c>
      <c r="D58" s="370">
        <v>44459.0</v>
      </c>
      <c r="E58" s="283">
        <f t="shared" si="1"/>
        <v>9.571428571</v>
      </c>
      <c r="F58" s="375"/>
      <c r="G58" s="283">
        <f t="shared" si="2"/>
        <v>0</v>
      </c>
      <c r="H58" s="372" t="s">
        <v>641</v>
      </c>
      <c r="I58" s="372"/>
      <c r="J58" s="372" t="s">
        <v>56</v>
      </c>
      <c r="K58" s="372" t="s">
        <v>56</v>
      </c>
      <c r="L58" s="372" t="s">
        <v>56</v>
      </c>
      <c r="M58" s="372" t="s">
        <v>56</v>
      </c>
      <c r="N58" s="374" t="s">
        <v>2635</v>
      </c>
      <c r="O58" s="366"/>
      <c r="P58" s="366"/>
      <c r="Q58" s="366"/>
      <c r="R58" s="366"/>
      <c r="S58" s="366"/>
      <c r="T58" s="366"/>
      <c r="U58" s="366"/>
      <c r="V58" s="366"/>
      <c r="W58" s="366"/>
      <c r="X58" s="366"/>
      <c r="Y58" s="366"/>
      <c r="Z58" s="366"/>
    </row>
    <row r="59" ht="15.75" customHeight="1">
      <c r="A59" s="367">
        <v>66.0</v>
      </c>
      <c r="B59" s="368" t="s">
        <v>2636</v>
      </c>
      <c r="C59" s="369">
        <v>44394.0</v>
      </c>
      <c r="D59" s="370">
        <v>44450.0</v>
      </c>
      <c r="E59" s="283">
        <f t="shared" si="1"/>
        <v>8</v>
      </c>
      <c r="F59" s="375"/>
      <c r="G59" s="283">
        <f t="shared" si="2"/>
        <v>0</v>
      </c>
      <c r="H59" s="372" t="s">
        <v>641</v>
      </c>
      <c r="I59" s="372"/>
      <c r="J59" s="373" t="s">
        <v>56</v>
      </c>
      <c r="K59" s="373" t="s">
        <v>56</v>
      </c>
      <c r="L59" s="373" t="s">
        <v>56</v>
      </c>
      <c r="M59" s="373" t="s">
        <v>56</v>
      </c>
      <c r="N59" s="374" t="s">
        <v>2637</v>
      </c>
      <c r="O59" s="366"/>
      <c r="P59" s="366"/>
      <c r="Q59" s="366"/>
      <c r="R59" s="366"/>
      <c r="S59" s="366"/>
      <c r="T59" s="366"/>
      <c r="U59" s="366"/>
      <c r="V59" s="366"/>
      <c r="W59" s="366"/>
      <c r="X59" s="366"/>
      <c r="Y59" s="366"/>
      <c r="Z59" s="366"/>
    </row>
    <row r="60" ht="15.75" customHeight="1">
      <c r="A60" s="367">
        <v>67.0</v>
      </c>
      <c r="B60" s="368" t="s">
        <v>1102</v>
      </c>
      <c r="C60" s="369">
        <v>44396.0</v>
      </c>
      <c r="D60" s="370">
        <v>44464.0</v>
      </c>
      <c r="E60" s="283">
        <f t="shared" si="1"/>
        <v>9.714285714</v>
      </c>
      <c r="F60" s="369">
        <v>44474.0</v>
      </c>
      <c r="G60" s="283">
        <f t="shared" si="2"/>
        <v>11.14285714</v>
      </c>
      <c r="H60" s="372" t="s">
        <v>641</v>
      </c>
      <c r="I60" s="372"/>
      <c r="J60" s="372" t="s">
        <v>56</v>
      </c>
      <c r="K60" s="372" t="s">
        <v>56</v>
      </c>
      <c r="L60" s="372" t="s">
        <v>56</v>
      </c>
      <c r="M60" s="372" t="s">
        <v>56</v>
      </c>
      <c r="N60" s="374" t="s">
        <v>1425</v>
      </c>
      <c r="O60" s="366"/>
      <c r="P60" s="366"/>
      <c r="Q60" s="366"/>
      <c r="R60" s="366"/>
      <c r="S60" s="366"/>
      <c r="T60" s="366"/>
      <c r="U60" s="366"/>
      <c r="V60" s="366"/>
      <c r="W60" s="366"/>
      <c r="X60" s="366"/>
      <c r="Y60" s="366"/>
      <c r="Z60" s="366"/>
    </row>
    <row r="61" ht="15.75" customHeight="1">
      <c r="A61" s="367">
        <v>68.0</v>
      </c>
      <c r="B61" s="368" t="s">
        <v>663</v>
      </c>
      <c r="C61" s="369">
        <v>44399.0</v>
      </c>
      <c r="D61" s="370">
        <v>44422.0</v>
      </c>
      <c r="E61" s="283">
        <f t="shared" si="1"/>
        <v>3.285714286</v>
      </c>
      <c r="F61" s="375"/>
      <c r="G61" s="283">
        <f t="shared" si="2"/>
        <v>0</v>
      </c>
      <c r="H61" s="372" t="s">
        <v>641</v>
      </c>
      <c r="I61" s="372"/>
      <c r="J61" s="373" t="s">
        <v>56</v>
      </c>
      <c r="K61" s="373" t="s">
        <v>56</v>
      </c>
      <c r="L61" s="373" t="s">
        <v>78</v>
      </c>
      <c r="M61" s="373" t="s">
        <v>28</v>
      </c>
      <c r="N61" s="374" t="s">
        <v>2638</v>
      </c>
      <c r="O61" s="366"/>
      <c r="P61" s="366"/>
      <c r="Q61" s="366"/>
      <c r="R61" s="366"/>
      <c r="S61" s="366"/>
      <c r="T61" s="366"/>
      <c r="U61" s="366"/>
      <c r="V61" s="366"/>
      <c r="W61" s="366"/>
      <c r="X61" s="366"/>
      <c r="Y61" s="366"/>
      <c r="Z61" s="366"/>
    </row>
    <row r="62" ht="30.75" customHeight="1">
      <c r="A62" s="367">
        <v>69.0</v>
      </c>
      <c r="B62" s="368" t="s">
        <v>2639</v>
      </c>
      <c r="C62" s="369">
        <v>44399.0</v>
      </c>
      <c r="D62" s="370">
        <v>44449.0</v>
      </c>
      <c r="E62" s="283">
        <f t="shared" si="1"/>
        <v>7.142857143</v>
      </c>
      <c r="F62" s="369">
        <v>44558.0</v>
      </c>
      <c r="G62" s="283">
        <f t="shared" si="2"/>
        <v>22.71428571</v>
      </c>
      <c r="H62" s="372" t="s">
        <v>641</v>
      </c>
      <c r="I62" s="372"/>
      <c r="J62" s="372" t="s">
        <v>56</v>
      </c>
      <c r="K62" s="372" t="s">
        <v>56</v>
      </c>
      <c r="L62" s="372" t="s">
        <v>56</v>
      </c>
      <c r="M62" s="372" t="s">
        <v>56</v>
      </c>
      <c r="N62" s="374" t="s">
        <v>2640</v>
      </c>
      <c r="O62" s="366"/>
      <c r="P62" s="366"/>
      <c r="Q62" s="366"/>
      <c r="R62" s="366"/>
      <c r="S62" s="366"/>
      <c r="T62" s="366"/>
      <c r="U62" s="366"/>
      <c r="V62" s="366"/>
      <c r="W62" s="366"/>
      <c r="X62" s="366"/>
      <c r="Y62" s="366"/>
      <c r="Z62" s="366"/>
    </row>
    <row r="63" ht="15.75" customHeight="1">
      <c r="A63" s="367">
        <v>70.0</v>
      </c>
      <c r="B63" s="368" t="s">
        <v>2641</v>
      </c>
      <c r="C63" s="369">
        <v>44399.0</v>
      </c>
      <c r="D63" s="370">
        <v>44422.0</v>
      </c>
      <c r="E63" s="283">
        <f t="shared" si="1"/>
        <v>3.285714286</v>
      </c>
      <c r="F63" s="375"/>
      <c r="G63" s="283">
        <f t="shared" si="2"/>
        <v>0</v>
      </c>
      <c r="H63" s="372" t="s">
        <v>641</v>
      </c>
      <c r="I63" s="372"/>
      <c r="J63" s="373" t="s">
        <v>78</v>
      </c>
      <c r="K63" s="373" t="s">
        <v>78</v>
      </c>
      <c r="L63" s="373" t="s">
        <v>78</v>
      </c>
      <c r="M63" s="373" t="s">
        <v>56</v>
      </c>
      <c r="N63" s="374" t="s">
        <v>675</v>
      </c>
      <c r="O63" s="366"/>
      <c r="P63" s="366"/>
      <c r="Q63" s="366"/>
      <c r="R63" s="366"/>
      <c r="S63" s="366"/>
      <c r="T63" s="366"/>
      <c r="U63" s="366"/>
      <c r="V63" s="366"/>
      <c r="W63" s="366"/>
      <c r="X63" s="366"/>
      <c r="Y63" s="366"/>
      <c r="Z63" s="366"/>
    </row>
    <row r="64" ht="15.75" customHeight="1">
      <c r="A64" s="367">
        <v>72.0</v>
      </c>
      <c r="B64" s="368" t="s">
        <v>2642</v>
      </c>
      <c r="C64" s="369">
        <v>44401.0</v>
      </c>
      <c r="D64" s="370">
        <v>44614.0</v>
      </c>
      <c r="E64" s="283">
        <f t="shared" si="1"/>
        <v>30.42857143</v>
      </c>
      <c r="F64" s="371">
        <v>44628.0</v>
      </c>
      <c r="G64" s="283">
        <f t="shared" si="2"/>
        <v>32.42857143</v>
      </c>
      <c r="H64" s="372" t="s">
        <v>641</v>
      </c>
      <c r="I64" s="372"/>
      <c r="J64" s="373" t="s">
        <v>56</v>
      </c>
      <c r="K64" s="373" t="s">
        <v>56</v>
      </c>
      <c r="L64" s="373" t="s">
        <v>56</v>
      </c>
      <c r="M64" s="373" t="s">
        <v>56</v>
      </c>
      <c r="N64" s="374" t="s">
        <v>2643</v>
      </c>
      <c r="O64" s="366"/>
      <c r="P64" s="366"/>
      <c r="Q64" s="366"/>
      <c r="R64" s="366"/>
      <c r="S64" s="366"/>
      <c r="T64" s="366"/>
      <c r="U64" s="366"/>
      <c r="V64" s="366"/>
      <c r="W64" s="366"/>
      <c r="X64" s="366"/>
      <c r="Y64" s="366"/>
      <c r="Z64" s="366"/>
    </row>
    <row r="65" ht="15.75" customHeight="1">
      <c r="A65" s="367">
        <v>73.0</v>
      </c>
      <c r="B65" s="368" t="s">
        <v>2644</v>
      </c>
      <c r="C65" s="369">
        <v>44404.0</v>
      </c>
      <c r="D65" s="370">
        <v>44410.0</v>
      </c>
      <c r="E65" s="283">
        <f t="shared" si="1"/>
        <v>0.8571428571</v>
      </c>
      <c r="F65" s="375"/>
      <c r="G65" s="283">
        <f t="shared" si="2"/>
        <v>0</v>
      </c>
      <c r="H65" s="372" t="s">
        <v>641</v>
      </c>
      <c r="I65" s="372"/>
      <c r="J65" s="372" t="s">
        <v>28</v>
      </c>
      <c r="K65" s="372" t="s">
        <v>28</v>
      </c>
      <c r="L65" s="372" t="s">
        <v>56</v>
      </c>
      <c r="M65" s="372" t="s">
        <v>78</v>
      </c>
      <c r="N65" s="374" t="s">
        <v>2645</v>
      </c>
      <c r="O65" s="366"/>
      <c r="P65" s="366"/>
      <c r="Q65" s="366"/>
      <c r="R65" s="366"/>
      <c r="S65" s="366"/>
      <c r="T65" s="366"/>
      <c r="U65" s="366"/>
      <c r="V65" s="366"/>
      <c r="W65" s="366"/>
      <c r="X65" s="366"/>
      <c r="Y65" s="366"/>
      <c r="Z65" s="366"/>
    </row>
    <row r="66" ht="15.75" customHeight="1">
      <c r="A66" s="367">
        <v>74.0</v>
      </c>
      <c r="B66" s="368" t="s">
        <v>997</v>
      </c>
      <c r="C66" s="369">
        <v>44404.0</v>
      </c>
      <c r="D66" s="370">
        <v>44440.0</v>
      </c>
      <c r="E66" s="283">
        <f t="shared" si="1"/>
        <v>5.142857143</v>
      </c>
      <c r="F66" s="375"/>
      <c r="G66" s="283">
        <f t="shared" si="2"/>
        <v>0</v>
      </c>
      <c r="H66" s="372" t="s">
        <v>641</v>
      </c>
      <c r="I66" s="372"/>
      <c r="J66" s="373" t="s">
        <v>56</v>
      </c>
      <c r="K66" s="373" t="s">
        <v>56</v>
      </c>
      <c r="L66" s="373" t="s">
        <v>56</v>
      </c>
      <c r="M66" s="373" t="s">
        <v>56</v>
      </c>
      <c r="N66" s="374" t="s">
        <v>1327</v>
      </c>
      <c r="O66" s="366"/>
      <c r="P66" s="366"/>
      <c r="Q66" s="366"/>
      <c r="R66" s="366"/>
      <c r="S66" s="366"/>
      <c r="T66" s="366"/>
      <c r="U66" s="366"/>
      <c r="V66" s="366"/>
      <c r="W66" s="366"/>
      <c r="X66" s="366"/>
      <c r="Y66" s="366"/>
      <c r="Z66" s="366"/>
    </row>
    <row r="67" ht="15.75" customHeight="1">
      <c r="A67" s="367">
        <v>75.0</v>
      </c>
      <c r="B67" s="368" t="s">
        <v>2646</v>
      </c>
      <c r="C67" s="369">
        <v>44404.0</v>
      </c>
      <c r="D67" s="370">
        <v>44418.0</v>
      </c>
      <c r="E67" s="283">
        <f t="shared" si="1"/>
        <v>2</v>
      </c>
      <c r="F67" s="375"/>
      <c r="G67" s="283">
        <f t="shared" si="2"/>
        <v>0</v>
      </c>
      <c r="H67" s="372" t="s">
        <v>641</v>
      </c>
      <c r="I67" s="372"/>
      <c r="J67" s="372" t="s">
        <v>56</v>
      </c>
      <c r="K67" s="372" t="s">
        <v>56</v>
      </c>
      <c r="L67" s="372" t="s">
        <v>56</v>
      </c>
      <c r="M67" s="372" t="s">
        <v>28</v>
      </c>
      <c r="N67" s="374" t="s">
        <v>2648</v>
      </c>
      <c r="O67" s="366"/>
      <c r="P67" s="366"/>
      <c r="Q67" s="366"/>
      <c r="R67" s="366"/>
      <c r="S67" s="366"/>
      <c r="T67" s="366"/>
      <c r="U67" s="366"/>
      <c r="V67" s="366"/>
      <c r="W67" s="366"/>
      <c r="X67" s="366"/>
      <c r="Y67" s="366"/>
      <c r="Z67" s="366"/>
    </row>
    <row r="68" ht="15.75" customHeight="1">
      <c r="A68" s="367">
        <v>76.0</v>
      </c>
      <c r="B68" s="368" t="s">
        <v>2616</v>
      </c>
      <c r="C68" s="369">
        <v>44417.0</v>
      </c>
      <c r="D68" s="370">
        <v>44421.0</v>
      </c>
      <c r="E68" s="283">
        <f t="shared" si="1"/>
        <v>0.5714285714</v>
      </c>
      <c r="F68" s="375"/>
      <c r="G68" s="283">
        <f t="shared" si="2"/>
        <v>0</v>
      </c>
      <c r="H68" s="372" t="s">
        <v>641</v>
      </c>
      <c r="I68" s="372"/>
      <c r="J68" s="373" t="s">
        <v>78</v>
      </c>
      <c r="K68" s="373" t="s">
        <v>56</v>
      </c>
      <c r="L68" s="373" t="s">
        <v>28</v>
      </c>
      <c r="M68" s="373" t="s">
        <v>78</v>
      </c>
      <c r="N68" s="374" t="s">
        <v>2617</v>
      </c>
      <c r="O68" s="366"/>
      <c r="P68" s="366"/>
      <c r="Q68" s="366"/>
      <c r="R68" s="366"/>
      <c r="S68" s="366"/>
      <c r="T68" s="366"/>
      <c r="U68" s="366"/>
      <c r="V68" s="366"/>
      <c r="W68" s="366"/>
      <c r="X68" s="366"/>
      <c r="Y68" s="366"/>
      <c r="Z68" s="366"/>
    </row>
    <row r="69" ht="15.75" customHeight="1">
      <c r="A69" s="367">
        <v>77.0</v>
      </c>
      <c r="B69" s="368" t="s">
        <v>2603</v>
      </c>
      <c r="C69" s="369">
        <v>44417.0</v>
      </c>
      <c r="D69" s="370">
        <v>44421.0</v>
      </c>
      <c r="E69" s="283">
        <f t="shared" si="1"/>
        <v>0.5714285714</v>
      </c>
      <c r="F69" s="375"/>
      <c r="G69" s="283">
        <f t="shared" si="2"/>
        <v>0</v>
      </c>
      <c r="H69" s="372" t="s">
        <v>641</v>
      </c>
      <c r="I69" s="372"/>
      <c r="J69" s="372" t="s">
        <v>78</v>
      </c>
      <c r="K69" s="372" t="s">
        <v>78</v>
      </c>
      <c r="L69" s="372" t="s">
        <v>78</v>
      </c>
      <c r="M69" s="372" t="s">
        <v>56</v>
      </c>
      <c r="N69" s="374" t="s">
        <v>2604</v>
      </c>
      <c r="O69" s="366"/>
      <c r="P69" s="366"/>
      <c r="Q69" s="366"/>
      <c r="R69" s="366"/>
      <c r="S69" s="366"/>
      <c r="T69" s="366"/>
      <c r="U69" s="366"/>
      <c r="V69" s="366"/>
      <c r="W69" s="366"/>
      <c r="X69" s="366"/>
      <c r="Y69" s="366"/>
      <c r="Z69" s="366"/>
    </row>
    <row r="70" ht="15.75" customHeight="1">
      <c r="A70" s="367">
        <v>78.0</v>
      </c>
      <c r="B70" s="368" t="s">
        <v>2649</v>
      </c>
      <c r="C70" s="369">
        <v>44417.0</v>
      </c>
      <c r="D70" s="370">
        <v>44464.0</v>
      </c>
      <c r="E70" s="283">
        <f t="shared" si="1"/>
        <v>6.714285714</v>
      </c>
      <c r="F70" s="371">
        <v>44485.0</v>
      </c>
      <c r="G70" s="283">
        <f t="shared" si="2"/>
        <v>9.714285714</v>
      </c>
      <c r="H70" s="372" t="s">
        <v>641</v>
      </c>
      <c r="I70" s="372"/>
      <c r="J70" s="373" t="s">
        <v>56</v>
      </c>
      <c r="K70" s="373" t="s">
        <v>56</v>
      </c>
      <c r="L70" s="373" t="s">
        <v>56</v>
      </c>
      <c r="M70" s="373" t="s">
        <v>56</v>
      </c>
      <c r="N70" s="374" t="s">
        <v>2651</v>
      </c>
      <c r="O70" s="366"/>
      <c r="P70" s="366"/>
      <c r="Q70" s="366"/>
      <c r="R70" s="366"/>
      <c r="S70" s="366"/>
      <c r="T70" s="366"/>
      <c r="U70" s="366"/>
      <c r="V70" s="366"/>
      <c r="W70" s="366"/>
      <c r="X70" s="366"/>
      <c r="Y70" s="366"/>
      <c r="Z70" s="366"/>
    </row>
    <row r="71" ht="15.75" customHeight="1">
      <c r="A71" s="367">
        <v>79.0</v>
      </c>
      <c r="B71" s="368" t="s">
        <v>480</v>
      </c>
      <c r="C71" s="369">
        <v>44418.0</v>
      </c>
      <c r="D71" s="370">
        <v>44478.0</v>
      </c>
      <c r="E71" s="283">
        <f t="shared" si="1"/>
        <v>8.571428571</v>
      </c>
      <c r="F71" s="369">
        <v>44478.0</v>
      </c>
      <c r="G71" s="283">
        <f t="shared" si="2"/>
        <v>8.571428571</v>
      </c>
      <c r="H71" s="372" t="s">
        <v>641</v>
      </c>
      <c r="I71" s="372"/>
      <c r="J71" s="372" t="s">
        <v>56</v>
      </c>
      <c r="K71" s="372" t="s">
        <v>56</v>
      </c>
      <c r="L71" s="372" t="s">
        <v>56</v>
      </c>
      <c r="M71" s="372" t="s">
        <v>56</v>
      </c>
      <c r="N71" s="374" t="s">
        <v>792</v>
      </c>
      <c r="O71" s="366"/>
      <c r="P71" s="366"/>
      <c r="Q71" s="366"/>
      <c r="R71" s="366"/>
      <c r="S71" s="366"/>
      <c r="T71" s="366"/>
      <c r="U71" s="366"/>
      <c r="V71" s="366"/>
      <c r="W71" s="366"/>
      <c r="X71" s="366"/>
      <c r="Y71" s="366"/>
      <c r="Z71" s="366"/>
    </row>
    <row r="72" ht="15.75" customHeight="1">
      <c r="A72" s="367">
        <v>80.0</v>
      </c>
      <c r="B72" s="368" t="s">
        <v>1286</v>
      </c>
      <c r="C72" s="369">
        <v>44418.0</v>
      </c>
      <c r="D72" s="370">
        <v>44440.0</v>
      </c>
      <c r="E72" s="283">
        <f t="shared" si="1"/>
        <v>3.142857143</v>
      </c>
      <c r="F72" s="375"/>
      <c r="G72" s="283">
        <f t="shared" si="2"/>
        <v>0</v>
      </c>
      <c r="H72" s="372" t="s">
        <v>641</v>
      </c>
      <c r="I72" s="372"/>
      <c r="J72" s="373" t="s">
        <v>56</v>
      </c>
      <c r="K72" s="373" t="s">
        <v>56</v>
      </c>
      <c r="L72" s="373" t="s">
        <v>56</v>
      </c>
      <c r="M72" s="373" t="s">
        <v>56</v>
      </c>
      <c r="N72" s="374" t="s">
        <v>1900</v>
      </c>
      <c r="O72" s="366"/>
      <c r="P72" s="366"/>
      <c r="Q72" s="366"/>
      <c r="R72" s="366"/>
      <c r="S72" s="366"/>
      <c r="T72" s="366"/>
      <c r="U72" s="366"/>
      <c r="V72" s="366"/>
      <c r="W72" s="366"/>
      <c r="X72" s="366"/>
      <c r="Y72" s="366"/>
      <c r="Z72" s="366"/>
    </row>
    <row r="73" ht="15.75" customHeight="1">
      <c r="A73" s="367">
        <v>81.0</v>
      </c>
      <c r="B73" s="368" t="s">
        <v>2652</v>
      </c>
      <c r="C73" s="369">
        <v>44418.0</v>
      </c>
      <c r="D73" s="370">
        <v>44477.0</v>
      </c>
      <c r="E73" s="283">
        <f t="shared" si="1"/>
        <v>8.428571429</v>
      </c>
      <c r="F73" s="369">
        <v>44477.0</v>
      </c>
      <c r="G73" s="283">
        <f t="shared" si="2"/>
        <v>8.428571429</v>
      </c>
      <c r="H73" s="372" t="s">
        <v>641</v>
      </c>
      <c r="I73" s="372"/>
      <c r="J73" s="372" t="s">
        <v>56</v>
      </c>
      <c r="K73" s="372" t="s">
        <v>56</v>
      </c>
      <c r="L73" s="372" t="s">
        <v>56</v>
      </c>
      <c r="M73" s="372" t="s">
        <v>56</v>
      </c>
      <c r="N73" s="374" t="s">
        <v>675</v>
      </c>
      <c r="O73" s="366"/>
      <c r="P73" s="366"/>
      <c r="Q73" s="366"/>
      <c r="R73" s="366"/>
      <c r="S73" s="366"/>
      <c r="T73" s="366"/>
      <c r="U73" s="366"/>
      <c r="V73" s="366"/>
      <c r="W73" s="366"/>
      <c r="X73" s="366"/>
      <c r="Y73" s="366"/>
      <c r="Z73" s="366"/>
    </row>
    <row r="74" ht="15.75" customHeight="1">
      <c r="A74" s="367">
        <v>82.0</v>
      </c>
      <c r="B74" s="368" t="s">
        <v>2654</v>
      </c>
      <c r="C74" s="369">
        <v>44419.0</v>
      </c>
      <c r="D74" s="370">
        <v>44449.0</v>
      </c>
      <c r="E74" s="283">
        <f t="shared" si="1"/>
        <v>4.285714286</v>
      </c>
      <c r="F74" s="375"/>
      <c r="G74" s="283">
        <f t="shared" si="2"/>
        <v>0</v>
      </c>
      <c r="H74" s="372" t="s">
        <v>641</v>
      </c>
      <c r="I74" s="372"/>
      <c r="J74" s="373" t="s">
        <v>56</v>
      </c>
      <c r="K74" s="373" t="s">
        <v>56</v>
      </c>
      <c r="L74" s="373" t="s">
        <v>78</v>
      </c>
      <c r="M74" s="373" t="s">
        <v>56</v>
      </c>
      <c r="N74" s="374" t="s">
        <v>2655</v>
      </c>
      <c r="O74" s="366"/>
      <c r="P74" s="366"/>
      <c r="Q74" s="366"/>
      <c r="R74" s="366"/>
      <c r="S74" s="366"/>
      <c r="T74" s="366"/>
      <c r="U74" s="366"/>
      <c r="V74" s="366"/>
      <c r="W74" s="366"/>
      <c r="X74" s="366"/>
      <c r="Y74" s="366"/>
      <c r="Z74" s="366"/>
    </row>
    <row r="75" ht="15.75" customHeight="1">
      <c r="A75" s="367">
        <v>83.0</v>
      </c>
      <c r="B75" s="368" t="s">
        <v>2656</v>
      </c>
      <c r="C75" s="369">
        <v>44419.0</v>
      </c>
      <c r="D75" s="370">
        <v>44475.0</v>
      </c>
      <c r="E75" s="283">
        <f t="shared" si="1"/>
        <v>8</v>
      </c>
      <c r="F75" s="369">
        <v>44502.0</v>
      </c>
      <c r="G75" s="283">
        <f t="shared" si="2"/>
        <v>11.85714286</v>
      </c>
      <c r="H75" s="372" t="s">
        <v>641</v>
      </c>
      <c r="I75" s="372"/>
      <c r="J75" s="372" t="s">
        <v>56</v>
      </c>
      <c r="K75" s="372" t="s">
        <v>56</v>
      </c>
      <c r="L75" s="372" t="s">
        <v>56</v>
      </c>
      <c r="M75" s="372" t="s">
        <v>56</v>
      </c>
      <c r="N75" s="374" t="s">
        <v>675</v>
      </c>
      <c r="O75" s="366"/>
      <c r="P75" s="366"/>
      <c r="Q75" s="366"/>
      <c r="R75" s="366"/>
      <c r="S75" s="366"/>
      <c r="T75" s="366"/>
      <c r="U75" s="366"/>
      <c r="V75" s="366"/>
      <c r="W75" s="366"/>
      <c r="X75" s="366"/>
      <c r="Y75" s="366"/>
      <c r="Z75" s="366"/>
    </row>
    <row r="76" ht="15.75" customHeight="1">
      <c r="A76" s="367">
        <v>84.0</v>
      </c>
      <c r="B76" s="368" t="s">
        <v>2657</v>
      </c>
      <c r="C76" s="369">
        <v>44420.0</v>
      </c>
      <c r="D76" s="370">
        <v>44483.0</v>
      </c>
      <c r="E76" s="283">
        <f t="shared" si="1"/>
        <v>9</v>
      </c>
      <c r="F76" s="371">
        <v>44491.0</v>
      </c>
      <c r="G76" s="283">
        <f t="shared" si="2"/>
        <v>10.14285714</v>
      </c>
      <c r="H76" s="372" t="s">
        <v>641</v>
      </c>
      <c r="I76" s="372"/>
      <c r="J76" s="373" t="s">
        <v>56</v>
      </c>
      <c r="K76" s="373" t="s">
        <v>56</v>
      </c>
      <c r="L76" s="373" t="s">
        <v>56</v>
      </c>
      <c r="M76" s="373" t="s">
        <v>56</v>
      </c>
      <c r="N76" s="374" t="s">
        <v>2659</v>
      </c>
      <c r="O76" s="366"/>
      <c r="P76" s="366"/>
      <c r="Q76" s="366"/>
      <c r="R76" s="366"/>
      <c r="S76" s="366"/>
      <c r="T76" s="366"/>
      <c r="U76" s="366"/>
      <c r="V76" s="366"/>
      <c r="W76" s="366"/>
      <c r="X76" s="366"/>
      <c r="Y76" s="366"/>
      <c r="Z76" s="366"/>
    </row>
    <row r="77" ht="15.75" customHeight="1">
      <c r="A77" s="367">
        <v>85.0</v>
      </c>
      <c r="B77" s="368" t="s">
        <v>2661</v>
      </c>
      <c r="C77" s="369">
        <v>44426.0</v>
      </c>
      <c r="D77" s="370">
        <v>44469.0</v>
      </c>
      <c r="E77" s="283">
        <f t="shared" si="1"/>
        <v>6.142857143</v>
      </c>
      <c r="F77" s="369">
        <v>44482.0</v>
      </c>
      <c r="G77" s="283">
        <f t="shared" si="2"/>
        <v>8</v>
      </c>
      <c r="H77" s="372" t="s">
        <v>641</v>
      </c>
      <c r="I77" s="372"/>
      <c r="J77" s="372" t="s">
        <v>56</v>
      </c>
      <c r="K77" s="372" t="s">
        <v>56</v>
      </c>
      <c r="L77" s="372" t="s">
        <v>56</v>
      </c>
      <c r="M77" s="372" t="s">
        <v>56</v>
      </c>
      <c r="N77" s="374" t="s">
        <v>2662</v>
      </c>
      <c r="O77" s="366"/>
      <c r="P77" s="366"/>
      <c r="Q77" s="366"/>
      <c r="R77" s="366"/>
      <c r="S77" s="366"/>
      <c r="T77" s="366"/>
      <c r="U77" s="366"/>
      <c r="V77" s="366"/>
      <c r="W77" s="366"/>
      <c r="X77" s="366"/>
      <c r="Y77" s="366"/>
      <c r="Z77" s="366"/>
    </row>
    <row r="78" ht="15.75" customHeight="1">
      <c r="A78" s="367">
        <v>86.0</v>
      </c>
      <c r="B78" s="368" t="s">
        <v>2663</v>
      </c>
      <c r="C78" s="369">
        <v>44428.0</v>
      </c>
      <c r="D78" s="370">
        <v>44439.0</v>
      </c>
      <c r="E78" s="283">
        <f t="shared" si="1"/>
        <v>1.571428571</v>
      </c>
      <c r="F78" s="371">
        <v>44517.0</v>
      </c>
      <c r="G78" s="283">
        <f t="shared" si="2"/>
        <v>12.71428571</v>
      </c>
      <c r="H78" s="372" t="s">
        <v>641</v>
      </c>
      <c r="I78" s="372"/>
      <c r="J78" s="373" t="s">
        <v>78</v>
      </c>
      <c r="K78" s="373" t="s">
        <v>78</v>
      </c>
      <c r="L78" s="373" t="s">
        <v>56</v>
      </c>
      <c r="M78" s="373" t="s">
        <v>78</v>
      </c>
      <c r="N78" s="374" t="s">
        <v>2664</v>
      </c>
      <c r="O78" s="366"/>
      <c r="P78" s="366"/>
      <c r="Q78" s="366"/>
      <c r="R78" s="366"/>
      <c r="S78" s="366"/>
      <c r="T78" s="366"/>
      <c r="U78" s="366"/>
      <c r="V78" s="366"/>
      <c r="W78" s="366"/>
      <c r="X78" s="366"/>
      <c r="Y78" s="366"/>
      <c r="Z78" s="366"/>
    </row>
    <row r="79" ht="15.75" customHeight="1">
      <c r="A79" s="367">
        <v>87.0</v>
      </c>
      <c r="B79" s="368" t="s">
        <v>1302</v>
      </c>
      <c r="C79" s="369">
        <v>44432.0</v>
      </c>
      <c r="D79" s="370">
        <v>44474.0</v>
      </c>
      <c r="E79" s="283">
        <f t="shared" si="1"/>
        <v>6</v>
      </c>
      <c r="F79" s="369">
        <v>44483.0</v>
      </c>
      <c r="G79" s="283">
        <f t="shared" si="2"/>
        <v>7.285714286</v>
      </c>
      <c r="H79" s="372" t="s">
        <v>641</v>
      </c>
      <c r="I79" s="372"/>
      <c r="J79" s="372" t="s">
        <v>56</v>
      </c>
      <c r="K79" s="372" t="s">
        <v>56</v>
      </c>
      <c r="L79" s="372" t="s">
        <v>56</v>
      </c>
      <c r="M79" s="372" t="s">
        <v>56</v>
      </c>
      <c r="N79" s="374" t="s">
        <v>1932</v>
      </c>
      <c r="O79" s="366"/>
      <c r="P79" s="366"/>
      <c r="Q79" s="366"/>
      <c r="R79" s="366"/>
      <c r="S79" s="366"/>
      <c r="T79" s="366"/>
      <c r="U79" s="366"/>
      <c r="V79" s="366"/>
      <c r="W79" s="366"/>
      <c r="X79" s="366"/>
      <c r="Y79" s="366"/>
      <c r="Z79" s="366"/>
    </row>
    <row r="80" ht="15.75" customHeight="1">
      <c r="A80" s="367">
        <v>88.0</v>
      </c>
      <c r="B80" s="368" t="s">
        <v>341</v>
      </c>
      <c r="C80" s="369">
        <v>44438.0</v>
      </c>
      <c r="D80" s="370">
        <v>44502.0</v>
      </c>
      <c r="E80" s="283">
        <f t="shared" si="1"/>
        <v>9.142857143</v>
      </c>
      <c r="F80" s="371">
        <v>44503.0</v>
      </c>
      <c r="G80" s="283">
        <f t="shared" si="2"/>
        <v>9.285714286</v>
      </c>
      <c r="H80" s="372" t="s">
        <v>641</v>
      </c>
      <c r="I80" s="372"/>
      <c r="J80" s="373" t="s">
        <v>56</v>
      </c>
      <c r="K80" s="373" t="s">
        <v>56</v>
      </c>
      <c r="L80" s="373" t="s">
        <v>56</v>
      </c>
      <c r="M80" s="373" t="s">
        <v>56</v>
      </c>
      <c r="N80" s="374" t="s">
        <v>2665</v>
      </c>
      <c r="O80" s="366"/>
      <c r="P80" s="366"/>
      <c r="Q80" s="366"/>
      <c r="R80" s="366"/>
      <c r="S80" s="366"/>
      <c r="T80" s="366"/>
      <c r="U80" s="366"/>
      <c r="V80" s="366"/>
      <c r="W80" s="366"/>
      <c r="X80" s="366"/>
      <c r="Y80" s="366"/>
      <c r="Z80" s="366"/>
    </row>
    <row r="81" ht="30.75" customHeight="1">
      <c r="A81" s="367">
        <v>89.0</v>
      </c>
      <c r="B81" s="368" t="s">
        <v>2667</v>
      </c>
      <c r="C81" s="369">
        <v>44440.0</v>
      </c>
      <c r="D81" s="370">
        <v>44510.0</v>
      </c>
      <c r="E81" s="283">
        <f t="shared" si="1"/>
        <v>10</v>
      </c>
      <c r="F81" s="369">
        <v>44529.0</v>
      </c>
      <c r="G81" s="283">
        <f t="shared" si="2"/>
        <v>12.71428571</v>
      </c>
      <c r="H81" s="372" t="s">
        <v>641</v>
      </c>
      <c r="I81" s="372"/>
      <c r="J81" s="372" t="s">
        <v>56</v>
      </c>
      <c r="K81" s="372" t="s">
        <v>56</v>
      </c>
      <c r="L81" s="372" t="s">
        <v>56</v>
      </c>
      <c r="M81" s="372" t="s">
        <v>56</v>
      </c>
      <c r="N81" s="374" t="s">
        <v>2670</v>
      </c>
      <c r="O81" s="366"/>
      <c r="P81" s="366"/>
      <c r="Q81" s="366"/>
      <c r="R81" s="366"/>
      <c r="S81" s="366"/>
      <c r="T81" s="366"/>
      <c r="U81" s="366"/>
      <c r="V81" s="366"/>
      <c r="W81" s="366"/>
      <c r="X81" s="366"/>
      <c r="Y81" s="366"/>
      <c r="Z81" s="366"/>
    </row>
    <row r="82" ht="15.75" customHeight="1">
      <c r="A82" s="367">
        <v>90.0</v>
      </c>
      <c r="B82" s="368" t="s">
        <v>2672</v>
      </c>
      <c r="C82" s="369">
        <v>44441.0</v>
      </c>
      <c r="D82" s="370">
        <v>44499.0</v>
      </c>
      <c r="E82" s="283">
        <f t="shared" si="1"/>
        <v>8.285714286</v>
      </c>
      <c r="F82" s="371">
        <v>44496.0</v>
      </c>
      <c r="G82" s="283">
        <f t="shared" si="2"/>
        <v>7.857142857</v>
      </c>
      <c r="H82" s="372" t="s">
        <v>641</v>
      </c>
      <c r="I82" s="372"/>
      <c r="J82" s="373" t="s">
        <v>56</v>
      </c>
      <c r="K82" s="373" t="s">
        <v>56</v>
      </c>
      <c r="L82" s="373" t="s">
        <v>56</v>
      </c>
      <c r="M82" s="373" t="s">
        <v>56</v>
      </c>
      <c r="N82" s="374" t="s">
        <v>2673</v>
      </c>
      <c r="O82" s="366"/>
      <c r="P82" s="366"/>
      <c r="Q82" s="366"/>
      <c r="R82" s="366"/>
      <c r="S82" s="366"/>
      <c r="T82" s="366"/>
      <c r="U82" s="366"/>
      <c r="V82" s="366"/>
      <c r="W82" s="366"/>
      <c r="X82" s="366"/>
      <c r="Y82" s="366"/>
      <c r="Z82" s="366"/>
    </row>
    <row r="83" ht="15.75" customHeight="1">
      <c r="A83" s="367">
        <v>91.0</v>
      </c>
      <c r="B83" s="368" t="s">
        <v>1409</v>
      </c>
      <c r="C83" s="369">
        <v>44441.0</v>
      </c>
      <c r="D83" s="370">
        <v>44499.0</v>
      </c>
      <c r="E83" s="283">
        <f t="shared" si="1"/>
        <v>8.285714286</v>
      </c>
      <c r="F83" s="369">
        <v>44498.0</v>
      </c>
      <c r="G83" s="283">
        <f t="shared" si="2"/>
        <v>8.142857143</v>
      </c>
      <c r="H83" s="372" t="s">
        <v>641</v>
      </c>
      <c r="I83" s="372"/>
      <c r="J83" s="372" t="s">
        <v>56</v>
      </c>
      <c r="K83" s="372" t="s">
        <v>56</v>
      </c>
      <c r="L83" s="372" t="s">
        <v>56</v>
      </c>
      <c r="M83" s="372" t="s">
        <v>56</v>
      </c>
      <c r="N83" s="374" t="s">
        <v>2090</v>
      </c>
      <c r="O83" s="366"/>
      <c r="P83" s="366"/>
      <c r="Q83" s="366"/>
      <c r="R83" s="366"/>
      <c r="S83" s="366"/>
      <c r="T83" s="366"/>
      <c r="U83" s="366"/>
      <c r="V83" s="366"/>
      <c r="W83" s="366"/>
      <c r="X83" s="366"/>
      <c r="Y83" s="366"/>
      <c r="Z83" s="366"/>
    </row>
    <row r="84" ht="15.75" customHeight="1">
      <c r="A84" s="367">
        <v>92.0</v>
      </c>
      <c r="B84" s="368" t="s">
        <v>2674</v>
      </c>
      <c r="C84" s="369">
        <v>44441.0</v>
      </c>
      <c r="D84" s="370">
        <v>44449.0</v>
      </c>
      <c r="E84" s="283">
        <f t="shared" si="1"/>
        <v>1.142857143</v>
      </c>
      <c r="F84" s="375"/>
      <c r="G84" s="283">
        <f t="shared" si="2"/>
        <v>0</v>
      </c>
      <c r="H84" s="372" t="s">
        <v>641</v>
      </c>
      <c r="I84" s="372"/>
      <c r="J84" s="373" t="s">
        <v>56</v>
      </c>
      <c r="K84" s="373" t="s">
        <v>56</v>
      </c>
      <c r="L84" s="373" t="s">
        <v>56</v>
      </c>
      <c r="M84" s="373" t="s">
        <v>78</v>
      </c>
      <c r="N84" s="374" t="s">
        <v>675</v>
      </c>
      <c r="O84" s="366"/>
      <c r="P84" s="366"/>
      <c r="Q84" s="366"/>
      <c r="R84" s="366"/>
      <c r="S84" s="366"/>
      <c r="T84" s="366"/>
      <c r="U84" s="366"/>
      <c r="V84" s="366"/>
      <c r="W84" s="366"/>
      <c r="X84" s="366"/>
      <c r="Y84" s="366"/>
      <c r="Z84" s="366"/>
    </row>
    <row r="85" ht="15.75" customHeight="1">
      <c r="A85" s="367">
        <v>93.0</v>
      </c>
      <c r="B85" s="368" t="s">
        <v>2675</v>
      </c>
      <c r="C85" s="369">
        <v>44445.0</v>
      </c>
      <c r="D85" s="370">
        <v>44513.0</v>
      </c>
      <c r="E85" s="283">
        <f t="shared" si="1"/>
        <v>9.714285714</v>
      </c>
      <c r="F85" s="369">
        <v>44511.0</v>
      </c>
      <c r="G85" s="283">
        <f t="shared" si="2"/>
        <v>9.428571429</v>
      </c>
      <c r="H85" s="372" t="s">
        <v>641</v>
      </c>
      <c r="I85" s="372"/>
      <c r="J85" s="372" t="s">
        <v>56</v>
      </c>
      <c r="K85" s="372" t="s">
        <v>56</v>
      </c>
      <c r="L85" s="372" t="s">
        <v>56</v>
      </c>
      <c r="M85" s="372" t="s">
        <v>56</v>
      </c>
      <c r="N85" s="374" t="s">
        <v>2676</v>
      </c>
      <c r="O85" s="366"/>
      <c r="P85" s="366"/>
      <c r="Q85" s="366"/>
      <c r="R85" s="366"/>
      <c r="S85" s="366"/>
      <c r="T85" s="366"/>
      <c r="U85" s="366"/>
      <c r="V85" s="366"/>
      <c r="W85" s="366"/>
      <c r="X85" s="366"/>
      <c r="Y85" s="366"/>
      <c r="Z85" s="366"/>
    </row>
    <row r="86" ht="15.75" customHeight="1">
      <c r="A86" s="367">
        <v>94.0</v>
      </c>
      <c r="B86" s="368" t="s">
        <v>1492</v>
      </c>
      <c r="C86" s="369">
        <v>44446.0</v>
      </c>
      <c r="D86" s="370">
        <v>44499.0</v>
      </c>
      <c r="E86" s="283">
        <f t="shared" si="1"/>
        <v>7.571428571</v>
      </c>
      <c r="F86" s="371">
        <v>44505.0</v>
      </c>
      <c r="G86" s="283">
        <f t="shared" si="2"/>
        <v>8.428571429</v>
      </c>
      <c r="H86" s="372" t="s">
        <v>641</v>
      </c>
      <c r="I86" s="372"/>
      <c r="J86" s="373" t="s">
        <v>56</v>
      </c>
      <c r="K86" s="373" t="s">
        <v>56</v>
      </c>
      <c r="L86" s="373" t="s">
        <v>78</v>
      </c>
      <c r="M86" s="373" t="s">
        <v>56</v>
      </c>
      <c r="N86" s="374" t="s">
        <v>2677</v>
      </c>
      <c r="O86" s="366"/>
      <c r="P86" s="366"/>
      <c r="Q86" s="366"/>
      <c r="R86" s="366"/>
      <c r="S86" s="366"/>
      <c r="T86" s="366"/>
      <c r="U86" s="366"/>
      <c r="V86" s="366"/>
      <c r="W86" s="366"/>
      <c r="X86" s="366"/>
      <c r="Y86" s="366"/>
      <c r="Z86" s="366"/>
    </row>
    <row r="87" ht="15.75" customHeight="1">
      <c r="A87" s="367">
        <v>95.0</v>
      </c>
      <c r="B87" s="368" t="s">
        <v>2678</v>
      </c>
      <c r="C87" s="369">
        <v>44448.0</v>
      </c>
      <c r="D87" s="370">
        <v>44506.0</v>
      </c>
      <c r="E87" s="283">
        <f t="shared" si="1"/>
        <v>8.285714286</v>
      </c>
      <c r="F87" s="369">
        <v>44510.0</v>
      </c>
      <c r="G87" s="283">
        <f t="shared" si="2"/>
        <v>8.857142857</v>
      </c>
      <c r="H87" s="372" t="s">
        <v>641</v>
      </c>
      <c r="I87" s="372"/>
      <c r="J87" s="372" t="s">
        <v>56</v>
      </c>
      <c r="K87" s="372" t="s">
        <v>56</v>
      </c>
      <c r="L87" s="372" t="s">
        <v>56</v>
      </c>
      <c r="M87" s="372" t="s">
        <v>56</v>
      </c>
      <c r="N87" s="374" t="s">
        <v>2679</v>
      </c>
      <c r="O87" s="366"/>
      <c r="P87" s="366"/>
      <c r="Q87" s="366"/>
      <c r="R87" s="366"/>
      <c r="S87" s="366"/>
      <c r="T87" s="366"/>
      <c r="U87" s="366"/>
      <c r="V87" s="366"/>
      <c r="W87" s="366"/>
      <c r="X87" s="366"/>
      <c r="Y87" s="366"/>
      <c r="Z87" s="366"/>
    </row>
    <row r="88" ht="15.75" customHeight="1">
      <c r="A88" s="367">
        <v>96.0</v>
      </c>
      <c r="B88" s="368" t="s">
        <v>2680</v>
      </c>
      <c r="C88" s="369">
        <v>44448.0</v>
      </c>
      <c r="D88" s="370">
        <v>44513.0</v>
      </c>
      <c r="E88" s="283">
        <f t="shared" si="1"/>
        <v>9.285714286</v>
      </c>
      <c r="F88" s="371">
        <v>44534.0</v>
      </c>
      <c r="G88" s="283">
        <f t="shared" si="2"/>
        <v>12.28571429</v>
      </c>
      <c r="H88" s="372" t="s">
        <v>641</v>
      </c>
      <c r="I88" s="372"/>
      <c r="J88" s="373" t="s">
        <v>56</v>
      </c>
      <c r="K88" s="373" t="s">
        <v>56</v>
      </c>
      <c r="L88" s="373" t="s">
        <v>56</v>
      </c>
      <c r="M88" s="373" t="s">
        <v>56</v>
      </c>
      <c r="N88" s="374" t="s">
        <v>2681</v>
      </c>
      <c r="O88" s="366"/>
      <c r="P88" s="366"/>
      <c r="Q88" s="366"/>
      <c r="R88" s="366"/>
      <c r="S88" s="366"/>
      <c r="T88" s="366"/>
      <c r="U88" s="366"/>
      <c r="V88" s="366"/>
      <c r="W88" s="366"/>
      <c r="X88" s="366"/>
      <c r="Y88" s="366"/>
      <c r="Z88" s="366"/>
    </row>
    <row r="89" ht="15.75" customHeight="1">
      <c r="A89" s="367">
        <v>97.0</v>
      </c>
      <c r="B89" s="368" t="s">
        <v>2682</v>
      </c>
      <c r="C89" s="369">
        <v>44452.0</v>
      </c>
      <c r="D89" s="370">
        <v>44457.0</v>
      </c>
      <c r="E89" s="283">
        <f t="shared" si="1"/>
        <v>0.7142857143</v>
      </c>
      <c r="F89" s="369">
        <v>44457.0</v>
      </c>
      <c r="G89" s="283">
        <f t="shared" si="2"/>
        <v>0.7142857143</v>
      </c>
      <c r="H89" s="372" t="s">
        <v>641</v>
      </c>
      <c r="I89" s="372"/>
      <c r="J89" s="372" t="s">
        <v>56</v>
      </c>
      <c r="K89" s="372" t="s">
        <v>56</v>
      </c>
      <c r="L89" s="372" t="s">
        <v>56</v>
      </c>
      <c r="M89" s="372" t="s">
        <v>28</v>
      </c>
      <c r="N89" s="374" t="s">
        <v>2683</v>
      </c>
      <c r="O89" s="366"/>
      <c r="P89" s="366"/>
      <c r="Q89" s="366"/>
      <c r="R89" s="366"/>
      <c r="S89" s="366"/>
      <c r="T89" s="366"/>
      <c r="U89" s="366"/>
      <c r="V89" s="366"/>
      <c r="W89" s="366"/>
      <c r="X89" s="366"/>
      <c r="Y89" s="366"/>
      <c r="Z89" s="366"/>
    </row>
    <row r="90" ht="15.75" customHeight="1">
      <c r="A90" s="367">
        <v>98.0</v>
      </c>
      <c r="B90" s="368" t="s">
        <v>2684</v>
      </c>
      <c r="C90" s="369">
        <v>44452.0</v>
      </c>
      <c r="D90" s="370">
        <v>44510.0</v>
      </c>
      <c r="E90" s="283">
        <f t="shared" si="1"/>
        <v>8.285714286</v>
      </c>
      <c r="F90" s="371">
        <v>44530.0</v>
      </c>
      <c r="G90" s="283">
        <f t="shared" si="2"/>
        <v>11.14285714</v>
      </c>
      <c r="H90" s="372" t="s">
        <v>641</v>
      </c>
      <c r="I90" s="372"/>
      <c r="J90" s="373" t="s">
        <v>56</v>
      </c>
      <c r="K90" s="373" t="s">
        <v>56</v>
      </c>
      <c r="L90" s="373" t="s">
        <v>56</v>
      </c>
      <c r="M90" s="373" t="s">
        <v>56</v>
      </c>
      <c r="N90" s="374" t="s">
        <v>2685</v>
      </c>
      <c r="O90" s="366"/>
      <c r="P90" s="366"/>
      <c r="Q90" s="366"/>
      <c r="R90" s="366"/>
      <c r="S90" s="366"/>
      <c r="T90" s="366"/>
      <c r="U90" s="366"/>
      <c r="V90" s="366"/>
      <c r="W90" s="366"/>
      <c r="X90" s="366"/>
      <c r="Y90" s="366"/>
      <c r="Z90" s="366"/>
    </row>
    <row r="91" ht="15.75" customHeight="1">
      <c r="A91" s="367">
        <v>99.0</v>
      </c>
      <c r="B91" s="368" t="s">
        <v>2686</v>
      </c>
      <c r="C91" s="369">
        <v>44455.0</v>
      </c>
      <c r="D91" s="370">
        <v>44511.0</v>
      </c>
      <c r="E91" s="283">
        <f t="shared" si="1"/>
        <v>8</v>
      </c>
      <c r="F91" s="369">
        <v>44504.0</v>
      </c>
      <c r="G91" s="283">
        <f t="shared" si="2"/>
        <v>7</v>
      </c>
      <c r="H91" s="372" t="s">
        <v>641</v>
      </c>
      <c r="I91" s="372"/>
      <c r="J91" s="372" t="s">
        <v>56</v>
      </c>
      <c r="K91" s="372" t="s">
        <v>56</v>
      </c>
      <c r="L91" s="372" t="s">
        <v>56</v>
      </c>
      <c r="M91" s="372" t="s">
        <v>56</v>
      </c>
      <c r="N91" s="374" t="s">
        <v>2687</v>
      </c>
      <c r="O91" s="366"/>
      <c r="P91" s="366"/>
      <c r="Q91" s="366"/>
      <c r="R91" s="366"/>
      <c r="S91" s="366"/>
      <c r="T91" s="366"/>
      <c r="U91" s="366"/>
      <c r="V91" s="366"/>
      <c r="W91" s="366"/>
      <c r="X91" s="366"/>
      <c r="Y91" s="366"/>
      <c r="Z91" s="366"/>
    </row>
    <row r="92" ht="15.75" customHeight="1">
      <c r="A92" s="367">
        <v>100.0</v>
      </c>
      <c r="B92" s="368" t="s">
        <v>2686</v>
      </c>
      <c r="C92" s="369">
        <v>44455.0</v>
      </c>
      <c r="D92" s="370">
        <v>44511.0</v>
      </c>
      <c r="E92" s="283">
        <f t="shared" si="1"/>
        <v>8</v>
      </c>
      <c r="F92" s="371">
        <v>44518.0</v>
      </c>
      <c r="G92" s="283">
        <f t="shared" si="2"/>
        <v>9</v>
      </c>
      <c r="H92" s="372" t="s">
        <v>641</v>
      </c>
      <c r="I92" s="372"/>
      <c r="J92" s="373" t="s">
        <v>56</v>
      </c>
      <c r="K92" s="373" t="s">
        <v>56</v>
      </c>
      <c r="L92" s="373" t="s">
        <v>56</v>
      </c>
      <c r="M92" s="373" t="s">
        <v>56</v>
      </c>
      <c r="N92" s="374" t="s">
        <v>2688</v>
      </c>
      <c r="O92" s="366"/>
      <c r="P92" s="366"/>
      <c r="Q92" s="366"/>
      <c r="R92" s="366"/>
      <c r="S92" s="366"/>
      <c r="T92" s="366"/>
      <c r="U92" s="366"/>
      <c r="V92" s="366"/>
      <c r="W92" s="366"/>
      <c r="X92" s="366"/>
      <c r="Y92" s="366"/>
      <c r="Z92" s="366"/>
    </row>
    <row r="93" ht="62.25" customHeight="1">
      <c r="A93" s="367">
        <v>101.0</v>
      </c>
      <c r="B93" s="368" t="s">
        <v>697</v>
      </c>
      <c r="C93" s="369">
        <v>44456.0</v>
      </c>
      <c r="D93" s="370">
        <v>44520.0</v>
      </c>
      <c r="E93" s="283">
        <f t="shared" si="1"/>
        <v>9.142857143</v>
      </c>
      <c r="F93" s="369">
        <v>44494.0</v>
      </c>
      <c r="G93" s="283">
        <f t="shared" si="2"/>
        <v>5.428571429</v>
      </c>
      <c r="H93" s="372" t="s">
        <v>641</v>
      </c>
      <c r="I93" s="372"/>
      <c r="J93" s="372" t="s">
        <v>56</v>
      </c>
      <c r="K93" s="372" t="s">
        <v>56</v>
      </c>
      <c r="L93" s="372" t="s">
        <v>56</v>
      </c>
      <c r="M93" s="372" t="s">
        <v>56</v>
      </c>
      <c r="N93" s="374" t="s">
        <v>831</v>
      </c>
      <c r="O93" s="366"/>
      <c r="P93" s="366"/>
      <c r="Q93" s="366"/>
      <c r="R93" s="366"/>
      <c r="S93" s="366"/>
      <c r="T93" s="366"/>
      <c r="U93" s="366"/>
      <c r="V93" s="366"/>
      <c r="W93" s="366"/>
      <c r="X93" s="366"/>
      <c r="Y93" s="366"/>
      <c r="Z93" s="366"/>
    </row>
    <row r="94" ht="30.75" customHeight="1">
      <c r="A94" s="367">
        <v>102.0</v>
      </c>
      <c r="B94" s="368" t="s">
        <v>870</v>
      </c>
      <c r="C94" s="369">
        <v>44456.0</v>
      </c>
      <c r="D94" s="370">
        <v>44511.0</v>
      </c>
      <c r="E94" s="283">
        <f t="shared" si="1"/>
        <v>7.857142857</v>
      </c>
      <c r="F94" s="371">
        <v>44501.0</v>
      </c>
      <c r="G94" s="283">
        <f t="shared" si="2"/>
        <v>6.428571429</v>
      </c>
      <c r="H94" s="372" t="s">
        <v>641</v>
      </c>
      <c r="I94" s="372"/>
      <c r="J94" s="373" t="s">
        <v>56</v>
      </c>
      <c r="K94" s="373" t="s">
        <v>56</v>
      </c>
      <c r="L94" s="373" t="s">
        <v>78</v>
      </c>
      <c r="M94" s="373" t="s">
        <v>56</v>
      </c>
      <c r="N94" s="374" t="s">
        <v>1142</v>
      </c>
      <c r="O94" s="366"/>
      <c r="P94" s="366"/>
      <c r="Q94" s="366"/>
      <c r="R94" s="366"/>
      <c r="S94" s="366"/>
      <c r="T94" s="366"/>
      <c r="U94" s="366"/>
      <c r="V94" s="366"/>
      <c r="W94" s="366"/>
      <c r="X94" s="366"/>
      <c r="Y94" s="366"/>
      <c r="Z94" s="366"/>
    </row>
    <row r="95" ht="15.75" customHeight="1">
      <c r="A95" s="367">
        <v>103.0</v>
      </c>
      <c r="B95" s="368" t="s">
        <v>410</v>
      </c>
      <c r="C95" s="369">
        <v>44459.0</v>
      </c>
      <c r="D95" s="370">
        <v>44489.0</v>
      </c>
      <c r="E95" s="283">
        <f t="shared" si="1"/>
        <v>4.285714286</v>
      </c>
      <c r="F95" s="369">
        <v>44489.0</v>
      </c>
      <c r="G95" s="283">
        <f t="shared" si="2"/>
        <v>4.285714286</v>
      </c>
      <c r="H95" s="372" t="s">
        <v>641</v>
      </c>
      <c r="I95" s="372"/>
      <c r="J95" s="372" t="s">
        <v>56</v>
      </c>
      <c r="K95" s="372" t="s">
        <v>56</v>
      </c>
      <c r="L95" s="372" t="s">
        <v>56</v>
      </c>
      <c r="M95" s="372" t="s">
        <v>56</v>
      </c>
      <c r="N95" s="374" t="s">
        <v>1334</v>
      </c>
      <c r="O95" s="366"/>
      <c r="P95" s="366"/>
      <c r="Q95" s="366"/>
      <c r="R95" s="366"/>
      <c r="S95" s="366"/>
      <c r="T95" s="366"/>
      <c r="U95" s="366"/>
      <c r="V95" s="366"/>
      <c r="W95" s="366"/>
      <c r="X95" s="366"/>
      <c r="Y95" s="366"/>
      <c r="Z95" s="366"/>
    </row>
    <row r="96" ht="15.75" customHeight="1">
      <c r="A96" s="367">
        <v>104.0</v>
      </c>
      <c r="B96" s="368" t="s">
        <v>1017</v>
      </c>
      <c r="C96" s="369">
        <v>44459.0</v>
      </c>
      <c r="D96" s="370">
        <v>44499.0</v>
      </c>
      <c r="E96" s="283">
        <f t="shared" si="1"/>
        <v>5.714285714</v>
      </c>
      <c r="F96" s="371">
        <v>44492.0</v>
      </c>
      <c r="G96" s="283">
        <f t="shared" si="2"/>
        <v>4.714285714</v>
      </c>
      <c r="H96" s="372" t="s">
        <v>641</v>
      </c>
      <c r="I96" s="372"/>
      <c r="J96" s="373" t="s">
        <v>56</v>
      </c>
      <c r="K96" s="373" t="s">
        <v>56</v>
      </c>
      <c r="L96" s="373" t="s">
        <v>56</v>
      </c>
      <c r="M96" s="373" t="s">
        <v>56</v>
      </c>
      <c r="N96" s="374" t="s">
        <v>1346</v>
      </c>
      <c r="O96" s="366"/>
      <c r="P96" s="366"/>
      <c r="Q96" s="366"/>
      <c r="R96" s="366"/>
      <c r="S96" s="366"/>
      <c r="T96" s="366"/>
      <c r="U96" s="366"/>
      <c r="V96" s="366"/>
      <c r="W96" s="366"/>
      <c r="X96" s="366"/>
      <c r="Y96" s="366"/>
      <c r="Z96" s="366"/>
    </row>
    <row r="97" ht="15.75" customHeight="1">
      <c r="A97" s="367">
        <v>105.0</v>
      </c>
      <c r="B97" s="368" t="s">
        <v>2689</v>
      </c>
      <c r="C97" s="369">
        <v>44459.0</v>
      </c>
      <c r="D97" s="370">
        <v>44499.0</v>
      </c>
      <c r="E97" s="283">
        <f t="shared" si="1"/>
        <v>5.714285714</v>
      </c>
      <c r="F97" s="369">
        <v>44495.0</v>
      </c>
      <c r="G97" s="283">
        <f t="shared" si="2"/>
        <v>5.142857143</v>
      </c>
      <c r="H97" s="372" t="s">
        <v>641</v>
      </c>
      <c r="I97" s="372"/>
      <c r="J97" s="372" t="s">
        <v>56</v>
      </c>
      <c r="K97" s="372" t="s">
        <v>56</v>
      </c>
      <c r="L97" s="372" t="s">
        <v>56</v>
      </c>
      <c r="M97" s="372" t="s">
        <v>56</v>
      </c>
      <c r="N97" s="374" t="s">
        <v>2690</v>
      </c>
      <c r="O97" s="366"/>
      <c r="P97" s="366"/>
      <c r="Q97" s="366"/>
      <c r="R97" s="366"/>
      <c r="S97" s="366"/>
      <c r="T97" s="366"/>
      <c r="U97" s="366"/>
      <c r="V97" s="366"/>
      <c r="W97" s="366"/>
      <c r="X97" s="366"/>
      <c r="Y97" s="366"/>
      <c r="Z97" s="366"/>
    </row>
    <row r="98" ht="30.75" customHeight="1">
      <c r="A98" s="367">
        <v>106.0</v>
      </c>
      <c r="B98" s="368" t="s">
        <v>2691</v>
      </c>
      <c r="C98" s="369">
        <v>44461.0</v>
      </c>
      <c r="D98" s="370">
        <v>44510.0</v>
      </c>
      <c r="E98" s="283">
        <f t="shared" si="1"/>
        <v>7</v>
      </c>
      <c r="F98" s="371">
        <v>44517.0</v>
      </c>
      <c r="G98" s="283">
        <f t="shared" si="2"/>
        <v>8</v>
      </c>
      <c r="H98" s="372" t="s">
        <v>641</v>
      </c>
      <c r="I98" s="372"/>
      <c r="J98" s="373" t="s">
        <v>56</v>
      </c>
      <c r="K98" s="373" t="s">
        <v>56</v>
      </c>
      <c r="L98" s="373" t="s">
        <v>56</v>
      </c>
      <c r="M98" s="373" t="s">
        <v>56</v>
      </c>
      <c r="N98" s="374" t="s">
        <v>2692</v>
      </c>
      <c r="O98" s="366"/>
      <c r="P98" s="366"/>
      <c r="Q98" s="366"/>
      <c r="R98" s="366"/>
      <c r="S98" s="366"/>
      <c r="T98" s="366"/>
      <c r="U98" s="366"/>
      <c r="V98" s="366"/>
      <c r="W98" s="366"/>
      <c r="X98" s="366"/>
      <c r="Y98" s="366"/>
      <c r="Z98" s="366"/>
    </row>
    <row r="99" ht="15.75" customHeight="1">
      <c r="A99" s="367">
        <v>107.0</v>
      </c>
      <c r="B99" s="368" t="s">
        <v>1241</v>
      </c>
      <c r="C99" s="369">
        <v>44462.0</v>
      </c>
      <c r="D99" s="370">
        <v>44550.0</v>
      </c>
      <c r="E99" s="283">
        <f t="shared" si="1"/>
        <v>12.57142857</v>
      </c>
      <c r="F99" s="369">
        <v>44557.0</v>
      </c>
      <c r="G99" s="283">
        <f t="shared" si="2"/>
        <v>13.57142857</v>
      </c>
      <c r="H99" s="372" t="s">
        <v>641</v>
      </c>
      <c r="I99" s="372"/>
      <c r="J99" s="372" t="s">
        <v>56</v>
      </c>
      <c r="K99" s="372" t="s">
        <v>56</v>
      </c>
      <c r="L99" s="372" t="s">
        <v>56</v>
      </c>
      <c r="M99" s="372" t="s">
        <v>56</v>
      </c>
      <c r="N99" s="374" t="s">
        <v>1784</v>
      </c>
      <c r="O99" s="366"/>
      <c r="P99" s="366"/>
      <c r="Q99" s="366"/>
      <c r="R99" s="366"/>
      <c r="S99" s="366"/>
      <c r="T99" s="366"/>
      <c r="U99" s="366"/>
      <c r="V99" s="366"/>
      <c r="W99" s="366"/>
      <c r="X99" s="366"/>
      <c r="Y99" s="366"/>
      <c r="Z99" s="366"/>
    </row>
    <row r="100" ht="15.75" customHeight="1">
      <c r="A100" s="367">
        <v>108.0</v>
      </c>
      <c r="B100" s="368" t="s">
        <v>2693</v>
      </c>
      <c r="C100" s="369">
        <v>44463.0</v>
      </c>
      <c r="D100" s="370">
        <v>44530.0</v>
      </c>
      <c r="E100" s="283">
        <f t="shared" si="1"/>
        <v>9.571428571</v>
      </c>
      <c r="F100" s="371">
        <v>44539.0</v>
      </c>
      <c r="G100" s="283">
        <f t="shared" si="2"/>
        <v>10.85714286</v>
      </c>
      <c r="H100" s="372" t="s">
        <v>641</v>
      </c>
      <c r="I100" s="372"/>
      <c r="J100" s="373" t="s">
        <v>56</v>
      </c>
      <c r="K100" s="373" t="s">
        <v>56</v>
      </c>
      <c r="L100" s="373" t="s">
        <v>56</v>
      </c>
      <c r="M100" s="373" t="s">
        <v>56</v>
      </c>
      <c r="N100" s="374" t="s">
        <v>2694</v>
      </c>
      <c r="O100" s="366"/>
      <c r="P100" s="366"/>
      <c r="Q100" s="366"/>
      <c r="R100" s="366"/>
      <c r="S100" s="366"/>
      <c r="T100" s="366"/>
      <c r="U100" s="366"/>
      <c r="V100" s="366"/>
      <c r="W100" s="366"/>
      <c r="X100" s="366"/>
      <c r="Y100" s="366"/>
      <c r="Z100" s="366"/>
    </row>
    <row r="101" ht="15.75" customHeight="1">
      <c r="A101" s="367">
        <v>109.0</v>
      </c>
      <c r="B101" s="368" t="s">
        <v>2695</v>
      </c>
      <c r="C101" s="369">
        <v>44466.0</v>
      </c>
      <c r="D101" s="370">
        <v>44500.0</v>
      </c>
      <c r="E101" s="283">
        <f t="shared" si="1"/>
        <v>4.857142857</v>
      </c>
      <c r="F101" s="369">
        <v>44497.0</v>
      </c>
      <c r="G101" s="283">
        <f t="shared" si="2"/>
        <v>4.428571429</v>
      </c>
      <c r="H101" s="372" t="s">
        <v>641</v>
      </c>
      <c r="I101" s="372"/>
      <c r="J101" s="372" t="s">
        <v>56</v>
      </c>
      <c r="K101" s="372" t="s">
        <v>56</v>
      </c>
      <c r="L101" s="372" t="s">
        <v>56</v>
      </c>
      <c r="M101" s="372" t="s">
        <v>56</v>
      </c>
      <c r="N101" s="374" t="s">
        <v>2696</v>
      </c>
      <c r="O101" s="366"/>
      <c r="P101" s="366"/>
      <c r="Q101" s="366"/>
      <c r="R101" s="366"/>
      <c r="S101" s="366"/>
      <c r="T101" s="366"/>
      <c r="U101" s="366"/>
      <c r="V101" s="366"/>
      <c r="W101" s="366"/>
      <c r="X101" s="366"/>
      <c r="Y101" s="366"/>
      <c r="Z101" s="366"/>
    </row>
    <row r="102" ht="15.75" customHeight="1">
      <c r="A102" s="367">
        <v>110.0</v>
      </c>
      <c r="B102" s="368" t="s">
        <v>2697</v>
      </c>
      <c r="C102" s="369">
        <v>44466.0</v>
      </c>
      <c r="D102" s="370">
        <v>44540.0</v>
      </c>
      <c r="E102" s="283">
        <f t="shared" si="1"/>
        <v>10.57142857</v>
      </c>
      <c r="F102" s="371">
        <v>44543.0</v>
      </c>
      <c r="G102" s="283">
        <f t="shared" si="2"/>
        <v>11</v>
      </c>
      <c r="H102" s="372" t="s">
        <v>641</v>
      </c>
      <c r="I102" s="372"/>
      <c r="J102" s="373" t="s">
        <v>56</v>
      </c>
      <c r="K102" s="373" t="s">
        <v>56</v>
      </c>
      <c r="L102" s="373" t="s">
        <v>56</v>
      </c>
      <c r="M102" s="373" t="s">
        <v>56</v>
      </c>
      <c r="N102" s="374" t="s">
        <v>2698</v>
      </c>
      <c r="O102" s="366"/>
      <c r="P102" s="366"/>
      <c r="Q102" s="366"/>
      <c r="R102" s="366"/>
      <c r="S102" s="366"/>
      <c r="T102" s="366"/>
      <c r="U102" s="366"/>
      <c r="V102" s="366"/>
      <c r="W102" s="366"/>
      <c r="X102" s="366"/>
      <c r="Y102" s="366"/>
      <c r="Z102" s="366"/>
    </row>
    <row r="103" ht="15.75" customHeight="1">
      <c r="A103" s="367">
        <v>111.0</v>
      </c>
      <c r="B103" s="368" t="s">
        <v>2699</v>
      </c>
      <c r="C103" s="369">
        <v>44468.0</v>
      </c>
      <c r="D103" s="370">
        <v>44537.0</v>
      </c>
      <c r="E103" s="283">
        <f t="shared" si="1"/>
        <v>9.857142857</v>
      </c>
      <c r="F103" s="369">
        <v>44537.0</v>
      </c>
      <c r="G103" s="283">
        <f t="shared" si="2"/>
        <v>9.857142857</v>
      </c>
      <c r="H103" s="372" t="s">
        <v>641</v>
      </c>
      <c r="I103" s="372"/>
      <c r="J103" s="372" t="s">
        <v>56</v>
      </c>
      <c r="K103" s="372" t="s">
        <v>56</v>
      </c>
      <c r="L103" s="372" t="s">
        <v>56</v>
      </c>
      <c r="M103" s="372" t="s">
        <v>56</v>
      </c>
      <c r="N103" s="374" t="s">
        <v>2700</v>
      </c>
      <c r="O103" s="366"/>
      <c r="P103" s="366"/>
      <c r="Q103" s="366"/>
      <c r="R103" s="366"/>
      <c r="S103" s="366"/>
      <c r="T103" s="366"/>
      <c r="U103" s="366"/>
      <c r="V103" s="366"/>
      <c r="W103" s="366"/>
      <c r="X103" s="366"/>
      <c r="Y103" s="366"/>
      <c r="Z103" s="366"/>
    </row>
    <row r="104" ht="15.75" customHeight="1">
      <c r="A104" s="367">
        <v>112.0</v>
      </c>
      <c r="B104" s="368" t="s">
        <v>2701</v>
      </c>
      <c r="C104" s="369">
        <v>44468.0</v>
      </c>
      <c r="D104" s="370">
        <v>44520.0</v>
      </c>
      <c r="E104" s="283">
        <f t="shared" si="1"/>
        <v>7.428571429</v>
      </c>
      <c r="F104" s="371">
        <v>44522.0</v>
      </c>
      <c r="G104" s="283">
        <f t="shared" si="2"/>
        <v>7.714285714</v>
      </c>
      <c r="H104" s="372" t="s">
        <v>641</v>
      </c>
      <c r="I104" s="372"/>
      <c r="J104" s="373" t="s">
        <v>56</v>
      </c>
      <c r="K104" s="373" t="s">
        <v>56</v>
      </c>
      <c r="L104" s="373" t="s">
        <v>56</v>
      </c>
      <c r="M104" s="373" t="s">
        <v>56</v>
      </c>
      <c r="N104" s="374" t="s">
        <v>2702</v>
      </c>
      <c r="O104" s="366"/>
      <c r="P104" s="366"/>
      <c r="Q104" s="366"/>
      <c r="R104" s="366"/>
      <c r="S104" s="366"/>
      <c r="T104" s="366"/>
      <c r="U104" s="366"/>
      <c r="V104" s="366"/>
      <c r="W104" s="366"/>
      <c r="X104" s="366"/>
      <c r="Y104" s="366"/>
      <c r="Z104" s="366"/>
    </row>
    <row r="105" ht="30.75" customHeight="1">
      <c r="A105" s="367">
        <v>113.0</v>
      </c>
      <c r="B105" s="368" t="s">
        <v>2613</v>
      </c>
      <c r="C105" s="369">
        <v>44468.0</v>
      </c>
      <c r="D105" s="370">
        <v>44530.0</v>
      </c>
      <c r="E105" s="283">
        <f t="shared" si="1"/>
        <v>8.857142857</v>
      </c>
      <c r="F105" s="369">
        <v>44538.0</v>
      </c>
      <c r="G105" s="283">
        <f t="shared" si="2"/>
        <v>10</v>
      </c>
      <c r="H105" s="372" t="s">
        <v>641</v>
      </c>
      <c r="I105" s="372"/>
      <c r="J105" s="372" t="s">
        <v>56</v>
      </c>
      <c r="K105" s="372" t="s">
        <v>56</v>
      </c>
      <c r="L105" s="372" t="s">
        <v>56</v>
      </c>
      <c r="M105" s="372" t="s">
        <v>56</v>
      </c>
      <c r="N105" s="374" t="s">
        <v>2614</v>
      </c>
      <c r="O105" s="366"/>
      <c r="P105" s="366"/>
      <c r="Q105" s="366"/>
      <c r="R105" s="366"/>
      <c r="S105" s="366"/>
      <c r="T105" s="366"/>
      <c r="U105" s="366"/>
      <c r="V105" s="366"/>
      <c r="W105" s="366"/>
      <c r="X105" s="366"/>
      <c r="Y105" s="366"/>
      <c r="Z105" s="366"/>
    </row>
    <row r="106" ht="15.75" customHeight="1">
      <c r="A106" s="367">
        <v>114.0</v>
      </c>
      <c r="B106" s="368" t="s">
        <v>612</v>
      </c>
      <c r="C106" s="369">
        <v>44469.0</v>
      </c>
      <c r="D106" s="370">
        <v>44545.0</v>
      </c>
      <c r="E106" s="283">
        <f t="shared" si="1"/>
        <v>10.85714286</v>
      </c>
      <c r="F106" s="371">
        <v>44551.0</v>
      </c>
      <c r="G106" s="283">
        <f t="shared" si="2"/>
        <v>11.71428571</v>
      </c>
      <c r="H106" s="372" t="s">
        <v>641</v>
      </c>
      <c r="I106" s="372"/>
      <c r="J106" s="373" t="s">
        <v>56</v>
      </c>
      <c r="K106" s="373" t="s">
        <v>56</v>
      </c>
      <c r="L106" s="373" t="s">
        <v>56</v>
      </c>
      <c r="M106" s="373" t="s">
        <v>56</v>
      </c>
      <c r="N106" s="374" t="s">
        <v>696</v>
      </c>
      <c r="O106" s="366"/>
      <c r="P106" s="366"/>
      <c r="Q106" s="366"/>
      <c r="R106" s="366"/>
      <c r="S106" s="366"/>
      <c r="T106" s="366"/>
      <c r="U106" s="366"/>
      <c r="V106" s="366"/>
      <c r="W106" s="366"/>
      <c r="X106" s="366"/>
      <c r="Y106" s="366"/>
      <c r="Z106" s="366"/>
    </row>
    <row r="107" ht="15.75" customHeight="1">
      <c r="A107" s="367">
        <v>115.0</v>
      </c>
      <c r="B107" s="368" t="s">
        <v>2703</v>
      </c>
      <c r="C107" s="369">
        <v>44470.0</v>
      </c>
      <c r="D107" s="370">
        <v>44516.0</v>
      </c>
      <c r="E107" s="283">
        <f t="shared" si="1"/>
        <v>6.571428571</v>
      </c>
      <c r="F107" s="369">
        <v>44515.0</v>
      </c>
      <c r="G107" s="283">
        <f t="shared" si="2"/>
        <v>6.428571429</v>
      </c>
      <c r="H107" s="372" t="s">
        <v>641</v>
      </c>
      <c r="I107" s="372"/>
      <c r="J107" s="372" t="s">
        <v>56</v>
      </c>
      <c r="K107" s="372" t="s">
        <v>56</v>
      </c>
      <c r="L107" s="372" t="s">
        <v>56</v>
      </c>
      <c r="M107" s="372" t="s">
        <v>56</v>
      </c>
      <c r="N107" s="374" t="s">
        <v>2704</v>
      </c>
      <c r="O107" s="366"/>
      <c r="P107" s="366"/>
      <c r="Q107" s="366"/>
      <c r="R107" s="366"/>
      <c r="S107" s="366"/>
      <c r="T107" s="366"/>
      <c r="U107" s="366"/>
      <c r="V107" s="366"/>
      <c r="W107" s="366"/>
      <c r="X107" s="366"/>
      <c r="Y107" s="366"/>
      <c r="Z107" s="366"/>
    </row>
    <row r="108" ht="15.75" customHeight="1">
      <c r="A108" s="367">
        <v>116.0</v>
      </c>
      <c r="B108" s="368" t="s">
        <v>2630</v>
      </c>
      <c r="C108" s="369">
        <v>44474.0</v>
      </c>
      <c r="D108" s="370">
        <v>44485.0</v>
      </c>
      <c r="E108" s="283">
        <f t="shared" si="1"/>
        <v>1.571428571</v>
      </c>
      <c r="F108" s="371">
        <v>44483.0</v>
      </c>
      <c r="G108" s="283">
        <f t="shared" si="2"/>
        <v>1.285714286</v>
      </c>
      <c r="H108" s="372" t="s">
        <v>641</v>
      </c>
      <c r="I108" s="372"/>
      <c r="J108" s="373" t="s">
        <v>56</v>
      </c>
      <c r="K108" s="373" t="s">
        <v>56</v>
      </c>
      <c r="L108" s="373" t="s">
        <v>56</v>
      </c>
      <c r="M108" s="373" t="s">
        <v>78</v>
      </c>
      <c r="N108" s="374" t="s">
        <v>675</v>
      </c>
      <c r="O108" s="366"/>
      <c r="P108" s="366"/>
      <c r="Q108" s="366"/>
      <c r="R108" s="366"/>
      <c r="S108" s="366"/>
      <c r="T108" s="366"/>
      <c r="U108" s="366"/>
      <c r="V108" s="366"/>
      <c r="W108" s="366"/>
      <c r="X108" s="366"/>
      <c r="Y108" s="366"/>
      <c r="Z108" s="366"/>
    </row>
    <row r="109" ht="15.75" customHeight="1">
      <c r="A109" s="367">
        <v>117.0</v>
      </c>
      <c r="B109" s="368" t="s">
        <v>418</v>
      </c>
      <c r="C109" s="369">
        <v>44480.0</v>
      </c>
      <c r="D109" s="370">
        <v>44545.0</v>
      </c>
      <c r="E109" s="283">
        <f t="shared" si="1"/>
        <v>9.285714286</v>
      </c>
      <c r="F109" s="369">
        <v>44545.0</v>
      </c>
      <c r="G109" s="283">
        <f t="shared" si="2"/>
        <v>9.285714286</v>
      </c>
      <c r="H109" s="372" t="s">
        <v>641</v>
      </c>
      <c r="I109" s="372"/>
      <c r="J109" s="372" t="s">
        <v>56</v>
      </c>
      <c r="K109" s="372" t="s">
        <v>56</v>
      </c>
      <c r="L109" s="372" t="s">
        <v>56</v>
      </c>
      <c r="M109" s="372" t="s">
        <v>56</v>
      </c>
      <c r="N109" s="374" t="s">
        <v>1349</v>
      </c>
      <c r="O109" s="366"/>
      <c r="P109" s="366"/>
      <c r="Q109" s="366"/>
      <c r="R109" s="366"/>
      <c r="S109" s="366"/>
      <c r="T109" s="366"/>
      <c r="U109" s="366"/>
      <c r="V109" s="366"/>
      <c r="W109" s="366"/>
      <c r="X109" s="366"/>
      <c r="Y109" s="366"/>
      <c r="Z109" s="366"/>
    </row>
    <row r="110" ht="30.75" customHeight="1">
      <c r="A110" s="367">
        <v>118.0</v>
      </c>
      <c r="B110" s="368" t="s">
        <v>2705</v>
      </c>
      <c r="C110" s="369">
        <v>44483.0</v>
      </c>
      <c r="D110" s="370">
        <v>44562.0</v>
      </c>
      <c r="E110" s="283">
        <f t="shared" si="1"/>
        <v>11.28571429</v>
      </c>
      <c r="F110" s="371">
        <v>44564.0</v>
      </c>
      <c r="G110" s="283">
        <f t="shared" si="2"/>
        <v>11.57142857</v>
      </c>
      <c r="H110" s="372" t="s">
        <v>641</v>
      </c>
      <c r="I110" s="372"/>
      <c r="J110" s="373" t="s">
        <v>56</v>
      </c>
      <c r="K110" s="373" t="s">
        <v>56</v>
      </c>
      <c r="L110" s="373" t="s">
        <v>56</v>
      </c>
      <c r="M110" s="373" t="s">
        <v>56</v>
      </c>
      <c r="N110" s="374" t="s">
        <v>2706</v>
      </c>
      <c r="O110" s="366"/>
      <c r="P110" s="366"/>
      <c r="Q110" s="366"/>
      <c r="R110" s="366"/>
      <c r="S110" s="366"/>
      <c r="T110" s="366"/>
      <c r="U110" s="366"/>
      <c r="V110" s="366"/>
      <c r="W110" s="366"/>
      <c r="X110" s="366"/>
      <c r="Y110" s="366"/>
      <c r="Z110" s="366"/>
    </row>
    <row r="111" ht="15.75" customHeight="1">
      <c r="A111" s="367">
        <v>119.0</v>
      </c>
      <c r="B111" s="368" t="s">
        <v>480</v>
      </c>
      <c r="C111" s="369">
        <v>44483.0</v>
      </c>
      <c r="D111" s="370">
        <v>44492.0</v>
      </c>
      <c r="E111" s="283">
        <f t="shared" si="1"/>
        <v>1.285714286</v>
      </c>
      <c r="F111" s="369">
        <v>44492.0</v>
      </c>
      <c r="G111" s="283">
        <f t="shared" si="2"/>
        <v>1.285714286</v>
      </c>
      <c r="H111" s="372" t="s">
        <v>641</v>
      </c>
      <c r="I111" s="372"/>
      <c r="J111" s="372" t="s">
        <v>56</v>
      </c>
      <c r="K111" s="372" t="s">
        <v>56</v>
      </c>
      <c r="L111" s="372" t="s">
        <v>56</v>
      </c>
      <c r="M111" s="372" t="s">
        <v>78</v>
      </c>
      <c r="N111" s="374" t="s">
        <v>2707</v>
      </c>
      <c r="O111" s="366"/>
      <c r="P111" s="366"/>
      <c r="Q111" s="366"/>
      <c r="R111" s="366"/>
      <c r="S111" s="366"/>
      <c r="T111" s="366"/>
      <c r="U111" s="366"/>
      <c r="V111" s="366"/>
      <c r="W111" s="366"/>
      <c r="X111" s="366"/>
      <c r="Y111" s="366"/>
      <c r="Z111" s="366"/>
    </row>
    <row r="112" ht="15.75" customHeight="1">
      <c r="A112" s="367">
        <v>120.0</v>
      </c>
      <c r="B112" s="368" t="s">
        <v>2708</v>
      </c>
      <c r="C112" s="369">
        <v>44484.0</v>
      </c>
      <c r="D112" s="370">
        <v>44534.0</v>
      </c>
      <c r="E112" s="283">
        <f t="shared" si="1"/>
        <v>7.142857143</v>
      </c>
      <c r="F112" s="371">
        <v>44551.0</v>
      </c>
      <c r="G112" s="283">
        <f t="shared" si="2"/>
        <v>9.571428571</v>
      </c>
      <c r="H112" s="372" t="s">
        <v>641</v>
      </c>
      <c r="I112" s="372"/>
      <c r="J112" s="373" t="s">
        <v>56</v>
      </c>
      <c r="K112" s="373" t="s">
        <v>56</v>
      </c>
      <c r="L112" s="373" t="s">
        <v>56</v>
      </c>
      <c r="M112" s="373" t="s">
        <v>56</v>
      </c>
      <c r="N112" s="374" t="s">
        <v>2709</v>
      </c>
      <c r="O112" s="366"/>
      <c r="P112" s="366"/>
      <c r="Q112" s="366"/>
      <c r="R112" s="366"/>
      <c r="S112" s="366"/>
      <c r="T112" s="366"/>
      <c r="U112" s="366"/>
      <c r="V112" s="366"/>
      <c r="W112" s="366"/>
      <c r="X112" s="366"/>
      <c r="Y112" s="366"/>
      <c r="Z112" s="366"/>
    </row>
    <row r="113" ht="15.75" customHeight="1">
      <c r="A113" s="367">
        <v>121.0</v>
      </c>
      <c r="B113" s="368" t="s">
        <v>2710</v>
      </c>
      <c r="C113" s="369">
        <v>44485.0</v>
      </c>
      <c r="D113" s="370">
        <v>44505.0</v>
      </c>
      <c r="E113" s="283">
        <f t="shared" si="1"/>
        <v>2.857142857</v>
      </c>
      <c r="F113" s="375"/>
      <c r="G113" s="283">
        <f t="shared" si="2"/>
        <v>0</v>
      </c>
      <c r="H113" s="372" t="s">
        <v>641</v>
      </c>
      <c r="I113" s="372"/>
      <c r="J113" s="372" t="s">
        <v>78</v>
      </c>
      <c r="K113" s="372" t="s">
        <v>78</v>
      </c>
      <c r="L113" s="372" t="s">
        <v>78</v>
      </c>
      <c r="M113" s="372" t="s">
        <v>56</v>
      </c>
      <c r="N113" s="374" t="s">
        <v>743</v>
      </c>
      <c r="O113" s="366"/>
      <c r="P113" s="366"/>
      <c r="Q113" s="366"/>
      <c r="R113" s="366"/>
      <c r="S113" s="366"/>
      <c r="T113" s="366"/>
      <c r="U113" s="366"/>
      <c r="V113" s="366"/>
      <c r="W113" s="366"/>
      <c r="X113" s="366"/>
      <c r="Y113" s="366"/>
      <c r="Z113" s="366"/>
    </row>
    <row r="114" ht="15.75" customHeight="1">
      <c r="A114" s="367">
        <v>122.0</v>
      </c>
      <c r="B114" s="368" t="s">
        <v>2711</v>
      </c>
      <c r="C114" s="369">
        <v>44488.0</v>
      </c>
      <c r="D114" s="370">
        <v>44544.0</v>
      </c>
      <c r="E114" s="283">
        <f t="shared" si="1"/>
        <v>8</v>
      </c>
      <c r="F114" s="371">
        <v>44544.0</v>
      </c>
      <c r="G114" s="283">
        <f t="shared" si="2"/>
        <v>8</v>
      </c>
      <c r="H114" s="372" t="s">
        <v>641</v>
      </c>
      <c r="I114" s="372"/>
      <c r="J114" s="373" t="s">
        <v>56</v>
      </c>
      <c r="K114" s="373" t="s">
        <v>56</v>
      </c>
      <c r="L114" s="373" t="s">
        <v>56</v>
      </c>
      <c r="M114" s="373" t="s">
        <v>78</v>
      </c>
      <c r="N114" s="374" t="s">
        <v>2712</v>
      </c>
      <c r="O114" s="366"/>
      <c r="P114" s="366"/>
      <c r="Q114" s="366"/>
      <c r="R114" s="366"/>
      <c r="S114" s="366"/>
      <c r="T114" s="366"/>
      <c r="U114" s="366"/>
      <c r="V114" s="366"/>
      <c r="W114" s="366"/>
      <c r="X114" s="366"/>
      <c r="Y114" s="366"/>
      <c r="Z114" s="366"/>
    </row>
    <row r="115" ht="30.75" customHeight="1">
      <c r="A115" s="367">
        <v>123.0</v>
      </c>
      <c r="B115" s="368" t="s">
        <v>2713</v>
      </c>
      <c r="C115" s="369">
        <v>44489.0</v>
      </c>
      <c r="D115" s="370">
        <v>44523.0</v>
      </c>
      <c r="E115" s="283">
        <f t="shared" si="1"/>
        <v>4.857142857</v>
      </c>
      <c r="F115" s="369">
        <v>44523.0</v>
      </c>
      <c r="G115" s="283">
        <f t="shared" si="2"/>
        <v>4.857142857</v>
      </c>
      <c r="H115" s="372" t="s">
        <v>641</v>
      </c>
      <c r="I115" s="372"/>
      <c r="J115" s="372" t="s">
        <v>56</v>
      </c>
      <c r="K115" s="372" t="s">
        <v>56</v>
      </c>
      <c r="L115" s="372" t="s">
        <v>56</v>
      </c>
      <c r="M115" s="372" t="s">
        <v>56</v>
      </c>
      <c r="N115" s="374" t="s">
        <v>2714</v>
      </c>
      <c r="O115" s="366"/>
      <c r="P115" s="366"/>
      <c r="Q115" s="366"/>
      <c r="R115" s="366"/>
      <c r="S115" s="366"/>
      <c r="T115" s="366"/>
      <c r="U115" s="366"/>
      <c r="V115" s="366"/>
      <c r="W115" s="366"/>
      <c r="X115" s="366"/>
      <c r="Y115" s="366"/>
      <c r="Z115" s="366"/>
    </row>
    <row r="116" ht="30.75" customHeight="1">
      <c r="A116" s="367">
        <v>124.0</v>
      </c>
      <c r="B116" s="368" t="s">
        <v>2715</v>
      </c>
      <c r="C116" s="369">
        <v>44492.0</v>
      </c>
      <c r="D116" s="370">
        <v>44574.0</v>
      </c>
      <c r="E116" s="283">
        <f t="shared" si="1"/>
        <v>11.71428571</v>
      </c>
      <c r="F116" s="371">
        <v>44571.0</v>
      </c>
      <c r="G116" s="283">
        <f t="shared" si="2"/>
        <v>11.28571429</v>
      </c>
      <c r="H116" s="372" t="s">
        <v>641</v>
      </c>
      <c r="I116" s="372"/>
      <c r="J116" s="373" t="s">
        <v>56</v>
      </c>
      <c r="K116" s="373" t="s">
        <v>56</v>
      </c>
      <c r="L116" s="373" t="s">
        <v>56</v>
      </c>
      <c r="M116" s="373" t="s">
        <v>56</v>
      </c>
      <c r="N116" s="374" t="s">
        <v>2716</v>
      </c>
      <c r="O116" s="366"/>
      <c r="P116" s="366"/>
      <c r="Q116" s="366"/>
      <c r="R116" s="366"/>
      <c r="S116" s="366"/>
      <c r="T116" s="366"/>
      <c r="U116" s="366"/>
      <c r="V116" s="366"/>
      <c r="W116" s="366"/>
      <c r="X116" s="366"/>
      <c r="Y116" s="366"/>
      <c r="Z116" s="366"/>
    </row>
    <row r="117" ht="15.75" customHeight="1">
      <c r="A117" s="367">
        <v>125.0</v>
      </c>
      <c r="B117" s="368" t="s">
        <v>2717</v>
      </c>
      <c r="C117" s="369">
        <v>44494.0</v>
      </c>
      <c r="D117" s="370">
        <v>44494.0</v>
      </c>
      <c r="E117" s="283">
        <f t="shared" si="1"/>
        <v>0</v>
      </c>
      <c r="F117" s="375"/>
      <c r="G117" s="283">
        <f t="shared" si="2"/>
        <v>0</v>
      </c>
      <c r="H117" s="372" t="s">
        <v>641</v>
      </c>
      <c r="I117" s="372"/>
      <c r="J117" s="372" t="s">
        <v>78</v>
      </c>
      <c r="K117" s="372" t="s">
        <v>78</v>
      </c>
      <c r="L117" s="372" t="s">
        <v>78</v>
      </c>
      <c r="M117" s="372" t="s">
        <v>56</v>
      </c>
      <c r="N117" s="374" t="s">
        <v>675</v>
      </c>
      <c r="O117" s="366"/>
      <c r="P117" s="366"/>
      <c r="Q117" s="366"/>
      <c r="R117" s="366"/>
      <c r="S117" s="366"/>
      <c r="T117" s="366"/>
      <c r="U117" s="366"/>
      <c r="V117" s="366"/>
      <c r="W117" s="366"/>
      <c r="X117" s="366"/>
      <c r="Y117" s="366"/>
      <c r="Z117" s="366"/>
    </row>
    <row r="118" ht="15.75" customHeight="1">
      <c r="A118" s="367">
        <v>126.0</v>
      </c>
      <c r="B118" s="368" t="s">
        <v>942</v>
      </c>
      <c r="C118" s="369">
        <v>44496.0</v>
      </c>
      <c r="D118" s="370">
        <v>44581.0</v>
      </c>
      <c r="E118" s="283">
        <f t="shared" si="1"/>
        <v>12.14285714</v>
      </c>
      <c r="F118" s="371">
        <v>44573.0</v>
      </c>
      <c r="G118" s="283">
        <f t="shared" si="2"/>
        <v>11</v>
      </c>
      <c r="H118" s="372" t="s">
        <v>641</v>
      </c>
      <c r="I118" s="372"/>
      <c r="J118" s="373" t="s">
        <v>56</v>
      </c>
      <c r="K118" s="373" t="s">
        <v>56</v>
      </c>
      <c r="L118" s="373" t="s">
        <v>56</v>
      </c>
      <c r="M118" s="373" t="s">
        <v>56</v>
      </c>
      <c r="N118" s="374" t="s">
        <v>1264</v>
      </c>
      <c r="O118" s="366"/>
      <c r="P118" s="366"/>
      <c r="Q118" s="366"/>
      <c r="R118" s="366"/>
      <c r="S118" s="366"/>
      <c r="T118" s="366"/>
      <c r="U118" s="366"/>
      <c r="V118" s="366"/>
      <c r="W118" s="366"/>
      <c r="X118" s="366"/>
      <c r="Y118" s="366"/>
      <c r="Z118" s="366"/>
    </row>
    <row r="119" ht="30.75" customHeight="1">
      <c r="A119" s="367">
        <v>127.0</v>
      </c>
      <c r="B119" s="368" t="s">
        <v>471</v>
      </c>
      <c r="C119" s="369">
        <v>44496.0</v>
      </c>
      <c r="D119" s="370">
        <v>44581.0</v>
      </c>
      <c r="E119" s="283">
        <f t="shared" si="1"/>
        <v>12.14285714</v>
      </c>
      <c r="F119" s="369">
        <v>44575.0</v>
      </c>
      <c r="G119" s="283">
        <f t="shared" si="2"/>
        <v>11.28571429</v>
      </c>
      <c r="H119" s="372" t="s">
        <v>641</v>
      </c>
      <c r="I119" s="372"/>
      <c r="J119" s="372" t="s">
        <v>56</v>
      </c>
      <c r="K119" s="372" t="s">
        <v>56</v>
      </c>
      <c r="L119" s="372" t="s">
        <v>56</v>
      </c>
      <c r="M119" s="372" t="s">
        <v>56</v>
      </c>
      <c r="N119" s="374" t="s">
        <v>1460</v>
      </c>
      <c r="O119" s="366"/>
      <c r="P119" s="366"/>
      <c r="Q119" s="366"/>
      <c r="R119" s="366"/>
      <c r="S119" s="366"/>
      <c r="T119" s="366"/>
      <c r="U119" s="366"/>
      <c r="V119" s="366"/>
      <c r="W119" s="366"/>
      <c r="X119" s="366"/>
      <c r="Y119" s="366"/>
      <c r="Z119" s="366"/>
    </row>
    <row r="120" ht="30.75" customHeight="1">
      <c r="A120" s="367">
        <v>128.0</v>
      </c>
      <c r="B120" s="368" t="s">
        <v>2719</v>
      </c>
      <c r="C120" s="369">
        <v>44499.0</v>
      </c>
      <c r="D120" s="370">
        <v>44572.0</v>
      </c>
      <c r="E120" s="283">
        <f t="shared" si="1"/>
        <v>10.42857143</v>
      </c>
      <c r="F120" s="371">
        <v>44572.0</v>
      </c>
      <c r="G120" s="283">
        <f t="shared" si="2"/>
        <v>10.42857143</v>
      </c>
      <c r="H120" s="372" t="s">
        <v>641</v>
      </c>
      <c r="I120" s="372"/>
      <c r="J120" s="373" t="s">
        <v>56</v>
      </c>
      <c r="K120" s="373" t="s">
        <v>56</v>
      </c>
      <c r="L120" s="373" t="s">
        <v>56</v>
      </c>
      <c r="M120" s="373" t="s">
        <v>56</v>
      </c>
      <c r="N120" s="374" t="s">
        <v>2720</v>
      </c>
      <c r="O120" s="366"/>
      <c r="P120" s="366"/>
      <c r="Q120" s="366"/>
      <c r="R120" s="366"/>
      <c r="S120" s="366"/>
      <c r="T120" s="366"/>
      <c r="U120" s="366"/>
      <c r="V120" s="366"/>
      <c r="W120" s="366"/>
      <c r="X120" s="366"/>
      <c r="Y120" s="366"/>
      <c r="Z120" s="366"/>
    </row>
    <row r="121" ht="15.75" customHeight="1">
      <c r="A121" s="367">
        <v>129.0</v>
      </c>
      <c r="B121" s="368" t="s">
        <v>2721</v>
      </c>
      <c r="C121" s="369">
        <v>44502.0</v>
      </c>
      <c r="D121" s="370">
        <v>44594.0</v>
      </c>
      <c r="E121" s="283">
        <f t="shared" si="1"/>
        <v>13.14285714</v>
      </c>
      <c r="F121" s="369">
        <v>44559.0</v>
      </c>
      <c r="G121" s="283">
        <f t="shared" si="2"/>
        <v>8.142857143</v>
      </c>
      <c r="H121" s="372" t="s">
        <v>641</v>
      </c>
      <c r="I121" s="372"/>
      <c r="J121" s="372" t="s">
        <v>56</v>
      </c>
      <c r="K121" s="372" t="s">
        <v>56</v>
      </c>
      <c r="L121" s="372" t="s">
        <v>78</v>
      </c>
      <c r="M121" s="372" t="s">
        <v>56</v>
      </c>
      <c r="N121" s="374" t="s">
        <v>2722</v>
      </c>
      <c r="O121" s="366"/>
      <c r="P121" s="366"/>
      <c r="Q121" s="366"/>
      <c r="R121" s="366"/>
      <c r="S121" s="366"/>
      <c r="T121" s="366"/>
      <c r="U121" s="366"/>
      <c r="V121" s="366"/>
      <c r="W121" s="366"/>
      <c r="X121" s="366"/>
      <c r="Y121" s="366"/>
      <c r="Z121" s="366"/>
    </row>
    <row r="122" ht="15.75" customHeight="1">
      <c r="A122" s="367">
        <v>130.0</v>
      </c>
      <c r="B122" s="368" t="s">
        <v>2723</v>
      </c>
      <c r="C122" s="369">
        <v>44502.0</v>
      </c>
      <c r="D122" s="370">
        <v>44547.0</v>
      </c>
      <c r="E122" s="283">
        <f t="shared" si="1"/>
        <v>6.428571429</v>
      </c>
      <c r="F122" s="371">
        <v>44547.0</v>
      </c>
      <c r="G122" s="283">
        <f t="shared" si="2"/>
        <v>6.428571429</v>
      </c>
      <c r="H122" s="372" t="s">
        <v>641</v>
      </c>
      <c r="I122" s="372"/>
      <c r="J122" s="373" t="s">
        <v>56</v>
      </c>
      <c r="K122" s="373" t="s">
        <v>56</v>
      </c>
      <c r="L122" s="373" t="s">
        <v>56</v>
      </c>
      <c r="M122" s="373" t="s">
        <v>56</v>
      </c>
      <c r="N122" s="374" t="s">
        <v>2724</v>
      </c>
      <c r="O122" s="366"/>
      <c r="P122" s="366"/>
      <c r="Q122" s="366"/>
      <c r="R122" s="366"/>
      <c r="S122" s="366"/>
      <c r="T122" s="366"/>
      <c r="U122" s="366"/>
      <c r="V122" s="366"/>
      <c r="W122" s="366"/>
      <c r="X122" s="366"/>
      <c r="Y122" s="366"/>
      <c r="Z122" s="366"/>
    </row>
    <row r="123" ht="15.75" customHeight="1">
      <c r="A123" s="367">
        <v>131.0</v>
      </c>
      <c r="B123" s="368" t="s">
        <v>2725</v>
      </c>
      <c r="C123" s="369">
        <v>44503.0</v>
      </c>
      <c r="D123" s="370">
        <v>44558.0</v>
      </c>
      <c r="E123" s="283">
        <f t="shared" si="1"/>
        <v>7.857142857</v>
      </c>
      <c r="F123" s="369">
        <v>44559.0</v>
      </c>
      <c r="G123" s="283">
        <f t="shared" si="2"/>
        <v>8</v>
      </c>
      <c r="H123" s="372" t="s">
        <v>641</v>
      </c>
      <c r="I123" s="372"/>
      <c r="J123" s="372" t="s">
        <v>56</v>
      </c>
      <c r="K123" s="372" t="s">
        <v>56</v>
      </c>
      <c r="L123" s="372" t="s">
        <v>56</v>
      </c>
      <c r="M123" s="372" t="s">
        <v>78</v>
      </c>
      <c r="N123" s="374" t="s">
        <v>2726</v>
      </c>
      <c r="O123" s="366"/>
      <c r="P123" s="366"/>
      <c r="Q123" s="366"/>
      <c r="R123" s="366"/>
      <c r="S123" s="366"/>
      <c r="T123" s="366"/>
      <c r="U123" s="366"/>
      <c r="V123" s="366"/>
      <c r="W123" s="366"/>
      <c r="X123" s="366"/>
      <c r="Y123" s="366"/>
      <c r="Z123" s="366"/>
    </row>
    <row r="124" ht="30.75" customHeight="1">
      <c r="A124" s="367">
        <v>132.0</v>
      </c>
      <c r="B124" s="368" t="s">
        <v>2727</v>
      </c>
      <c r="C124" s="369">
        <v>44503.0</v>
      </c>
      <c r="D124" s="370">
        <v>44583.0</v>
      </c>
      <c r="E124" s="283">
        <f t="shared" si="1"/>
        <v>11.42857143</v>
      </c>
      <c r="F124" s="371">
        <v>44581.0</v>
      </c>
      <c r="G124" s="283">
        <f t="shared" si="2"/>
        <v>11.14285714</v>
      </c>
      <c r="H124" s="372" t="s">
        <v>641</v>
      </c>
      <c r="I124" s="372"/>
      <c r="J124" s="373" t="s">
        <v>56</v>
      </c>
      <c r="K124" s="373" t="s">
        <v>56</v>
      </c>
      <c r="L124" s="373" t="s">
        <v>56</v>
      </c>
      <c r="M124" s="373" t="s">
        <v>56</v>
      </c>
      <c r="N124" s="374" t="s">
        <v>2728</v>
      </c>
      <c r="O124" s="366"/>
      <c r="P124" s="366"/>
      <c r="Q124" s="366"/>
      <c r="R124" s="366"/>
      <c r="S124" s="366"/>
      <c r="T124" s="366"/>
      <c r="U124" s="366"/>
      <c r="V124" s="366"/>
      <c r="W124" s="366"/>
      <c r="X124" s="366"/>
      <c r="Y124" s="366"/>
      <c r="Z124" s="366"/>
    </row>
    <row r="125" ht="15.75" customHeight="1">
      <c r="A125" s="367">
        <v>134.0</v>
      </c>
      <c r="B125" s="368" t="s">
        <v>2729</v>
      </c>
      <c r="C125" s="369">
        <v>44509.0</v>
      </c>
      <c r="D125" s="370">
        <v>44565.0</v>
      </c>
      <c r="E125" s="283">
        <f t="shared" si="1"/>
        <v>8</v>
      </c>
      <c r="F125" s="369">
        <v>44571.0</v>
      </c>
      <c r="G125" s="283">
        <f t="shared" si="2"/>
        <v>8.857142857</v>
      </c>
      <c r="H125" s="372" t="s">
        <v>641</v>
      </c>
      <c r="I125" s="372"/>
      <c r="J125" s="372" t="s">
        <v>56</v>
      </c>
      <c r="K125" s="372" t="s">
        <v>56</v>
      </c>
      <c r="L125" s="372" t="s">
        <v>56</v>
      </c>
      <c r="M125" s="372" t="s">
        <v>56</v>
      </c>
      <c r="N125" s="374" t="s">
        <v>2730</v>
      </c>
      <c r="O125" s="366"/>
      <c r="P125" s="366"/>
      <c r="Q125" s="366"/>
      <c r="R125" s="366"/>
      <c r="S125" s="366"/>
      <c r="T125" s="366"/>
      <c r="U125" s="366"/>
      <c r="V125" s="366"/>
      <c r="W125" s="366"/>
      <c r="X125" s="366"/>
      <c r="Y125" s="366"/>
      <c r="Z125" s="366"/>
    </row>
    <row r="126" ht="15.75" customHeight="1">
      <c r="A126" s="367">
        <v>135.0</v>
      </c>
      <c r="B126" s="368" t="s">
        <v>2731</v>
      </c>
      <c r="C126" s="369">
        <v>44510.0</v>
      </c>
      <c r="D126" s="370">
        <v>44589.0</v>
      </c>
      <c r="E126" s="283">
        <f t="shared" si="1"/>
        <v>11.28571429</v>
      </c>
      <c r="F126" s="371">
        <v>44589.0</v>
      </c>
      <c r="G126" s="283">
        <f t="shared" si="2"/>
        <v>11.28571429</v>
      </c>
      <c r="H126" s="372" t="s">
        <v>641</v>
      </c>
      <c r="I126" s="372"/>
      <c r="J126" s="373" t="s">
        <v>56</v>
      </c>
      <c r="K126" s="373" t="s">
        <v>56</v>
      </c>
      <c r="L126" s="373" t="s">
        <v>78</v>
      </c>
      <c r="M126" s="373" t="s">
        <v>56</v>
      </c>
      <c r="N126" s="374" t="s">
        <v>2732</v>
      </c>
      <c r="O126" s="366"/>
      <c r="P126" s="366"/>
      <c r="Q126" s="366"/>
      <c r="R126" s="366"/>
      <c r="S126" s="366"/>
      <c r="T126" s="366"/>
      <c r="U126" s="366"/>
      <c r="V126" s="366"/>
      <c r="W126" s="366"/>
      <c r="X126" s="366"/>
      <c r="Y126" s="366"/>
      <c r="Z126" s="366"/>
    </row>
    <row r="127" ht="15.75" customHeight="1">
      <c r="A127" s="367">
        <v>136.0</v>
      </c>
      <c r="B127" s="368" t="s">
        <v>539</v>
      </c>
      <c r="C127" s="369">
        <v>44510.0</v>
      </c>
      <c r="D127" s="370">
        <v>44575.0</v>
      </c>
      <c r="E127" s="283">
        <f t="shared" si="1"/>
        <v>9.285714286</v>
      </c>
      <c r="F127" s="369">
        <v>44559.0</v>
      </c>
      <c r="G127" s="283">
        <f t="shared" si="2"/>
        <v>7</v>
      </c>
      <c r="H127" s="372" t="s">
        <v>641</v>
      </c>
      <c r="I127" s="372"/>
      <c r="J127" s="372" t="s">
        <v>56</v>
      </c>
      <c r="K127" s="372" t="s">
        <v>56</v>
      </c>
      <c r="L127" s="372" t="s">
        <v>56</v>
      </c>
      <c r="M127" s="372" t="s">
        <v>56</v>
      </c>
      <c r="N127" s="374" t="s">
        <v>1358</v>
      </c>
      <c r="O127" s="366"/>
      <c r="P127" s="366"/>
      <c r="Q127" s="366"/>
      <c r="R127" s="366"/>
      <c r="S127" s="366"/>
      <c r="T127" s="366"/>
      <c r="U127" s="366"/>
      <c r="V127" s="366"/>
      <c r="W127" s="366"/>
      <c r="X127" s="366"/>
      <c r="Y127" s="366"/>
      <c r="Z127" s="366"/>
    </row>
    <row r="128" ht="15.75" customHeight="1">
      <c r="A128" s="367">
        <v>137.0</v>
      </c>
      <c r="B128" s="368" t="s">
        <v>584</v>
      </c>
      <c r="C128" s="369">
        <v>44511.0</v>
      </c>
      <c r="D128" s="370">
        <v>44673.0</v>
      </c>
      <c r="E128" s="283">
        <f t="shared" si="1"/>
        <v>23.14285714</v>
      </c>
      <c r="F128" s="371">
        <v>44704.0</v>
      </c>
      <c r="G128" s="283">
        <f t="shared" si="2"/>
        <v>27.57142857</v>
      </c>
      <c r="H128" s="372" t="s">
        <v>641</v>
      </c>
      <c r="I128" s="372"/>
      <c r="J128" s="373" t="s">
        <v>56</v>
      </c>
      <c r="K128" s="373" t="s">
        <v>56</v>
      </c>
      <c r="L128" s="373" t="s">
        <v>56</v>
      </c>
      <c r="M128" s="373" t="s">
        <v>56</v>
      </c>
      <c r="N128" s="374" t="s">
        <v>675</v>
      </c>
      <c r="O128" s="366"/>
      <c r="P128" s="366"/>
      <c r="Q128" s="366"/>
      <c r="R128" s="366"/>
      <c r="S128" s="366"/>
      <c r="T128" s="366"/>
      <c r="U128" s="366"/>
      <c r="V128" s="366"/>
      <c r="W128" s="366"/>
      <c r="X128" s="366"/>
      <c r="Y128" s="366"/>
      <c r="Z128" s="366"/>
    </row>
    <row r="129" ht="15.75" customHeight="1">
      <c r="A129" s="367">
        <v>138.0</v>
      </c>
      <c r="B129" s="368" t="s">
        <v>2733</v>
      </c>
      <c r="C129" s="369">
        <v>44516.0</v>
      </c>
      <c r="D129" s="370">
        <v>44604.0</v>
      </c>
      <c r="E129" s="283">
        <f t="shared" si="1"/>
        <v>12.57142857</v>
      </c>
      <c r="F129" s="369">
        <v>44593.0</v>
      </c>
      <c r="G129" s="283">
        <f t="shared" si="2"/>
        <v>11</v>
      </c>
      <c r="H129" s="372" t="s">
        <v>641</v>
      </c>
      <c r="I129" s="372"/>
      <c r="J129" s="372" t="s">
        <v>56</v>
      </c>
      <c r="K129" s="372" t="s">
        <v>56</v>
      </c>
      <c r="L129" s="372" t="s">
        <v>56</v>
      </c>
      <c r="M129" s="372" t="s">
        <v>56</v>
      </c>
      <c r="N129" s="374" t="s">
        <v>2734</v>
      </c>
      <c r="O129" s="366"/>
      <c r="P129" s="366"/>
      <c r="Q129" s="366"/>
      <c r="R129" s="366"/>
      <c r="S129" s="366"/>
      <c r="T129" s="366"/>
      <c r="U129" s="366"/>
      <c r="V129" s="366"/>
      <c r="W129" s="366"/>
      <c r="X129" s="366"/>
      <c r="Y129" s="366"/>
      <c r="Z129" s="366"/>
    </row>
    <row r="130" ht="30.75" customHeight="1">
      <c r="A130" s="367">
        <v>139.0</v>
      </c>
      <c r="B130" s="368" t="s">
        <v>1328</v>
      </c>
      <c r="C130" s="369">
        <v>44516.0</v>
      </c>
      <c r="D130" s="370">
        <v>44593.0</v>
      </c>
      <c r="E130" s="283">
        <f t="shared" si="1"/>
        <v>11</v>
      </c>
      <c r="F130" s="371">
        <v>44595.0</v>
      </c>
      <c r="G130" s="283">
        <f t="shared" si="2"/>
        <v>11.28571429</v>
      </c>
      <c r="H130" s="372" t="s">
        <v>641</v>
      </c>
      <c r="I130" s="372"/>
      <c r="J130" s="373" t="s">
        <v>56</v>
      </c>
      <c r="K130" s="373" t="s">
        <v>56</v>
      </c>
      <c r="L130" s="373" t="s">
        <v>56</v>
      </c>
      <c r="M130" s="373" t="s">
        <v>56</v>
      </c>
      <c r="N130" s="374" t="s">
        <v>1967</v>
      </c>
      <c r="O130" s="366"/>
      <c r="P130" s="366"/>
      <c r="Q130" s="366"/>
      <c r="R130" s="366"/>
      <c r="S130" s="366"/>
      <c r="T130" s="366"/>
      <c r="U130" s="366"/>
      <c r="V130" s="366"/>
      <c r="W130" s="366"/>
      <c r="X130" s="366"/>
      <c r="Y130" s="366"/>
      <c r="Z130" s="366"/>
    </row>
    <row r="131" ht="30.75" customHeight="1">
      <c r="A131" s="367">
        <v>140.0</v>
      </c>
      <c r="B131" s="368" t="s">
        <v>2735</v>
      </c>
      <c r="C131" s="369">
        <v>44517.0</v>
      </c>
      <c r="D131" s="370">
        <v>44553.0</v>
      </c>
      <c r="E131" s="283">
        <f t="shared" si="1"/>
        <v>5.142857143</v>
      </c>
      <c r="F131" s="369">
        <v>44553.0</v>
      </c>
      <c r="G131" s="283">
        <f t="shared" si="2"/>
        <v>5.142857143</v>
      </c>
      <c r="H131" s="372" t="s">
        <v>641</v>
      </c>
      <c r="I131" s="372"/>
      <c r="J131" s="372" t="s">
        <v>56</v>
      </c>
      <c r="K131" s="372" t="s">
        <v>56</v>
      </c>
      <c r="L131" s="372" t="s">
        <v>56</v>
      </c>
      <c r="M131" s="372" t="s">
        <v>78</v>
      </c>
      <c r="N131" s="374" t="s">
        <v>2730</v>
      </c>
      <c r="O131" s="366"/>
      <c r="P131" s="366"/>
      <c r="Q131" s="366"/>
      <c r="R131" s="366"/>
      <c r="S131" s="366"/>
      <c r="T131" s="366"/>
      <c r="U131" s="366"/>
      <c r="V131" s="366"/>
      <c r="W131" s="366"/>
      <c r="X131" s="366"/>
      <c r="Y131" s="366"/>
      <c r="Z131" s="366"/>
    </row>
    <row r="132" ht="15.75" customHeight="1">
      <c r="A132" s="367">
        <v>141.0</v>
      </c>
      <c r="B132" s="368" t="s">
        <v>2736</v>
      </c>
      <c r="C132" s="369">
        <v>44517.0</v>
      </c>
      <c r="D132" s="370">
        <v>44593.0</v>
      </c>
      <c r="E132" s="283">
        <f t="shared" si="1"/>
        <v>10.85714286</v>
      </c>
      <c r="F132" s="371">
        <v>44596.0</v>
      </c>
      <c r="G132" s="283">
        <f t="shared" si="2"/>
        <v>11.28571429</v>
      </c>
      <c r="H132" s="372" t="s">
        <v>641</v>
      </c>
      <c r="I132" s="372"/>
      <c r="J132" s="373" t="s">
        <v>56</v>
      </c>
      <c r="K132" s="373" t="s">
        <v>56</v>
      </c>
      <c r="L132" s="373" t="s">
        <v>78</v>
      </c>
      <c r="M132" s="373" t="s">
        <v>56</v>
      </c>
      <c r="N132" s="374" t="s">
        <v>675</v>
      </c>
      <c r="O132" s="366"/>
      <c r="P132" s="366"/>
      <c r="Q132" s="366"/>
      <c r="R132" s="366"/>
      <c r="S132" s="366"/>
      <c r="T132" s="366"/>
      <c r="U132" s="366"/>
      <c r="V132" s="366"/>
      <c r="W132" s="366"/>
      <c r="X132" s="366"/>
      <c r="Y132" s="366"/>
      <c r="Z132" s="366"/>
    </row>
    <row r="133" ht="15.75" customHeight="1">
      <c r="A133" s="367">
        <v>142.0</v>
      </c>
      <c r="B133" s="368" t="s">
        <v>2737</v>
      </c>
      <c r="C133" s="369">
        <v>44522.0</v>
      </c>
      <c r="D133" s="370">
        <v>44592.0</v>
      </c>
      <c r="E133" s="283">
        <f t="shared" si="1"/>
        <v>10</v>
      </c>
      <c r="F133" s="369">
        <v>44594.0</v>
      </c>
      <c r="G133" s="283">
        <f t="shared" si="2"/>
        <v>10.28571429</v>
      </c>
      <c r="H133" s="372" t="s">
        <v>641</v>
      </c>
      <c r="I133" s="372"/>
      <c r="J133" s="372" t="s">
        <v>56</v>
      </c>
      <c r="K133" s="372" t="s">
        <v>56</v>
      </c>
      <c r="L133" s="372" t="s">
        <v>56</v>
      </c>
      <c r="M133" s="372" t="s">
        <v>56</v>
      </c>
      <c r="N133" s="374" t="s">
        <v>2738</v>
      </c>
      <c r="O133" s="366"/>
      <c r="P133" s="366"/>
      <c r="Q133" s="366"/>
      <c r="R133" s="366"/>
      <c r="S133" s="366"/>
      <c r="T133" s="366"/>
      <c r="U133" s="366"/>
      <c r="V133" s="366"/>
      <c r="W133" s="366"/>
      <c r="X133" s="366"/>
      <c r="Y133" s="366"/>
      <c r="Z133" s="366"/>
    </row>
    <row r="134" ht="15.75" customHeight="1">
      <c r="A134" s="367">
        <v>143.0</v>
      </c>
      <c r="B134" s="368" t="s">
        <v>2739</v>
      </c>
      <c r="C134" s="369">
        <v>44523.0</v>
      </c>
      <c r="D134" s="370">
        <v>44602.0</v>
      </c>
      <c r="E134" s="283">
        <f t="shared" si="1"/>
        <v>11.28571429</v>
      </c>
      <c r="F134" s="371">
        <v>44582.0</v>
      </c>
      <c r="G134" s="283">
        <f t="shared" si="2"/>
        <v>8.428571429</v>
      </c>
      <c r="H134" s="372" t="s">
        <v>641</v>
      </c>
      <c r="I134" s="372"/>
      <c r="J134" s="373" t="s">
        <v>56</v>
      </c>
      <c r="K134" s="373" t="s">
        <v>56</v>
      </c>
      <c r="L134" s="373" t="s">
        <v>56</v>
      </c>
      <c r="M134" s="373" t="s">
        <v>56</v>
      </c>
      <c r="N134" s="374" t="s">
        <v>2740</v>
      </c>
      <c r="O134" s="366"/>
      <c r="P134" s="366"/>
      <c r="Q134" s="366"/>
      <c r="R134" s="366"/>
      <c r="S134" s="366"/>
      <c r="T134" s="366"/>
      <c r="U134" s="366"/>
      <c r="V134" s="366"/>
      <c r="W134" s="366"/>
      <c r="X134" s="366"/>
      <c r="Y134" s="366"/>
      <c r="Z134" s="366"/>
    </row>
    <row r="135" ht="15.75" customHeight="1">
      <c r="A135" s="367">
        <v>144.0</v>
      </c>
      <c r="B135" s="368" t="s">
        <v>266</v>
      </c>
      <c r="C135" s="369">
        <v>44527.0</v>
      </c>
      <c r="D135" s="370">
        <v>44597.0</v>
      </c>
      <c r="E135" s="283">
        <f t="shared" si="1"/>
        <v>10</v>
      </c>
      <c r="F135" s="369">
        <v>44603.0</v>
      </c>
      <c r="G135" s="283">
        <f t="shared" si="2"/>
        <v>10.85714286</v>
      </c>
      <c r="H135" s="372" t="s">
        <v>641</v>
      </c>
      <c r="I135" s="372"/>
      <c r="J135" s="372" t="s">
        <v>56</v>
      </c>
      <c r="K135" s="372" t="s">
        <v>56</v>
      </c>
      <c r="L135" s="372" t="s">
        <v>56</v>
      </c>
      <c r="M135" s="372" t="s">
        <v>56</v>
      </c>
      <c r="N135" s="374" t="s">
        <v>2741</v>
      </c>
      <c r="O135" s="366"/>
      <c r="P135" s="366"/>
      <c r="Q135" s="366"/>
      <c r="R135" s="366"/>
      <c r="S135" s="366"/>
      <c r="T135" s="366"/>
      <c r="U135" s="366"/>
      <c r="V135" s="366"/>
      <c r="W135" s="366"/>
      <c r="X135" s="366"/>
      <c r="Y135" s="366"/>
      <c r="Z135" s="366"/>
    </row>
    <row r="136" ht="46.5" customHeight="1">
      <c r="A136" s="367">
        <v>145.0</v>
      </c>
      <c r="B136" s="368" t="s">
        <v>2742</v>
      </c>
      <c r="C136" s="369">
        <v>44529.0</v>
      </c>
      <c r="D136" s="370">
        <v>44571.0</v>
      </c>
      <c r="E136" s="283">
        <f t="shared" si="1"/>
        <v>6</v>
      </c>
      <c r="F136" s="371">
        <v>44601.0</v>
      </c>
      <c r="G136" s="283">
        <f t="shared" si="2"/>
        <v>10.28571429</v>
      </c>
      <c r="H136" s="372" t="s">
        <v>641</v>
      </c>
      <c r="I136" s="372"/>
      <c r="J136" s="373" t="s">
        <v>56</v>
      </c>
      <c r="K136" s="373" t="s">
        <v>56</v>
      </c>
      <c r="L136" s="373" t="s">
        <v>56</v>
      </c>
      <c r="M136" s="373" t="s">
        <v>56</v>
      </c>
      <c r="N136" s="374" t="s">
        <v>2743</v>
      </c>
      <c r="O136" s="366"/>
      <c r="P136" s="366"/>
      <c r="Q136" s="366"/>
      <c r="R136" s="366"/>
      <c r="S136" s="366"/>
      <c r="T136" s="366"/>
      <c r="U136" s="366"/>
      <c r="V136" s="366"/>
      <c r="W136" s="366"/>
      <c r="X136" s="366"/>
      <c r="Y136" s="366"/>
      <c r="Z136" s="366"/>
    </row>
    <row r="137" ht="15.75" customHeight="1">
      <c r="A137" s="367">
        <v>146.0</v>
      </c>
      <c r="B137" s="368" t="s">
        <v>2744</v>
      </c>
      <c r="C137" s="369">
        <v>44530.0</v>
      </c>
      <c r="D137" s="370">
        <v>44586.0</v>
      </c>
      <c r="E137" s="283">
        <f t="shared" si="1"/>
        <v>8</v>
      </c>
      <c r="F137" s="369">
        <v>44583.0</v>
      </c>
      <c r="G137" s="283">
        <f t="shared" si="2"/>
        <v>7.571428571</v>
      </c>
      <c r="H137" s="372" t="s">
        <v>641</v>
      </c>
      <c r="I137" s="372"/>
      <c r="J137" s="372" t="s">
        <v>56</v>
      </c>
      <c r="K137" s="372" t="s">
        <v>56</v>
      </c>
      <c r="L137" s="372" t="s">
        <v>56</v>
      </c>
      <c r="M137" s="372" t="s">
        <v>56</v>
      </c>
      <c r="N137" s="374" t="s">
        <v>2745</v>
      </c>
      <c r="O137" s="366"/>
      <c r="P137" s="366"/>
      <c r="Q137" s="366"/>
      <c r="R137" s="366"/>
      <c r="S137" s="366"/>
      <c r="T137" s="366"/>
      <c r="U137" s="366"/>
      <c r="V137" s="366"/>
      <c r="W137" s="366"/>
      <c r="X137" s="366"/>
      <c r="Y137" s="366"/>
      <c r="Z137" s="366"/>
    </row>
    <row r="138" ht="30.75" customHeight="1">
      <c r="A138" s="367">
        <v>147.0</v>
      </c>
      <c r="B138" s="368" t="s">
        <v>2746</v>
      </c>
      <c r="C138" s="369">
        <v>44530.0</v>
      </c>
      <c r="D138" s="370">
        <v>44586.0</v>
      </c>
      <c r="E138" s="283">
        <f t="shared" si="1"/>
        <v>8</v>
      </c>
      <c r="F138" s="371">
        <v>44580.0</v>
      </c>
      <c r="G138" s="283">
        <f t="shared" si="2"/>
        <v>7.142857143</v>
      </c>
      <c r="H138" s="372" t="s">
        <v>641</v>
      </c>
      <c r="I138" s="372"/>
      <c r="J138" s="373" t="s">
        <v>56</v>
      </c>
      <c r="K138" s="373" t="s">
        <v>56</v>
      </c>
      <c r="L138" s="373" t="s">
        <v>78</v>
      </c>
      <c r="M138" s="373" t="s">
        <v>56</v>
      </c>
      <c r="N138" s="374" t="s">
        <v>2747</v>
      </c>
      <c r="O138" s="366"/>
      <c r="P138" s="366"/>
      <c r="Q138" s="366"/>
      <c r="R138" s="366"/>
      <c r="S138" s="366"/>
      <c r="T138" s="366"/>
      <c r="U138" s="366"/>
      <c r="V138" s="366"/>
      <c r="W138" s="366"/>
      <c r="X138" s="366"/>
      <c r="Y138" s="366"/>
      <c r="Z138" s="366"/>
    </row>
    <row r="139" ht="30.75" customHeight="1">
      <c r="A139" s="367">
        <v>148.0</v>
      </c>
      <c r="B139" s="368" t="s">
        <v>1125</v>
      </c>
      <c r="C139" s="369">
        <v>44533.0</v>
      </c>
      <c r="D139" s="370">
        <v>44571.0</v>
      </c>
      <c r="E139" s="283">
        <f t="shared" si="1"/>
        <v>5.428571429</v>
      </c>
      <c r="F139" s="369">
        <v>44588.0</v>
      </c>
      <c r="G139" s="283">
        <f t="shared" si="2"/>
        <v>7.857142857</v>
      </c>
      <c r="H139" s="372" t="s">
        <v>641</v>
      </c>
      <c r="I139" s="372"/>
      <c r="J139" s="372" t="s">
        <v>56</v>
      </c>
      <c r="K139" s="372" t="s">
        <v>56</v>
      </c>
      <c r="L139" s="372" t="s">
        <v>56</v>
      </c>
      <c r="M139" s="372" t="s">
        <v>56</v>
      </c>
      <c r="N139" s="374" t="s">
        <v>1455</v>
      </c>
      <c r="O139" s="366"/>
      <c r="P139" s="366"/>
      <c r="Q139" s="366"/>
      <c r="R139" s="366"/>
      <c r="S139" s="366"/>
      <c r="T139" s="366"/>
      <c r="U139" s="366"/>
      <c r="V139" s="366"/>
      <c r="W139" s="366"/>
      <c r="X139" s="366"/>
      <c r="Y139" s="366"/>
      <c r="Z139" s="366"/>
    </row>
    <row r="140" ht="15.75" customHeight="1">
      <c r="A140" s="367">
        <v>149.0</v>
      </c>
      <c r="B140" s="368" t="s">
        <v>2748</v>
      </c>
      <c r="C140" s="369">
        <v>44533.0</v>
      </c>
      <c r="D140" s="370">
        <v>44596.0</v>
      </c>
      <c r="E140" s="283">
        <f t="shared" si="1"/>
        <v>9</v>
      </c>
      <c r="F140" s="371">
        <v>44609.0</v>
      </c>
      <c r="G140" s="283">
        <f t="shared" si="2"/>
        <v>10.85714286</v>
      </c>
      <c r="H140" s="372" t="s">
        <v>641</v>
      </c>
      <c r="I140" s="372"/>
      <c r="J140" s="373" t="s">
        <v>56</v>
      </c>
      <c r="K140" s="373" t="s">
        <v>56</v>
      </c>
      <c r="L140" s="373" t="s">
        <v>56</v>
      </c>
      <c r="M140" s="373" t="s">
        <v>56</v>
      </c>
      <c r="N140" s="374" t="s">
        <v>2749</v>
      </c>
      <c r="O140" s="366"/>
      <c r="P140" s="366"/>
      <c r="Q140" s="366"/>
      <c r="R140" s="366"/>
      <c r="S140" s="366"/>
      <c r="T140" s="366"/>
      <c r="U140" s="366"/>
      <c r="V140" s="366"/>
      <c r="W140" s="366"/>
      <c r="X140" s="366"/>
      <c r="Y140" s="366"/>
      <c r="Z140" s="366"/>
    </row>
    <row r="141" ht="15.75" customHeight="1">
      <c r="A141" s="367">
        <v>150.0</v>
      </c>
      <c r="B141" s="368" t="s">
        <v>2750</v>
      </c>
      <c r="C141" s="369">
        <v>44536.0</v>
      </c>
      <c r="D141" s="370">
        <v>44588.0</v>
      </c>
      <c r="E141" s="283">
        <f t="shared" si="1"/>
        <v>7.428571429</v>
      </c>
      <c r="F141" s="369">
        <v>44588.0</v>
      </c>
      <c r="G141" s="283">
        <f t="shared" si="2"/>
        <v>7.428571429</v>
      </c>
      <c r="H141" s="372" t="s">
        <v>641</v>
      </c>
      <c r="I141" s="372"/>
      <c r="J141" s="372" t="s">
        <v>56</v>
      </c>
      <c r="K141" s="372" t="s">
        <v>56</v>
      </c>
      <c r="L141" s="372" t="s">
        <v>56</v>
      </c>
      <c r="M141" s="372" t="s">
        <v>56</v>
      </c>
      <c r="N141" s="374" t="s">
        <v>654</v>
      </c>
      <c r="O141" s="366"/>
      <c r="P141" s="366"/>
      <c r="Q141" s="366"/>
      <c r="R141" s="366"/>
      <c r="S141" s="366"/>
      <c r="T141" s="366"/>
      <c r="U141" s="366"/>
      <c r="V141" s="366"/>
      <c r="W141" s="366"/>
      <c r="X141" s="366"/>
      <c r="Y141" s="366"/>
      <c r="Z141" s="366"/>
    </row>
    <row r="142" ht="15.75" customHeight="1">
      <c r="A142" s="367">
        <v>151.0</v>
      </c>
      <c r="B142" s="368" t="s">
        <v>2751</v>
      </c>
      <c r="C142" s="369">
        <v>44536.0</v>
      </c>
      <c r="D142" s="370">
        <v>44589.0</v>
      </c>
      <c r="E142" s="283">
        <f t="shared" si="1"/>
        <v>7.571428571</v>
      </c>
      <c r="F142" s="371">
        <v>44587.0</v>
      </c>
      <c r="G142" s="283">
        <f t="shared" si="2"/>
        <v>7.285714286</v>
      </c>
      <c r="H142" s="372" t="s">
        <v>641</v>
      </c>
      <c r="I142" s="372"/>
      <c r="J142" s="373" t="s">
        <v>56</v>
      </c>
      <c r="K142" s="373" t="s">
        <v>56</v>
      </c>
      <c r="L142" s="373" t="s">
        <v>56</v>
      </c>
      <c r="M142" s="373" t="s">
        <v>78</v>
      </c>
      <c r="N142" s="374" t="s">
        <v>675</v>
      </c>
      <c r="O142" s="366"/>
      <c r="P142" s="366"/>
      <c r="Q142" s="366"/>
      <c r="R142" s="366"/>
      <c r="S142" s="366"/>
      <c r="T142" s="366"/>
      <c r="U142" s="366"/>
      <c r="V142" s="366"/>
      <c r="W142" s="366"/>
      <c r="X142" s="366"/>
      <c r="Y142" s="366"/>
      <c r="Z142" s="366"/>
    </row>
    <row r="143" ht="30.75" customHeight="1">
      <c r="A143" s="367">
        <v>152.0</v>
      </c>
      <c r="B143" s="368" t="s">
        <v>2752</v>
      </c>
      <c r="C143" s="369">
        <v>44536.0</v>
      </c>
      <c r="D143" s="370">
        <v>44607.0</v>
      </c>
      <c r="E143" s="283">
        <f t="shared" si="1"/>
        <v>10.14285714</v>
      </c>
      <c r="F143" s="369">
        <v>44616.0</v>
      </c>
      <c r="G143" s="283">
        <f t="shared" si="2"/>
        <v>11.42857143</v>
      </c>
      <c r="H143" s="372" t="s">
        <v>641</v>
      </c>
      <c r="I143" s="372"/>
      <c r="J143" s="372" t="s">
        <v>56</v>
      </c>
      <c r="K143" s="372" t="s">
        <v>56</v>
      </c>
      <c r="L143" s="372" t="s">
        <v>56</v>
      </c>
      <c r="M143" s="372" t="s">
        <v>56</v>
      </c>
      <c r="N143" s="374" t="s">
        <v>2754</v>
      </c>
      <c r="O143" s="366"/>
      <c r="P143" s="366"/>
      <c r="Q143" s="366"/>
      <c r="R143" s="366"/>
      <c r="S143" s="366"/>
      <c r="T143" s="366"/>
      <c r="U143" s="366"/>
      <c r="V143" s="366"/>
      <c r="W143" s="366"/>
      <c r="X143" s="366"/>
      <c r="Y143" s="366"/>
      <c r="Z143" s="366"/>
    </row>
    <row r="144" ht="15.75" customHeight="1">
      <c r="A144" s="367">
        <v>153.0</v>
      </c>
      <c r="B144" s="368" t="s">
        <v>525</v>
      </c>
      <c r="C144" s="369">
        <v>44538.0</v>
      </c>
      <c r="D144" s="370">
        <v>44586.0</v>
      </c>
      <c r="E144" s="283">
        <f t="shared" si="1"/>
        <v>6.857142857</v>
      </c>
      <c r="F144" s="371">
        <v>44596.0</v>
      </c>
      <c r="G144" s="283">
        <f t="shared" si="2"/>
        <v>8.285714286</v>
      </c>
      <c r="H144" s="372" t="s">
        <v>641</v>
      </c>
      <c r="I144" s="372"/>
      <c r="J144" s="373" t="s">
        <v>78</v>
      </c>
      <c r="K144" s="373" t="s">
        <v>78</v>
      </c>
      <c r="L144" s="373" t="s">
        <v>56</v>
      </c>
      <c r="M144" s="373" t="s">
        <v>78</v>
      </c>
      <c r="N144" s="374" t="s">
        <v>1679</v>
      </c>
      <c r="O144" s="366"/>
      <c r="P144" s="366"/>
      <c r="Q144" s="366"/>
      <c r="R144" s="366"/>
      <c r="S144" s="366"/>
      <c r="T144" s="366"/>
      <c r="U144" s="366"/>
      <c r="V144" s="366"/>
      <c r="W144" s="366"/>
      <c r="X144" s="366"/>
      <c r="Y144" s="366"/>
      <c r="Z144" s="366"/>
    </row>
    <row r="145" ht="15.75" customHeight="1">
      <c r="A145" s="367">
        <v>154.0</v>
      </c>
      <c r="B145" s="368" t="s">
        <v>2756</v>
      </c>
      <c r="C145" s="369">
        <v>44529.0</v>
      </c>
      <c r="D145" s="370">
        <v>44547.0</v>
      </c>
      <c r="E145" s="283">
        <f t="shared" si="1"/>
        <v>2.571428571</v>
      </c>
      <c r="F145" s="369">
        <v>44553.0</v>
      </c>
      <c r="G145" s="283">
        <f t="shared" si="2"/>
        <v>3.428571429</v>
      </c>
      <c r="H145" s="372" t="s">
        <v>641</v>
      </c>
      <c r="I145" s="372"/>
      <c r="J145" s="372" t="s">
        <v>78</v>
      </c>
      <c r="K145" s="372" t="s">
        <v>78</v>
      </c>
      <c r="L145" s="372" t="s">
        <v>56</v>
      </c>
      <c r="M145" s="372" t="s">
        <v>78</v>
      </c>
      <c r="N145" s="374" t="s">
        <v>2759</v>
      </c>
      <c r="O145" s="366"/>
      <c r="P145" s="366"/>
      <c r="Q145" s="366"/>
      <c r="R145" s="366"/>
      <c r="S145" s="366"/>
      <c r="T145" s="366"/>
      <c r="U145" s="366"/>
      <c r="V145" s="366"/>
      <c r="W145" s="366"/>
      <c r="X145" s="366"/>
      <c r="Y145" s="366"/>
      <c r="Z145" s="366"/>
    </row>
    <row r="146" ht="15.75" customHeight="1">
      <c r="A146" s="367">
        <v>155.0</v>
      </c>
      <c r="B146" s="368" t="s">
        <v>490</v>
      </c>
      <c r="C146" s="369">
        <v>44540.0</v>
      </c>
      <c r="D146" s="370">
        <v>44602.0</v>
      </c>
      <c r="E146" s="283">
        <f t="shared" si="1"/>
        <v>8.857142857</v>
      </c>
      <c r="F146" s="371">
        <v>44608.0</v>
      </c>
      <c r="G146" s="283">
        <f t="shared" si="2"/>
        <v>9.714285714</v>
      </c>
      <c r="H146" s="372" t="s">
        <v>641</v>
      </c>
      <c r="I146" s="372"/>
      <c r="J146" s="373" t="s">
        <v>56</v>
      </c>
      <c r="K146" s="373" t="s">
        <v>56</v>
      </c>
      <c r="L146" s="373" t="s">
        <v>56</v>
      </c>
      <c r="M146" s="373" t="s">
        <v>56</v>
      </c>
      <c r="N146" s="374" t="s">
        <v>1519</v>
      </c>
      <c r="O146" s="366"/>
      <c r="P146" s="366"/>
      <c r="Q146" s="366"/>
      <c r="R146" s="366"/>
      <c r="S146" s="366"/>
      <c r="T146" s="366"/>
      <c r="U146" s="366"/>
      <c r="V146" s="366"/>
      <c r="W146" s="366"/>
      <c r="X146" s="366"/>
      <c r="Y146" s="366"/>
      <c r="Z146" s="366"/>
    </row>
    <row r="147" ht="15.75" customHeight="1">
      <c r="A147" s="367">
        <v>156.0</v>
      </c>
      <c r="B147" s="368" t="s">
        <v>2764</v>
      </c>
      <c r="C147" s="369">
        <v>44540.0</v>
      </c>
      <c r="D147" s="370">
        <v>44603.0</v>
      </c>
      <c r="E147" s="283">
        <f t="shared" si="1"/>
        <v>9</v>
      </c>
      <c r="F147" s="369">
        <v>44610.0</v>
      </c>
      <c r="G147" s="283">
        <f t="shared" si="2"/>
        <v>10</v>
      </c>
      <c r="H147" s="372" t="s">
        <v>641</v>
      </c>
      <c r="I147" s="372"/>
      <c r="J147" s="372" t="s">
        <v>56</v>
      </c>
      <c r="K147" s="372" t="s">
        <v>56</v>
      </c>
      <c r="L147" s="372" t="s">
        <v>56</v>
      </c>
      <c r="M147" s="372" t="s">
        <v>56</v>
      </c>
      <c r="N147" s="374" t="s">
        <v>2765</v>
      </c>
      <c r="O147" s="366"/>
      <c r="P147" s="366"/>
      <c r="Q147" s="366"/>
      <c r="R147" s="366"/>
      <c r="S147" s="366"/>
      <c r="T147" s="366"/>
      <c r="U147" s="366"/>
      <c r="V147" s="366"/>
      <c r="W147" s="366"/>
      <c r="X147" s="366"/>
      <c r="Y147" s="366"/>
      <c r="Z147" s="366"/>
    </row>
    <row r="148" ht="15.75" customHeight="1">
      <c r="A148" s="367">
        <v>157.0</v>
      </c>
      <c r="B148" s="368" t="s">
        <v>2766</v>
      </c>
      <c r="C148" s="369">
        <v>44543.0</v>
      </c>
      <c r="D148" s="370">
        <v>44584.0</v>
      </c>
      <c r="E148" s="283">
        <f t="shared" si="1"/>
        <v>5.857142857</v>
      </c>
      <c r="F148" s="371">
        <v>44585.0</v>
      </c>
      <c r="G148" s="283">
        <f t="shared" si="2"/>
        <v>6</v>
      </c>
      <c r="H148" s="372" t="s">
        <v>641</v>
      </c>
      <c r="I148" s="372"/>
      <c r="J148" s="373" t="s">
        <v>56</v>
      </c>
      <c r="K148" s="373" t="s">
        <v>56</v>
      </c>
      <c r="L148" s="373" t="s">
        <v>56</v>
      </c>
      <c r="M148" s="373" t="s">
        <v>56</v>
      </c>
      <c r="N148" s="374" t="s">
        <v>675</v>
      </c>
      <c r="O148" s="366"/>
      <c r="P148" s="366"/>
      <c r="Q148" s="366"/>
      <c r="R148" s="366"/>
      <c r="S148" s="366"/>
      <c r="T148" s="366"/>
      <c r="U148" s="366"/>
      <c r="V148" s="366"/>
      <c r="W148" s="366"/>
      <c r="X148" s="366"/>
      <c r="Y148" s="366"/>
      <c r="Z148" s="366"/>
    </row>
    <row r="149" ht="15.75" customHeight="1">
      <c r="A149" s="367">
        <v>158.0</v>
      </c>
      <c r="B149" s="368" t="s">
        <v>589</v>
      </c>
      <c r="C149" s="369">
        <v>44543.0</v>
      </c>
      <c r="D149" s="370">
        <v>44600.0</v>
      </c>
      <c r="E149" s="283">
        <f t="shared" si="1"/>
        <v>8.142857143</v>
      </c>
      <c r="F149" s="369">
        <v>44602.0</v>
      </c>
      <c r="G149" s="283">
        <f t="shared" si="2"/>
        <v>8.428571429</v>
      </c>
      <c r="H149" s="372" t="s">
        <v>641</v>
      </c>
      <c r="I149" s="372"/>
      <c r="J149" s="372" t="s">
        <v>56</v>
      </c>
      <c r="K149" s="372" t="s">
        <v>56</v>
      </c>
      <c r="L149" s="372" t="s">
        <v>56</v>
      </c>
      <c r="M149" s="372" t="s">
        <v>56</v>
      </c>
      <c r="N149" s="374" t="s">
        <v>1905</v>
      </c>
      <c r="O149" s="366"/>
      <c r="P149" s="366"/>
      <c r="Q149" s="366"/>
      <c r="R149" s="366"/>
      <c r="S149" s="366"/>
      <c r="T149" s="366"/>
      <c r="U149" s="366"/>
      <c r="V149" s="366"/>
      <c r="W149" s="366"/>
      <c r="X149" s="366"/>
      <c r="Y149" s="366"/>
      <c r="Z149" s="366"/>
    </row>
    <row r="150" ht="15.75" customHeight="1">
      <c r="A150" s="367">
        <v>159.0</v>
      </c>
      <c r="B150" s="368" t="s">
        <v>613</v>
      </c>
      <c r="C150" s="369">
        <v>44544.0</v>
      </c>
      <c r="D150" s="370">
        <v>44595.0</v>
      </c>
      <c r="E150" s="283">
        <f t="shared" si="1"/>
        <v>7.285714286</v>
      </c>
      <c r="F150" s="371">
        <v>44602.0</v>
      </c>
      <c r="G150" s="283">
        <f t="shared" si="2"/>
        <v>8.285714286</v>
      </c>
      <c r="H150" s="372" t="s">
        <v>641</v>
      </c>
      <c r="I150" s="372"/>
      <c r="J150" s="373" t="s">
        <v>56</v>
      </c>
      <c r="K150" s="373" t="s">
        <v>56</v>
      </c>
      <c r="L150" s="373" t="s">
        <v>56</v>
      </c>
      <c r="M150" s="373" t="s">
        <v>56</v>
      </c>
      <c r="N150" s="374" t="s">
        <v>698</v>
      </c>
      <c r="O150" s="366"/>
      <c r="P150" s="366"/>
      <c r="Q150" s="366"/>
      <c r="R150" s="366"/>
      <c r="S150" s="366"/>
      <c r="T150" s="366"/>
      <c r="U150" s="366"/>
      <c r="V150" s="366"/>
      <c r="W150" s="366"/>
      <c r="X150" s="366"/>
      <c r="Y150" s="366"/>
      <c r="Z150" s="366"/>
    </row>
    <row r="151" ht="15.75" customHeight="1">
      <c r="A151" s="367">
        <v>160.0</v>
      </c>
      <c r="B151" s="368" t="s">
        <v>427</v>
      </c>
      <c r="C151" s="369">
        <v>44557.0</v>
      </c>
      <c r="D151" s="370">
        <v>44616.0</v>
      </c>
      <c r="E151" s="283">
        <f t="shared" si="1"/>
        <v>8.428571429</v>
      </c>
      <c r="F151" s="369">
        <v>44623.0</v>
      </c>
      <c r="G151" s="283">
        <f t="shared" si="2"/>
        <v>9.428571429</v>
      </c>
      <c r="H151" s="372" t="s">
        <v>641</v>
      </c>
      <c r="I151" s="372"/>
      <c r="J151" s="372" t="s">
        <v>56</v>
      </c>
      <c r="K151" s="372" t="s">
        <v>56</v>
      </c>
      <c r="L151" s="372" t="s">
        <v>56</v>
      </c>
      <c r="M151" s="372" t="s">
        <v>56</v>
      </c>
      <c r="N151" s="374" t="s">
        <v>1372</v>
      </c>
      <c r="O151" s="366"/>
      <c r="P151" s="366"/>
      <c r="Q151" s="366"/>
      <c r="R151" s="366"/>
      <c r="S151" s="366"/>
      <c r="T151" s="366"/>
      <c r="U151" s="366"/>
      <c r="V151" s="366"/>
      <c r="W151" s="366"/>
      <c r="X151" s="366"/>
      <c r="Y151" s="366"/>
      <c r="Z151" s="366"/>
    </row>
    <row r="152" ht="15.75" customHeight="1">
      <c r="A152" s="367">
        <v>161.0</v>
      </c>
      <c r="B152" s="368" t="s">
        <v>2770</v>
      </c>
      <c r="C152" s="369">
        <v>44557.0</v>
      </c>
      <c r="D152" s="370">
        <v>44615.0</v>
      </c>
      <c r="E152" s="283">
        <f t="shared" si="1"/>
        <v>8.285714286</v>
      </c>
      <c r="F152" s="371">
        <v>44622.0</v>
      </c>
      <c r="G152" s="283">
        <f t="shared" si="2"/>
        <v>9.285714286</v>
      </c>
      <c r="H152" s="372" t="s">
        <v>641</v>
      </c>
      <c r="I152" s="372"/>
      <c r="J152" s="373" t="s">
        <v>56</v>
      </c>
      <c r="K152" s="373" t="s">
        <v>56</v>
      </c>
      <c r="L152" s="373" t="s">
        <v>56</v>
      </c>
      <c r="M152" s="373" t="s">
        <v>56</v>
      </c>
      <c r="N152" s="374" t="s">
        <v>2772</v>
      </c>
      <c r="O152" s="366"/>
      <c r="P152" s="366"/>
      <c r="Q152" s="366"/>
      <c r="R152" s="366"/>
      <c r="S152" s="366"/>
      <c r="T152" s="366"/>
      <c r="U152" s="366"/>
      <c r="V152" s="366"/>
      <c r="W152" s="366"/>
      <c r="X152" s="366"/>
      <c r="Y152" s="366"/>
      <c r="Z152" s="366"/>
    </row>
    <row r="153" ht="30.75" customHeight="1">
      <c r="A153" s="367">
        <v>162.0</v>
      </c>
      <c r="B153" s="368" t="s">
        <v>2773</v>
      </c>
      <c r="C153" s="369">
        <v>44557.0</v>
      </c>
      <c r="D153" s="370">
        <v>44601.0</v>
      </c>
      <c r="E153" s="283">
        <f t="shared" si="1"/>
        <v>6.285714286</v>
      </c>
      <c r="F153" s="369">
        <v>44613.0</v>
      </c>
      <c r="G153" s="283">
        <f t="shared" si="2"/>
        <v>8</v>
      </c>
      <c r="H153" s="372" t="s">
        <v>641</v>
      </c>
      <c r="I153" s="372"/>
      <c r="J153" s="372" t="s">
        <v>56</v>
      </c>
      <c r="K153" s="372" t="s">
        <v>56</v>
      </c>
      <c r="L153" s="372" t="s">
        <v>56</v>
      </c>
      <c r="M153" s="372" t="s">
        <v>56</v>
      </c>
      <c r="N153" s="374" t="s">
        <v>675</v>
      </c>
      <c r="O153" s="366"/>
      <c r="P153" s="366"/>
      <c r="Q153" s="366"/>
      <c r="R153" s="366"/>
      <c r="S153" s="366"/>
      <c r="T153" s="366"/>
      <c r="U153" s="366"/>
      <c r="V153" s="366"/>
      <c r="W153" s="366"/>
      <c r="X153" s="366"/>
      <c r="Y153" s="366"/>
      <c r="Z153" s="366"/>
    </row>
    <row r="154" ht="30.75" customHeight="1">
      <c r="A154" s="367">
        <v>163.0</v>
      </c>
      <c r="B154" s="368" t="s">
        <v>2774</v>
      </c>
      <c r="C154" s="369">
        <v>44558.0</v>
      </c>
      <c r="D154" s="370">
        <v>44624.0</v>
      </c>
      <c r="E154" s="283">
        <f t="shared" si="1"/>
        <v>9.428571429</v>
      </c>
      <c r="F154" s="371">
        <v>44638.0</v>
      </c>
      <c r="G154" s="283">
        <f t="shared" si="2"/>
        <v>11.42857143</v>
      </c>
      <c r="H154" s="372" t="s">
        <v>641</v>
      </c>
      <c r="I154" s="372"/>
      <c r="J154" s="373" t="s">
        <v>56</v>
      </c>
      <c r="K154" s="373" t="s">
        <v>2775</v>
      </c>
      <c r="L154" s="373" t="s">
        <v>56</v>
      </c>
      <c r="M154" s="373" t="s">
        <v>56</v>
      </c>
      <c r="N154" s="374" t="s">
        <v>2776</v>
      </c>
      <c r="O154" s="366"/>
      <c r="P154" s="366"/>
      <c r="Q154" s="366"/>
      <c r="R154" s="366"/>
      <c r="S154" s="366"/>
      <c r="T154" s="366"/>
      <c r="U154" s="366"/>
      <c r="V154" s="366"/>
      <c r="W154" s="366"/>
      <c r="X154" s="366"/>
      <c r="Y154" s="366"/>
      <c r="Z154" s="366"/>
    </row>
    <row r="155" ht="15.75" customHeight="1">
      <c r="A155" s="367">
        <v>164.0</v>
      </c>
      <c r="B155" s="368" t="s">
        <v>616</v>
      </c>
      <c r="C155" s="369">
        <v>44559.0</v>
      </c>
      <c r="D155" s="369">
        <v>44926.0</v>
      </c>
      <c r="E155" s="283">
        <f t="shared" si="1"/>
        <v>52.42857143</v>
      </c>
      <c r="F155" s="369">
        <v>44747.0</v>
      </c>
      <c r="G155" s="283">
        <f t="shared" si="2"/>
        <v>26.85714286</v>
      </c>
      <c r="H155" s="372" t="s">
        <v>641</v>
      </c>
      <c r="I155" s="372"/>
      <c r="J155" s="372" t="s">
        <v>86</v>
      </c>
      <c r="K155" s="372" t="s">
        <v>86</v>
      </c>
      <c r="L155" s="372" t="s">
        <v>86</v>
      </c>
      <c r="M155" s="372" t="s">
        <v>56</v>
      </c>
      <c r="N155" s="374" t="s">
        <v>711</v>
      </c>
      <c r="O155" s="366"/>
      <c r="P155" s="366"/>
      <c r="Q155" s="366"/>
      <c r="R155" s="366"/>
      <c r="S155" s="366"/>
      <c r="T155" s="366"/>
      <c r="U155" s="366"/>
      <c r="V155" s="366"/>
      <c r="W155" s="366"/>
      <c r="X155" s="366"/>
      <c r="Y155" s="366"/>
      <c r="Z155" s="366"/>
    </row>
    <row r="156" ht="15.75" customHeight="1">
      <c r="A156" s="367">
        <v>165.0</v>
      </c>
      <c r="B156" s="368" t="s">
        <v>2779</v>
      </c>
      <c r="C156" s="369">
        <v>44560.0</v>
      </c>
      <c r="D156" s="370">
        <v>44601.0</v>
      </c>
      <c r="E156" s="283">
        <f t="shared" si="1"/>
        <v>5.857142857</v>
      </c>
      <c r="F156" s="371">
        <v>44615.0</v>
      </c>
      <c r="G156" s="283">
        <f t="shared" si="2"/>
        <v>7.857142857</v>
      </c>
      <c r="H156" s="372" t="s">
        <v>641</v>
      </c>
      <c r="I156" s="372"/>
      <c r="J156" s="373" t="s">
        <v>56</v>
      </c>
      <c r="K156" s="373" t="s">
        <v>56</v>
      </c>
      <c r="L156" s="373" t="s">
        <v>56</v>
      </c>
      <c r="M156" s="373" t="s">
        <v>78</v>
      </c>
      <c r="N156" s="374" t="s">
        <v>2782</v>
      </c>
      <c r="O156" s="366"/>
      <c r="P156" s="366"/>
      <c r="Q156" s="366"/>
      <c r="R156" s="366"/>
      <c r="S156" s="366"/>
      <c r="T156" s="366"/>
      <c r="U156" s="366"/>
      <c r="V156" s="366"/>
      <c r="W156" s="366"/>
      <c r="X156" s="366"/>
      <c r="Y156" s="366"/>
      <c r="Z156" s="366"/>
    </row>
    <row r="157" ht="15.75" customHeight="1">
      <c r="A157" s="367">
        <v>166.0</v>
      </c>
      <c r="B157" s="368" t="s">
        <v>1473</v>
      </c>
      <c r="C157" s="369">
        <v>44564.0</v>
      </c>
      <c r="D157" s="370">
        <v>44629.0</v>
      </c>
      <c r="E157" s="283">
        <f t="shared" si="1"/>
        <v>9.285714286</v>
      </c>
      <c r="F157" s="369">
        <v>44634.0</v>
      </c>
      <c r="G157" s="283">
        <f t="shared" si="2"/>
        <v>10</v>
      </c>
      <c r="H157" s="372" t="s">
        <v>641</v>
      </c>
      <c r="I157" s="372"/>
      <c r="J157" s="372" t="s">
        <v>56</v>
      </c>
      <c r="K157" s="372" t="s">
        <v>56</v>
      </c>
      <c r="L157" s="372" t="s">
        <v>56</v>
      </c>
      <c r="M157" s="372" t="s">
        <v>56</v>
      </c>
      <c r="N157" s="374" t="s">
        <v>1476</v>
      </c>
      <c r="O157" s="366"/>
      <c r="P157" s="366"/>
      <c r="Q157" s="366"/>
      <c r="R157" s="366"/>
      <c r="S157" s="366"/>
      <c r="T157" s="366"/>
      <c r="U157" s="366"/>
      <c r="V157" s="366"/>
      <c r="W157" s="366"/>
      <c r="X157" s="366"/>
      <c r="Y157" s="366"/>
      <c r="Z157" s="366"/>
    </row>
    <row r="158" ht="15.75" customHeight="1">
      <c r="A158" s="367">
        <v>167.0</v>
      </c>
      <c r="B158" s="368" t="s">
        <v>2786</v>
      </c>
      <c r="C158" s="369">
        <v>44567.0</v>
      </c>
      <c r="D158" s="370">
        <v>44616.0</v>
      </c>
      <c r="E158" s="283">
        <f t="shared" si="1"/>
        <v>7</v>
      </c>
      <c r="F158" s="371">
        <v>44637.0</v>
      </c>
      <c r="G158" s="283">
        <f t="shared" si="2"/>
        <v>10</v>
      </c>
      <c r="H158" s="372" t="s">
        <v>641</v>
      </c>
      <c r="I158" s="372"/>
      <c r="J158" s="373" t="s">
        <v>56</v>
      </c>
      <c r="K158" s="373" t="s">
        <v>56</v>
      </c>
      <c r="L158" s="373" t="s">
        <v>56</v>
      </c>
      <c r="M158" s="373" t="s">
        <v>56</v>
      </c>
      <c r="N158" s="374" t="s">
        <v>2787</v>
      </c>
      <c r="O158" s="366"/>
      <c r="P158" s="366"/>
      <c r="Q158" s="366"/>
      <c r="R158" s="366"/>
      <c r="S158" s="366"/>
      <c r="T158" s="366"/>
      <c r="U158" s="366"/>
      <c r="V158" s="366"/>
      <c r="W158" s="366"/>
      <c r="X158" s="366"/>
      <c r="Y158" s="366"/>
      <c r="Z158" s="366"/>
    </row>
    <row r="159" ht="30.75" customHeight="1">
      <c r="A159" s="367">
        <v>168.0</v>
      </c>
      <c r="B159" s="368" t="s">
        <v>2613</v>
      </c>
      <c r="C159" s="369">
        <v>44568.0</v>
      </c>
      <c r="D159" s="370">
        <v>44610.0</v>
      </c>
      <c r="E159" s="283">
        <f t="shared" si="1"/>
        <v>6</v>
      </c>
      <c r="F159" s="369">
        <v>44678.0</v>
      </c>
      <c r="G159" s="283">
        <f t="shared" si="2"/>
        <v>15.71428571</v>
      </c>
      <c r="H159" s="372" t="s">
        <v>641</v>
      </c>
      <c r="I159" s="372"/>
      <c r="J159" s="372" t="s">
        <v>56</v>
      </c>
      <c r="K159" s="372" t="s">
        <v>56</v>
      </c>
      <c r="L159" s="372" t="s">
        <v>86</v>
      </c>
      <c r="M159" s="372" t="s">
        <v>56</v>
      </c>
      <c r="N159" s="374" t="s">
        <v>2614</v>
      </c>
      <c r="O159" s="366"/>
      <c r="P159" s="366"/>
      <c r="Q159" s="366"/>
      <c r="R159" s="366"/>
      <c r="S159" s="366"/>
      <c r="T159" s="366"/>
      <c r="U159" s="366"/>
      <c r="V159" s="366"/>
      <c r="W159" s="366"/>
      <c r="X159" s="366"/>
      <c r="Y159" s="366"/>
      <c r="Z159" s="366"/>
    </row>
    <row r="160" ht="30.75" customHeight="1">
      <c r="A160" s="367">
        <v>169.0</v>
      </c>
      <c r="B160" s="368" t="s">
        <v>2788</v>
      </c>
      <c r="C160" s="369">
        <v>44574.0</v>
      </c>
      <c r="D160" s="370">
        <v>44603.0</v>
      </c>
      <c r="E160" s="283">
        <f t="shared" si="1"/>
        <v>4.142857143</v>
      </c>
      <c r="F160" s="371">
        <v>44614.0</v>
      </c>
      <c r="G160" s="283">
        <f t="shared" si="2"/>
        <v>5.714285714</v>
      </c>
      <c r="H160" s="372" t="s">
        <v>641</v>
      </c>
      <c r="I160" s="372"/>
      <c r="J160" s="373" t="s">
        <v>56</v>
      </c>
      <c r="K160" s="373" t="s">
        <v>56</v>
      </c>
      <c r="L160" s="373" t="s">
        <v>56</v>
      </c>
      <c r="M160" s="373" t="s">
        <v>56</v>
      </c>
      <c r="N160" s="374" t="s">
        <v>675</v>
      </c>
      <c r="O160" s="366"/>
      <c r="P160" s="366"/>
      <c r="Q160" s="366"/>
      <c r="R160" s="366"/>
      <c r="S160" s="366"/>
      <c r="T160" s="366"/>
      <c r="U160" s="366"/>
      <c r="V160" s="366"/>
      <c r="W160" s="366"/>
      <c r="X160" s="366"/>
      <c r="Y160" s="366"/>
      <c r="Z160" s="366"/>
    </row>
    <row r="161" ht="15.75" customHeight="1">
      <c r="A161" s="367">
        <v>170.0</v>
      </c>
      <c r="B161" s="368" t="s">
        <v>418</v>
      </c>
      <c r="C161" s="369">
        <v>44575.0</v>
      </c>
      <c r="D161" s="370">
        <v>44596.0</v>
      </c>
      <c r="E161" s="283">
        <f t="shared" si="1"/>
        <v>3</v>
      </c>
      <c r="F161" s="369">
        <v>44596.0</v>
      </c>
      <c r="G161" s="283">
        <f t="shared" si="2"/>
        <v>3</v>
      </c>
      <c r="H161" s="372" t="s">
        <v>641</v>
      </c>
      <c r="I161" s="372"/>
      <c r="J161" s="372" t="s">
        <v>56</v>
      </c>
      <c r="K161" s="372" t="s">
        <v>56</v>
      </c>
      <c r="L161" s="372" t="s">
        <v>78</v>
      </c>
      <c r="M161" s="372" t="s">
        <v>78</v>
      </c>
      <c r="N161" s="374" t="s">
        <v>1349</v>
      </c>
      <c r="O161" s="366"/>
      <c r="P161" s="366"/>
      <c r="Q161" s="366"/>
      <c r="R161" s="366"/>
      <c r="S161" s="366"/>
      <c r="T161" s="366"/>
      <c r="U161" s="366"/>
      <c r="V161" s="366"/>
      <c r="W161" s="366"/>
      <c r="X161" s="366"/>
      <c r="Y161" s="366"/>
      <c r="Z161" s="366"/>
    </row>
    <row r="162" ht="30.75" customHeight="1">
      <c r="A162" s="367">
        <v>171.0</v>
      </c>
      <c r="B162" s="368" t="s">
        <v>408</v>
      </c>
      <c r="C162" s="369">
        <v>44576.0</v>
      </c>
      <c r="D162" s="370">
        <v>44644.0</v>
      </c>
      <c r="E162" s="283">
        <f t="shared" si="1"/>
        <v>9.714285714</v>
      </c>
      <c r="F162" s="371">
        <v>44648.0</v>
      </c>
      <c r="G162" s="283">
        <f t="shared" si="2"/>
        <v>10.28571429</v>
      </c>
      <c r="H162" s="372" t="s">
        <v>641</v>
      </c>
      <c r="I162" s="372"/>
      <c r="J162" s="373" t="s">
        <v>56</v>
      </c>
      <c r="K162" s="373" t="s">
        <v>56</v>
      </c>
      <c r="L162" s="373" t="s">
        <v>56</v>
      </c>
      <c r="M162" s="373" t="s">
        <v>56</v>
      </c>
      <c r="N162" s="374" t="s">
        <v>675</v>
      </c>
      <c r="O162" s="366"/>
      <c r="P162" s="366"/>
      <c r="Q162" s="366"/>
      <c r="R162" s="366"/>
      <c r="S162" s="366"/>
      <c r="T162" s="366"/>
      <c r="U162" s="366"/>
      <c r="V162" s="366"/>
      <c r="W162" s="366"/>
      <c r="X162" s="366"/>
      <c r="Y162" s="366"/>
      <c r="Z162" s="366"/>
    </row>
    <row r="163" ht="15.75" customHeight="1">
      <c r="A163" s="367">
        <v>172.0</v>
      </c>
      <c r="B163" s="368" t="s">
        <v>942</v>
      </c>
      <c r="C163" s="369">
        <v>44579.0</v>
      </c>
      <c r="D163" s="370">
        <v>44590.0</v>
      </c>
      <c r="E163" s="283">
        <f t="shared" si="1"/>
        <v>1.571428571</v>
      </c>
      <c r="F163" s="369">
        <v>44596.0</v>
      </c>
      <c r="G163" s="283">
        <f t="shared" si="2"/>
        <v>2.428571429</v>
      </c>
      <c r="H163" s="372" t="s">
        <v>641</v>
      </c>
      <c r="I163" s="372"/>
      <c r="J163" s="372" t="s">
        <v>78</v>
      </c>
      <c r="K163" s="372" t="s">
        <v>78</v>
      </c>
      <c r="L163" s="372" t="s">
        <v>56</v>
      </c>
      <c r="M163" s="372" t="s">
        <v>78</v>
      </c>
      <c r="N163" s="374" t="s">
        <v>1264</v>
      </c>
      <c r="O163" s="366"/>
      <c r="P163" s="366"/>
      <c r="Q163" s="366"/>
      <c r="R163" s="366"/>
      <c r="S163" s="366"/>
      <c r="T163" s="366"/>
      <c r="U163" s="366"/>
      <c r="V163" s="366"/>
      <c r="W163" s="366"/>
      <c r="X163" s="366"/>
      <c r="Y163" s="366"/>
      <c r="Z163" s="366"/>
    </row>
    <row r="164" ht="15.75" customHeight="1">
      <c r="A164" s="367">
        <v>173.0</v>
      </c>
      <c r="B164" s="368" t="s">
        <v>2791</v>
      </c>
      <c r="C164" s="369">
        <v>44586.0</v>
      </c>
      <c r="D164" s="370">
        <v>44614.0</v>
      </c>
      <c r="E164" s="283">
        <f t="shared" si="1"/>
        <v>4</v>
      </c>
      <c r="F164" s="371">
        <v>44627.0</v>
      </c>
      <c r="G164" s="283">
        <f t="shared" si="2"/>
        <v>5.857142857</v>
      </c>
      <c r="H164" s="372" t="s">
        <v>641</v>
      </c>
      <c r="I164" s="372"/>
      <c r="J164" s="373" t="s">
        <v>56</v>
      </c>
      <c r="K164" s="373" t="s">
        <v>56</v>
      </c>
      <c r="L164" s="373" t="s">
        <v>56</v>
      </c>
      <c r="M164" s="373" t="s">
        <v>78</v>
      </c>
      <c r="N164" s="374" t="s">
        <v>675</v>
      </c>
      <c r="O164" s="366"/>
      <c r="P164" s="366"/>
      <c r="Q164" s="366"/>
      <c r="R164" s="366"/>
      <c r="S164" s="366"/>
      <c r="T164" s="366"/>
      <c r="U164" s="366"/>
      <c r="V164" s="366"/>
      <c r="W164" s="366"/>
      <c r="X164" s="366"/>
      <c r="Y164" s="366"/>
      <c r="Z164" s="366"/>
    </row>
    <row r="165" ht="15.75" customHeight="1">
      <c r="A165" s="367">
        <v>174.0</v>
      </c>
      <c r="B165" s="368" t="s">
        <v>2792</v>
      </c>
      <c r="C165" s="369">
        <v>44586.0</v>
      </c>
      <c r="D165" s="370">
        <v>44621.0</v>
      </c>
      <c r="E165" s="283">
        <f t="shared" si="1"/>
        <v>5</v>
      </c>
      <c r="F165" s="369">
        <v>44635.0</v>
      </c>
      <c r="G165" s="283">
        <f t="shared" si="2"/>
        <v>7</v>
      </c>
      <c r="H165" s="372" t="s">
        <v>641</v>
      </c>
      <c r="I165" s="372"/>
      <c r="J165" s="372" t="s">
        <v>56</v>
      </c>
      <c r="K165" s="372" t="s">
        <v>56</v>
      </c>
      <c r="L165" s="372" t="s">
        <v>78</v>
      </c>
      <c r="M165" s="372" t="s">
        <v>56</v>
      </c>
      <c r="N165" s="374" t="s">
        <v>2793</v>
      </c>
      <c r="O165" s="366"/>
      <c r="P165" s="366"/>
      <c r="Q165" s="366"/>
      <c r="R165" s="366"/>
      <c r="S165" s="366"/>
      <c r="T165" s="366"/>
      <c r="U165" s="366"/>
      <c r="V165" s="366"/>
      <c r="W165" s="366"/>
      <c r="X165" s="366"/>
      <c r="Y165" s="366"/>
      <c r="Z165" s="366"/>
    </row>
    <row r="166" ht="15.75" customHeight="1">
      <c r="A166" s="367">
        <v>175.0</v>
      </c>
      <c r="B166" s="368" t="s">
        <v>2794</v>
      </c>
      <c r="C166" s="369">
        <v>44586.0</v>
      </c>
      <c r="D166" s="370">
        <v>44601.0</v>
      </c>
      <c r="E166" s="283">
        <f t="shared" si="1"/>
        <v>2.142857143</v>
      </c>
      <c r="F166" s="371">
        <v>44603.0</v>
      </c>
      <c r="G166" s="283">
        <f t="shared" si="2"/>
        <v>2.428571429</v>
      </c>
      <c r="H166" s="372" t="s">
        <v>641</v>
      </c>
      <c r="I166" s="372"/>
      <c r="J166" s="373" t="s">
        <v>56</v>
      </c>
      <c r="K166" s="373" t="s">
        <v>56</v>
      </c>
      <c r="L166" s="373" t="s">
        <v>56</v>
      </c>
      <c r="M166" s="373" t="s">
        <v>56</v>
      </c>
      <c r="N166" s="374" t="s">
        <v>675</v>
      </c>
      <c r="O166" s="366"/>
      <c r="P166" s="366"/>
      <c r="Q166" s="366"/>
      <c r="R166" s="366"/>
      <c r="S166" s="366"/>
      <c r="T166" s="366"/>
      <c r="U166" s="366"/>
      <c r="V166" s="366"/>
      <c r="W166" s="366"/>
      <c r="X166" s="366"/>
      <c r="Y166" s="366"/>
      <c r="Z166" s="366"/>
    </row>
    <row r="167" ht="15.75" customHeight="1">
      <c r="A167" s="367">
        <v>176.0</v>
      </c>
      <c r="B167" s="368" t="s">
        <v>2795</v>
      </c>
      <c r="C167" s="369">
        <v>44587.0</v>
      </c>
      <c r="D167" s="370">
        <v>44593.0</v>
      </c>
      <c r="E167" s="283">
        <f t="shared" si="1"/>
        <v>0.8571428571</v>
      </c>
      <c r="F167" s="369">
        <v>44593.0</v>
      </c>
      <c r="G167" s="283">
        <f t="shared" si="2"/>
        <v>0.8571428571</v>
      </c>
      <c r="H167" s="372" t="s">
        <v>641</v>
      </c>
      <c r="I167" s="372"/>
      <c r="J167" s="372" t="s">
        <v>78</v>
      </c>
      <c r="K167" s="372" t="s">
        <v>78</v>
      </c>
      <c r="L167" s="372" t="s">
        <v>78</v>
      </c>
      <c r="M167" s="372" t="s">
        <v>56</v>
      </c>
      <c r="N167" s="374" t="s">
        <v>675</v>
      </c>
      <c r="O167" s="366"/>
      <c r="P167" s="366"/>
      <c r="Q167" s="366"/>
      <c r="R167" s="366"/>
      <c r="S167" s="366"/>
      <c r="T167" s="366"/>
      <c r="U167" s="366"/>
      <c r="V167" s="366"/>
      <c r="W167" s="366"/>
      <c r="X167" s="366"/>
      <c r="Y167" s="366"/>
      <c r="Z167" s="366"/>
    </row>
    <row r="168" ht="30.75" customHeight="1">
      <c r="A168" s="367">
        <v>177.0</v>
      </c>
      <c r="B168" s="368" t="s">
        <v>2796</v>
      </c>
      <c r="C168" s="369">
        <v>44587.0</v>
      </c>
      <c r="D168" s="370">
        <v>44650.0</v>
      </c>
      <c r="E168" s="283">
        <f t="shared" si="1"/>
        <v>9</v>
      </c>
      <c r="F168" s="371">
        <v>44679.0</v>
      </c>
      <c r="G168" s="283">
        <f t="shared" si="2"/>
        <v>13.14285714</v>
      </c>
      <c r="H168" s="372" t="s">
        <v>641</v>
      </c>
      <c r="I168" s="372"/>
      <c r="J168" s="373" t="s">
        <v>56</v>
      </c>
      <c r="K168" s="373" t="s">
        <v>56</v>
      </c>
      <c r="L168" s="373" t="s">
        <v>56</v>
      </c>
      <c r="M168" s="373" t="s">
        <v>56</v>
      </c>
      <c r="N168" s="374" t="s">
        <v>2797</v>
      </c>
      <c r="O168" s="366"/>
      <c r="P168" s="366"/>
      <c r="Q168" s="366"/>
      <c r="R168" s="366"/>
      <c r="S168" s="366"/>
      <c r="T168" s="366"/>
      <c r="U168" s="366"/>
      <c r="V168" s="366"/>
      <c r="W168" s="366"/>
      <c r="X168" s="366"/>
      <c r="Y168" s="366"/>
      <c r="Z168" s="366"/>
    </row>
    <row r="169" ht="15.75" customHeight="1">
      <c r="A169" s="367">
        <v>178.0</v>
      </c>
      <c r="B169" s="368" t="s">
        <v>2799</v>
      </c>
      <c r="C169" s="369">
        <v>44589.0</v>
      </c>
      <c r="D169" s="370">
        <v>44644.0</v>
      </c>
      <c r="E169" s="283">
        <f t="shared" si="1"/>
        <v>7.857142857</v>
      </c>
      <c r="F169" s="369">
        <v>44643.0</v>
      </c>
      <c r="G169" s="283">
        <f t="shared" si="2"/>
        <v>7.714285714</v>
      </c>
      <c r="H169" s="372" t="s">
        <v>641</v>
      </c>
      <c r="I169" s="372"/>
      <c r="J169" s="372" t="s">
        <v>56</v>
      </c>
      <c r="K169" s="372" t="s">
        <v>56</v>
      </c>
      <c r="L169" s="372" t="s">
        <v>56</v>
      </c>
      <c r="M169" s="372" t="s">
        <v>56</v>
      </c>
      <c r="N169" s="374" t="s">
        <v>2800</v>
      </c>
      <c r="O169" s="366"/>
      <c r="P169" s="366"/>
      <c r="Q169" s="366"/>
      <c r="R169" s="366"/>
      <c r="S169" s="366"/>
      <c r="T169" s="366"/>
      <c r="U169" s="366"/>
      <c r="V169" s="366"/>
      <c r="W169" s="366"/>
      <c r="X169" s="366"/>
      <c r="Y169" s="366"/>
      <c r="Z169" s="366"/>
    </row>
    <row r="170" ht="15.75" customHeight="1">
      <c r="A170" s="367">
        <v>179.0</v>
      </c>
      <c r="B170" s="368" t="s">
        <v>2801</v>
      </c>
      <c r="C170" s="369">
        <v>44589.0</v>
      </c>
      <c r="D170" s="370">
        <v>44645.0</v>
      </c>
      <c r="E170" s="283">
        <f t="shared" si="1"/>
        <v>8</v>
      </c>
      <c r="F170" s="371">
        <v>44642.0</v>
      </c>
      <c r="G170" s="283">
        <f t="shared" si="2"/>
        <v>7.571428571</v>
      </c>
      <c r="H170" s="372" t="s">
        <v>641</v>
      </c>
      <c r="I170" s="372"/>
      <c r="J170" s="373" t="s">
        <v>56</v>
      </c>
      <c r="K170" s="373" t="s">
        <v>56</v>
      </c>
      <c r="L170" s="373" t="s">
        <v>56</v>
      </c>
      <c r="M170" s="373" t="s">
        <v>56</v>
      </c>
      <c r="N170" s="374" t="s">
        <v>2802</v>
      </c>
      <c r="O170" s="366"/>
      <c r="P170" s="366"/>
      <c r="Q170" s="366"/>
      <c r="R170" s="366"/>
      <c r="S170" s="366"/>
      <c r="T170" s="366"/>
      <c r="U170" s="366"/>
      <c r="V170" s="366"/>
      <c r="W170" s="366"/>
      <c r="X170" s="366"/>
      <c r="Y170" s="366"/>
      <c r="Z170" s="366"/>
    </row>
    <row r="171" ht="15.75" customHeight="1">
      <c r="A171" s="367">
        <v>180.0</v>
      </c>
      <c r="B171" s="368" t="s">
        <v>2803</v>
      </c>
      <c r="C171" s="369">
        <v>44590.0</v>
      </c>
      <c r="D171" s="370">
        <v>44617.0</v>
      </c>
      <c r="E171" s="283">
        <f t="shared" si="1"/>
        <v>3.857142857</v>
      </c>
      <c r="F171" s="369">
        <v>44624.0</v>
      </c>
      <c r="G171" s="283">
        <f t="shared" si="2"/>
        <v>4.857142857</v>
      </c>
      <c r="H171" s="372" t="s">
        <v>641</v>
      </c>
      <c r="I171" s="372"/>
      <c r="J171" s="372" t="s">
        <v>56</v>
      </c>
      <c r="K171" s="372" t="s">
        <v>56</v>
      </c>
      <c r="L171" s="372" t="s">
        <v>56</v>
      </c>
      <c r="M171" s="372" t="s">
        <v>56</v>
      </c>
      <c r="N171" s="374" t="s">
        <v>2804</v>
      </c>
      <c r="O171" s="366"/>
      <c r="P171" s="366"/>
      <c r="Q171" s="366"/>
      <c r="R171" s="366"/>
      <c r="S171" s="366"/>
      <c r="T171" s="366"/>
      <c r="U171" s="366"/>
      <c r="V171" s="366"/>
      <c r="W171" s="366"/>
      <c r="X171" s="366"/>
      <c r="Y171" s="366"/>
      <c r="Z171" s="366"/>
    </row>
    <row r="172" ht="15.75" customHeight="1">
      <c r="A172" s="367">
        <v>181.0</v>
      </c>
      <c r="B172" s="368" t="s">
        <v>533</v>
      </c>
      <c r="C172" s="369">
        <v>44590.0</v>
      </c>
      <c r="D172" s="370">
        <v>44657.0</v>
      </c>
      <c r="E172" s="283">
        <f t="shared" si="1"/>
        <v>9.571428571</v>
      </c>
      <c r="F172" s="371">
        <v>44658.0</v>
      </c>
      <c r="G172" s="283">
        <f t="shared" si="2"/>
        <v>9.714285714</v>
      </c>
      <c r="H172" s="372" t="s">
        <v>641</v>
      </c>
      <c r="I172" s="372"/>
      <c r="J172" s="373" t="s">
        <v>56</v>
      </c>
      <c r="K172" s="373" t="s">
        <v>56</v>
      </c>
      <c r="L172" s="373" t="s">
        <v>56</v>
      </c>
      <c r="M172" s="373" t="s">
        <v>56</v>
      </c>
      <c r="N172" s="374" t="s">
        <v>1711</v>
      </c>
      <c r="O172" s="366"/>
      <c r="P172" s="366"/>
      <c r="Q172" s="366"/>
      <c r="R172" s="366"/>
      <c r="S172" s="366"/>
      <c r="T172" s="366"/>
      <c r="U172" s="366"/>
      <c r="V172" s="366"/>
      <c r="W172" s="366"/>
      <c r="X172" s="366"/>
      <c r="Y172" s="366"/>
      <c r="Z172" s="366"/>
    </row>
    <row r="173" ht="15.75" customHeight="1">
      <c r="A173" s="367">
        <v>182.0</v>
      </c>
      <c r="B173" s="368" t="s">
        <v>2805</v>
      </c>
      <c r="C173" s="369">
        <v>44595.0</v>
      </c>
      <c r="D173" s="370">
        <v>44599.0</v>
      </c>
      <c r="E173" s="283">
        <f t="shared" si="1"/>
        <v>0.5714285714</v>
      </c>
      <c r="F173" s="369">
        <v>44599.0</v>
      </c>
      <c r="G173" s="283">
        <f t="shared" si="2"/>
        <v>0.5714285714</v>
      </c>
      <c r="H173" s="372" t="s">
        <v>641</v>
      </c>
      <c r="I173" s="372"/>
      <c r="J173" s="372" t="s">
        <v>56</v>
      </c>
      <c r="K173" s="372" t="s">
        <v>56</v>
      </c>
      <c r="L173" s="372" t="s">
        <v>56</v>
      </c>
      <c r="M173" s="372" t="s">
        <v>78</v>
      </c>
      <c r="N173" s="374" t="s">
        <v>675</v>
      </c>
      <c r="O173" s="366"/>
      <c r="P173" s="366"/>
      <c r="Q173" s="366"/>
      <c r="R173" s="366"/>
      <c r="S173" s="366"/>
      <c r="T173" s="366"/>
      <c r="U173" s="366"/>
      <c r="V173" s="366"/>
      <c r="W173" s="366"/>
      <c r="X173" s="366"/>
      <c r="Y173" s="366"/>
      <c r="Z173" s="366"/>
    </row>
    <row r="174" ht="15.75" customHeight="1">
      <c r="A174" s="367">
        <v>183.0</v>
      </c>
      <c r="B174" s="368" t="s">
        <v>2806</v>
      </c>
      <c r="C174" s="369">
        <v>44595.0</v>
      </c>
      <c r="D174" s="370">
        <v>44656.0</v>
      </c>
      <c r="E174" s="283">
        <f t="shared" si="1"/>
        <v>8.714285714</v>
      </c>
      <c r="F174" s="371">
        <v>44659.0</v>
      </c>
      <c r="G174" s="283">
        <f t="shared" si="2"/>
        <v>9.142857143</v>
      </c>
      <c r="H174" s="372" t="s">
        <v>641</v>
      </c>
      <c r="I174" s="372"/>
      <c r="J174" s="373" t="s">
        <v>56</v>
      </c>
      <c r="K174" s="373" t="s">
        <v>56</v>
      </c>
      <c r="L174" s="373" t="s">
        <v>56</v>
      </c>
      <c r="M174" s="373" t="s">
        <v>56</v>
      </c>
      <c r="N174" s="374" t="s">
        <v>2807</v>
      </c>
      <c r="O174" s="366"/>
      <c r="P174" s="366"/>
      <c r="Q174" s="366"/>
      <c r="R174" s="366"/>
      <c r="S174" s="366"/>
      <c r="T174" s="366"/>
      <c r="U174" s="366"/>
      <c r="V174" s="366"/>
      <c r="W174" s="366"/>
      <c r="X174" s="366"/>
      <c r="Y174" s="366"/>
      <c r="Z174" s="366"/>
    </row>
    <row r="175" ht="30.75" customHeight="1">
      <c r="A175" s="367">
        <v>184.0</v>
      </c>
      <c r="B175" s="368" t="s">
        <v>22</v>
      </c>
      <c r="C175" s="369">
        <v>44595.0</v>
      </c>
      <c r="D175" s="369">
        <v>44926.0</v>
      </c>
      <c r="E175" s="283">
        <f t="shared" si="1"/>
        <v>47.28571429</v>
      </c>
      <c r="F175" s="375"/>
      <c r="G175" s="283">
        <f t="shared" si="2"/>
        <v>0</v>
      </c>
      <c r="H175" s="372"/>
      <c r="I175" s="372"/>
      <c r="J175" s="372" t="s">
        <v>30</v>
      </c>
      <c r="K175" s="372" t="s">
        <v>30</v>
      </c>
      <c r="L175" s="372" t="s">
        <v>28</v>
      </c>
      <c r="M175" s="372" t="s">
        <v>28</v>
      </c>
      <c r="N175" s="413" t="s">
        <v>1101</v>
      </c>
      <c r="O175" s="366"/>
      <c r="P175" s="366"/>
      <c r="Q175" s="366"/>
      <c r="R175" s="366"/>
      <c r="S175" s="366"/>
      <c r="T175" s="366"/>
      <c r="U175" s="366"/>
      <c r="V175" s="366"/>
      <c r="W175" s="366"/>
      <c r="X175" s="366"/>
      <c r="Y175" s="366"/>
      <c r="Z175" s="366"/>
    </row>
    <row r="176" ht="15.75" customHeight="1">
      <c r="A176" s="367">
        <v>185.0</v>
      </c>
      <c r="B176" s="368" t="s">
        <v>569</v>
      </c>
      <c r="C176" s="369">
        <v>44597.0</v>
      </c>
      <c r="D176" s="370">
        <v>44655.0</v>
      </c>
      <c r="E176" s="283">
        <f t="shared" si="1"/>
        <v>8.285714286</v>
      </c>
      <c r="F176" s="371">
        <v>44652.0</v>
      </c>
      <c r="G176" s="283">
        <f t="shared" si="2"/>
        <v>7.857142857</v>
      </c>
      <c r="H176" s="372" t="s">
        <v>641</v>
      </c>
      <c r="I176" s="372"/>
      <c r="J176" s="373" t="s">
        <v>56</v>
      </c>
      <c r="K176" s="373" t="s">
        <v>56</v>
      </c>
      <c r="L176" s="373" t="s">
        <v>56</v>
      </c>
      <c r="M176" s="373" t="s">
        <v>56</v>
      </c>
      <c r="N176" s="374" t="s">
        <v>658</v>
      </c>
      <c r="O176" s="366"/>
      <c r="P176" s="366"/>
      <c r="Q176" s="366"/>
      <c r="R176" s="366"/>
      <c r="S176" s="366"/>
      <c r="T176" s="366"/>
      <c r="U176" s="366"/>
      <c r="V176" s="366"/>
      <c r="W176" s="366"/>
      <c r="X176" s="366"/>
      <c r="Y176" s="366"/>
      <c r="Z176" s="366"/>
    </row>
    <row r="177" ht="15.75" customHeight="1">
      <c r="A177" s="367">
        <v>186.0</v>
      </c>
      <c r="B177" s="368" t="s">
        <v>33</v>
      </c>
      <c r="C177" s="369">
        <v>44600.0</v>
      </c>
      <c r="D177" s="369">
        <v>44788.0</v>
      </c>
      <c r="E177" s="283">
        <f t="shared" si="1"/>
        <v>26.85714286</v>
      </c>
      <c r="F177" s="414">
        <v>44792.0</v>
      </c>
      <c r="G177" s="283">
        <f t="shared" si="2"/>
        <v>27.42857143</v>
      </c>
      <c r="H177" s="372" t="s">
        <v>2769</v>
      </c>
      <c r="I177" s="372">
        <v>24.0</v>
      </c>
      <c r="J177" s="372" t="s">
        <v>30</v>
      </c>
      <c r="K177" s="372" t="s">
        <v>30</v>
      </c>
      <c r="L177" s="372" t="s">
        <v>28</v>
      </c>
      <c r="M177" s="372" t="s">
        <v>67</v>
      </c>
      <c r="N177" s="413" t="s">
        <v>738</v>
      </c>
      <c r="O177" s="366"/>
      <c r="P177" s="366"/>
      <c r="Q177" s="366"/>
      <c r="R177" s="366"/>
      <c r="S177" s="366"/>
      <c r="T177" s="366"/>
      <c r="U177" s="366"/>
      <c r="V177" s="366"/>
      <c r="W177" s="366"/>
      <c r="X177" s="366"/>
      <c r="Y177" s="366"/>
      <c r="Z177" s="366"/>
    </row>
    <row r="178" ht="15.75" customHeight="1">
      <c r="A178" s="367">
        <v>187.0</v>
      </c>
      <c r="B178" s="368" t="s">
        <v>2813</v>
      </c>
      <c r="C178" s="369">
        <v>44601.0</v>
      </c>
      <c r="D178" s="370">
        <v>44699.0</v>
      </c>
      <c r="E178" s="283">
        <f t="shared" si="1"/>
        <v>14</v>
      </c>
      <c r="F178" s="371">
        <v>44707.0</v>
      </c>
      <c r="G178" s="283">
        <f t="shared" si="2"/>
        <v>15.14285714</v>
      </c>
      <c r="H178" s="372" t="s">
        <v>641</v>
      </c>
      <c r="I178" s="372"/>
      <c r="J178" s="373" t="s">
        <v>56</v>
      </c>
      <c r="K178" s="373" t="s">
        <v>56</v>
      </c>
      <c r="L178" s="373" t="s">
        <v>56</v>
      </c>
      <c r="M178" s="373" t="s">
        <v>56</v>
      </c>
      <c r="N178" s="374" t="s">
        <v>675</v>
      </c>
      <c r="O178" s="366"/>
      <c r="P178" s="366"/>
      <c r="Q178" s="366"/>
      <c r="R178" s="366"/>
      <c r="S178" s="366"/>
      <c r="T178" s="366"/>
      <c r="U178" s="366"/>
      <c r="V178" s="366"/>
      <c r="W178" s="366"/>
      <c r="X178" s="366"/>
      <c r="Y178" s="366"/>
      <c r="Z178" s="366"/>
    </row>
    <row r="179" ht="15.75" customHeight="1">
      <c r="A179" s="367">
        <v>188.0</v>
      </c>
      <c r="B179" s="368" t="s">
        <v>384</v>
      </c>
      <c r="C179" s="369">
        <v>44603.0</v>
      </c>
      <c r="D179" s="370">
        <v>44659.0</v>
      </c>
      <c r="E179" s="283">
        <f t="shared" si="1"/>
        <v>8</v>
      </c>
      <c r="F179" s="369">
        <v>44662.0</v>
      </c>
      <c r="G179" s="283">
        <f t="shared" si="2"/>
        <v>8.428571429</v>
      </c>
      <c r="H179" s="372" t="s">
        <v>641</v>
      </c>
      <c r="I179" s="372"/>
      <c r="J179" s="372" t="s">
        <v>56</v>
      </c>
      <c r="K179" s="372" t="s">
        <v>56</v>
      </c>
      <c r="L179" s="372" t="s">
        <v>56</v>
      </c>
      <c r="M179" s="372" t="s">
        <v>56</v>
      </c>
      <c r="N179" s="374" t="s">
        <v>1284</v>
      </c>
      <c r="O179" s="366"/>
      <c r="P179" s="366"/>
      <c r="Q179" s="366"/>
      <c r="R179" s="366"/>
      <c r="S179" s="366"/>
      <c r="T179" s="366"/>
      <c r="U179" s="366"/>
      <c r="V179" s="366"/>
      <c r="W179" s="366"/>
      <c r="X179" s="366"/>
      <c r="Y179" s="366"/>
      <c r="Z179" s="366"/>
    </row>
    <row r="180" ht="15.75" customHeight="1">
      <c r="A180" s="367">
        <v>189.0</v>
      </c>
      <c r="B180" s="368" t="s">
        <v>428</v>
      </c>
      <c r="C180" s="369">
        <v>44603.0</v>
      </c>
      <c r="D180" s="370">
        <v>44641.0</v>
      </c>
      <c r="E180" s="283">
        <f t="shared" si="1"/>
        <v>5.428571429</v>
      </c>
      <c r="F180" s="371">
        <v>44649.0</v>
      </c>
      <c r="G180" s="283">
        <f t="shared" si="2"/>
        <v>6.571428571</v>
      </c>
      <c r="H180" s="372" t="s">
        <v>641</v>
      </c>
      <c r="I180" s="372"/>
      <c r="J180" s="415"/>
      <c r="K180" s="415"/>
      <c r="L180" s="415"/>
      <c r="M180" s="415"/>
      <c r="N180" s="374" t="s">
        <v>845</v>
      </c>
      <c r="O180" s="366"/>
      <c r="P180" s="366"/>
      <c r="Q180" s="366"/>
      <c r="R180" s="366"/>
      <c r="S180" s="366"/>
      <c r="T180" s="366"/>
      <c r="U180" s="366"/>
      <c r="V180" s="366"/>
      <c r="W180" s="366"/>
      <c r="X180" s="366"/>
      <c r="Y180" s="366"/>
      <c r="Z180" s="366"/>
    </row>
    <row r="181" ht="30.75" customHeight="1">
      <c r="A181" s="367">
        <v>190.0</v>
      </c>
      <c r="B181" s="368" t="s">
        <v>2815</v>
      </c>
      <c r="C181" s="369">
        <v>44606.0</v>
      </c>
      <c r="D181" s="370">
        <v>44659.0</v>
      </c>
      <c r="E181" s="283">
        <f t="shared" si="1"/>
        <v>7.571428571</v>
      </c>
      <c r="F181" s="369">
        <v>44698.0</v>
      </c>
      <c r="G181" s="283">
        <f t="shared" si="2"/>
        <v>13.14285714</v>
      </c>
      <c r="H181" s="372" t="s">
        <v>641</v>
      </c>
      <c r="I181" s="372"/>
      <c r="J181" s="372" t="s">
        <v>56</v>
      </c>
      <c r="K181" s="372" t="s">
        <v>56</v>
      </c>
      <c r="L181" s="372" t="s">
        <v>56</v>
      </c>
      <c r="M181" s="372" t="s">
        <v>56</v>
      </c>
      <c r="N181" s="374" t="s">
        <v>2817</v>
      </c>
      <c r="O181" s="366"/>
      <c r="P181" s="366"/>
      <c r="Q181" s="366"/>
      <c r="R181" s="366"/>
      <c r="S181" s="366"/>
      <c r="T181" s="366"/>
      <c r="U181" s="366"/>
      <c r="V181" s="366"/>
      <c r="W181" s="366"/>
      <c r="X181" s="366"/>
      <c r="Y181" s="366"/>
      <c r="Z181" s="366"/>
    </row>
    <row r="182" ht="15.75" customHeight="1">
      <c r="A182" s="367">
        <v>191.0</v>
      </c>
      <c r="B182" s="368" t="s">
        <v>2818</v>
      </c>
      <c r="C182" s="369">
        <v>44606.0</v>
      </c>
      <c r="D182" s="370">
        <v>44617.0</v>
      </c>
      <c r="E182" s="283">
        <f t="shared" si="1"/>
        <v>1.571428571</v>
      </c>
      <c r="F182" s="371">
        <v>44625.0</v>
      </c>
      <c r="G182" s="283">
        <f t="shared" si="2"/>
        <v>2.714285714</v>
      </c>
      <c r="H182" s="372" t="s">
        <v>641</v>
      </c>
      <c r="I182" s="372"/>
      <c r="J182" s="373" t="s">
        <v>56</v>
      </c>
      <c r="K182" s="373" t="s">
        <v>56</v>
      </c>
      <c r="L182" s="373" t="s">
        <v>56</v>
      </c>
      <c r="M182" s="373" t="s">
        <v>56</v>
      </c>
      <c r="N182" s="374" t="s">
        <v>2819</v>
      </c>
      <c r="O182" s="366"/>
      <c r="P182" s="366"/>
      <c r="Q182" s="366"/>
      <c r="R182" s="366"/>
      <c r="S182" s="366"/>
      <c r="T182" s="366"/>
      <c r="U182" s="366"/>
      <c r="V182" s="366"/>
      <c r="W182" s="366"/>
      <c r="X182" s="366"/>
      <c r="Y182" s="366"/>
      <c r="Z182" s="366"/>
    </row>
    <row r="183" ht="15.75" customHeight="1">
      <c r="A183" s="367">
        <v>192.0</v>
      </c>
      <c r="B183" s="368" t="s">
        <v>1244</v>
      </c>
      <c r="C183" s="369">
        <v>44606.0</v>
      </c>
      <c r="D183" s="370">
        <v>44620.0</v>
      </c>
      <c r="E183" s="283">
        <f t="shared" si="1"/>
        <v>2</v>
      </c>
      <c r="F183" s="369">
        <v>44631.0</v>
      </c>
      <c r="G183" s="283">
        <f t="shared" si="2"/>
        <v>3.571428571</v>
      </c>
      <c r="H183" s="372" t="s">
        <v>641</v>
      </c>
      <c r="I183" s="372"/>
      <c r="J183" s="372" t="s">
        <v>56</v>
      </c>
      <c r="K183" s="372" t="s">
        <v>56</v>
      </c>
      <c r="L183" s="372" t="s">
        <v>78</v>
      </c>
      <c r="M183" s="372" t="s">
        <v>56</v>
      </c>
      <c r="N183" s="374" t="s">
        <v>1789</v>
      </c>
      <c r="O183" s="366"/>
      <c r="P183" s="366"/>
      <c r="Q183" s="366"/>
      <c r="R183" s="366"/>
      <c r="S183" s="366"/>
      <c r="T183" s="366"/>
      <c r="U183" s="366"/>
      <c r="V183" s="366"/>
      <c r="W183" s="366"/>
      <c r="X183" s="366"/>
      <c r="Y183" s="366"/>
      <c r="Z183" s="366"/>
    </row>
    <row r="184" ht="15.75" customHeight="1">
      <c r="A184" s="367">
        <v>193.0</v>
      </c>
      <c r="B184" s="368" t="s">
        <v>2821</v>
      </c>
      <c r="C184" s="369">
        <v>44607.0</v>
      </c>
      <c r="D184" s="370">
        <v>44677.0</v>
      </c>
      <c r="E184" s="283">
        <f t="shared" si="1"/>
        <v>10</v>
      </c>
      <c r="F184" s="371">
        <v>44670.0</v>
      </c>
      <c r="G184" s="283">
        <f t="shared" si="2"/>
        <v>9</v>
      </c>
      <c r="H184" s="372" t="s">
        <v>641</v>
      </c>
      <c r="I184" s="372"/>
      <c r="J184" s="373" t="s">
        <v>56</v>
      </c>
      <c r="K184" s="373" t="s">
        <v>56</v>
      </c>
      <c r="L184" s="373" t="s">
        <v>56</v>
      </c>
      <c r="M184" s="373" t="s">
        <v>56</v>
      </c>
      <c r="N184" s="374" t="s">
        <v>2822</v>
      </c>
      <c r="O184" s="366"/>
      <c r="P184" s="366"/>
      <c r="Q184" s="366"/>
      <c r="R184" s="366"/>
      <c r="S184" s="366"/>
      <c r="T184" s="366"/>
      <c r="U184" s="366"/>
      <c r="V184" s="366"/>
      <c r="W184" s="366"/>
      <c r="X184" s="366"/>
      <c r="Y184" s="366"/>
      <c r="Z184" s="366"/>
    </row>
    <row r="185" ht="15.75" customHeight="1">
      <c r="A185" s="367">
        <v>194.0</v>
      </c>
      <c r="B185" s="368" t="s">
        <v>2657</v>
      </c>
      <c r="C185" s="369">
        <v>44608.0</v>
      </c>
      <c r="D185" s="370">
        <v>44629.0</v>
      </c>
      <c r="E185" s="283">
        <f t="shared" si="1"/>
        <v>3</v>
      </c>
      <c r="F185" s="369">
        <v>44617.0</v>
      </c>
      <c r="G185" s="283">
        <f t="shared" si="2"/>
        <v>1.285714286</v>
      </c>
      <c r="H185" s="372" t="s">
        <v>641</v>
      </c>
      <c r="I185" s="372"/>
      <c r="J185" s="372" t="s">
        <v>78</v>
      </c>
      <c r="K185" s="372" t="s">
        <v>78</v>
      </c>
      <c r="L185" s="372" t="s">
        <v>56</v>
      </c>
      <c r="M185" s="372" t="s">
        <v>78</v>
      </c>
      <c r="N185" s="374" t="s">
        <v>2659</v>
      </c>
      <c r="O185" s="366"/>
      <c r="P185" s="366"/>
      <c r="Q185" s="366"/>
      <c r="R185" s="366"/>
      <c r="S185" s="366"/>
      <c r="T185" s="366"/>
      <c r="U185" s="366"/>
      <c r="V185" s="366"/>
      <c r="W185" s="366"/>
      <c r="X185" s="366"/>
      <c r="Y185" s="366"/>
      <c r="Z185" s="366"/>
    </row>
    <row r="186" ht="15.75" customHeight="1">
      <c r="A186" s="367">
        <v>195.0</v>
      </c>
      <c r="B186" s="368" t="s">
        <v>2823</v>
      </c>
      <c r="C186" s="369">
        <v>44610.0</v>
      </c>
      <c r="D186" s="370">
        <v>44659.0</v>
      </c>
      <c r="E186" s="283">
        <f t="shared" si="1"/>
        <v>7</v>
      </c>
      <c r="F186" s="371">
        <v>44666.0</v>
      </c>
      <c r="G186" s="283">
        <f t="shared" si="2"/>
        <v>8</v>
      </c>
      <c r="H186" s="372" t="s">
        <v>641</v>
      </c>
      <c r="I186" s="372"/>
      <c r="J186" s="373" t="s">
        <v>56</v>
      </c>
      <c r="K186" s="373" t="s">
        <v>56</v>
      </c>
      <c r="L186" s="373" t="s">
        <v>56</v>
      </c>
      <c r="M186" s="373" t="s">
        <v>56</v>
      </c>
      <c r="N186" s="374" t="s">
        <v>2824</v>
      </c>
      <c r="O186" s="366"/>
      <c r="P186" s="366"/>
      <c r="Q186" s="366"/>
      <c r="R186" s="366"/>
      <c r="S186" s="366"/>
      <c r="T186" s="366"/>
      <c r="U186" s="366"/>
      <c r="V186" s="366"/>
      <c r="W186" s="366"/>
      <c r="X186" s="366"/>
      <c r="Y186" s="366"/>
      <c r="Z186" s="366"/>
    </row>
    <row r="187" ht="15.75" customHeight="1">
      <c r="A187" s="367">
        <v>196.0</v>
      </c>
      <c r="B187" s="368" t="s">
        <v>2825</v>
      </c>
      <c r="C187" s="369">
        <v>44613.0</v>
      </c>
      <c r="D187" s="370">
        <v>44665.0</v>
      </c>
      <c r="E187" s="283">
        <f t="shared" si="1"/>
        <v>7.428571429</v>
      </c>
      <c r="F187" s="369">
        <v>44669.0</v>
      </c>
      <c r="G187" s="283">
        <f t="shared" si="2"/>
        <v>8</v>
      </c>
      <c r="H187" s="372" t="s">
        <v>641</v>
      </c>
      <c r="I187" s="372"/>
      <c r="J187" s="372" t="s">
        <v>56</v>
      </c>
      <c r="K187" s="372" t="s">
        <v>56</v>
      </c>
      <c r="L187" s="372" t="s">
        <v>56</v>
      </c>
      <c r="M187" s="372" t="s">
        <v>56</v>
      </c>
      <c r="N187" s="374" t="s">
        <v>2826</v>
      </c>
      <c r="O187" s="366"/>
      <c r="P187" s="366"/>
      <c r="Q187" s="366"/>
      <c r="R187" s="366"/>
      <c r="S187" s="366"/>
      <c r="T187" s="366"/>
      <c r="U187" s="366"/>
      <c r="V187" s="366"/>
      <c r="W187" s="366"/>
      <c r="X187" s="366"/>
      <c r="Y187" s="366"/>
      <c r="Z187" s="366"/>
    </row>
    <row r="188" ht="30.75" customHeight="1">
      <c r="A188" s="367">
        <v>197.0</v>
      </c>
      <c r="B188" s="368" t="s">
        <v>2827</v>
      </c>
      <c r="C188" s="369">
        <v>44613.0</v>
      </c>
      <c r="D188" s="370">
        <v>44656.0</v>
      </c>
      <c r="E188" s="283">
        <f t="shared" si="1"/>
        <v>6.142857143</v>
      </c>
      <c r="F188" s="371">
        <v>44664.0</v>
      </c>
      <c r="G188" s="283">
        <f t="shared" si="2"/>
        <v>7.285714286</v>
      </c>
      <c r="H188" s="372" t="s">
        <v>641</v>
      </c>
      <c r="I188" s="372"/>
      <c r="J188" s="373" t="s">
        <v>56</v>
      </c>
      <c r="K188" s="373" t="s">
        <v>56</v>
      </c>
      <c r="L188" s="373" t="s">
        <v>56</v>
      </c>
      <c r="M188" s="373" t="s">
        <v>56</v>
      </c>
      <c r="N188" s="374" t="s">
        <v>675</v>
      </c>
      <c r="O188" s="366"/>
      <c r="P188" s="366"/>
      <c r="Q188" s="366"/>
      <c r="R188" s="366"/>
      <c r="S188" s="366"/>
      <c r="T188" s="366"/>
      <c r="U188" s="366"/>
      <c r="V188" s="366"/>
      <c r="W188" s="366"/>
      <c r="X188" s="366"/>
      <c r="Y188" s="366"/>
      <c r="Z188" s="366"/>
    </row>
    <row r="189" ht="30.75" customHeight="1">
      <c r="A189" s="367">
        <v>198.0</v>
      </c>
      <c r="B189" s="368" t="s">
        <v>2828</v>
      </c>
      <c r="C189" s="369">
        <v>44614.0</v>
      </c>
      <c r="D189" s="370">
        <v>44662.0</v>
      </c>
      <c r="E189" s="283">
        <f t="shared" si="1"/>
        <v>6.857142857</v>
      </c>
      <c r="F189" s="369">
        <v>44677.0</v>
      </c>
      <c r="G189" s="283">
        <f t="shared" si="2"/>
        <v>9</v>
      </c>
      <c r="H189" s="372" t="s">
        <v>641</v>
      </c>
      <c r="I189" s="372"/>
      <c r="J189" s="372" t="s">
        <v>56</v>
      </c>
      <c r="K189" s="372" t="s">
        <v>56</v>
      </c>
      <c r="L189" s="372" t="s">
        <v>56</v>
      </c>
      <c r="M189" s="372" t="s">
        <v>56</v>
      </c>
      <c r="N189" s="374" t="s">
        <v>675</v>
      </c>
      <c r="O189" s="366"/>
      <c r="P189" s="366"/>
      <c r="Q189" s="366"/>
      <c r="R189" s="366"/>
      <c r="S189" s="366"/>
      <c r="T189" s="366"/>
      <c r="U189" s="366"/>
      <c r="V189" s="366"/>
      <c r="W189" s="366"/>
      <c r="X189" s="366"/>
      <c r="Y189" s="366"/>
      <c r="Z189" s="366"/>
    </row>
    <row r="190" ht="15.75" customHeight="1">
      <c r="A190" s="367">
        <v>199.0</v>
      </c>
      <c r="B190" s="368" t="s">
        <v>41</v>
      </c>
      <c r="C190" s="369">
        <v>44621.0</v>
      </c>
      <c r="D190" s="370">
        <v>44666.0</v>
      </c>
      <c r="E190" s="283">
        <f t="shared" si="1"/>
        <v>6.428571429</v>
      </c>
      <c r="F190" s="322">
        <v>44778.0</v>
      </c>
      <c r="G190" s="283">
        <f t="shared" si="2"/>
        <v>22.42857143</v>
      </c>
      <c r="H190" s="372" t="s">
        <v>2767</v>
      </c>
      <c r="I190" s="372">
        <v>45.0</v>
      </c>
      <c r="J190" s="373" t="s">
        <v>56</v>
      </c>
      <c r="K190" s="373" t="s">
        <v>56</v>
      </c>
      <c r="L190" s="373" t="s">
        <v>56</v>
      </c>
      <c r="M190" s="373" t="s">
        <v>56</v>
      </c>
      <c r="N190" s="413" t="s">
        <v>1107</v>
      </c>
      <c r="O190" s="366"/>
      <c r="P190" s="366"/>
      <c r="Q190" s="366"/>
      <c r="R190" s="366"/>
      <c r="S190" s="366"/>
      <c r="T190" s="366"/>
      <c r="U190" s="366"/>
      <c r="V190" s="366"/>
      <c r="W190" s="366"/>
      <c r="X190" s="366"/>
      <c r="Y190" s="366"/>
      <c r="Z190" s="366"/>
    </row>
    <row r="191" ht="15.75" customHeight="1">
      <c r="A191" s="367">
        <v>200.0</v>
      </c>
      <c r="B191" s="368" t="s">
        <v>2748</v>
      </c>
      <c r="C191" s="369">
        <v>44624.0</v>
      </c>
      <c r="D191" s="370">
        <v>44662.0</v>
      </c>
      <c r="E191" s="283">
        <f t="shared" si="1"/>
        <v>5.428571429</v>
      </c>
      <c r="F191" s="369">
        <v>44671.0</v>
      </c>
      <c r="G191" s="283">
        <f t="shared" si="2"/>
        <v>6.714285714</v>
      </c>
      <c r="H191" s="372" t="s">
        <v>641</v>
      </c>
      <c r="I191" s="372"/>
      <c r="J191" s="372" t="s">
        <v>56</v>
      </c>
      <c r="K191" s="372" t="s">
        <v>56</v>
      </c>
      <c r="L191" s="372" t="s">
        <v>56</v>
      </c>
      <c r="M191" s="372" t="s">
        <v>56</v>
      </c>
      <c r="N191" s="374" t="s">
        <v>2749</v>
      </c>
      <c r="O191" s="366"/>
      <c r="P191" s="366"/>
      <c r="Q191" s="366"/>
      <c r="R191" s="366"/>
      <c r="S191" s="366"/>
      <c r="T191" s="366"/>
      <c r="U191" s="366"/>
      <c r="V191" s="366"/>
      <c r="W191" s="366"/>
      <c r="X191" s="366"/>
      <c r="Y191" s="366"/>
      <c r="Z191" s="366"/>
    </row>
    <row r="192" ht="30.75" customHeight="1">
      <c r="A192" s="367">
        <v>201.0</v>
      </c>
      <c r="B192" s="368" t="s">
        <v>454</v>
      </c>
      <c r="C192" s="369">
        <v>44634.0</v>
      </c>
      <c r="D192" s="370">
        <v>44655.0</v>
      </c>
      <c r="E192" s="283">
        <f t="shared" si="1"/>
        <v>3</v>
      </c>
      <c r="F192" s="371">
        <v>44665.0</v>
      </c>
      <c r="G192" s="283">
        <f t="shared" si="2"/>
        <v>4.428571429</v>
      </c>
      <c r="H192" s="372" t="s">
        <v>641</v>
      </c>
      <c r="I192" s="372"/>
      <c r="J192" s="373" t="s">
        <v>56</v>
      </c>
      <c r="K192" s="373" t="s">
        <v>56</v>
      </c>
      <c r="L192" s="373" t="s">
        <v>56</v>
      </c>
      <c r="M192" s="373" t="s">
        <v>56</v>
      </c>
      <c r="N192" s="374" t="s">
        <v>1429</v>
      </c>
      <c r="O192" s="366"/>
      <c r="P192" s="366"/>
      <c r="Q192" s="366"/>
      <c r="R192" s="366"/>
      <c r="S192" s="366"/>
      <c r="T192" s="366"/>
      <c r="U192" s="366"/>
      <c r="V192" s="366"/>
      <c r="W192" s="366"/>
      <c r="X192" s="366"/>
      <c r="Y192" s="366"/>
      <c r="Z192" s="366"/>
    </row>
    <row r="193" ht="15.75" customHeight="1">
      <c r="A193" s="367">
        <v>202.0</v>
      </c>
      <c r="B193" s="368" t="s">
        <v>2831</v>
      </c>
      <c r="C193" s="369">
        <v>44634.0</v>
      </c>
      <c r="D193" s="370">
        <v>44697.0</v>
      </c>
      <c r="E193" s="283">
        <f t="shared" si="1"/>
        <v>9</v>
      </c>
      <c r="F193" s="369">
        <v>44748.0</v>
      </c>
      <c r="G193" s="283">
        <f t="shared" si="2"/>
        <v>16.28571429</v>
      </c>
      <c r="H193" s="372" t="s">
        <v>641</v>
      </c>
      <c r="I193" s="372"/>
      <c r="J193" s="372" t="s">
        <v>56</v>
      </c>
      <c r="K193" s="372" t="s">
        <v>56</v>
      </c>
      <c r="L193" s="372" t="s">
        <v>56</v>
      </c>
      <c r="M193" s="372" t="s">
        <v>56</v>
      </c>
      <c r="N193" s="374" t="s">
        <v>2832</v>
      </c>
      <c r="O193" s="366"/>
      <c r="P193" s="366"/>
      <c r="Q193" s="366"/>
      <c r="R193" s="366"/>
      <c r="S193" s="366"/>
      <c r="T193" s="366"/>
      <c r="U193" s="366"/>
      <c r="V193" s="366"/>
      <c r="W193" s="366"/>
      <c r="X193" s="366"/>
      <c r="Y193" s="366"/>
      <c r="Z193" s="366"/>
    </row>
    <row r="194" ht="30.75" customHeight="1">
      <c r="A194" s="367">
        <v>203.0</v>
      </c>
      <c r="B194" s="368" t="s">
        <v>1015</v>
      </c>
      <c r="C194" s="369">
        <v>44639.0</v>
      </c>
      <c r="D194" s="370">
        <v>44699.0</v>
      </c>
      <c r="E194" s="283">
        <f t="shared" si="1"/>
        <v>8.571428571</v>
      </c>
      <c r="F194" s="371">
        <v>44697.0</v>
      </c>
      <c r="G194" s="283">
        <f t="shared" si="2"/>
        <v>8.285714286</v>
      </c>
      <c r="H194" s="372" t="s">
        <v>641</v>
      </c>
      <c r="I194" s="372"/>
      <c r="J194" s="373" t="s">
        <v>56</v>
      </c>
      <c r="K194" s="373" t="s">
        <v>56</v>
      </c>
      <c r="L194" s="373" t="s">
        <v>56</v>
      </c>
      <c r="M194" s="373" t="s">
        <v>56</v>
      </c>
      <c r="N194" s="374" t="s">
        <v>1342</v>
      </c>
      <c r="O194" s="366"/>
      <c r="P194" s="366"/>
      <c r="Q194" s="366"/>
      <c r="R194" s="366"/>
      <c r="S194" s="366"/>
      <c r="T194" s="366"/>
      <c r="U194" s="366"/>
      <c r="V194" s="366"/>
      <c r="W194" s="366"/>
      <c r="X194" s="366"/>
      <c r="Y194" s="366"/>
      <c r="Z194" s="366"/>
    </row>
    <row r="195" ht="15.75" customHeight="1">
      <c r="A195" s="367">
        <v>204.0</v>
      </c>
      <c r="B195" s="368" t="s">
        <v>2833</v>
      </c>
      <c r="C195" s="369">
        <v>44641.0</v>
      </c>
      <c r="D195" s="370">
        <v>44683.0</v>
      </c>
      <c r="E195" s="283">
        <f t="shared" si="1"/>
        <v>6</v>
      </c>
      <c r="F195" s="369">
        <v>44686.0</v>
      </c>
      <c r="G195" s="283">
        <f t="shared" si="2"/>
        <v>6.428571429</v>
      </c>
      <c r="H195" s="372" t="s">
        <v>641</v>
      </c>
      <c r="I195" s="372"/>
      <c r="J195" s="372" t="s">
        <v>56</v>
      </c>
      <c r="K195" s="372" t="s">
        <v>56</v>
      </c>
      <c r="L195" s="372" t="s">
        <v>56</v>
      </c>
      <c r="M195" s="372" t="s">
        <v>56</v>
      </c>
      <c r="N195" s="374" t="s">
        <v>2834</v>
      </c>
      <c r="O195" s="366"/>
      <c r="P195" s="366"/>
      <c r="Q195" s="366"/>
      <c r="R195" s="366"/>
      <c r="S195" s="366"/>
      <c r="T195" s="366"/>
      <c r="U195" s="366"/>
      <c r="V195" s="366"/>
      <c r="W195" s="366"/>
      <c r="X195" s="366"/>
      <c r="Y195" s="366"/>
      <c r="Z195" s="366"/>
    </row>
    <row r="196" ht="15.75" customHeight="1">
      <c r="A196" s="367">
        <v>205.0</v>
      </c>
      <c r="B196" s="368" t="s">
        <v>2835</v>
      </c>
      <c r="C196" s="369">
        <v>44641.0</v>
      </c>
      <c r="D196" s="370">
        <v>44771.0</v>
      </c>
      <c r="E196" s="283">
        <f t="shared" si="1"/>
        <v>18.57142857</v>
      </c>
      <c r="F196" s="371">
        <v>44764.0</v>
      </c>
      <c r="G196" s="283">
        <f t="shared" si="2"/>
        <v>17.57142857</v>
      </c>
      <c r="H196" s="372" t="s">
        <v>641</v>
      </c>
      <c r="I196" s="372"/>
      <c r="J196" s="373" t="s">
        <v>56</v>
      </c>
      <c r="K196" s="373" t="s">
        <v>56</v>
      </c>
      <c r="L196" s="373" t="s">
        <v>56</v>
      </c>
      <c r="M196" s="373" t="s">
        <v>56</v>
      </c>
      <c r="N196" s="374" t="s">
        <v>2836</v>
      </c>
      <c r="O196" s="366"/>
      <c r="P196" s="366"/>
      <c r="Q196" s="366"/>
      <c r="R196" s="366"/>
      <c r="S196" s="366"/>
      <c r="T196" s="366"/>
      <c r="U196" s="366"/>
      <c r="V196" s="366"/>
      <c r="W196" s="366"/>
      <c r="X196" s="366"/>
      <c r="Y196" s="366"/>
      <c r="Z196" s="366"/>
    </row>
    <row r="197" ht="30.75" customHeight="1">
      <c r="A197" s="367">
        <v>206.0</v>
      </c>
      <c r="B197" s="368" t="s">
        <v>2837</v>
      </c>
      <c r="C197" s="369">
        <v>44642.0</v>
      </c>
      <c r="D197" s="370">
        <v>44743.0</v>
      </c>
      <c r="E197" s="283">
        <f t="shared" si="1"/>
        <v>14.42857143</v>
      </c>
      <c r="F197" s="369">
        <v>44744.0</v>
      </c>
      <c r="G197" s="283">
        <f t="shared" si="2"/>
        <v>14.57142857</v>
      </c>
      <c r="H197" s="372" t="s">
        <v>641</v>
      </c>
      <c r="I197" s="372"/>
      <c r="J197" s="372" t="s">
        <v>56</v>
      </c>
      <c r="K197" s="372" t="s">
        <v>56</v>
      </c>
      <c r="L197" s="372" t="s">
        <v>56</v>
      </c>
      <c r="M197" s="372" t="s">
        <v>56</v>
      </c>
      <c r="N197" s="374" t="s">
        <v>2838</v>
      </c>
      <c r="O197" s="366"/>
      <c r="P197" s="366"/>
      <c r="Q197" s="366"/>
      <c r="R197" s="366"/>
      <c r="S197" s="366"/>
      <c r="T197" s="366"/>
      <c r="U197" s="366"/>
      <c r="V197" s="366"/>
      <c r="W197" s="366"/>
      <c r="X197" s="366"/>
      <c r="Y197" s="366"/>
      <c r="Z197" s="366"/>
    </row>
    <row r="198" ht="15.75" customHeight="1">
      <c r="A198" s="367">
        <v>207.0</v>
      </c>
      <c r="B198" s="368" t="s">
        <v>508</v>
      </c>
      <c r="C198" s="369">
        <v>44648.0</v>
      </c>
      <c r="D198" s="370">
        <v>44685.0</v>
      </c>
      <c r="E198" s="283">
        <f t="shared" si="1"/>
        <v>5.285714286</v>
      </c>
      <c r="F198" s="371">
        <v>44687.0</v>
      </c>
      <c r="G198" s="283">
        <f t="shared" si="2"/>
        <v>5.571428571</v>
      </c>
      <c r="H198" s="372" t="s">
        <v>641</v>
      </c>
      <c r="I198" s="372"/>
      <c r="J198" s="373" t="s">
        <v>56</v>
      </c>
      <c r="K198" s="373" t="s">
        <v>56</v>
      </c>
      <c r="L198" s="373" t="s">
        <v>56</v>
      </c>
      <c r="M198" s="373" t="s">
        <v>56</v>
      </c>
      <c r="N198" s="374" t="s">
        <v>1610</v>
      </c>
      <c r="O198" s="366"/>
      <c r="P198" s="366"/>
      <c r="Q198" s="366"/>
      <c r="R198" s="366"/>
      <c r="S198" s="366"/>
      <c r="T198" s="366"/>
      <c r="U198" s="366"/>
      <c r="V198" s="366"/>
      <c r="W198" s="366"/>
      <c r="X198" s="366"/>
      <c r="Y198" s="366"/>
      <c r="Z198" s="366"/>
    </row>
    <row r="199" ht="15.75" customHeight="1">
      <c r="A199" s="367">
        <v>208.0</v>
      </c>
      <c r="B199" s="368" t="s">
        <v>2839</v>
      </c>
      <c r="C199" s="369">
        <v>44650.0</v>
      </c>
      <c r="D199" s="370">
        <v>44711.0</v>
      </c>
      <c r="E199" s="283">
        <f t="shared" si="1"/>
        <v>8.714285714</v>
      </c>
      <c r="F199" s="369">
        <v>44723.0</v>
      </c>
      <c r="G199" s="283">
        <f t="shared" si="2"/>
        <v>10.42857143</v>
      </c>
      <c r="H199" s="372" t="s">
        <v>641</v>
      </c>
      <c r="I199" s="372"/>
      <c r="J199" s="372" t="s">
        <v>56</v>
      </c>
      <c r="K199" s="372" t="s">
        <v>56</v>
      </c>
      <c r="L199" s="372" t="s">
        <v>56</v>
      </c>
      <c r="M199" s="372" t="s">
        <v>56</v>
      </c>
      <c r="N199" s="374" t="s">
        <v>2840</v>
      </c>
      <c r="O199" s="366"/>
      <c r="P199" s="366"/>
      <c r="Q199" s="366"/>
      <c r="R199" s="366"/>
      <c r="S199" s="366"/>
      <c r="T199" s="366"/>
      <c r="U199" s="366"/>
      <c r="V199" s="366"/>
      <c r="W199" s="366"/>
      <c r="X199" s="366"/>
      <c r="Y199" s="366"/>
      <c r="Z199" s="366"/>
    </row>
    <row r="200" ht="15.75" customHeight="1">
      <c r="A200" s="367">
        <v>209.0</v>
      </c>
      <c r="B200" s="368" t="s">
        <v>2842</v>
      </c>
      <c r="C200" s="369">
        <v>44651.0</v>
      </c>
      <c r="D200" s="370">
        <v>44687.0</v>
      </c>
      <c r="E200" s="283">
        <f t="shared" si="1"/>
        <v>5.142857143</v>
      </c>
      <c r="F200" s="371">
        <v>44714.0</v>
      </c>
      <c r="G200" s="283">
        <f t="shared" si="2"/>
        <v>9</v>
      </c>
      <c r="H200" s="372" t="s">
        <v>641</v>
      </c>
      <c r="I200" s="372"/>
      <c r="J200" s="373" t="s">
        <v>56</v>
      </c>
      <c r="K200" s="373" t="s">
        <v>56</v>
      </c>
      <c r="L200" s="373" t="s">
        <v>56</v>
      </c>
      <c r="M200" s="373" t="s">
        <v>56</v>
      </c>
      <c r="N200" s="374" t="s">
        <v>675</v>
      </c>
      <c r="O200" s="366"/>
      <c r="P200" s="366"/>
      <c r="Q200" s="366"/>
      <c r="R200" s="366"/>
      <c r="S200" s="366"/>
      <c r="T200" s="366"/>
      <c r="U200" s="366"/>
      <c r="V200" s="366"/>
      <c r="W200" s="366"/>
      <c r="X200" s="366"/>
      <c r="Y200" s="366"/>
      <c r="Z200" s="366"/>
    </row>
    <row r="201" ht="30.75" customHeight="1">
      <c r="A201" s="367">
        <v>210.0</v>
      </c>
      <c r="B201" s="368" t="s">
        <v>732</v>
      </c>
      <c r="C201" s="369">
        <v>44651.0</v>
      </c>
      <c r="D201" s="370">
        <v>44711.0</v>
      </c>
      <c r="E201" s="283">
        <f t="shared" si="1"/>
        <v>8.571428571</v>
      </c>
      <c r="F201" s="369">
        <v>44720.0</v>
      </c>
      <c r="G201" s="283">
        <f t="shared" si="2"/>
        <v>9.857142857</v>
      </c>
      <c r="H201" s="372" t="s">
        <v>641</v>
      </c>
      <c r="I201" s="372"/>
      <c r="J201" s="372" t="s">
        <v>56</v>
      </c>
      <c r="K201" s="372" t="s">
        <v>56</v>
      </c>
      <c r="L201" s="372" t="s">
        <v>56</v>
      </c>
      <c r="M201" s="372" t="s">
        <v>56</v>
      </c>
      <c r="N201" s="374" t="s">
        <v>675</v>
      </c>
      <c r="O201" s="366"/>
      <c r="P201" s="366"/>
      <c r="Q201" s="366"/>
      <c r="R201" s="366"/>
      <c r="S201" s="366"/>
      <c r="T201" s="366"/>
      <c r="U201" s="366"/>
      <c r="V201" s="366"/>
      <c r="W201" s="366"/>
      <c r="X201" s="366"/>
      <c r="Y201" s="366"/>
      <c r="Z201" s="366"/>
    </row>
    <row r="202" ht="15.75" customHeight="1">
      <c r="A202" s="367">
        <v>211.0</v>
      </c>
      <c r="B202" s="368" t="s">
        <v>2843</v>
      </c>
      <c r="C202" s="369">
        <v>44652.0</v>
      </c>
      <c r="D202" s="370">
        <v>44701.0</v>
      </c>
      <c r="E202" s="283">
        <f t="shared" si="1"/>
        <v>7</v>
      </c>
      <c r="F202" s="371">
        <v>44690.0</v>
      </c>
      <c r="G202" s="283">
        <f t="shared" si="2"/>
        <v>5.428571429</v>
      </c>
      <c r="H202" s="372" t="s">
        <v>641</v>
      </c>
      <c r="I202" s="372"/>
      <c r="J202" s="373" t="s">
        <v>56</v>
      </c>
      <c r="K202" s="373" t="s">
        <v>56</v>
      </c>
      <c r="L202" s="373" t="s">
        <v>86</v>
      </c>
      <c r="M202" s="373" t="s">
        <v>56</v>
      </c>
      <c r="N202" s="374" t="s">
        <v>675</v>
      </c>
      <c r="O202" s="366"/>
      <c r="P202" s="366"/>
      <c r="Q202" s="366"/>
      <c r="R202" s="366"/>
      <c r="S202" s="366"/>
      <c r="T202" s="366"/>
      <c r="U202" s="366"/>
      <c r="V202" s="366"/>
      <c r="W202" s="366"/>
      <c r="X202" s="366"/>
      <c r="Y202" s="366"/>
      <c r="Z202" s="366"/>
    </row>
    <row r="203" ht="15.75" customHeight="1">
      <c r="A203" s="367">
        <v>212.0</v>
      </c>
      <c r="B203" s="368" t="s">
        <v>388</v>
      </c>
      <c r="C203" s="369">
        <v>44657.0</v>
      </c>
      <c r="D203" s="370">
        <v>44694.0</v>
      </c>
      <c r="E203" s="283">
        <f t="shared" si="1"/>
        <v>5.285714286</v>
      </c>
      <c r="F203" s="369">
        <v>44715.0</v>
      </c>
      <c r="G203" s="283">
        <f t="shared" si="2"/>
        <v>8.285714286</v>
      </c>
      <c r="H203" s="372" t="s">
        <v>641</v>
      </c>
      <c r="I203" s="372"/>
      <c r="J203" s="372" t="s">
        <v>56</v>
      </c>
      <c r="K203" s="372" t="s">
        <v>56</v>
      </c>
      <c r="L203" s="372" t="s">
        <v>56</v>
      </c>
      <c r="M203" s="372" t="s">
        <v>56</v>
      </c>
      <c r="N203" s="374" t="s">
        <v>675</v>
      </c>
      <c r="O203" s="366"/>
      <c r="P203" s="366"/>
      <c r="Q203" s="366"/>
      <c r="R203" s="366"/>
      <c r="S203" s="366"/>
      <c r="T203" s="366"/>
      <c r="U203" s="366"/>
      <c r="V203" s="366"/>
      <c r="W203" s="366"/>
      <c r="X203" s="366"/>
      <c r="Y203" s="366"/>
      <c r="Z203" s="366"/>
    </row>
    <row r="204" ht="15.75" customHeight="1">
      <c r="A204" s="367">
        <v>213.0</v>
      </c>
      <c r="B204" s="368" t="s">
        <v>2844</v>
      </c>
      <c r="C204" s="369">
        <v>44657.0</v>
      </c>
      <c r="D204" s="370">
        <v>44691.0</v>
      </c>
      <c r="E204" s="283">
        <f t="shared" si="1"/>
        <v>4.857142857</v>
      </c>
      <c r="F204" s="371">
        <v>44694.0</v>
      </c>
      <c r="G204" s="283">
        <f t="shared" si="2"/>
        <v>5.285714286</v>
      </c>
      <c r="H204" s="372" t="s">
        <v>641</v>
      </c>
      <c r="I204" s="372"/>
      <c r="J204" s="373" t="s">
        <v>56</v>
      </c>
      <c r="K204" s="373" t="s">
        <v>56</v>
      </c>
      <c r="L204" s="373" t="s">
        <v>56</v>
      </c>
      <c r="M204" s="373" t="s">
        <v>56</v>
      </c>
      <c r="N204" s="374" t="s">
        <v>675</v>
      </c>
      <c r="O204" s="366"/>
      <c r="P204" s="366"/>
      <c r="Q204" s="366"/>
      <c r="R204" s="366"/>
      <c r="S204" s="366"/>
      <c r="T204" s="366"/>
      <c r="U204" s="366"/>
      <c r="V204" s="366"/>
      <c r="W204" s="366"/>
      <c r="X204" s="366"/>
      <c r="Y204" s="366"/>
      <c r="Z204" s="366"/>
    </row>
    <row r="205" ht="15.75" customHeight="1">
      <c r="A205" s="367">
        <v>214.0</v>
      </c>
      <c r="B205" s="368" t="s">
        <v>358</v>
      </c>
      <c r="C205" s="369">
        <v>44658.0</v>
      </c>
      <c r="D205" s="370">
        <v>44677.0</v>
      </c>
      <c r="E205" s="283">
        <f t="shared" si="1"/>
        <v>2.714285714</v>
      </c>
      <c r="F205" s="369">
        <v>44684.0</v>
      </c>
      <c r="G205" s="283">
        <f t="shared" si="2"/>
        <v>3.714285714</v>
      </c>
      <c r="H205" s="372" t="s">
        <v>641</v>
      </c>
      <c r="I205" s="372"/>
      <c r="J205" s="372" t="s">
        <v>56</v>
      </c>
      <c r="K205" s="372" t="s">
        <v>56</v>
      </c>
      <c r="L205" s="372" t="s">
        <v>56</v>
      </c>
      <c r="M205" s="372" t="s">
        <v>56</v>
      </c>
      <c r="N205" s="374" t="s">
        <v>675</v>
      </c>
      <c r="O205" s="366"/>
      <c r="P205" s="366"/>
      <c r="Q205" s="366"/>
      <c r="R205" s="366"/>
      <c r="S205" s="366"/>
      <c r="T205" s="366"/>
      <c r="U205" s="366"/>
      <c r="V205" s="366"/>
      <c r="W205" s="366"/>
      <c r="X205" s="366"/>
      <c r="Y205" s="366"/>
      <c r="Z205" s="366"/>
    </row>
    <row r="206" ht="15.75" customHeight="1">
      <c r="A206" s="367">
        <v>215.0</v>
      </c>
      <c r="B206" s="368" t="s">
        <v>2845</v>
      </c>
      <c r="C206" s="369">
        <v>44658.0</v>
      </c>
      <c r="D206" s="370">
        <v>44659.0</v>
      </c>
      <c r="E206" s="283">
        <f t="shared" si="1"/>
        <v>0.1428571429</v>
      </c>
      <c r="F206" s="371">
        <v>44659.0</v>
      </c>
      <c r="G206" s="283">
        <f t="shared" si="2"/>
        <v>0.1428571429</v>
      </c>
      <c r="H206" s="372" t="s">
        <v>641</v>
      </c>
      <c r="I206" s="372"/>
      <c r="J206" s="373" t="s">
        <v>56</v>
      </c>
      <c r="K206" s="373" t="s">
        <v>56</v>
      </c>
      <c r="L206" s="373" t="s">
        <v>86</v>
      </c>
      <c r="M206" s="373" t="s">
        <v>56</v>
      </c>
      <c r="N206" s="374" t="s">
        <v>2846</v>
      </c>
      <c r="O206" s="366"/>
      <c r="P206" s="366"/>
      <c r="Q206" s="366"/>
      <c r="R206" s="366"/>
      <c r="S206" s="366"/>
      <c r="T206" s="366"/>
      <c r="U206" s="366"/>
      <c r="V206" s="366"/>
      <c r="W206" s="366"/>
      <c r="X206" s="366"/>
      <c r="Y206" s="366"/>
      <c r="Z206" s="366"/>
    </row>
    <row r="207" ht="15.75" customHeight="1">
      <c r="A207" s="367">
        <v>216.0</v>
      </c>
      <c r="B207" s="368" t="s">
        <v>2961</v>
      </c>
      <c r="C207" s="417">
        <v>44658.0</v>
      </c>
      <c r="D207" s="418">
        <v>44662.0</v>
      </c>
      <c r="E207" s="283">
        <f t="shared" si="1"/>
        <v>0.5714285714</v>
      </c>
      <c r="F207" s="417">
        <v>44670.0</v>
      </c>
      <c r="G207" s="283">
        <f t="shared" si="2"/>
        <v>1.714285714</v>
      </c>
      <c r="H207" s="419" t="s">
        <v>641</v>
      </c>
      <c r="I207" s="419"/>
      <c r="J207" s="419" t="s">
        <v>86</v>
      </c>
      <c r="K207" s="419" t="s">
        <v>56</v>
      </c>
      <c r="L207" s="419" t="s">
        <v>86</v>
      </c>
      <c r="M207" s="419" t="s">
        <v>56</v>
      </c>
      <c r="N207" s="374" t="s">
        <v>2848</v>
      </c>
      <c r="O207" s="366"/>
      <c r="P207" s="366"/>
      <c r="Q207" s="366"/>
      <c r="R207" s="366"/>
      <c r="S207" s="366"/>
      <c r="T207" s="366"/>
      <c r="U207" s="366"/>
      <c r="V207" s="366"/>
      <c r="W207" s="366"/>
      <c r="X207" s="366"/>
      <c r="Y207" s="366"/>
      <c r="Z207" s="366"/>
    </row>
    <row r="208" ht="15.75" customHeight="1">
      <c r="A208" s="367">
        <v>217.0</v>
      </c>
      <c r="B208" s="368" t="s">
        <v>2849</v>
      </c>
      <c r="C208" s="369">
        <v>44658.0</v>
      </c>
      <c r="D208" s="370">
        <v>44679.0</v>
      </c>
      <c r="E208" s="283">
        <f t="shared" si="1"/>
        <v>3</v>
      </c>
      <c r="F208" s="371">
        <v>44685.0</v>
      </c>
      <c r="G208" s="283">
        <f t="shared" si="2"/>
        <v>3.857142857</v>
      </c>
      <c r="H208" s="372" t="s">
        <v>641</v>
      </c>
      <c r="I208" s="372"/>
      <c r="J208" s="373" t="s">
        <v>56</v>
      </c>
      <c r="K208" s="373" t="s">
        <v>56</v>
      </c>
      <c r="L208" s="373" t="s">
        <v>86</v>
      </c>
      <c r="M208" s="373" t="s">
        <v>56</v>
      </c>
      <c r="N208" s="374" t="s">
        <v>675</v>
      </c>
      <c r="O208" s="366"/>
      <c r="P208" s="366"/>
      <c r="Q208" s="366"/>
      <c r="R208" s="366"/>
      <c r="S208" s="366"/>
      <c r="T208" s="366"/>
      <c r="U208" s="366"/>
      <c r="V208" s="366"/>
      <c r="W208" s="366"/>
      <c r="X208" s="366"/>
      <c r="Y208" s="366"/>
      <c r="Z208" s="366"/>
    </row>
    <row r="209" ht="15.75" customHeight="1">
      <c r="A209" s="367">
        <v>218.0</v>
      </c>
      <c r="B209" s="368" t="s">
        <v>2850</v>
      </c>
      <c r="C209" s="369">
        <v>44659.0</v>
      </c>
      <c r="D209" s="370">
        <v>44666.0</v>
      </c>
      <c r="E209" s="283">
        <f t="shared" si="1"/>
        <v>1</v>
      </c>
      <c r="F209" s="369">
        <v>44666.0</v>
      </c>
      <c r="G209" s="283">
        <f t="shared" si="2"/>
        <v>1</v>
      </c>
      <c r="H209" s="372" t="s">
        <v>641</v>
      </c>
      <c r="I209" s="372"/>
      <c r="J209" s="372" t="s">
        <v>86</v>
      </c>
      <c r="K209" s="372" t="s">
        <v>86</v>
      </c>
      <c r="L209" s="372" t="s">
        <v>56</v>
      </c>
      <c r="M209" s="372" t="s">
        <v>78</v>
      </c>
      <c r="N209" s="374" t="s">
        <v>2851</v>
      </c>
      <c r="O209" s="366"/>
      <c r="P209" s="366"/>
      <c r="Q209" s="366"/>
      <c r="R209" s="366"/>
      <c r="S209" s="366"/>
      <c r="T209" s="366"/>
      <c r="U209" s="366"/>
      <c r="V209" s="366"/>
      <c r="W209" s="366"/>
      <c r="X209" s="366"/>
      <c r="Y209" s="366"/>
      <c r="Z209" s="366"/>
    </row>
    <row r="210" ht="15.75" customHeight="1">
      <c r="A210" s="367">
        <v>219.0</v>
      </c>
      <c r="B210" s="368" t="s">
        <v>2852</v>
      </c>
      <c r="C210" s="369">
        <v>44660.0</v>
      </c>
      <c r="D210" s="370">
        <v>44708.0</v>
      </c>
      <c r="E210" s="283">
        <f t="shared" si="1"/>
        <v>6.857142857</v>
      </c>
      <c r="F210" s="371">
        <v>44760.0</v>
      </c>
      <c r="G210" s="283">
        <f t="shared" si="2"/>
        <v>14.28571429</v>
      </c>
      <c r="H210" s="372" t="s">
        <v>641</v>
      </c>
      <c r="I210" s="372"/>
      <c r="J210" s="373" t="s">
        <v>56</v>
      </c>
      <c r="K210" s="373" t="s">
        <v>56</v>
      </c>
      <c r="L210" s="373" t="s">
        <v>56</v>
      </c>
      <c r="M210" s="373" t="s">
        <v>56</v>
      </c>
      <c r="N210" s="374" t="s">
        <v>675</v>
      </c>
      <c r="O210" s="366"/>
      <c r="P210" s="366"/>
      <c r="Q210" s="366"/>
      <c r="R210" s="366"/>
      <c r="S210" s="366"/>
      <c r="T210" s="366"/>
      <c r="U210" s="366"/>
      <c r="V210" s="366"/>
      <c r="W210" s="366"/>
      <c r="X210" s="366"/>
      <c r="Y210" s="366"/>
      <c r="Z210" s="366"/>
    </row>
    <row r="211" ht="15.75" customHeight="1">
      <c r="A211" s="367">
        <v>220.0</v>
      </c>
      <c r="B211" s="368" t="s">
        <v>2853</v>
      </c>
      <c r="C211" s="369">
        <v>44660.0</v>
      </c>
      <c r="D211" s="370">
        <v>44687.0</v>
      </c>
      <c r="E211" s="283">
        <f t="shared" si="1"/>
        <v>3.857142857</v>
      </c>
      <c r="F211" s="369">
        <v>44693.0</v>
      </c>
      <c r="G211" s="283">
        <f t="shared" si="2"/>
        <v>4.714285714</v>
      </c>
      <c r="H211" s="372" t="s">
        <v>641</v>
      </c>
      <c r="I211" s="372"/>
      <c r="J211" s="372" t="s">
        <v>56</v>
      </c>
      <c r="K211" s="372" t="s">
        <v>56</v>
      </c>
      <c r="L211" s="372" t="s">
        <v>56</v>
      </c>
      <c r="M211" s="372" t="s">
        <v>56</v>
      </c>
      <c r="N211" s="374" t="s">
        <v>675</v>
      </c>
      <c r="O211" s="366"/>
      <c r="P211" s="366"/>
      <c r="Q211" s="366"/>
      <c r="R211" s="366"/>
      <c r="S211" s="366"/>
      <c r="T211" s="366"/>
      <c r="U211" s="366"/>
      <c r="V211" s="366"/>
      <c r="W211" s="366"/>
      <c r="X211" s="366"/>
      <c r="Y211" s="366"/>
      <c r="Z211" s="366"/>
    </row>
    <row r="212" ht="30.75" customHeight="1">
      <c r="A212" s="367">
        <v>221.0</v>
      </c>
      <c r="B212" s="368" t="s">
        <v>2854</v>
      </c>
      <c r="C212" s="369">
        <v>44662.0</v>
      </c>
      <c r="D212" s="370">
        <v>44704.0</v>
      </c>
      <c r="E212" s="283">
        <f t="shared" si="1"/>
        <v>6</v>
      </c>
      <c r="F212" s="371">
        <v>44705.0</v>
      </c>
      <c r="G212" s="283">
        <f t="shared" si="2"/>
        <v>6.142857143</v>
      </c>
      <c r="H212" s="372" t="s">
        <v>641</v>
      </c>
      <c r="I212" s="372"/>
      <c r="J212" s="373" t="s">
        <v>56</v>
      </c>
      <c r="K212" s="373" t="s">
        <v>56</v>
      </c>
      <c r="L212" s="373" t="s">
        <v>56</v>
      </c>
      <c r="M212" s="373" t="s">
        <v>56</v>
      </c>
      <c r="N212" s="374" t="s">
        <v>675</v>
      </c>
      <c r="O212" s="366"/>
      <c r="P212" s="366"/>
      <c r="Q212" s="366"/>
      <c r="R212" s="366"/>
      <c r="S212" s="366"/>
      <c r="T212" s="366"/>
      <c r="U212" s="366"/>
      <c r="V212" s="366"/>
      <c r="W212" s="366"/>
      <c r="X212" s="366"/>
      <c r="Y212" s="366"/>
      <c r="Z212" s="366"/>
    </row>
    <row r="213" ht="15.75" customHeight="1">
      <c r="A213" s="367">
        <v>222.0</v>
      </c>
      <c r="B213" s="368" t="s">
        <v>2855</v>
      </c>
      <c r="C213" s="369">
        <v>44663.0</v>
      </c>
      <c r="D213" s="370">
        <v>44673.0</v>
      </c>
      <c r="E213" s="283">
        <f t="shared" si="1"/>
        <v>1.428571429</v>
      </c>
      <c r="F213" s="369">
        <v>44691.0</v>
      </c>
      <c r="G213" s="283">
        <f t="shared" si="2"/>
        <v>4</v>
      </c>
      <c r="H213" s="372" t="s">
        <v>641</v>
      </c>
      <c r="I213" s="372"/>
      <c r="J213" s="372" t="s">
        <v>56</v>
      </c>
      <c r="K213" s="372" t="s">
        <v>56</v>
      </c>
      <c r="L213" s="372" t="s">
        <v>56</v>
      </c>
      <c r="M213" s="372" t="s">
        <v>78</v>
      </c>
      <c r="N213" s="374" t="s">
        <v>2856</v>
      </c>
      <c r="O213" s="366"/>
      <c r="P213" s="366"/>
      <c r="Q213" s="366"/>
      <c r="R213" s="366"/>
      <c r="S213" s="366"/>
      <c r="T213" s="366"/>
      <c r="U213" s="366"/>
      <c r="V213" s="366"/>
      <c r="W213" s="366"/>
      <c r="X213" s="366"/>
      <c r="Y213" s="366"/>
      <c r="Z213" s="366"/>
    </row>
    <row r="214" ht="30.75" customHeight="1">
      <c r="A214" s="367">
        <v>223.0</v>
      </c>
      <c r="B214" s="368" t="s">
        <v>2857</v>
      </c>
      <c r="C214" s="369">
        <v>44663.0</v>
      </c>
      <c r="D214" s="370">
        <v>44693.0</v>
      </c>
      <c r="E214" s="283">
        <f t="shared" si="1"/>
        <v>4.285714286</v>
      </c>
      <c r="F214" s="371">
        <v>44683.0</v>
      </c>
      <c r="G214" s="283">
        <f t="shared" si="2"/>
        <v>2.857142857</v>
      </c>
      <c r="H214" s="372" t="s">
        <v>641</v>
      </c>
      <c r="I214" s="372"/>
      <c r="J214" s="373" t="s">
        <v>56</v>
      </c>
      <c r="K214" s="373" t="s">
        <v>56</v>
      </c>
      <c r="L214" s="373" t="s">
        <v>86</v>
      </c>
      <c r="M214" s="373" t="s">
        <v>56</v>
      </c>
      <c r="N214" s="374" t="s">
        <v>2858</v>
      </c>
      <c r="O214" s="366"/>
      <c r="P214" s="366"/>
      <c r="Q214" s="366"/>
      <c r="R214" s="366"/>
      <c r="S214" s="366"/>
      <c r="T214" s="366"/>
      <c r="U214" s="366"/>
      <c r="V214" s="366"/>
      <c r="W214" s="366"/>
      <c r="X214" s="366"/>
      <c r="Y214" s="366"/>
      <c r="Z214" s="366"/>
    </row>
    <row r="215" ht="30.75" customHeight="1">
      <c r="A215" s="367">
        <v>224.0</v>
      </c>
      <c r="B215" s="368" t="s">
        <v>328</v>
      </c>
      <c r="C215" s="369">
        <v>44664.0</v>
      </c>
      <c r="D215" s="370">
        <v>44712.0</v>
      </c>
      <c r="E215" s="283">
        <f t="shared" si="1"/>
        <v>6.857142857</v>
      </c>
      <c r="F215" s="369">
        <v>44753.0</v>
      </c>
      <c r="G215" s="283">
        <f t="shared" si="2"/>
        <v>12.71428571</v>
      </c>
      <c r="H215" s="372" t="s">
        <v>641</v>
      </c>
      <c r="I215" s="372"/>
      <c r="J215" s="372" t="s">
        <v>56</v>
      </c>
      <c r="K215" s="372" t="s">
        <v>56</v>
      </c>
      <c r="L215" s="372" t="s">
        <v>56</v>
      </c>
      <c r="M215" s="372" t="s">
        <v>56</v>
      </c>
      <c r="N215" s="374" t="s">
        <v>2859</v>
      </c>
      <c r="O215" s="366"/>
      <c r="P215" s="366"/>
      <c r="Q215" s="366"/>
      <c r="R215" s="366"/>
      <c r="S215" s="366"/>
      <c r="T215" s="366"/>
      <c r="U215" s="366"/>
      <c r="V215" s="366"/>
      <c r="W215" s="366"/>
      <c r="X215" s="366"/>
      <c r="Y215" s="366"/>
      <c r="Z215" s="366"/>
    </row>
    <row r="216" ht="15.75" customHeight="1">
      <c r="A216" s="367">
        <v>226.0</v>
      </c>
      <c r="B216" s="368" t="s">
        <v>2860</v>
      </c>
      <c r="C216" s="369">
        <v>44670.0</v>
      </c>
      <c r="D216" s="370">
        <v>44711.0</v>
      </c>
      <c r="E216" s="283">
        <f t="shared" si="1"/>
        <v>5.857142857</v>
      </c>
      <c r="F216" s="371">
        <v>44722.0</v>
      </c>
      <c r="G216" s="283">
        <f t="shared" si="2"/>
        <v>7.428571429</v>
      </c>
      <c r="H216" s="372" t="s">
        <v>641</v>
      </c>
      <c r="I216" s="372"/>
      <c r="J216" s="373" t="s">
        <v>56</v>
      </c>
      <c r="K216" s="373" t="s">
        <v>56</v>
      </c>
      <c r="L216" s="373" t="s">
        <v>56</v>
      </c>
      <c r="M216" s="373" t="s">
        <v>56</v>
      </c>
      <c r="N216" s="374" t="s">
        <v>675</v>
      </c>
      <c r="O216" s="366"/>
      <c r="P216" s="366"/>
      <c r="Q216" s="366"/>
      <c r="R216" s="366"/>
      <c r="S216" s="366"/>
      <c r="T216" s="366"/>
      <c r="U216" s="366"/>
      <c r="V216" s="366"/>
      <c r="W216" s="366"/>
      <c r="X216" s="366"/>
      <c r="Y216" s="366"/>
      <c r="Z216" s="366"/>
    </row>
    <row r="217" ht="15.75" customHeight="1">
      <c r="A217" s="367">
        <v>227.0</v>
      </c>
      <c r="B217" s="368" t="s">
        <v>2861</v>
      </c>
      <c r="C217" s="369">
        <v>44671.0</v>
      </c>
      <c r="D217" s="370">
        <v>44699.0</v>
      </c>
      <c r="E217" s="283">
        <f t="shared" si="1"/>
        <v>4</v>
      </c>
      <c r="F217" s="369">
        <v>44708.0</v>
      </c>
      <c r="G217" s="283">
        <f t="shared" si="2"/>
        <v>5.285714286</v>
      </c>
      <c r="H217" s="372" t="s">
        <v>641</v>
      </c>
      <c r="I217" s="372"/>
      <c r="J217" s="372" t="s">
        <v>56</v>
      </c>
      <c r="K217" s="372" t="s">
        <v>56</v>
      </c>
      <c r="L217" s="372" t="s">
        <v>56</v>
      </c>
      <c r="M217" s="372" t="s">
        <v>56</v>
      </c>
      <c r="N217" s="374" t="s">
        <v>675</v>
      </c>
      <c r="O217" s="366"/>
      <c r="P217" s="366"/>
      <c r="Q217" s="366"/>
      <c r="R217" s="366"/>
      <c r="S217" s="366"/>
      <c r="T217" s="366"/>
      <c r="U217" s="366"/>
      <c r="V217" s="366"/>
      <c r="W217" s="366"/>
      <c r="X217" s="366"/>
      <c r="Y217" s="366"/>
      <c r="Z217" s="366"/>
    </row>
    <row r="218" ht="15.75" customHeight="1">
      <c r="A218" s="367">
        <v>228.0</v>
      </c>
      <c r="B218" s="368" t="s">
        <v>2862</v>
      </c>
      <c r="C218" s="369">
        <v>44676.0</v>
      </c>
      <c r="D218" s="370">
        <v>44715.0</v>
      </c>
      <c r="E218" s="283">
        <f t="shared" si="1"/>
        <v>5.571428571</v>
      </c>
      <c r="F218" s="371">
        <v>44725.0</v>
      </c>
      <c r="G218" s="283">
        <f t="shared" si="2"/>
        <v>7</v>
      </c>
      <c r="H218" s="372" t="s">
        <v>641</v>
      </c>
      <c r="I218" s="372"/>
      <c r="J218" s="373" t="s">
        <v>56</v>
      </c>
      <c r="K218" s="373" t="s">
        <v>56</v>
      </c>
      <c r="L218" s="373" t="s">
        <v>56</v>
      </c>
      <c r="M218" s="373" t="s">
        <v>56</v>
      </c>
      <c r="N218" s="374" t="s">
        <v>2864</v>
      </c>
      <c r="O218" s="366"/>
      <c r="P218" s="366"/>
      <c r="Q218" s="366"/>
      <c r="R218" s="366"/>
      <c r="S218" s="366"/>
      <c r="T218" s="366"/>
      <c r="U218" s="366"/>
      <c r="V218" s="366"/>
      <c r="W218" s="366"/>
      <c r="X218" s="366"/>
      <c r="Y218" s="366"/>
      <c r="Z218" s="366"/>
    </row>
    <row r="219" ht="15.75" customHeight="1">
      <c r="A219" s="367">
        <v>229.0</v>
      </c>
      <c r="B219" s="368" t="s">
        <v>2865</v>
      </c>
      <c r="C219" s="369">
        <v>44677.0</v>
      </c>
      <c r="D219" s="370">
        <v>44701.0</v>
      </c>
      <c r="E219" s="283">
        <f t="shared" si="1"/>
        <v>3.428571429</v>
      </c>
      <c r="F219" s="369">
        <v>44713.0</v>
      </c>
      <c r="G219" s="283">
        <f t="shared" si="2"/>
        <v>5.142857143</v>
      </c>
      <c r="H219" s="372" t="s">
        <v>641</v>
      </c>
      <c r="I219" s="372"/>
      <c r="J219" s="372" t="s">
        <v>56</v>
      </c>
      <c r="K219" s="372" t="s">
        <v>56</v>
      </c>
      <c r="L219" s="372" t="s">
        <v>56</v>
      </c>
      <c r="M219" s="372" t="s">
        <v>56</v>
      </c>
      <c r="N219" s="374" t="s">
        <v>2866</v>
      </c>
      <c r="O219" s="366"/>
      <c r="P219" s="366"/>
      <c r="Q219" s="366"/>
      <c r="R219" s="366"/>
      <c r="S219" s="366"/>
      <c r="T219" s="366"/>
      <c r="U219" s="366"/>
      <c r="V219" s="366"/>
      <c r="W219" s="366"/>
      <c r="X219" s="366"/>
      <c r="Y219" s="366"/>
      <c r="Z219" s="366"/>
    </row>
    <row r="220" ht="15.75" customHeight="1">
      <c r="A220" s="367">
        <v>230.0</v>
      </c>
      <c r="B220" s="368" t="s">
        <v>387</v>
      </c>
      <c r="C220" s="369">
        <v>44677.0</v>
      </c>
      <c r="D220" s="370">
        <v>44735.0</v>
      </c>
      <c r="E220" s="283">
        <f t="shared" si="1"/>
        <v>8.285714286</v>
      </c>
      <c r="F220" s="371">
        <v>44744.0</v>
      </c>
      <c r="G220" s="283">
        <f t="shared" si="2"/>
        <v>9.571428571</v>
      </c>
      <c r="H220" s="372" t="s">
        <v>641</v>
      </c>
      <c r="I220" s="372"/>
      <c r="J220" s="373" t="s">
        <v>56</v>
      </c>
      <c r="K220" s="373" t="s">
        <v>56</v>
      </c>
      <c r="L220" s="373" t="s">
        <v>56</v>
      </c>
      <c r="M220" s="373" t="s">
        <v>56</v>
      </c>
      <c r="N220" s="374" t="s">
        <v>675</v>
      </c>
      <c r="O220" s="366"/>
      <c r="P220" s="366"/>
      <c r="Q220" s="366"/>
      <c r="R220" s="366"/>
      <c r="S220" s="366"/>
      <c r="T220" s="366"/>
      <c r="U220" s="366"/>
      <c r="V220" s="366"/>
      <c r="W220" s="366"/>
      <c r="X220" s="366"/>
      <c r="Y220" s="366"/>
      <c r="Z220" s="366"/>
    </row>
    <row r="221" ht="30.75" customHeight="1">
      <c r="A221" s="367">
        <v>231.0</v>
      </c>
      <c r="B221" s="368" t="s">
        <v>2868</v>
      </c>
      <c r="C221" s="369">
        <v>44677.0</v>
      </c>
      <c r="D221" s="370">
        <v>44725.0</v>
      </c>
      <c r="E221" s="283">
        <f t="shared" si="1"/>
        <v>6.857142857</v>
      </c>
      <c r="F221" s="369">
        <v>44721.0</v>
      </c>
      <c r="G221" s="283">
        <f t="shared" si="2"/>
        <v>6.285714286</v>
      </c>
      <c r="H221" s="372" t="s">
        <v>641</v>
      </c>
      <c r="I221" s="372"/>
      <c r="J221" s="372" t="s">
        <v>56</v>
      </c>
      <c r="K221" s="372" t="s">
        <v>56</v>
      </c>
      <c r="L221" s="372" t="s">
        <v>56</v>
      </c>
      <c r="M221" s="372" t="s">
        <v>56</v>
      </c>
      <c r="N221" s="374" t="s">
        <v>2869</v>
      </c>
      <c r="O221" s="366"/>
      <c r="P221" s="366"/>
      <c r="Q221" s="366"/>
      <c r="R221" s="366"/>
      <c r="S221" s="366"/>
      <c r="T221" s="366"/>
      <c r="U221" s="366"/>
      <c r="V221" s="366"/>
      <c r="W221" s="366"/>
      <c r="X221" s="366"/>
      <c r="Y221" s="366"/>
      <c r="Z221" s="366"/>
    </row>
    <row r="222" ht="30.75" customHeight="1">
      <c r="A222" s="367">
        <v>232.0</v>
      </c>
      <c r="B222" s="368" t="s">
        <v>1325</v>
      </c>
      <c r="C222" s="369">
        <v>44678.0</v>
      </c>
      <c r="D222" s="370">
        <v>44694.0</v>
      </c>
      <c r="E222" s="283">
        <f t="shared" si="1"/>
        <v>2.285714286</v>
      </c>
      <c r="F222" s="371">
        <v>44701.0</v>
      </c>
      <c r="G222" s="283">
        <f t="shared" si="2"/>
        <v>3.285714286</v>
      </c>
      <c r="H222" s="372" t="s">
        <v>641</v>
      </c>
      <c r="I222" s="372"/>
      <c r="J222" s="373" t="s">
        <v>56</v>
      </c>
      <c r="K222" s="373" t="s">
        <v>56</v>
      </c>
      <c r="L222" s="373" t="s">
        <v>56</v>
      </c>
      <c r="M222" s="373" t="s">
        <v>56</v>
      </c>
      <c r="N222" s="374" t="s">
        <v>1961</v>
      </c>
      <c r="O222" s="366"/>
      <c r="P222" s="366"/>
      <c r="Q222" s="366"/>
      <c r="R222" s="366"/>
      <c r="S222" s="366"/>
      <c r="T222" s="366"/>
      <c r="U222" s="366"/>
      <c r="V222" s="366"/>
      <c r="W222" s="366"/>
      <c r="X222" s="366"/>
      <c r="Y222" s="366"/>
      <c r="Z222" s="366"/>
    </row>
    <row r="223" ht="15.75" customHeight="1">
      <c r="A223" s="367">
        <v>233.0</v>
      </c>
      <c r="B223" s="368" t="s">
        <v>2870</v>
      </c>
      <c r="C223" s="369">
        <v>44678.0</v>
      </c>
      <c r="D223" s="370">
        <v>44707.0</v>
      </c>
      <c r="E223" s="283">
        <f t="shared" si="1"/>
        <v>4.142857143</v>
      </c>
      <c r="F223" s="369">
        <v>44699.0</v>
      </c>
      <c r="G223" s="283">
        <f t="shared" si="2"/>
        <v>3</v>
      </c>
      <c r="H223" s="372" t="s">
        <v>641</v>
      </c>
      <c r="I223" s="372"/>
      <c r="J223" s="372" t="s">
        <v>56</v>
      </c>
      <c r="K223" s="372" t="s">
        <v>56</v>
      </c>
      <c r="L223" s="372" t="s">
        <v>86</v>
      </c>
      <c r="M223" s="372" t="s">
        <v>56</v>
      </c>
      <c r="N223" s="374" t="s">
        <v>675</v>
      </c>
      <c r="O223" s="366"/>
      <c r="P223" s="366"/>
      <c r="Q223" s="366"/>
      <c r="R223" s="366"/>
      <c r="S223" s="366"/>
      <c r="T223" s="366"/>
      <c r="U223" s="366"/>
      <c r="V223" s="366"/>
      <c r="W223" s="366"/>
      <c r="X223" s="366"/>
      <c r="Y223" s="366"/>
      <c r="Z223" s="366"/>
    </row>
    <row r="224" ht="15.75" customHeight="1">
      <c r="A224" s="367">
        <v>234.0</v>
      </c>
      <c r="B224" s="368" t="s">
        <v>2874</v>
      </c>
      <c r="C224" s="369">
        <v>44679.0</v>
      </c>
      <c r="D224" s="370">
        <v>44721.0</v>
      </c>
      <c r="E224" s="283">
        <f t="shared" si="1"/>
        <v>6</v>
      </c>
      <c r="F224" s="371">
        <v>44727.0</v>
      </c>
      <c r="G224" s="283">
        <f t="shared" si="2"/>
        <v>6.857142857</v>
      </c>
      <c r="H224" s="372" t="s">
        <v>641</v>
      </c>
      <c r="I224" s="372"/>
      <c r="J224" s="373" t="s">
        <v>56</v>
      </c>
      <c r="K224" s="373" t="s">
        <v>56</v>
      </c>
      <c r="L224" s="373" t="s">
        <v>56</v>
      </c>
      <c r="M224" s="373" t="s">
        <v>56</v>
      </c>
      <c r="N224" s="374" t="s">
        <v>2875</v>
      </c>
      <c r="O224" s="366"/>
      <c r="P224" s="366"/>
      <c r="Q224" s="366"/>
      <c r="R224" s="366"/>
      <c r="S224" s="366"/>
      <c r="T224" s="366"/>
      <c r="U224" s="366"/>
      <c r="V224" s="366"/>
      <c r="W224" s="366"/>
      <c r="X224" s="366"/>
      <c r="Y224" s="366"/>
      <c r="Z224" s="366"/>
    </row>
    <row r="225" ht="15.75" customHeight="1">
      <c r="A225" s="367">
        <v>235.0</v>
      </c>
      <c r="B225" s="368" t="s">
        <v>2876</v>
      </c>
      <c r="C225" s="369">
        <v>44680.0</v>
      </c>
      <c r="D225" s="370">
        <v>44736.0</v>
      </c>
      <c r="E225" s="283">
        <f t="shared" si="1"/>
        <v>8</v>
      </c>
      <c r="F225" s="369">
        <v>44740.0</v>
      </c>
      <c r="G225" s="283">
        <f t="shared" si="2"/>
        <v>8.571428571</v>
      </c>
      <c r="H225" s="372" t="s">
        <v>641</v>
      </c>
      <c r="I225" s="372"/>
      <c r="J225" s="372" t="s">
        <v>56</v>
      </c>
      <c r="K225" s="372" t="s">
        <v>56</v>
      </c>
      <c r="L225" s="372" t="s">
        <v>56</v>
      </c>
      <c r="M225" s="372" t="s">
        <v>56</v>
      </c>
      <c r="N225" s="374" t="s">
        <v>2878</v>
      </c>
      <c r="O225" s="366"/>
      <c r="P225" s="366"/>
      <c r="Q225" s="366"/>
      <c r="R225" s="366"/>
      <c r="S225" s="366"/>
      <c r="T225" s="366"/>
      <c r="U225" s="366"/>
      <c r="V225" s="366"/>
      <c r="W225" s="366"/>
      <c r="X225" s="366"/>
      <c r="Y225" s="366"/>
      <c r="Z225" s="366"/>
    </row>
    <row r="226" ht="15.75" customHeight="1">
      <c r="A226" s="367">
        <v>236.0</v>
      </c>
      <c r="B226" s="368" t="s">
        <v>2879</v>
      </c>
      <c r="C226" s="369">
        <v>44681.0</v>
      </c>
      <c r="D226" s="370">
        <v>44725.0</v>
      </c>
      <c r="E226" s="283">
        <f t="shared" si="1"/>
        <v>6.285714286</v>
      </c>
      <c r="F226" s="371">
        <v>44728.0</v>
      </c>
      <c r="G226" s="283">
        <f t="shared" si="2"/>
        <v>6.714285714</v>
      </c>
      <c r="H226" s="372" t="s">
        <v>641</v>
      </c>
      <c r="I226" s="372"/>
      <c r="J226" s="373" t="s">
        <v>56</v>
      </c>
      <c r="K226" s="373" t="s">
        <v>56</v>
      </c>
      <c r="L226" s="373" t="s">
        <v>56</v>
      </c>
      <c r="M226" s="373" t="s">
        <v>56</v>
      </c>
      <c r="N226" s="374" t="s">
        <v>2882</v>
      </c>
      <c r="O226" s="366"/>
      <c r="P226" s="366"/>
      <c r="Q226" s="366"/>
      <c r="R226" s="366"/>
      <c r="S226" s="366"/>
      <c r="T226" s="366"/>
      <c r="U226" s="366"/>
      <c r="V226" s="366"/>
      <c r="W226" s="366"/>
      <c r="X226" s="366"/>
      <c r="Y226" s="366"/>
      <c r="Z226" s="366"/>
    </row>
    <row r="227" ht="15.75" customHeight="1">
      <c r="A227" s="367">
        <v>237.0</v>
      </c>
      <c r="B227" s="368" t="s">
        <v>533</v>
      </c>
      <c r="C227" s="369">
        <v>44683.0</v>
      </c>
      <c r="D227" s="370">
        <v>44687.0</v>
      </c>
      <c r="E227" s="283">
        <f t="shared" si="1"/>
        <v>0.5714285714</v>
      </c>
      <c r="F227" s="369">
        <v>44687.0</v>
      </c>
      <c r="G227" s="283">
        <f t="shared" si="2"/>
        <v>0.5714285714</v>
      </c>
      <c r="H227" s="372" t="s">
        <v>641</v>
      </c>
      <c r="I227" s="372"/>
      <c r="J227" s="372" t="s">
        <v>86</v>
      </c>
      <c r="K227" s="372" t="s">
        <v>86</v>
      </c>
      <c r="L227" s="372" t="s">
        <v>86</v>
      </c>
      <c r="M227" s="372" t="s">
        <v>56</v>
      </c>
      <c r="N227" s="374" t="s">
        <v>1711</v>
      </c>
      <c r="O227" s="366"/>
      <c r="P227" s="366"/>
      <c r="Q227" s="366"/>
      <c r="R227" s="366"/>
      <c r="S227" s="366"/>
      <c r="T227" s="366"/>
      <c r="U227" s="366"/>
      <c r="V227" s="366"/>
      <c r="W227" s="366"/>
      <c r="X227" s="366"/>
      <c r="Y227" s="366"/>
      <c r="Z227" s="366"/>
    </row>
    <row r="228" ht="15.75" customHeight="1">
      <c r="A228" s="367">
        <v>238.0</v>
      </c>
      <c r="B228" s="368" t="s">
        <v>2883</v>
      </c>
      <c r="C228" s="369">
        <v>44683.0</v>
      </c>
      <c r="D228" s="370">
        <v>44713.0</v>
      </c>
      <c r="E228" s="283">
        <f t="shared" si="1"/>
        <v>4.285714286</v>
      </c>
      <c r="F228" s="371">
        <v>44719.0</v>
      </c>
      <c r="G228" s="283">
        <f t="shared" si="2"/>
        <v>5.142857143</v>
      </c>
      <c r="H228" s="372" t="s">
        <v>641</v>
      </c>
      <c r="I228" s="372"/>
      <c r="J228" s="373" t="s">
        <v>56</v>
      </c>
      <c r="K228" s="373" t="s">
        <v>56</v>
      </c>
      <c r="L228" s="373" t="s">
        <v>56</v>
      </c>
      <c r="M228" s="373" t="s">
        <v>56</v>
      </c>
      <c r="N228" s="374" t="s">
        <v>2884</v>
      </c>
      <c r="O228" s="366"/>
      <c r="P228" s="366"/>
      <c r="Q228" s="366"/>
      <c r="R228" s="366"/>
      <c r="S228" s="366"/>
      <c r="T228" s="366"/>
      <c r="U228" s="366"/>
      <c r="V228" s="366"/>
      <c r="W228" s="366"/>
      <c r="X228" s="366"/>
      <c r="Y228" s="366"/>
      <c r="Z228" s="366"/>
    </row>
    <row r="229" ht="15.75" customHeight="1">
      <c r="A229" s="367">
        <v>239.0</v>
      </c>
      <c r="B229" s="368" t="s">
        <v>2611</v>
      </c>
      <c r="C229" s="369">
        <v>44683.0</v>
      </c>
      <c r="D229" s="370">
        <v>44686.0</v>
      </c>
      <c r="E229" s="283">
        <f t="shared" si="1"/>
        <v>0.4285714286</v>
      </c>
      <c r="F229" s="369">
        <v>44686.0</v>
      </c>
      <c r="G229" s="283">
        <f t="shared" si="2"/>
        <v>0.4285714286</v>
      </c>
      <c r="H229" s="372" t="s">
        <v>641</v>
      </c>
      <c r="I229" s="372"/>
      <c r="J229" s="372" t="s">
        <v>86</v>
      </c>
      <c r="K229" s="372" t="s">
        <v>86</v>
      </c>
      <c r="L229" s="372" t="s">
        <v>86</v>
      </c>
      <c r="M229" s="372" t="s">
        <v>56</v>
      </c>
      <c r="N229" s="374" t="s">
        <v>2612</v>
      </c>
      <c r="O229" s="366"/>
      <c r="P229" s="366"/>
      <c r="Q229" s="366"/>
      <c r="R229" s="366"/>
      <c r="S229" s="366"/>
      <c r="T229" s="366"/>
      <c r="U229" s="366"/>
      <c r="V229" s="366"/>
      <c r="W229" s="366"/>
      <c r="X229" s="366"/>
      <c r="Y229" s="366"/>
      <c r="Z229" s="366"/>
    </row>
    <row r="230" ht="15.75" customHeight="1">
      <c r="A230" s="367">
        <v>240.0</v>
      </c>
      <c r="B230" s="368" t="s">
        <v>2885</v>
      </c>
      <c r="C230" s="369">
        <v>44684.0</v>
      </c>
      <c r="D230" s="370">
        <v>44719.0</v>
      </c>
      <c r="E230" s="283">
        <f t="shared" si="1"/>
        <v>5</v>
      </c>
      <c r="F230" s="375"/>
      <c r="G230" s="283">
        <f t="shared" si="2"/>
        <v>0</v>
      </c>
      <c r="H230" s="372" t="s">
        <v>641</v>
      </c>
      <c r="I230" s="372"/>
      <c r="J230" s="373" t="s">
        <v>86</v>
      </c>
      <c r="K230" s="373" t="s">
        <v>86</v>
      </c>
      <c r="L230" s="373" t="s">
        <v>86</v>
      </c>
      <c r="M230" s="373" t="s">
        <v>56</v>
      </c>
      <c r="N230" s="374" t="s">
        <v>2886</v>
      </c>
      <c r="O230" s="366"/>
      <c r="P230" s="366"/>
      <c r="Q230" s="366"/>
      <c r="R230" s="366"/>
      <c r="S230" s="366"/>
      <c r="T230" s="366"/>
      <c r="U230" s="366"/>
      <c r="V230" s="366"/>
      <c r="W230" s="366"/>
      <c r="X230" s="366"/>
      <c r="Y230" s="366"/>
      <c r="Z230" s="366"/>
    </row>
    <row r="231" ht="15.75" customHeight="1">
      <c r="A231" s="367">
        <v>241.0</v>
      </c>
      <c r="B231" s="368" t="s">
        <v>2887</v>
      </c>
      <c r="C231" s="369">
        <v>44684.0</v>
      </c>
      <c r="D231" s="370">
        <v>44732.0</v>
      </c>
      <c r="E231" s="283">
        <f t="shared" si="1"/>
        <v>6.857142857</v>
      </c>
      <c r="F231" s="369">
        <v>44736.0</v>
      </c>
      <c r="G231" s="283">
        <f t="shared" si="2"/>
        <v>7.428571429</v>
      </c>
      <c r="H231" s="372" t="s">
        <v>641</v>
      </c>
      <c r="I231" s="372"/>
      <c r="J231" s="372" t="s">
        <v>56</v>
      </c>
      <c r="K231" s="372" t="s">
        <v>56</v>
      </c>
      <c r="L231" s="372" t="s">
        <v>56</v>
      </c>
      <c r="M231" s="372" t="s">
        <v>56</v>
      </c>
      <c r="N231" s="374" t="s">
        <v>675</v>
      </c>
      <c r="O231" s="366"/>
      <c r="P231" s="366"/>
      <c r="Q231" s="366"/>
      <c r="R231" s="366"/>
      <c r="S231" s="366"/>
      <c r="T231" s="366"/>
      <c r="U231" s="366"/>
      <c r="V231" s="366"/>
      <c r="W231" s="366"/>
      <c r="X231" s="366"/>
      <c r="Y231" s="366"/>
      <c r="Z231" s="366"/>
    </row>
    <row r="232" ht="15.75" customHeight="1">
      <c r="A232" s="367">
        <v>242.0</v>
      </c>
      <c r="B232" s="368" t="s">
        <v>2888</v>
      </c>
      <c r="C232" s="369">
        <v>44684.0</v>
      </c>
      <c r="D232" s="370">
        <v>44743.0</v>
      </c>
      <c r="E232" s="283">
        <f t="shared" si="1"/>
        <v>8.428571429</v>
      </c>
      <c r="F232" s="371">
        <v>44751.0</v>
      </c>
      <c r="G232" s="283">
        <f t="shared" si="2"/>
        <v>9.571428571</v>
      </c>
      <c r="H232" s="372" t="s">
        <v>641</v>
      </c>
      <c r="I232" s="372"/>
      <c r="J232" s="373" t="s">
        <v>56</v>
      </c>
      <c r="K232" s="373" t="s">
        <v>56</v>
      </c>
      <c r="L232" s="373" t="s">
        <v>56</v>
      </c>
      <c r="M232" s="373" t="s">
        <v>56</v>
      </c>
      <c r="N232" s="374" t="s">
        <v>675</v>
      </c>
      <c r="O232" s="366"/>
      <c r="P232" s="366"/>
      <c r="Q232" s="366"/>
      <c r="R232" s="366"/>
      <c r="S232" s="366"/>
      <c r="T232" s="366"/>
      <c r="U232" s="366"/>
      <c r="V232" s="366"/>
      <c r="W232" s="366"/>
      <c r="X232" s="366"/>
      <c r="Y232" s="366"/>
      <c r="Z232" s="366"/>
    </row>
    <row r="233" ht="15.75" customHeight="1">
      <c r="A233" s="367">
        <v>243.0</v>
      </c>
      <c r="B233" s="368" t="s">
        <v>2889</v>
      </c>
      <c r="C233" s="369">
        <v>44684.0</v>
      </c>
      <c r="D233" s="370">
        <v>44732.0</v>
      </c>
      <c r="E233" s="283">
        <f t="shared" si="1"/>
        <v>6.857142857</v>
      </c>
      <c r="F233" s="369">
        <v>44749.0</v>
      </c>
      <c r="G233" s="283">
        <f t="shared" si="2"/>
        <v>9.285714286</v>
      </c>
      <c r="H233" s="372" t="s">
        <v>641</v>
      </c>
      <c r="I233" s="372"/>
      <c r="J233" s="372" t="s">
        <v>56</v>
      </c>
      <c r="K233" s="372" t="s">
        <v>56</v>
      </c>
      <c r="L233" s="372" t="s">
        <v>56</v>
      </c>
      <c r="M233" s="372" t="s">
        <v>56</v>
      </c>
      <c r="N233" s="374" t="s">
        <v>675</v>
      </c>
      <c r="O233" s="366"/>
      <c r="P233" s="366"/>
      <c r="Q233" s="366"/>
      <c r="R233" s="366"/>
      <c r="S233" s="366"/>
      <c r="T233" s="366"/>
      <c r="U233" s="366"/>
      <c r="V233" s="366"/>
      <c r="W233" s="366"/>
      <c r="X233" s="366"/>
      <c r="Y233" s="366"/>
      <c r="Z233" s="366"/>
    </row>
    <row r="234" ht="15.75" customHeight="1">
      <c r="A234" s="367">
        <v>244.0</v>
      </c>
      <c r="B234" s="368" t="s">
        <v>2890</v>
      </c>
      <c r="C234" s="369">
        <v>44684.0</v>
      </c>
      <c r="D234" s="370">
        <v>44694.0</v>
      </c>
      <c r="E234" s="283">
        <f t="shared" si="1"/>
        <v>1.428571429</v>
      </c>
      <c r="F234" s="371">
        <v>44701.0</v>
      </c>
      <c r="G234" s="283">
        <f t="shared" si="2"/>
        <v>2.428571429</v>
      </c>
      <c r="H234" s="372" t="s">
        <v>641</v>
      </c>
      <c r="I234" s="372"/>
      <c r="J234" s="373" t="s">
        <v>86</v>
      </c>
      <c r="K234" s="373" t="s">
        <v>86</v>
      </c>
      <c r="L234" s="373" t="s">
        <v>86</v>
      </c>
      <c r="M234" s="373" t="s">
        <v>56</v>
      </c>
      <c r="N234" s="374" t="s">
        <v>2892</v>
      </c>
      <c r="O234" s="366"/>
      <c r="P234" s="366"/>
      <c r="Q234" s="366"/>
      <c r="R234" s="366"/>
      <c r="S234" s="366"/>
      <c r="T234" s="366"/>
      <c r="U234" s="366"/>
      <c r="V234" s="366"/>
      <c r="W234" s="366"/>
      <c r="X234" s="366"/>
      <c r="Y234" s="366"/>
      <c r="Z234" s="366"/>
    </row>
    <row r="235" ht="15.75" customHeight="1">
      <c r="A235" s="367">
        <v>245.0</v>
      </c>
      <c r="B235" s="368" t="s">
        <v>2893</v>
      </c>
      <c r="C235" s="369">
        <v>44685.0</v>
      </c>
      <c r="D235" s="370">
        <v>44743.0</v>
      </c>
      <c r="E235" s="283">
        <f t="shared" si="1"/>
        <v>8.285714286</v>
      </c>
      <c r="F235" s="369">
        <v>44762.0</v>
      </c>
      <c r="G235" s="283">
        <f t="shared" si="2"/>
        <v>11</v>
      </c>
      <c r="H235" s="372" t="s">
        <v>641</v>
      </c>
      <c r="I235" s="372"/>
      <c r="J235" s="372" t="s">
        <v>56</v>
      </c>
      <c r="K235" s="372" t="s">
        <v>56</v>
      </c>
      <c r="L235" s="372" t="s">
        <v>56</v>
      </c>
      <c r="M235" s="372" t="s">
        <v>56</v>
      </c>
      <c r="N235" s="374" t="s">
        <v>2894</v>
      </c>
      <c r="O235" s="366"/>
      <c r="P235" s="366"/>
      <c r="Q235" s="366"/>
      <c r="R235" s="366"/>
      <c r="S235" s="366"/>
      <c r="T235" s="366"/>
      <c r="U235" s="366"/>
      <c r="V235" s="366"/>
      <c r="W235" s="366"/>
      <c r="X235" s="366"/>
      <c r="Y235" s="366"/>
      <c r="Z235" s="366"/>
    </row>
    <row r="236" ht="15.75" customHeight="1">
      <c r="A236" s="367">
        <v>246.0</v>
      </c>
      <c r="B236" s="368" t="s">
        <v>2896</v>
      </c>
      <c r="C236" s="369">
        <v>44685.0</v>
      </c>
      <c r="D236" s="370">
        <v>44748.0</v>
      </c>
      <c r="E236" s="283">
        <f t="shared" si="1"/>
        <v>9</v>
      </c>
      <c r="F236" s="375"/>
      <c r="G236" s="283">
        <f t="shared" si="2"/>
        <v>0</v>
      </c>
      <c r="H236" s="372" t="s">
        <v>641</v>
      </c>
      <c r="I236" s="372"/>
      <c r="J236" s="373" t="s">
        <v>30</v>
      </c>
      <c r="K236" s="373" t="s">
        <v>30</v>
      </c>
      <c r="L236" s="373" t="s">
        <v>28</v>
      </c>
      <c r="M236" s="373" t="s">
        <v>28</v>
      </c>
      <c r="N236" s="374" t="s">
        <v>675</v>
      </c>
      <c r="O236" s="366"/>
      <c r="P236" s="366"/>
      <c r="Q236" s="366"/>
      <c r="R236" s="366"/>
      <c r="S236" s="366"/>
      <c r="T236" s="366"/>
      <c r="U236" s="366"/>
      <c r="V236" s="366"/>
      <c r="W236" s="366"/>
      <c r="X236" s="366"/>
      <c r="Y236" s="366"/>
      <c r="Z236" s="366"/>
    </row>
    <row r="237" ht="15.75" customHeight="1">
      <c r="A237" s="367">
        <v>247.0</v>
      </c>
      <c r="B237" s="368" t="s">
        <v>2897</v>
      </c>
      <c r="C237" s="369">
        <v>44686.0</v>
      </c>
      <c r="D237" s="370">
        <v>44742.0</v>
      </c>
      <c r="E237" s="283">
        <f t="shared" si="1"/>
        <v>8</v>
      </c>
      <c r="F237" s="369">
        <v>44743.0</v>
      </c>
      <c r="G237" s="283">
        <f t="shared" si="2"/>
        <v>8.142857143</v>
      </c>
      <c r="H237" s="372" t="s">
        <v>641</v>
      </c>
      <c r="I237" s="372"/>
      <c r="J237" s="372" t="s">
        <v>56</v>
      </c>
      <c r="K237" s="372" t="s">
        <v>56</v>
      </c>
      <c r="L237" s="372" t="s">
        <v>86</v>
      </c>
      <c r="M237" s="372" t="s">
        <v>56</v>
      </c>
      <c r="N237" s="374" t="s">
        <v>2898</v>
      </c>
      <c r="O237" s="366"/>
      <c r="P237" s="366"/>
      <c r="Q237" s="366"/>
      <c r="R237" s="366"/>
      <c r="S237" s="366"/>
      <c r="T237" s="366"/>
      <c r="U237" s="366"/>
      <c r="V237" s="366"/>
      <c r="W237" s="366"/>
      <c r="X237" s="366"/>
      <c r="Y237" s="366"/>
      <c r="Z237" s="366"/>
    </row>
    <row r="238" ht="30.75" customHeight="1">
      <c r="A238" s="367">
        <v>248.0</v>
      </c>
      <c r="B238" s="368" t="s">
        <v>61</v>
      </c>
      <c r="C238" s="369">
        <v>44686.0</v>
      </c>
      <c r="D238" s="369">
        <v>44805.0</v>
      </c>
      <c r="E238" s="283">
        <f t="shared" si="1"/>
        <v>17</v>
      </c>
      <c r="F238" s="375"/>
      <c r="G238" s="283">
        <f t="shared" si="2"/>
        <v>0</v>
      </c>
      <c r="H238" s="372"/>
      <c r="I238" s="372"/>
      <c r="J238" s="373" t="s">
        <v>30</v>
      </c>
      <c r="K238" s="373" t="s">
        <v>30</v>
      </c>
      <c r="L238" s="373" t="s">
        <v>28</v>
      </c>
      <c r="M238" s="373" t="s">
        <v>67</v>
      </c>
      <c r="N238" s="413" t="s">
        <v>1110</v>
      </c>
      <c r="O238" s="366"/>
      <c r="P238" s="366"/>
      <c r="Q238" s="366"/>
      <c r="R238" s="366"/>
      <c r="S238" s="366"/>
      <c r="T238" s="366"/>
      <c r="U238" s="366"/>
      <c r="V238" s="366"/>
      <c r="W238" s="366"/>
      <c r="X238" s="366"/>
      <c r="Y238" s="366"/>
      <c r="Z238" s="366"/>
    </row>
    <row r="239" ht="15.75" customHeight="1">
      <c r="A239" s="367">
        <v>249.0</v>
      </c>
      <c r="B239" s="368" t="s">
        <v>2899</v>
      </c>
      <c r="C239" s="369">
        <v>44686.0</v>
      </c>
      <c r="D239" s="370">
        <v>44730.0</v>
      </c>
      <c r="E239" s="283">
        <f t="shared" si="1"/>
        <v>6.285714286</v>
      </c>
      <c r="F239" s="369">
        <v>44729.0</v>
      </c>
      <c r="G239" s="283">
        <f t="shared" si="2"/>
        <v>6.142857143</v>
      </c>
      <c r="H239" s="372" t="s">
        <v>641</v>
      </c>
      <c r="I239" s="372"/>
      <c r="J239" s="372" t="s">
        <v>56</v>
      </c>
      <c r="K239" s="372" t="s">
        <v>56</v>
      </c>
      <c r="L239" s="372" t="s">
        <v>56</v>
      </c>
      <c r="M239" s="372" t="s">
        <v>56</v>
      </c>
      <c r="N239" s="374" t="s">
        <v>2900</v>
      </c>
      <c r="O239" s="366"/>
      <c r="P239" s="366"/>
      <c r="Q239" s="366"/>
      <c r="R239" s="366"/>
      <c r="S239" s="366"/>
      <c r="T239" s="366"/>
      <c r="U239" s="366"/>
      <c r="V239" s="366"/>
      <c r="W239" s="366"/>
      <c r="X239" s="366"/>
      <c r="Y239" s="366"/>
      <c r="Z239" s="366"/>
    </row>
    <row r="240" ht="15.75" customHeight="1">
      <c r="A240" s="367">
        <v>250.0</v>
      </c>
      <c r="B240" s="368" t="s">
        <v>2770</v>
      </c>
      <c r="C240" s="369">
        <v>44686.0</v>
      </c>
      <c r="D240" s="370">
        <v>44713.0</v>
      </c>
      <c r="E240" s="283">
        <f t="shared" si="1"/>
        <v>3.857142857</v>
      </c>
      <c r="F240" s="371">
        <v>44700.0</v>
      </c>
      <c r="G240" s="283">
        <f t="shared" si="2"/>
        <v>2</v>
      </c>
      <c r="H240" s="372" t="s">
        <v>641</v>
      </c>
      <c r="I240" s="372"/>
      <c r="J240" s="373" t="s">
        <v>86</v>
      </c>
      <c r="K240" s="373" t="s">
        <v>86</v>
      </c>
      <c r="L240" s="373" t="s">
        <v>86</v>
      </c>
      <c r="M240" s="373" t="s">
        <v>56</v>
      </c>
      <c r="N240" s="374" t="s">
        <v>2772</v>
      </c>
      <c r="O240" s="366"/>
      <c r="P240" s="366"/>
      <c r="Q240" s="366"/>
      <c r="R240" s="366"/>
      <c r="S240" s="366"/>
      <c r="T240" s="366"/>
      <c r="U240" s="366"/>
      <c r="V240" s="366"/>
      <c r="W240" s="366"/>
      <c r="X240" s="366"/>
      <c r="Y240" s="366"/>
      <c r="Z240" s="366"/>
    </row>
    <row r="241" ht="15.75" customHeight="1">
      <c r="A241" s="367">
        <v>251.0</v>
      </c>
      <c r="B241" s="368" t="s">
        <v>1412</v>
      </c>
      <c r="C241" s="369">
        <v>44686.0</v>
      </c>
      <c r="D241" s="370">
        <v>44742.0</v>
      </c>
      <c r="E241" s="283">
        <f t="shared" si="1"/>
        <v>8</v>
      </c>
      <c r="F241" s="369">
        <v>44753.0</v>
      </c>
      <c r="G241" s="283">
        <f t="shared" si="2"/>
        <v>9.571428571</v>
      </c>
      <c r="H241" s="372" t="s">
        <v>641</v>
      </c>
      <c r="I241" s="372"/>
      <c r="J241" s="372" t="s">
        <v>56</v>
      </c>
      <c r="K241" s="372" t="s">
        <v>56</v>
      </c>
      <c r="L241" s="372" t="s">
        <v>56</v>
      </c>
      <c r="M241" s="372" t="s">
        <v>56</v>
      </c>
      <c r="N241" s="374" t="s">
        <v>2092</v>
      </c>
      <c r="O241" s="366"/>
      <c r="P241" s="366"/>
      <c r="Q241" s="366"/>
      <c r="R241" s="366"/>
      <c r="S241" s="366"/>
      <c r="T241" s="366"/>
      <c r="U241" s="366"/>
      <c r="V241" s="366"/>
      <c r="W241" s="366"/>
      <c r="X241" s="366"/>
      <c r="Y241" s="366"/>
      <c r="Z241" s="366"/>
    </row>
    <row r="242" ht="15.75" customHeight="1">
      <c r="A242" s="367">
        <v>252.0</v>
      </c>
      <c r="B242" s="368" t="s">
        <v>2901</v>
      </c>
      <c r="C242" s="369">
        <v>44687.0</v>
      </c>
      <c r="D242" s="370">
        <v>44743.0</v>
      </c>
      <c r="E242" s="283">
        <f t="shared" si="1"/>
        <v>8</v>
      </c>
      <c r="F242" s="371">
        <v>44751.0</v>
      </c>
      <c r="G242" s="283">
        <f t="shared" si="2"/>
        <v>9.142857143</v>
      </c>
      <c r="H242" s="372" t="s">
        <v>641</v>
      </c>
      <c r="I242" s="372"/>
      <c r="J242" s="373" t="s">
        <v>56</v>
      </c>
      <c r="K242" s="373" t="s">
        <v>56</v>
      </c>
      <c r="L242" s="373" t="s">
        <v>56</v>
      </c>
      <c r="M242" s="373" t="s">
        <v>56</v>
      </c>
      <c r="N242" s="374" t="s">
        <v>2902</v>
      </c>
      <c r="O242" s="366"/>
      <c r="P242" s="366"/>
      <c r="Q242" s="366"/>
      <c r="R242" s="366"/>
      <c r="S242" s="366"/>
      <c r="T242" s="366"/>
      <c r="U242" s="366"/>
      <c r="V242" s="366"/>
      <c r="W242" s="366"/>
      <c r="X242" s="366"/>
      <c r="Y242" s="366"/>
      <c r="Z242" s="366"/>
    </row>
    <row r="243" ht="15.75" customHeight="1">
      <c r="A243" s="367">
        <v>253.0</v>
      </c>
      <c r="B243" s="368" t="s">
        <v>2809</v>
      </c>
      <c r="C243" s="369">
        <v>44687.0</v>
      </c>
      <c r="D243" s="370">
        <v>44753.0</v>
      </c>
      <c r="E243" s="283">
        <f t="shared" si="1"/>
        <v>9.428571429</v>
      </c>
      <c r="F243" s="369">
        <v>44768.0</v>
      </c>
      <c r="G243" s="283">
        <f t="shared" si="2"/>
        <v>11.57142857</v>
      </c>
      <c r="H243" s="372" t="s">
        <v>641</v>
      </c>
      <c r="I243" s="372"/>
      <c r="J243" s="372" t="s">
        <v>56</v>
      </c>
      <c r="K243" s="372" t="s">
        <v>56</v>
      </c>
      <c r="L243" s="372" t="s">
        <v>56</v>
      </c>
      <c r="M243" s="372" t="s">
        <v>56</v>
      </c>
      <c r="N243" s="374" t="s">
        <v>743</v>
      </c>
      <c r="O243" s="366"/>
      <c r="P243" s="366"/>
      <c r="Q243" s="366"/>
      <c r="R243" s="366"/>
      <c r="S243" s="366"/>
      <c r="T243" s="366"/>
      <c r="U243" s="366"/>
      <c r="V243" s="366"/>
      <c r="W243" s="366"/>
      <c r="X243" s="366"/>
      <c r="Y243" s="366"/>
      <c r="Z243" s="366"/>
    </row>
    <row r="244" ht="30.75" customHeight="1">
      <c r="A244" s="367">
        <v>254.0</v>
      </c>
      <c r="B244" s="368" t="s">
        <v>2903</v>
      </c>
      <c r="C244" s="369">
        <v>44690.0</v>
      </c>
      <c r="D244" s="370">
        <v>44746.0</v>
      </c>
      <c r="E244" s="283">
        <f t="shared" si="1"/>
        <v>8</v>
      </c>
      <c r="F244" s="371">
        <v>44767.0</v>
      </c>
      <c r="G244" s="283">
        <f t="shared" si="2"/>
        <v>11</v>
      </c>
      <c r="H244" s="372" t="s">
        <v>641</v>
      </c>
      <c r="I244" s="372"/>
      <c r="J244" s="373" t="s">
        <v>56</v>
      </c>
      <c r="K244" s="373" t="s">
        <v>56</v>
      </c>
      <c r="L244" s="373" t="s">
        <v>56</v>
      </c>
      <c r="M244" s="373" t="s">
        <v>56</v>
      </c>
      <c r="N244" s="374" t="s">
        <v>2904</v>
      </c>
      <c r="O244" s="366"/>
      <c r="P244" s="366"/>
      <c r="Q244" s="366"/>
      <c r="R244" s="366"/>
      <c r="S244" s="366"/>
      <c r="T244" s="366"/>
      <c r="U244" s="366"/>
      <c r="V244" s="366"/>
      <c r="W244" s="366"/>
      <c r="X244" s="366"/>
      <c r="Y244" s="366"/>
      <c r="Z244" s="366"/>
    </row>
    <row r="245" ht="15.75" customHeight="1">
      <c r="A245" s="367">
        <v>255.0</v>
      </c>
      <c r="B245" s="368" t="s">
        <v>2905</v>
      </c>
      <c r="C245" s="369">
        <v>44691.0</v>
      </c>
      <c r="D245" s="370">
        <v>44737.0</v>
      </c>
      <c r="E245" s="283">
        <f t="shared" si="1"/>
        <v>6.571428571</v>
      </c>
      <c r="F245" s="369">
        <v>44742.0</v>
      </c>
      <c r="G245" s="283">
        <f t="shared" si="2"/>
        <v>7.285714286</v>
      </c>
      <c r="H245" s="372" t="s">
        <v>641</v>
      </c>
      <c r="I245" s="372"/>
      <c r="J245" s="372" t="s">
        <v>56</v>
      </c>
      <c r="K245" s="372" t="s">
        <v>56</v>
      </c>
      <c r="L245" s="372" t="s">
        <v>56</v>
      </c>
      <c r="M245" s="372" t="s">
        <v>56</v>
      </c>
      <c r="N245" s="374" t="s">
        <v>2906</v>
      </c>
      <c r="O245" s="366"/>
      <c r="P245" s="366"/>
      <c r="Q245" s="366"/>
      <c r="R245" s="366"/>
      <c r="S245" s="366"/>
      <c r="T245" s="366"/>
      <c r="U245" s="366"/>
      <c r="V245" s="366"/>
      <c r="W245" s="366"/>
      <c r="X245" s="366"/>
      <c r="Y245" s="366"/>
      <c r="Z245" s="366"/>
    </row>
    <row r="246" ht="30.75" customHeight="1">
      <c r="A246" s="367">
        <v>256.0</v>
      </c>
      <c r="B246" s="368" t="s">
        <v>2907</v>
      </c>
      <c r="C246" s="369">
        <v>44691.0</v>
      </c>
      <c r="D246" s="370">
        <v>44705.0</v>
      </c>
      <c r="E246" s="283">
        <f t="shared" si="1"/>
        <v>2</v>
      </c>
      <c r="F246" s="375"/>
      <c r="G246" s="283">
        <f t="shared" si="2"/>
        <v>0</v>
      </c>
      <c r="H246" s="372" t="s">
        <v>641</v>
      </c>
      <c r="I246" s="372"/>
      <c r="J246" s="373" t="s">
        <v>56</v>
      </c>
      <c r="K246" s="373" t="s">
        <v>56</v>
      </c>
      <c r="L246" s="373" t="s">
        <v>56</v>
      </c>
      <c r="M246" s="373" t="s">
        <v>56</v>
      </c>
      <c r="N246" s="374" t="s">
        <v>675</v>
      </c>
      <c r="O246" s="366"/>
      <c r="P246" s="366"/>
      <c r="Q246" s="366"/>
      <c r="R246" s="366"/>
      <c r="S246" s="366"/>
      <c r="T246" s="366"/>
      <c r="U246" s="366"/>
      <c r="V246" s="366"/>
      <c r="W246" s="366"/>
      <c r="X246" s="366"/>
      <c r="Y246" s="366"/>
      <c r="Z246" s="366"/>
    </row>
    <row r="247" ht="30.75" customHeight="1">
      <c r="A247" s="367">
        <v>257.0</v>
      </c>
      <c r="B247" s="368" t="s">
        <v>2908</v>
      </c>
      <c r="C247" s="369">
        <v>44695.0</v>
      </c>
      <c r="D247" s="370">
        <v>44749.0</v>
      </c>
      <c r="E247" s="283">
        <f t="shared" si="1"/>
        <v>7.714285714</v>
      </c>
      <c r="F247" s="369">
        <v>44765.0</v>
      </c>
      <c r="G247" s="283">
        <f t="shared" si="2"/>
        <v>10</v>
      </c>
      <c r="H247" s="372" t="s">
        <v>641</v>
      </c>
      <c r="I247" s="372"/>
      <c r="J247" s="372" t="s">
        <v>56</v>
      </c>
      <c r="K247" s="372" t="s">
        <v>56</v>
      </c>
      <c r="L247" s="372" t="s">
        <v>56</v>
      </c>
      <c r="M247" s="372" t="s">
        <v>56</v>
      </c>
      <c r="N247" s="374" t="s">
        <v>2909</v>
      </c>
      <c r="O247" s="366"/>
      <c r="P247" s="366"/>
      <c r="Q247" s="366"/>
      <c r="R247" s="366"/>
      <c r="S247" s="366"/>
      <c r="T247" s="366"/>
      <c r="U247" s="366"/>
      <c r="V247" s="366"/>
      <c r="W247" s="366"/>
      <c r="X247" s="366"/>
      <c r="Y247" s="366"/>
      <c r="Z247" s="366"/>
    </row>
    <row r="248" ht="15.75" customHeight="1">
      <c r="A248" s="367">
        <v>258.0</v>
      </c>
      <c r="B248" s="368" t="s">
        <v>2910</v>
      </c>
      <c r="C248" s="369">
        <v>44695.0</v>
      </c>
      <c r="D248" s="370">
        <v>44736.0</v>
      </c>
      <c r="E248" s="283">
        <f t="shared" si="1"/>
        <v>5.857142857</v>
      </c>
      <c r="F248" s="371">
        <v>44741.0</v>
      </c>
      <c r="G248" s="283">
        <f t="shared" si="2"/>
        <v>6.571428571</v>
      </c>
      <c r="H248" s="372" t="s">
        <v>641</v>
      </c>
      <c r="I248" s="372"/>
      <c r="J248" s="373" t="s">
        <v>56</v>
      </c>
      <c r="K248" s="373" t="s">
        <v>56</v>
      </c>
      <c r="L248" s="373" t="s">
        <v>56</v>
      </c>
      <c r="M248" s="373" t="s">
        <v>56</v>
      </c>
      <c r="N248" s="374" t="s">
        <v>2912</v>
      </c>
      <c r="O248" s="366"/>
      <c r="P248" s="366"/>
      <c r="Q248" s="366"/>
      <c r="R248" s="366"/>
      <c r="S248" s="366"/>
      <c r="T248" s="366"/>
      <c r="U248" s="366"/>
      <c r="V248" s="366"/>
      <c r="W248" s="366"/>
      <c r="X248" s="366"/>
      <c r="Y248" s="366"/>
      <c r="Z248" s="366"/>
    </row>
    <row r="249" ht="15.75" customHeight="1">
      <c r="A249" s="367">
        <v>259.0</v>
      </c>
      <c r="B249" s="368" t="s">
        <v>70</v>
      </c>
      <c r="C249" s="369">
        <v>44697.0</v>
      </c>
      <c r="D249" s="369">
        <v>44795.0</v>
      </c>
      <c r="E249" s="283">
        <f t="shared" si="1"/>
        <v>14</v>
      </c>
      <c r="F249" s="322">
        <v>44798.0</v>
      </c>
      <c r="G249" s="283">
        <f t="shared" si="2"/>
        <v>14.42857143</v>
      </c>
      <c r="H249" s="372" t="s">
        <v>2778</v>
      </c>
      <c r="I249" s="372">
        <v>19.0</v>
      </c>
      <c r="J249" s="372" t="s">
        <v>56</v>
      </c>
      <c r="K249" s="372" t="s">
        <v>30</v>
      </c>
      <c r="L249" s="372" t="s">
        <v>56</v>
      </c>
      <c r="M249" s="372" t="s">
        <v>67</v>
      </c>
      <c r="N249" s="413" t="s">
        <v>743</v>
      </c>
      <c r="O249" s="366"/>
      <c r="P249" s="366"/>
      <c r="Q249" s="366"/>
      <c r="R249" s="366"/>
      <c r="S249" s="366"/>
      <c r="T249" s="366"/>
      <c r="U249" s="366"/>
      <c r="V249" s="366"/>
      <c r="W249" s="366"/>
      <c r="X249" s="366"/>
      <c r="Y249" s="366"/>
      <c r="Z249" s="366"/>
    </row>
    <row r="250" ht="15.75" customHeight="1">
      <c r="A250" s="367">
        <v>260.0</v>
      </c>
      <c r="B250" s="368" t="s">
        <v>630</v>
      </c>
      <c r="C250" s="369">
        <v>44698.0</v>
      </c>
      <c r="D250" s="370">
        <v>44737.0</v>
      </c>
      <c r="E250" s="283">
        <f t="shared" si="1"/>
        <v>5.571428571</v>
      </c>
      <c r="F250" s="371">
        <v>44760.0</v>
      </c>
      <c r="G250" s="283">
        <f t="shared" si="2"/>
        <v>8.857142857</v>
      </c>
      <c r="H250" s="372" t="s">
        <v>641</v>
      </c>
      <c r="I250" s="372"/>
      <c r="J250" s="373" t="s">
        <v>56</v>
      </c>
      <c r="K250" s="373" t="s">
        <v>56</v>
      </c>
      <c r="L250" s="373" t="s">
        <v>56</v>
      </c>
      <c r="M250" s="373" t="s">
        <v>56</v>
      </c>
      <c r="N250" s="374" t="s">
        <v>743</v>
      </c>
      <c r="O250" s="366"/>
      <c r="P250" s="366"/>
      <c r="Q250" s="366"/>
      <c r="R250" s="366"/>
      <c r="S250" s="366"/>
      <c r="T250" s="366"/>
      <c r="U250" s="366"/>
      <c r="V250" s="366"/>
      <c r="W250" s="366"/>
      <c r="X250" s="366"/>
      <c r="Y250" s="366"/>
      <c r="Z250" s="366"/>
    </row>
    <row r="251" ht="15.75" customHeight="1">
      <c r="A251" s="367">
        <v>261.0</v>
      </c>
      <c r="B251" s="368" t="s">
        <v>2642</v>
      </c>
      <c r="C251" s="369">
        <v>44699.0</v>
      </c>
      <c r="D251" s="370">
        <v>44744.0</v>
      </c>
      <c r="E251" s="283">
        <f t="shared" si="1"/>
        <v>6.428571429</v>
      </c>
      <c r="F251" s="375"/>
      <c r="G251" s="283">
        <f t="shared" si="2"/>
        <v>0</v>
      </c>
      <c r="H251" s="372" t="s">
        <v>641</v>
      </c>
      <c r="I251" s="372"/>
      <c r="J251" s="372" t="s">
        <v>56</v>
      </c>
      <c r="K251" s="372" t="s">
        <v>56</v>
      </c>
      <c r="L251" s="372" t="s">
        <v>86</v>
      </c>
      <c r="M251" s="372" t="s">
        <v>78</v>
      </c>
      <c r="N251" s="374" t="s">
        <v>675</v>
      </c>
      <c r="O251" s="366"/>
      <c r="P251" s="366"/>
      <c r="Q251" s="366"/>
      <c r="R251" s="366"/>
      <c r="S251" s="366"/>
      <c r="T251" s="366"/>
      <c r="U251" s="366"/>
      <c r="V251" s="366"/>
      <c r="W251" s="366"/>
      <c r="X251" s="366"/>
      <c r="Y251" s="366"/>
      <c r="Z251" s="366"/>
    </row>
    <row r="252" ht="15.75" customHeight="1">
      <c r="A252" s="367">
        <v>262.0</v>
      </c>
      <c r="B252" s="368" t="s">
        <v>77</v>
      </c>
      <c r="C252" s="369">
        <v>44704.0</v>
      </c>
      <c r="D252" s="370">
        <v>44775.0</v>
      </c>
      <c r="E252" s="283">
        <f t="shared" si="1"/>
        <v>10.14285714</v>
      </c>
      <c r="F252" s="414">
        <v>44792.0</v>
      </c>
      <c r="G252" s="283">
        <f t="shared" si="2"/>
        <v>12.57142857</v>
      </c>
      <c r="H252" s="372" t="s">
        <v>2784</v>
      </c>
      <c r="I252" s="372">
        <v>2.0</v>
      </c>
      <c r="J252" s="373" t="s">
        <v>30</v>
      </c>
      <c r="K252" s="373" t="s">
        <v>30</v>
      </c>
      <c r="L252" s="373" t="s">
        <v>28</v>
      </c>
      <c r="M252" s="373" t="s">
        <v>78</v>
      </c>
      <c r="N252" s="413" t="s">
        <v>675</v>
      </c>
      <c r="O252" s="366"/>
      <c r="P252" s="366"/>
      <c r="Q252" s="366"/>
      <c r="R252" s="366"/>
      <c r="S252" s="366"/>
      <c r="T252" s="366"/>
      <c r="U252" s="366"/>
      <c r="V252" s="366"/>
      <c r="W252" s="366"/>
      <c r="X252" s="366"/>
      <c r="Y252" s="366"/>
      <c r="Z252" s="366"/>
    </row>
    <row r="253" ht="15.75" customHeight="1">
      <c r="A253" s="367">
        <v>263.0</v>
      </c>
      <c r="B253" s="368" t="s">
        <v>80</v>
      </c>
      <c r="C253" s="369">
        <v>44705.0</v>
      </c>
      <c r="D253" s="369">
        <v>44926.0</v>
      </c>
      <c r="E253" s="283">
        <f t="shared" si="1"/>
        <v>31.57142857</v>
      </c>
      <c r="F253" s="375"/>
      <c r="G253" s="283">
        <f t="shared" si="2"/>
        <v>0</v>
      </c>
      <c r="H253" s="372"/>
      <c r="I253" s="372"/>
      <c r="J253" s="372" t="s">
        <v>56</v>
      </c>
      <c r="K253" s="372" t="s">
        <v>56</v>
      </c>
      <c r="L253" s="372" t="s">
        <v>86</v>
      </c>
      <c r="M253" s="372" t="s">
        <v>56</v>
      </c>
      <c r="N253" s="413" t="s">
        <v>675</v>
      </c>
      <c r="O253" s="366"/>
      <c r="P253" s="366"/>
      <c r="Q253" s="366"/>
      <c r="R253" s="366"/>
      <c r="S253" s="366"/>
      <c r="T253" s="366"/>
      <c r="U253" s="366"/>
      <c r="V253" s="366"/>
      <c r="W253" s="366"/>
      <c r="X253" s="366"/>
      <c r="Y253" s="366"/>
      <c r="Z253" s="366"/>
    </row>
    <row r="254" ht="15.75" customHeight="1">
      <c r="A254" s="367">
        <v>264.0</v>
      </c>
      <c r="B254" s="368" t="s">
        <v>2849</v>
      </c>
      <c r="C254" s="369">
        <v>44705.0</v>
      </c>
      <c r="D254" s="370">
        <v>44739.0</v>
      </c>
      <c r="E254" s="283">
        <f t="shared" si="1"/>
        <v>4.857142857</v>
      </c>
      <c r="F254" s="371">
        <v>44742.0</v>
      </c>
      <c r="G254" s="283">
        <f t="shared" si="2"/>
        <v>5.285714286</v>
      </c>
      <c r="H254" s="372" t="s">
        <v>641</v>
      </c>
      <c r="I254" s="372"/>
      <c r="J254" s="373" t="s">
        <v>56</v>
      </c>
      <c r="K254" s="373" t="s">
        <v>56</v>
      </c>
      <c r="L254" s="373" t="s">
        <v>86</v>
      </c>
      <c r="M254" s="373" t="s">
        <v>56</v>
      </c>
      <c r="N254" s="374" t="s">
        <v>675</v>
      </c>
      <c r="O254" s="366"/>
      <c r="P254" s="366"/>
      <c r="Q254" s="366"/>
      <c r="R254" s="366"/>
      <c r="S254" s="366"/>
      <c r="T254" s="366"/>
      <c r="U254" s="366"/>
      <c r="V254" s="366"/>
      <c r="W254" s="366"/>
      <c r="X254" s="366"/>
      <c r="Y254" s="366"/>
      <c r="Z254" s="366"/>
    </row>
    <row r="255" ht="15.75" customHeight="1">
      <c r="A255" s="367">
        <v>265.0</v>
      </c>
      <c r="B255" s="368" t="s">
        <v>2913</v>
      </c>
      <c r="C255" s="369">
        <v>44706.0</v>
      </c>
      <c r="D255" s="370">
        <v>44749.0</v>
      </c>
      <c r="E255" s="283">
        <f t="shared" si="1"/>
        <v>6.142857143</v>
      </c>
      <c r="F255" s="369">
        <v>44765.0</v>
      </c>
      <c r="G255" s="283">
        <f t="shared" si="2"/>
        <v>8.428571429</v>
      </c>
      <c r="H255" s="372" t="s">
        <v>641</v>
      </c>
      <c r="I255" s="372"/>
      <c r="J255" s="372" t="s">
        <v>56</v>
      </c>
      <c r="K255" s="372" t="s">
        <v>56</v>
      </c>
      <c r="L255" s="372" t="s">
        <v>56</v>
      </c>
      <c r="M255" s="372" t="s">
        <v>56</v>
      </c>
      <c r="N255" s="374" t="s">
        <v>2914</v>
      </c>
      <c r="O255" s="366"/>
      <c r="P255" s="366"/>
      <c r="Q255" s="366"/>
      <c r="R255" s="366"/>
      <c r="S255" s="366"/>
      <c r="T255" s="366"/>
      <c r="U255" s="366"/>
      <c r="V255" s="366"/>
      <c r="W255" s="366"/>
      <c r="X255" s="366"/>
      <c r="Y255" s="366"/>
      <c r="Z255" s="366"/>
    </row>
    <row r="256" ht="15.75" customHeight="1">
      <c r="A256" s="367">
        <v>266.0</v>
      </c>
      <c r="B256" s="368" t="s">
        <v>341</v>
      </c>
      <c r="C256" s="369">
        <v>44707.0</v>
      </c>
      <c r="D256" s="370">
        <v>44721.0</v>
      </c>
      <c r="E256" s="283">
        <f t="shared" si="1"/>
        <v>2</v>
      </c>
      <c r="F256" s="371">
        <v>44733.0</v>
      </c>
      <c r="G256" s="283">
        <f t="shared" si="2"/>
        <v>3.714285714</v>
      </c>
      <c r="H256" s="372" t="s">
        <v>641</v>
      </c>
      <c r="I256" s="372"/>
      <c r="J256" s="373" t="s">
        <v>56</v>
      </c>
      <c r="K256" s="373" t="s">
        <v>56</v>
      </c>
      <c r="L256" s="373" t="s">
        <v>86</v>
      </c>
      <c r="M256" s="373" t="s">
        <v>56</v>
      </c>
      <c r="N256" s="374" t="s">
        <v>675</v>
      </c>
      <c r="O256" s="366"/>
      <c r="P256" s="366"/>
      <c r="Q256" s="366"/>
      <c r="R256" s="366"/>
      <c r="S256" s="366"/>
      <c r="T256" s="366"/>
      <c r="U256" s="366"/>
      <c r="V256" s="366"/>
      <c r="W256" s="366"/>
      <c r="X256" s="366"/>
      <c r="Y256" s="366"/>
      <c r="Z256" s="366"/>
    </row>
    <row r="257" ht="15.75" customHeight="1">
      <c r="A257" s="367">
        <v>267.0</v>
      </c>
      <c r="B257" s="368" t="s">
        <v>87</v>
      </c>
      <c r="C257" s="369">
        <v>44712.0</v>
      </c>
      <c r="D257" s="370">
        <v>44757.0</v>
      </c>
      <c r="E257" s="283">
        <f t="shared" si="1"/>
        <v>6.428571429</v>
      </c>
      <c r="F257" s="414">
        <v>44785.0</v>
      </c>
      <c r="G257" s="283">
        <f t="shared" si="2"/>
        <v>10.42857143</v>
      </c>
      <c r="H257" s="372" t="s">
        <v>2767</v>
      </c>
      <c r="I257" s="372">
        <v>14.0</v>
      </c>
      <c r="J257" s="372" t="s">
        <v>30</v>
      </c>
      <c r="K257" s="372" t="s">
        <v>30</v>
      </c>
      <c r="L257" s="372" t="s">
        <v>191</v>
      </c>
      <c r="M257" s="372" t="s">
        <v>67</v>
      </c>
      <c r="N257" s="413" t="s">
        <v>1118</v>
      </c>
      <c r="O257" s="366"/>
      <c r="P257" s="366"/>
      <c r="Q257" s="366"/>
      <c r="R257" s="366"/>
      <c r="S257" s="366"/>
      <c r="T257" s="366"/>
      <c r="U257" s="366"/>
      <c r="V257" s="366"/>
      <c r="W257" s="366"/>
      <c r="X257" s="366"/>
      <c r="Y257" s="366"/>
      <c r="Z257" s="366"/>
    </row>
    <row r="258" ht="15.75" customHeight="1">
      <c r="A258" s="367">
        <v>268.0</v>
      </c>
      <c r="B258" s="368" t="s">
        <v>2915</v>
      </c>
      <c r="C258" s="369">
        <v>44712.0</v>
      </c>
      <c r="D258" s="370">
        <v>44735.0</v>
      </c>
      <c r="E258" s="283">
        <f t="shared" si="1"/>
        <v>3.285714286</v>
      </c>
      <c r="F258" s="371">
        <v>44735.0</v>
      </c>
      <c r="G258" s="283">
        <f t="shared" si="2"/>
        <v>3.285714286</v>
      </c>
      <c r="H258" s="372" t="s">
        <v>641</v>
      </c>
      <c r="I258" s="372"/>
      <c r="J258" s="373" t="s">
        <v>56</v>
      </c>
      <c r="K258" s="373" t="s">
        <v>56</v>
      </c>
      <c r="L258" s="373" t="s">
        <v>56</v>
      </c>
      <c r="M258" s="373" t="s">
        <v>56</v>
      </c>
      <c r="N258" s="374" t="s">
        <v>675</v>
      </c>
      <c r="O258" s="366"/>
      <c r="P258" s="366"/>
      <c r="Q258" s="366"/>
      <c r="R258" s="366"/>
      <c r="S258" s="366"/>
      <c r="T258" s="366"/>
      <c r="U258" s="366"/>
      <c r="V258" s="366"/>
      <c r="W258" s="366"/>
      <c r="X258" s="366"/>
      <c r="Y258" s="366"/>
      <c r="Z258" s="366"/>
    </row>
    <row r="259" ht="30.75" customHeight="1">
      <c r="A259" s="367">
        <v>269.0</v>
      </c>
      <c r="B259" s="368" t="s">
        <v>96</v>
      </c>
      <c r="C259" s="369">
        <v>44712.0</v>
      </c>
      <c r="D259" s="370">
        <v>44770.0</v>
      </c>
      <c r="E259" s="283">
        <f t="shared" si="1"/>
        <v>8.285714286</v>
      </c>
      <c r="F259" s="322">
        <v>44784.0</v>
      </c>
      <c r="G259" s="283">
        <f t="shared" si="2"/>
        <v>10.28571429</v>
      </c>
      <c r="H259" s="372" t="s">
        <v>2767</v>
      </c>
      <c r="I259" s="372">
        <v>18.0</v>
      </c>
      <c r="J259" s="372" t="s">
        <v>184</v>
      </c>
      <c r="K259" s="372" t="s">
        <v>30</v>
      </c>
      <c r="L259" s="372" t="s">
        <v>28</v>
      </c>
      <c r="M259" s="372" t="s">
        <v>37</v>
      </c>
      <c r="N259" s="413" t="s">
        <v>1121</v>
      </c>
      <c r="O259" s="366"/>
      <c r="P259" s="366"/>
      <c r="Q259" s="366"/>
      <c r="R259" s="366"/>
      <c r="S259" s="366"/>
      <c r="T259" s="366"/>
      <c r="U259" s="366"/>
      <c r="V259" s="366"/>
      <c r="W259" s="366"/>
      <c r="X259" s="366"/>
      <c r="Y259" s="366"/>
      <c r="Z259" s="366"/>
    </row>
    <row r="260" ht="30.75" customHeight="1">
      <c r="A260" s="367">
        <v>270.0</v>
      </c>
      <c r="B260" s="368" t="s">
        <v>2857</v>
      </c>
      <c r="C260" s="369">
        <v>44715.0</v>
      </c>
      <c r="D260" s="370">
        <v>44722.0</v>
      </c>
      <c r="E260" s="283">
        <f t="shared" si="1"/>
        <v>1</v>
      </c>
      <c r="F260" s="371">
        <v>44732.0</v>
      </c>
      <c r="G260" s="283">
        <f t="shared" si="2"/>
        <v>2.428571429</v>
      </c>
      <c r="H260" s="372" t="s">
        <v>641</v>
      </c>
      <c r="I260" s="372"/>
      <c r="J260" s="373" t="s">
        <v>56</v>
      </c>
      <c r="K260" s="373" t="s">
        <v>56</v>
      </c>
      <c r="L260" s="373" t="s">
        <v>86</v>
      </c>
      <c r="M260" s="373" t="s">
        <v>78</v>
      </c>
      <c r="N260" s="374" t="s">
        <v>2858</v>
      </c>
      <c r="O260" s="366"/>
      <c r="P260" s="366"/>
      <c r="Q260" s="366"/>
      <c r="R260" s="366"/>
      <c r="S260" s="366"/>
      <c r="T260" s="366"/>
      <c r="U260" s="366"/>
      <c r="V260" s="366"/>
      <c r="W260" s="366"/>
      <c r="X260" s="366"/>
      <c r="Y260" s="366"/>
      <c r="Z260" s="366"/>
    </row>
    <row r="261" ht="15.75" customHeight="1">
      <c r="A261" s="367">
        <v>271.0</v>
      </c>
      <c r="B261" s="368" t="s">
        <v>1058</v>
      </c>
      <c r="C261" s="369">
        <v>44716.0</v>
      </c>
      <c r="D261" s="370">
        <v>44754.0</v>
      </c>
      <c r="E261" s="283">
        <f t="shared" si="1"/>
        <v>5.428571429</v>
      </c>
      <c r="F261" s="369">
        <v>44769.0</v>
      </c>
      <c r="G261" s="283">
        <f t="shared" si="2"/>
        <v>7.571428571</v>
      </c>
      <c r="H261" s="372" t="s">
        <v>641</v>
      </c>
      <c r="I261" s="372"/>
      <c r="J261" s="372" t="s">
        <v>56</v>
      </c>
      <c r="K261" s="372" t="s">
        <v>56</v>
      </c>
      <c r="L261" s="372" t="s">
        <v>56</v>
      </c>
      <c r="M261" s="372" t="s">
        <v>56</v>
      </c>
      <c r="N261" s="374" t="s">
        <v>1377</v>
      </c>
      <c r="O261" s="366"/>
      <c r="P261" s="366"/>
      <c r="Q261" s="366"/>
      <c r="R261" s="366"/>
      <c r="S261" s="366"/>
      <c r="T261" s="366"/>
      <c r="U261" s="366"/>
      <c r="V261" s="366"/>
      <c r="W261" s="366"/>
      <c r="X261" s="366"/>
      <c r="Y261" s="366"/>
      <c r="Z261" s="366"/>
    </row>
    <row r="262" ht="15.75" customHeight="1">
      <c r="A262" s="367">
        <v>272.0</v>
      </c>
      <c r="B262" s="368" t="s">
        <v>439</v>
      </c>
      <c r="C262" s="369">
        <v>44719.0</v>
      </c>
      <c r="D262" s="370">
        <v>44739.0</v>
      </c>
      <c r="E262" s="283">
        <f t="shared" si="1"/>
        <v>2.857142857</v>
      </c>
      <c r="F262" s="371">
        <v>44733.0</v>
      </c>
      <c r="G262" s="283">
        <f t="shared" si="2"/>
        <v>2</v>
      </c>
      <c r="H262" s="372" t="s">
        <v>641</v>
      </c>
      <c r="I262" s="372"/>
      <c r="J262" s="373" t="s">
        <v>56</v>
      </c>
      <c r="K262" s="373" t="s">
        <v>56</v>
      </c>
      <c r="L262" s="373" t="s">
        <v>56</v>
      </c>
      <c r="M262" s="373" t="s">
        <v>56</v>
      </c>
      <c r="N262" s="374" t="s">
        <v>2917</v>
      </c>
      <c r="O262" s="366"/>
      <c r="P262" s="366"/>
      <c r="Q262" s="366"/>
      <c r="R262" s="366"/>
      <c r="S262" s="366"/>
      <c r="T262" s="366"/>
      <c r="U262" s="366"/>
      <c r="V262" s="366"/>
      <c r="W262" s="366"/>
      <c r="X262" s="366"/>
      <c r="Y262" s="366"/>
      <c r="Z262" s="366"/>
    </row>
    <row r="263" ht="30.75" customHeight="1">
      <c r="A263" s="367">
        <v>273.0</v>
      </c>
      <c r="B263" s="368" t="s">
        <v>295</v>
      </c>
      <c r="C263" s="369">
        <v>44720.0</v>
      </c>
      <c r="D263" s="370">
        <v>44747.0</v>
      </c>
      <c r="E263" s="283">
        <f t="shared" si="1"/>
        <v>3.857142857</v>
      </c>
      <c r="F263" s="322">
        <v>44777.0</v>
      </c>
      <c r="G263" s="283">
        <f t="shared" si="2"/>
        <v>8.142857143</v>
      </c>
      <c r="H263" s="372" t="s">
        <v>2777</v>
      </c>
      <c r="I263" s="372">
        <v>35.0</v>
      </c>
      <c r="J263" s="372" t="s">
        <v>56</v>
      </c>
      <c r="K263" s="372" t="s">
        <v>2964</v>
      </c>
      <c r="L263" s="372" t="s">
        <v>56</v>
      </c>
      <c r="M263" s="373" t="s">
        <v>2808</v>
      </c>
      <c r="N263" s="413" t="s">
        <v>2829</v>
      </c>
      <c r="O263" s="366"/>
      <c r="P263" s="366"/>
      <c r="Q263" s="366"/>
      <c r="R263" s="366"/>
      <c r="S263" s="366"/>
      <c r="T263" s="366"/>
      <c r="U263" s="366"/>
      <c r="V263" s="366"/>
      <c r="W263" s="366"/>
      <c r="X263" s="366"/>
      <c r="Y263" s="366"/>
      <c r="Z263" s="366"/>
    </row>
    <row r="264" ht="15.75" customHeight="1">
      <c r="A264" s="367">
        <v>274.0</v>
      </c>
      <c r="B264" s="368" t="s">
        <v>109</v>
      </c>
      <c r="C264" s="369">
        <v>44720.0</v>
      </c>
      <c r="D264" s="370">
        <v>44776.0</v>
      </c>
      <c r="E264" s="283">
        <f t="shared" si="1"/>
        <v>8</v>
      </c>
      <c r="F264" s="414">
        <v>44803.0</v>
      </c>
      <c r="G264" s="283">
        <f t="shared" si="2"/>
        <v>11.85714286</v>
      </c>
      <c r="H264" s="372" t="s">
        <v>2767</v>
      </c>
      <c r="I264" s="372">
        <v>17.0</v>
      </c>
      <c r="J264" s="373" t="s">
        <v>30</v>
      </c>
      <c r="K264" s="373" t="s">
        <v>30</v>
      </c>
      <c r="L264" s="373" t="s">
        <v>28</v>
      </c>
      <c r="M264" s="373" t="s">
        <v>37</v>
      </c>
      <c r="N264" s="413" t="s">
        <v>1124</v>
      </c>
      <c r="O264" s="366"/>
      <c r="P264" s="366"/>
      <c r="Q264" s="366"/>
      <c r="R264" s="366"/>
      <c r="S264" s="366"/>
      <c r="T264" s="366"/>
      <c r="U264" s="366"/>
      <c r="V264" s="366"/>
      <c r="W264" s="366"/>
      <c r="X264" s="366"/>
      <c r="Y264" s="366"/>
      <c r="Z264" s="366"/>
    </row>
    <row r="265" ht="15.75" customHeight="1">
      <c r="A265" s="367">
        <v>275.0</v>
      </c>
      <c r="B265" s="368" t="s">
        <v>2918</v>
      </c>
      <c r="C265" s="369">
        <v>44720.0</v>
      </c>
      <c r="D265" s="370">
        <v>44737.0</v>
      </c>
      <c r="E265" s="283">
        <f t="shared" si="1"/>
        <v>2.428571429</v>
      </c>
      <c r="F265" s="369">
        <v>44743.0</v>
      </c>
      <c r="G265" s="283">
        <f t="shared" si="2"/>
        <v>3.285714286</v>
      </c>
      <c r="H265" s="372" t="s">
        <v>641</v>
      </c>
      <c r="I265" s="372"/>
      <c r="J265" s="372" t="s">
        <v>56</v>
      </c>
      <c r="K265" s="372" t="s">
        <v>56</v>
      </c>
      <c r="L265" s="372" t="s">
        <v>56</v>
      </c>
      <c r="M265" s="372" t="s">
        <v>56</v>
      </c>
      <c r="N265" s="374" t="s">
        <v>675</v>
      </c>
      <c r="O265" s="366"/>
      <c r="P265" s="366"/>
      <c r="Q265" s="366"/>
      <c r="R265" s="366"/>
      <c r="S265" s="366"/>
      <c r="T265" s="366"/>
      <c r="U265" s="366"/>
      <c r="V265" s="366"/>
      <c r="W265" s="366"/>
      <c r="X265" s="366"/>
      <c r="Y265" s="366"/>
      <c r="Z265" s="366"/>
    </row>
    <row r="266" ht="15.75" customHeight="1">
      <c r="A266" s="367">
        <v>276.0</v>
      </c>
      <c r="B266" s="368" t="s">
        <v>123</v>
      </c>
      <c r="C266" s="369">
        <v>44720.0</v>
      </c>
      <c r="D266" s="370">
        <v>44754.0</v>
      </c>
      <c r="E266" s="283">
        <f t="shared" si="1"/>
        <v>4.857142857</v>
      </c>
      <c r="F266" s="414">
        <v>44783.0</v>
      </c>
      <c r="G266" s="283">
        <f t="shared" si="2"/>
        <v>9</v>
      </c>
      <c r="H266" s="372" t="s">
        <v>2789</v>
      </c>
      <c r="I266" s="372">
        <v>17.0</v>
      </c>
      <c r="J266" s="373" t="s">
        <v>184</v>
      </c>
      <c r="K266" s="373" t="s">
        <v>30</v>
      </c>
      <c r="L266" s="373" t="s">
        <v>141</v>
      </c>
      <c r="M266" s="373" t="s">
        <v>2808</v>
      </c>
      <c r="N266" s="413" t="s">
        <v>2966</v>
      </c>
      <c r="O266" s="366"/>
      <c r="P266" s="366"/>
      <c r="Q266" s="366"/>
      <c r="R266" s="366"/>
      <c r="S266" s="366"/>
      <c r="T266" s="366"/>
      <c r="U266" s="366"/>
      <c r="V266" s="366"/>
      <c r="W266" s="366"/>
      <c r="X266" s="366"/>
      <c r="Y266" s="366"/>
      <c r="Z266" s="366"/>
    </row>
    <row r="267" ht="30.75" customHeight="1">
      <c r="A267" s="367">
        <v>277.0</v>
      </c>
      <c r="B267" s="368" t="s">
        <v>2919</v>
      </c>
      <c r="C267" s="369">
        <v>44721.0</v>
      </c>
      <c r="D267" s="370">
        <v>44732.0</v>
      </c>
      <c r="E267" s="283">
        <f t="shared" si="1"/>
        <v>1.571428571</v>
      </c>
      <c r="F267" s="369">
        <v>44739.0</v>
      </c>
      <c r="G267" s="283">
        <f t="shared" si="2"/>
        <v>2.571428571</v>
      </c>
      <c r="H267" s="372" t="s">
        <v>641</v>
      </c>
      <c r="I267" s="372"/>
      <c r="J267" s="372" t="s">
        <v>56</v>
      </c>
      <c r="K267" s="372" t="s">
        <v>56</v>
      </c>
      <c r="L267" s="372" t="s">
        <v>86</v>
      </c>
      <c r="M267" s="372" t="s">
        <v>56</v>
      </c>
      <c r="N267" s="374" t="s">
        <v>675</v>
      </c>
      <c r="O267" s="366"/>
      <c r="P267" s="366"/>
      <c r="Q267" s="366"/>
      <c r="R267" s="366"/>
      <c r="S267" s="366"/>
      <c r="T267" s="366"/>
      <c r="U267" s="366"/>
      <c r="V267" s="366"/>
      <c r="W267" s="366"/>
      <c r="X267" s="366"/>
      <c r="Y267" s="366"/>
      <c r="Z267" s="366"/>
    </row>
    <row r="268" ht="30.75" customHeight="1">
      <c r="A268" s="367">
        <v>278.0</v>
      </c>
      <c r="B268" s="368" t="s">
        <v>474</v>
      </c>
      <c r="C268" s="369">
        <v>44721.0</v>
      </c>
      <c r="D268" s="370">
        <v>44756.0</v>
      </c>
      <c r="E268" s="283">
        <f t="shared" si="1"/>
        <v>5</v>
      </c>
      <c r="F268" s="371">
        <v>44770.0</v>
      </c>
      <c r="G268" s="283">
        <f t="shared" si="2"/>
        <v>7</v>
      </c>
      <c r="H268" s="372" t="s">
        <v>641</v>
      </c>
      <c r="I268" s="372"/>
      <c r="J268" s="373" t="s">
        <v>56</v>
      </c>
      <c r="K268" s="373" t="s">
        <v>56</v>
      </c>
      <c r="L268" s="373" t="s">
        <v>56</v>
      </c>
      <c r="M268" s="373" t="s">
        <v>56</v>
      </c>
      <c r="N268" s="374" t="s">
        <v>1467</v>
      </c>
      <c r="O268" s="366"/>
      <c r="P268" s="366"/>
      <c r="Q268" s="366"/>
      <c r="R268" s="366"/>
      <c r="S268" s="366"/>
      <c r="T268" s="366"/>
      <c r="U268" s="366"/>
      <c r="V268" s="366"/>
      <c r="W268" s="366"/>
      <c r="X268" s="366"/>
      <c r="Y268" s="366"/>
      <c r="Z268" s="366"/>
    </row>
    <row r="269" ht="30.75" customHeight="1">
      <c r="A269" s="367">
        <v>279.0</v>
      </c>
      <c r="B269" s="368" t="s">
        <v>131</v>
      </c>
      <c r="C269" s="369">
        <v>44722.0</v>
      </c>
      <c r="D269" s="370">
        <v>44775.0</v>
      </c>
      <c r="E269" s="283">
        <f t="shared" si="1"/>
        <v>7.571428571</v>
      </c>
      <c r="F269" s="414">
        <v>44802.0</v>
      </c>
      <c r="G269" s="283">
        <f t="shared" si="2"/>
        <v>11.42857143</v>
      </c>
      <c r="H269" s="372" t="s">
        <v>2778</v>
      </c>
      <c r="I269" s="372">
        <v>5.0</v>
      </c>
      <c r="J269" s="372" t="s">
        <v>30</v>
      </c>
      <c r="K269" s="372" t="s">
        <v>30</v>
      </c>
      <c r="L269" s="372" t="s">
        <v>28</v>
      </c>
      <c r="M269" s="372" t="s">
        <v>56</v>
      </c>
      <c r="N269" s="413" t="s">
        <v>1128</v>
      </c>
      <c r="O269" s="366"/>
      <c r="P269" s="366"/>
      <c r="Q269" s="366"/>
      <c r="R269" s="366"/>
      <c r="S269" s="366"/>
      <c r="T269" s="366"/>
      <c r="U269" s="366"/>
      <c r="V269" s="366"/>
      <c r="W269" s="366"/>
      <c r="X269" s="366"/>
      <c r="Y269" s="366"/>
      <c r="Z269" s="366"/>
    </row>
    <row r="270" ht="15.75" customHeight="1">
      <c r="A270" s="367">
        <v>280.0</v>
      </c>
      <c r="B270" s="368" t="s">
        <v>143</v>
      </c>
      <c r="C270" s="369">
        <v>44730.0</v>
      </c>
      <c r="D270" s="370">
        <v>44775.0</v>
      </c>
      <c r="E270" s="283">
        <f t="shared" si="1"/>
        <v>6.428571429</v>
      </c>
      <c r="F270" s="414">
        <v>44802.0</v>
      </c>
      <c r="G270" s="283">
        <f t="shared" si="2"/>
        <v>10.28571429</v>
      </c>
      <c r="H270" s="372" t="s">
        <v>2789</v>
      </c>
      <c r="I270" s="372">
        <v>1.0</v>
      </c>
      <c r="J270" s="373" t="s">
        <v>30</v>
      </c>
      <c r="K270" s="373" t="s">
        <v>30</v>
      </c>
      <c r="L270" s="373" t="s">
        <v>86</v>
      </c>
      <c r="M270" s="373" t="s">
        <v>67</v>
      </c>
      <c r="N270" s="413" t="s">
        <v>675</v>
      </c>
      <c r="O270" s="366"/>
      <c r="P270" s="366"/>
      <c r="Q270" s="366"/>
      <c r="R270" s="366"/>
      <c r="S270" s="366"/>
      <c r="T270" s="366"/>
      <c r="U270" s="366"/>
      <c r="V270" s="366"/>
      <c r="W270" s="366"/>
      <c r="X270" s="366"/>
      <c r="Y270" s="366"/>
      <c r="Z270" s="366"/>
    </row>
    <row r="271" ht="15.75" customHeight="1">
      <c r="A271" s="367">
        <v>281.0</v>
      </c>
      <c r="B271" s="368" t="s">
        <v>2594</v>
      </c>
      <c r="C271" s="369">
        <v>44732.0</v>
      </c>
      <c r="D271" s="370">
        <v>44760.0</v>
      </c>
      <c r="E271" s="283">
        <f t="shared" si="1"/>
        <v>4</v>
      </c>
      <c r="F271" s="375"/>
      <c r="G271" s="283">
        <f t="shared" si="2"/>
        <v>0</v>
      </c>
      <c r="H271" s="372" t="s">
        <v>641</v>
      </c>
      <c r="I271" s="372"/>
      <c r="J271" s="372" t="s">
        <v>86</v>
      </c>
      <c r="K271" s="372" t="s">
        <v>86</v>
      </c>
      <c r="L271" s="372" t="s">
        <v>86</v>
      </c>
      <c r="M271" s="372" t="s">
        <v>28</v>
      </c>
      <c r="N271" s="374" t="s">
        <v>2920</v>
      </c>
      <c r="O271" s="366"/>
      <c r="P271" s="366"/>
      <c r="Q271" s="366"/>
      <c r="R271" s="366"/>
      <c r="S271" s="366"/>
      <c r="T271" s="366"/>
      <c r="U271" s="366"/>
      <c r="V271" s="366"/>
      <c r="W271" s="366"/>
      <c r="X271" s="366"/>
      <c r="Y271" s="366"/>
      <c r="Z271" s="366"/>
    </row>
    <row r="272" ht="15.75" customHeight="1">
      <c r="A272" s="367">
        <v>282.0</v>
      </c>
      <c r="B272" s="368" t="s">
        <v>149</v>
      </c>
      <c r="C272" s="369">
        <v>44734.0</v>
      </c>
      <c r="D272" s="369">
        <v>44785.0</v>
      </c>
      <c r="E272" s="283">
        <f t="shared" si="1"/>
        <v>7.285714286</v>
      </c>
      <c r="F272" s="414">
        <v>44803.0</v>
      </c>
      <c r="G272" s="283">
        <f t="shared" si="2"/>
        <v>9.857142857</v>
      </c>
      <c r="H272" s="372" t="s">
        <v>2816</v>
      </c>
      <c r="I272" s="372">
        <v>9.0</v>
      </c>
      <c r="J272" s="373" t="s">
        <v>30</v>
      </c>
      <c r="K272" s="373" t="s">
        <v>30</v>
      </c>
      <c r="L272" s="373" t="s">
        <v>28</v>
      </c>
      <c r="M272" s="373" t="s">
        <v>67</v>
      </c>
      <c r="N272" s="413" t="s">
        <v>779</v>
      </c>
      <c r="O272" s="366"/>
      <c r="P272" s="366"/>
      <c r="Q272" s="366"/>
      <c r="R272" s="366"/>
      <c r="S272" s="366"/>
      <c r="T272" s="366"/>
      <c r="U272" s="366"/>
      <c r="V272" s="366"/>
      <c r="W272" s="366"/>
      <c r="X272" s="366"/>
      <c r="Y272" s="366"/>
      <c r="Z272" s="366"/>
    </row>
    <row r="273" ht="15.75" customHeight="1">
      <c r="A273" s="367">
        <v>283.0</v>
      </c>
      <c r="B273" s="368" t="s">
        <v>319</v>
      </c>
      <c r="C273" s="369">
        <v>44734.0</v>
      </c>
      <c r="D273" s="370">
        <v>44755.0</v>
      </c>
      <c r="E273" s="283">
        <f t="shared" si="1"/>
        <v>3</v>
      </c>
      <c r="F273" s="322">
        <v>44776.0</v>
      </c>
      <c r="G273" s="283">
        <f t="shared" si="2"/>
        <v>6</v>
      </c>
      <c r="H273" s="372" t="s">
        <v>2777</v>
      </c>
      <c r="I273" s="372">
        <v>4.0</v>
      </c>
      <c r="J273" s="372" t="s">
        <v>56</v>
      </c>
      <c r="K273" s="372" t="s">
        <v>56</v>
      </c>
      <c r="L273" s="372" t="s">
        <v>56</v>
      </c>
      <c r="M273" s="372" t="s">
        <v>56</v>
      </c>
      <c r="N273" s="413" t="s">
        <v>675</v>
      </c>
      <c r="O273" s="366"/>
      <c r="P273" s="366"/>
      <c r="Q273" s="366"/>
      <c r="R273" s="366"/>
      <c r="S273" s="366"/>
      <c r="T273" s="366"/>
      <c r="U273" s="366"/>
      <c r="V273" s="366"/>
      <c r="W273" s="366"/>
      <c r="X273" s="366"/>
      <c r="Y273" s="366"/>
      <c r="Z273" s="366"/>
    </row>
    <row r="274" ht="15.75" customHeight="1">
      <c r="A274" s="367">
        <v>284.0</v>
      </c>
      <c r="B274" s="368" t="s">
        <v>156</v>
      </c>
      <c r="C274" s="369">
        <v>44734.0</v>
      </c>
      <c r="D274" s="370">
        <v>44764.0</v>
      </c>
      <c r="E274" s="283">
        <f t="shared" si="1"/>
        <v>4.285714286</v>
      </c>
      <c r="F274" s="322">
        <v>44782.0</v>
      </c>
      <c r="G274" s="283">
        <f t="shared" si="2"/>
        <v>6.857142857</v>
      </c>
      <c r="H274" s="372" t="s">
        <v>2816</v>
      </c>
      <c r="I274" s="372">
        <v>3.0</v>
      </c>
      <c r="J274" s="373" t="s">
        <v>56</v>
      </c>
      <c r="K274" s="373" t="s">
        <v>30</v>
      </c>
      <c r="L274" s="373" t="s">
        <v>56</v>
      </c>
      <c r="M274" s="373" t="s">
        <v>67</v>
      </c>
      <c r="N274" s="413" t="s">
        <v>675</v>
      </c>
      <c r="O274" s="366"/>
      <c r="P274" s="366"/>
      <c r="Q274" s="366"/>
      <c r="R274" s="366"/>
      <c r="S274" s="366"/>
      <c r="T274" s="366"/>
      <c r="U274" s="366"/>
      <c r="V274" s="366"/>
      <c r="W274" s="366"/>
      <c r="X274" s="366"/>
      <c r="Y274" s="366"/>
      <c r="Z274" s="366"/>
    </row>
    <row r="275" ht="15.75" customHeight="1">
      <c r="A275" s="367">
        <v>285.0</v>
      </c>
      <c r="B275" s="368" t="s">
        <v>162</v>
      </c>
      <c r="C275" s="369">
        <v>44734.0</v>
      </c>
      <c r="D275" s="369">
        <v>44816.0</v>
      </c>
      <c r="E275" s="283">
        <f t="shared" si="1"/>
        <v>11.71428571</v>
      </c>
      <c r="F275" s="375"/>
      <c r="G275" s="283">
        <f t="shared" si="2"/>
        <v>0</v>
      </c>
      <c r="H275" s="372"/>
      <c r="I275" s="372"/>
      <c r="J275" s="372" t="s">
        <v>30</v>
      </c>
      <c r="K275" s="372" t="s">
        <v>30</v>
      </c>
      <c r="L275" s="372" t="s">
        <v>28</v>
      </c>
      <c r="M275" s="372" t="s">
        <v>28</v>
      </c>
      <c r="N275" s="413" t="s">
        <v>1140</v>
      </c>
      <c r="O275" s="366"/>
      <c r="P275" s="366"/>
      <c r="Q275" s="366"/>
      <c r="R275" s="366"/>
      <c r="S275" s="366"/>
      <c r="T275" s="366"/>
      <c r="U275" s="366"/>
      <c r="V275" s="366"/>
      <c r="W275" s="366"/>
      <c r="X275" s="366"/>
      <c r="Y275" s="366"/>
      <c r="Z275" s="366"/>
    </row>
    <row r="276" ht="30.75" customHeight="1">
      <c r="A276" s="367">
        <v>286.0</v>
      </c>
      <c r="B276" s="368" t="s">
        <v>2922</v>
      </c>
      <c r="C276" s="369">
        <v>44736.0</v>
      </c>
      <c r="D276" s="370">
        <v>44760.0</v>
      </c>
      <c r="E276" s="283">
        <f t="shared" si="1"/>
        <v>3.428571429</v>
      </c>
      <c r="F276" s="375"/>
      <c r="G276" s="283">
        <f t="shared" si="2"/>
        <v>0</v>
      </c>
      <c r="H276" s="372" t="s">
        <v>641</v>
      </c>
      <c r="I276" s="372"/>
      <c r="J276" s="373" t="s">
        <v>86</v>
      </c>
      <c r="K276" s="373" t="s">
        <v>86</v>
      </c>
      <c r="L276" s="373" t="s">
        <v>86</v>
      </c>
      <c r="M276" s="373" t="s">
        <v>67</v>
      </c>
      <c r="N276" s="374" t="s">
        <v>2923</v>
      </c>
      <c r="O276" s="366"/>
      <c r="P276" s="366"/>
      <c r="Q276" s="366"/>
      <c r="R276" s="366"/>
      <c r="S276" s="366"/>
      <c r="T276" s="366"/>
      <c r="U276" s="366"/>
      <c r="V276" s="366"/>
      <c r="W276" s="366"/>
      <c r="X276" s="366"/>
      <c r="Y276" s="366"/>
      <c r="Z276" s="366"/>
    </row>
    <row r="277" ht="15.75" customHeight="1">
      <c r="A277" s="367">
        <v>287.0</v>
      </c>
      <c r="B277" s="368" t="s">
        <v>167</v>
      </c>
      <c r="C277" s="369">
        <v>44737.0</v>
      </c>
      <c r="D277" s="370">
        <v>44844.0</v>
      </c>
      <c r="E277" s="283">
        <f t="shared" si="1"/>
        <v>15.28571429</v>
      </c>
      <c r="F277" s="314"/>
      <c r="G277" s="283">
        <f t="shared" si="2"/>
        <v>0</v>
      </c>
      <c r="H277" s="372" t="s">
        <v>2767</v>
      </c>
      <c r="I277" s="372">
        <v>9.0</v>
      </c>
      <c r="J277" s="372" t="s">
        <v>30</v>
      </c>
      <c r="K277" s="372" t="s">
        <v>30</v>
      </c>
      <c r="L277" s="372" t="s">
        <v>191</v>
      </c>
      <c r="M277" s="372" t="s">
        <v>67</v>
      </c>
      <c r="N277" s="413" t="s">
        <v>2968</v>
      </c>
      <c r="O277" s="366"/>
      <c r="P277" s="366"/>
      <c r="Q277" s="366"/>
      <c r="R277" s="366"/>
      <c r="S277" s="366"/>
      <c r="T277" s="366"/>
      <c r="U277" s="366"/>
      <c r="V277" s="366"/>
      <c r="W277" s="366"/>
      <c r="X277" s="366"/>
      <c r="Y277" s="366"/>
      <c r="Z277" s="366"/>
    </row>
    <row r="278" ht="15.75" customHeight="1">
      <c r="A278" s="367">
        <v>288.0</v>
      </c>
      <c r="B278" s="368" t="s">
        <v>176</v>
      </c>
      <c r="C278" s="369">
        <v>44737.0</v>
      </c>
      <c r="D278" s="370">
        <v>44764.0</v>
      </c>
      <c r="E278" s="283">
        <f t="shared" si="1"/>
        <v>3.857142857</v>
      </c>
      <c r="F278" s="414">
        <v>44789.0</v>
      </c>
      <c r="G278" s="283">
        <f t="shared" si="2"/>
        <v>7.428571429</v>
      </c>
      <c r="H278" s="372" t="s">
        <v>2767</v>
      </c>
      <c r="I278" s="372">
        <v>5.0</v>
      </c>
      <c r="J278" s="373" t="s">
        <v>30</v>
      </c>
      <c r="K278" s="373" t="s">
        <v>30</v>
      </c>
      <c r="L278" s="373" t="s">
        <v>28</v>
      </c>
      <c r="M278" s="373" t="s">
        <v>56</v>
      </c>
      <c r="N278" s="413" t="s">
        <v>1144</v>
      </c>
      <c r="O278" s="366"/>
      <c r="P278" s="366"/>
      <c r="Q278" s="366"/>
      <c r="R278" s="366"/>
      <c r="S278" s="366"/>
      <c r="T278" s="366"/>
      <c r="U278" s="366"/>
      <c r="V278" s="366"/>
      <c r="W278" s="366"/>
      <c r="X278" s="366"/>
      <c r="Y278" s="366"/>
      <c r="Z278" s="366"/>
    </row>
    <row r="279" ht="30.75" customHeight="1">
      <c r="A279" s="367">
        <v>289.0</v>
      </c>
      <c r="B279" s="368" t="s">
        <v>186</v>
      </c>
      <c r="C279" s="369">
        <v>44737.0</v>
      </c>
      <c r="D279" s="370">
        <v>44765.0</v>
      </c>
      <c r="E279" s="283">
        <f t="shared" si="1"/>
        <v>4</v>
      </c>
      <c r="F279" s="414">
        <v>44796.0</v>
      </c>
      <c r="G279" s="283">
        <f t="shared" si="2"/>
        <v>8.428571429</v>
      </c>
      <c r="H279" s="372" t="s">
        <v>2769</v>
      </c>
      <c r="I279" s="372">
        <v>9.0</v>
      </c>
      <c r="J279" s="372" t="s">
        <v>30</v>
      </c>
      <c r="K279" s="372" t="s">
        <v>30</v>
      </c>
      <c r="L279" s="372" t="s">
        <v>191</v>
      </c>
      <c r="M279" s="372" t="s">
        <v>191</v>
      </c>
      <c r="N279" s="413" t="s">
        <v>675</v>
      </c>
      <c r="O279" s="366"/>
      <c r="P279" s="366"/>
      <c r="Q279" s="366"/>
      <c r="R279" s="366"/>
      <c r="S279" s="366"/>
      <c r="T279" s="366"/>
      <c r="U279" s="366"/>
      <c r="V279" s="366"/>
      <c r="W279" s="366"/>
      <c r="X279" s="366"/>
      <c r="Y279" s="366"/>
      <c r="Z279" s="366"/>
    </row>
    <row r="280" ht="15.75" customHeight="1">
      <c r="A280" s="367">
        <v>290.0</v>
      </c>
      <c r="B280" s="368" t="s">
        <v>194</v>
      </c>
      <c r="C280" s="369">
        <v>44740.0</v>
      </c>
      <c r="D280" s="369">
        <v>44803.0</v>
      </c>
      <c r="E280" s="283">
        <f t="shared" si="1"/>
        <v>9</v>
      </c>
      <c r="F280" s="414">
        <v>44790.0</v>
      </c>
      <c r="G280" s="283">
        <f t="shared" si="2"/>
        <v>7.142857143</v>
      </c>
      <c r="H280" s="372" t="s">
        <v>2767</v>
      </c>
      <c r="I280" s="372">
        <v>13.0</v>
      </c>
      <c r="J280" s="373" t="s">
        <v>30</v>
      </c>
      <c r="K280" s="373" t="s">
        <v>30</v>
      </c>
      <c r="L280" s="373" t="s">
        <v>28</v>
      </c>
      <c r="M280" s="373" t="s">
        <v>28</v>
      </c>
      <c r="N280" s="413" t="s">
        <v>675</v>
      </c>
      <c r="O280" s="366"/>
      <c r="P280" s="366"/>
      <c r="Q280" s="366"/>
      <c r="R280" s="366"/>
      <c r="S280" s="366"/>
      <c r="T280" s="366"/>
      <c r="U280" s="366"/>
      <c r="V280" s="366"/>
      <c r="W280" s="366"/>
      <c r="X280" s="366"/>
      <c r="Y280" s="366"/>
      <c r="Z280" s="366"/>
    </row>
    <row r="281" ht="30.75" customHeight="1">
      <c r="A281" s="367">
        <v>291.0</v>
      </c>
      <c r="B281" s="368" t="s">
        <v>199</v>
      </c>
      <c r="C281" s="369">
        <v>44740.0</v>
      </c>
      <c r="D281" s="370">
        <v>44771.0</v>
      </c>
      <c r="E281" s="283">
        <f t="shared" si="1"/>
        <v>4.428571429</v>
      </c>
      <c r="F281" s="414">
        <v>44796.0</v>
      </c>
      <c r="G281" s="283">
        <f t="shared" si="2"/>
        <v>8</v>
      </c>
      <c r="H281" s="372" t="s">
        <v>2777</v>
      </c>
      <c r="I281" s="423" t="s">
        <v>2970</v>
      </c>
      <c r="J281" s="372" t="s">
        <v>30</v>
      </c>
      <c r="K281" s="372" t="s">
        <v>30</v>
      </c>
      <c r="L281" s="372" t="s">
        <v>28</v>
      </c>
      <c r="M281" s="372" t="s">
        <v>56</v>
      </c>
      <c r="N281" s="413" t="s">
        <v>675</v>
      </c>
      <c r="O281" s="366"/>
      <c r="P281" s="366"/>
      <c r="Q281" s="366"/>
      <c r="R281" s="366"/>
      <c r="S281" s="366"/>
      <c r="T281" s="366"/>
      <c r="U281" s="366"/>
      <c r="V281" s="366"/>
      <c r="W281" s="366"/>
      <c r="X281" s="366"/>
      <c r="Y281" s="366"/>
      <c r="Z281" s="366"/>
    </row>
    <row r="282" ht="30.75" customHeight="1">
      <c r="A282" s="367">
        <v>292.0</v>
      </c>
      <c r="B282" s="368" t="s">
        <v>205</v>
      </c>
      <c r="C282" s="369">
        <v>44740.0</v>
      </c>
      <c r="D282" s="370">
        <v>44756.0</v>
      </c>
      <c r="E282" s="283">
        <f t="shared" si="1"/>
        <v>2.285714286</v>
      </c>
      <c r="F282" s="414">
        <v>44788.0</v>
      </c>
      <c r="G282" s="283">
        <f t="shared" si="2"/>
        <v>6.857142857</v>
      </c>
      <c r="H282" s="372" t="s">
        <v>2769</v>
      </c>
      <c r="I282" s="372">
        <v>32.0</v>
      </c>
      <c r="J282" s="373" t="s">
        <v>184</v>
      </c>
      <c r="K282" s="373" t="s">
        <v>30</v>
      </c>
      <c r="L282" s="373" t="s">
        <v>130</v>
      </c>
      <c r="M282" s="373" t="s">
        <v>67</v>
      </c>
      <c r="N282" s="413" t="s">
        <v>675</v>
      </c>
      <c r="O282" s="366"/>
      <c r="P282" s="366"/>
      <c r="Q282" s="366"/>
      <c r="R282" s="366"/>
      <c r="S282" s="366"/>
      <c r="T282" s="366"/>
      <c r="U282" s="366"/>
      <c r="V282" s="366"/>
      <c r="W282" s="366"/>
      <c r="X282" s="366"/>
      <c r="Y282" s="366"/>
      <c r="Z282" s="366"/>
    </row>
    <row r="283" ht="15.75" customHeight="1">
      <c r="A283" s="367">
        <v>293.0</v>
      </c>
      <c r="B283" s="368" t="s">
        <v>210</v>
      </c>
      <c r="C283" s="369">
        <v>44740.0</v>
      </c>
      <c r="D283" s="369">
        <v>44790.0</v>
      </c>
      <c r="E283" s="283">
        <f t="shared" si="1"/>
        <v>7.142857143</v>
      </c>
      <c r="F283" s="381">
        <v>44807.0</v>
      </c>
      <c r="G283" s="283">
        <f t="shared" si="2"/>
        <v>9.571428571</v>
      </c>
      <c r="H283" s="372" t="s">
        <v>2789</v>
      </c>
      <c r="I283" s="372">
        <v>25.0</v>
      </c>
      <c r="J283" s="372" t="s">
        <v>30</v>
      </c>
      <c r="K283" s="372" t="s">
        <v>30</v>
      </c>
      <c r="L283" s="372" t="s">
        <v>191</v>
      </c>
      <c r="M283" s="372" t="s">
        <v>37</v>
      </c>
      <c r="N283" s="413" t="s">
        <v>1154</v>
      </c>
      <c r="O283" s="366"/>
      <c r="P283" s="366"/>
      <c r="Q283" s="366"/>
      <c r="R283" s="366"/>
      <c r="S283" s="366"/>
      <c r="T283" s="366"/>
      <c r="U283" s="366"/>
      <c r="V283" s="366"/>
      <c r="W283" s="366"/>
      <c r="X283" s="366"/>
      <c r="Y283" s="366"/>
      <c r="Z283" s="366"/>
    </row>
    <row r="284" ht="30.75" customHeight="1">
      <c r="A284" s="367">
        <v>294.0</v>
      </c>
      <c r="B284" s="368" t="s">
        <v>216</v>
      </c>
      <c r="C284" s="369">
        <v>44740.0</v>
      </c>
      <c r="D284" s="369">
        <v>44793.0</v>
      </c>
      <c r="E284" s="283">
        <f t="shared" si="1"/>
        <v>7.571428571</v>
      </c>
      <c r="F284" s="381">
        <v>44800.0</v>
      </c>
      <c r="G284" s="283">
        <f t="shared" si="2"/>
        <v>8.571428571</v>
      </c>
      <c r="H284" s="372" t="s">
        <v>2767</v>
      </c>
      <c r="I284" s="372">
        <v>12.0</v>
      </c>
      <c r="J284" s="373" t="s">
        <v>30</v>
      </c>
      <c r="K284" s="373" t="s">
        <v>30</v>
      </c>
      <c r="L284" s="373" t="s">
        <v>28</v>
      </c>
      <c r="M284" s="373" t="s">
        <v>191</v>
      </c>
      <c r="N284" s="413" t="s">
        <v>1158</v>
      </c>
      <c r="O284" s="366"/>
      <c r="P284" s="366"/>
      <c r="Q284" s="366"/>
      <c r="R284" s="366"/>
      <c r="S284" s="366"/>
      <c r="T284" s="366"/>
      <c r="U284" s="366"/>
      <c r="V284" s="366"/>
      <c r="W284" s="366"/>
      <c r="X284" s="366"/>
      <c r="Y284" s="366"/>
      <c r="Z284" s="366"/>
    </row>
    <row r="285" ht="15.75" customHeight="1">
      <c r="A285" s="367">
        <v>295.0</v>
      </c>
      <c r="B285" s="368" t="s">
        <v>337</v>
      </c>
      <c r="C285" s="369">
        <v>44747.0</v>
      </c>
      <c r="D285" s="370">
        <v>44771.0</v>
      </c>
      <c r="E285" s="283">
        <f t="shared" si="1"/>
        <v>3.428571429</v>
      </c>
      <c r="F285" s="375"/>
      <c r="G285" s="283">
        <f t="shared" si="2"/>
        <v>0</v>
      </c>
      <c r="H285" s="372"/>
      <c r="I285" s="423" t="s">
        <v>2971</v>
      </c>
      <c r="J285" s="372" t="s">
        <v>141</v>
      </c>
      <c r="K285" s="372" t="s">
        <v>30</v>
      </c>
      <c r="L285" s="372" t="s">
        <v>86</v>
      </c>
      <c r="M285" s="372" t="s">
        <v>78</v>
      </c>
      <c r="N285" s="413" t="s">
        <v>2926</v>
      </c>
      <c r="O285" s="366"/>
      <c r="P285" s="366"/>
      <c r="Q285" s="366"/>
      <c r="R285" s="366"/>
      <c r="S285" s="366"/>
      <c r="T285" s="366"/>
      <c r="U285" s="366"/>
      <c r="V285" s="366"/>
      <c r="W285" s="366"/>
      <c r="X285" s="366"/>
      <c r="Y285" s="366"/>
      <c r="Z285" s="366"/>
    </row>
    <row r="286" ht="15.75" customHeight="1">
      <c r="A286" s="367">
        <v>296.0</v>
      </c>
      <c r="B286" s="368" t="s">
        <v>223</v>
      </c>
      <c r="C286" s="369">
        <v>44748.0</v>
      </c>
      <c r="D286" s="369">
        <v>44817.0</v>
      </c>
      <c r="E286" s="283">
        <f t="shared" si="1"/>
        <v>9.857142857</v>
      </c>
      <c r="F286" s="375"/>
      <c r="G286" s="283">
        <f t="shared" si="2"/>
        <v>0</v>
      </c>
      <c r="H286" s="372"/>
      <c r="I286" s="372"/>
      <c r="J286" s="373" t="s">
        <v>30</v>
      </c>
      <c r="K286" s="373" t="s">
        <v>30</v>
      </c>
      <c r="L286" s="373" t="s">
        <v>191</v>
      </c>
      <c r="M286" s="373" t="s">
        <v>191</v>
      </c>
      <c r="N286" s="413" t="s">
        <v>2927</v>
      </c>
      <c r="O286" s="366"/>
      <c r="P286" s="366"/>
      <c r="Q286" s="366"/>
      <c r="R286" s="366"/>
      <c r="S286" s="366"/>
      <c r="T286" s="366"/>
      <c r="U286" s="366"/>
      <c r="V286" s="366"/>
      <c r="W286" s="366"/>
      <c r="X286" s="366"/>
      <c r="Y286" s="366"/>
      <c r="Z286" s="366"/>
    </row>
    <row r="287" ht="15.75" customHeight="1">
      <c r="A287" s="367">
        <v>297.0</v>
      </c>
      <c r="B287" s="368" t="s">
        <v>228</v>
      </c>
      <c r="C287" s="369">
        <v>44749.0</v>
      </c>
      <c r="D287" s="369">
        <v>44792.0</v>
      </c>
      <c r="E287" s="283">
        <f t="shared" si="1"/>
        <v>6.142857143</v>
      </c>
      <c r="F287" s="414">
        <v>44791.0</v>
      </c>
      <c r="G287" s="283">
        <f t="shared" si="2"/>
        <v>6</v>
      </c>
      <c r="H287" s="372" t="s">
        <v>2767</v>
      </c>
      <c r="I287" s="372">
        <v>7.0</v>
      </c>
      <c r="J287" s="372" t="s">
        <v>30</v>
      </c>
      <c r="K287" s="372" t="s">
        <v>30</v>
      </c>
      <c r="L287" s="372" t="s">
        <v>28</v>
      </c>
      <c r="M287" s="372" t="s">
        <v>106</v>
      </c>
      <c r="N287" s="413" t="s">
        <v>675</v>
      </c>
      <c r="O287" s="366"/>
      <c r="P287" s="366"/>
      <c r="Q287" s="366"/>
      <c r="R287" s="366"/>
      <c r="S287" s="366"/>
      <c r="T287" s="366"/>
      <c r="U287" s="366"/>
      <c r="V287" s="366"/>
      <c r="W287" s="366"/>
      <c r="X287" s="366"/>
      <c r="Y287" s="366"/>
      <c r="Z287" s="366"/>
    </row>
    <row r="288" ht="30.75" customHeight="1">
      <c r="A288" s="367">
        <v>298.0</v>
      </c>
      <c r="B288" s="368" t="s">
        <v>76</v>
      </c>
      <c r="C288" s="369">
        <v>44749.0</v>
      </c>
      <c r="D288" s="369">
        <v>44793.0</v>
      </c>
      <c r="E288" s="283">
        <f t="shared" si="1"/>
        <v>6.285714286</v>
      </c>
      <c r="F288" s="381">
        <v>44800.0</v>
      </c>
      <c r="G288" s="283">
        <f t="shared" si="2"/>
        <v>7.285714286</v>
      </c>
      <c r="H288" s="372" t="s">
        <v>2767</v>
      </c>
      <c r="I288" s="372">
        <v>29.0</v>
      </c>
      <c r="J288" s="373" t="s">
        <v>30</v>
      </c>
      <c r="K288" s="373" t="s">
        <v>30</v>
      </c>
      <c r="L288" s="373" t="s">
        <v>191</v>
      </c>
      <c r="M288" s="373" t="s">
        <v>28</v>
      </c>
      <c r="N288" s="413" t="s">
        <v>1166</v>
      </c>
      <c r="O288" s="366"/>
      <c r="P288" s="366"/>
      <c r="Q288" s="366"/>
      <c r="R288" s="366"/>
      <c r="S288" s="366"/>
      <c r="T288" s="366"/>
      <c r="U288" s="366"/>
      <c r="V288" s="366"/>
      <c r="W288" s="366"/>
      <c r="X288" s="366"/>
      <c r="Y288" s="366"/>
      <c r="Z288" s="366"/>
    </row>
    <row r="289" ht="15.75" customHeight="1">
      <c r="A289" s="367">
        <v>299.0</v>
      </c>
      <c r="B289" s="368" t="s">
        <v>237</v>
      </c>
      <c r="C289" s="369">
        <v>44750.0</v>
      </c>
      <c r="D289" s="369">
        <v>44785.0</v>
      </c>
      <c r="E289" s="283">
        <f t="shared" si="1"/>
        <v>5</v>
      </c>
      <c r="F289" s="375"/>
      <c r="G289" s="283">
        <f t="shared" si="2"/>
        <v>0</v>
      </c>
      <c r="H289" s="372" t="s">
        <v>2777</v>
      </c>
      <c r="I289" s="372">
        <v>19.0</v>
      </c>
      <c r="J289" s="372" t="s">
        <v>30</v>
      </c>
      <c r="K289" s="372" t="s">
        <v>30</v>
      </c>
      <c r="L289" s="372" t="s">
        <v>28</v>
      </c>
      <c r="M289" s="372" t="s">
        <v>191</v>
      </c>
      <c r="N289" s="413" t="s">
        <v>656</v>
      </c>
      <c r="O289" s="366"/>
      <c r="P289" s="366"/>
      <c r="Q289" s="366"/>
      <c r="R289" s="366"/>
      <c r="S289" s="366"/>
      <c r="T289" s="366"/>
      <c r="U289" s="366"/>
      <c r="V289" s="366"/>
      <c r="W289" s="366"/>
      <c r="X289" s="366"/>
      <c r="Y289" s="366"/>
      <c r="Z289" s="366"/>
    </row>
    <row r="290" ht="15.75" customHeight="1">
      <c r="A290" s="367">
        <v>300.0</v>
      </c>
      <c r="B290" s="368" t="s">
        <v>243</v>
      </c>
      <c r="C290" s="369">
        <v>44755.0</v>
      </c>
      <c r="D290" s="369">
        <v>44824.0</v>
      </c>
      <c r="E290" s="283">
        <f t="shared" si="1"/>
        <v>9.857142857</v>
      </c>
      <c r="F290" s="375"/>
      <c r="G290" s="283">
        <f t="shared" si="2"/>
        <v>0</v>
      </c>
      <c r="H290" s="372"/>
      <c r="I290" s="372"/>
      <c r="J290" s="373" t="s">
        <v>30</v>
      </c>
      <c r="K290" s="373" t="s">
        <v>30</v>
      </c>
      <c r="L290" s="373" t="s">
        <v>28</v>
      </c>
      <c r="M290" s="373" t="s">
        <v>191</v>
      </c>
      <c r="N290" s="413" t="s">
        <v>1170</v>
      </c>
      <c r="O290" s="366"/>
      <c r="P290" s="366"/>
      <c r="Q290" s="366"/>
      <c r="R290" s="366"/>
      <c r="S290" s="366"/>
      <c r="T290" s="366"/>
      <c r="U290" s="366"/>
      <c r="V290" s="366"/>
      <c r="W290" s="366"/>
      <c r="X290" s="366"/>
      <c r="Y290" s="366"/>
      <c r="Z290" s="366"/>
    </row>
    <row r="291" ht="30.75" customHeight="1">
      <c r="A291" s="367">
        <v>301.0</v>
      </c>
      <c r="B291" s="368" t="s">
        <v>249</v>
      </c>
      <c r="C291" s="369">
        <v>44755.0</v>
      </c>
      <c r="D291" s="369">
        <v>44825.0</v>
      </c>
      <c r="E291" s="283">
        <f t="shared" si="1"/>
        <v>10</v>
      </c>
      <c r="F291" s="375"/>
      <c r="G291" s="283">
        <f t="shared" si="2"/>
        <v>0</v>
      </c>
      <c r="H291" s="372"/>
      <c r="I291" s="372"/>
      <c r="J291" s="372" t="s">
        <v>30</v>
      </c>
      <c r="K291" s="372" t="s">
        <v>30</v>
      </c>
      <c r="L291" s="372" t="s">
        <v>28</v>
      </c>
      <c r="M291" s="372" t="s">
        <v>191</v>
      </c>
      <c r="N291" s="413" t="s">
        <v>1173</v>
      </c>
      <c r="O291" s="366"/>
      <c r="P291" s="366"/>
      <c r="Q291" s="366"/>
      <c r="R291" s="366"/>
      <c r="S291" s="366"/>
      <c r="T291" s="366"/>
      <c r="U291" s="366"/>
      <c r="V291" s="366"/>
      <c r="W291" s="366"/>
      <c r="X291" s="366"/>
      <c r="Y291" s="366"/>
      <c r="Z291" s="366"/>
    </row>
    <row r="292" ht="15.75" customHeight="1">
      <c r="A292" s="367">
        <v>302.0</v>
      </c>
      <c r="B292" s="368" t="s">
        <v>256</v>
      </c>
      <c r="C292" s="369">
        <v>44756.0</v>
      </c>
      <c r="D292" s="369">
        <v>44848.0</v>
      </c>
      <c r="E292" s="283">
        <f t="shared" si="1"/>
        <v>13.14285714</v>
      </c>
      <c r="F292" s="375"/>
      <c r="G292" s="283">
        <f t="shared" si="2"/>
        <v>0</v>
      </c>
      <c r="H292" s="372"/>
      <c r="I292" s="372"/>
      <c r="J292" s="373" t="s">
        <v>30</v>
      </c>
      <c r="K292" s="373" t="s">
        <v>30</v>
      </c>
      <c r="L292" s="373" t="s">
        <v>191</v>
      </c>
      <c r="M292" s="373" t="s">
        <v>191</v>
      </c>
      <c r="N292" s="413" t="s">
        <v>1176</v>
      </c>
      <c r="O292" s="366"/>
      <c r="P292" s="366"/>
      <c r="Q292" s="366"/>
      <c r="R292" s="366"/>
      <c r="S292" s="366"/>
      <c r="T292" s="366"/>
      <c r="U292" s="366"/>
      <c r="V292" s="366"/>
      <c r="W292" s="366"/>
      <c r="X292" s="366"/>
      <c r="Y292" s="366"/>
      <c r="Z292" s="366"/>
    </row>
    <row r="293" ht="30.75" customHeight="1">
      <c r="A293" s="367">
        <v>303.0</v>
      </c>
      <c r="B293" s="368" t="s">
        <v>261</v>
      </c>
      <c r="C293" s="369">
        <v>44760.0</v>
      </c>
      <c r="D293" s="369">
        <v>44790.0</v>
      </c>
      <c r="E293" s="283">
        <f t="shared" si="1"/>
        <v>4.285714286</v>
      </c>
      <c r="F293" s="375"/>
      <c r="G293" s="283">
        <f t="shared" si="2"/>
        <v>0</v>
      </c>
      <c r="H293" s="372" t="s">
        <v>2767</v>
      </c>
      <c r="I293" s="372">
        <v>7.0</v>
      </c>
      <c r="J293" s="372" t="s">
        <v>30</v>
      </c>
      <c r="K293" s="372" t="s">
        <v>30</v>
      </c>
      <c r="L293" s="372" t="s">
        <v>28</v>
      </c>
      <c r="M293" s="372" t="s">
        <v>191</v>
      </c>
      <c r="N293" s="413" t="s">
        <v>1178</v>
      </c>
      <c r="O293" s="366"/>
      <c r="P293" s="366"/>
      <c r="Q293" s="366"/>
      <c r="R293" s="366"/>
      <c r="S293" s="366"/>
      <c r="T293" s="366"/>
      <c r="U293" s="366"/>
      <c r="V293" s="366"/>
      <c r="W293" s="366"/>
      <c r="X293" s="366"/>
      <c r="Y293" s="366"/>
      <c r="Z293" s="366"/>
    </row>
    <row r="294" ht="15.75" customHeight="1">
      <c r="A294" s="367">
        <v>304.0</v>
      </c>
      <c r="B294" s="368" t="s">
        <v>266</v>
      </c>
      <c r="C294" s="369">
        <v>44762.0</v>
      </c>
      <c r="D294" s="369">
        <v>44804.0</v>
      </c>
      <c r="E294" s="283">
        <f t="shared" si="1"/>
        <v>6</v>
      </c>
      <c r="F294" s="375"/>
      <c r="G294" s="283">
        <f t="shared" si="2"/>
        <v>0</v>
      </c>
      <c r="H294" s="372"/>
      <c r="I294" s="372"/>
      <c r="J294" s="373" t="s">
        <v>30</v>
      </c>
      <c r="K294" s="373" t="s">
        <v>30</v>
      </c>
      <c r="L294" s="373" t="s">
        <v>28</v>
      </c>
      <c r="M294" s="373" t="s">
        <v>191</v>
      </c>
      <c r="N294" s="413" t="s">
        <v>675</v>
      </c>
      <c r="O294" s="366"/>
      <c r="P294" s="366"/>
      <c r="Q294" s="366"/>
      <c r="R294" s="366"/>
      <c r="S294" s="366"/>
      <c r="T294" s="366"/>
      <c r="U294" s="366"/>
      <c r="V294" s="366"/>
      <c r="W294" s="366"/>
      <c r="X294" s="366"/>
      <c r="Y294" s="366"/>
      <c r="Z294" s="366"/>
    </row>
    <row r="295" ht="15.75" customHeight="1">
      <c r="A295" s="367">
        <v>305.0</v>
      </c>
      <c r="B295" s="368" t="s">
        <v>274</v>
      </c>
      <c r="C295" s="369">
        <v>44764.0</v>
      </c>
      <c r="D295" s="369">
        <v>44820.0</v>
      </c>
      <c r="E295" s="283">
        <f t="shared" si="1"/>
        <v>8</v>
      </c>
      <c r="F295" s="375"/>
      <c r="G295" s="283">
        <f t="shared" si="2"/>
        <v>0</v>
      </c>
      <c r="H295" s="372"/>
      <c r="I295" s="372"/>
      <c r="J295" s="372" t="s">
        <v>30</v>
      </c>
      <c r="K295" s="372" t="s">
        <v>30</v>
      </c>
      <c r="L295" s="372" t="s">
        <v>191</v>
      </c>
      <c r="M295" s="372" t="s">
        <v>191</v>
      </c>
      <c r="N295" s="413" t="s">
        <v>743</v>
      </c>
      <c r="O295" s="366"/>
      <c r="P295" s="366"/>
      <c r="Q295" s="366"/>
      <c r="R295" s="366"/>
      <c r="S295" s="366"/>
      <c r="T295" s="366"/>
      <c r="U295" s="366"/>
      <c r="V295" s="366"/>
      <c r="W295" s="366"/>
      <c r="X295" s="366"/>
      <c r="Y295" s="366"/>
      <c r="Z295" s="366"/>
    </row>
    <row r="296" ht="15.75" customHeight="1">
      <c r="A296" s="367">
        <v>306.0</v>
      </c>
      <c r="B296" s="368" t="s">
        <v>282</v>
      </c>
      <c r="C296" s="369">
        <v>44764.0</v>
      </c>
      <c r="D296" s="369">
        <v>44816.0</v>
      </c>
      <c r="E296" s="283">
        <f t="shared" si="1"/>
        <v>7.428571429</v>
      </c>
      <c r="F296" s="375"/>
      <c r="G296" s="283">
        <f t="shared" si="2"/>
        <v>0</v>
      </c>
      <c r="H296" s="372"/>
      <c r="I296" s="372"/>
      <c r="J296" s="373" t="s">
        <v>30</v>
      </c>
      <c r="K296" s="373" t="s">
        <v>30</v>
      </c>
      <c r="L296" s="373" t="s">
        <v>191</v>
      </c>
      <c r="M296" s="373" t="s">
        <v>28</v>
      </c>
      <c r="N296" s="413" t="s">
        <v>743</v>
      </c>
      <c r="O296" s="366"/>
      <c r="P296" s="366"/>
      <c r="Q296" s="366"/>
      <c r="R296" s="366"/>
      <c r="S296" s="366"/>
      <c r="T296" s="366"/>
      <c r="U296" s="366"/>
      <c r="V296" s="366"/>
      <c r="W296" s="366"/>
      <c r="X296" s="366"/>
      <c r="Y296" s="366"/>
      <c r="Z296" s="366"/>
    </row>
    <row r="297" ht="15.75" customHeight="1">
      <c r="A297" s="367">
        <v>307.0</v>
      </c>
      <c r="B297" s="368" t="s">
        <v>283</v>
      </c>
      <c r="C297" s="369">
        <v>44765.0</v>
      </c>
      <c r="D297" s="370">
        <v>44772.0</v>
      </c>
      <c r="E297" s="283">
        <f t="shared" si="1"/>
        <v>1</v>
      </c>
      <c r="F297" s="375">
        <v>44776.0</v>
      </c>
      <c r="G297" s="283">
        <f t="shared" si="2"/>
        <v>1.571428571</v>
      </c>
      <c r="H297" s="372" t="s">
        <v>2777</v>
      </c>
      <c r="I297" s="372" t="s">
        <v>2972</v>
      </c>
      <c r="J297" s="372" t="s">
        <v>30</v>
      </c>
      <c r="K297" s="372" t="s">
        <v>30</v>
      </c>
      <c r="L297" s="372" t="s">
        <v>28</v>
      </c>
      <c r="M297" s="372" t="s">
        <v>78</v>
      </c>
      <c r="N297" s="413" t="s">
        <v>675</v>
      </c>
      <c r="O297" s="366"/>
      <c r="P297" s="366"/>
      <c r="Q297" s="366"/>
      <c r="R297" s="366"/>
      <c r="S297" s="366"/>
      <c r="T297" s="366"/>
      <c r="U297" s="366"/>
      <c r="V297" s="366"/>
      <c r="W297" s="366"/>
      <c r="X297" s="366"/>
      <c r="Y297" s="366"/>
      <c r="Z297" s="366"/>
    </row>
    <row r="298" ht="15.75" customHeight="1">
      <c r="A298" s="367">
        <v>308.0</v>
      </c>
      <c r="B298" s="368" t="s">
        <v>285</v>
      </c>
      <c r="C298" s="369">
        <v>44767.0</v>
      </c>
      <c r="D298" s="369">
        <v>44826.0</v>
      </c>
      <c r="E298" s="283">
        <f t="shared" si="1"/>
        <v>8.428571429</v>
      </c>
      <c r="F298" s="375"/>
      <c r="G298" s="283">
        <f t="shared" si="2"/>
        <v>0</v>
      </c>
      <c r="H298" s="372"/>
      <c r="I298" s="372"/>
      <c r="J298" s="373" t="s">
        <v>30</v>
      </c>
      <c r="K298" s="373" t="s">
        <v>30</v>
      </c>
      <c r="L298" s="373" t="s">
        <v>28</v>
      </c>
      <c r="M298" s="373" t="s">
        <v>28</v>
      </c>
      <c r="N298" s="413" t="s">
        <v>675</v>
      </c>
      <c r="O298" s="366"/>
      <c r="P298" s="366"/>
      <c r="Q298" s="366"/>
      <c r="R298" s="366"/>
      <c r="S298" s="366"/>
      <c r="T298" s="366"/>
      <c r="U298" s="366"/>
      <c r="V298" s="366"/>
      <c r="W298" s="366"/>
      <c r="X298" s="366"/>
      <c r="Y298" s="366"/>
      <c r="Z298" s="366"/>
    </row>
    <row r="299" ht="30.75" customHeight="1">
      <c r="A299" s="367">
        <v>309.0</v>
      </c>
      <c r="B299" s="368" t="s">
        <v>287</v>
      </c>
      <c r="C299" s="369">
        <v>44768.0</v>
      </c>
      <c r="D299" s="369">
        <v>44830.0</v>
      </c>
      <c r="E299" s="283">
        <f t="shared" si="1"/>
        <v>8.857142857</v>
      </c>
      <c r="F299" s="375"/>
      <c r="G299" s="283">
        <f t="shared" si="2"/>
        <v>0</v>
      </c>
      <c r="H299" s="372"/>
      <c r="I299" s="372"/>
      <c r="J299" s="372" t="s">
        <v>30</v>
      </c>
      <c r="K299" s="372" t="s">
        <v>30</v>
      </c>
      <c r="L299" s="372" t="s">
        <v>28</v>
      </c>
      <c r="M299" s="372" t="s">
        <v>191</v>
      </c>
      <c r="N299" s="413" t="s">
        <v>743</v>
      </c>
      <c r="O299" s="366"/>
      <c r="P299" s="366"/>
      <c r="Q299" s="366"/>
      <c r="R299" s="366"/>
      <c r="S299" s="366"/>
      <c r="T299" s="366"/>
      <c r="U299" s="366"/>
      <c r="V299" s="366"/>
      <c r="W299" s="366"/>
      <c r="X299" s="366"/>
      <c r="Y299" s="366"/>
      <c r="Z299" s="366"/>
    </row>
    <row r="300" ht="15.75" customHeight="1">
      <c r="A300" s="367">
        <v>310.0</v>
      </c>
      <c r="B300" s="368" t="s">
        <v>288</v>
      </c>
      <c r="C300" s="369">
        <v>44768.0</v>
      </c>
      <c r="D300" s="369">
        <v>44831.0</v>
      </c>
      <c r="E300" s="283">
        <f t="shared" si="1"/>
        <v>9</v>
      </c>
      <c r="F300" s="375"/>
      <c r="G300" s="283">
        <f t="shared" si="2"/>
        <v>0</v>
      </c>
      <c r="H300" s="372"/>
      <c r="I300" s="372"/>
      <c r="J300" s="373" t="s">
        <v>30</v>
      </c>
      <c r="K300" s="373" t="s">
        <v>30</v>
      </c>
      <c r="L300" s="373" t="s">
        <v>28</v>
      </c>
      <c r="M300" s="373" t="s">
        <v>28</v>
      </c>
      <c r="N300" s="413" t="s">
        <v>743</v>
      </c>
      <c r="O300" s="366"/>
      <c r="P300" s="366"/>
      <c r="Q300" s="366"/>
      <c r="R300" s="366"/>
      <c r="S300" s="366"/>
      <c r="T300" s="366"/>
      <c r="U300" s="366"/>
      <c r="V300" s="366"/>
      <c r="W300" s="366"/>
      <c r="X300" s="366"/>
      <c r="Y300" s="366"/>
      <c r="Z300" s="366"/>
    </row>
    <row r="301" ht="15.75" customHeight="1">
      <c r="A301" s="367">
        <v>311.0</v>
      </c>
      <c r="B301" s="368" t="s">
        <v>290</v>
      </c>
      <c r="C301" s="369">
        <v>44770.0</v>
      </c>
      <c r="D301" s="369">
        <v>44791.0</v>
      </c>
      <c r="E301" s="283">
        <f t="shared" si="1"/>
        <v>3</v>
      </c>
      <c r="F301" s="375"/>
      <c r="G301" s="283">
        <f t="shared" si="2"/>
        <v>0</v>
      </c>
      <c r="H301" s="372"/>
      <c r="I301" s="372"/>
      <c r="J301" s="372" t="s">
        <v>30</v>
      </c>
      <c r="K301" s="372" t="s">
        <v>30</v>
      </c>
      <c r="L301" s="372" t="s">
        <v>86</v>
      </c>
      <c r="M301" s="372" t="s">
        <v>191</v>
      </c>
      <c r="N301" s="413" t="s">
        <v>1192</v>
      </c>
      <c r="O301" s="366"/>
      <c r="P301" s="366"/>
      <c r="Q301" s="366"/>
      <c r="R301" s="366"/>
      <c r="S301" s="366"/>
      <c r="T301" s="366"/>
      <c r="U301" s="366"/>
      <c r="V301" s="366"/>
      <c r="W301" s="366"/>
      <c r="X301" s="366"/>
      <c r="Y301" s="366"/>
      <c r="Z301" s="366"/>
    </row>
    <row r="302" ht="30.75" customHeight="1">
      <c r="A302" s="367">
        <v>312.0</v>
      </c>
      <c r="B302" s="368" t="s">
        <v>292</v>
      </c>
      <c r="C302" s="369">
        <v>44770.0</v>
      </c>
      <c r="D302" s="369">
        <v>44796.0</v>
      </c>
      <c r="E302" s="283">
        <f t="shared" si="1"/>
        <v>3.714285714</v>
      </c>
      <c r="F302" s="375"/>
      <c r="G302" s="283">
        <f t="shared" si="2"/>
        <v>0</v>
      </c>
      <c r="H302" s="372"/>
      <c r="I302" s="372"/>
      <c r="J302" s="373" t="s">
        <v>30</v>
      </c>
      <c r="K302" s="373" t="s">
        <v>30</v>
      </c>
      <c r="L302" s="373" t="s">
        <v>28</v>
      </c>
      <c r="M302" s="373" t="s">
        <v>191</v>
      </c>
      <c r="N302" s="413" t="s">
        <v>675</v>
      </c>
      <c r="O302" s="366"/>
      <c r="P302" s="366"/>
      <c r="Q302" s="366"/>
      <c r="R302" s="366"/>
      <c r="S302" s="366"/>
      <c r="T302" s="366"/>
      <c r="U302" s="366"/>
      <c r="V302" s="366"/>
      <c r="W302" s="366"/>
      <c r="X302" s="366"/>
      <c r="Y302" s="366"/>
      <c r="Z302" s="366"/>
    </row>
    <row r="303" ht="15.75" customHeight="1">
      <c r="A303" s="367">
        <v>313.0</v>
      </c>
      <c r="B303" s="368" t="s">
        <v>296</v>
      </c>
      <c r="C303" s="369">
        <v>44770.0</v>
      </c>
      <c r="D303" s="369">
        <v>44855.0</v>
      </c>
      <c r="E303" s="283">
        <f t="shared" si="1"/>
        <v>12.14285714</v>
      </c>
      <c r="F303" s="375"/>
      <c r="G303" s="283">
        <f t="shared" si="2"/>
        <v>0</v>
      </c>
      <c r="H303" s="372"/>
      <c r="I303" s="372"/>
      <c r="J303" s="427" t="s">
        <v>30</v>
      </c>
      <c r="K303" s="427" t="s">
        <v>30</v>
      </c>
      <c r="L303" s="427" t="s">
        <v>28</v>
      </c>
      <c r="M303" s="427" t="s">
        <v>191</v>
      </c>
      <c r="N303" s="413" t="s">
        <v>743</v>
      </c>
      <c r="O303" s="366"/>
      <c r="P303" s="366"/>
      <c r="Q303" s="366"/>
      <c r="R303" s="366"/>
      <c r="S303" s="366"/>
      <c r="T303" s="366"/>
      <c r="U303" s="366"/>
      <c r="V303" s="366"/>
      <c r="W303" s="366"/>
      <c r="X303" s="366"/>
      <c r="Y303" s="366"/>
      <c r="Z303" s="366"/>
    </row>
    <row r="304" ht="15.75" customHeight="1">
      <c r="A304" s="428"/>
      <c r="B304" s="366"/>
      <c r="C304" s="366"/>
      <c r="D304" s="366"/>
      <c r="E304" s="366"/>
      <c r="F304" s="366"/>
      <c r="G304" s="366"/>
      <c r="H304" s="366"/>
      <c r="I304" s="366"/>
      <c r="J304" s="366"/>
      <c r="K304" s="366"/>
      <c r="L304" s="366"/>
      <c r="M304" s="366"/>
      <c r="N304" s="429"/>
      <c r="O304" s="366"/>
      <c r="P304" s="366"/>
      <c r="Q304" s="366"/>
      <c r="R304" s="366"/>
      <c r="S304" s="366"/>
      <c r="T304" s="366"/>
      <c r="U304" s="366"/>
      <c r="V304" s="366"/>
      <c r="W304" s="366"/>
      <c r="X304" s="366"/>
      <c r="Y304" s="366"/>
      <c r="Z304" s="366"/>
    </row>
    <row r="305" ht="15.75" customHeight="1">
      <c r="A305" s="428"/>
      <c r="B305" s="366"/>
      <c r="C305" s="366"/>
      <c r="D305" s="366"/>
      <c r="E305" s="366"/>
      <c r="F305" s="366"/>
      <c r="G305" s="366"/>
      <c r="H305" s="366"/>
      <c r="I305" s="366"/>
      <c r="J305" s="366"/>
      <c r="K305" s="366"/>
      <c r="L305" s="366"/>
      <c r="M305" s="366"/>
      <c r="N305" s="429"/>
      <c r="O305" s="366"/>
      <c r="P305" s="366"/>
      <c r="Q305" s="366"/>
      <c r="R305" s="366"/>
      <c r="S305" s="366"/>
      <c r="T305" s="366"/>
      <c r="U305" s="366"/>
      <c r="V305" s="366"/>
      <c r="W305" s="366"/>
      <c r="X305" s="366"/>
      <c r="Y305" s="366"/>
      <c r="Z305" s="366"/>
    </row>
    <row r="306" ht="15.75" customHeight="1">
      <c r="A306" s="428"/>
      <c r="B306" s="366"/>
      <c r="C306" s="366"/>
      <c r="D306" s="366"/>
      <c r="E306" s="366"/>
      <c r="F306" s="366"/>
      <c r="G306" s="366"/>
      <c r="H306" s="366"/>
      <c r="I306" s="366"/>
      <c r="J306" s="366"/>
      <c r="K306" s="366"/>
      <c r="L306" s="366"/>
      <c r="M306" s="366"/>
      <c r="N306" s="429"/>
      <c r="O306" s="366"/>
      <c r="P306" s="366"/>
      <c r="Q306" s="366"/>
      <c r="R306" s="366"/>
      <c r="S306" s="366"/>
      <c r="T306" s="366"/>
      <c r="U306" s="366"/>
      <c r="V306" s="366"/>
      <c r="W306" s="366"/>
      <c r="X306" s="366"/>
      <c r="Y306" s="366"/>
      <c r="Z306" s="366"/>
    </row>
    <row r="307" ht="15.75" customHeight="1">
      <c r="A307" s="428"/>
      <c r="B307" s="366"/>
      <c r="C307" s="366"/>
      <c r="D307" s="366"/>
      <c r="E307" s="366"/>
      <c r="F307" s="366"/>
      <c r="G307" s="366"/>
      <c r="H307" s="366"/>
      <c r="I307" s="366"/>
      <c r="J307" s="366"/>
      <c r="K307" s="366"/>
      <c r="L307" s="366"/>
      <c r="M307" s="366"/>
      <c r="N307" s="429"/>
      <c r="O307" s="366"/>
      <c r="P307" s="366"/>
      <c r="Q307" s="366"/>
      <c r="R307" s="366"/>
      <c r="S307" s="366"/>
      <c r="T307" s="366"/>
      <c r="U307" s="366"/>
      <c r="V307" s="366"/>
      <c r="W307" s="366"/>
      <c r="X307" s="366"/>
      <c r="Y307" s="366"/>
      <c r="Z307" s="366"/>
    </row>
    <row r="308" ht="15.75" customHeight="1">
      <c r="A308" s="428"/>
      <c r="B308" s="366"/>
      <c r="C308" s="366"/>
      <c r="D308" s="366"/>
      <c r="E308" s="366"/>
      <c r="F308" s="366"/>
      <c r="G308" s="366"/>
      <c r="H308" s="366"/>
      <c r="I308" s="366"/>
      <c r="J308" s="366"/>
      <c r="K308" s="366"/>
      <c r="L308" s="366"/>
      <c r="M308" s="366"/>
      <c r="N308" s="429"/>
      <c r="O308" s="366"/>
      <c r="P308" s="366"/>
      <c r="Q308" s="366"/>
      <c r="R308" s="366"/>
      <c r="S308" s="366"/>
      <c r="T308" s="366"/>
      <c r="U308" s="366"/>
      <c r="V308" s="366"/>
      <c r="W308" s="366"/>
      <c r="X308" s="366"/>
      <c r="Y308" s="366"/>
      <c r="Z308" s="366"/>
    </row>
    <row r="309" ht="15.75" customHeight="1">
      <c r="A309" s="428"/>
      <c r="B309" s="366"/>
      <c r="C309" s="366"/>
      <c r="D309" s="366"/>
      <c r="E309" s="366"/>
      <c r="F309" s="366"/>
      <c r="G309" s="366"/>
      <c r="H309" s="366"/>
      <c r="I309" s="366"/>
      <c r="J309" s="366"/>
      <c r="K309" s="366"/>
      <c r="L309" s="366"/>
      <c r="M309" s="366"/>
      <c r="N309" s="429"/>
      <c r="O309" s="366"/>
      <c r="P309" s="366"/>
      <c r="Q309" s="366"/>
      <c r="R309" s="366"/>
      <c r="S309" s="366"/>
      <c r="T309" s="366"/>
      <c r="U309" s="366"/>
      <c r="V309" s="366"/>
      <c r="W309" s="366"/>
      <c r="X309" s="366"/>
      <c r="Y309" s="366"/>
      <c r="Z309" s="366"/>
    </row>
    <row r="310" ht="15.75" customHeight="1">
      <c r="A310" s="428"/>
      <c r="B310" s="366"/>
      <c r="C310" s="366"/>
      <c r="D310" s="366"/>
      <c r="E310" s="366"/>
      <c r="F310" s="366"/>
      <c r="G310" s="366"/>
      <c r="H310" s="366"/>
      <c r="I310" s="366"/>
      <c r="J310" s="366"/>
      <c r="K310" s="366"/>
      <c r="L310" s="366"/>
      <c r="M310" s="366"/>
      <c r="N310" s="429"/>
      <c r="O310" s="366"/>
      <c r="P310" s="366"/>
      <c r="Q310" s="366"/>
      <c r="R310" s="366"/>
      <c r="S310" s="366"/>
      <c r="T310" s="366"/>
      <c r="U310" s="366"/>
      <c r="V310" s="366"/>
      <c r="W310" s="366"/>
      <c r="X310" s="366"/>
      <c r="Y310" s="366"/>
      <c r="Z310" s="366"/>
    </row>
    <row r="311" ht="15.75" customHeight="1">
      <c r="A311" s="428"/>
      <c r="B311" s="366"/>
      <c r="C311" s="366"/>
      <c r="D311" s="366"/>
      <c r="E311" s="366"/>
      <c r="F311" s="366"/>
      <c r="G311" s="366"/>
      <c r="H311" s="366"/>
      <c r="I311" s="366"/>
      <c r="J311" s="366"/>
      <c r="K311" s="366"/>
      <c r="L311" s="366"/>
      <c r="M311" s="366"/>
      <c r="N311" s="429"/>
      <c r="O311" s="366"/>
      <c r="P311" s="366"/>
      <c r="Q311" s="366"/>
      <c r="R311" s="366"/>
      <c r="S311" s="366"/>
      <c r="T311" s="366"/>
      <c r="U311" s="366"/>
      <c r="V311" s="366"/>
      <c r="W311" s="366"/>
      <c r="X311" s="366"/>
      <c r="Y311" s="366"/>
      <c r="Z311" s="366"/>
    </row>
    <row r="312" ht="15.75" customHeight="1">
      <c r="A312" s="428"/>
      <c r="B312" s="366"/>
      <c r="C312" s="366"/>
      <c r="D312" s="366"/>
      <c r="E312" s="366"/>
      <c r="F312" s="366"/>
      <c r="G312" s="366"/>
      <c r="H312" s="366"/>
      <c r="I312" s="366"/>
      <c r="J312" s="366"/>
      <c r="K312" s="366"/>
      <c r="L312" s="366"/>
      <c r="M312" s="366"/>
      <c r="N312" s="429"/>
      <c r="O312" s="366"/>
      <c r="P312" s="366"/>
      <c r="Q312" s="366"/>
      <c r="R312" s="366"/>
      <c r="S312" s="366"/>
      <c r="T312" s="366"/>
      <c r="U312" s="366"/>
      <c r="V312" s="366"/>
      <c r="W312" s="366"/>
      <c r="X312" s="366"/>
      <c r="Y312" s="366"/>
      <c r="Z312" s="366"/>
    </row>
    <row r="313" ht="15.75" customHeight="1">
      <c r="A313" s="428"/>
      <c r="B313" s="366"/>
      <c r="C313" s="366"/>
      <c r="D313" s="366"/>
      <c r="E313" s="366"/>
      <c r="F313" s="366"/>
      <c r="G313" s="366"/>
      <c r="H313" s="366"/>
      <c r="I313" s="366"/>
      <c r="J313" s="366"/>
      <c r="K313" s="366"/>
      <c r="L313" s="366"/>
      <c r="M313" s="366"/>
      <c r="N313" s="429"/>
      <c r="O313" s="366"/>
      <c r="P313" s="366"/>
      <c r="Q313" s="366"/>
      <c r="R313" s="366"/>
      <c r="S313" s="366"/>
      <c r="T313" s="366"/>
      <c r="U313" s="366"/>
      <c r="V313" s="366"/>
      <c r="W313" s="366"/>
      <c r="X313" s="366"/>
      <c r="Y313" s="366"/>
      <c r="Z313" s="366"/>
    </row>
    <row r="314" ht="15.75" customHeight="1">
      <c r="A314" s="428"/>
      <c r="B314" s="366"/>
      <c r="C314" s="366"/>
      <c r="D314" s="366"/>
      <c r="E314" s="366"/>
      <c r="F314" s="366"/>
      <c r="G314" s="366"/>
      <c r="H314" s="366"/>
      <c r="I314" s="366"/>
      <c r="J314" s="366"/>
      <c r="K314" s="366"/>
      <c r="L314" s="366"/>
      <c r="M314" s="366"/>
      <c r="N314" s="429"/>
      <c r="O314" s="366"/>
      <c r="P314" s="366"/>
      <c r="Q314" s="366"/>
      <c r="R314" s="366"/>
      <c r="S314" s="366"/>
      <c r="T314" s="366"/>
      <c r="U314" s="366"/>
      <c r="V314" s="366"/>
      <c r="W314" s="366"/>
      <c r="X314" s="366"/>
      <c r="Y314" s="366"/>
      <c r="Z314" s="366"/>
    </row>
    <row r="315" ht="15.75" customHeight="1">
      <c r="A315" s="428"/>
      <c r="B315" s="366"/>
      <c r="C315" s="366"/>
      <c r="D315" s="366"/>
      <c r="E315" s="366"/>
      <c r="F315" s="366"/>
      <c r="G315" s="366"/>
      <c r="H315" s="366"/>
      <c r="I315" s="366"/>
      <c r="J315" s="366"/>
      <c r="K315" s="366"/>
      <c r="L315" s="366"/>
      <c r="M315" s="366"/>
      <c r="N315" s="429"/>
      <c r="O315" s="366"/>
      <c r="P315" s="366"/>
      <c r="Q315" s="366"/>
      <c r="R315" s="366"/>
      <c r="S315" s="366"/>
      <c r="T315" s="366"/>
      <c r="U315" s="366"/>
      <c r="V315" s="366"/>
      <c r="W315" s="366"/>
      <c r="X315" s="366"/>
      <c r="Y315" s="366"/>
      <c r="Z315" s="366"/>
    </row>
    <row r="316" ht="15.75" customHeight="1">
      <c r="A316" s="428"/>
      <c r="B316" s="366"/>
      <c r="C316" s="366"/>
      <c r="D316" s="366"/>
      <c r="E316" s="366"/>
      <c r="F316" s="366"/>
      <c r="G316" s="366"/>
      <c r="H316" s="366"/>
      <c r="I316" s="366"/>
      <c r="J316" s="366"/>
      <c r="K316" s="366"/>
      <c r="L316" s="366"/>
      <c r="M316" s="366"/>
      <c r="N316" s="429"/>
      <c r="O316" s="366"/>
      <c r="P316" s="366"/>
      <c r="Q316" s="366"/>
      <c r="R316" s="366"/>
      <c r="S316" s="366"/>
      <c r="T316" s="366"/>
      <c r="U316" s="366"/>
      <c r="V316" s="366"/>
      <c r="W316" s="366"/>
      <c r="X316" s="366"/>
      <c r="Y316" s="366"/>
      <c r="Z316" s="366"/>
    </row>
    <row r="317" ht="15.75" customHeight="1">
      <c r="A317" s="428"/>
      <c r="B317" s="366"/>
      <c r="C317" s="366"/>
      <c r="D317" s="366"/>
      <c r="E317" s="366"/>
      <c r="F317" s="366"/>
      <c r="G317" s="366"/>
      <c r="H317" s="366"/>
      <c r="I317" s="366"/>
      <c r="J317" s="366"/>
      <c r="K317" s="366"/>
      <c r="L317" s="366"/>
      <c r="M317" s="366"/>
      <c r="N317" s="429"/>
      <c r="O317" s="366"/>
      <c r="P317" s="366"/>
      <c r="Q317" s="366"/>
      <c r="R317" s="366"/>
      <c r="S317" s="366"/>
      <c r="T317" s="366"/>
      <c r="U317" s="366"/>
      <c r="V317" s="366"/>
      <c r="W317" s="366"/>
      <c r="X317" s="366"/>
      <c r="Y317" s="366"/>
      <c r="Z317" s="366"/>
    </row>
    <row r="318" ht="15.75" customHeight="1">
      <c r="A318" s="428"/>
      <c r="B318" s="366"/>
      <c r="C318" s="366"/>
      <c r="D318" s="366"/>
      <c r="E318" s="366"/>
      <c r="F318" s="366"/>
      <c r="G318" s="366"/>
      <c r="H318" s="366"/>
      <c r="I318" s="366"/>
      <c r="J318" s="366"/>
      <c r="K318" s="366"/>
      <c r="L318" s="366"/>
      <c r="M318" s="366"/>
      <c r="N318" s="429"/>
      <c r="O318" s="366"/>
      <c r="P318" s="366"/>
      <c r="Q318" s="366"/>
      <c r="R318" s="366"/>
      <c r="S318" s="366"/>
      <c r="T318" s="366"/>
      <c r="U318" s="366"/>
      <c r="V318" s="366"/>
      <c r="W318" s="366"/>
      <c r="X318" s="366"/>
      <c r="Y318" s="366"/>
      <c r="Z318" s="366"/>
    </row>
    <row r="319" ht="15.75" customHeight="1">
      <c r="A319" s="428"/>
      <c r="B319" s="366"/>
      <c r="C319" s="366"/>
      <c r="D319" s="366"/>
      <c r="E319" s="366"/>
      <c r="F319" s="366"/>
      <c r="G319" s="366"/>
      <c r="H319" s="366"/>
      <c r="I319" s="366"/>
      <c r="J319" s="366"/>
      <c r="K319" s="366"/>
      <c r="L319" s="366"/>
      <c r="M319" s="366"/>
      <c r="N319" s="429"/>
      <c r="O319" s="366"/>
      <c r="P319" s="366"/>
      <c r="Q319" s="366"/>
      <c r="R319" s="366"/>
      <c r="S319" s="366"/>
      <c r="T319" s="366"/>
      <c r="U319" s="366"/>
      <c r="V319" s="366"/>
      <c r="W319" s="366"/>
      <c r="X319" s="366"/>
      <c r="Y319" s="366"/>
      <c r="Z319" s="366"/>
    </row>
    <row r="320" ht="15.75" customHeight="1">
      <c r="A320" s="428"/>
      <c r="B320" s="366"/>
      <c r="C320" s="366"/>
      <c r="D320" s="366"/>
      <c r="E320" s="366"/>
      <c r="F320" s="366"/>
      <c r="G320" s="366"/>
      <c r="H320" s="366"/>
      <c r="I320" s="366"/>
      <c r="J320" s="366"/>
      <c r="K320" s="366"/>
      <c r="L320" s="366"/>
      <c r="M320" s="366"/>
      <c r="N320" s="429"/>
      <c r="O320" s="366"/>
      <c r="P320" s="366"/>
      <c r="Q320" s="366"/>
      <c r="R320" s="366"/>
      <c r="S320" s="366"/>
      <c r="T320" s="366"/>
      <c r="U320" s="366"/>
      <c r="V320" s="366"/>
      <c r="W320" s="366"/>
      <c r="X320" s="366"/>
      <c r="Y320" s="366"/>
      <c r="Z320" s="366"/>
    </row>
    <row r="321" ht="15.75" customHeight="1">
      <c r="A321" s="428"/>
      <c r="B321" s="366"/>
      <c r="C321" s="366"/>
      <c r="D321" s="366"/>
      <c r="E321" s="366"/>
      <c r="F321" s="366"/>
      <c r="G321" s="366"/>
      <c r="H321" s="366"/>
      <c r="I321" s="366"/>
      <c r="J321" s="366"/>
      <c r="K321" s="366"/>
      <c r="L321" s="366"/>
      <c r="M321" s="366"/>
      <c r="N321" s="429"/>
      <c r="O321" s="366"/>
      <c r="P321" s="366"/>
      <c r="Q321" s="366"/>
      <c r="R321" s="366"/>
      <c r="S321" s="366"/>
      <c r="T321" s="366"/>
      <c r="U321" s="366"/>
      <c r="V321" s="366"/>
      <c r="W321" s="366"/>
      <c r="X321" s="366"/>
      <c r="Y321" s="366"/>
      <c r="Z321" s="366"/>
    </row>
    <row r="322" ht="15.75" customHeight="1">
      <c r="A322" s="428"/>
      <c r="B322" s="366"/>
      <c r="C322" s="366"/>
      <c r="D322" s="366"/>
      <c r="E322" s="366"/>
      <c r="F322" s="366"/>
      <c r="G322" s="366"/>
      <c r="H322" s="366"/>
      <c r="I322" s="366"/>
      <c r="J322" s="366"/>
      <c r="K322" s="366"/>
      <c r="L322" s="366"/>
      <c r="M322" s="366"/>
      <c r="N322" s="429"/>
      <c r="O322" s="366"/>
      <c r="P322" s="366"/>
      <c r="Q322" s="366"/>
      <c r="R322" s="366"/>
      <c r="S322" s="366"/>
      <c r="T322" s="366"/>
      <c r="U322" s="366"/>
      <c r="V322" s="366"/>
      <c r="W322" s="366"/>
      <c r="X322" s="366"/>
      <c r="Y322" s="366"/>
      <c r="Z322" s="366"/>
    </row>
    <row r="323" ht="15.75" customHeight="1">
      <c r="A323" s="428"/>
      <c r="B323" s="366"/>
      <c r="C323" s="366"/>
      <c r="D323" s="366"/>
      <c r="E323" s="366"/>
      <c r="F323" s="366"/>
      <c r="G323" s="366"/>
      <c r="H323" s="366"/>
      <c r="I323" s="366"/>
      <c r="J323" s="366"/>
      <c r="K323" s="366"/>
      <c r="L323" s="366"/>
      <c r="M323" s="366"/>
      <c r="N323" s="429"/>
      <c r="O323" s="366"/>
      <c r="P323" s="366"/>
      <c r="Q323" s="366"/>
      <c r="R323" s="366"/>
      <c r="S323" s="366"/>
      <c r="T323" s="366"/>
      <c r="U323" s="366"/>
      <c r="V323" s="366"/>
      <c r="W323" s="366"/>
      <c r="X323" s="366"/>
      <c r="Y323" s="366"/>
      <c r="Z323" s="366"/>
    </row>
    <row r="324" ht="15.75" customHeight="1">
      <c r="A324" s="428"/>
      <c r="B324" s="366"/>
      <c r="C324" s="366"/>
      <c r="D324" s="366"/>
      <c r="E324" s="366"/>
      <c r="F324" s="366"/>
      <c r="G324" s="366"/>
      <c r="H324" s="366"/>
      <c r="I324" s="366"/>
      <c r="J324" s="366"/>
      <c r="K324" s="366"/>
      <c r="L324" s="366"/>
      <c r="M324" s="366"/>
      <c r="N324" s="429"/>
      <c r="O324" s="366"/>
      <c r="P324" s="366"/>
      <c r="Q324" s="366"/>
      <c r="R324" s="366"/>
      <c r="S324" s="366"/>
      <c r="T324" s="366"/>
      <c r="U324" s="366"/>
      <c r="V324" s="366"/>
      <c r="W324" s="366"/>
      <c r="X324" s="366"/>
      <c r="Y324" s="366"/>
      <c r="Z324" s="366"/>
    </row>
    <row r="325" ht="15.75" customHeight="1">
      <c r="A325" s="428"/>
      <c r="B325" s="366"/>
      <c r="C325" s="366"/>
      <c r="D325" s="366"/>
      <c r="E325" s="366"/>
      <c r="F325" s="366"/>
      <c r="G325" s="366"/>
      <c r="H325" s="366"/>
      <c r="I325" s="366"/>
      <c r="J325" s="366"/>
      <c r="K325" s="366"/>
      <c r="L325" s="366"/>
      <c r="M325" s="366"/>
      <c r="N325" s="429"/>
      <c r="O325" s="366"/>
      <c r="P325" s="366"/>
      <c r="Q325" s="366"/>
      <c r="R325" s="366"/>
      <c r="S325" s="366"/>
      <c r="T325" s="366"/>
      <c r="U325" s="366"/>
      <c r="V325" s="366"/>
      <c r="W325" s="366"/>
      <c r="X325" s="366"/>
      <c r="Y325" s="366"/>
      <c r="Z325" s="366"/>
    </row>
    <row r="326" ht="15.75" customHeight="1">
      <c r="A326" s="428"/>
      <c r="B326" s="366"/>
      <c r="C326" s="366"/>
      <c r="D326" s="366"/>
      <c r="E326" s="366"/>
      <c r="F326" s="366"/>
      <c r="G326" s="366"/>
      <c r="H326" s="366"/>
      <c r="I326" s="366"/>
      <c r="J326" s="366"/>
      <c r="K326" s="366"/>
      <c r="L326" s="366"/>
      <c r="M326" s="366"/>
      <c r="N326" s="429"/>
      <c r="O326" s="366"/>
      <c r="P326" s="366"/>
      <c r="Q326" s="366"/>
      <c r="R326" s="366"/>
      <c r="S326" s="366"/>
      <c r="T326" s="366"/>
      <c r="U326" s="366"/>
      <c r="V326" s="366"/>
      <c r="W326" s="366"/>
      <c r="X326" s="366"/>
      <c r="Y326" s="366"/>
      <c r="Z326" s="366"/>
    </row>
    <row r="327" ht="15.75" customHeight="1">
      <c r="A327" s="428"/>
      <c r="B327" s="366"/>
      <c r="C327" s="366"/>
      <c r="D327" s="366"/>
      <c r="E327" s="366"/>
      <c r="F327" s="366"/>
      <c r="G327" s="366"/>
      <c r="H327" s="366"/>
      <c r="I327" s="366"/>
      <c r="J327" s="366"/>
      <c r="K327" s="366"/>
      <c r="L327" s="366"/>
      <c r="M327" s="366"/>
      <c r="N327" s="429"/>
      <c r="O327" s="366"/>
      <c r="P327" s="366"/>
      <c r="Q327" s="366"/>
      <c r="R327" s="366"/>
      <c r="S327" s="366"/>
      <c r="T327" s="366"/>
      <c r="U327" s="366"/>
      <c r="V327" s="366"/>
      <c r="W327" s="366"/>
      <c r="X327" s="366"/>
      <c r="Y327" s="366"/>
      <c r="Z327" s="366"/>
    </row>
    <row r="328" ht="15.75" customHeight="1">
      <c r="A328" s="428"/>
      <c r="B328" s="366"/>
      <c r="C328" s="366"/>
      <c r="D328" s="366"/>
      <c r="E328" s="366"/>
      <c r="F328" s="366"/>
      <c r="G328" s="366"/>
      <c r="H328" s="366"/>
      <c r="I328" s="366"/>
      <c r="J328" s="366"/>
      <c r="K328" s="366"/>
      <c r="L328" s="366"/>
      <c r="M328" s="366"/>
      <c r="N328" s="429"/>
      <c r="O328" s="366"/>
      <c r="P328" s="366"/>
      <c r="Q328" s="366"/>
      <c r="R328" s="366"/>
      <c r="S328" s="366"/>
      <c r="T328" s="366"/>
      <c r="U328" s="366"/>
      <c r="V328" s="366"/>
      <c r="W328" s="366"/>
      <c r="X328" s="366"/>
      <c r="Y328" s="366"/>
      <c r="Z328" s="366"/>
    </row>
    <row r="329" ht="15.75" customHeight="1">
      <c r="A329" s="428"/>
      <c r="B329" s="366"/>
      <c r="C329" s="366"/>
      <c r="D329" s="366"/>
      <c r="E329" s="366"/>
      <c r="F329" s="366"/>
      <c r="G329" s="366"/>
      <c r="H329" s="366"/>
      <c r="I329" s="366"/>
      <c r="J329" s="366"/>
      <c r="K329" s="366"/>
      <c r="L329" s="366"/>
      <c r="M329" s="366"/>
      <c r="N329" s="429"/>
      <c r="O329" s="366"/>
      <c r="P329" s="366"/>
      <c r="Q329" s="366"/>
      <c r="R329" s="366"/>
      <c r="S329" s="366"/>
      <c r="T329" s="366"/>
      <c r="U329" s="366"/>
      <c r="V329" s="366"/>
      <c r="W329" s="366"/>
      <c r="X329" s="366"/>
      <c r="Y329" s="366"/>
      <c r="Z329" s="366"/>
    </row>
    <row r="330" ht="15.75" customHeight="1">
      <c r="A330" s="428"/>
      <c r="B330" s="366"/>
      <c r="C330" s="366"/>
      <c r="D330" s="366"/>
      <c r="E330" s="366"/>
      <c r="F330" s="366"/>
      <c r="G330" s="366"/>
      <c r="H330" s="366"/>
      <c r="I330" s="366"/>
      <c r="J330" s="366"/>
      <c r="K330" s="366"/>
      <c r="L330" s="366"/>
      <c r="M330" s="366"/>
      <c r="N330" s="429"/>
      <c r="O330" s="366"/>
      <c r="P330" s="366"/>
      <c r="Q330" s="366"/>
      <c r="R330" s="366"/>
      <c r="S330" s="366"/>
      <c r="T330" s="366"/>
      <c r="U330" s="366"/>
      <c r="V330" s="366"/>
      <c r="W330" s="366"/>
      <c r="X330" s="366"/>
      <c r="Y330" s="366"/>
      <c r="Z330" s="366"/>
    </row>
    <row r="331" ht="15.75" customHeight="1">
      <c r="A331" s="428"/>
      <c r="B331" s="366"/>
      <c r="C331" s="366"/>
      <c r="D331" s="366"/>
      <c r="E331" s="366"/>
      <c r="F331" s="366"/>
      <c r="G331" s="366"/>
      <c r="H331" s="366"/>
      <c r="I331" s="366"/>
      <c r="J331" s="366"/>
      <c r="K331" s="366"/>
      <c r="L331" s="366"/>
      <c r="M331" s="366"/>
      <c r="N331" s="429"/>
      <c r="O331" s="366"/>
      <c r="P331" s="366"/>
      <c r="Q331" s="366"/>
      <c r="R331" s="366"/>
      <c r="S331" s="366"/>
      <c r="T331" s="366"/>
      <c r="U331" s="366"/>
      <c r="V331" s="366"/>
      <c r="W331" s="366"/>
      <c r="X331" s="366"/>
      <c r="Y331" s="366"/>
      <c r="Z331" s="366"/>
    </row>
    <row r="332" ht="15.75" customHeight="1">
      <c r="A332" s="428"/>
      <c r="B332" s="366"/>
      <c r="C332" s="366"/>
      <c r="D332" s="366"/>
      <c r="E332" s="366"/>
      <c r="F332" s="366"/>
      <c r="G332" s="366"/>
      <c r="H332" s="366"/>
      <c r="I332" s="366"/>
      <c r="J332" s="366"/>
      <c r="K332" s="366"/>
      <c r="L332" s="366"/>
      <c r="M332" s="366"/>
      <c r="N332" s="429"/>
      <c r="O332" s="366"/>
      <c r="P332" s="366"/>
      <c r="Q332" s="366"/>
      <c r="R332" s="366"/>
      <c r="S332" s="366"/>
      <c r="T332" s="366"/>
      <c r="U332" s="366"/>
      <c r="V332" s="366"/>
      <c r="W332" s="366"/>
      <c r="X332" s="366"/>
      <c r="Y332" s="366"/>
      <c r="Z332" s="366"/>
    </row>
    <row r="333" ht="15.75" customHeight="1">
      <c r="A333" s="428"/>
      <c r="B333" s="366"/>
      <c r="C333" s="366"/>
      <c r="D333" s="366"/>
      <c r="E333" s="366"/>
      <c r="F333" s="366"/>
      <c r="G333" s="366"/>
      <c r="H333" s="366"/>
      <c r="I333" s="366"/>
      <c r="J333" s="366"/>
      <c r="K333" s="366"/>
      <c r="L333" s="366"/>
      <c r="M333" s="366"/>
      <c r="N333" s="429"/>
      <c r="O333" s="366"/>
      <c r="P333" s="366"/>
      <c r="Q333" s="366"/>
      <c r="R333" s="366"/>
      <c r="S333" s="366"/>
      <c r="T333" s="366"/>
      <c r="U333" s="366"/>
      <c r="V333" s="366"/>
      <c r="W333" s="366"/>
      <c r="X333" s="366"/>
      <c r="Y333" s="366"/>
      <c r="Z333" s="366"/>
    </row>
    <row r="334" ht="15.75" customHeight="1">
      <c r="A334" s="428"/>
      <c r="B334" s="366"/>
      <c r="C334" s="366"/>
      <c r="D334" s="366"/>
      <c r="E334" s="366"/>
      <c r="F334" s="366"/>
      <c r="G334" s="366"/>
      <c r="H334" s="366"/>
      <c r="I334" s="366"/>
      <c r="J334" s="366"/>
      <c r="K334" s="366"/>
      <c r="L334" s="366"/>
      <c r="M334" s="366"/>
      <c r="N334" s="429"/>
      <c r="O334" s="366"/>
      <c r="P334" s="366"/>
      <c r="Q334" s="366"/>
      <c r="R334" s="366"/>
      <c r="S334" s="366"/>
      <c r="T334" s="366"/>
      <c r="U334" s="366"/>
      <c r="V334" s="366"/>
      <c r="W334" s="366"/>
      <c r="X334" s="366"/>
      <c r="Y334" s="366"/>
      <c r="Z334" s="366"/>
    </row>
    <row r="335" ht="15.75" customHeight="1">
      <c r="A335" s="428"/>
      <c r="B335" s="366"/>
      <c r="C335" s="366"/>
      <c r="D335" s="366"/>
      <c r="E335" s="366"/>
      <c r="F335" s="366"/>
      <c r="G335" s="366"/>
      <c r="H335" s="366"/>
      <c r="I335" s="366"/>
      <c r="J335" s="366"/>
      <c r="K335" s="366"/>
      <c r="L335" s="366"/>
      <c r="M335" s="366"/>
      <c r="N335" s="429"/>
      <c r="O335" s="366"/>
      <c r="P335" s="366"/>
      <c r="Q335" s="366"/>
      <c r="R335" s="366"/>
      <c r="S335" s="366"/>
      <c r="T335" s="366"/>
      <c r="U335" s="366"/>
      <c r="V335" s="366"/>
      <c r="W335" s="366"/>
      <c r="X335" s="366"/>
      <c r="Y335" s="366"/>
      <c r="Z335" s="366"/>
    </row>
    <row r="336" ht="15.75" customHeight="1">
      <c r="A336" s="428"/>
      <c r="B336" s="366"/>
      <c r="C336" s="366"/>
      <c r="D336" s="366"/>
      <c r="E336" s="366"/>
      <c r="F336" s="366"/>
      <c r="G336" s="366"/>
      <c r="H336" s="366"/>
      <c r="I336" s="366"/>
      <c r="J336" s="366"/>
      <c r="K336" s="366"/>
      <c r="L336" s="366"/>
      <c r="M336" s="366"/>
      <c r="N336" s="429"/>
      <c r="O336" s="366"/>
      <c r="P336" s="366"/>
      <c r="Q336" s="366"/>
      <c r="R336" s="366"/>
      <c r="S336" s="366"/>
      <c r="T336" s="366"/>
      <c r="U336" s="366"/>
      <c r="V336" s="366"/>
      <c r="W336" s="366"/>
      <c r="X336" s="366"/>
      <c r="Y336" s="366"/>
      <c r="Z336" s="366"/>
    </row>
    <row r="337" ht="15.75" customHeight="1">
      <c r="A337" s="428"/>
      <c r="B337" s="366"/>
      <c r="C337" s="366"/>
      <c r="D337" s="366"/>
      <c r="E337" s="366"/>
      <c r="F337" s="366"/>
      <c r="G337" s="366"/>
      <c r="H337" s="366"/>
      <c r="I337" s="366"/>
      <c r="J337" s="366"/>
      <c r="K337" s="366"/>
      <c r="L337" s="366"/>
      <c r="M337" s="366"/>
      <c r="N337" s="429"/>
      <c r="O337" s="366"/>
      <c r="P337" s="366"/>
      <c r="Q337" s="366"/>
      <c r="R337" s="366"/>
      <c r="S337" s="366"/>
      <c r="T337" s="366"/>
      <c r="U337" s="366"/>
      <c r="V337" s="366"/>
      <c r="W337" s="366"/>
      <c r="X337" s="366"/>
      <c r="Y337" s="366"/>
      <c r="Z337" s="366"/>
    </row>
    <row r="338" ht="15.75" customHeight="1">
      <c r="A338" s="428"/>
      <c r="B338" s="366"/>
      <c r="C338" s="366"/>
      <c r="D338" s="366"/>
      <c r="E338" s="366"/>
      <c r="F338" s="366"/>
      <c r="G338" s="366"/>
      <c r="H338" s="366"/>
      <c r="I338" s="366"/>
      <c r="J338" s="366"/>
      <c r="K338" s="366"/>
      <c r="L338" s="366"/>
      <c r="M338" s="366"/>
      <c r="N338" s="429"/>
      <c r="O338" s="366"/>
      <c r="P338" s="366"/>
      <c r="Q338" s="366"/>
      <c r="R338" s="366"/>
      <c r="S338" s="366"/>
      <c r="T338" s="366"/>
      <c r="U338" s="366"/>
      <c r="V338" s="366"/>
      <c r="W338" s="366"/>
      <c r="X338" s="366"/>
      <c r="Y338" s="366"/>
      <c r="Z338" s="366"/>
    </row>
    <row r="339" ht="15.75" customHeight="1">
      <c r="A339" s="428"/>
      <c r="B339" s="366"/>
      <c r="C339" s="366"/>
      <c r="D339" s="366"/>
      <c r="E339" s="366"/>
      <c r="F339" s="366"/>
      <c r="G339" s="366"/>
      <c r="H339" s="366"/>
      <c r="I339" s="366"/>
      <c r="J339" s="366"/>
      <c r="K339" s="366"/>
      <c r="L339" s="366"/>
      <c r="M339" s="366"/>
      <c r="N339" s="429"/>
      <c r="O339" s="366"/>
      <c r="P339" s="366"/>
      <c r="Q339" s="366"/>
      <c r="R339" s="366"/>
      <c r="S339" s="366"/>
      <c r="T339" s="366"/>
      <c r="U339" s="366"/>
      <c r="V339" s="366"/>
      <c r="W339" s="366"/>
      <c r="X339" s="366"/>
      <c r="Y339" s="366"/>
      <c r="Z339" s="366"/>
    </row>
    <row r="340" ht="15.75" customHeight="1">
      <c r="A340" s="428"/>
      <c r="B340" s="366"/>
      <c r="C340" s="366"/>
      <c r="D340" s="366"/>
      <c r="E340" s="366"/>
      <c r="F340" s="366"/>
      <c r="G340" s="366"/>
      <c r="H340" s="366"/>
      <c r="I340" s="366"/>
      <c r="J340" s="366"/>
      <c r="K340" s="366"/>
      <c r="L340" s="366"/>
      <c r="M340" s="366"/>
      <c r="N340" s="429"/>
      <c r="O340" s="366"/>
      <c r="P340" s="366"/>
      <c r="Q340" s="366"/>
      <c r="R340" s="366"/>
      <c r="S340" s="366"/>
      <c r="T340" s="366"/>
      <c r="U340" s="366"/>
      <c r="V340" s="366"/>
      <c r="W340" s="366"/>
      <c r="X340" s="366"/>
      <c r="Y340" s="366"/>
      <c r="Z340" s="366"/>
    </row>
    <row r="341" ht="15.75" customHeight="1">
      <c r="A341" s="428"/>
      <c r="B341" s="366"/>
      <c r="C341" s="366"/>
      <c r="D341" s="366"/>
      <c r="E341" s="366"/>
      <c r="F341" s="366"/>
      <c r="G341" s="366"/>
      <c r="H341" s="366"/>
      <c r="I341" s="366"/>
      <c r="J341" s="366"/>
      <c r="K341" s="366"/>
      <c r="L341" s="366"/>
      <c r="M341" s="366"/>
      <c r="N341" s="429"/>
      <c r="O341" s="366"/>
      <c r="P341" s="366"/>
      <c r="Q341" s="366"/>
      <c r="R341" s="366"/>
      <c r="S341" s="366"/>
      <c r="T341" s="366"/>
      <c r="U341" s="366"/>
      <c r="V341" s="366"/>
      <c r="W341" s="366"/>
      <c r="X341" s="366"/>
      <c r="Y341" s="366"/>
      <c r="Z341" s="366"/>
    </row>
    <row r="342" ht="15.75" customHeight="1">
      <c r="A342" s="428"/>
      <c r="B342" s="366"/>
      <c r="C342" s="366"/>
      <c r="D342" s="366"/>
      <c r="E342" s="366"/>
      <c r="F342" s="366"/>
      <c r="G342" s="366"/>
      <c r="H342" s="366"/>
      <c r="I342" s="366"/>
      <c r="J342" s="366"/>
      <c r="K342" s="366"/>
      <c r="L342" s="366"/>
      <c r="M342" s="366"/>
      <c r="N342" s="429"/>
      <c r="O342" s="366"/>
      <c r="P342" s="366"/>
      <c r="Q342" s="366"/>
      <c r="R342" s="366"/>
      <c r="S342" s="366"/>
      <c r="T342" s="366"/>
      <c r="U342" s="366"/>
      <c r="V342" s="366"/>
      <c r="W342" s="366"/>
      <c r="X342" s="366"/>
      <c r="Y342" s="366"/>
      <c r="Z342" s="366"/>
    </row>
    <row r="343" ht="15.75" customHeight="1">
      <c r="A343" s="428"/>
      <c r="B343" s="366"/>
      <c r="C343" s="366"/>
      <c r="D343" s="366"/>
      <c r="E343" s="366"/>
      <c r="F343" s="366"/>
      <c r="G343" s="366"/>
      <c r="H343" s="366"/>
      <c r="I343" s="366"/>
      <c r="J343" s="366"/>
      <c r="K343" s="366"/>
      <c r="L343" s="366"/>
      <c r="M343" s="366"/>
      <c r="N343" s="429"/>
      <c r="O343" s="366"/>
      <c r="P343" s="366"/>
      <c r="Q343" s="366"/>
      <c r="R343" s="366"/>
      <c r="S343" s="366"/>
      <c r="T343" s="366"/>
      <c r="U343" s="366"/>
      <c r="V343" s="366"/>
      <c r="W343" s="366"/>
      <c r="X343" s="366"/>
      <c r="Y343" s="366"/>
      <c r="Z343" s="366"/>
    </row>
    <row r="344" ht="15.75" customHeight="1">
      <c r="A344" s="428"/>
      <c r="B344" s="366"/>
      <c r="C344" s="366"/>
      <c r="D344" s="366"/>
      <c r="E344" s="366"/>
      <c r="F344" s="366"/>
      <c r="G344" s="366"/>
      <c r="H344" s="366"/>
      <c r="I344" s="366"/>
      <c r="J344" s="366"/>
      <c r="K344" s="366"/>
      <c r="L344" s="366"/>
      <c r="M344" s="366"/>
      <c r="N344" s="429"/>
      <c r="O344" s="366"/>
      <c r="P344" s="366"/>
      <c r="Q344" s="366"/>
      <c r="R344" s="366"/>
      <c r="S344" s="366"/>
      <c r="T344" s="366"/>
      <c r="U344" s="366"/>
      <c r="V344" s="366"/>
      <c r="W344" s="366"/>
      <c r="X344" s="366"/>
      <c r="Y344" s="366"/>
      <c r="Z344" s="366"/>
    </row>
    <row r="345" ht="15.75" customHeight="1">
      <c r="A345" s="428"/>
      <c r="B345" s="366"/>
      <c r="C345" s="366"/>
      <c r="D345" s="366"/>
      <c r="E345" s="366"/>
      <c r="F345" s="366"/>
      <c r="G345" s="366"/>
      <c r="H345" s="366"/>
      <c r="I345" s="366"/>
      <c r="J345" s="366"/>
      <c r="K345" s="366"/>
      <c r="L345" s="366"/>
      <c r="M345" s="366"/>
      <c r="N345" s="429"/>
      <c r="O345" s="366"/>
      <c r="P345" s="366"/>
      <c r="Q345" s="366"/>
      <c r="R345" s="366"/>
      <c r="S345" s="366"/>
      <c r="T345" s="366"/>
      <c r="U345" s="366"/>
      <c r="V345" s="366"/>
      <c r="W345" s="366"/>
      <c r="X345" s="366"/>
      <c r="Y345" s="366"/>
      <c r="Z345" s="366"/>
    </row>
    <row r="346" ht="15.75" customHeight="1">
      <c r="A346" s="428"/>
      <c r="B346" s="366"/>
      <c r="C346" s="366"/>
      <c r="D346" s="366"/>
      <c r="E346" s="366"/>
      <c r="F346" s="366"/>
      <c r="G346" s="366"/>
      <c r="H346" s="366"/>
      <c r="I346" s="366"/>
      <c r="J346" s="366"/>
      <c r="K346" s="366"/>
      <c r="L346" s="366"/>
      <c r="M346" s="366"/>
      <c r="N346" s="429"/>
      <c r="O346" s="366"/>
      <c r="P346" s="366"/>
      <c r="Q346" s="366"/>
      <c r="R346" s="366"/>
      <c r="S346" s="366"/>
      <c r="T346" s="366"/>
      <c r="U346" s="366"/>
      <c r="V346" s="366"/>
      <c r="W346" s="366"/>
      <c r="X346" s="366"/>
      <c r="Y346" s="366"/>
      <c r="Z346" s="366"/>
    </row>
    <row r="347" ht="15.75" customHeight="1">
      <c r="A347" s="428"/>
      <c r="B347" s="366"/>
      <c r="C347" s="366"/>
      <c r="D347" s="366"/>
      <c r="E347" s="366"/>
      <c r="F347" s="366"/>
      <c r="G347" s="366"/>
      <c r="H347" s="366"/>
      <c r="I347" s="366"/>
      <c r="J347" s="366"/>
      <c r="K347" s="366"/>
      <c r="L347" s="366"/>
      <c r="M347" s="366"/>
      <c r="N347" s="429"/>
      <c r="O347" s="366"/>
      <c r="P347" s="366"/>
      <c r="Q347" s="366"/>
      <c r="R347" s="366"/>
      <c r="S347" s="366"/>
      <c r="T347" s="366"/>
      <c r="U347" s="366"/>
      <c r="V347" s="366"/>
      <c r="W347" s="366"/>
      <c r="X347" s="366"/>
      <c r="Y347" s="366"/>
      <c r="Z347" s="366"/>
    </row>
    <row r="348" ht="15.75" customHeight="1">
      <c r="A348" s="428"/>
      <c r="B348" s="366"/>
      <c r="C348" s="366"/>
      <c r="D348" s="366"/>
      <c r="E348" s="366"/>
      <c r="F348" s="366"/>
      <c r="G348" s="366"/>
      <c r="H348" s="366"/>
      <c r="I348" s="366"/>
      <c r="J348" s="366"/>
      <c r="K348" s="366"/>
      <c r="L348" s="366"/>
      <c r="M348" s="366"/>
      <c r="N348" s="429"/>
      <c r="O348" s="366"/>
      <c r="P348" s="366"/>
      <c r="Q348" s="366"/>
      <c r="R348" s="366"/>
      <c r="S348" s="366"/>
      <c r="T348" s="366"/>
      <c r="U348" s="366"/>
      <c r="V348" s="366"/>
      <c r="W348" s="366"/>
      <c r="X348" s="366"/>
      <c r="Y348" s="366"/>
      <c r="Z348" s="366"/>
    </row>
    <row r="349" ht="15.75" customHeight="1">
      <c r="A349" s="428"/>
      <c r="B349" s="366"/>
      <c r="C349" s="366"/>
      <c r="D349" s="366"/>
      <c r="E349" s="366"/>
      <c r="F349" s="366"/>
      <c r="G349" s="366"/>
      <c r="H349" s="366"/>
      <c r="I349" s="366"/>
      <c r="J349" s="366"/>
      <c r="K349" s="366"/>
      <c r="L349" s="366"/>
      <c r="M349" s="366"/>
      <c r="N349" s="429"/>
      <c r="O349" s="366"/>
      <c r="P349" s="366"/>
      <c r="Q349" s="366"/>
      <c r="R349" s="366"/>
      <c r="S349" s="366"/>
      <c r="T349" s="366"/>
      <c r="U349" s="366"/>
      <c r="V349" s="366"/>
      <c r="W349" s="366"/>
      <c r="X349" s="366"/>
      <c r="Y349" s="366"/>
      <c r="Z349" s="366"/>
    </row>
    <row r="350" ht="15.75" customHeight="1">
      <c r="A350" s="428"/>
      <c r="B350" s="366"/>
      <c r="C350" s="366"/>
      <c r="D350" s="366"/>
      <c r="E350" s="366"/>
      <c r="F350" s="366"/>
      <c r="G350" s="366"/>
      <c r="H350" s="366"/>
      <c r="I350" s="366"/>
      <c r="J350" s="366"/>
      <c r="K350" s="366"/>
      <c r="L350" s="366"/>
      <c r="M350" s="366"/>
      <c r="N350" s="429"/>
      <c r="O350" s="366"/>
      <c r="P350" s="366"/>
      <c r="Q350" s="366"/>
      <c r="R350" s="366"/>
      <c r="S350" s="366"/>
      <c r="T350" s="366"/>
      <c r="U350" s="366"/>
      <c r="V350" s="366"/>
      <c r="W350" s="366"/>
      <c r="X350" s="366"/>
      <c r="Y350" s="366"/>
      <c r="Z350" s="366"/>
    </row>
    <row r="351" ht="15.75" customHeight="1">
      <c r="A351" s="428"/>
      <c r="B351" s="366"/>
      <c r="C351" s="366"/>
      <c r="D351" s="366"/>
      <c r="E351" s="366"/>
      <c r="F351" s="366"/>
      <c r="G351" s="366"/>
      <c r="H351" s="366"/>
      <c r="I351" s="366"/>
      <c r="J351" s="366"/>
      <c r="K351" s="366"/>
      <c r="L351" s="366"/>
      <c r="M351" s="366"/>
      <c r="N351" s="429"/>
      <c r="O351" s="366"/>
      <c r="P351" s="366"/>
      <c r="Q351" s="366"/>
      <c r="R351" s="366"/>
      <c r="S351" s="366"/>
      <c r="T351" s="366"/>
      <c r="U351" s="366"/>
      <c r="V351" s="366"/>
      <c r="W351" s="366"/>
      <c r="X351" s="366"/>
      <c r="Y351" s="366"/>
      <c r="Z351" s="366"/>
    </row>
    <row r="352" ht="15.75" customHeight="1">
      <c r="A352" s="428"/>
      <c r="B352" s="366"/>
      <c r="C352" s="366"/>
      <c r="D352" s="366"/>
      <c r="E352" s="366"/>
      <c r="F352" s="366"/>
      <c r="G352" s="366"/>
      <c r="H352" s="366"/>
      <c r="I352" s="366"/>
      <c r="J352" s="366"/>
      <c r="K352" s="366"/>
      <c r="L352" s="366"/>
      <c r="M352" s="366"/>
      <c r="N352" s="429"/>
      <c r="O352" s="366"/>
      <c r="P352" s="366"/>
      <c r="Q352" s="366"/>
      <c r="R352" s="366"/>
      <c r="S352" s="366"/>
      <c r="T352" s="366"/>
      <c r="U352" s="366"/>
      <c r="V352" s="366"/>
      <c r="W352" s="366"/>
      <c r="X352" s="366"/>
      <c r="Y352" s="366"/>
      <c r="Z352" s="366"/>
    </row>
    <row r="353" ht="15.75" customHeight="1">
      <c r="A353" s="428"/>
      <c r="B353" s="366"/>
      <c r="C353" s="366"/>
      <c r="D353" s="366"/>
      <c r="E353" s="366"/>
      <c r="F353" s="366"/>
      <c r="G353" s="366"/>
      <c r="H353" s="366"/>
      <c r="I353" s="366"/>
      <c r="J353" s="366"/>
      <c r="K353" s="366"/>
      <c r="L353" s="366"/>
      <c r="M353" s="366"/>
      <c r="N353" s="429"/>
      <c r="O353" s="366"/>
      <c r="P353" s="366"/>
      <c r="Q353" s="366"/>
      <c r="R353" s="366"/>
      <c r="S353" s="366"/>
      <c r="T353" s="366"/>
      <c r="U353" s="366"/>
      <c r="V353" s="366"/>
      <c r="W353" s="366"/>
      <c r="X353" s="366"/>
      <c r="Y353" s="366"/>
      <c r="Z353" s="366"/>
    </row>
    <row r="354" ht="15.75" customHeight="1">
      <c r="A354" s="428"/>
      <c r="B354" s="366"/>
      <c r="C354" s="366"/>
      <c r="D354" s="366"/>
      <c r="E354" s="366"/>
      <c r="F354" s="366"/>
      <c r="G354" s="366"/>
      <c r="H354" s="366"/>
      <c r="I354" s="366"/>
      <c r="J354" s="366"/>
      <c r="K354" s="366"/>
      <c r="L354" s="366"/>
      <c r="M354" s="366"/>
      <c r="N354" s="429"/>
      <c r="O354" s="366"/>
      <c r="P354" s="366"/>
      <c r="Q354" s="366"/>
      <c r="R354" s="366"/>
      <c r="S354" s="366"/>
      <c r="T354" s="366"/>
      <c r="U354" s="366"/>
      <c r="V354" s="366"/>
      <c r="W354" s="366"/>
      <c r="X354" s="366"/>
      <c r="Y354" s="366"/>
      <c r="Z354" s="366"/>
    </row>
    <row r="355" ht="15.75" customHeight="1">
      <c r="A355" s="428"/>
      <c r="B355" s="366"/>
      <c r="C355" s="366"/>
      <c r="D355" s="366"/>
      <c r="E355" s="366"/>
      <c r="F355" s="366"/>
      <c r="G355" s="366"/>
      <c r="H355" s="366"/>
      <c r="I355" s="366"/>
      <c r="J355" s="366"/>
      <c r="K355" s="366"/>
      <c r="L355" s="366"/>
      <c r="M355" s="366"/>
      <c r="N355" s="429"/>
      <c r="O355" s="366"/>
      <c r="P355" s="366"/>
      <c r="Q355" s="366"/>
      <c r="R355" s="366"/>
      <c r="S355" s="366"/>
      <c r="T355" s="366"/>
      <c r="U355" s="366"/>
      <c r="V355" s="366"/>
      <c r="W355" s="366"/>
      <c r="X355" s="366"/>
      <c r="Y355" s="366"/>
      <c r="Z355" s="366"/>
    </row>
    <row r="356" ht="15.75" customHeight="1">
      <c r="A356" s="428"/>
      <c r="B356" s="366"/>
      <c r="C356" s="366"/>
      <c r="D356" s="366"/>
      <c r="E356" s="366"/>
      <c r="F356" s="366"/>
      <c r="G356" s="366"/>
      <c r="H356" s="366"/>
      <c r="I356" s="366"/>
      <c r="J356" s="366"/>
      <c r="K356" s="366"/>
      <c r="L356" s="366"/>
      <c r="M356" s="366"/>
      <c r="N356" s="429"/>
      <c r="O356" s="366"/>
      <c r="P356" s="366"/>
      <c r="Q356" s="366"/>
      <c r="R356" s="366"/>
      <c r="S356" s="366"/>
      <c r="T356" s="366"/>
      <c r="U356" s="366"/>
      <c r="V356" s="366"/>
      <c r="W356" s="366"/>
      <c r="X356" s="366"/>
      <c r="Y356" s="366"/>
      <c r="Z356" s="366"/>
    </row>
    <row r="357" ht="15.75" customHeight="1">
      <c r="A357" s="428"/>
      <c r="B357" s="366"/>
      <c r="C357" s="366"/>
      <c r="D357" s="366"/>
      <c r="E357" s="366"/>
      <c r="F357" s="366"/>
      <c r="G357" s="366"/>
      <c r="H357" s="366"/>
      <c r="I357" s="366"/>
      <c r="J357" s="366"/>
      <c r="K357" s="366"/>
      <c r="L357" s="366"/>
      <c r="M357" s="366"/>
      <c r="N357" s="429"/>
      <c r="O357" s="366"/>
      <c r="P357" s="366"/>
      <c r="Q357" s="366"/>
      <c r="R357" s="366"/>
      <c r="S357" s="366"/>
      <c r="T357" s="366"/>
      <c r="U357" s="366"/>
      <c r="V357" s="366"/>
      <c r="W357" s="366"/>
      <c r="X357" s="366"/>
      <c r="Y357" s="366"/>
      <c r="Z357" s="366"/>
    </row>
    <row r="358" ht="15.75" customHeight="1">
      <c r="A358" s="428"/>
      <c r="B358" s="366"/>
      <c r="C358" s="366"/>
      <c r="D358" s="366"/>
      <c r="E358" s="366"/>
      <c r="F358" s="366"/>
      <c r="G358" s="366"/>
      <c r="H358" s="366"/>
      <c r="I358" s="366"/>
      <c r="J358" s="366"/>
      <c r="K358" s="366"/>
      <c r="L358" s="366"/>
      <c r="M358" s="366"/>
      <c r="N358" s="429"/>
      <c r="O358" s="366"/>
      <c r="P358" s="366"/>
      <c r="Q358" s="366"/>
      <c r="R358" s="366"/>
      <c r="S358" s="366"/>
      <c r="T358" s="366"/>
      <c r="U358" s="366"/>
      <c r="V358" s="366"/>
      <c r="W358" s="366"/>
      <c r="X358" s="366"/>
      <c r="Y358" s="366"/>
      <c r="Z358" s="366"/>
    </row>
    <row r="359" ht="15.75" customHeight="1">
      <c r="A359" s="428"/>
      <c r="B359" s="366"/>
      <c r="C359" s="366"/>
      <c r="D359" s="366"/>
      <c r="E359" s="366"/>
      <c r="F359" s="366"/>
      <c r="G359" s="366"/>
      <c r="H359" s="366"/>
      <c r="I359" s="366"/>
      <c r="J359" s="366"/>
      <c r="K359" s="366"/>
      <c r="L359" s="366"/>
      <c r="M359" s="366"/>
      <c r="N359" s="429"/>
      <c r="O359" s="366"/>
      <c r="P359" s="366"/>
      <c r="Q359" s="366"/>
      <c r="R359" s="366"/>
      <c r="S359" s="366"/>
      <c r="T359" s="366"/>
      <c r="U359" s="366"/>
      <c r="V359" s="366"/>
      <c r="W359" s="366"/>
      <c r="X359" s="366"/>
      <c r="Y359" s="366"/>
      <c r="Z359" s="366"/>
    </row>
    <row r="360" ht="15.75" customHeight="1">
      <c r="A360" s="428"/>
      <c r="B360" s="366"/>
      <c r="C360" s="366"/>
      <c r="D360" s="366"/>
      <c r="E360" s="366"/>
      <c r="F360" s="366"/>
      <c r="G360" s="366"/>
      <c r="H360" s="366"/>
      <c r="I360" s="366"/>
      <c r="J360" s="366"/>
      <c r="K360" s="366"/>
      <c r="L360" s="366"/>
      <c r="M360" s="366"/>
      <c r="N360" s="429"/>
      <c r="O360" s="366"/>
      <c r="P360" s="366"/>
      <c r="Q360" s="366"/>
      <c r="R360" s="366"/>
      <c r="S360" s="366"/>
      <c r="T360" s="366"/>
      <c r="U360" s="366"/>
      <c r="V360" s="366"/>
      <c r="W360" s="366"/>
      <c r="X360" s="366"/>
      <c r="Y360" s="366"/>
      <c r="Z360" s="366"/>
    </row>
    <row r="361" ht="15.75" customHeight="1">
      <c r="A361" s="428"/>
      <c r="B361" s="366"/>
      <c r="C361" s="366"/>
      <c r="D361" s="366"/>
      <c r="E361" s="366"/>
      <c r="F361" s="366"/>
      <c r="G361" s="366"/>
      <c r="H361" s="366"/>
      <c r="I361" s="366"/>
      <c r="J361" s="366"/>
      <c r="K361" s="366"/>
      <c r="L361" s="366"/>
      <c r="M361" s="366"/>
      <c r="N361" s="429"/>
      <c r="O361" s="366"/>
      <c r="P361" s="366"/>
      <c r="Q361" s="366"/>
      <c r="R361" s="366"/>
      <c r="S361" s="366"/>
      <c r="T361" s="366"/>
      <c r="U361" s="366"/>
      <c r="V361" s="366"/>
      <c r="W361" s="366"/>
      <c r="X361" s="366"/>
      <c r="Y361" s="366"/>
      <c r="Z361" s="366"/>
    </row>
    <row r="362" ht="15.75" customHeight="1">
      <c r="A362" s="428"/>
      <c r="B362" s="366"/>
      <c r="C362" s="366"/>
      <c r="D362" s="366"/>
      <c r="E362" s="366"/>
      <c r="F362" s="366"/>
      <c r="G362" s="366"/>
      <c r="H362" s="366"/>
      <c r="I362" s="366"/>
      <c r="J362" s="366"/>
      <c r="K362" s="366"/>
      <c r="L362" s="366"/>
      <c r="M362" s="366"/>
      <c r="N362" s="429"/>
      <c r="O362" s="366"/>
      <c r="P362" s="366"/>
      <c r="Q362" s="366"/>
      <c r="R362" s="366"/>
      <c r="S362" s="366"/>
      <c r="T362" s="366"/>
      <c r="U362" s="366"/>
      <c r="V362" s="366"/>
      <c r="W362" s="366"/>
      <c r="X362" s="366"/>
      <c r="Y362" s="366"/>
      <c r="Z362" s="366"/>
    </row>
    <row r="363" ht="15.75" customHeight="1">
      <c r="A363" s="428"/>
      <c r="B363" s="366"/>
      <c r="C363" s="366"/>
      <c r="D363" s="366"/>
      <c r="E363" s="366"/>
      <c r="F363" s="366"/>
      <c r="G363" s="366"/>
      <c r="H363" s="366"/>
      <c r="I363" s="366"/>
      <c r="J363" s="366"/>
      <c r="K363" s="366"/>
      <c r="L363" s="366"/>
      <c r="M363" s="366"/>
      <c r="N363" s="429"/>
      <c r="O363" s="366"/>
      <c r="P363" s="366"/>
      <c r="Q363" s="366"/>
      <c r="R363" s="366"/>
      <c r="S363" s="366"/>
      <c r="T363" s="366"/>
      <c r="U363" s="366"/>
      <c r="V363" s="366"/>
      <c r="W363" s="366"/>
      <c r="X363" s="366"/>
      <c r="Y363" s="366"/>
      <c r="Z363" s="366"/>
    </row>
    <row r="364" ht="15.75" customHeight="1">
      <c r="A364" s="428"/>
      <c r="B364" s="366"/>
      <c r="C364" s="366"/>
      <c r="D364" s="366"/>
      <c r="E364" s="366"/>
      <c r="F364" s="366"/>
      <c r="G364" s="366"/>
      <c r="H364" s="366"/>
      <c r="I364" s="366"/>
      <c r="J364" s="366"/>
      <c r="K364" s="366"/>
      <c r="L364" s="366"/>
      <c r="M364" s="366"/>
      <c r="N364" s="429"/>
      <c r="O364" s="366"/>
      <c r="P364" s="366"/>
      <c r="Q364" s="366"/>
      <c r="R364" s="366"/>
      <c r="S364" s="366"/>
      <c r="T364" s="366"/>
      <c r="U364" s="366"/>
      <c r="V364" s="366"/>
      <c r="W364" s="366"/>
      <c r="X364" s="366"/>
      <c r="Y364" s="366"/>
      <c r="Z364" s="366"/>
    </row>
    <row r="365" ht="15.75" customHeight="1">
      <c r="A365" s="428"/>
      <c r="B365" s="366"/>
      <c r="C365" s="366"/>
      <c r="D365" s="366"/>
      <c r="E365" s="366"/>
      <c r="F365" s="366"/>
      <c r="G365" s="366"/>
      <c r="H365" s="366"/>
      <c r="I365" s="366"/>
      <c r="J365" s="366"/>
      <c r="K365" s="366"/>
      <c r="L365" s="366"/>
      <c r="M365" s="366"/>
      <c r="N365" s="429"/>
      <c r="O365" s="366"/>
      <c r="P365" s="366"/>
      <c r="Q365" s="366"/>
      <c r="R365" s="366"/>
      <c r="S365" s="366"/>
      <c r="T365" s="366"/>
      <c r="U365" s="366"/>
      <c r="V365" s="366"/>
      <c r="W365" s="366"/>
      <c r="X365" s="366"/>
      <c r="Y365" s="366"/>
      <c r="Z365" s="366"/>
    </row>
    <row r="366" ht="15.75" customHeight="1">
      <c r="A366" s="428"/>
      <c r="B366" s="366"/>
      <c r="C366" s="366"/>
      <c r="D366" s="366"/>
      <c r="E366" s="366"/>
      <c r="F366" s="366"/>
      <c r="G366" s="366"/>
      <c r="H366" s="366"/>
      <c r="I366" s="366"/>
      <c r="J366" s="366"/>
      <c r="K366" s="366"/>
      <c r="L366" s="366"/>
      <c r="M366" s="366"/>
      <c r="N366" s="429"/>
      <c r="O366" s="366"/>
      <c r="P366" s="366"/>
      <c r="Q366" s="366"/>
      <c r="R366" s="366"/>
      <c r="S366" s="366"/>
      <c r="T366" s="366"/>
      <c r="U366" s="366"/>
      <c r="V366" s="366"/>
      <c r="W366" s="366"/>
      <c r="X366" s="366"/>
      <c r="Y366" s="366"/>
      <c r="Z366" s="366"/>
    </row>
    <row r="367" ht="15.75" customHeight="1">
      <c r="A367" s="428"/>
      <c r="B367" s="366"/>
      <c r="C367" s="366"/>
      <c r="D367" s="366"/>
      <c r="E367" s="366"/>
      <c r="F367" s="366"/>
      <c r="G367" s="366"/>
      <c r="H367" s="366"/>
      <c r="I367" s="366"/>
      <c r="J367" s="366"/>
      <c r="K367" s="366"/>
      <c r="L367" s="366"/>
      <c r="M367" s="366"/>
      <c r="N367" s="429"/>
      <c r="O367" s="366"/>
      <c r="P367" s="366"/>
      <c r="Q367" s="366"/>
      <c r="R367" s="366"/>
      <c r="S367" s="366"/>
      <c r="T367" s="366"/>
      <c r="U367" s="366"/>
      <c r="V367" s="366"/>
      <c r="W367" s="366"/>
      <c r="X367" s="366"/>
      <c r="Y367" s="366"/>
      <c r="Z367" s="366"/>
    </row>
    <row r="368" ht="15.75" customHeight="1">
      <c r="A368" s="428"/>
      <c r="B368" s="366"/>
      <c r="C368" s="366"/>
      <c r="D368" s="366"/>
      <c r="E368" s="366"/>
      <c r="F368" s="366"/>
      <c r="G368" s="366"/>
      <c r="H368" s="366"/>
      <c r="I368" s="366"/>
      <c r="J368" s="366"/>
      <c r="K368" s="366"/>
      <c r="L368" s="366"/>
      <c r="M368" s="366"/>
      <c r="N368" s="429"/>
      <c r="O368" s="366"/>
      <c r="P368" s="366"/>
      <c r="Q368" s="366"/>
      <c r="R368" s="366"/>
      <c r="S368" s="366"/>
      <c r="T368" s="366"/>
      <c r="U368" s="366"/>
      <c r="V368" s="366"/>
      <c r="W368" s="366"/>
      <c r="X368" s="366"/>
      <c r="Y368" s="366"/>
      <c r="Z368" s="366"/>
    </row>
    <row r="369" ht="15.75" customHeight="1">
      <c r="A369" s="428"/>
      <c r="B369" s="366"/>
      <c r="C369" s="366"/>
      <c r="D369" s="366"/>
      <c r="E369" s="366"/>
      <c r="F369" s="366"/>
      <c r="G369" s="366"/>
      <c r="H369" s="366"/>
      <c r="I369" s="366"/>
      <c r="J369" s="366"/>
      <c r="K369" s="366"/>
      <c r="L369" s="366"/>
      <c r="M369" s="366"/>
      <c r="N369" s="429"/>
      <c r="O369" s="366"/>
      <c r="P369" s="366"/>
      <c r="Q369" s="366"/>
      <c r="R369" s="366"/>
      <c r="S369" s="366"/>
      <c r="T369" s="366"/>
      <c r="U369" s="366"/>
      <c r="V369" s="366"/>
      <c r="W369" s="366"/>
      <c r="X369" s="366"/>
      <c r="Y369" s="366"/>
      <c r="Z369" s="366"/>
    </row>
    <row r="370" ht="15.75" customHeight="1">
      <c r="A370" s="428"/>
      <c r="B370" s="366"/>
      <c r="C370" s="366"/>
      <c r="D370" s="366"/>
      <c r="E370" s="366"/>
      <c r="F370" s="366"/>
      <c r="G370" s="366"/>
      <c r="H370" s="366"/>
      <c r="I370" s="366"/>
      <c r="J370" s="366"/>
      <c r="K370" s="366"/>
      <c r="L370" s="366"/>
      <c r="M370" s="366"/>
      <c r="N370" s="429"/>
      <c r="O370" s="366"/>
      <c r="P370" s="366"/>
      <c r="Q370" s="366"/>
      <c r="R370" s="366"/>
      <c r="S370" s="366"/>
      <c r="T370" s="366"/>
      <c r="U370" s="366"/>
      <c r="V370" s="366"/>
      <c r="W370" s="366"/>
      <c r="X370" s="366"/>
      <c r="Y370" s="366"/>
      <c r="Z370" s="366"/>
    </row>
    <row r="371" ht="15.75" customHeight="1">
      <c r="A371" s="428"/>
      <c r="B371" s="366"/>
      <c r="C371" s="366"/>
      <c r="D371" s="366"/>
      <c r="E371" s="366"/>
      <c r="F371" s="366"/>
      <c r="G371" s="366"/>
      <c r="H371" s="366"/>
      <c r="I371" s="366"/>
      <c r="J371" s="366"/>
      <c r="K371" s="366"/>
      <c r="L371" s="366"/>
      <c r="M371" s="366"/>
      <c r="N371" s="429"/>
      <c r="O371" s="366"/>
      <c r="P371" s="366"/>
      <c r="Q371" s="366"/>
      <c r="R371" s="366"/>
      <c r="S371" s="366"/>
      <c r="T371" s="366"/>
      <c r="U371" s="366"/>
      <c r="V371" s="366"/>
      <c r="W371" s="366"/>
      <c r="X371" s="366"/>
      <c r="Y371" s="366"/>
      <c r="Z371" s="366"/>
    </row>
    <row r="372" ht="15.75" customHeight="1">
      <c r="A372" s="428"/>
      <c r="B372" s="366"/>
      <c r="C372" s="366"/>
      <c r="D372" s="366"/>
      <c r="E372" s="366"/>
      <c r="F372" s="366"/>
      <c r="G372" s="366"/>
      <c r="H372" s="366"/>
      <c r="I372" s="366"/>
      <c r="J372" s="366"/>
      <c r="K372" s="366"/>
      <c r="L372" s="366"/>
      <c r="M372" s="366"/>
      <c r="N372" s="429"/>
      <c r="O372" s="366"/>
      <c r="P372" s="366"/>
      <c r="Q372" s="366"/>
      <c r="R372" s="366"/>
      <c r="S372" s="366"/>
      <c r="T372" s="366"/>
      <c r="U372" s="366"/>
      <c r="V372" s="366"/>
      <c r="W372" s="366"/>
      <c r="X372" s="366"/>
      <c r="Y372" s="366"/>
      <c r="Z372" s="366"/>
    </row>
    <row r="373" ht="15.75" customHeight="1">
      <c r="A373" s="428"/>
      <c r="B373" s="366"/>
      <c r="C373" s="366"/>
      <c r="D373" s="366"/>
      <c r="E373" s="366"/>
      <c r="F373" s="366"/>
      <c r="G373" s="366"/>
      <c r="H373" s="366"/>
      <c r="I373" s="366"/>
      <c r="J373" s="366"/>
      <c r="K373" s="366"/>
      <c r="L373" s="366"/>
      <c r="M373" s="366"/>
      <c r="N373" s="429"/>
      <c r="O373" s="366"/>
      <c r="P373" s="366"/>
      <c r="Q373" s="366"/>
      <c r="R373" s="366"/>
      <c r="S373" s="366"/>
      <c r="T373" s="366"/>
      <c r="U373" s="366"/>
      <c r="V373" s="366"/>
      <c r="W373" s="366"/>
      <c r="X373" s="366"/>
      <c r="Y373" s="366"/>
      <c r="Z373" s="366"/>
    </row>
    <row r="374" ht="15.75" customHeight="1">
      <c r="A374" s="428"/>
      <c r="B374" s="366"/>
      <c r="C374" s="366"/>
      <c r="D374" s="366"/>
      <c r="E374" s="366"/>
      <c r="F374" s="366"/>
      <c r="G374" s="366"/>
      <c r="H374" s="366"/>
      <c r="I374" s="366"/>
      <c r="J374" s="366"/>
      <c r="K374" s="366"/>
      <c r="L374" s="366"/>
      <c r="M374" s="366"/>
      <c r="N374" s="429"/>
      <c r="O374" s="366"/>
      <c r="P374" s="366"/>
      <c r="Q374" s="366"/>
      <c r="R374" s="366"/>
      <c r="S374" s="366"/>
      <c r="T374" s="366"/>
      <c r="U374" s="366"/>
      <c r="V374" s="366"/>
      <c r="W374" s="366"/>
      <c r="X374" s="366"/>
      <c r="Y374" s="366"/>
      <c r="Z374" s="366"/>
    </row>
    <row r="375" ht="15.75" customHeight="1">
      <c r="A375" s="428"/>
      <c r="B375" s="366"/>
      <c r="C375" s="366"/>
      <c r="D375" s="366"/>
      <c r="E375" s="366"/>
      <c r="F375" s="366"/>
      <c r="G375" s="366"/>
      <c r="H375" s="366"/>
      <c r="I375" s="366"/>
      <c r="J375" s="366"/>
      <c r="K375" s="366"/>
      <c r="L375" s="366"/>
      <c r="M375" s="366"/>
      <c r="N375" s="429"/>
      <c r="O375" s="366"/>
      <c r="P375" s="366"/>
      <c r="Q375" s="366"/>
      <c r="R375" s="366"/>
      <c r="S375" s="366"/>
      <c r="T375" s="366"/>
      <c r="U375" s="366"/>
      <c r="V375" s="366"/>
      <c r="W375" s="366"/>
      <c r="X375" s="366"/>
      <c r="Y375" s="366"/>
      <c r="Z375" s="366"/>
    </row>
    <row r="376" ht="15.75" customHeight="1">
      <c r="A376" s="428"/>
      <c r="B376" s="366"/>
      <c r="C376" s="366"/>
      <c r="D376" s="366"/>
      <c r="E376" s="366"/>
      <c r="F376" s="366"/>
      <c r="G376" s="366"/>
      <c r="H376" s="366"/>
      <c r="I376" s="366"/>
      <c r="J376" s="366"/>
      <c r="K376" s="366"/>
      <c r="L376" s="366"/>
      <c r="M376" s="366"/>
      <c r="N376" s="429"/>
      <c r="O376" s="366"/>
      <c r="P376" s="366"/>
      <c r="Q376" s="366"/>
      <c r="R376" s="366"/>
      <c r="S376" s="366"/>
      <c r="T376" s="366"/>
      <c r="U376" s="366"/>
      <c r="V376" s="366"/>
      <c r="W376" s="366"/>
      <c r="X376" s="366"/>
      <c r="Y376" s="366"/>
      <c r="Z376" s="366"/>
    </row>
    <row r="377" ht="15.75" customHeight="1">
      <c r="A377" s="428"/>
      <c r="B377" s="366"/>
      <c r="C377" s="366"/>
      <c r="D377" s="366"/>
      <c r="E377" s="366"/>
      <c r="F377" s="366"/>
      <c r="G377" s="366"/>
      <c r="H377" s="366"/>
      <c r="I377" s="366"/>
      <c r="J377" s="366"/>
      <c r="K377" s="366"/>
      <c r="L377" s="366"/>
      <c r="M377" s="366"/>
      <c r="N377" s="429"/>
      <c r="O377" s="366"/>
      <c r="P377" s="366"/>
      <c r="Q377" s="366"/>
      <c r="R377" s="366"/>
      <c r="S377" s="366"/>
      <c r="T377" s="366"/>
      <c r="U377" s="366"/>
      <c r="V377" s="366"/>
      <c r="W377" s="366"/>
      <c r="X377" s="366"/>
      <c r="Y377" s="366"/>
      <c r="Z377" s="366"/>
    </row>
    <row r="378" ht="15.75" customHeight="1">
      <c r="A378" s="428"/>
      <c r="B378" s="366"/>
      <c r="C378" s="366"/>
      <c r="D378" s="366"/>
      <c r="E378" s="366"/>
      <c r="F378" s="366"/>
      <c r="G378" s="366"/>
      <c r="H378" s="366"/>
      <c r="I378" s="366"/>
      <c r="J378" s="366"/>
      <c r="K378" s="366"/>
      <c r="L378" s="366"/>
      <c r="M378" s="366"/>
      <c r="N378" s="429"/>
      <c r="O378" s="366"/>
      <c r="P378" s="366"/>
      <c r="Q378" s="366"/>
      <c r="R378" s="366"/>
      <c r="S378" s="366"/>
      <c r="T378" s="366"/>
      <c r="U378" s="366"/>
      <c r="V378" s="366"/>
      <c r="W378" s="366"/>
      <c r="X378" s="366"/>
      <c r="Y378" s="366"/>
      <c r="Z378" s="366"/>
    </row>
    <row r="379" ht="15.75" customHeight="1">
      <c r="A379" s="428"/>
      <c r="B379" s="366"/>
      <c r="C379" s="366"/>
      <c r="D379" s="366"/>
      <c r="E379" s="366"/>
      <c r="F379" s="366"/>
      <c r="G379" s="366"/>
      <c r="H379" s="366"/>
      <c r="I379" s="366"/>
      <c r="J379" s="366"/>
      <c r="K379" s="366"/>
      <c r="L379" s="366"/>
      <c r="M379" s="366"/>
      <c r="N379" s="429"/>
      <c r="O379" s="366"/>
      <c r="P379" s="366"/>
      <c r="Q379" s="366"/>
      <c r="R379" s="366"/>
      <c r="S379" s="366"/>
      <c r="T379" s="366"/>
      <c r="U379" s="366"/>
      <c r="V379" s="366"/>
      <c r="W379" s="366"/>
      <c r="X379" s="366"/>
      <c r="Y379" s="366"/>
      <c r="Z379" s="366"/>
    </row>
    <row r="380" ht="15.75" customHeight="1">
      <c r="A380" s="428"/>
      <c r="B380" s="366"/>
      <c r="C380" s="366"/>
      <c r="D380" s="366"/>
      <c r="E380" s="366"/>
      <c r="F380" s="366"/>
      <c r="G380" s="366"/>
      <c r="H380" s="366"/>
      <c r="I380" s="366"/>
      <c r="J380" s="366"/>
      <c r="K380" s="366"/>
      <c r="L380" s="366"/>
      <c r="M380" s="366"/>
      <c r="N380" s="429"/>
      <c r="O380" s="366"/>
      <c r="P380" s="366"/>
      <c r="Q380" s="366"/>
      <c r="R380" s="366"/>
      <c r="S380" s="366"/>
      <c r="T380" s="366"/>
      <c r="U380" s="366"/>
      <c r="V380" s="366"/>
      <c r="W380" s="366"/>
      <c r="X380" s="366"/>
      <c r="Y380" s="366"/>
      <c r="Z380" s="366"/>
    </row>
    <row r="381" ht="15.75" customHeight="1">
      <c r="A381" s="428"/>
      <c r="B381" s="366"/>
      <c r="C381" s="366"/>
      <c r="D381" s="366"/>
      <c r="E381" s="366"/>
      <c r="F381" s="366"/>
      <c r="G381" s="366"/>
      <c r="H381" s="366"/>
      <c r="I381" s="366"/>
      <c r="J381" s="366"/>
      <c r="K381" s="366"/>
      <c r="L381" s="366"/>
      <c r="M381" s="366"/>
      <c r="N381" s="429"/>
      <c r="O381" s="366"/>
      <c r="P381" s="366"/>
      <c r="Q381" s="366"/>
      <c r="R381" s="366"/>
      <c r="S381" s="366"/>
      <c r="T381" s="366"/>
      <c r="U381" s="366"/>
      <c r="V381" s="366"/>
      <c r="W381" s="366"/>
      <c r="X381" s="366"/>
      <c r="Y381" s="366"/>
      <c r="Z381" s="366"/>
    </row>
    <row r="382" ht="15.75" customHeight="1">
      <c r="A382" s="428"/>
      <c r="B382" s="366"/>
      <c r="C382" s="366"/>
      <c r="D382" s="366"/>
      <c r="E382" s="366"/>
      <c r="F382" s="366"/>
      <c r="G382" s="366"/>
      <c r="H382" s="366"/>
      <c r="I382" s="366"/>
      <c r="J382" s="366"/>
      <c r="K382" s="366"/>
      <c r="L382" s="366"/>
      <c r="M382" s="366"/>
      <c r="N382" s="429"/>
      <c r="O382" s="366"/>
      <c r="P382" s="366"/>
      <c r="Q382" s="366"/>
      <c r="R382" s="366"/>
      <c r="S382" s="366"/>
      <c r="T382" s="366"/>
      <c r="U382" s="366"/>
      <c r="V382" s="366"/>
      <c r="W382" s="366"/>
      <c r="X382" s="366"/>
      <c r="Y382" s="366"/>
      <c r="Z382" s="366"/>
    </row>
    <row r="383" ht="15.75" customHeight="1">
      <c r="A383" s="428"/>
      <c r="B383" s="366"/>
      <c r="C383" s="366"/>
      <c r="D383" s="366"/>
      <c r="E383" s="366"/>
      <c r="F383" s="366"/>
      <c r="G383" s="366"/>
      <c r="H383" s="366"/>
      <c r="I383" s="366"/>
      <c r="J383" s="366"/>
      <c r="K383" s="366"/>
      <c r="L383" s="366"/>
      <c r="M383" s="366"/>
      <c r="N383" s="429"/>
      <c r="O383" s="366"/>
      <c r="P383" s="366"/>
      <c r="Q383" s="366"/>
      <c r="R383" s="366"/>
      <c r="S383" s="366"/>
      <c r="T383" s="366"/>
      <c r="U383" s="366"/>
      <c r="V383" s="366"/>
      <c r="W383" s="366"/>
      <c r="X383" s="366"/>
      <c r="Y383" s="366"/>
      <c r="Z383" s="366"/>
    </row>
    <row r="384" ht="15.75" customHeight="1">
      <c r="A384" s="428"/>
      <c r="B384" s="366"/>
      <c r="C384" s="366"/>
      <c r="D384" s="366"/>
      <c r="E384" s="366"/>
      <c r="F384" s="366"/>
      <c r="G384" s="366"/>
      <c r="H384" s="366"/>
      <c r="I384" s="366"/>
      <c r="J384" s="366"/>
      <c r="K384" s="366"/>
      <c r="L384" s="366"/>
      <c r="M384" s="366"/>
      <c r="N384" s="429"/>
      <c r="O384" s="366"/>
      <c r="P384" s="366"/>
      <c r="Q384" s="366"/>
      <c r="R384" s="366"/>
      <c r="S384" s="366"/>
      <c r="T384" s="366"/>
      <c r="U384" s="366"/>
      <c r="V384" s="366"/>
      <c r="W384" s="366"/>
      <c r="X384" s="366"/>
      <c r="Y384" s="366"/>
      <c r="Z384" s="366"/>
    </row>
    <row r="385" ht="15.75" customHeight="1">
      <c r="A385" s="428"/>
      <c r="B385" s="366"/>
      <c r="C385" s="366"/>
      <c r="D385" s="366"/>
      <c r="E385" s="366"/>
      <c r="F385" s="366"/>
      <c r="G385" s="366"/>
      <c r="H385" s="366"/>
      <c r="I385" s="366"/>
      <c r="J385" s="366"/>
      <c r="K385" s="366"/>
      <c r="L385" s="366"/>
      <c r="M385" s="366"/>
      <c r="N385" s="429"/>
      <c r="O385" s="366"/>
      <c r="P385" s="366"/>
      <c r="Q385" s="366"/>
      <c r="R385" s="366"/>
      <c r="S385" s="366"/>
      <c r="T385" s="366"/>
      <c r="U385" s="366"/>
      <c r="V385" s="366"/>
      <c r="W385" s="366"/>
      <c r="X385" s="366"/>
      <c r="Y385" s="366"/>
      <c r="Z385" s="366"/>
    </row>
    <row r="386" ht="15.75" customHeight="1">
      <c r="A386" s="428"/>
      <c r="B386" s="366"/>
      <c r="C386" s="366"/>
      <c r="D386" s="366"/>
      <c r="E386" s="366"/>
      <c r="F386" s="366"/>
      <c r="G386" s="366"/>
      <c r="H386" s="366"/>
      <c r="I386" s="366"/>
      <c r="J386" s="366"/>
      <c r="K386" s="366"/>
      <c r="L386" s="366"/>
      <c r="M386" s="366"/>
      <c r="N386" s="429"/>
      <c r="O386" s="366"/>
      <c r="P386" s="366"/>
      <c r="Q386" s="366"/>
      <c r="R386" s="366"/>
      <c r="S386" s="366"/>
      <c r="T386" s="366"/>
      <c r="U386" s="366"/>
      <c r="V386" s="366"/>
      <c r="W386" s="366"/>
      <c r="X386" s="366"/>
      <c r="Y386" s="366"/>
      <c r="Z386" s="366"/>
    </row>
    <row r="387" ht="15.75" customHeight="1">
      <c r="A387" s="428"/>
      <c r="B387" s="366"/>
      <c r="C387" s="366"/>
      <c r="D387" s="366"/>
      <c r="E387" s="366"/>
      <c r="F387" s="366"/>
      <c r="G387" s="366"/>
      <c r="H387" s="366"/>
      <c r="I387" s="366"/>
      <c r="J387" s="366"/>
      <c r="K387" s="366"/>
      <c r="L387" s="366"/>
      <c r="M387" s="366"/>
      <c r="N387" s="429"/>
      <c r="O387" s="366"/>
      <c r="P387" s="366"/>
      <c r="Q387" s="366"/>
      <c r="R387" s="366"/>
      <c r="S387" s="366"/>
      <c r="T387" s="366"/>
      <c r="U387" s="366"/>
      <c r="V387" s="366"/>
      <c r="W387" s="366"/>
      <c r="X387" s="366"/>
      <c r="Y387" s="366"/>
      <c r="Z387" s="366"/>
    </row>
    <row r="388" ht="15.75" customHeight="1">
      <c r="A388" s="428"/>
      <c r="B388" s="366"/>
      <c r="C388" s="366"/>
      <c r="D388" s="366"/>
      <c r="E388" s="366"/>
      <c r="F388" s="366"/>
      <c r="G388" s="366"/>
      <c r="H388" s="366"/>
      <c r="I388" s="366"/>
      <c r="J388" s="366"/>
      <c r="K388" s="366"/>
      <c r="L388" s="366"/>
      <c r="M388" s="366"/>
      <c r="N388" s="429"/>
      <c r="O388" s="366"/>
      <c r="P388" s="366"/>
      <c r="Q388" s="366"/>
      <c r="R388" s="366"/>
      <c r="S388" s="366"/>
      <c r="T388" s="366"/>
      <c r="U388" s="366"/>
      <c r="V388" s="366"/>
      <c r="W388" s="366"/>
      <c r="X388" s="366"/>
      <c r="Y388" s="366"/>
      <c r="Z388" s="366"/>
    </row>
    <row r="389" ht="15.75" customHeight="1">
      <c r="A389" s="428"/>
      <c r="B389" s="366"/>
      <c r="C389" s="366"/>
      <c r="D389" s="366"/>
      <c r="E389" s="366"/>
      <c r="F389" s="366"/>
      <c r="G389" s="366"/>
      <c r="H389" s="366"/>
      <c r="I389" s="366"/>
      <c r="J389" s="366"/>
      <c r="K389" s="366"/>
      <c r="L389" s="366"/>
      <c r="M389" s="366"/>
      <c r="N389" s="429"/>
      <c r="O389" s="366"/>
      <c r="P389" s="366"/>
      <c r="Q389" s="366"/>
      <c r="R389" s="366"/>
      <c r="S389" s="366"/>
      <c r="T389" s="366"/>
      <c r="U389" s="366"/>
      <c r="V389" s="366"/>
      <c r="W389" s="366"/>
      <c r="X389" s="366"/>
      <c r="Y389" s="366"/>
      <c r="Z389" s="366"/>
    </row>
    <row r="390" ht="15.75" customHeight="1">
      <c r="A390" s="428"/>
      <c r="B390" s="366"/>
      <c r="C390" s="366"/>
      <c r="D390" s="366"/>
      <c r="E390" s="366"/>
      <c r="F390" s="366"/>
      <c r="G390" s="366"/>
      <c r="H390" s="366"/>
      <c r="I390" s="366"/>
      <c r="J390" s="366"/>
      <c r="K390" s="366"/>
      <c r="L390" s="366"/>
      <c r="M390" s="366"/>
      <c r="N390" s="429"/>
      <c r="O390" s="366"/>
      <c r="P390" s="366"/>
      <c r="Q390" s="366"/>
      <c r="R390" s="366"/>
      <c r="S390" s="366"/>
      <c r="T390" s="366"/>
      <c r="U390" s="366"/>
      <c r="V390" s="366"/>
      <c r="W390" s="366"/>
      <c r="X390" s="366"/>
      <c r="Y390" s="366"/>
      <c r="Z390" s="366"/>
    </row>
    <row r="391" ht="15.75" customHeight="1">
      <c r="A391" s="428"/>
      <c r="B391" s="366"/>
      <c r="C391" s="366"/>
      <c r="D391" s="366"/>
      <c r="E391" s="366"/>
      <c r="F391" s="366"/>
      <c r="G391" s="366"/>
      <c r="H391" s="366"/>
      <c r="I391" s="366"/>
      <c r="J391" s="366"/>
      <c r="K391" s="366"/>
      <c r="L391" s="366"/>
      <c r="M391" s="366"/>
      <c r="N391" s="429"/>
      <c r="O391" s="366"/>
      <c r="P391" s="366"/>
      <c r="Q391" s="366"/>
      <c r="R391" s="366"/>
      <c r="S391" s="366"/>
      <c r="T391" s="366"/>
      <c r="U391" s="366"/>
      <c r="V391" s="366"/>
      <c r="W391" s="366"/>
      <c r="X391" s="366"/>
      <c r="Y391" s="366"/>
      <c r="Z391" s="366"/>
    </row>
    <row r="392" ht="15.75" customHeight="1">
      <c r="A392" s="428"/>
      <c r="B392" s="366"/>
      <c r="C392" s="366"/>
      <c r="D392" s="366"/>
      <c r="E392" s="366"/>
      <c r="F392" s="366"/>
      <c r="G392" s="366"/>
      <c r="H392" s="366"/>
      <c r="I392" s="366"/>
      <c r="J392" s="366"/>
      <c r="K392" s="366"/>
      <c r="L392" s="366"/>
      <c r="M392" s="366"/>
      <c r="N392" s="429"/>
      <c r="O392" s="366"/>
      <c r="P392" s="366"/>
      <c r="Q392" s="366"/>
      <c r="R392" s="366"/>
      <c r="S392" s="366"/>
      <c r="T392" s="366"/>
      <c r="U392" s="366"/>
      <c r="V392" s="366"/>
      <c r="W392" s="366"/>
      <c r="X392" s="366"/>
      <c r="Y392" s="366"/>
      <c r="Z392" s="366"/>
    </row>
    <row r="393" ht="15.75" customHeight="1">
      <c r="A393" s="428"/>
      <c r="B393" s="366"/>
      <c r="C393" s="366"/>
      <c r="D393" s="366"/>
      <c r="E393" s="366"/>
      <c r="F393" s="366"/>
      <c r="G393" s="366"/>
      <c r="H393" s="366"/>
      <c r="I393" s="366"/>
      <c r="J393" s="366"/>
      <c r="K393" s="366"/>
      <c r="L393" s="366"/>
      <c r="M393" s="366"/>
      <c r="N393" s="429"/>
      <c r="O393" s="366"/>
      <c r="P393" s="366"/>
      <c r="Q393" s="366"/>
      <c r="R393" s="366"/>
      <c r="S393" s="366"/>
      <c r="T393" s="366"/>
      <c r="U393" s="366"/>
      <c r="V393" s="366"/>
      <c r="W393" s="366"/>
      <c r="X393" s="366"/>
      <c r="Y393" s="366"/>
      <c r="Z393" s="366"/>
    </row>
    <row r="394" ht="15.75" customHeight="1">
      <c r="A394" s="428"/>
      <c r="B394" s="366"/>
      <c r="C394" s="366"/>
      <c r="D394" s="366"/>
      <c r="E394" s="366"/>
      <c r="F394" s="366"/>
      <c r="G394" s="366"/>
      <c r="H394" s="366"/>
      <c r="I394" s="366"/>
      <c r="J394" s="366"/>
      <c r="K394" s="366"/>
      <c r="L394" s="366"/>
      <c r="M394" s="366"/>
      <c r="N394" s="429"/>
      <c r="O394" s="366"/>
      <c r="P394" s="366"/>
      <c r="Q394" s="366"/>
      <c r="R394" s="366"/>
      <c r="S394" s="366"/>
      <c r="T394" s="366"/>
      <c r="U394" s="366"/>
      <c r="V394" s="366"/>
      <c r="W394" s="366"/>
      <c r="X394" s="366"/>
      <c r="Y394" s="366"/>
      <c r="Z394" s="366"/>
    </row>
    <row r="395" ht="15.75" customHeight="1">
      <c r="A395" s="428"/>
      <c r="B395" s="366"/>
      <c r="C395" s="366"/>
      <c r="D395" s="366"/>
      <c r="E395" s="366"/>
      <c r="F395" s="366"/>
      <c r="G395" s="366"/>
      <c r="H395" s="366"/>
      <c r="I395" s="366"/>
      <c r="J395" s="366"/>
      <c r="K395" s="366"/>
      <c r="L395" s="366"/>
      <c r="M395" s="366"/>
      <c r="N395" s="429"/>
      <c r="O395" s="366"/>
      <c r="P395" s="366"/>
      <c r="Q395" s="366"/>
      <c r="R395" s="366"/>
      <c r="S395" s="366"/>
      <c r="T395" s="366"/>
      <c r="U395" s="366"/>
      <c r="V395" s="366"/>
      <c r="W395" s="366"/>
      <c r="X395" s="366"/>
      <c r="Y395" s="366"/>
      <c r="Z395" s="366"/>
    </row>
    <row r="396" ht="15.75" customHeight="1">
      <c r="A396" s="428"/>
      <c r="B396" s="366"/>
      <c r="C396" s="366"/>
      <c r="D396" s="366"/>
      <c r="E396" s="366"/>
      <c r="F396" s="366"/>
      <c r="G396" s="366"/>
      <c r="H396" s="366"/>
      <c r="I396" s="366"/>
      <c r="J396" s="366"/>
      <c r="K396" s="366"/>
      <c r="L396" s="366"/>
      <c r="M396" s="366"/>
      <c r="N396" s="429"/>
      <c r="O396" s="366"/>
      <c r="P396" s="366"/>
      <c r="Q396" s="366"/>
      <c r="R396" s="366"/>
      <c r="S396" s="366"/>
      <c r="T396" s="366"/>
      <c r="U396" s="366"/>
      <c r="V396" s="366"/>
      <c r="W396" s="366"/>
      <c r="X396" s="366"/>
      <c r="Y396" s="366"/>
      <c r="Z396" s="366"/>
    </row>
    <row r="397" ht="15.75" customHeight="1">
      <c r="A397" s="428"/>
      <c r="B397" s="366"/>
      <c r="C397" s="366"/>
      <c r="D397" s="366"/>
      <c r="E397" s="366"/>
      <c r="F397" s="366"/>
      <c r="G397" s="366"/>
      <c r="H397" s="366"/>
      <c r="I397" s="366"/>
      <c r="J397" s="366"/>
      <c r="K397" s="366"/>
      <c r="L397" s="366"/>
      <c r="M397" s="366"/>
      <c r="N397" s="429"/>
      <c r="O397" s="366"/>
      <c r="P397" s="366"/>
      <c r="Q397" s="366"/>
      <c r="R397" s="366"/>
      <c r="S397" s="366"/>
      <c r="T397" s="366"/>
      <c r="U397" s="366"/>
      <c r="V397" s="366"/>
      <c r="W397" s="366"/>
      <c r="X397" s="366"/>
      <c r="Y397" s="366"/>
      <c r="Z397" s="366"/>
    </row>
    <row r="398" ht="15.75" customHeight="1">
      <c r="A398" s="428"/>
      <c r="B398" s="366"/>
      <c r="C398" s="366"/>
      <c r="D398" s="366"/>
      <c r="E398" s="366"/>
      <c r="F398" s="366"/>
      <c r="G398" s="366"/>
      <c r="H398" s="366"/>
      <c r="I398" s="366"/>
      <c r="J398" s="366"/>
      <c r="K398" s="366"/>
      <c r="L398" s="366"/>
      <c r="M398" s="366"/>
      <c r="N398" s="429"/>
      <c r="O398" s="366"/>
      <c r="P398" s="366"/>
      <c r="Q398" s="366"/>
      <c r="R398" s="366"/>
      <c r="S398" s="366"/>
      <c r="T398" s="366"/>
      <c r="U398" s="366"/>
      <c r="V398" s="366"/>
      <c r="W398" s="366"/>
      <c r="X398" s="366"/>
      <c r="Y398" s="366"/>
      <c r="Z398" s="366"/>
    </row>
    <row r="399" ht="15.75" customHeight="1">
      <c r="A399" s="428"/>
      <c r="B399" s="366"/>
      <c r="C399" s="366"/>
      <c r="D399" s="366"/>
      <c r="E399" s="366"/>
      <c r="F399" s="366"/>
      <c r="G399" s="366"/>
      <c r="H399" s="366"/>
      <c r="I399" s="366"/>
      <c r="J399" s="366"/>
      <c r="K399" s="366"/>
      <c r="L399" s="366"/>
      <c r="M399" s="366"/>
      <c r="N399" s="429"/>
      <c r="O399" s="366"/>
      <c r="P399" s="366"/>
      <c r="Q399" s="366"/>
      <c r="R399" s="366"/>
      <c r="S399" s="366"/>
      <c r="T399" s="366"/>
      <c r="U399" s="366"/>
      <c r="V399" s="366"/>
      <c r="W399" s="366"/>
      <c r="X399" s="366"/>
      <c r="Y399" s="366"/>
      <c r="Z399" s="366"/>
    </row>
    <row r="400" ht="15.75" customHeight="1">
      <c r="A400" s="428"/>
      <c r="B400" s="366"/>
      <c r="C400" s="366"/>
      <c r="D400" s="366"/>
      <c r="E400" s="366"/>
      <c r="F400" s="366"/>
      <c r="G400" s="366"/>
      <c r="H400" s="366"/>
      <c r="I400" s="366"/>
      <c r="J400" s="366"/>
      <c r="K400" s="366"/>
      <c r="L400" s="366"/>
      <c r="M400" s="366"/>
      <c r="N400" s="429"/>
      <c r="O400" s="366"/>
      <c r="P400" s="366"/>
      <c r="Q400" s="366"/>
      <c r="R400" s="366"/>
      <c r="S400" s="366"/>
      <c r="T400" s="366"/>
      <c r="U400" s="366"/>
      <c r="V400" s="366"/>
      <c r="W400" s="366"/>
      <c r="X400" s="366"/>
      <c r="Y400" s="366"/>
      <c r="Z400" s="366"/>
    </row>
    <row r="401" ht="15.75" customHeight="1">
      <c r="A401" s="428"/>
      <c r="B401" s="366"/>
      <c r="C401" s="366"/>
      <c r="D401" s="366"/>
      <c r="E401" s="366"/>
      <c r="F401" s="366"/>
      <c r="G401" s="366"/>
      <c r="H401" s="366"/>
      <c r="I401" s="366"/>
      <c r="J401" s="366"/>
      <c r="K401" s="366"/>
      <c r="L401" s="366"/>
      <c r="M401" s="366"/>
      <c r="N401" s="429"/>
      <c r="O401" s="366"/>
      <c r="P401" s="366"/>
      <c r="Q401" s="366"/>
      <c r="R401" s="366"/>
      <c r="S401" s="366"/>
      <c r="T401" s="366"/>
      <c r="U401" s="366"/>
      <c r="V401" s="366"/>
      <c r="W401" s="366"/>
      <c r="X401" s="366"/>
      <c r="Y401" s="366"/>
      <c r="Z401" s="366"/>
    </row>
    <row r="402" ht="15.75" customHeight="1">
      <c r="A402" s="428"/>
      <c r="B402" s="366"/>
      <c r="C402" s="366"/>
      <c r="D402" s="366"/>
      <c r="E402" s="366"/>
      <c r="F402" s="366"/>
      <c r="G402" s="366"/>
      <c r="H402" s="366"/>
      <c r="I402" s="366"/>
      <c r="J402" s="366"/>
      <c r="K402" s="366"/>
      <c r="L402" s="366"/>
      <c r="M402" s="366"/>
      <c r="N402" s="429"/>
      <c r="O402" s="366"/>
      <c r="P402" s="366"/>
      <c r="Q402" s="366"/>
      <c r="R402" s="366"/>
      <c r="S402" s="366"/>
      <c r="T402" s="366"/>
      <c r="U402" s="366"/>
      <c r="V402" s="366"/>
      <c r="W402" s="366"/>
      <c r="X402" s="366"/>
      <c r="Y402" s="366"/>
      <c r="Z402" s="366"/>
    </row>
    <row r="403" ht="15.75" customHeight="1">
      <c r="A403" s="428"/>
      <c r="B403" s="366"/>
      <c r="C403" s="366"/>
      <c r="D403" s="366"/>
      <c r="E403" s="366"/>
      <c r="F403" s="366"/>
      <c r="G403" s="366"/>
      <c r="H403" s="366"/>
      <c r="I403" s="366"/>
      <c r="J403" s="366"/>
      <c r="K403" s="366"/>
      <c r="L403" s="366"/>
      <c r="M403" s="366"/>
      <c r="N403" s="429"/>
      <c r="O403" s="366"/>
      <c r="P403" s="366"/>
      <c r="Q403" s="366"/>
      <c r="R403" s="366"/>
      <c r="S403" s="366"/>
      <c r="T403" s="366"/>
      <c r="U403" s="366"/>
      <c r="V403" s="366"/>
      <c r="W403" s="366"/>
      <c r="X403" s="366"/>
      <c r="Y403" s="366"/>
      <c r="Z403" s="366"/>
    </row>
    <row r="404" ht="15.75" customHeight="1">
      <c r="A404" s="428"/>
      <c r="B404" s="366"/>
      <c r="C404" s="366"/>
      <c r="D404" s="366"/>
      <c r="E404" s="366"/>
      <c r="F404" s="366"/>
      <c r="G404" s="366"/>
      <c r="H404" s="366"/>
      <c r="I404" s="366"/>
      <c r="J404" s="366"/>
      <c r="K404" s="366"/>
      <c r="L404" s="366"/>
      <c r="M404" s="366"/>
      <c r="N404" s="429"/>
      <c r="O404" s="366"/>
      <c r="P404" s="366"/>
      <c r="Q404" s="366"/>
      <c r="R404" s="366"/>
      <c r="S404" s="366"/>
      <c r="T404" s="366"/>
      <c r="U404" s="366"/>
      <c r="V404" s="366"/>
      <c r="W404" s="366"/>
      <c r="X404" s="366"/>
      <c r="Y404" s="366"/>
      <c r="Z404" s="366"/>
    </row>
    <row r="405" ht="15.75" customHeight="1">
      <c r="A405" s="428"/>
      <c r="B405" s="366"/>
      <c r="C405" s="366"/>
      <c r="D405" s="366"/>
      <c r="E405" s="366"/>
      <c r="F405" s="366"/>
      <c r="G405" s="366"/>
      <c r="H405" s="366"/>
      <c r="I405" s="366"/>
      <c r="J405" s="366"/>
      <c r="K405" s="366"/>
      <c r="L405" s="366"/>
      <c r="M405" s="366"/>
      <c r="N405" s="429"/>
      <c r="O405" s="366"/>
      <c r="P405" s="366"/>
      <c r="Q405" s="366"/>
      <c r="R405" s="366"/>
      <c r="S405" s="366"/>
      <c r="T405" s="366"/>
      <c r="U405" s="366"/>
      <c r="V405" s="366"/>
      <c r="W405" s="366"/>
      <c r="X405" s="366"/>
      <c r="Y405" s="366"/>
      <c r="Z405" s="366"/>
    </row>
    <row r="406" ht="15.75" customHeight="1">
      <c r="A406" s="428"/>
      <c r="B406" s="366"/>
      <c r="C406" s="366"/>
      <c r="D406" s="366"/>
      <c r="E406" s="366"/>
      <c r="F406" s="366"/>
      <c r="G406" s="366"/>
      <c r="H406" s="366"/>
      <c r="I406" s="366"/>
      <c r="J406" s="366"/>
      <c r="K406" s="366"/>
      <c r="L406" s="366"/>
      <c r="M406" s="366"/>
      <c r="N406" s="429"/>
      <c r="O406" s="366"/>
      <c r="P406" s="366"/>
      <c r="Q406" s="366"/>
      <c r="R406" s="366"/>
      <c r="S406" s="366"/>
      <c r="T406" s="366"/>
      <c r="U406" s="366"/>
      <c r="V406" s="366"/>
      <c r="W406" s="366"/>
      <c r="X406" s="366"/>
      <c r="Y406" s="366"/>
      <c r="Z406" s="366"/>
    </row>
    <row r="407" ht="15.75" customHeight="1">
      <c r="A407" s="428"/>
      <c r="B407" s="366"/>
      <c r="C407" s="366"/>
      <c r="D407" s="366"/>
      <c r="E407" s="366"/>
      <c r="F407" s="366"/>
      <c r="G407" s="366"/>
      <c r="H407" s="366"/>
      <c r="I407" s="366"/>
      <c r="J407" s="366"/>
      <c r="K407" s="366"/>
      <c r="L407" s="366"/>
      <c r="M407" s="366"/>
      <c r="N407" s="429"/>
      <c r="O407" s="366"/>
      <c r="P407" s="366"/>
      <c r="Q407" s="366"/>
      <c r="R407" s="366"/>
      <c r="S407" s="366"/>
      <c r="T407" s="366"/>
      <c r="U407" s="366"/>
      <c r="V407" s="366"/>
      <c r="W407" s="366"/>
      <c r="X407" s="366"/>
      <c r="Y407" s="366"/>
      <c r="Z407" s="366"/>
    </row>
    <row r="408" ht="15.75" customHeight="1">
      <c r="A408" s="428"/>
      <c r="B408" s="366"/>
      <c r="C408" s="366"/>
      <c r="D408" s="366"/>
      <c r="E408" s="366"/>
      <c r="F408" s="366"/>
      <c r="G408" s="366"/>
      <c r="H408" s="366"/>
      <c r="I408" s="366"/>
      <c r="J408" s="366"/>
      <c r="K408" s="366"/>
      <c r="L408" s="366"/>
      <c r="M408" s="366"/>
      <c r="N408" s="429"/>
      <c r="O408" s="366"/>
      <c r="P408" s="366"/>
      <c r="Q408" s="366"/>
      <c r="R408" s="366"/>
      <c r="S408" s="366"/>
      <c r="T408" s="366"/>
      <c r="U408" s="366"/>
      <c r="V408" s="366"/>
      <c r="W408" s="366"/>
      <c r="X408" s="366"/>
      <c r="Y408" s="366"/>
      <c r="Z408" s="366"/>
    </row>
    <row r="409" ht="15.75" customHeight="1">
      <c r="A409" s="428"/>
      <c r="B409" s="366"/>
      <c r="C409" s="366"/>
      <c r="D409" s="366"/>
      <c r="E409" s="366"/>
      <c r="F409" s="366"/>
      <c r="G409" s="366"/>
      <c r="H409" s="366"/>
      <c r="I409" s="366"/>
      <c r="J409" s="366"/>
      <c r="K409" s="366"/>
      <c r="L409" s="366"/>
      <c r="M409" s="366"/>
      <c r="N409" s="429"/>
      <c r="O409" s="366"/>
      <c r="P409" s="366"/>
      <c r="Q409" s="366"/>
      <c r="R409" s="366"/>
      <c r="S409" s="366"/>
      <c r="T409" s="366"/>
      <c r="U409" s="366"/>
      <c r="V409" s="366"/>
      <c r="W409" s="366"/>
      <c r="X409" s="366"/>
      <c r="Y409" s="366"/>
      <c r="Z409" s="366"/>
    </row>
    <row r="410" ht="15.75" customHeight="1">
      <c r="A410" s="428"/>
      <c r="B410" s="366"/>
      <c r="C410" s="366"/>
      <c r="D410" s="366"/>
      <c r="E410" s="366"/>
      <c r="F410" s="366"/>
      <c r="G410" s="366"/>
      <c r="H410" s="366"/>
      <c r="I410" s="366"/>
      <c r="J410" s="366"/>
      <c r="K410" s="366"/>
      <c r="L410" s="366"/>
      <c r="M410" s="366"/>
      <c r="N410" s="429"/>
      <c r="O410" s="366"/>
      <c r="P410" s="366"/>
      <c r="Q410" s="366"/>
      <c r="R410" s="366"/>
      <c r="S410" s="366"/>
      <c r="T410" s="366"/>
      <c r="U410" s="366"/>
      <c r="V410" s="366"/>
      <c r="W410" s="366"/>
      <c r="X410" s="366"/>
      <c r="Y410" s="366"/>
      <c r="Z410" s="366"/>
    </row>
    <row r="411" ht="15.75" customHeight="1">
      <c r="A411" s="428"/>
      <c r="B411" s="366"/>
      <c r="C411" s="366"/>
      <c r="D411" s="366"/>
      <c r="E411" s="366"/>
      <c r="F411" s="366"/>
      <c r="G411" s="366"/>
      <c r="H411" s="366"/>
      <c r="I411" s="366"/>
      <c r="J411" s="366"/>
      <c r="K411" s="366"/>
      <c r="L411" s="366"/>
      <c r="M411" s="366"/>
      <c r="N411" s="429"/>
      <c r="O411" s="366"/>
      <c r="P411" s="366"/>
      <c r="Q411" s="366"/>
      <c r="R411" s="366"/>
      <c r="S411" s="366"/>
      <c r="T411" s="366"/>
      <c r="U411" s="366"/>
      <c r="V411" s="366"/>
      <c r="W411" s="366"/>
      <c r="X411" s="366"/>
      <c r="Y411" s="366"/>
      <c r="Z411" s="366"/>
    </row>
    <row r="412" ht="15.75" customHeight="1">
      <c r="A412" s="428"/>
      <c r="B412" s="366"/>
      <c r="C412" s="366"/>
      <c r="D412" s="366"/>
      <c r="E412" s="366"/>
      <c r="F412" s="366"/>
      <c r="G412" s="366"/>
      <c r="H412" s="366"/>
      <c r="I412" s="366"/>
      <c r="J412" s="366"/>
      <c r="K412" s="366"/>
      <c r="L412" s="366"/>
      <c r="M412" s="366"/>
      <c r="N412" s="429"/>
      <c r="O412" s="366"/>
      <c r="P412" s="366"/>
      <c r="Q412" s="366"/>
      <c r="R412" s="366"/>
      <c r="S412" s="366"/>
      <c r="T412" s="366"/>
      <c r="U412" s="366"/>
      <c r="V412" s="366"/>
      <c r="W412" s="366"/>
      <c r="X412" s="366"/>
      <c r="Y412" s="366"/>
      <c r="Z412" s="366"/>
    </row>
    <row r="413" ht="15.75" customHeight="1">
      <c r="A413" s="428"/>
      <c r="B413" s="366"/>
      <c r="C413" s="366"/>
      <c r="D413" s="366"/>
      <c r="E413" s="366"/>
      <c r="F413" s="366"/>
      <c r="G413" s="366"/>
      <c r="H413" s="366"/>
      <c r="I413" s="366"/>
      <c r="J413" s="366"/>
      <c r="K413" s="366"/>
      <c r="L413" s="366"/>
      <c r="M413" s="366"/>
      <c r="N413" s="429"/>
      <c r="O413" s="366"/>
      <c r="P413" s="366"/>
      <c r="Q413" s="366"/>
      <c r="R413" s="366"/>
      <c r="S413" s="366"/>
      <c r="T413" s="366"/>
      <c r="U413" s="366"/>
      <c r="V413" s="366"/>
      <c r="W413" s="366"/>
      <c r="X413" s="366"/>
      <c r="Y413" s="366"/>
      <c r="Z413" s="366"/>
    </row>
    <row r="414" ht="15.75" customHeight="1">
      <c r="A414" s="428"/>
      <c r="B414" s="366"/>
      <c r="C414" s="366"/>
      <c r="D414" s="366"/>
      <c r="E414" s="366"/>
      <c r="F414" s="366"/>
      <c r="G414" s="366"/>
      <c r="H414" s="366"/>
      <c r="I414" s="366"/>
      <c r="J414" s="366"/>
      <c r="K414" s="366"/>
      <c r="L414" s="366"/>
      <c r="M414" s="366"/>
      <c r="N414" s="429"/>
      <c r="O414" s="366"/>
      <c r="P414" s="366"/>
      <c r="Q414" s="366"/>
      <c r="R414" s="366"/>
      <c r="S414" s="366"/>
      <c r="T414" s="366"/>
      <c r="U414" s="366"/>
      <c r="V414" s="366"/>
      <c r="W414" s="366"/>
      <c r="X414" s="366"/>
      <c r="Y414" s="366"/>
      <c r="Z414" s="366"/>
    </row>
    <row r="415" ht="15.75" customHeight="1">
      <c r="A415" s="428"/>
      <c r="B415" s="366"/>
      <c r="C415" s="366"/>
      <c r="D415" s="366"/>
      <c r="E415" s="366"/>
      <c r="F415" s="366"/>
      <c r="G415" s="366"/>
      <c r="H415" s="366"/>
      <c r="I415" s="366"/>
      <c r="J415" s="366"/>
      <c r="K415" s="366"/>
      <c r="L415" s="366"/>
      <c r="M415" s="366"/>
      <c r="N415" s="429"/>
      <c r="O415" s="366"/>
      <c r="P415" s="366"/>
      <c r="Q415" s="366"/>
      <c r="R415" s="366"/>
      <c r="S415" s="366"/>
      <c r="T415" s="366"/>
      <c r="U415" s="366"/>
      <c r="V415" s="366"/>
      <c r="W415" s="366"/>
      <c r="X415" s="366"/>
      <c r="Y415" s="366"/>
      <c r="Z415" s="366"/>
    </row>
    <row r="416" ht="15.75" customHeight="1">
      <c r="A416" s="428"/>
      <c r="B416" s="366"/>
      <c r="C416" s="366"/>
      <c r="D416" s="366"/>
      <c r="E416" s="366"/>
      <c r="F416" s="366"/>
      <c r="G416" s="366"/>
      <c r="H416" s="366"/>
      <c r="I416" s="366"/>
      <c r="J416" s="366"/>
      <c r="K416" s="366"/>
      <c r="L416" s="366"/>
      <c r="M416" s="366"/>
      <c r="N416" s="429"/>
      <c r="O416" s="366"/>
      <c r="P416" s="366"/>
      <c r="Q416" s="366"/>
      <c r="R416" s="366"/>
      <c r="S416" s="366"/>
      <c r="T416" s="366"/>
      <c r="U416" s="366"/>
      <c r="V416" s="366"/>
      <c r="W416" s="366"/>
      <c r="X416" s="366"/>
      <c r="Y416" s="366"/>
      <c r="Z416" s="366"/>
    </row>
    <row r="417" ht="15.75" customHeight="1">
      <c r="A417" s="428"/>
      <c r="B417" s="366"/>
      <c r="C417" s="366"/>
      <c r="D417" s="366"/>
      <c r="E417" s="366"/>
      <c r="F417" s="366"/>
      <c r="G417" s="366"/>
      <c r="H417" s="366"/>
      <c r="I417" s="366"/>
      <c r="J417" s="366"/>
      <c r="K417" s="366"/>
      <c r="L417" s="366"/>
      <c r="M417" s="366"/>
      <c r="N417" s="429"/>
      <c r="O417" s="366"/>
      <c r="P417" s="366"/>
      <c r="Q417" s="366"/>
      <c r="R417" s="366"/>
      <c r="S417" s="366"/>
      <c r="T417" s="366"/>
      <c r="U417" s="366"/>
      <c r="V417" s="366"/>
      <c r="W417" s="366"/>
      <c r="X417" s="366"/>
      <c r="Y417" s="366"/>
      <c r="Z417" s="366"/>
    </row>
    <row r="418" ht="15.75" customHeight="1">
      <c r="A418" s="428"/>
      <c r="B418" s="366"/>
      <c r="C418" s="366"/>
      <c r="D418" s="366"/>
      <c r="E418" s="366"/>
      <c r="F418" s="366"/>
      <c r="G418" s="366"/>
      <c r="H418" s="366"/>
      <c r="I418" s="366"/>
      <c r="J418" s="366"/>
      <c r="K418" s="366"/>
      <c r="L418" s="366"/>
      <c r="M418" s="366"/>
      <c r="N418" s="429"/>
      <c r="O418" s="366"/>
      <c r="P418" s="366"/>
      <c r="Q418" s="366"/>
      <c r="R418" s="366"/>
      <c r="S418" s="366"/>
      <c r="T418" s="366"/>
      <c r="U418" s="366"/>
      <c r="V418" s="366"/>
      <c r="W418" s="366"/>
      <c r="X418" s="366"/>
      <c r="Y418" s="366"/>
      <c r="Z418" s="366"/>
    </row>
    <row r="419" ht="15.75" customHeight="1">
      <c r="A419" s="428"/>
      <c r="B419" s="366"/>
      <c r="C419" s="366"/>
      <c r="D419" s="366"/>
      <c r="E419" s="366"/>
      <c r="F419" s="366"/>
      <c r="G419" s="366"/>
      <c r="H419" s="366"/>
      <c r="I419" s="366"/>
      <c r="J419" s="366"/>
      <c r="K419" s="366"/>
      <c r="L419" s="366"/>
      <c r="M419" s="366"/>
      <c r="N419" s="429"/>
      <c r="O419" s="366"/>
      <c r="P419" s="366"/>
      <c r="Q419" s="366"/>
      <c r="R419" s="366"/>
      <c r="S419" s="366"/>
      <c r="T419" s="366"/>
      <c r="U419" s="366"/>
      <c r="V419" s="366"/>
      <c r="W419" s="366"/>
      <c r="X419" s="366"/>
      <c r="Y419" s="366"/>
      <c r="Z419" s="366"/>
    </row>
    <row r="420" ht="15.75" customHeight="1">
      <c r="A420" s="428"/>
      <c r="B420" s="366"/>
      <c r="C420" s="366"/>
      <c r="D420" s="366"/>
      <c r="E420" s="366"/>
      <c r="F420" s="366"/>
      <c r="G420" s="366"/>
      <c r="H420" s="366"/>
      <c r="I420" s="366"/>
      <c r="J420" s="366"/>
      <c r="K420" s="366"/>
      <c r="L420" s="366"/>
      <c r="M420" s="366"/>
      <c r="N420" s="429"/>
      <c r="O420" s="366"/>
      <c r="P420" s="366"/>
      <c r="Q420" s="366"/>
      <c r="R420" s="366"/>
      <c r="S420" s="366"/>
      <c r="T420" s="366"/>
      <c r="U420" s="366"/>
      <c r="V420" s="366"/>
      <c r="W420" s="366"/>
      <c r="X420" s="366"/>
      <c r="Y420" s="366"/>
      <c r="Z420" s="366"/>
    </row>
    <row r="421" ht="15.75" customHeight="1">
      <c r="A421" s="428"/>
      <c r="B421" s="366"/>
      <c r="C421" s="366"/>
      <c r="D421" s="366"/>
      <c r="E421" s="366"/>
      <c r="F421" s="366"/>
      <c r="G421" s="366"/>
      <c r="H421" s="366"/>
      <c r="I421" s="366"/>
      <c r="J421" s="366"/>
      <c r="K421" s="366"/>
      <c r="L421" s="366"/>
      <c r="M421" s="366"/>
      <c r="N421" s="429"/>
      <c r="O421" s="366"/>
      <c r="P421" s="366"/>
      <c r="Q421" s="366"/>
      <c r="R421" s="366"/>
      <c r="S421" s="366"/>
      <c r="T421" s="366"/>
      <c r="U421" s="366"/>
      <c r="V421" s="366"/>
      <c r="W421" s="366"/>
      <c r="X421" s="366"/>
      <c r="Y421" s="366"/>
      <c r="Z421" s="366"/>
    </row>
    <row r="422" ht="15.75" customHeight="1">
      <c r="A422" s="428"/>
      <c r="B422" s="366"/>
      <c r="C422" s="366"/>
      <c r="D422" s="366"/>
      <c r="E422" s="366"/>
      <c r="F422" s="366"/>
      <c r="G422" s="366"/>
      <c r="H422" s="366"/>
      <c r="I422" s="366"/>
      <c r="J422" s="366"/>
      <c r="K422" s="366"/>
      <c r="L422" s="366"/>
      <c r="M422" s="366"/>
      <c r="N422" s="429"/>
      <c r="O422" s="366"/>
      <c r="P422" s="366"/>
      <c r="Q422" s="366"/>
      <c r="R422" s="366"/>
      <c r="S422" s="366"/>
      <c r="T422" s="366"/>
      <c r="U422" s="366"/>
      <c r="V422" s="366"/>
      <c r="W422" s="366"/>
      <c r="X422" s="366"/>
      <c r="Y422" s="366"/>
      <c r="Z422" s="366"/>
    </row>
    <row r="423" ht="15.75" customHeight="1">
      <c r="A423" s="428"/>
      <c r="B423" s="366"/>
      <c r="C423" s="366"/>
      <c r="D423" s="366"/>
      <c r="E423" s="366"/>
      <c r="F423" s="366"/>
      <c r="G423" s="366"/>
      <c r="H423" s="366"/>
      <c r="I423" s="366"/>
      <c r="J423" s="366"/>
      <c r="K423" s="366"/>
      <c r="L423" s="366"/>
      <c r="M423" s="366"/>
      <c r="N423" s="429"/>
      <c r="O423" s="366"/>
      <c r="P423" s="366"/>
      <c r="Q423" s="366"/>
      <c r="R423" s="366"/>
      <c r="S423" s="366"/>
      <c r="T423" s="366"/>
      <c r="U423" s="366"/>
      <c r="V423" s="366"/>
      <c r="W423" s="366"/>
      <c r="X423" s="366"/>
      <c r="Y423" s="366"/>
      <c r="Z423" s="366"/>
    </row>
    <row r="424" ht="15.75" customHeight="1">
      <c r="A424" s="428"/>
      <c r="B424" s="366"/>
      <c r="C424" s="366"/>
      <c r="D424" s="366"/>
      <c r="E424" s="366"/>
      <c r="F424" s="366"/>
      <c r="G424" s="366"/>
      <c r="H424" s="366"/>
      <c r="I424" s="366"/>
      <c r="J424" s="366"/>
      <c r="K424" s="366"/>
      <c r="L424" s="366"/>
      <c r="M424" s="366"/>
      <c r="N424" s="429"/>
      <c r="O424" s="366"/>
      <c r="P424" s="366"/>
      <c r="Q424" s="366"/>
      <c r="R424" s="366"/>
      <c r="S424" s="366"/>
      <c r="T424" s="366"/>
      <c r="U424" s="366"/>
      <c r="V424" s="366"/>
      <c r="W424" s="366"/>
      <c r="X424" s="366"/>
      <c r="Y424" s="366"/>
      <c r="Z424" s="366"/>
    </row>
    <row r="425" ht="15.75" customHeight="1">
      <c r="A425" s="428"/>
      <c r="B425" s="366"/>
      <c r="C425" s="366"/>
      <c r="D425" s="366"/>
      <c r="E425" s="366"/>
      <c r="F425" s="366"/>
      <c r="G425" s="366"/>
      <c r="H425" s="366"/>
      <c r="I425" s="366"/>
      <c r="J425" s="366"/>
      <c r="K425" s="366"/>
      <c r="L425" s="366"/>
      <c r="M425" s="366"/>
      <c r="N425" s="429"/>
      <c r="O425" s="366"/>
      <c r="P425" s="366"/>
      <c r="Q425" s="366"/>
      <c r="R425" s="366"/>
      <c r="S425" s="366"/>
      <c r="T425" s="366"/>
      <c r="U425" s="366"/>
      <c r="V425" s="366"/>
      <c r="W425" s="366"/>
      <c r="X425" s="366"/>
      <c r="Y425" s="366"/>
      <c r="Z425" s="366"/>
    </row>
    <row r="426" ht="15.75" customHeight="1">
      <c r="A426" s="428"/>
      <c r="B426" s="366"/>
      <c r="C426" s="366"/>
      <c r="D426" s="366"/>
      <c r="E426" s="366"/>
      <c r="F426" s="366"/>
      <c r="G426" s="366"/>
      <c r="H426" s="366"/>
      <c r="I426" s="366"/>
      <c r="J426" s="366"/>
      <c r="K426" s="366"/>
      <c r="L426" s="366"/>
      <c r="M426" s="366"/>
      <c r="N426" s="429"/>
      <c r="O426" s="366"/>
      <c r="P426" s="366"/>
      <c r="Q426" s="366"/>
      <c r="R426" s="366"/>
      <c r="S426" s="366"/>
      <c r="T426" s="366"/>
      <c r="U426" s="366"/>
      <c r="V426" s="366"/>
      <c r="W426" s="366"/>
      <c r="X426" s="366"/>
      <c r="Y426" s="366"/>
      <c r="Z426" s="366"/>
    </row>
    <row r="427" ht="15.75" customHeight="1">
      <c r="A427" s="428"/>
      <c r="B427" s="366"/>
      <c r="C427" s="366"/>
      <c r="D427" s="366"/>
      <c r="E427" s="366"/>
      <c r="F427" s="366"/>
      <c r="G427" s="366"/>
      <c r="H427" s="366"/>
      <c r="I427" s="366"/>
      <c r="J427" s="366"/>
      <c r="K427" s="366"/>
      <c r="L427" s="366"/>
      <c r="M427" s="366"/>
      <c r="N427" s="429"/>
      <c r="O427" s="366"/>
      <c r="P427" s="366"/>
      <c r="Q427" s="366"/>
      <c r="R427" s="366"/>
      <c r="S427" s="366"/>
      <c r="T427" s="366"/>
      <c r="U427" s="366"/>
      <c r="V427" s="366"/>
      <c r="W427" s="366"/>
      <c r="X427" s="366"/>
      <c r="Y427" s="366"/>
      <c r="Z427" s="366"/>
    </row>
    <row r="428" ht="15.75" customHeight="1">
      <c r="A428" s="428"/>
      <c r="B428" s="366"/>
      <c r="C428" s="366"/>
      <c r="D428" s="366"/>
      <c r="E428" s="366"/>
      <c r="F428" s="366"/>
      <c r="G428" s="366"/>
      <c r="H428" s="366"/>
      <c r="I428" s="366"/>
      <c r="J428" s="366"/>
      <c r="K428" s="366"/>
      <c r="L428" s="366"/>
      <c r="M428" s="366"/>
      <c r="N428" s="429"/>
      <c r="O428" s="366"/>
      <c r="P428" s="366"/>
      <c r="Q428" s="366"/>
      <c r="R428" s="366"/>
      <c r="S428" s="366"/>
      <c r="T428" s="366"/>
      <c r="U428" s="366"/>
      <c r="V428" s="366"/>
      <c r="W428" s="366"/>
      <c r="X428" s="366"/>
      <c r="Y428" s="366"/>
      <c r="Z428" s="366"/>
    </row>
    <row r="429" ht="15.75" customHeight="1">
      <c r="A429" s="428"/>
      <c r="B429" s="366"/>
      <c r="C429" s="366"/>
      <c r="D429" s="366"/>
      <c r="E429" s="366"/>
      <c r="F429" s="366"/>
      <c r="G429" s="366"/>
      <c r="H429" s="366"/>
      <c r="I429" s="366"/>
      <c r="J429" s="366"/>
      <c r="K429" s="366"/>
      <c r="L429" s="366"/>
      <c r="M429" s="366"/>
      <c r="N429" s="429"/>
      <c r="O429" s="366"/>
      <c r="P429" s="366"/>
      <c r="Q429" s="366"/>
      <c r="R429" s="366"/>
      <c r="S429" s="366"/>
      <c r="T429" s="366"/>
      <c r="U429" s="366"/>
      <c r="V429" s="366"/>
      <c r="W429" s="366"/>
      <c r="X429" s="366"/>
      <c r="Y429" s="366"/>
      <c r="Z429" s="366"/>
    </row>
    <row r="430" ht="15.75" customHeight="1">
      <c r="A430" s="428"/>
      <c r="B430" s="366"/>
      <c r="C430" s="366"/>
      <c r="D430" s="366"/>
      <c r="E430" s="366"/>
      <c r="F430" s="366"/>
      <c r="G430" s="366"/>
      <c r="H430" s="366"/>
      <c r="I430" s="366"/>
      <c r="J430" s="366"/>
      <c r="K430" s="366"/>
      <c r="L430" s="366"/>
      <c r="M430" s="366"/>
      <c r="N430" s="429"/>
      <c r="O430" s="366"/>
      <c r="P430" s="366"/>
      <c r="Q430" s="366"/>
      <c r="R430" s="366"/>
      <c r="S430" s="366"/>
      <c r="T430" s="366"/>
      <c r="U430" s="366"/>
      <c r="V430" s="366"/>
      <c r="W430" s="366"/>
      <c r="X430" s="366"/>
      <c r="Y430" s="366"/>
      <c r="Z430" s="366"/>
    </row>
    <row r="431" ht="15.75" customHeight="1">
      <c r="A431" s="428"/>
      <c r="B431" s="366"/>
      <c r="C431" s="366"/>
      <c r="D431" s="366"/>
      <c r="E431" s="366"/>
      <c r="F431" s="366"/>
      <c r="G431" s="366"/>
      <c r="H431" s="366"/>
      <c r="I431" s="366"/>
      <c r="J431" s="366"/>
      <c r="K431" s="366"/>
      <c r="L431" s="366"/>
      <c r="M431" s="366"/>
      <c r="N431" s="429"/>
      <c r="O431" s="366"/>
      <c r="P431" s="366"/>
      <c r="Q431" s="366"/>
      <c r="R431" s="366"/>
      <c r="S431" s="366"/>
      <c r="T431" s="366"/>
      <c r="U431" s="366"/>
      <c r="V431" s="366"/>
      <c r="W431" s="366"/>
      <c r="X431" s="366"/>
      <c r="Y431" s="366"/>
      <c r="Z431" s="366"/>
    </row>
    <row r="432" ht="15.75" customHeight="1">
      <c r="A432" s="428"/>
      <c r="B432" s="366"/>
      <c r="C432" s="366"/>
      <c r="D432" s="366"/>
      <c r="E432" s="366"/>
      <c r="F432" s="366"/>
      <c r="G432" s="366"/>
      <c r="H432" s="366"/>
      <c r="I432" s="366"/>
      <c r="J432" s="366"/>
      <c r="K432" s="366"/>
      <c r="L432" s="366"/>
      <c r="M432" s="366"/>
      <c r="N432" s="429"/>
      <c r="O432" s="366"/>
      <c r="P432" s="366"/>
      <c r="Q432" s="366"/>
      <c r="R432" s="366"/>
      <c r="S432" s="366"/>
      <c r="T432" s="366"/>
      <c r="U432" s="366"/>
      <c r="V432" s="366"/>
      <c r="W432" s="366"/>
      <c r="X432" s="366"/>
      <c r="Y432" s="366"/>
      <c r="Z432" s="366"/>
    </row>
    <row r="433" ht="15.75" customHeight="1">
      <c r="A433" s="428"/>
      <c r="B433" s="366"/>
      <c r="C433" s="366"/>
      <c r="D433" s="366"/>
      <c r="E433" s="366"/>
      <c r="F433" s="366"/>
      <c r="G433" s="366"/>
      <c r="H433" s="366"/>
      <c r="I433" s="366"/>
      <c r="J433" s="366"/>
      <c r="K433" s="366"/>
      <c r="L433" s="366"/>
      <c r="M433" s="366"/>
      <c r="N433" s="429"/>
      <c r="O433" s="366"/>
      <c r="P433" s="366"/>
      <c r="Q433" s="366"/>
      <c r="R433" s="366"/>
      <c r="S433" s="366"/>
      <c r="T433" s="366"/>
      <c r="U433" s="366"/>
      <c r="V433" s="366"/>
      <c r="W433" s="366"/>
      <c r="X433" s="366"/>
      <c r="Y433" s="366"/>
      <c r="Z433" s="366"/>
    </row>
    <row r="434" ht="15.75" customHeight="1">
      <c r="A434" s="428"/>
      <c r="B434" s="366"/>
      <c r="C434" s="366"/>
      <c r="D434" s="366"/>
      <c r="E434" s="366"/>
      <c r="F434" s="366"/>
      <c r="G434" s="366"/>
      <c r="H434" s="366"/>
      <c r="I434" s="366"/>
      <c r="J434" s="366"/>
      <c r="K434" s="366"/>
      <c r="L434" s="366"/>
      <c r="M434" s="366"/>
      <c r="N434" s="429"/>
      <c r="O434" s="366"/>
      <c r="P434" s="366"/>
      <c r="Q434" s="366"/>
      <c r="R434" s="366"/>
      <c r="S434" s="366"/>
      <c r="T434" s="366"/>
      <c r="U434" s="366"/>
      <c r="V434" s="366"/>
      <c r="W434" s="366"/>
      <c r="X434" s="366"/>
      <c r="Y434" s="366"/>
      <c r="Z434" s="366"/>
    </row>
    <row r="435" ht="15.75" customHeight="1">
      <c r="A435" s="428"/>
      <c r="B435" s="366"/>
      <c r="C435" s="366"/>
      <c r="D435" s="366"/>
      <c r="E435" s="366"/>
      <c r="F435" s="366"/>
      <c r="G435" s="366"/>
      <c r="H435" s="366"/>
      <c r="I435" s="366"/>
      <c r="J435" s="366"/>
      <c r="K435" s="366"/>
      <c r="L435" s="366"/>
      <c r="M435" s="366"/>
      <c r="N435" s="429"/>
      <c r="O435" s="366"/>
      <c r="P435" s="366"/>
      <c r="Q435" s="366"/>
      <c r="R435" s="366"/>
      <c r="S435" s="366"/>
      <c r="T435" s="366"/>
      <c r="U435" s="366"/>
      <c r="V435" s="366"/>
      <c r="W435" s="366"/>
      <c r="X435" s="366"/>
      <c r="Y435" s="366"/>
      <c r="Z435" s="366"/>
    </row>
    <row r="436" ht="15.75" customHeight="1">
      <c r="A436" s="428"/>
      <c r="B436" s="366"/>
      <c r="C436" s="366"/>
      <c r="D436" s="366"/>
      <c r="E436" s="366"/>
      <c r="F436" s="366"/>
      <c r="G436" s="366"/>
      <c r="H436" s="366"/>
      <c r="I436" s="366"/>
      <c r="J436" s="366"/>
      <c r="K436" s="366"/>
      <c r="L436" s="366"/>
      <c r="M436" s="366"/>
      <c r="N436" s="429"/>
      <c r="O436" s="366"/>
      <c r="P436" s="366"/>
      <c r="Q436" s="366"/>
      <c r="R436" s="366"/>
      <c r="S436" s="366"/>
      <c r="T436" s="366"/>
      <c r="U436" s="366"/>
      <c r="V436" s="366"/>
      <c r="W436" s="366"/>
      <c r="X436" s="366"/>
      <c r="Y436" s="366"/>
      <c r="Z436" s="366"/>
    </row>
    <row r="437" ht="15.75" customHeight="1">
      <c r="A437" s="428"/>
      <c r="B437" s="366"/>
      <c r="C437" s="366"/>
      <c r="D437" s="366"/>
      <c r="E437" s="366"/>
      <c r="F437" s="366"/>
      <c r="G437" s="366"/>
      <c r="H437" s="366"/>
      <c r="I437" s="366"/>
      <c r="J437" s="366"/>
      <c r="K437" s="366"/>
      <c r="L437" s="366"/>
      <c r="M437" s="366"/>
      <c r="N437" s="429"/>
      <c r="O437" s="366"/>
      <c r="P437" s="366"/>
      <c r="Q437" s="366"/>
      <c r="R437" s="366"/>
      <c r="S437" s="366"/>
      <c r="T437" s="366"/>
      <c r="U437" s="366"/>
      <c r="V437" s="366"/>
      <c r="W437" s="366"/>
      <c r="X437" s="366"/>
      <c r="Y437" s="366"/>
      <c r="Z437" s="366"/>
    </row>
    <row r="438" ht="15.75" customHeight="1">
      <c r="A438" s="428"/>
      <c r="B438" s="366"/>
      <c r="C438" s="366"/>
      <c r="D438" s="366"/>
      <c r="E438" s="366"/>
      <c r="F438" s="366"/>
      <c r="G438" s="366"/>
      <c r="H438" s="366"/>
      <c r="I438" s="366"/>
      <c r="J438" s="366"/>
      <c r="K438" s="366"/>
      <c r="L438" s="366"/>
      <c r="M438" s="366"/>
      <c r="N438" s="429"/>
      <c r="O438" s="366"/>
      <c r="P438" s="366"/>
      <c r="Q438" s="366"/>
      <c r="R438" s="366"/>
      <c r="S438" s="366"/>
      <c r="T438" s="366"/>
      <c r="U438" s="366"/>
      <c r="V438" s="366"/>
      <c r="W438" s="366"/>
      <c r="X438" s="366"/>
      <c r="Y438" s="366"/>
      <c r="Z438" s="366"/>
    </row>
    <row r="439" ht="15.75" customHeight="1">
      <c r="A439" s="428"/>
      <c r="B439" s="366"/>
      <c r="C439" s="366"/>
      <c r="D439" s="366"/>
      <c r="E439" s="366"/>
      <c r="F439" s="366"/>
      <c r="G439" s="366"/>
      <c r="H439" s="366"/>
      <c r="I439" s="366"/>
      <c r="J439" s="366"/>
      <c r="K439" s="366"/>
      <c r="L439" s="366"/>
      <c r="M439" s="366"/>
      <c r="N439" s="429"/>
      <c r="O439" s="366"/>
      <c r="P439" s="366"/>
      <c r="Q439" s="366"/>
      <c r="R439" s="366"/>
      <c r="S439" s="366"/>
      <c r="T439" s="366"/>
      <c r="U439" s="366"/>
      <c r="V439" s="366"/>
      <c r="W439" s="366"/>
      <c r="X439" s="366"/>
      <c r="Y439" s="366"/>
      <c r="Z439" s="366"/>
    </row>
    <row r="440" ht="15.75" customHeight="1">
      <c r="A440" s="428"/>
      <c r="B440" s="366"/>
      <c r="C440" s="366"/>
      <c r="D440" s="366"/>
      <c r="E440" s="366"/>
      <c r="F440" s="366"/>
      <c r="G440" s="366"/>
      <c r="H440" s="366"/>
      <c r="I440" s="366"/>
      <c r="J440" s="366"/>
      <c r="K440" s="366"/>
      <c r="L440" s="366"/>
      <c r="M440" s="366"/>
      <c r="N440" s="429"/>
      <c r="O440" s="366"/>
      <c r="P440" s="366"/>
      <c r="Q440" s="366"/>
      <c r="R440" s="366"/>
      <c r="S440" s="366"/>
      <c r="T440" s="366"/>
      <c r="U440" s="366"/>
      <c r="V440" s="366"/>
      <c r="W440" s="366"/>
      <c r="X440" s="366"/>
      <c r="Y440" s="366"/>
      <c r="Z440" s="366"/>
    </row>
    <row r="441" ht="15.75" customHeight="1">
      <c r="A441" s="428"/>
      <c r="B441" s="366"/>
      <c r="C441" s="366"/>
      <c r="D441" s="366"/>
      <c r="E441" s="366"/>
      <c r="F441" s="366"/>
      <c r="G441" s="366"/>
      <c r="H441" s="366"/>
      <c r="I441" s="366"/>
      <c r="J441" s="366"/>
      <c r="K441" s="366"/>
      <c r="L441" s="366"/>
      <c r="M441" s="366"/>
      <c r="N441" s="429"/>
      <c r="O441" s="366"/>
      <c r="P441" s="366"/>
      <c r="Q441" s="366"/>
      <c r="R441" s="366"/>
      <c r="S441" s="366"/>
      <c r="T441" s="366"/>
      <c r="U441" s="366"/>
      <c r="V441" s="366"/>
      <c r="W441" s="366"/>
      <c r="X441" s="366"/>
      <c r="Y441" s="366"/>
      <c r="Z441" s="366"/>
    </row>
    <row r="442" ht="15.75" customHeight="1">
      <c r="A442" s="428"/>
      <c r="B442" s="366"/>
      <c r="C442" s="366"/>
      <c r="D442" s="366"/>
      <c r="E442" s="366"/>
      <c r="F442" s="366"/>
      <c r="G442" s="366"/>
      <c r="H442" s="366"/>
      <c r="I442" s="366"/>
      <c r="J442" s="366"/>
      <c r="K442" s="366"/>
      <c r="L442" s="366"/>
      <c r="M442" s="366"/>
      <c r="N442" s="429"/>
      <c r="O442" s="366"/>
      <c r="P442" s="366"/>
      <c r="Q442" s="366"/>
      <c r="R442" s="366"/>
      <c r="S442" s="366"/>
      <c r="T442" s="366"/>
      <c r="U442" s="366"/>
      <c r="V442" s="366"/>
      <c r="W442" s="366"/>
      <c r="X442" s="366"/>
      <c r="Y442" s="366"/>
      <c r="Z442" s="366"/>
    </row>
    <row r="443" ht="15.75" customHeight="1">
      <c r="A443" s="428"/>
      <c r="B443" s="366"/>
      <c r="C443" s="366"/>
      <c r="D443" s="366"/>
      <c r="E443" s="366"/>
      <c r="F443" s="366"/>
      <c r="G443" s="366"/>
      <c r="H443" s="366"/>
      <c r="I443" s="366"/>
      <c r="J443" s="366"/>
      <c r="K443" s="366"/>
      <c r="L443" s="366"/>
      <c r="M443" s="366"/>
      <c r="N443" s="429"/>
      <c r="O443" s="366"/>
      <c r="P443" s="366"/>
      <c r="Q443" s="366"/>
      <c r="R443" s="366"/>
      <c r="S443" s="366"/>
      <c r="T443" s="366"/>
      <c r="U443" s="366"/>
      <c r="V443" s="366"/>
      <c r="W443" s="366"/>
      <c r="X443" s="366"/>
      <c r="Y443" s="366"/>
      <c r="Z443" s="366"/>
    </row>
    <row r="444" ht="15.75" customHeight="1">
      <c r="A444" s="428"/>
      <c r="B444" s="366"/>
      <c r="C444" s="366"/>
      <c r="D444" s="366"/>
      <c r="E444" s="366"/>
      <c r="F444" s="366"/>
      <c r="G444" s="366"/>
      <c r="H444" s="366"/>
      <c r="I444" s="366"/>
      <c r="J444" s="366"/>
      <c r="K444" s="366"/>
      <c r="L444" s="366"/>
      <c r="M444" s="366"/>
      <c r="N444" s="429"/>
      <c r="O444" s="366"/>
      <c r="P444" s="366"/>
      <c r="Q444" s="366"/>
      <c r="R444" s="366"/>
      <c r="S444" s="366"/>
      <c r="T444" s="366"/>
      <c r="U444" s="366"/>
      <c r="V444" s="366"/>
      <c r="W444" s="366"/>
      <c r="X444" s="366"/>
      <c r="Y444" s="366"/>
      <c r="Z444" s="366"/>
    </row>
    <row r="445" ht="15.75" customHeight="1">
      <c r="A445" s="428"/>
      <c r="B445" s="366"/>
      <c r="C445" s="366"/>
      <c r="D445" s="366"/>
      <c r="E445" s="366"/>
      <c r="F445" s="366"/>
      <c r="G445" s="366"/>
      <c r="H445" s="366"/>
      <c r="I445" s="366"/>
      <c r="J445" s="366"/>
      <c r="K445" s="366"/>
      <c r="L445" s="366"/>
      <c r="M445" s="366"/>
      <c r="N445" s="429"/>
      <c r="O445" s="366"/>
      <c r="P445" s="366"/>
      <c r="Q445" s="366"/>
      <c r="R445" s="366"/>
      <c r="S445" s="366"/>
      <c r="T445" s="366"/>
      <c r="U445" s="366"/>
      <c r="V445" s="366"/>
      <c r="W445" s="366"/>
      <c r="X445" s="366"/>
      <c r="Y445" s="366"/>
      <c r="Z445" s="366"/>
    </row>
    <row r="446" ht="15.75" customHeight="1">
      <c r="A446" s="428"/>
      <c r="B446" s="366"/>
      <c r="C446" s="366"/>
      <c r="D446" s="366"/>
      <c r="E446" s="366"/>
      <c r="F446" s="366"/>
      <c r="G446" s="366"/>
      <c r="H446" s="366"/>
      <c r="I446" s="366"/>
      <c r="J446" s="366"/>
      <c r="K446" s="366"/>
      <c r="L446" s="366"/>
      <c r="M446" s="366"/>
      <c r="N446" s="429"/>
      <c r="O446" s="366"/>
      <c r="P446" s="366"/>
      <c r="Q446" s="366"/>
      <c r="R446" s="366"/>
      <c r="S446" s="366"/>
      <c r="T446" s="366"/>
      <c r="U446" s="366"/>
      <c r="V446" s="366"/>
      <c r="W446" s="366"/>
      <c r="X446" s="366"/>
      <c r="Y446" s="366"/>
      <c r="Z446" s="366"/>
    </row>
    <row r="447" ht="15.75" customHeight="1">
      <c r="A447" s="428"/>
      <c r="B447" s="366"/>
      <c r="C447" s="366"/>
      <c r="D447" s="366"/>
      <c r="E447" s="366"/>
      <c r="F447" s="366"/>
      <c r="G447" s="366"/>
      <c r="H447" s="366"/>
      <c r="I447" s="366"/>
      <c r="J447" s="366"/>
      <c r="K447" s="366"/>
      <c r="L447" s="366"/>
      <c r="M447" s="366"/>
      <c r="N447" s="429"/>
      <c r="O447" s="366"/>
      <c r="P447" s="366"/>
      <c r="Q447" s="366"/>
      <c r="R447" s="366"/>
      <c r="S447" s="366"/>
      <c r="T447" s="366"/>
      <c r="U447" s="366"/>
      <c r="V447" s="366"/>
      <c r="W447" s="366"/>
      <c r="X447" s="366"/>
      <c r="Y447" s="366"/>
      <c r="Z447" s="366"/>
    </row>
    <row r="448" ht="15.75" customHeight="1">
      <c r="A448" s="428"/>
      <c r="B448" s="366"/>
      <c r="C448" s="366"/>
      <c r="D448" s="366"/>
      <c r="E448" s="366"/>
      <c r="F448" s="366"/>
      <c r="G448" s="366"/>
      <c r="H448" s="366"/>
      <c r="I448" s="366"/>
      <c r="J448" s="366"/>
      <c r="K448" s="366"/>
      <c r="L448" s="366"/>
      <c r="M448" s="366"/>
      <c r="N448" s="429"/>
      <c r="O448" s="366"/>
      <c r="P448" s="366"/>
      <c r="Q448" s="366"/>
      <c r="R448" s="366"/>
      <c r="S448" s="366"/>
      <c r="T448" s="366"/>
      <c r="U448" s="366"/>
      <c r="V448" s="366"/>
      <c r="W448" s="366"/>
      <c r="X448" s="366"/>
      <c r="Y448" s="366"/>
      <c r="Z448" s="366"/>
    </row>
    <row r="449" ht="15.75" customHeight="1">
      <c r="A449" s="428"/>
      <c r="B449" s="366"/>
      <c r="C449" s="366"/>
      <c r="D449" s="366"/>
      <c r="E449" s="366"/>
      <c r="F449" s="366"/>
      <c r="G449" s="366"/>
      <c r="H449" s="366"/>
      <c r="I449" s="366"/>
      <c r="J449" s="366"/>
      <c r="K449" s="366"/>
      <c r="L449" s="366"/>
      <c r="M449" s="366"/>
      <c r="N449" s="429"/>
      <c r="O449" s="366"/>
      <c r="P449" s="366"/>
      <c r="Q449" s="366"/>
      <c r="R449" s="366"/>
      <c r="S449" s="366"/>
      <c r="T449" s="366"/>
      <c r="U449" s="366"/>
      <c r="V449" s="366"/>
      <c r="W449" s="366"/>
      <c r="X449" s="366"/>
      <c r="Y449" s="366"/>
      <c r="Z449" s="366"/>
    </row>
    <row r="450" ht="15.75" customHeight="1">
      <c r="A450" s="428"/>
      <c r="B450" s="366"/>
      <c r="C450" s="366"/>
      <c r="D450" s="366"/>
      <c r="E450" s="366"/>
      <c r="F450" s="366"/>
      <c r="G450" s="366"/>
      <c r="H450" s="366"/>
      <c r="I450" s="366"/>
      <c r="J450" s="366"/>
      <c r="K450" s="366"/>
      <c r="L450" s="366"/>
      <c r="M450" s="366"/>
      <c r="N450" s="429"/>
      <c r="O450" s="366"/>
      <c r="P450" s="366"/>
      <c r="Q450" s="366"/>
      <c r="R450" s="366"/>
      <c r="S450" s="366"/>
      <c r="T450" s="366"/>
      <c r="U450" s="366"/>
      <c r="V450" s="366"/>
      <c r="W450" s="366"/>
      <c r="X450" s="366"/>
      <c r="Y450" s="366"/>
      <c r="Z450" s="366"/>
    </row>
    <row r="451" ht="15.75" customHeight="1">
      <c r="A451" s="428"/>
      <c r="B451" s="366"/>
      <c r="C451" s="366"/>
      <c r="D451" s="366"/>
      <c r="E451" s="366"/>
      <c r="F451" s="366"/>
      <c r="G451" s="366"/>
      <c r="H451" s="366"/>
      <c r="I451" s="366"/>
      <c r="J451" s="366"/>
      <c r="K451" s="366"/>
      <c r="L451" s="366"/>
      <c r="M451" s="366"/>
      <c r="N451" s="429"/>
      <c r="O451" s="366"/>
      <c r="P451" s="366"/>
      <c r="Q451" s="366"/>
      <c r="R451" s="366"/>
      <c r="S451" s="366"/>
      <c r="T451" s="366"/>
      <c r="U451" s="366"/>
      <c r="V451" s="366"/>
      <c r="W451" s="366"/>
      <c r="X451" s="366"/>
      <c r="Y451" s="366"/>
      <c r="Z451" s="366"/>
    </row>
    <row r="452" ht="15.75" customHeight="1">
      <c r="A452" s="428"/>
      <c r="B452" s="366"/>
      <c r="C452" s="366"/>
      <c r="D452" s="366"/>
      <c r="E452" s="366"/>
      <c r="F452" s="366"/>
      <c r="G452" s="366"/>
      <c r="H452" s="366"/>
      <c r="I452" s="366"/>
      <c r="J452" s="366"/>
      <c r="K452" s="366"/>
      <c r="L452" s="366"/>
      <c r="M452" s="366"/>
      <c r="N452" s="429"/>
      <c r="O452" s="366"/>
      <c r="P452" s="366"/>
      <c r="Q452" s="366"/>
      <c r="R452" s="366"/>
      <c r="S452" s="366"/>
      <c r="T452" s="366"/>
      <c r="U452" s="366"/>
      <c r="V452" s="366"/>
      <c r="W452" s="366"/>
      <c r="X452" s="366"/>
      <c r="Y452" s="366"/>
      <c r="Z452" s="366"/>
    </row>
    <row r="453" ht="15.75" customHeight="1">
      <c r="A453" s="428"/>
      <c r="B453" s="366"/>
      <c r="C453" s="366"/>
      <c r="D453" s="366"/>
      <c r="E453" s="366"/>
      <c r="F453" s="366"/>
      <c r="G453" s="366"/>
      <c r="H453" s="366"/>
      <c r="I453" s="366"/>
      <c r="J453" s="366"/>
      <c r="K453" s="366"/>
      <c r="L453" s="366"/>
      <c r="M453" s="366"/>
      <c r="N453" s="429"/>
      <c r="O453" s="366"/>
      <c r="P453" s="366"/>
      <c r="Q453" s="366"/>
      <c r="R453" s="366"/>
      <c r="S453" s="366"/>
      <c r="T453" s="366"/>
      <c r="U453" s="366"/>
      <c r="V453" s="366"/>
      <c r="W453" s="366"/>
      <c r="X453" s="366"/>
      <c r="Y453" s="366"/>
      <c r="Z453" s="366"/>
    </row>
    <row r="454" ht="15.75" customHeight="1">
      <c r="A454" s="428"/>
      <c r="B454" s="366"/>
      <c r="C454" s="366"/>
      <c r="D454" s="366"/>
      <c r="E454" s="366"/>
      <c r="F454" s="366"/>
      <c r="G454" s="366"/>
      <c r="H454" s="366"/>
      <c r="I454" s="366"/>
      <c r="J454" s="366"/>
      <c r="K454" s="366"/>
      <c r="L454" s="366"/>
      <c r="M454" s="366"/>
      <c r="N454" s="429"/>
      <c r="O454" s="366"/>
      <c r="P454" s="366"/>
      <c r="Q454" s="366"/>
      <c r="R454" s="366"/>
      <c r="S454" s="366"/>
      <c r="T454" s="366"/>
      <c r="U454" s="366"/>
      <c r="V454" s="366"/>
      <c r="W454" s="366"/>
      <c r="X454" s="366"/>
      <c r="Y454" s="366"/>
      <c r="Z454" s="366"/>
    </row>
    <row r="455" ht="15.75" customHeight="1">
      <c r="A455" s="428"/>
      <c r="B455" s="366"/>
      <c r="C455" s="366"/>
      <c r="D455" s="366"/>
      <c r="E455" s="366"/>
      <c r="F455" s="366"/>
      <c r="G455" s="366"/>
      <c r="H455" s="366"/>
      <c r="I455" s="366"/>
      <c r="J455" s="366"/>
      <c r="K455" s="366"/>
      <c r="L455" s="366"/>
      <c r="M455" s="366"/>
      <c r="N455" s="429"/>
      <c r="O455" s="366"/>
      <c r="P455" s="366"/>
      <c r="Q455" s="366"/>
      <c r="R455" s="366"/>
      <c r="S455" s="366"/>
      <c r="T455" s="366"/>
      <c r="U455" s="366"/>
      <c r="V455" s="366"/>
      <c r="W455" s="366"/>
      <c r="X455" s="366"/>
      <c r="Y455" s="366"/>
      <c r="Z455" s="366"/>
    </row>
    <row r="456" ht="15.75" customHeight="1">
      <c r="A456" s="428"/>
      <c r="B456" s="366"/>
      <c r="C456" s="366"/>
      <c r="D456" s="366"/>
      <c r="E456" s="366"/>
      <c r="F456" s="366"/>
      <c r="G456" s="366"/>
      <c r="H456" s="366"/>
      <c r="I456" s="366"/>
      <c r="J456" s="366"/>
      <c r="K456" s="366"/>
      <c r="L456" s="366"/>
      <c r="M456" s="366"/>
      <c r="N456" s="429"/>
      <c r="O456" s="366"/>
      <c r="P456" s="366"/>
      <c r="Q456" s="366"/>
      <c r="R456" s="366"/>
      <c r="S456" s="366"/>
      <c r="T456" s="366"/>
      <c r="U456" s="366"/>
      <c r="V456" s="366"/>
      <c r="W456" s="366"/>
      <c r="X456" s="366"/>
      <c r="Y456" s="366"/>
      <c r="Z456" s="366"/>
    </row>
    <row r="457" ht="15.75" customHeight="1">
      <c r="A457" s="428"/>
      <c r="B457" s="366"/>
      <c r="C457" s="366"/>
      <c r="D457" s="366"/>
      <c r="E457" s="366"/>
      <c r="F457" s="366"/>
      <c r="G457" s="366"/>
      <c r="H457" s="366"/>
      <c r="I457" s="366"/>
      <c r="J457" s="366"/>
      <c r="K457" s="366"/>
      <c r="L457" s="366"/>
      <c r="M457" s="366"/>
      <c r="N457" s="429"/>
      <c r="O457" s="366"/>
      <c r="P457" s="366"/>
      <c r="Q457" s="366"/>
      <c r="R457" s="366"/>
      <c r="S457" s="366"/>
      <c r="T457" s="366"/>
      <c r="U457" s="366"/>
      <c r="V457" s="366"/>
      <c r="W457" s="366"/>
      <c r="X457" s="366"/>
      <c r="Y457" s="366"/>
      <c r="Z457" s="366"/>
    </row>
    <row r="458" ht="15.75" customHeight="1">
      <c r="A458" s="428"/>
      <c r="B458" s="366"/>
      <c r="C458" s="366"/>
      <c r="D458" s="366"/>
      <c r="E458" s="366"/>
      <c r="F458" s="366"/>
      <c r="G458" s="366"/>
      <c r="H458" s="366"/>
      <c r="I458" s="366"/>
      <c r="J458" s="366"/>
      <c r="K458" s="366"/>
      <c r="L458" s="366"/>
      <c r="M458" s="366"/>
      <c r="N458" s="429"/>
      <c r="O458" s="366"/>
      <c r="P458" s="366"/>
      <c r="Q458" s="366"/>
      <c r="R458" s="366"/>
      <c r="S458" s="366"/>
      <c r="T458" s="366"/>
      <c r="U458" s="366"/>
      <c r="V458" s="366"/>
      <c r="W458" s="366"/>
      <c r="X458" s="366"/>
      <c r="Y458" s="366"/>
      <c r="Z458" s="366"/>
    </row>
    <row r="459" ht="15.75" customHeight="1">
      <c r="A459" s="428"/>
      <c r="B459" s="366"/>
      <c r="C459" s="366"/>
      <c r="D459" s="366"/>
      <c r="E459" s="366"/>
      <c r="F459" s="366"/>
      <c r="G459" s="366"/>
      <c r="H459" s="366"/>
      <c r="I459" s="366"/>
      <c r="J459" s="366"/>
      <c r="K459" s="366"/>
      <c r="L459" s="366"/>
      <c r="M459" s="366"/>
      <c r="N459" s="429"/>
      <c r="O459" s="366"/>
      <c r="P459" s="366"/>
      <c r="Q459" s="366"/>
      <c r="R459" s="366"/>
      <c r="S459" s="366"/>
      <c r="T459" s="366"/>
      <c r="U459" s="366"/>
      <c r="V459" s="366"/>
      <c r="W459" s="366"/>
      <c r="X459" s="366"/>
      <c r="Y459" s="366"/>
      <c r="Z459" s="366"/>
    </row>
    <row r="460" ht="15.75" customHeight="1">
      <c r="A460" s="428"/>
      <c r="B460" s="366"/>
      <c r="C460" s="366"/>
      <c r="D460" s="366"/>
      <c r="E460" s="366"/>
      <c r="F460" s="366"/>
      <c r="G460" s="366"/>
      <c r="H460" s="366"/>
      <c r="I460" s="366"/>
      <c r="J460" s="366"/>
      <c r="K460" s="366"/>
      <c r="L460" s="366"/>
      <c r="M460" s="366"/>
      <c r="N460" s="429"/>
      <c r="O460" s="366"/>
      <c r="P460" s="366"/>
      <c r="Q460" s="366"/>
      <c r="R460" s="366"/>
      <c r="S460" s="366"/>
      <c r="T460" s="366"/>
      <c r="U460" s="366"/>
      <c r="V460" s="366"/>
      <c r="W460" s="366"/>
      <c r="X460" s="366"/>
      <c r="Y460" s="366"/>
      <c r="Z460" s="366"/>
    </row>
    <row r="461" ht="15.75" customHeight="1">
      <c r="A461" s="428"/>
      <c r="B461" s="366"/>
      <c r="C461" s="366"/>
      <c r="D461" s="366"/>
      <c r="E461" s="366"/>
      <c r="F461" s="366"/>
      <c r="G461" s="366"/>
      <c r="H461" s="366"/>
      <c r="I461" s="366"/>
      <c r="J461" s="366"/>
      <c r="K461" s="366"/>
      <c r="L461" s="366"/>
      <c r="M461" s="366"/>
      <c r="N461" s="429"/>
      <c r="O461" s="366"/>
      <c r="P461" s="366"/>
      <c r="Q461" s="366"/>
      <c r="R461" s="366"/>
      <c r="S461" s="366"/>
      <c r="T461" s="366"/>
      <c r="U461" s="366"/>
      <c r="V461" s="366"/>
      <c r="W461" s="366"/>
      <c r="X461" s="366"/>
      <c r="Y461" s="366"/>
      <c r="Z461" s="366"/>
    </row>
    <row r="462" ht="15.75" customHeight="1">
      <c r="A462" s="428"/>
      <c r="B462" s="366"/>
      <c r="C462" s="366"/>
      <c r="D462" s="366"/>
      <c r="E462" s="366"/>
      <c r="F462" s="366"/>
      <c r="G462" s="366"/>
      <c r="H462" s="366"/>
      <c r="I462" s="366"/>
      <c r="J462" s="366"/>
      <c r="K462" s="366"/>
      <c r="L462" s="366"/>
      <c r="M462" s="366"/>
      <c r="N462" s="429"/>
      <c r="O462" s="366"/>
      <c r="P462" s="366"/>
      <c r="Q462" s="366"/>
      <c r="R462" s="366"/>
      <c r="S462" s="366"/>
      <c r="T462" s="366"/>
      <c r="U462" s="366"/>
      <c r="V462" s="366"/>
      <c r="W462" s="366"/>
      <c r="X462" s="366"/>
      <c r="Y462" s="366"/>
      <c r="Z462" s="366"/>
    </row>
    <row r="463" ht="15.75" customHeight="1">
      <c r="A463" s="428"/>
      <c r="B463" s="366"/>
      <c r="C463" s="366"/>
      <c r="D463" s="366"/>
      <c r="E463" s="366"/>
      <c r="F463" s="366"/>
      <c r="G463" s="366"/>
      <c r="H463" s="366"/>
      <c r="I463" s="366"/>
      <c r="J463" s="366"/>
      <c r="K463" s="366"/>
      <c r="L463" s="366"/>
      <c r="M463" s="366"/>
      <c r="N463" s="429"/>
      <c r="O463" s="366"/>
      <c r="P463" s="366"/>
      <c r="Q463" s="366"/>
      <c r="R463" s="366"/>
      <c r="S463" s="366"/>
      <c r="T463" s="366"/>
      <c r="U463" s="366"/>
      <c r="V463" s="366"/>
      <c r="W463" s="366"/>
      <c r="X463" s="366"/>
      <c r="Y463" s="366"/>
      <c r="Z463" s="366"/>
    </row>
    <row r="464" ht="15.75" customHeight="1">
      <c r="A464" s="428"/>
      <c r="B464" s="366"/>
      <c r="C464" s="366"/>
      <c r="D464" s="366"/>
      <c r="E464" s="366"/>
      <c r="F464" s="366"/>
      <c r="G464" s="366"/>
      <c r="H464" s="366"/>
      <c r="I464" s="366"/>
      <c r="J464" s="366"/>
      <c r="K464" s="366"/>
      <c r="L464" s="366"/>
      <c r="M464" s="366"/>
      <c r="N464" s="429"/>
      <c r="O464" s="366"/>
      <c r="P464" s="366"/>
      <c r="Q464" s="366"/>
      <c r="R464" s="366"/>
      <c r="S464" s="366"/>
      <c r="T464" s="366"/>
      <c r="U464" s="366"/>
      <c r="V464" s="366"/>
      <c r="W464" s="366"/>
      <c r="X464" s="366"/>
      <c r="Y464" s="366"/>
      <c r="Z464" s="366"/>
    </row>
    <row r="465" ht="15.75" customHeight="1">
      <c r="A465" s="428"/>
      <c r="B465" s="366"/>
      <c r="C465" s="366"/>
      <c r="D465" s="366"/>
      <c r="E465" s="366"/>
      <c r="F465" s="366"/>
      <c r="G465" s="366"/>
      <c r="H465" s="366"/>
      <c r="I465" s="366"/>
      <c r="J465" s="366"/>
      <c r="K465" s="366"/>
      <c r="L465" s="366"/>
      <c r="M465" s="366"/>
      <c r="N465" s="429"/>
      <c r="O465" s="366"/>
      <c r="P465" s="366"/>
      <c r="Q465" s="366"/>
      <c r="R465" s="366"/>
      <c r="S465" s="366"/>
      <c r="T465" s="366"/>
      <c r="U465" s="366"/>
      <c r="V465" s="366"/>
      <c r="W465" s="366"/>
      <c r="X465" s="366"/>
      <c r="Y465" s="366"/>
      <c r="Z465" s="366"/>
    </row>
    <row r="466" ht="15.75" customHeight="1">
      <c r="A466" s="428"/>
      <c r="B466" s="366"/>
      <c r="C466" s="366"/>
      <c r="D466" s="366"/>
      <c r="E466" s="366"/>
      <c r="F466" s="366"/>
      <c r="G466" s="366"/>
      <c r="H466" s="366"/>
      <c r="I466" s="366"/>
      <c r="J466" s="366"/>
      <c r="K466" s="366"/>
      <c r="L466" s="366"/>
      <c r="M466" s="366"/>
      <c r="N466" s="429"/>
      <c r="O466" s="366"/>
      <c r="P466" s="366"/>
      <c r="Q466" s="366"/>
      <c r="R466" s="366"/>
      <c r="S466" s="366"/>
      <c r="T466" s="366"/>
      <c r="U466" s="366"/>
      <c r="V466" s="366"/>
      <c r="W466" s="366"/>
      <c r="X466" s="366"/>
      <c r="Y466" s="366"/>
      <c r="Z466" s="366"/>
    </row>
    <row r="467" ht="15.75" customHeight="1">
      <c r="A467" s="428"/>
      <c r="B467" s="366"/>
      <c r="C467" s="366"/>
      <c r="D467" s="366"/>
      <c r="E467" s="366"/>
      <c r="F467" s="366"/>
      <c r="G467" s="366"/>
      <c r="H467" s="366"/>
      <c r="I467" s="366"/>
      <c r="J467" s="366"/>
      <c r="K467" s="366"/>
      <c r="L467" s="366"/>
      <c r="M467" s="366"/>
      <c r="N467" s="429"/>
      <c r="O467" s="366"/>
      <c r="P467" s="366"/>
      <c r="Q467" s="366"/>
      <c r="R467" s="366"/>
      <c r="S467" s="366"/>
      <c r="T467" s="366"/>
      <c r="U467" s="366"/>
      <c r="V467" s="366"/>
      <c r="W467" s="366"/>
      <c r="X467" s="366"/>
      <c r="Y467" s="366"/>
      <c r="Z467" s="366"/>
    </row>
    <row r="468" ht="15.75" customHeight="1">
      <c r="A468" s="428"/>
      <c r="B468" s="366"/>
      <c r="C468" s="366"/>
      <c r="D468" s="366"/>
      <c r="E468" s="366"/>
      <c r="F468" s="366"/>
      <c r="G468" s="366"/>
      <c r="H468" s="366"/>
      <c r="I468" s="366"/>
      <c r="J468" s="366"/>
      <c r="K468" s="366"/>
      <c r="L468" s="366"/>
      <c r="M468" s="366"/>
      <c r="N468" s="429"/>
      <c r="O468" s="366"/>
      <c r="P468" s="366"/>
      <c r="Q468" s="366"/>
      <c r="R468" s="366"/>
      <c r="S468" s="366"/>
      <c r="T468" s="366"/>
      <c r="U468" s="366"/>
      <c r="V468" s="366"/>
      <c r="W468" s="366"/>
      <c r="X468" s="366"/>
      <c r="Y468" s="366"/>
      <c r="Z468" s="366"/>
    </row>
    <row r="469" ht="15.75" customHeight="1">
      <c r="A469" s="428"/>
      <c r="B469" s="366"/>
      <c r="C469" s="366"/>
      <c r="D469" s="366"/>
      <c r="E469" s="366"/>
      <c r="F469" s="366"/>
      <c r="G469" s="366"/>
      <c r="H469" s="366"/>
      <c r="I469" s="366"/>
      <c r="J469" s="366"/>
      <c r="K469" s="366"/>
      <c r="L469" s="366"/>
      <c r="M469" s="366"/>
      <c r="N469" s="429"/>
      <c r="O469" s="366"/>
      <c r="P469" s="366"/>
      <c r="Q469" s="366"/>
      <c r="R469" s="366"/>
      <c r="S469" s="366"/>
      <c r="T469" s="366"/>
      <c r="U469" s="366"/>
      <c r="V469" s="366"/>
      <c r="W469" s="366"/>
      <c r="X469" s="366"/>
      <c r="Y469" s="366"/>
      <c r="Z469" s="366"/>
    </row>
    <row r="470" ht="15.75" customHeight="1">
      <c r="A470" s="428"/>
      <c r="B470" s="366"/>
      <c r="C470" s="366"/>
      <c r="D470" s="366"/>
      <c r="E470" s="366"/>
      <c r="F470" s="366"/>
      <c r="G470" s="366"/>
      <c r="H470" s="366"/>
      <c r="I470" s="366"/>
      <c r="J470" s="366"/>
      <c r="K470" s="366"/>
      <c r="L470" s="366"/>
      <c r="M470" s="366"/>
      <c r="N470" s="429"/>
      <c r="O470" s="366"/>
      <c r="P470" s="366"/>
      <c r="Q470" s="366"/>
      <c r="R470" s="366"/>
      <c r="S470" s="366"/>
      <c r="T470" s="366"/>
      <c r="U470" s="366"/>
      <c r="V470" s="366"/>
      <c r="W470" s="366"/>
      <c r="X470" s="366"/>
      <c r="Y470" s="366"/>
      <c r="Z470" s="366"/>
    </row>
    <row r="471" ht="15.75" customHeight="1">
      <c r="A471" s="428"/>
      <c r="B471" s="366"/>
      <c r="C471" s="366"/>
      <c r="D471" s="366"/>
      <c r="E471" s="366"/>
      <c r="F471" s="366"/>
      <c r="G471" s="366"/>
      <c r="H471" s="366"/>
      <c r="I471" s="366"/>
      <c r="J471" s="366"/>
      <c r="K471" s="366"/>
      <c r="L471" s="366"/>
      <c r="M471" s="366"/>
      <c r="N471" s="429"/>
      <c r="O471" s="366"/>
      <c r="P471" s="366"/>
      <c r="Q471" s="366"/>
      <c r="R471" s="366"/>
      <c r="S471" s="366"/>
      <c r="T471" s="366"/>
      <c r="U471" s="366"/>
      <c r="V471" s="366"/>
      <c r="W471" s="366"/>
      <c r="X471" s="366"/>
      <c r="Y471" s="366"/>
      <c r="Z471" s="366"/>
    </row>
    <row r="472" ht="15.75" customHeight="1">
      <c r="A472" s="428"/>
      <c r="B472" s="366"/>
      <c r="C472" s="366"/>
      <c r="D472" s="366"/>
      <c r="E472" s="366"/>
      <c r="F472" s="366"/>
      <c r="G472" s="366"/>
      <c r="H472" s="366"/>
      <c r="I472" s="366"/>
      <c r="J472" s="366"/>
      <c r="K472" s="366"/>
      <c r="L472" s="366"/>
      <c r="M472" s="366"/>
      <c r="N472" s="429"/>
      <c r="O472" s="366"/>
      <c r="P472" s="366"/>
      <c r="Q472" s="366"/>
      <c r="R472" s="366"/>
      <c r="S472" s="366"/>
      <c r="T472" s="366"/>
      <c r="U472" s="366"/>
      <c r="V472" s="366"/>
      <c r="W472" s="366"/>
      <c r="X472" s="366"/>
      <c r="Y472" s="366"/>
      <c r="Z472" s="366"/>
    </row>
    <row r="473" ht="15.75" customHeight="1">
      <c r="A473" s="428"/>
      <c r="B473" s="366"/>
      <c r="C473" s="366"/>
      <c r="D473" s="366"/>
      <c r="E473" s="366"/>
      <c r="F473" s="366"/>
      <c r="G473" s="366"/>
      <c r="H473" s="366"/>
      <c r="I473" s="366"/>
      <c r="J473" s="366"/>
      <c r="K473" s="366"/>
      <c r="L473" s="366"/>
      <c r="M473" s="366"/>
      <c r="N473" s="429"/>
      <c r="O473" s="366"/>
      <c r="P473" s="366"/>
      <c r="Q473" s="366"/>
      <c r="R473" s="366"/>
      <c r="S473" s="366"/>
      <c r="T473" s="366"/>
      <c r="U473" s="366"/>
      <c r="V473" s="366"/>
      <c r="W473" s="366"/>
      <c r="X473" s="366"/>
      <c r="Y473" s="366"/>
      <c r="Z473" s="366"/>
    </row>
    <row r="474" ht="15.75" customHeight="1">
      <c r="A474" s="428"/>
      <c r="B474" s="366"/>
      <c r="C474" s="366"/>
      <c r="D474" s="366"/>
      <c r="E474" s="366"/>
      <c r="F474" s="366"/>
      <c r="G474" s="366"/>
      <c r="H474" s="366"/>
      <c r="I474" s="366"/>
      <c r="J474" s="366"/>
      <c r="K474" s="366"/>
      <c r="L474" s="366"/>
      <c r="M474" s="366"/>
      <c r="N474" s="429"/>
      <c r="O474" s="366"/>
      <c r="P474" s="366"/>
      <c r="Q474" s="366"/>
      <c r="R474" s="366"/>
      <c r="S474" s="366"/>
      <c r="T474" s="366"/>
      <c r="U474" s="366"/>
      <c r="V474" s="366"/>
      <c r="W474" s="366"/>
      <c r="X474" s="366"/>
      <c r="Y474" s="366"/>
      <c r="Z474" s="366"/>
    </row>
    <row r="475" ht="15.75" customHeight="1">
      <c r="A475" s="428"/>
      <c r="B475" s="366"/>
      <c r="C475" s="366"/>
      <c r="D475" s="366"/>
      <c r="E475" s="366"/>
      <c r="F475" s="366"/>
      <c r="G475" s="366"/>
      <c r="H475" s="366"/>
      <c r="I475" s="366"/>
      <c r="J475" s="366"/>
      <c r="K475" s="366"/>
      <c r="L475" s="366"/>
      <c r="M475" s="366"/>
      <c r="N475" s="429"/>
      <c r="O475" s="366"/>
      <c r="P475" s="366"/>
      <c r="Q475" s="366"/>
      <c r="R475" s="366"/>
      <c r="S475" s="366"/>
      <c r="T475" s="366"/>
      <c r="U475" s="366"/>
      <c r="V475" s="366"/>
      <c r="W475" s="366"/>
      <c r="X475" s="366"/>
      <c r="Y475" s="366"/>
      <c r="Z475" s="366"/>
    </row>
    <row r="476" ht="15.75" customHeight="1">
      <c r="A476" s="428"/>
      <c r="B476" s="366"/>
      <c r="C476" s="366"/>
      <c r="D476" s="366"/>
      <c r="E476" s="366"/>
      <c r="F476" s="366"/>
      <c r="G476" s="366"/>
      <c r="H476" s="366"/>
      <c r="I476" s="366"/>
      <c r="J476" s="366"/>
      <c r="K476" s="366"/>
      <c r="L476" s="366"/>
      <c r="M476" s="366"/>
      <c r="N476" s="429"/>
      <c r="O476" s="366"/>
      <c r="P476" s="366"/>
      <c r="Q476" s="366"/>
      <c r="R476" s="366"/>
      <c r="S476" s="366"/>
      <c r="T476" s="366"/>
      <c r="U476" s="366"/>
      <c r="V476" s="366"/>
      <c r="W476" s="366"/>
      <c r="X476" s="366"/>
      <c r="Y476" s="366"/>
      <c r="Z476" s="366"/>
    </row>
    <row r="477" ht="15.75" customHeight="1">
      <c r="A477" s="428"/>
      <c r="B477" s="366"/>
      <c r="C477" s="366"/>
      <c r="D477" s="366"/>
      <c r="E477" s="366"/>
      <c r="F477" s="366"/>
      <c r="G477" s="366"/>
      <c r="H477" s="366"/>
      <c r="I477" s="366"/>
      <c r="J477" s="366"/>
      <c r="K477" s="366"/>
      <c r="L477" s="366"/>
      <c r="M477" s="366"/>
      <c r="N477" s="429"/>
      <c r="O477" s="366"/>
      <c r="P477" s="366"/>
      <c r="Q477" s="366"/>
      <c r="R477" s="366"/>
      <c r="S477" s="366"/>
      <c r="T477" s="366"/>
      <c r="U477" s="366"/>
      <c r="V477" s="366"/>
      <c r="W477" s="366"/>
      <c r="X477" s="366"/>
      <c r="Y477" s="366"/>
      <c r="Z477" s="366"/>
    </row>
    <row r="478" ht="15.75" customHeight="1">
      <c r="A478" s="428"/>
      <c r="B478" s="366"/>
      <c r="C478" s="366"/>
      <c r="D478" s="366"/>
      <c r="E478" s="366"/>
      <c r="F478" s="366"/>
      <c r="G478" s="366"/>
      <c r="H478" s="366"/>
      <c r="I478" s="366"/>
      <c r="J478" s="366"/>
      <c r="K478" s="366"/>
      <c r="L478" s="366"/>
      <c r="M478" s="366"/>
      <c r="N478" s="429"/>
      <c r="O478" s="366"/>
      <c r="P478" s="366"/>
      <c r="Q478" s="366"/>
      <c r="R478" s="366"/>
      <c r="S478" s="366"/>
      <c r="T478" s="366"/>
      <c r="U478" s="366"/>
      <c r="V478" s="366"/>
      <c r="W478" s="366"/>
      <c r="X478" s="366"/>
      <c r="Y478" s="366"/>
      <c r="Z478" s="366"/>
    </row>
    <row r="479" ht="15.75" customHeight="1">
      <c r="A479" s="428"/>
      <c r="B479" s="366"/>
      <c r="C479" s="366"/>
      <c r="D479" s="366"/>
      <c r="E479" s="366"/>
      <c r="F479" s="366"/>
      <c r="G479" s="366"/>
      <c r="H479" s="366"/>
      <c r="I479" s="366"/>
      <c r="J479" s="366"/>
      <c r="K479" s="366"/>
      <c r="L479" s="366"/>
      <c r="M479" s="366"/>
      <c r="N479" s="429"/>
      <c r="O479" s="366"/>
      <c r="P479" s="366"/>
      <c r="Q479" s="366"/>
      <c r="R479" s="366"/>
      <c r="S479" s="366"/>
      <c r="T479" s="366"/>
      <c r="U479" s="366"/>
      <c r="V479" s="366"/>
      <c r="W479" s="366"/>
      <c r="X479" s="366"/>
      <c r="Y479" s="366"/>
      <c r="Z479" s="366"/>
    </row>
    <row r="480" ht="15.75" customHeight="1">
      <c r="A480" s="428"/>
      <c r="B480" s="366"/>
      <c r="C480" s="366"/>
      <c r="D480" s="366"/>
      <c r="E480" s="366"/>
      <c r="F480" s="366"/>
      <c r="G480" s="366"/>
      <c r="H480" s="366"/>
      <c r="I480" s="366"/>
      <c r="J480" s="366"/>
      <c r="K480" s="366"/>
      <c r="L480" s="366"/>
      <c r="M480" s="366"/>
      <c r="N480" s="429"/>
      <c r="O480" s="366"/>
      <c r="P480" s="366"/>
      <c r="Q480" s="366"/>
      <c r="R480" s="366"/>
      <c r="S480" s="366"/>
      <c r="T480" s="366"/>
      <c r="U480" s="366"/>
      <c r="V480" s="366"/>
      <c r="W480" s="366"/>
      <c r="X480" s="366"/>
      <c r="Y480" s="366"/>
      <c r="Z480" s="366"/>
    </row>
    <row r="481" ht="15.75" customHeight="1">
      <c r="A481" s="428"/>
      <c r="B481" s="366"/>
      <c r="C481" s="366"/>
      <c r="D481" s="366"/>
      <c r="E481" s="366"/>
      <c r="F481" s="366"/>
      <c r="G481" s="366"/>
      <c r="H481" s="366"/>
      <c r="I481" s="366"/>
      <c r="J481" s="366"/>
      <c r="K481" s="366"/>
      <c r="L481" s="366"/>
      <c r="M481" s="366"/>
      <c r="N481" s="429"/>
      <c r="O481" s="366"/>
      <c r="P481" s="366"/>
      <c r="Q481" s="366"/>
      <c r="R481" s="366"/>
      <c r="S481" s="366"/>
      <c r="T481" s="366"/>
      <c r="U481" s="366"/>
      <c r="V481" s="366"/>
      <c r="W481" s="366"/>
      <c r="X481" s="366"/>
      <c r="Y481" s="366"/>
      <c r="Z481" s="366"/>
    </row>
    <row r="482" ht="15.75" customHeight="1">
      <c r="A482" s="428"/>
      <c r="B482" s="366"/>
      <c r="C482" s="366"/>
      <c r="D482" s="366"/>
      <c r="E482" s="366"/>
      <c r="F482" s="366"/>
      <c r="G482" s="366"/>
      <c r="H482" s="366"/>
      <c r="I482" s="366"/>
      <c r="J482" s="366"/>
      <c r="K482" s="366"/>
      <c r="L482" s="366"/>
      <c r="M482" s="366"/>
      <c r="N482" s="429"/>
      <c r="O482" s="366"/>
      <c r="P482" s="366"/>
      <c r="Q482" s="366"/>
      <c r="R482" s="366"/>
      <c r="S482" s="366"/>
      <c r="T482" s="366"/>
      <c r="U482" s="366"/>
      <c r="V482" s="366"/>
      <c r="W482" s="366"/>
      <c r="X482" s="366"/>
      <c r="Y482" s="366"/>
      <c r="Z482" s="366"/>
    </row>
    <row r="483" ht="15.75" customHeight="1">
      <c r="A483" s="428"/>
      <c r="B483" s="366"/>
      <c r="C483" s="366"/>
      <c r="D483" s="366"/>
      <c r="E483" s="366"/>
      <c r="F483" s="366"/>
      <c r="G483" s="366"/>
      <c r="H483" s="366"/>
      <c r="I483" s="366"/>
      <c r="J483" s="366"/>
      <c r="K483" s="366"/>
      <c r="L483" s="366"/>
      <c r="M483" s="366"/>
      <c r="N483" s="429"/>
      <c r="O483" s="366"/>
      <c r="P483" s="366"/>
      <c r="Q483" s="366"/>
      <c r="R483" s="366"/>
      <c r="S483" s="366"/>
      <c r="T483" s="366"/>
      <c r="U483" s="366"/>
      <c r="V483" s="366"/>
      <c r="W483" s="366"/>
      <c r="X483" s="366"/>
      <c r="Y483" s="366"/>
      <c r="Z483" s="366"/>
    </row>
    <row r="484" ht="15.75" customHeight="1">
      <c r="A484" s="428"/>
      <c r="B484" s="366"/>
      <c r="C484" s="366"/>
      <c r="D484" s="366"/>
      <c r="E484" s="366"/>
      <c r="F484" s="366"/>
      <c r="G484" s="366"/>
      <c r="H484" s="366"/>
      <c r="I484" s="366"/>
      <c r="J484" s="366"/>
      <c r="K484" s="366"/>
      <c r="L484" s="366"/>
      <c r="M484" s="366"/>
      <c r="N484" s="429"/>
      <c r="O484" s="366"/>
      <c r="P484" s="366"/>
      <c r="Q484" s="366"/>
      <c r="R484" s="366"/>
      <c r="S484" s="366"/>
      <c r="T484" s="366"/>
      <c r="U484" s="366"/>
      <c r="V484" s="366"/>
      <c r="W484" s="366"/>
      <c r="X484" s="366"/>
      <c r="Y484" s="366"/>
      <c r="Z484" s="366"/>
    </row>
    <row r="485" ht="15.75" customHeight="1">
      <c r="A485" s="428"/>
      <c r="B485" s="366"/>
      <c r="C485" s="366"/>
      <c r="D485" s="366"/>
      <c r="E485" s="366"/>
      <c r="F485" s="366"/>
      <c r="G485" s="366"/>
      <c r="H485" s="366"/>
      <c r="I485" s="366"/>
      <c r="J485" s="366"/>
      <c r="K485" s="366"/>
      <c r="L485" s="366"/>
      <c r="M485" s="366"/>
      <c r="N485" s="429"/>
      <c r="O485" s="366"/>
      <c r="P485" s="366"/>
      <c r="Q485" s="366"/>
      <c r="R485" s="366"/>
      <c r="S485" s="366"/>
      <c r="T485" s="366"/>
      <c r="U485" s="366"/>
      <c r="V485" s="366"/>
      <c r="W485" s="366"/>
      <c r="X485" s="366"/>
      <c r="Y485" s="366"/>
      <c r="Z485" s="366"/>
    </row>
    <row r="486" ht="15.75" customHeight="1">
      <c r="A486" s="428"/>
      <c r="B486" s="366"/>
      <c r="C486" s="366"/>
      <c r="D486" s="366"/>
      <c r="E486" s="366"/>
      <c r="F486" s="366"/>
      <c r="G486" s="366"/>
      <c r="H486" s="366"/>
      <c r="I486" s="366"/>
      <c r="J486" s="366"/>
      <c r="K486" s="366"/>
      <c r="L486" s="366"/>
      <c r="M486" s="366"/>
      <c r="N486" s="429"/>
      <c r="O486" s="366"/>
      <c r="P486" s="366"/>
      <c r="Q486" s="366"/>
      <c r="R486" s="366"/>
      <c r="S486" s="366"/>
      <c r="T486" s="366"/>
      <c r="U486" s="366"/>
      <c r="V486" s="366"/>
      <c r="W486" s="366"/>
      <c r="X486" s="366"/>
      <c r="Y486" s="366"/>
      <c r="Z486" s="366"/>
    </row>
    <row r="487" ht="15.75" customHeight="1">
      <c r="A487" s="428"/>
      <c r="B487" s="366"/>
      <c r="C487" s="366"/>
      <c r="D487" s="366"/>
      <c r="E487" s="366"/>
      <c r="F487" s="366"/>
      <c r="G487" s="366"/>
      <c r="H487" s="366"/>
      <c r="I487" s="366"/>
      <c r="J487" s="366"/>
      <c r="K487" s="366"/>
      <c r="L487" s="366"/>
      <c r="M487" s="366"/>
      <c r="N487" s="429"/>
      <c r="O487" s="366"/>
      <c r="P487" s="366"/>
      <c r="Q487" s="366"/>
      <c r="R487" s="366"/>
      <c r="S487" s="366"/>
      <c r="T487" s="366"/>
      <c r="U487" s="366"/>
      <c r="V487" s="366"/>
      <c r="W487" s="366"/>
      <c r="X487" s="366"/>
      <c r="Y487" s="366"/>
      <c r="Z487" s="366"/>
    </row>
    <row r="488" ht="15.75" customHeight="1">
      <c r="A488" s="428"/>
      <c r="B488" s="366"/>
      <c r="C488" s="366"/>
      <c r="D488" s="366"/>
      <c r="E488" s="366"/>
      <c r="F488" s="366"/>
      <c r="G488" s="366"/>
      <c r="H488" s="366"/>
      <c r="I488" s="366"/>
      <c r="J488" s="366"/>
      <c r="K488" s="366"/>
      <c r="L488" s="366"/>
      <c r="M488" s="366"/>
      <c r="N488" s="429"/>
      <c r="O488" s="366"/>
      <c r="P488" s="366"/>
      <c r="Q488" s="366"/>
      <c r="R488" s="366"/>
      <c r="S488" s="366"/>
      <c r="T488" s="366"/>
      <c r="U488" s="366"/>
      <c r="V488" s="366"/>
      <c r="W488" s="366"/>
      <c r="X488" s="366"/>
      <c r="Y488" s="366"/>
      <c r="Z488" s="366"/>
    </row>
    <row r="489" ht="15.75" customHeight="1">
      <c r="A489" s="428"/>
      <c r="B489" s="366"/>
      <c r="C489" s="366"/>
      <c r="D489" s="366"/>
      <c r="E489" s="366"/>
      <c r="F489" s="366"/>
      <c r="G489" s="366"/>
      <c r="H489" s="366"/>
      <c r="I489" s="366"/>
      <c r="J489" s="366"/>
      <c r="K489" s="366"/>
      <c r="L489" s="366"/>
      <c r="M489" s="366"/>
      <c r="N489" s="429"/>
      <c r="O489" s="366"/>
      <c r="P489" s="366"/>
      <c r="Q489" s="366"/>
      <c r="R489" s="366"/>
      <c r="S489" s="366"/>
      <c r="T489" s="366"/>
      <c r="U489" s="366"/>
      <c r="V489" s="366"/>
      <c r="W489" s="366"/>
      <c r="X489" s="366"/>
      <c r="Y489" s="366"/>
      <c r="Z489" s="366"/>
    </row>
    <row r="490" ht="15.75" customHeight="1">
      <c r="A490" s="428"/>
      <c r="B490" s="366"/>
      <c r="C490" s="366"/>
      <c r="D490" s="366"/>
      <c r="E490" s="366"/>
      <c r="F490" s="366"/>
      <c r="G490" s="366"/>
      <c r="H490" s="366"/>
      <c r="I490" s="366"/>
      <c r="J490" s="366"/>
      <c r="K490" s="366"/>
      <c r="L490" s="366"/>
      <c r="M490" s="366"/>
      <c r="N490" s="429"/>
      <c r="O490" s="366"/>
      <c r="P490" s="366"/>
      <c r="Q490" s="366"/>
      <c r="R490" s="366"/>
      <c r="S490" s="366"/>
      <c r="T490" s="366"/>
      <c r="U490" s="366"/>
      <c r="V490" s="366"/>
      <c r="W490" s="366"/>
      <c r="X490" s="366"/>
      <c r="Y490" s="366"/>
      <c r="Z490" s="366"/>
    </row>
    <row r="491" ht="15.75" customHeight="1">
      <c r="A491" s="428"/>
      <c r="B491" s="366"/>
      <c r="C491" s="366"/>
      <c r="D491" s="366"/>
      <c r="E491" s="366"/>
      <c r="F491" s="366"/>
      <c r="G491" s="366"/>
      <c r="H491" s="366"/>
      <c r="I491" s="366"/>
      <c r="J491" s="366"/>
      <c r="K491" s="366"/>
      <c r="L491" s="366"/>
      <c r="M491" s="366"/>
      <c r="N491" s="429"/>
      <c r="O491" s="366"/>
      <c r="P491" s="366"/>
      <c r="Q491" s="366"/>
      <c r="R491" s="366"/>
      <c r="S491" s="366"/>
      <c r="T491" s="366"/>
      <c r="U491" s="366"/>
      <c r="V491" s="366"/>
      <c r="W491" s="366"/>
      <c r="X491" s="366"/>
      <c r="Y491" s="366"/>
      <c r="Z491" s="366"/>
    </row>
    <row r="492" ht="15.75" customHeight="1">
      <c r="A492" s="428"/>
      <c r="B492" s="366"/>
      <c r="C492" s="366"/>
      <c r="D492" s="366"/>
      <c r="E492" s="366"/>
      <c r="F492" s="366"/>
      <c r="G492" s="366"/>
      <c r="H492" s="366"/>
      <c r="I492" s="366"/>
      <c r="J492" s="366"/>
      <c r="K492" s="366"/>
      <c r="L492" s="366"/>
      <c r="M492" s="366"/>
      <c r="N492" s="429"/>
      <c r="O492" s="366"/>
      <c r="P492" s="366"/>
      <c r="Q492" s="366"/>
      <c r="R492" s="366"/>
      <c r="S492" s="366"/>
      <c r="T492" s="366"/>
      <c r="U492" s="366"/>
      <c r="V492" s="366"/>
      <c r="W492" s="366"/>
      <c r="X492" s="366"/>
      <c r="Y492" s="366"/>
      <c r="Z492" s="366"/>
    </row>
    <row r="493" ht="15.75" customHeight="1">
      <c r="A493" s="428"/>
      <c r="B493" s="366"/>
      <c r="C493" s="366"/>
      <c r="D493" s="366"/>
      <c r="E493" s="366"/>
      <c r="F493" s="366"/>
      <c r="G493" s="366"/>
      <c r="H493" s="366"/>
      <c r="I493" s="366"/>
      <c r="J493" s="366"/>
      <c r="K493" s="366"/>
      <c r="L493" s="366"/>
      <c r="M493" s="366"/>
      <c r="N493" s="429"/>
      <c r="O493" s="366"/>
      <c r="P493" s="366"/>
      <c r="Q493" s="366"/>
      <c r="R493" s="366"/>
      <c r="S493" s="366"/>
      <c r="T493" s="366"/>
      <c r="U493" s="366"/>
      <c r="V493" s="366"/>
      <c r="W493" s="366"/>
      <c r="X493" s="366"/>
      <c r="Y493" s="366"/>
      <c r="Z493" s="366"/>
    </row>
    <row r="494" ht="15.75" customHeight="1">
      <c r="A494" s="428"/>
      <c r="B494" s="366"/>
      <c r="C494" s="366"/>
      <c r="D494" s="366"/>
      <c r="E494" s="366"/>
      <c r="F494" s="366"/>
      <c r="G494" s="366"/>
      <c r="H494" s="366"/>
      <c r="I494" s="366"/>
      <c r="J494" s="366"/>
      <c r="K494" s="366"/>
      <c r="L494" s="366"/>
      <c r="M494" s="366"/>
      <c r="N494" s="429"/>
      <c r="O494" s="366"/>
      <c r="P494" s="366"/>
      <c r="Q494" s="366"/>
      <c r="R494" s="366"/>
      <c r="S494" s="366"/>
      <c r="T494" s="366"/>
      <c r="U494" s="366"/>
      <c r="V494" s="366"/>
      <c r="W494" s="366"/>
      <c r="X494" s="366"/>
      <c r="Y494" s="366"/>
      <c r="Z494" s="366"/>
    </row>
    <row r="495" ht="15.75" customHeight="1">
      <c r="A495" s="428"/>
      <c r="B495" s="366"/>
      <c r="C495" s="366"/>
      <c r="D495" s="366"/>
      <c r="E495" s="366"/>
      <c r="F495" s="366"/>
      <c r="G495" s="366"/>
      <c r="H495" s="366"/>
      <c r="I495" s="366"/>
      <c r="J495" s="366"/>
      <c r="K495" s="366"/>
      <c r="L495" s="366"/>
      <c r="M495" s="366"/>
      <c r="N495" s="429"/>
      <c r="O495" s="366"/>
      <c r="P495" s="366"/>
      <c r="Q495" s="366"/>
      <c r="R495" s="366"/>
      <c r="S495" s="366"/>
      <c r="T495" s="366"/>
      <c r="U495" s="366"/>
      <c r="V495" s="366"/>
      <c r="W495" s="366"/>
      <c r="X495" s="366"/>
      <c r="Y495" s="366"/>
      <c r="Z495" s="366"/>
    </row>
    <row r="496" ht="15.75" customHeight="1">
      <c r="A496" s="428"/>
      <c r="B496" s="366"/>
      <c r="C496" s="366"/>
      <c r="D496" s="366"/>
      <c r="E496" s="366"/>
      <c r="F496" s="366"/>
      <c r="G496" s="366"/>
      <c r="H496" s="366"/>
      <c r="I496" s="366"/>
      <c r="J496" s="366"/>
      <c r="K496" s="366"/>
      <c r="L496" s="366"/>
      <c r="M496" s="366"/>
      <c r="N496" s="429"/>
      <c r="O496" s="366"/>
      <c r="P496" s="366"/>
      <c r="Q496" s="366"/>
      <c r="R496" s="366"/>
      <c r="S496" s="366"/>
      <c r="T496" s="366"/>
      <c r="U496" s="366"/>
      <c r="V496" s="366"/>
      <c r="W496" s="366"/>
      <c r="X496" s="366"/>
      <c r="Y496" s="366"/>
      <c r="Z496" s="366"/>
    </row>
    <row r="497" ht="15.75" customHeight="1">
      <c r="A497" s="428"/>
      <c r="B497" s="366"/>
      <c r="C497" s="366"/>
      <c r="D497" s="366"/>
      <c r="E497" s="366"/>
      <c r="F497" s="366"/>
      <c r="G497" s="366"/>
      <c r="H497" s="366"/>
      <c r="I497" s="366"/>
      <c r="J497" s="366"/>
      <c r="K497" s="366"/>
      <c r="L497" s="366"/>
      <c r="M497" s="366"/>
      <c r="N497" s="429"/>
      <c r="O497" s="366"/>
      <c r="P497" s="366"/>
      <c r="Q497" s="366"/>
      <c r="R497" s="366"/>
      <c r="S497" s="366"/>
      <c r="T497" s="366"/>
      <c r="U497" s="366"/>
      <c r="V497" s="366"/>
      <c r="W497" s="366"/>
      <c r="X497" s="366"/>
      <c r="Y497" s="366"/>
      <c r="Z497" s="366"/>
    </row>
    <row r="498" ht="15.75" customHeight="1">
      <c r="A498" s="428"/>
      <c r="B498" s="366"/>
      <c r="C498" s="366"/>
      <c r="D498" s="366"/>
      <c r="E498" s="366"/>
      <c r="F498" s="366"/>
      <c r="G498" s="366"/>
      <c r="H498" s="366"/>
      <c r="I498" s="366"/>
      <c r="J498" s="366"/>
      <c r="K498" s="366"/>
      <c r="L498" s="366"/>
      <c r="M498" s="366"/>
      <c r="N498" s="429"/>
      <c r="O498" s="366"/>
      <c r="P498" s="366"/>
      <c r="Q498" s="366"/>
      <c r="R498" s="366"/>
      <c r="S498" s="366"/>
      <c r="T498" s="366"/>
      <c r="U498" s="366"/>
      <c r="V498" s="366"/>
      <c r="W498" s="366"/>
      <c r="X498" s="366"/>
      <c r="Y498" s="366"/>
      <c r="Z498" s="366"/>
    </row>
    <row r="499" ht="15.75" customHeight="1">
      <c r="A499" s="428"/>
      <c r="B499" s="366"/>
      <c r="C499" s="366"/>
      <c r="D499" s="366"/>
      <c r="E499" s="366"/>
      <c r="F499" s="366"/>
      <c r="G499" s="366"/>
      <c r="H499" s="366"/>
      <c r="I499" s="366"/>
      <c r="J499" s="366"/>
      <c r="K499" s="366"/>
      <c r="L499" s="366"/>
      <c r="M499" s="366"/>
      <c r="N499" s="429"/>
      <c r="O499" s="366"/>
      <c r="P499" s="366"/>
      <c r="Q499" s="366"/>
      <c r="R499" s="366"/>
      <c r="S499" s="366"/>
      <c r="T499" s="366"/>
      <c r="U499" s="366"/>
      <c r="V499" s="366"/>
      <c r="W499" s="366"/>
      <c r="X499" s="366"/>
      <c r="Y499" s="366"/>
      <c r="Z499" s="366"/>
    </row>
    <row r="500" ht="15.75" customHeight="1">
      <c r="A500" s="428"/>
      <c r="B500" s="366"/>
      <c r="C500" s="366"/>
      <c r="D500" s="366"/>
      <c r="E500" s="366"/>
      <c r="F500" s="366"/>
      <c r="G500" s="366"/>
      <c r="H500" s="366"/>
      <c r="I500" s="366"/>
      <c r="J500" s="366"/>
      <c r="K500" s="366"/>
      <c r="L500" s="366"/>
      <c r="M500" s="366"/>
      <c r="N500" s="429"/>
      <c r="O500" s="366"/>
      <c r="P500" s="366"/>
      <c r="Q500" s="366"/>
      <c r="R500" s="366"/>
      <c r="S500" s="366"/>
      <c r="T500" s="366"/>
      <c r="U500" s="366"/>
      <c r="V500" s="366"/>
      <c r="W500" s="366"/>
      <c r="X500" s="366"/>
      <c r="Y500" s="366"/>
      <c r="Z500" s="366"/>
    </row>
    <row r="501" ht="15.75" customHeight="1">
      <c r="A501" s="428"/>
      <c r="B501" s="366"/>
      <c r="C501" s="366"/>
      <c r="D501" s="366"/>
      <c r="E501" s="366"/>
      <c r="F501" s="366"/>
      <c r="G501" s="366"/>
      <c r="H501" s="366"/>
      <c r="I501" s="366"/>
      <c r="J501" s="366"/>
      <c r="K501" s="366"/>
      <c r="L501" s="366"/>
      <c r="M501" s="366"/>
      <c r="N501" s="429"/>
      <c r="O501" s="366"/>
      <c r="P501" s="366"/>
      <c r="Q501" s="366"/>
      <c r="R501" s="366"/>
      <c r="S501" s="366"/>
      <c r="T501" s="366"/>
      <c r="U501" s="366"/>
      <c r="V501" s="366"/>
      <c r="W501" s="366"/>
      <c r="X501" s="366"/>
      <c r="Y501" s="366"/>
      <c r="Z501" s="366"/>
    </row>
    <row r="502" ht="15.75" customHeight="1">
      <c r="A502" s="428"/>
      <c r="B502" s="366"/>
      <c r="C502" s="366"/>
      <c r="D502" s="366"/>
      <c r="E502" s="366"/>
      <c r="F502" s="366"/>
      <c r="G502" s="366"/>
      <c r="H502" s="366"/>
      <c r="I502" s="366"/>
      <c r="J502" s="366"/>
      <c r="K502" s="366"/>
      <c r="L502" s="366"/>
      <c r="M502" s="366"/>
      <c r="N502" s="429"/>
      <c r="O502" s="366"/>
      <c r="P502" s="366"/>
      <c r="Q502" s="366"/>
      <c r="R502" s="366"/>
      <c r="S502" s="366"/>
      <c r="T502" s="366"/>
      <c r="U502" s="366"/>
      <c r="V502" s="366"/>
      <c r="W502" s="366"/>
      <c r="X502" s="366"/>
      <c r="Y502" s="366"/>
      <c r="Z502" s="366"/>
    </row>
    <row r="503" ht="15.75" customHeight="1">
      <c r="A503" s="428"/>
      <c r="B503" s="366"/>
      <c r="C503" s="366"/>
      <c r="D503" s="366"/>
      <c r="E503" s="366"/>
      <c r="F503" s="366"/>
      <c r="G503" s="366"/>
      <c r="H503" s="366"/>
      <c r="I503" s="366"/>
      <c r="J503" s="366"/>
      <c r="K503" s="366"/>
      <c r="L503" s="366"/>
      <c r="M503" s="366"/>
      <c r="N503" s="429"/>
      <c r="O503" s="366"/>
      <c r="P503" s="366"/>
      <c r="Q503" s="366"/>
      <c r="R503" s="366"/>
      <c r="S503" s="366"/>
      <c r="T503" s="366"/>
      <c r="U503" s="366"/>
      <c r="V503" s="366"/>
      <c r="W503" s="366"/>
      <c r="X503" s="366"/>
      <c r="Y503" s="366"/>
      <c r="Z503" s="366"/>
    </row>
    <row r="504" ht="15.75" customHeight="1">
      <c r="A504" s="428"/>
      <c r="B504" s="366"/>
      <c r="C504" s="366"/>
      <c r="D504" s="366"/>
      <c r="E504" s="366"/>
      <c r="F504" s="366"/>
      <c r="G504" s="366"/>
      <c r="H504" s="366"/>
      <c r="I504" s="366"/>
      <c r="J504" s="366"/>
      <c r="K504" s="366"/>
      <c r="L504" s="366"/>
      <c r="M504" s="366"/>
      <c r="N504" s="429"/>
      <c r="O504" s="366"/>
      <c r="P504" s="366"/>
      <c r="Q504" s="366"/>
      <c r="R504" s="366"/>
      <c r="S504" s="366"/>
      <c r="T504" s="366"/>
      <c r="U504" s="366"/>
      <c r="V504" s="366"/>
      <c r="W504" s="366"/>
      <c r="X504" s="366"/>
      <c r="Y504" s="366"/>
      <c r="Z504" s="366"/>
    </row>
    <row r="505" ht="15.75" customHeight="1">
      <c r="A505" s="428"/>
      <c r="B505" s="366"/>
      <c r="C505" s="366"/>
      <c r="D505" s="366"/>
      <c r="E505" s="366"/>
      <c r="F505" s="366"/>
      <c r="G505" s="366"/>
      <c r="H505" s="366"/>
      <c r="I505" s="366"/>
      <c r="J505" s="366"/>
      <c r="K505" s="366"/>
      <c r="L505" s="366"/>
      <c r="M505" s="366"/>
      <c r="N505" s="429"/>
      <c r="O505" s="366"/>
      <c r="P505" s="366"/>
      <c r="Q505" s="366"/>
      <c r="R505" s="366"/>
      <c r="S505" s="366"/>
      <c r="T505" s="366"/>
      <c r="U505" s="366"/>
      <c r="V505" s="366"/>
      <c r="W505" s="366"/>
      <c r="X505" s="366"/>
      <c r="Y505" s="366"/>
      <c r="Z505" s="366"/>
    </row>
    <row r="506" ht="15.75" customHeight="1">
      <c r="A506" s="428"/>
      <c r="B506" s="366"/>
      <c r="C506" s="366"/>
      <c r="D506" s="366"/>
      <c r="E506" s="366"/>
      <c r="F506" s="366"/>
      <c r="G506" s="366"/>
      <c r="H506" s="366"/>
      <c r="I506" s="366"/>
      <c r="J506" s="366"/>
      <c r="K506" s="366"/>
      <c r="L506" s="366"/>
      <c r="M506" s="366"/>
      <c r="N506" s="429"/>
      <c r="O506" s="366"/>
      <c r="P506" s="366"/>
      <c r="Q506" s="366"/>
      <c r="R506" s="366"/>
      <c r="S506" s="366"/>
      <c r="T506" s="366"/>
      <c r="U506" s="366"/>
      <c r="V506" s="366"/>
      <c r="W506" s="366"/>
      <c r="X506" s="366"/>
      <c r="Y506" s="366"/>
      <c r="Z506" s="366"/>
    </row>
    <row r="507" ht="15.75" customHeight="1">
      <c r="A507" s="428"/>
      <c r="B507" s="366"/>
      <c r="C507" s="366"/>
      <c r="D507" s="366"/>
      <c r="E507" s="366"/>
      <c r="F507" s="366"/>
      <c r="G507" s="366"/>
      <c r="H507" s="366"/>
      <c r="I507" s="366"/>
      <c r="J507" s="366"/>
      <c r="K507" s="366"/>
      <c r="L507" s="366"/>
      <c r="M507" s="366"/>
      <c r="N507" s="429"/>
      <c r="O507" s="366"/>
      <c r="P507" s="366"/>
      <c r="Q507" s="366"/>
      <c r="R507" s="366"/>
      <c r="S507" s="366"/>
      <c r="T507" s="366"/>
      <c r="U507" s="366"/>
      <c r="V507" s="366"/>
      <c r="W507" s="366"/>
      <c r="X507" s="366"/>
      <c r="Y507" s="366"/>
      <c r="Z507" s="366"/>
    </row>
    <row r="508" ht="15.75" customHeight="1">
      <c r="A508" s="428"/>
      <c r="B508" s="366"/>
      <c r="C508" s="366"/>
      <c r="D508" s="366"/>
      <c r="E508" s="366"/>
      <c r="F508" s="366"/>
      <c r="G508" s="366"/>
      <c r="H508" s="366"/>
      <c r="I508" s="366"/>
      <c r="J508" s="366"/>
      <c r="K508" s="366"/>
      <c r="L508" s="366"/>
      <c r="M508" s="366"/>
      <c r="N508" s="429"/>
      <c r="O508" s="366"/>
      <c r="P508" s="366"/>
      <c r="Q508" s="366"/>
      <c r="R508" s="366"/>
      <c r="S508" s="366"/>
      <c r="T508" s="366"/>
      <c r="U508" s="366"/>
      <c r="V508" s="366"/>
      <c r="W508" s="366"/>
      <c r="X508" s="366"/>
      <c r="Y508" s="366"/>
      <c r="Z508" s="366"/>
    </row>
    <row r="509" ht="15.75" customHeight="1">
      <c r="A509" s="428"/>
      <c r="B509" s="366"/>
      <c r="C509" s="366"/>
      <c r="D509" s="366"/>
      <c r="E509" s="366"/>
      <c r="F509" s="366"/>
      <c r="G509" s="366"/>
      <c r="H509" s="366"/>
      <c r="I509" s="366"/>
      <c r="J509" s="366"/>
      <c r="K509" s="366"/>
      <c r="L509" s="366"/>
      <c r="M509" s="366"/>
      <c r="N509" s="429"/>
      <c r="O509" s="366"/>
      <c r="P509" s="366"/>
      <c r="Q509" s="366"/>
      <c r="R509" s="366"/>
      <c r="S509" s="366"/>
      <c r="T509" s="366"/>
      <c r="U509" s="366"/>
      <c r="V509" s="366"/>
      <c r="W509" s="366"/>
      <c r="X509" s="366"/>
      <c r="Y509" s="366"/>
      <c r="Z509" s="366"/>
    </row>
    <row r="510" ht="15.75" customHeight="1">
      <c r="A510" s="428"/>
      <c r="B510" s="366"/>
      <c r="C510" s="366"/>
      <c r="D510" s="366"/>
      <c r="E510" s="366"/>
      <c r="F510" s="366"/>
      <c r="G510" s="366"/>
      <c r="H510" s="366"/>
      <c r="I510" s="366"/>
      <c r="J510" s="366"/>
      <c r="K510" s="366"/>
      <c r="L510" s="366"/>
      <c r="M510" s="366"/>
      <c r="N510" s="429"/>
      <c r="O510" s="366"/>
      <c r="P510" s="366"/>
      <c r="Q510" s="366"/>
      <c r="R510" s="366"/>
      <c r="S510" s="366"/>
      <c r="T510" s="366"/>
      <c r="U510" s="366"/>
      <c r="V510" s="366"/>
      <c r="W510" s="366"/>
      <c r="X510" s="366"/>
      <c r="Y510" s="366"/>
      <c r="Z510" s="366"/>
    </row>
    <row r="511" ht="15.75" customHeight="1">
      <c r="A511" s="428"/>
      <c r="B511" s="366"/>
      <c r="C511" s="366"/>
      <c r="D511" s="366"/>
      <c r="E511" s="366"/>
      <c r="F511" s="366"/>
      <c r="G511" s="366"/>
      <c r="H511" s="366"/>
      <c r="I511" s="366"/>
      <c r="J511" s="366"/>
      <c r="K511" s="366"/>
      <c r="L511" s="366"/>
      <c r="M511" s="366"/>
      <c r="N511" s="429"/>
      <c r="O511" s="366"/>
      <c r="P511" s="366"/>
      <c r="Q511" s="366"/>
      <c r="R511" s="366"/>
      <c r="S511" s="366"/>
      <c r="T511" s="366"/>
      <c r="U511" s="366"/>
      <c r="V511" s="366"/>
      <c r="W511" s="366"/>
      <c r="X511" s="366"/>
      <c r="Y511" s="366"/>
      <c r="Z511" s="366"/>
    </row>
    <row r="512" ht="15.75" customHeight="1">
      <c r="A512" s="428"/>
      <c r="B512" s="366"/>
      <c r="C512" s="366"/>
      <c r="D512" s="366"/>
      <c r="E512" s="366"/>
      <c r="F512" s="366"/>
      <c r="G512" s="366"/>
      <c r="H512" s="366"/>
      <c r="I512" s="366"/>
      <c r="J512" s="366"/>
      <c r="K512" s="366"/>
      <c r="L512" s="366"/>
      <c r="M512" s="366"/>
      <c r="N512" s="429"/>
      <c r="O512" s="366"/>
      <c r="P512" s="366"/>
      <c r="Q512" s="366"/>
      <c r="R512" s="366"/>
      <c r="S512" s="366"/>
      <c r="T512" s="366"/>
      <c r="U512" s="366"/>
      <c r="V512" s="366"/>
      <c r="W512" s="366"/>
      <c r="X512" s="366"/>
      <c r="Y512" s="366"/>
      <c r="Z512" s="366"/>
    </row>
    <row r="513" ht="15.75" customHeight="1">
      <c r="A513" s="428"/>
      <c r="B513" s="366"/>
      <c r="C513" s="366"/>
      <c r="D513" s="366"/>
      <c r="E513" s="366"/>
      <c r="F513" s="366"/>
      <c r="G513" s="366"/>
      <c r="H513" s="366"/>
      <c r="I513" s="366"/>
      <c r="J513" s="366"/>
      <c r="K513" s="366"/>
      <c r="L513" s="366"/>
      <c r="M513" s="366"/>
      <c r="N513" s="429"/>
      <c r="O513" s="366"/>
      <c r="P513" s="366"/>
      <c r="Q513" s="366"/>
      <c r="R513" s="366"/>
      <c r="S513" s="366"/>
      <c r="T513" s="366"/>
      <c r="U513" s="366"/>
      <c r="V513" s="366"/>
      <c r="W513" s="366"/>
      <c r="X513" s="366"/>
      <c r="Y513" s="366"/>
      <c r="Z513" s="366"/>
    </row>
    <row r="514" ht="15.75" customHeight="1">
      <c r="A514" s="428"/>
      <c r="B514" s="366"/>
      <c r="C514" s="366"/>
      <c r="D514" s="366"/>
      <c r="E514" s="366"/>
      <c r="F514" s="366"/>
      <c r="G514" s="366"/>
      <c r="H514" s="366"/>
      <c r="I514" s="366"/>
      <c r="J514" s="366"/>
      <c r="K514" s="366"/>
      <c r="L514" s="366"/>
      <c r="M514" s="366"/>
      <c r="N514" s="429"/>
      <c r="O514" s="366"/>
      <c r="P514" s="366"/>
      <c r="Q514" s="366"/>
      <c r="R514" s="366"/>
      <c r="S514" s="366"/>
      <c r="T514" s="366"/>
      <c r="U514" s="366"/>
      <c r="V514" s="366"/>
      <c r="W514" s="366"/>
      <c r="X514" s="366"/>
      <c r="Y514" s="366"/>
      <c r="Z514" s="366"/>
    </row>
    <row r="515" ht="15.75" customHeight="1">
      <c r="A515" s="428"/>
      <c r="B515" s="366"/>
      <c r="C515" s="366"/>
      <c r="D515" s="366"/>
      <c r="E515" s="366"/>
      <c r="F515" s="366"/>
      <c r="G515" s="366"/>
      <c r="H515" s="366"/>
      <c r="I515" s="366"/>
      <c r="J515" s="366"/>
      <c r="K515" s="366"/>
      <c r="L515" s="366"/>
      <c r="M515" s="366"/>
      <c r="N515" s="429"/>
      <c r="O515" s="366"/>
      <c r="P515" s="366"/>
      <c r="Q515" s="366"/>
      <c r="R515" s="366"/>
      <c r="S515" s="366"/>
      <c r="T515" s="366"/>
      <c r="U515" s="366"/>
      <c r="V515" s="366"/>
      <c r="W515" s="366"/>
      <c r="X515" s="366"/>
      <c r="Y515" s="366"/>
      <c r="Z515" s="366"/>
    </row>
    <row r="516" ht="15.75" customHeight="1">
      <c r="A516" s="428"/>
      <c r="B516" s="366"/>
      <c r="C516" s="366"/>
      <c r="D516" s="366"/>
      <c r="E516" s="366"/>
      <c r="F516" s="366"/>
      <c r="G516" s="366"/>
      <c r="H516" s="366"/>
      <c r="I516" s="366"/>
      <c r="J516" s="366"/>
      <c r="K516" s="366"/>
      <c r="L516" s="366"/>
      <c r="M516" s="366"/>
      <c r="N516" s="429"/>
      <c r="O516" s="366"/>
      <c r="P516" s="366"/>
      <c r="Q516" s="366"/>
      <c r="R516" s="366"/>
      <c r="S516" s="366"/>
      <c r="T516" s="366"/>
      <c r="U516" s="366"/>
      <c r="V516" s="366"/>
      <c r="W516" s="366"/>
      <c r="X516" s="366"/>
      <c r="Y516" s="366"/>
      <c r="Z516" s="366"/>
    </row>
    <row r="517" ht="15.75" customHeight="1">
      <c r="A517" s="428"/>
      <c r="B517" s="366"/>
      <c r="C517" s="366"/>
      <c r="D517" s="366"/>
      <c r="E517" s="366"/>
      <c r="F517" s="366"/>
      <c r="G517" s="366"/>
      <c r="H517" s="366"/>
      <c r="I517" s="366"/>
      <c r="J517" s="366"/>
      <c r="K517" s="366"/>
      <c r="L517" s="366"/>
      <c r="M517" s="366"/>
      <c r="N517" s="429"/>
      <c r="O517" s="366"/>
      <c r="P517" s="366"/>
      <c r="Q517" s="366"/>
      <c r="R517" s="366"/>
      <c r="S517" s="366"/>
      <c r="T517" s="366"/>
      <c r="U517" s="366"/>
      <c r="V517" s="366"/>
      <c r="W517" s="366"/>
      <c r="X517" s="366"/>
      <c r="Y517" s="366"/>
      <c r="Z517" s="366"/>
    </row>
    <row r="518" ht="15.75" customHeight="1">
      <c r="A518" s="428"/>
      <c r="B518" s="366"/>
      <c r="C518" s="366"/>
      <c r="D518" s="366"/>
      <c r="E518" s="366"/>
      <c r="F518" s="366"/>
      <c r="G518" s="366"/>
      <c r="H518" s="366"/>
      <c r="I518" s="366"/>
      <c r="J518" s="366"/>
      <c r="K518" s="366"/>
      <c r="L518" s="366"/>
      <c r="M518" s="366"/>
      <c r="N518" s="429"/>
      <c r="O518" s="366"/>
      <c r="P518" s="366"/>
      <c r="Q518" s="366"/>
      <c r="R518" s="366"/>
      <c r="S518" s="366"/>
      <c r="T518" s="366"/>
      <c r="U518" s="366"/>
      <c r="V518" s="366"/>
      <c r="W518" s="366"/>
      <c r="X518" s="366"/>
      <c r="Y518" s="366"/>
      <c r="Z518" s="366"/>
    </row>
    <row r="519" ht="15.75" customHeight="1">
      <c r="A519" s="428"/>
      <c r="B519" s="366"/>
      <c r="C519" s="366"/>
      <c r="D519" s="366"/>
      <c r="E519" s="366"/>
      <c r="F519" s="366"/>
      <c r="G519" s="366"/>
      <c r="H519" s="366"/>
      <c r="I519" s="366"/>
      <c r="J519" s="366"/>
      <c r="K519" s="366"/>
      <c r="L519" s="366"/>
      <c r="M519" s="366"/>
      <c r="N519" s="429"/>
      <c r="O519" s="366"/>
      <c r="P519" s="366"/>
      <c r="Q519" s="366"/>
      <c r="R519" s="366"/>
      <c r="S519" s="366"/>
      <c r="T519" s="366"/>
      <c r="U519" s="366"/>
      <c r="V519" s="366"/>
      <c r="W519" s="366"/>
      <c r="X519" s="366"/>
      <c r="Y519" s="366"/>
      <c r="Z519" s="366"/>
    </row>
    <row r="520" ht="15.75" customHeight="1">
      <c r="A520" s="428"/>
      <c r="B520" s="366"/>
      <c r="C520" s="366"/>
      <c r="D520" s="366"/>
      <c r="E520" s="366"/>
      <c r="F520" s="366"/>
      <c r="G520" s="366"/>
      <c r="H520" s="366"/>
      <c r="I520" s="366"/>
      <c r="J520" s="366"/>
      <c r="K520" s="366"/>
      <c r="L520" s="366"/>
      <c r="M520" s="366"/>
      <c r="N520" s="429"/>
      <c r="O520" s="366"/>
      <c r="P520" s="366"/>
      <c r="Q520" s="366"/>
      <c r="R520" s="366"/>
      <c r="S520" s="366"/>
      <c r="T520" s="366"/>
      <c r="U520" s="366"/>
      <c r="V520" s="366"/>
      <c r="W520" s="366"/>
      <c r="X520" s="366"/>
      <c r="Y520" s="366"/>
      <c r="Z520" s="366"/>
    </row>
    <row r="521" ht="15.75" customHeight="1">
      <c r="A521" s="428"/>
      <c r="B521" s="366"/>
      <c r="C521" s="366"/>
      <c r="D521" s="366"/>
      <c r="E521" s="366"/>
      <c r="F521" s="366"/>
      <c r="G521" s="366"/>
      <c r="H521" s="366"/>
      <c r="I521" s="366"/>
      <c r="J521" s="366"/>
      <c r="K521" s="366"/>
      <c r="L521" s="366"/>
      <c r="M521" s="366"/>
      <c r="N521" s="429"/>
      <c r="O521" s="366"/>
      <c r="P521" s="366"/>
      <c r="Q521" s="366"/>
      <c r="R521" s="366"/>
      <c r="S521" s="366"/>
      <c r="T521" s="366"/>
      <c r="U521" s="366"/>
      <c r="V521" s="366"/>
      <c r="W521" s="366"/>
      <c r="X521" s="366"/>
      <c r="Y521" s="366"/>
      <c r="Z521" s="366"/>
    </row>
    <row r="522" ht="15.75" customHeight="1">
      <c r="A522" s="428"/>
      <c r="B522" s="366"/>
      <c r="C522" s="366"/>
      <c r="D522" s="366"/>
      <c r="E522" s="366"/>
      <c r="F522" s="366"/>
      <c r="G522" s="366"/>
      <c r="H522" s="366"/>
      <c r="I522" s="366"/>
      <c r="J522" s="366"/>
      <c r="K522" s="366"/>
      <c r="L522" s="366"/>
      <c r="M522" s="366"/>
      <c r="N522" s="429"/>
      <c r="O522" s="366"/>
      <c r="P522" s="366"/>
      <c r="Q522" s="366"/>
      <c r="R522" s="366"/>
      <c r="S522" s="366"/>
      <c r="T522" s="366"/>
      <c r="U522" s="366"/>
      <c r="V522" s="366"/>
      <c r="W522" s="366"/>
      <c r="X522" s="366"/>
      <c r="Y522" s="366"/>
      <c r="Z522" s="366"/>
    </row>
    <row r="523" ht="15.75" customHeight="1">
      <c r="A523" s="428"/>
      <c r="B523" s="366"/>
      <c r="C523" s="366"/>
      <c r="D523" s="366"/>
      <c r="E523" s="366"/>
      <c r="F523" s="366"/>
      <c r="G523" s="366"/>
      <c r="H523" s="366"/>
      <c r="I523" s="366"/>
      <c r="J523" s="366"/>
      <c r="K523" s="366"/>
      <c r="L523" s="366"/>
      <c r="M523" s="366"/>
      <c r="N523" s="429"/>
      <c r="O523" s="366"/>
      <c r="P523" s="366"/>
      <c r="Q523" s="366"/>
      <c r="R523" s="366"/>
      <c r="S523" s="366"/>
      <c r="T523" s="366"/>
      <c r="U523" s="366"/>
      <c r="V523" s="366"/>
      <c r="W523" s="366"/>
      <c r="X523" s="366"/>
      <c r="Y523" s="366"/>
      <c r="Z523" s="366"/>
    </row>
    <row r="524" ht="15.75" customHeight="1">
      <c r="A524" s="428"/>
      <c r="B524" s="366"/>
      <c r="C524" s="366"/>
      <c r="D524" s="366"/>
      <c r="E524" s="366"/>
      <c r="F524" s="366"/>
      <c r="G524" s="366"/>
      <c r="H524" s="366"/>
      <c r="I524" s="366"/>
      <c r="J524" s="366"/>
      <c r="K524" s="366"/>
      <c r="L524" s="366"/>
      <c r="M524" s="366"/>
      <c r="N524" s="429"/>
      <c r="O524" s="366"/>
      <c r="P524" s="366"/>
      <c r="Q524" s="366"/>
      <c r="R524" s="366"/>
      <c r="S524" s="366"/>
      <c r="T524" s="366"/>
      <c r="U524" s="366"/>
      <c r="V524" s="366"/>
      <c r="W524" s="366"/>
      <c r="X524" s="366"/>
      <c r="Y524" s="366"/>
      <c r="Z524" s="366"/>
    </row>
    <row r="525" ht="15.75" customHeight="1">
      <c r="A525" s="428"/>
      <c r="B525" s="366"/>
      <c r="C525" s="366"/>
      <c r="D525" s="366"/>
      <c r="E525" s="366"/>
      <c r="F525" s="366"/>
      <c r="G525" s="366"/>
      <c r="H525" s="366"/>
      <c r="I525" s="366"/>
      <c r="J525" s="366"/>
      <c r="K525" s="366"/>
      <c r="L525" s="366"/>
      <c r="M525" s="366"/>
      <c r="N525" s="429"/>
      <c r="O525" s="366"/>
      <c r="P525" s="366"/>
      <c r="Q525" s="366"/>
      <c r="R525" s="366"/>
      <c r="S525" s="366"/>
      <c r="T525" s="366"/>
      <c r="U525" s="366"/>
      <c r="V525" s="366"/>
      <c r="W525" s="366"/>
      <c r="X525" s="366"/>
      <c r="Y525" s="366"/>
      <c r="Z525" s="366"/>
    </row>
    <row r="526" ht="15.75" customHeight="1">
      <c r="A526" s="428"/>
      <c r="B526" s="366"/>
      <c r="C526" s="366"/>
      <c r="D526" s="366"/>
      <c r="E526" s="366"/>
      <c r="F526" s="366"/>
      <c r="G526" s="366"/>
      <c r="H526" s="366"/>
      <c r="I526" s="366"/>
      <c r="J526" s="366"/>
      <c r="K526" s="366"/>
      <c r="L526" s="366"/>
      <c r="M526" s="366"/>
      <c r="N526" s="429"/>
      <c r="O526" s="366"/>
      <c r="P526" s="366"/>
      <c r="Q526" s="366"/>
      <c r="R526" s="366"/>
      <c r="S526" s="366"/>
      <c r="T526" s="366"/>
      <c r="U526" s="366"/>
      <c r="V526" s="366"/>
      <c r="W526" s="366"/>
      <c r="X526" s="366"/>
      <c r="Y526" s="366"/>
      <c r="Z526" s="366"/>
    </row>
    <row r="527" ht="15.75" customHeight="1">
      <c r="A527" s="428"/>
      <c r="B527" s="366"/>
      <c r="C527" s="366"/>
      <c r="D527" s="366"/>
      <c r="E527" s="366"/>
      <c r="F527" s="366"/>
      <c r="G527" s="366"/>
      <c r="H527" s="366"/>
      <c r="I527" s="366"/>
      <c r="J527" s="366"/>
      <c r="K527" s="366"/>
      <c r="L527" s="366"/>
      <c r="M527" s="366"/>
      <c r="N527" s="429"/>
      <c r="O527" s="366"/>
      <c r="P527" s="366"/>
      <c r="Q527" s="366"/>
      <c r="R527" s="366"/>
      <c r="S527" s="366"/>
      <c r="T527" s="366"/>
      <c r="U527" s="366"/>
      <c r="V527" s="366"/>
      <c r="W527" s="366"/>
      <c r="X527" s="366"/>
      <c r="Y527" s="366"/>
      <c r="Z527" s="366"/>
    </row>
    <row r="528" ht="15.75" customHeight="1">
      <c r="A528" s="428"/>
      <c r="B528" s="366"/>
      <c r="C528" s="366"/>
      <c r="D528" s="366"/>
      <c r="E528" s="366"/>
      <c r="F528" s="366"/>
      <c r="G528" s="366"/>
      <c r="H528" s="366"/>
      <c r="I528" s="366"/>
      <c r="J528" s="366"/>
      <c r="K528" s="366"/>
      <c r="L528" s="366"/>
      <c r="M528" s="366"/>
      <c r="N528" s="429"/>
      <c r="O528" s="366"/>
      <c r="P528" s="366"/>
      <c r="Q528" s="366"/>
      <c r="R528" s="366"/>
      <c r="S528" s="366"/>
      <c r="T528" s="366"/>
      <c r="U528" s="366"/>
      <c r="V528" s="366"/>
      <c r="W528" s="366"/>
      <c r="X528" s="366"/>
      <c r="Y528" s="366"/>
      <c r="Z528" s="366"/>
    </row>
    <row r="529" ht="15.75" customHeight="1">
      <c r="A529" s="428"/>
      <c r="B529" s="366"/>
      <c r="C529" s="366"/>
      <c r="D529" s="366"/>
      <c r="E529" s="366"/>
      <c r="F529" s="366"/>
      <c r="G529" s="366"/>
      <c r="H529" s="366"/>
      <c r="I529" s="366"/>
      <c r="J529" s="366"/>
      <c r="K529" s="366"/>
      <c r="L529" s="366"/>
      <c r="M529" s="366"/>
      <c r="N529" s="429"/>
      <c r="O529" s="366"/>
      <c r="P529" s="366"/>
      <c r="Q529" s="366"/>
      <c r="R529" s="366"/>
      <c r="S529" s="366"/>
      <c r="T529" s="366"/>
      <c r="U529" s="366"/>
      <c r="V529" s="366"/>
      <c r="W529" s="366"/>
      <c r="X529" s="366"/>
      <c r="Y529" s="366"/>
      <c r="Z529" s="366"/>
    </row>
    <row r="530" ht="15.75" customHeight="1">
      <c r="A530" s="428"/>
      <c r="B530" s="366"/>
      <c r="C530" s="366"/>
      <c r="D530" s="366"/>
      <c r="E530" s="366"/>
      <c r="F530" s="366"/>
      <c r="G530" s="366"/>
      <c r="H530" s="366"/>
      <c r="I530" s="366"/>
      <c r="J530" s="366"/>
      <c r="K530" s="366"/>
      <c r="L530" s="366"/>
      <c r="M530" s="366"/>
      <c r="N530" s="429"/>
      <c r="O530" s="366"/>
      <c r="P530" s="366"/>
      <c r="Q530" s="366"/>
      <c r="R530" s="366"/>
      <c r="S530" s="366"/>
      <c r="T530" s="366"/>
      <c r="U530" s="366"/>
      <c r="V530" s="366"/>
      <c r="W530" s="366"/>
      <c r="X530" s="366"/>
      <c r="Y530" s="366"/>
      <c r="Z530" s="366"/>
    </row>
    <row r="531" ht="15.75" customHeight="1">
      <c r="A531" s="428"/>
      <c r="B531" s="366"/>
      <c r="C531" s="366"/>
      <c r="D531" s="366"/>
      <c r="E531" s="366"/>
      <c r="F531" s="366"/>
      <c r="G531" s="366"/>
      <c r="H531" s="366"/>
      <c r="I531" s="366"/>
      <c r="J531" s="366"/>
      <c r="K531" s="366"/>
      <c r="L531" s="366"/>
      <c r="M531" s="366"/>
      <c r="N531" s="429"/>
      <c r="O531" s="366"/>
      <c r="P531" s="366"/>
      <c r="Q531" s="366"/>
      <c r="R531" s="366"/>
      <c r="S531" s="366"/>
      <c r="T531" s="366"/>
      <c r="U531" s="366"/>
      <c r="V531" s="366"/>
      <c r="W531" s="366"/>
      <c r="X531" s="366"/>
      <c r="Y531" s="366"/>
      <c r="Z531" s="366"/>
    </row>
    <row r="532" ht="15.75" customHeight="1">
      <c r="A532" s="428"/>
      <c r="B532" s="366"/>
      <c r="C532" s="366"/>
      <c r="D532" s="366"/>
      <c r="E532" s="366"/>
      <c r="F532" s="366"/>
      <c r="G532" s="366"/>
      <c r="H532" s="366"/>
      <c r="I532" s="366"/>
      <c r="J532" s="366"/>
      <c r="K532" s="366"/>
      <c r="L532" s="366"/>
      <c r="M532" s="366"/>
      <c r="N532" s="429"/>
      <c r="O532" s="366"/>
      <c r="P532" s="366"/>
      <c r="Q532" s="366"/>
      <c r="R532" s="366"/>
      <c r="S532" s="366"/>
      <c r="T532" s="366"/>
      <c r="U532" s="366"/>
      <c r="V532" s="366"/>
      <c r="W532" s="366"/>
      <c r="X532" s="366"/>
      <c r="Y532" s="366"/>
      <c r="Z532" s="366"/>
    </row>
    <row r="533" ht="15.75" customHeight="1">
      <c r="A533" s="428"/>
      <c r="B533" s="366"/>
      <c r="C533" s="366"/>
      <c r="D533" s="366"/>
      <c r="E533" s="366"/>
      <c r="F533" s="366"/>
      <c r="G533" s="366"/>
      <c r="H533" s="366"/>
      <c r="I533" s="366"/>
      <c r="J533" s="366"/>
      <c r="K533" s="366"/>
      <c r="L533" s="366"/>
      <c r="M533" s="366"/>
      <c r="N533" s="429"/>
      <c r="O533" s="366"/>
      <c r="P533" s="366"/>
      <c r="Q533" s="366"/>
      <c r="R533" s="366"/>
      <c r="S533" s="366"/>
      <c r="T533" s="366"/>
      <c r="U533" s="366"/>
      <c r="V533" s="366"/>
      <c r="W533" s="366"/>
      <c r="X533" s="366"/>
      <c r="Y533" s="366"/>
      <c r="Z533" s="366"/>
    </row>
    <row r="534" ht="15.75" customHeight="1">
      <c r="A534" s="428"/>
      <c r="B534" s="366"/>
      <c r="C534" s="366"/>
      <c r="D534" s="366"/>
      <c r="E534" s="366"/>
      <c r="F534" s="366"/>
      <c r="G534" s="366"/>
      <c r="H534" s="366"/>
      <c r="I534" s="366"/>
      <c r="J534" s="366"/>
      <c r="K534" s="366"/>
      <c r="L534" s="366"/>
      <c r="M534" s="366"/>
      <c r="N534" s="429"/>
      <c r="O534" s="366"/>
      <c r="P534" s="366"/>
      <c r="Q534" s="366"/>
      <c r="R534" s="366"/>
      <c r="S534" s="366"/>
      <c r="T534" s="366"/>
      <c r="U534" s="366"/>
      <c r="V534" s="366"/>
      <c r="W534" s="366"/>
      <c r="X534" s="366"/>
      <c r="Y534" s="366"/>
      <c r="Z534" s="366"/>
    </row>
    <row r="535" ht="15.75" customHeight="1">
      <c r="A535" s="428"/>
      <c r="B535" s="366"/>
      <c r="C535" s="366"/>
      <c r="D535" s="366"/>
      <c r="E535" s="366"/>
      <c r="F535" s="366"/>
      <c r="G535" s="366"/>
      <c r="H535" s="366"/>
      <c r="I535" s="366"/>
      <c r="J535" s="366"/>
      <c r="K535" s="366"/>
      <c r="L535" s="366"/>
      <c r="M535" s="366"/>
      <c r="N535" s="429"/>
      <c r="O535" s="366"/>
      <c r="P535" s="366"/>
      <c r="Q535" s="366"/>
      <c r="R535" s="366"/>
      <c r="S535" s="366"/>
      <c r="T535" s="366"/>
      <c r="U535" s="366"/>
      <c r="V535" s="366"/>
      <c r="W535" s="366"/>
      <c r="X535" s="366"/>
      <c r="Y535" s="366"/>
      <c r="Z535" s="366"/>
    </row>
    <row r="536" ht="15.75" customHeight="1">
      <c r="A536" s="428"/>
      <c r="B536" s="366"/>
      <c r="C536" s="366"/>
      <c r="D536" s="366"/>
      <c r="E536" s="366"/>
      <c r="F536" s="366"/>
      <c r="G536" s="366"/>
      <c r="H536" s="366"/>
      <c r="I536" s="366"/>
      <c r="J536" s="366"/>
      <c r="K536" s="366"/>
      <c r="L536" s="366"/>
      <c r="M536" s="366"/>
      <c r="N536" s="429"/>
      <c r="O536" s="366"/>
      <c r="P536" s="366"/>
      <c r="Q536" s="366"/>
      <c r="R536" s="366"/>
      <c r="S536" s="366"/>
      <c r="T536" s="366"/>
      <c r="U536" s="366"/>
      <c r="V536" s="366"/>
      <c r="W536" s="366"/>
      <c r="X536" s="366"/>
      <c r="Y536" s="366"/>
      <c r="Z536" s="366"/>
    </row>
    <row r="537" ht="15.75" customHeight="1">
      <c r="A537" s="428"/>
      <c r="B537" s="366"/>
      <c r="C537" s="366"/>
      <c r="D537" s="366"/>
      <c r="E537" s="366"/>
      <c r="F537" s="366"/>
      <c r="G537" s="366"/>
      <c r="H537" s="366"/>
      <c r="I537" s="366"/>
      <c r="J537" s="366"/>
      <c r="K537" s="366"/>
      <c r="L537" s="366"/>
      <c r="M537" s="366"/>
      <c r="N537" s="429"/>
      <c r="O537" s="366"/>
      <c r="P537" s="366"/>
      <c r="Q537" s="366"/>
      <c r="R537" s="366"/>
      <c r="S537" s="366"/>
      <c r="T537" s="366"/>
      <c r="U537" s="366"/>
      <c r="V537" s="366"/>
      <c r="W537" s="366"/>
      <c r="X537" s="366"/>
      <c r="Y537" s="366"/>
      <c r="Z537" s="366"/>
    </row>
    <row r="538" ht="15.75" customHeight="1">
      <c r="A538" s="428"/>
      <c r="B538" s="366"/>
      <c r="C538" s="366"/>
      <c r="D538" s="366"/>
      <c r="E538" s="366"/>
      <c r="F538" s="366"/>
      <c r="G538" s="366"/>
      <c r="H538" s="366"/>
      <c r="I538" s="366"/>
      <c r="J538" s="366"/>
      <c r="K538" s="366"/>
      <c r="L538" s="366"/>
      <c r="M538" s="366"/>
      <c r="N538" s="429"/>
      <c r="O538" s="366"/>
      <c r="P538" s="366"/>
      <c r="Q538" s="366"/>
      <c r="R538" s="366"/>
      <c r="S538" s="366"/>
      <c r="T538" s="366"/>
      <c r="U538" s="366"/>
      <c r="V538" s="366"/>
      <c r="W538" s="366"/>
      <c r="X538" s="366"/>
      <c r="Y538" s="366"/>
      <c r="Z538" s="366"/>
    </row>
    <row r="539" ht="15.75" customHeight="1">
      <c r="A539" s="428"/>
      <c r="B539" s="366"/>
      <c r="C539" s="366"/>
      <c r="D539" s="366"/>
      <c r="E539" s="366"/>
      <c r="F539" s="366"/>
      <c r="G539" s="366"/>
      <c r="H539" s="366"/>
      <c r="I539" s="366"/>
      <c r="J539" s="366"/>
      <c r="K539" s="366"/>
      <c r="L539" s="366"/>
      <c r="M539" s="366"/>
      <c r="N539" s="429"/>
      <c r="O539" s="366"/>
      <c r="P539" s="366"/>
      <c r="Q539" s="366"/>
      <c r="R539" s="366"/>
      <c r="S539" s="366"/>
      <c r="T539" s="366"/>
      <c r="U539" s="366"/>
      <c r="V539" s="366"/>
      <c r="W539" s="366"/>
      <c r="X539" s="366"/>
      <c r="Y539" s="366"/>
      <c r="Z539" s="366"/>
    </row>
    <row r="540" ht="15.75" customHeight="1">
      <c r="A540" s="428"/>
      <c r="B540" s="366"/>
      <c r="C540" s="366"/>
      <c r="D540" s="366"/>
      <c r="E540" s="366"/>
      <c r="F540" s="366"/>
      <c r="G540" s="366"/>
      <c r="H540" s="366"/>
      <c r="I540" s="366"/>
      <c r="J540" s="366"/>
      <c r="K540" s="366"/>
      <c r="L540" s="366"/>
      <c r="M540" s="366"/>
      <c r="N540" s="429"/>
      <c r="O540" s="366"/>
      <c r="P540" s="366"/>
      <c r="Q540" s="366"/>
      <c r="R540" s="366"/>
      <c r="S540" s="366"/>
      <c r="T540" s="366"/>
      <c r="U540" s="366"/>
      <c r="V540" s="366"/>
      <c r="W540" s="366"/>
      <c r="X540" s="366"/>
      <c r="Y540" s="366"/>
      <c r="Z540" s="366"/>
    </row>
    <row r="541" ht="15.75" customHeight="1">
      <c r="A541" s="428"/>
      <c r="B541" s="366"/>
      <c r="C541" s="366"/>
      <c r="D541" s="366"/>
      <c r="E541" s="366"/>
      <c r="F541" s="366"/>
      <c r="G541" s="366"/>
      <c r="H541" s="366"/>
      <c r="I541" s="366"/>
      <c r="J541" s="366"/>
      <c r="K541" s="366"/>
      <c r="L541" s="366"/>
      <c r="M541" s="366"/>
      <c r="N541" s="429"/>
      <c r="O541" s="366"/>
      <c r="P541" s="366"/>
      <c r="Q541" s="366"/>
      <c r="R541" s="366"/>
      <c r="S541" s="366"/>
      <c r="T541" s="366"/>
      <c r="U541" s="366"/>
      <c r="V541" s="366"/>
      <c r="W541" s="366"/>
      <c r="X541" s="366"/>
      <c r="Y541" s="366"/>
      <c r="Z541" s="366"/>
    </row>
    <row r="542" ht="15.75" customHeight="1">
      <c r="A542" s="428"/>
      <c r="B542" s="366"/>
      <c r="C542" s="366"/>
      <c r="D542" s="366"/>
      <c r="E542" s="366"/>
      <c r="F542" s="366"/>
      <c r="G542" s="366"/>
      <c r="H542" s="366"/>
      <c r="I542" s="366"/>
      <c r="J542" s="366"/>
      <c r="K542" s="366"/>
      <c r="L542" s="366"/>
      <c r="M542" s="366"/>
      <c r="N542" s="429"/>
      <c r="O542" s="366"/>
      <c r="P542" s="366"/>
      <c r="Q542" s="366"/>
      <c r="R542" s="366"/>
      <c r="S542" s="366"/>
      <c r="T542" s="366"/>
      <c r="U542" s="366"/>
      <c r="V542" s="366"/>
      <c r="W542" s="366"/>
      <c r="X542" s="366"/>
      <c r="Y542" s="366"/>
      <c r="Z542" s="366"/>
    </row>
    <row r="543" ht="15.75" customHeight="1">
      <c r="A543" s="428"/>
      <c r="B543" s="366"/>
      <c r="C543" s="366"/>
      <c r="D543" s="366"/>
      <c r="E543" s="366"/>
      <c r="F543" s="366"/>
      <c r="G543" s="366"/>
      <c r="H543" s="366"/>
      <c r="I543" s="366"/>
      <c r="J543" s="366"/>
      <c r="K543" s="366"/>
      <c r="L543" s="366"/>
      <c r="M543" s="366"/>
      <c r="N543" s="429"/>
      <c r="O543" s="366"/>
      <c r="P543" s="366"/>
      <c r="Q543" s="366"/>
      <c r="R543" s="366"/>
      <c r="S543" s="366"/>
      <c r="T543" s="366"/>
      <c r="U543" s="366"/>
      <c r="V543" s="366"/>
      <c r="W543" s="366"/>
      <c r="X543" s="366"/>
      <c r="Y543" s="366"/>
      <c r="Z543" s="366"/>
    </row>
    <row r="544" ht="15.75" customHeight="1">
      <c r="A544" s="428"/>
      <c r="B544" s="366"/>
      <c r="C544" s="366"/>
      <c r="D544" s="366"/>
      <c r="E544" s="366"/>
      <c r="F544" s="366"/>
      <c r="G544" s="366"/>
      <c r="H544" s="366"/>
      <c r="I544" s="366"/>
      <c r="J544" s="366"/>
      <c r="K544" s="366"/>
      <c r="L544" s="366"/>
      <c r="M544" s="366"/>
      <c r="N544" s="429"/>
      <c r="O544" s="366"/>
      <c r="P544" s="366"/>
      <c r="Q544" s="366"/>
      <c r="R544" s="366"/>
      <c r="S544" s="366"/>
      <c r="T544" s="366"/>
      <c r="U544" s="366"/>
      <c r="V544" s="366"/>
      <c r="W544" s="366"/>
      <c r="X544" s="366"/>
      <c r="Y544" s="366"/>
      <c r="Z544" s="366"/>
    </row>
    <row r="545" ht="15.75" customHeight="1">
      <c r="A545" s="428"/>
      <c r="B545" s="366"/>
      <c r="C545" s="366"/>
      <c r="D545" s="366"/>
      <c r="E545" s="366"/>
      <c r="F545" s="366"/>
      <c r="G545" s="366"/>
      <c r="H545" s="366"/>
      <c r="I545" s="366"/>
      <c r="J545" s="366"/>
      <c r="K545" s="366"/>
      <c r="L545" s="366"/>
      <c r="M545" s="366"/>
      <c r="N545" s="429"/>
      <c r="O545" s="366"/>
      <c r="P545" s="366"/>
      <c r="Q545" s="366"/>
      <c r="R545" s="366"/>
      <c r="S545" s="366"/>
      <c r="T545" s="366"/>
      <c r="U545" s="366"/>
      <c r="V545" s="366"/>
      <c r="W545" s="366"/>
      <c r="X545" s="366"/>
      <c r="Y545" s="366"/>
      <c r="Z545" s="366"/>
    </row>
    <row r="546" ht="15.75" customHeight="1">
      <c r="A546" s="428"/>
      <c r="B546" s="366"/>
      <c r="C546" s="366"/>
      <c r="D546" s="366"/>
      <c r="E546" s="366"/>
      <c r="F546" s="366"/>
      <c r="G546" s="366"/>
      <c r="H546" s="366"/>
      <c r="I546" s="366"/>
      <c r="J546" s="366"/>
      <c r="K546" s="366"/>
      <c r="L546" s="366"/>
      <c r="M546" s="366"/>
      <c r="N546" s="429"/>
      <c r="O546" s="366"/>
      <c r="P546" s="366"/>
      <c r="Q546" s="366"/>
      <c r="R546" s="366"/>
      <c r="S546" s="366"/>
      <c r="T546" s="366"/>
      <c r="U546" s="366"/>
      <c r="V546" s="366"/>
      <c r="W546" s="366"/>
      <c r="X546" s="366"/>
      <c r="Y546" s="366"/>
      <c r="Z546" s="366"/>
    </row>
    <row r="547" ht="15.75" customHeight="1">
      <c r="A547" s="428"/>
      <c r="B547" s="366"/>
      <c r="C547" s="366"/>
      <c r="D547" s="366"/>
      <c r="E547" s="366"/>
      <c r="F547" s="366"/>
      <c r="G547" s="366"/>
      <c r="H547" s="366"/>
      <c r="I547" s="366"/>
      <c r="J547" s="366"/>
      <c r="K547" s="366"/>
      <c r="L547" s="366"/>
      <c r="M547" s="366"/>
      <c r="N547" s="429"/>
      <c r="O547" s="366"/>
      <c r="P547" s="366"/>
      <c r="Q547" s="366"/>
      <c r="R547" s="366"/>
      <c r="S547" s="366"/>
      <c r="T547" s="366"/>
      <c r="U547" s="366"/>
      <c r="V547" s="366"/>
      <c r="W547" s="366"/>
      <c r="X547" s="366"/>
      <c r="Y547" s="366"/>
      <c r="Z547" s="366"/>
    </row>
    <row r="548" ht="15.75" customHeight="1">
      <c r="A548" s="428"/>
      <c r="B548" s="366"/>
      <c r="C548" s="366"/>
      <c r="D548" s="366"/>
      <c r="E548" s="366"/>
      <c r="F548" s="366"/>
      <c r="G548" s="366"/>
      <c r="H548" s="366"/>
      <c r="I548" s="366"/>
      <c r="J548" s="366"/>
      <c r="K548" s="366"/>
      <c r="L548" s="366"/>
      <c r="M548" s="366"/>
      <c r="N548" s="429"/>
      <c r="O548" s="366"/>
      <c r="P548" s="366"/>
      <c r="Q548" s="366"/>
      <c r="R548" s="366"/>
      <c r="S548" s="366"/>
      <c r="T548" s="366"/>
      <c r="U548" s="366"/>
      <c r="V548" s="366"/>
      <c r="W548" s="366"/>
      <c r="X548" s="366"/>
      <c r="Y548" s="366"/>
      <c r="Z548" s="366"/>
    </row>
    <row r="549" ht="15.75" customHeight="1">
      <c r="A549" s="428"/>
      <c r="B549" s="366"/>
      <c r="C549" s="366"/>
      <c r="D549" s="366"/>
      <c r="E549" s="366"/>
      <c r="F549" s="366"/>
      <c r="G549" s="366"/>
      <c r="H549" s="366"/>
      <c r="I549" s="366"/>
      <c r="J549" s="366"/>
      <c r="K549" s="366"/>
      <c r="L549" s="366"/>
      <c r="M549" s="366"/>
      <c r="N549" s="429"/>
      <c r="O549" s="366"/>
      <c r="P549" s="366"/>
      <c r="Q549" s="366"/>
      <c r="R549" s="366"/>
      <c r="S549" s="366"/>
      <c r="T549" s="366"/>
      <c r="U549" s="366"/>
      <c r="V549" s="366"/>
      <c r="W549" s="366"/>
      <c r="X549" s="366"/>
      <c r="Y549" s="366"/>
      <c r="Z549" s="366"/>
    </row>
    <row r="550" ht="15.75" customHeight="1">
      <c r="A550" s="428"/>
      <c r="B550" s="366"/>
      <c r="C550" s="366"/>
      <c r="D550" s="366"/>
      <c r="E550" s="366"/>
      <c r="F550" s="366"/>
      <c r="G550" s="366"/>
      <c r="H550" s="366"/>
      <c r="I550" s="366"/>
      <c r="J550" s="366"/>
      <c r="K550" s="366"/>
      <c r="L550" s="366"/>
      <c r="M550" s="366"/>
      <c r="N550" s="429"/>
      <c r="O550" s="366"/>
      <c r="P550" s="366"/>
      <c r="Q550" s="366"/>
      <c r="R550" s="366"/>
      <c r="S550" s="366"/>
      <c r="T550" s="366"/>
      <c r="U550" s="366"/>
      <c r="V550" s="366"/>
      <c r="W550" s="366"/>
      <c r="X550" s="366"/>
      <c r="Y550" s="366"/>
      <c r="Z550" s="366"/>
    </row>
    <row r="551" ht="15.75" customHeight="1">
      <c r="A551" s="428"/>
      <c r="B551" s="366"/>
      <c r="C551" s="366"/>
      <c r="D551" s="366"/>
      <c r="E551" s="366"/>
      <c r="F551" s="366"/>
      <c r="G551" s="366"/>
      <c r="H551" s="366"/>
      <c r="I551" s="366"/>
      <c r="J551" s="366"/>
      <c r="K551" s="366"/>
      <c r="L551" s="366"/>
      <c r="M551" s="366"/>
      <c r="N551" s="429"/>
      <c r="O551" s="366"/>
      <c r="P551" s="366"/>
      <c r="Q551" s="366"/>
      <c r="R551" s="366"/>
      <c r="S551" s="366"/>
      <c r="T551" s="366"/>
      <c r="U551" s="366"/>
      <c r="V551" s="366"/>
      <c r="W551" s="366"/>
      <c r="X551" s="366"/>
      <c r="Y551" s="366"/>
      <c r="Z551" s="366"/>
    </row>
    <row r="552" ht="15.75" customHeight="1">
      <c r="A552" s="428"/>
      <c r="B552" s="366"/>
      <c r="C552" s="366"/>
      <c r="D552" s="366"/>
      <c r="E552" s="366"/>
      <c r="F552" s="366"/>
      <c r="G552" s="366"/>
      <c r="H552" s="366"/>
      <c r="I552" s="366"/>
      <c r="J552" s="366"/>
      <c r="K552" s="366"/>
      <c r="L552" s="366"/>
      <c r="M552" s="366"/>
      <c r="N552" s="429"/>
      <c r="O552" s="366"/>
      <c r="P552" s="366"/>
      <c r="Q552" s="366"/>
      <c r="R552" s="366"/>
      <c r="S552" s="366"/>
      <c r="T552" s="366"/>
      <c r="U552" s="366"/>
      <c r="V552" s="366"/>
      <c r="W552" s="366"/>
      <c r="X552" s="366"/>
      <c r="Y552" s="366"/>
      <c r="Z552" s="366"/>
    </row>
    <row r="553" ht="15.75" customHeight="1">
      <c r="A553" s="428"/>
      <c r="B553" s="366"/>
      <c r="C553" s="366"/>
      <c r="D553" s="366"/>
      <c r="E553" s="366"/>
      <c r="F553" s="366"/>
      <c r="G553" s="366"/>
      <c r="H553" s="366"/>
      <c r="I553" s="366"/>
      <c r="J553" s="366"/>
      <c r="K553" s="366"/>
      <c r="L553" s="366"/>
      <c r="M553" s="366"/>
      <c r="N553" s="429"/>
      <c r="O553" s="366"/>
      <c r="P553" s="366"/>
      <c r="Q553" s="366"/>
      <c r="R553" s="366"/>
      <c r="S553" s="366"/>
      <c r="T553" s="366"/>
      <c r="U553" s="366"/>
      <c r="V553" s="366"/>
      <c r="W553" s="366"/>
      <c r="X553" s="366"/>
      <c r="Y553" s="366"/>
      <c r="Z553" s="366"/>
    </row>
    <row r="554" ht="15.75" customHeight="1">
      <c r="A554" s="428"/>
      <c r="B554" s="366"/>
      <c r="C554" s="366"/>
      <c r="D554" s="366"/>
      <c r="E554" s="366"/>
      <c r="F554" s="366"/>
      <c r="G554" s="366"/>
      <c r="H554" s="366"/>
      <c r="I554" s="366"/>
      <c r="J554" s="366"/>
      <c r="K554" s="366"/>
      <c r="L554" s="366"/>
      <c r="M554" s="366"/>
      <c r="N554" s="429"/>
      <c r="O554" s="366"/>
      <c r="P554" s="366"/>
      <c r="Q554" s="366"/>
      <c r="R554" s="366"/>
      <c r="S554" s="366"/>
      <c r="T554" s="366"/>
      <c r="U554" s="366"/>
      <c r="V554" s="366"/>
      <c r="W554" s="366"/>
      <c r="X554" s="366"/>
      <c r="Y554" s="366"/>
      <c r="Z554" s="366"/>
    </row>
    <row r="555" ht="15.75" customHeight="1">
      <c r="A555" s="428"/>
      <c r="B555" s="366"/>
      <c r="C555" s="366"/>
      <c r="D555" s="366"/>
      <c r="E555" s="366"/>
      <c r="F555" s="366"/>
      <c r="G555" s="366"/>
      <c r="H555" s="366"/>
      <c r="I555" s="366"/>
      <c r="J555" s="366"/>
      <c r="K555" s="366"/>
      <c r="L555" s="366"/>
      <c r="M555" s="366"/>
      <c r="N555" s="429"/>
      <c r="O555" s="366"/>
      <c r="P555" s="366"/>
      <c r="Q555" s="366"/>
      <c r="R555" s="366"/>
      <c r="S555" s="366"/>
      <c r="T555" s="366"/>
      <c r="U555" s="366"/>
      <c r="V555" s="366"/>
      <c r="W555" s="366"/>
      <c r="X555" s="366"/>
      <c r="Y555" s="366"/>
      <c r="Z555" s="366"/>
    </row>
    <row r="556" ht="15.75" customHeight="1">
      <c r="A556" s="428"/>
      <c r="B556" s="366"/>
      <c r="C556" s="366"/>
      <c r="D556" s="366"/>
      <c r="E556" s="366"/>
      <c r="F556" s="366"/>
      <c r="G556" s="366"/>
      <c r="H556" s="366"/>
      <c r="I556" s="366"/>
      <c r="J556" s="366"/>
      <c r="K556" s="366"/>
      <c r="L556" s="366"/>
      <c r="M556" s="366"/>
      <c r="N556" s="429"/>
      <c r="O556" s="366"/>
      <c r="P556" s="366"/>
      <c r="Q556" s="366"/>
      <c r="R556" s="366"/>
      <c r="S556" s="366"/>
      <c r="T556" s="366"/>
      <c r="U556" s="366"/>
      <c r="V556" s="366"/>
      <c r="W556" s="366"/>
      <c r="X556" s="366"/>
      <c r="Y556" s="366"/>
      <c r="Z556" s="366"/>
    </row>
    <row r="557" ht="15.75" customHeight="1">
      <c r="A557" s="428"/>
      <c r="B557" s="366"/>
      <c r="C557" s="366"/>
      <c r="D557" s="366"/>
      <c r="E557" s="366"/>
      <c r="F557" s="366"/>
      <c r="G557" s="366"/>
      <c r="H557" s="366"/>
      <c r="I557" s="366"/>
      <c r="J557" s="366"/>
      <c r="K557" s="366"/>
      <c r="L557" s="366"/>
      <c r="M557" s="366"/>
      <c r="N557" s="429"/>
      <c r="O557" s="366"/>
      <c r="P557" s="366"/>
      <c r="Q557" s="366"/>
      <c r="R557" s="366"/>
      <c r="S557" s="366"/>
      <c r="T557" s="366"/>
      <c r="U557" s="366"/>
      <c r="V557" s="366"/>
      <c r="W557" s="366"/>
      <c r="X557" s="366"/>
      <c r="Y557" s="366"/>
      <c r="Z557" s="366"/>
    </row>
    <row r="558" ht="15.75" customHeight="1">
      <c r="A558" s="428"/>
      <c r="B558" s="366"/>
      <c r="C558" s="366"/>
      <c r="D558" s="366"/>
      <c r="E558" s="366"/>
      <c r="F558" s="366"/>
      <c r="G558" s="366"/>
      <c r="H558" s="366"/>
      <c r="I558" s="366"/>
      <c r="J558" s="366"/>
      <c r="K558" s="366"/>
      <c r="L558" s="366"/>
      <c r="M558" s="366"/>
      <c r="N558" s="429"/>
      <c r="O558" s="366"/>
      <c r="P558" s="366"/>
      <c r="Q558" s="366"/>
      <c r="R558" s="366"/>
      <c r="S558" s="366"/>
      <c r="T558" s="366"/>
      <c r="U558" s="366"/>
      <c r="V558" s="366"/>
      <c r="W558" s="366"/>
      <c r="X558" s="366"/>
      <c r="Y558" s="366"/>
      <c r="Z558" s="366"/>
    </row>
    <row r="559" ht="15.75" customHeight="1">
      <c r="A559" s="428"/>
      <c r="B559" s="366"/>
      <c r="C559" s="366"/>
      <c r="D559" s="366"/>
      <c r="E559" s="366"/>
      <c r="F559" s="366"/>
      <c r="G559" s="366"/>
      <c r="H559" s="366"/>
      <c r="I559" s="366"/>
      <c r="J559" s="366"/>
      <c r="K559" s="366"/>
      <c r="L559" s="366"/>
      <c r="M559" s="366"/>
      <c r="N559" s="429"/>
      <c r="O559" s="366"/>
      <c r="P559" s="366"/>
      <c r="Q559" s="366"/>
      <c r="R559" s="366"/>
      <c r="S559" s="366"/>
      <c r="T559" s="366"/>
      <c r="U559" s="366"/>
      <c r="V559" s="366"/>
      <c r="W559" s="366"/>
      <c r="X559" s="366"/>
      <c r="Y559" s="366"/>
      <c r="Z559" s="366"/>
    </row>
    <row r="560" ht="15.75" customHeight="1">
      <c r="A560" s="428"/>
      <c r="B560" s="366"/>
      <c r="C560" s="366"/>
      <c r="D560" s="366"/>
      <c r="E560" s="366"/>
      <c r="F560" s="366"/>
      <c r="G560" s="366"/>
      <c r="H560" s="366"/>
      <c r="I560" s="366"/>
      <c r="J560" s="366"/>
      <c r="K560" s="366"/>
      <c r="L560" s="366"/>
      <c r="M560" s="366"/>
      <c r="N560" s="429"/>
      <c r="O560" s="366"/>
      <c r="P560" s="366"/>
      <c r="Q560" s="366"/>
      <c r="R560" s="366"/>
      <c r="S560" s="366"/>
      <c r="T560" s="366"/>
      <c r="U560" s="366"/>
      <c r="V560" s="366"/>
      <c r="W560" s="366"/>
      <c r="X560" s="366"/>
      <c r="Y560" s="366"/>
      <c r="Z560" s="366"/>
    </row>
    <row r="561" ht="15.75" customHeight="1">
      <c r="A561" s="428"/>
      <c r="B561" s="366"/>
      <c r="C561" s="366"/>
      <c r="D561" s="366"/>
      <c r="E561" s="366"/>
      <c r="F561" s="366"/>
      <c r="G561" s="366"/>
      <c r="H561" s="366"/>
      <c r="I561" s="366"/>
      <c r="J561" s="366"/>
      <c r="K561" s="366"/>
      <c r="L561" s="366"/>
      <c r="M561" s="366"/>
      <c r="N561" s="429"/>
      <c r="O561" s="366"/>
      <c r="P561" s="366"/>
      <c r="Q561" s="366"/>
      <c r="R561" s="366"/>
      <c r="S561" s="366"/>
      <c r="T561" s="366"/>
      <c r="U561" s="366"/>
      <c r="V561" s="366"/>
      <c r="W561" s="366"/>
      <c r="X561" s="366"/>
      <c r="Y561" s="366"/>
      <c r="Z561" s="366"/>
    </row>
    <row r="562" ht="15.75" customHeight="1">
      <c r="A562" s="428"/>
      <c r="B562" s="366"/>
      <c r="C562" s="366"/>
      <c r="D562" s="366"/>
      <c r="E562" s="366"/>
      <c r="F562" s="366"/>
      <c r="G562" s="366"/>
      <c r="H562" s="366"/>
      <c r="I562" s="366"/>
      <c r="J562" s="366"/>
      <c r="K562" s="366"/>
      <c r="L562" s="366"/>
      <c r="M562" s="366"/>
      <c r="N562" s="429"/>
      <c r="O562" s="366"/>
      <c r="P562" s="366"/>
      <c r="Q562" s="366"/>
      <c r="R562" s="366"/>
      <c r="S562" s="366"/>
      <c r="T562" s="366"/>
      <c r="U562" s="366"/>
      <c r="V562" s="366"/>
      <c r="W562" s="366"/>
      <c r="X562" s="366"/>
      <c r="Y562" s="366"/>
      <c r="Z562" s="366"/>
    </row>
    <row r="563" ht="15.75" customHeight="1">
      <c r="A563" s="428"/>
      <c r="B563" s="366"/>
      <c r="C563" s="366"/>
      <c r="D563" s="366"/>
      <c r="E563" s="366"/>
      <c r="F563" s="366"/>
      <c r="G563" s="366"/>
      <c r="H563" s="366"/>
      <c r="I563" s="366"/>
      <c r="J563" s="366"/>
      <c r="K563" s="366"/>
      <c r="L563" s="366"/>
      <c r="M563" s="366"/>
      <c r="N563" s="429"/>
      <c r="O563" s="366"/>
      <c r="P563" s="366"/>
      <c r="Q563" s="366"/>
      <c r="R563" s="366"/>
      <c r="S563" s="366"/>
      <c r="T563" s="366"/>
      <c r="U563" s="366"/>
      <c r="V563" s="366"/>
      <c r="W563" s="366"/>
      <c r="X563" s="366"/>
      <c r="Y563" s="366"/>
      <c r="Z563" s="366"/>
    </row>
    <row r="564" ht="15.75" customHeight="1">
      <c r="A564" s="428"/>
      <c r="B564" s="366"/>
      <c r="C564" s="366"/>
      <c r="D564" s="366"/>
      <c r="E564" s="366"/>
      <c r="F564" s="366"/>
      <c r="G564" s="366"/>
      <c r="H564" s="366"/>
      <c r="I564" s="366"/>
      <c r="J564" s="366"/>
      <c r="K564" s="366"/>
      <c r="L564" s="366"/>
      <c r="M564" s="366"/>
      <c r="N564" s="429"/>
      <c r="O564" s="366"/>
      <c r="P564" s="366"/>
      <c r="Q564" s="366"/>
      <c r="R564" s="366"/>
      <c r="S564" s="366"/>
      <c r="T564" s="366"/>
      <c r="U564" s="366"/>
      <c r="V564" s="366"/>
      <c r="W564" s="366"/>
      <c r="X564" s="366"/>
      <c r="Y564" s="366"/>
      <c r="Z564" s="366"/>
    </row>
    <row r="565" ht="15.75" customHeight="1">
      <c r="A565" s="428"/>
      <c r="B565" s="366"/>
      <c r="C565" s="366"/>
      <c r="D565" s="366"/>
      <c r="E565" s="366"/>
      <c r="F565" s="366"/>
      <c r="G565" s="366"/>
      <c r="H565" s="366"/>
      <c r="I565" s="366"/>
      <c r="J565" s="366"/>
      <c r="K565" s="366"/>
      <c r="L565" s="366"/>
      <c r="M565" s="366"/>
      <c r="N565" s="429"/>
      <c r="O565" s="366"/>
      <c r="P565" s="366"/>
      <c r="Q565" s="366"/>
      <c r="R565" s="366"/>
      <c r="S565" s="366"/>
      <c r="T565" s="366"/>
      <c r="U565" s="366"/>
      <c r="V565" s="366"/>
      <c r="W565" s="366"/>
      <c r="X565" s="366"/>
      <c r="Y565" s="366"/>
      <c r="Z565" s="366"/>
    </row>
    <row r="566" ht="15.75" customHeight="1">
      <c r="A566" s="428"/>
      <c r="B566" s="366"/>
      <c r="C566" s="366"/>
      <c r="D566" s="366"/>
      <c r="E566" s="366"/>
      <c r="F566" s="366"/>
      <c r="G566" s="366"/>
      <c r="H566" s="366"/>
      <c r="I566" s="366"/>
      <c r="J566" s="366"/>
      <c r="K566" s="366"/>
      <c r="L566" s="366"/>
      <c r="M566" s="366"/>
      <c r="N566" s="429"/>
      <c r="O566" s="366"/>
      <c r="P566" s="366"/>
      <c r="Q566" s="366"/>
      <c r="R566" s="366"/>
      <c r="S566" s="366"/>
      <c r="T566" s="366"/>
      <c r="U566" s="366"/>
      <c r="V566" s="366"/>
      <c r="W566" s="366"/>
      <c r="X566" s="366"/>
      <c r="Y566" s="366"/>
      <c r="Z566" s="366"/>
    </row>
    <row r="567" ht="15.75" customHeight="1">
      <c r="A567" s="428"/>
      <c r="B567" s="366"/>
      <c r="C567" s="366"/>
      <c r="D567" s="366"/>
      <c r="E567" s="366"/>
      <c r="F567" s="366"/>
      <c r="G567" s="366"/>
      <c r="H567" s="366"/>
      <c r="I567" s="366"/>
      <c r="J567" s="366"/>
      <c r="K567" s="366"/>
      <c r="L567" s="366"/>
      <c r="M567" s="366"/>
      <c r="N567" s="429"/>
      <c r="O567" s="366"/>
      <c r="P567" s="366"/>
      <c r="Q567" s="366"/>
      <c r="R567" s="366"/>
      <c r="S567" s="366"/>
      <c r="T567" s="366"/>
      <c r="U567" s="366"/>
      <c r="V567" s="366"/>
      <c r="W567" s="366"/>
      <c r="X567" s="366"/>
      <c r="Y567" s="366"/>
      <c r="Z567" s="366"/>
    </row>
    <row r="568" ht="15.75" customHeight="1">
      <c r="A568" s="428"/>
      <c r="B568" s="366"/>
      <c r="C568" s="366"/>
      <c r="D568" s="366"/>
      <c r="E568" s="366"/>
      <c r="F568" s="366"/>
      <c r="G568" s="366"/>
      <c r="H568" s="366"/>
      <c r="I568" s="366"/>
      <c r="J568" s="366"/>
      <c r="K568" s="366"/>
      <c r="L568" s="366"/>
      <c r="M568" s="366"/>
      <c r="N568" s="429"/>
      <c r="O568" s="366"/>
      <c r="P568" s="366"/>
      <c r="Q568" s="366"/>
      <c r="R568" s="366"/>
      <c r="S568" s="366"/>
      <c r="T568" s="366"/>
      <c r="U568" s="366"/>
      <c r="V568" s="366"/>
      <c r="W568" s="366"/>
      <c r="X568" s="366"/>
      <c r="Y568" s="366"/>
      <c r="Z568" s="366"/>
    </row>
    <row r="569" ht="15.75" customHeight="1">
      <c r="A569" s="428"/>
      <c r="B569" s="366"/>
      <c r="C569" s="366"/>
      <c r="D569" s="366"/>
      <c r="E569" s="366"/>
      <c r="F569" s="366"/>
      <c r="G569" s="366"/>
      <c r="H569" s="366"/>
      <c r="I569" s="366"/>
      <c r="J569" s="366"/>
      <c r="K569" s="366"/>
      <c r="L569" s="366"/>
      <c r="M569" s="366"/>
      <c r="N569" s="429"/>
      <c r="O569" s="366"/>
      <c r="P569" s="366"/>
      <c r="Q569" s="366"/>
      <c r="R569" s="366"/>
      <c r="S569" s="366"/>
      <c r="T569" s="366"/>
      <c r="U569" s="366"/>
      <c r="V569" s="366"/>
      <c r="W569" s="366"/>
      <c r="X569" s="366"/>
      <c r="Y569" s="366"/>
      <c r="Z569" s="366"/>
    </row>
    <row r="570" ht="15.75" customHeight="1">
      <c r="A570" s="428"/>
      <c r="B570" s="366"/>
      <c r="C570" s="366"/>
      <c r="D570" s="366"/>
      <c r="E570" s="366"/>
      <c r="F570" s="366"/>
      <c r="G570" s="366"/>
      <c r="H570" s="366"/>
      <c r="I570" s="366"/>
      <c r="J570" s="366"/>
      <c r="K570" s="366"/>
      <c r="L570" s="366"/>
      <c r="M570" s="366"/>
      <c r="N570" s="429"/>
      <c r="O570" s="366"/>
      <c r="P570" s="366"/>
      <c r="Q570" s="366"/>
      <c r="R570" s="366"/>
      <c r="S570" s="366"/>
      <c r="T570" s="366"/>
      <c r="U570" s="366"/>
      <c r="V570" s="366"/>
      <c r="W570" s="366"/>
      <c r="X570" s="366"/>
      <c r="Y570" s="366"/>
      <c r="Z570" s="366"/>
    </row>
    <row r="571" ht="15.75" customHeight="1">
      <c r="A571" s="428"/>
      <c r="B571" s="366"/>
      <c r="C571" s="366"/>
      <c r="D571" s="366"/>
      <c r="E571" s="366"/>
      <c r="F571" s="366"/>
      <c r="G571" s="366"/>
      <c r="H571" s="366"/>
      <c r="I571" s="366"/>
      <c r="J571" s="366"/>
      <c r="K571" s="366"/>
      <c r="L571" s="366"/>
      <c r="M571" s="366"/>
      <c r="N571" s="429"/>
      <c r="O571" s="366"/>
      <c r="P571" s="366"/>
      <c r="Q571" s="366"/>
      <c r="R571" s="366"/>
      <c r="S571" s="366"/>
      <c r="T571" s="366"/>
      <c r="U571" s="366"/>
      <c r="V571" s="366"/>
      <c r="W571" s="366"/>
      <c r="X571" s="366"/>
      <c r="Y571" s="366"/>
      <c r="Z571" s="366"/>
    </row>
    <row r="572" ht="15.75" customHeight="1">
      <c r="A572" s="428"/>
      <c r="B572" s="366"/>
      <c r="C572" s="366"/>
      <c r="D572" s="366"/>
      <c r="E572" s="366"/>
      <c r="F572" s="366"/>
      <c r="G572" s="366"/>
      <c r="H572" s="366"/>
      <c r="I572" s="366"/>
      <c r="J572" s="366"/>
      <c r="K572" s="366"/>
      <c r="L572" s="366"/>
      <c r="M572" s="366"/>
      <c r="N572" s="429"/>
      <c r="O572" s="366"/>
      <c r="P572" s="366"/>
      <c r="Q572" s="366"/>
      <c r="R572" s="366"/>
      <c r="S572" s="366"/>
      <c r="T572" s="366"/>
      <c r="U572" s="366"/>
      <c r="V572" s="366"/>
      <c r="W572" s="366"/>
      <c r="X572" s="366"/>
      <c r="Y572" s="366"/>
      <c r="Z572" s="366"/>
    </row>
    <row r="573" ht="15.75" customHeight="1">
      <c r="A573" s="428"/>
      <c r="B573" s="366"/>
      <c r="C573" s="366"/>
      <c r="D573" s="366"/>
      <c r="E573" s="366"/>
      <c r="F573" s="366"/>
      <c r="G573" s="366"/>
      <c r="H573" s="366"/>
      <c r="I573" s="366"/>
      <c r="J573" s="366"/>
      <c r="K573" s="366"/>
      <c r="L573" s="366"/>
      <c r="M573" s="366"/>
      <c r="N573" s="429"/>
      <c r="O573" s="366"/>
      <c r="P573" s="366"/>
      <c r="Q573" s="366"/>
      <c r="R573" s="366"/>
      <c r="S573" s="366"/>
      <c r="T573" s="366"/>
      <c r="U573" s="366"/>
      <c r="V573" s="366"/>
      <c r="W573" s="366"/>
      <c r="X573" s="366"/>
      <c r="Y573" s="366"/>
      <c r="Z573" s="366"/>
    </row>
    <row r="574" ht="15.75" customHeight="1">
      <c r="A574" s="428"/>
      <c r="B574" s="366"/>
      <c r="C574" s="366"/>
      <c r="D574" s="366"/>
      <c r="E574" s="366"/>
      <c r="F574" s="366"/>
      <c r="G574" s="366"/>
      <c r="H574" s="366"/>
      <c r="I574" s="366"/>
      <c r="J574" s="366"/>
      <c r="K574" s="366"/>
      <c r="L574" s="366"/>
      <c r="M574" s="366"/>
      <c r="N574" s="429"/>
      <c r="O574" s="366"/>
      <c r="P574" s="366"/>
      <c r="Q574" s="366"/>
      <c r="R574" s="366"/>
      <c r="S574" s="366"/>
      <c r="T574" s="366"/>
      <c r="U574" s="366"/>
      <c r="V574" s="366"/>
      <c r="W574" s="366"/>
      <c r="X574" s="366"/>
      <c r="Y574" s="366"/>
      <c r="Z574" s="366"/>
    </row>
    <row r="575" ht="15.75" customHeight="1">
      <c r="A575" s="428"/>
      <c r="B575" s="366"/>
      <c r="C575" s="366"/>
      <c r="D575" s="366"/>
      <c r="E575" s="366"/>
      <c r="F575" s="366"/>
      <c r="G575" s="366"/>
      <c r="H575" s="366"/>
      <c r="I575" s="366"/>
      <c r="J575" s="366"/>
      <c r="K575" s="366"/>
      <c r="L575" s="366"/>
      <c r="M575" s="366"/>
      <c r="N575" s="429"/>
      <c r="O575" s="366"/>
      <c r="P575" s="366"/>
      <c r="Q575" s="366"/>
      <c r="R575" s="366"/>
      <c r="S575" s="366"/>
      <c r="T575" s="366"/>
      <c r="U575" s="366"/>
      <c r="V575" s="366"/>
      <c r="W575" s="366"/>
      <c r="X575" s="366"/>
      <c r="Y575" s="366"/>
      <c r="Z575" s="366"/>
    </row>
    <row r="576" ht="15.75" customHeight="1">
      <c r="A576" s="428"/>
      <c r="B576" s="366"/>
      <c r="C576" s="366"/>
      <c r="D576" s="366"/>
      <c r="E576" s="366"/>
      <c r="F576" s="366"/>
      <c r="G576" s="366"/>
      <c r="H576" s="366"/>
      <c r="I576" s="366"/>
      <c r="J576" s="366"/>
      <c r="K576" s="366"/>
      <c r="L576" s="366"/>
      <c r="M576" s="366"/>
      <c r="N576" s="429"/>
      <c r="O576" s="366"/>
      <c r="P576" s="366"/>
      <c r="Q576" s="366"/>
      <c r="R576" s="366"/>
      <c r="S576" s="366"/>
      <c r="T576" s="366"/>
      <c r="U576" s="366"/>
      <c r="V576" s="366"/>
      <c r="W576" s="366"/>
      <c r="X576" s="366"/>
      <c r="Y576" s="366"/>
      <c r="Z576" s="366"/>
    </row>
    <row r="577" ht="15.75" customHeight="1">
      <c r="A577" s="428"/>
      <c r="B577" s="366"/>
      <c r="C577" s="366"/>
      <c r="D577" s="366"/>
      <c r="E577" s="366"/>
      <c r="F577" s="366"/>
      <c r="G577" s="366"/>
      <c r="H577" s="366"/>
      <c r="I577" s="366"/>
      <c r="J577" s="366"/>
      <c r="K577" s="366"/>
      <c r="L577" s="366"/>
      <c r="M577" s="366"/>
      <c r="N577" s="429"/>
      <c r="O577" s="366"/>
      <c r="P577" s="366"/>
      <c r="Q577" s="366"/>
      <c r="R577" s="366"/>
      <c r="S577" s="366"/>
      <c r="T577" s="366"/>
      <c r="U577" s="366"/>
      <c r="V577" s="366"/>
      <c r="W577" s="366"/>
      <c r="X577" s="366"/>
      <c r="Y577" s="366"/>
      <c r="Z577" s="366"/>
    </row>
    <row r="578" ht="15.75" customHeight="1">
      <c r="A578" s="428"/>
      <c r="B578" s="366"/>
      <c r="C578" s="366"/>
      <c r="D578" s="366"/>
      <c r="E578" s="366"/>
      <c r="F578" s="366"/>
      <c r="G578" s="366"/>
      <c r="H578" s="366"/>
      <c r="I578" s="366"/>
      <c r="J578" s="366"/>
      <c r="K578" s="366"/>
      <c r="L578" s="366"/>
      <c r="M578" s="366"/>
      <c r="N578" s="429"/>
      <c r="O578" s="366"/>
      <c r="P578" s="366"/>
      <c r="Q578" s="366"/>
      <c r="R578" s="366"/>
      <c r="S578" s="366"/>
      <c r="T578" s="366"/>
      <c r="U578" s="366"/>
      <c r="V578" s="366"/>
      <c r="W578" s="366"/>
      <c r="X578" s="366"/>
      <c r="Y578" s="366"/>
      <c r="Z578" s="366"/>
    </row>
    <row r="579" ht="15.75" customHeight="1">
      <c r="A579" s="428"/>
      <c r="B579" s="366"/>
      <c r="C579" s="366"/>
      <c r="D579" s="366"/>
      <c r="E579" s="366"/>
      <c r="F579" s="366"/>
      <c r="G579" s="366"/>
      <c r="H579" s="366"/>
      <c r="I579" s="366"/>
      <c r="J579" s="366"/>
      <c r="K579" s="366"/>
      <c r="L579" s="366"/>
      <c r="M579" s="366"/>
      <c r="N579" s="429"/>
      <c r="O579" s="366"/>
      <c r="P579" s="366"/>
      <c r="Q579" s="366"/>
      <c r="R579" s="366"/>
      <c r="S579" s="366"/>
      <c r="T579" s="366"/>
      <c r="U579" s="366"/>
      <c r="V579" s="366"/>
      <c r="W579" s="366"/>
      <c r="X579" s="366"/>
      <c r="Y579" s="366"/>
      <c r="Z579" s="366"/>
    </row>
    <row r="580" ht="15.75" customHeight="1">
      <c r="A580" s="428"/>
      <c r="B580" s="366"/>
      <c r="C580" s="366"/>
      <c r="D580" s="366"/>
      <c r="E580" s="366"/>
      <c r="F580" s="366"/>
      <c r="G580" s="366"/>
      <c r="H580" s="366"/>
      <c r="I580" s="366"/>
      <c r="J580" s="366"/>
      <c r="K580" s="366"/>
      <c r="L580" s="366"/>
      <c r="M580" s="366"/>
      <c r="N580" s="429"/>
      <c r="O580" s="366"/>
      <c r="P580" s="366"/>
      <c r="Q580" s="366"/>
      <c r="R580" s="366"/>
      <c r="S580" s="366"/>
      <c r="T580" s="366"/>
      <c r="U580" s="366"/>
      <c r="V580" s="366"/>
      <c r="W580" s="366"/>
      <c r="X580" s="366"/>
      <c r="Y580" s="366"/>
      <c r="Z580" s="366"/>
    </row>
    <row r="581" ht="15.75" customHeight="1">
      <c r="A581" s="428"/>
      <c r="B581" s="366"/>
      <c r="C581" s="366"/>
      <c r="D581" s="366"/>
      <c r="E581" s="366"/>
      <c r="F581" s="366"/>
      <c r="G581" s="366"/>
      <c r="H581" s="366"/>
      <c r="I581" s="366"/>
      <c r="J581" s="366"/>
      <c r="K581" s="366"/>
      <c r="L581" s="366"/>
      <c r="M581" s="366"/>
      <c r="N581" s="429"/>
      <c r="O581" s="366"/>
      <c r="P581" s="366"/>
      <c r="Q581" s="366"/>
      <c r="R581" s="366"/>
      <c r="S581" s="366"/>
      <c r="T581" s="366"/>
      <c r="U581" s="366"/>
      <c r="V581" s="366"/>
      <c r="W581" s="366"/>
      <c r="X581" s="366"/>
      <c r="Y581" s="366"/>
      <c r="Z581" s="366"/>
    </row>
    <row r="582" ht="15.75" customHeight="1">
      <c r="A582" s="428"/>
      <c r="B582" s="366"/>
      <c r="C582" s="366"/>
      <c r="D582" s="366"/>
      <c r="E582" s="366"/>
      <c r="F582" s="366"/>
      <c r="G582" s="366"/>
      <c r="H582" s="366"/>
      <c r="I582" s="366"/>
      <c r="J582" s="366"/>
      <c r="K582" s="366"/>
      <c r="L582" s="366"/>
      <c r="M582" s="366"/>
      <c r="N582" s="429"/>
      <c r="O582" s="366"/>
      <c r="P582" s="366"/>
      <c r="Q582" s="366"/>
      <c r="R582" s="366"/>
      <c r="S582" s="366"/>
      <c r="T582" s="366"/>
      <c r="U582" s="366"/>
      <c r="V582" s="366"/>
      <c r="W582" s="366"/>
      <c r="X582" s="366"/>
      <c r="Y582" s="366"/>
      <c r="Z582" s="366"/>
    </row>
    <row r="583" ht="15.75" customHeight="1">
      <c r="A583" s="428"/>
      <c r="B583" s="366"/>
      <c r="C583" s="366"/>
      <c r="D583" s="366"/>
      <c r="E583" s="366"/>
      <c r="F583" s="366"/>
      <c r="G583" s="366"/>
      <c r="H583" s="366"/>
      <c r="I583" s="366"/>
      <c r="J583" s="366"/>
      <c r="K583" s="366"/>
      <c r="L583" s="366"/>
      <c r="M583" s="366"/>
      <c r="N583" s="429"/>
      <c r="O583" s="366"/>
      <c r="P583" s="366"/>
      <c r="Q583" s="366"/>
      <c r="R583" s="366"/>
      <c r="S583" s="366"/>
      <c r="T583" s="366"/>
      <c r="U583" s="366"/>
      <c r="V583" s="366"/>
      <c r="W583" s="366"/>
      <c r="X583" s="366"/>
      <c r="Y583" s="366"/>
      <c r="Z583" s="366"/>
    </row>
    <row r="584" ht="15.75" customHeight="1">
      <c r="A584" s="428"/>
      <c r="B584" s="366"/>
      <c r="C584" s="366"/>
      <c r="D584" s="366"/>
      <c r="E584" s="366"/>
      <c r="F584" s="366"/>
      <c r="G584" s="366"/>
      <c r="H584" s="366"/>
      <c r="I584" s="366"/>
      <c r="J584" s="366"/>
      <c r="K584" s="366"/>
      <c r="L584" s="366"/>
      <c r="M584" s="366"/>
      <c r="N584" s="429"/>
      <c r="O584" s="366"/>
      <c r="P584" s="366"/>
      <c r="Q584" s="366"/>
      <c r="R584" s="366"/>
      <c r="S584" s="366"/>
      <c r="T584" s="366"/>
      <c r="U584" s="366"/>
      <c r="V584" s="366"/>
      <c r="W584" s="366"/>
      <c r="X584" s="366"/>
      <c r="Y584" s="366"/>
      <c r="Z584" s="366"/>
    </row>
    <row r="585" ht="15.75" customHeight="1">
      <c r="A585" s="428"/>
      <c r="B585" s="366"/>
      <c r="C585" s="366"/>
      <c r="D585" s="366"/>
      <c r="E585" s="366"/>
      <c r="F585" s="366"/>
      <c r="G585" s="366"/>
      <c r="H585" s="366"/>
      <c r="I585" s="366"/>
      <c r="J585" s="366"/>
      <c r="K585" s="366"/>
      <c r="L585" s="366"/>
      <c r="M585" s="366"/>
      <c r="N585" s="429"/>
      <c r="O585" s="366"/>
      <c r="P585" s="366"/>
      <c r="Q585" s="366"/>
      <c r="R585" s="366"/>
      <c r="S585" s="366"/>
      <c r="T585" s="366"/>
      <c r="U585" s="366"/>
      <c r="V585" s="366"/>
      <c r="W585" s="366"/>
      <c r="X585" s="366"/>
      <c r="Y585" s="366"/>
      <c r="Z585" s="366"/>
    </row>
    <row r="586" ht="15.75" customHeight="1">
      <c r="A586" s="428"/>
      <c r="B586" s="366"/>
      <c r="C586" s="366"/>
      <c r="D586" s="366"/>
      <c r="E586" s="366"/>
      <c r="F586" s="366"/>
      <c r="G586" s="366"/>
      <c r="H586" s="366"/>
      <c r="I586" s="366"/>
      <c r="J586" s="366"/>
      <c r="K586" s="366"/>
      <c r="L586" s="366"/>
      <c r="M586" s="366"/>
      <c r="N586" s="429"/>
      <c r="O586" s="366"/>
      <c r="P586" s="366"/>
      <c r="Q586" s="366"/>
      <c r="R586" s="366"/>
      <c r="S586" s="366"/>
      <c r="T586" s="366"/>
      <c r="U586" s="366"/>
      <c r="V586" s="366"/>
      <c r="W586" s="366"/>
      <c r="X586" s="366"/>
      <c r="Y586" s="366"/>
      <c r="Z586" s="366"/>
    </row>
    <row r="587" ht="15.75" customHeight="1">
      <c r="A587" s="428"/>
      <c r="B587" s="366"/>
      <c r="C587" s="366"/>
      <c r="D587" s="366"/>
      <c r="E587" s="366"/>
      <c r="F587" s="366"/>
      <c r="G587" s="366"/>
      <c r="H587" s="366"/>
      <c r="I587" s="366"/>
      <c r="J587" s="366"/>
      <c r="K587" s="366"/>
      <c r="L587" s="366"/>
      <c r="M587" s="366"/>
      <c r="N587" s="429"/>
      <c r="O587" s="366"/>
      <c r="P587" s="366"/>
      <c r="Q587" s="366"/>
      <c r="R587" s="366"/>
      <c r="S587" s="366"/>
      <c r="T587" s="366"/>
      <c r="U587" s="366"/>
      <c r="V587" s="366"/>
      <c r="W587" s="366"/>
      <c r="X587" s="366"/>
      <c r="Y587" s="366"/>
      <c r="Z587" s="366"/>
    </row>
    <row r="588" ht="15.75" customHeight="1">
      <c r="A588" s="428"/>
      <c r="B588" s="366"/>
      <c r="C588" s="366"/>
      <c r="D588" s="366"/>
      <c r="E588" s="366"/>
      <c r="F588" s="366"/>
      <c r="G588" s="366"/>
      <c r="H588" s="366"/>
      <c r="I588" s="366"/>
      <c r="J588" s="366"/>
      <c r="K588" s="366"/>
      <c r="L588" s="366"/>
      <c r="M588" s="366"/>
      <c r="N588" s="429"/>
      <c r="O588" s="366"/>
      <c r="P588" s="366"/>
      <c r="Q588" s="366"/>
      <c r="R588" s="366"/>
      <c r="S588" s="366"/>
      <c r="T588" s="366"/>
      <c r="U588" s="366"/>
      <c r="V588" s="366"/>
      <c r="W588" s="366"/>
      <c r="X588" s="366"/>
      <c r="Y588" s="366"/>
      <c r="Z588" s="366"/>
    </row>
    <row r="589" ht="15.75" customHeight="1">
      <c r="A589" s="428"/>
      <c r="B589" s="366"/>
      <c r="C589" s="366"/>
      <c r="D589" s="366"/>
      <c r="E589" s="366"/>
      <c r="F589" s="366"/>
      <c r="G589" s="366"/>
      <c r="H589" s="366"/>
      <c r="I589" s="366"/>
      <c r="J589" s="366"/>
      <c r="K589" s="366"/>
      <c r="L589" s="366"/>
      <c r="M589" s="366"/>
      <c r="N589" s="429"/>
      <c r="O589" s="366"/>
      <c r="P589" s="366"/>
      <c r="Q589" s="366"/>
      <c r="R589" s="366"/>
      <c r="S589" s="366"/>
      <c r="T589" s="366"/>
      <c r="U589" s="366"/>
      <c r="V589" s="366"/>
      <c r="W589" s="366"/>
      <c r="X589" s="366"/>
      <c r="Y589" s="366"/>
      <c r="Z589" s="366"/>
    </row>
    <row r="590" ht="15.75" customHeight="1">
      <c r="A590" s="428"/>
      <c r="B590" s="366"/>
      <c r="C590" s="366"/>
      <c r="D590" s="366"/>
      <c r="E590" s="366"/>
      <c r="F590" s="366"/>
      <c r="G590" s="366"/>
      <c r="H590" s="366"/>
      <c r="I590" s="366"/>
      <c r="J590" s="366"/>
      <c r="K590" s="366"/>
      <c r="L590" s="366"/>
      <c r="M590" s="366"/>
      <c r="N590" s="429"/>
      <c r="O590" s="366"/>
      <c r="P590" s="366"/>
      <c r="Q590" s="366"/>
      <c r="R590" s="366"/>
      <c r="S590" s="366"/>
      <c r="T590" s="366"/>
      <c r="U590" s="366"/>
      <c r="V590" s="366"/>
      <c r="W590" s="366"/>
      <c r="X590" s="366"/>
      <c r="Y590" s="366"/>
      <c r="Z590" s="366"/>
    </row>
    <row r="591" ht="15.75" customHeight="1">
      <c r="A591" s="428"/>
      <c r="B591" s="366"/>
      <c r="C591" s="366"/>
      <c r="D591" s="366"/>
      <c r="E591" s="366"/>
      <c r="F591" s="366"/>
      <c r="G591" s="366"/>
      <c r="H591" s="366"/>
      <c r="I591" s="366"/>
      <c r="J591" s="366"/>
      <c r="K591" s="366"/>
      <c r="L591" s="366"/>
      <c r="M591" s="366"/>
      <c r="N591" s="429"/>
      <c r="O591" s="366"/>
      <c r="P591" s="366"/>
      <c r="Q591" s="366"/>
      <c r="R591" s="366"/>
      <c r="S591" s="366"/>
      <c r="T591" s="366"/>
      <c r="U591" s="366"/>
      <c r="V591" s="366"/>
      <c r="W591" s="366"/>
      <c r="X591" s="366"/>
      <c r="Y591" s="366"/>
      <c r="Z591" s="366"/>
    </row>
    <row r="592" ht="15.75" customHeight="1">
      <c r="A592" s="428"/>
      <c r="B592" s="366"/>
      <c r="C592" s="366"/>
      <c r="D592" s="366"/>
      <c r="E592" s="366"/>
      <c r="F592" s="366"/>
      <c r="G592" s="366"/>
      <c r="H592" s="366"/>
      <c r="I592" s="366"/>
      <c r="J592" s="366"/>
      <c r="K592" s="366"/>
      <c r="L592" s="366"/>
      <c r="M592" s="366"/>
      <c r="N592" s="429"/>
      <c r="O592" s="366"/>
      <c r="P592" s="366"/>
      <c r="Q592" s="366"/>
      <c r="R592" s="366"/>
      <c r="S592" s="366"/>
      <c r="T592" s="366"/>
      <c r="U592" s="366"/>
      <c r="V592" s="366"/>
      <c r="W592" s="366"/>
      <c r="X592" s="366"/>
      <c r="Y592" s="366"/>
      <c r="Z592" s="366"/>
    </row>
    <row r="593" ht="15.75" customHeight="1">
      <c r="A593" s="428"/>
      <c r="B593" s="366"/>
      <c r="C593" s="366"/>
      <c r="D593" s="366"/>
      <c r="E593" s="366"/>
      <c r="F593" s="366"/>
      <c r="G593" s="366"/>
      <c r="H593" s="366"/>
      <c r="I593" s="366"/>
      <c r="J593" s="366"/>
      <c r="K593" s="366"/>
      <c r="L593" s="366"/>
      <c r="M593" s="366"/>
      <c r="N593" s="429"/>
      <c r="O593" s="366"/>
      <c r="P593" s="366"/>
      <c r="Q593" s="366"/>
      <c r="R593" s="366"/>
      <c r="S593" s="366"/>
      <c r="T593" s="366"/>
      <c r="U593" s="366"/>
      <c r="V593" s="366"/>
      <c r="W593" s="366"/>
      <c r="X593" s="366"/>
      <c r="Y593" s="366"/>
      <c r="Z593" s="366"/>
    </row>
    <row r="594" ht="15.75" customHeight="1">
      <c r="A594" s="428"/>
      <c r="B594" s="366"/>
      <c r="C594" s="366"/>
      <c r="D594" s="366"/>
      <c r="E594" s="366"/>
      <c r="F594" s="366"/>
      <c r="G594" s="366"/>
      <c r="H594" s="366"/>
      <c r="I594" s="366"/>
      <c r="J594" s="366"/>
      <c r="K594" s="366"/>
      <c r="L594" s="366"/>
      <c r="M594" s="366"/>
      <c r="N594" s="429"/>
      <c r="O594" s="366"/>
      <c r="P594" s="366"/>
      <c r="Q594" s="366"/>
      <c r="R594" s="366"/>
      <c r="S594" s="366"/>
      <c r="T594" s="366"/>
      <c r="U594" s="366"/>
      <c r="V594" s="366"/>
      <c r="W594" s="366"/>
      <c r="X594" s="366"/>
      <c r="Y594" s="366"/>
      <c r="Z594" s="366"/>
    </row>
    <row r="595" ht="15.75" customHeight="1">
      <c r="A595" s="428"/>
      <c r="B595" s="366"/>
      <c r="C595" s="366"/>
      <c r="D595" s="366"/>
      <c r="E595" s="366"/>
      <c r="F595" s="366"/>
      <c r="G595" s="366"/>
      <c r="H595" s="366"/>
      <c r="I595" s="366"/>
      <c r="J595" s="366"/>
      <c r="K595" s="366"/>
      <c r="L595" s="366"/>
      <c r="M595" s="366"/>
      <c r="N595" s="429"/>
      <c r="O595" s="366"/>
      <c r="P595" s="366"/>
      <c r="Q595" s="366"/>
      <c r="R595" s="366"/>
      <c r="S595" s="366"/>
      <c r="T595" s="366"/>
      <c r="U595" s="366"/>
      <c r="V595" s="366"/>
      <c r="W595" s="366"/>
      <c r="X595" s="366"/>
      <c r="Y595" s="366"/>
      <c r="Z595" s="366"/>
    </row>
    <row r="596" ht="15.75" customHeight="1">
      <c r="A596" s="428"/>
      <c r="B596" s="366"/>
      <c r="C596" s="366"/>
      <c r="D596" s="366"/>
      <c r="E596" s="366"/>
      <c r="F596" s="366"/>
      <c r="G596" s="366"/>
      <c r="H596" s="366"/>
      <c r="I596" s="366"/>
      <c r="J596" s="366"/>
      <c r="K596" s="366"/>
      <c r="L596" s="366"/>
      <c r="M596" s="366"/>
      <c r="N596" s="429"/>
      <c r="O596" s="366"/>
      <c r="P596" s="366"/>
      <c r="Q596" s="366"/>
      <c r="R596" s="366"/>
      <c r="S596" s="366"/>
      <c r="T596" s="366"/>
      <c r="U596" s="366"/>
      <c r="V596" s="366"/>
      <c r="W596" s="366"/>
      <c r="X596" s="366"/>
      <c r="Y596" s="366"/>
      <c r="Z596" s="366"/>
    </row>
    <row r="597" ht="15.75" customHeight="1">
      <c r="A597" s="428"/>
      <c r="B597" s="366"/>
      <c r="C597" s="366"/>
      <c r="D597" s="366"/>
      <c r="E597" s="366"/>
      <c r="F597" s="366"/>
      <c r="G597" s="366"/>
      <c r="H597" s="366"/>
      <c r="I597" s="366"/>
      <c r="J597" s="366"/>
      <c r="K597" s="366"/>
      <c r="L597" s="366"/>
      <c r="M597" s="366"/>
      <c r="N597" s="429"/>
      <c r="O597" s="366"/>
      <c r="P597" s="366"/>
      <c r="Q597" s="366"/>
      <c r="R597" s="366"/>
      <c r="S597" s="366"/>
      <c r="T597" s="366"/>
      <c r="U597" s="366"/>
      <c r="V597" s="366"/>
      <c r="W597" s="366"/>
      <c r="X597" s="366"/>
      <c r="Y597" s="366"/>
      <c r="Z597" s="366"/>
    </row>
    <row r="598" ht="15.75" customHeight="1">
      <c r="A598" s="428"/>
      <c r="B598" s="366"/>
      <c r="C598" s="366"/>
      <c r="D598" s="366"/>
      <c r="E598" s="366"/>
      <c r="F598" s="366"/>
      <c r="G598" s="366"/>
      <c r="H598" s="366"/>
      <c r="I598" s="366"/>
      <c r="J598" s="366"/>
      <c r="K598" s="366"/>
      <c r="L598" s="366"/>
      <c r="M598" s="366"/>
      <c r="N598" s="429"/>
      <c r="O598" s="366"/>
      <c r="P598" s="366"/>
      <c r="Q598" s="366"/>
      <c r="R598" s="366"/>
      <c r="S598" s="366"/>
      <c r="T598" s="366"/>
      <c r="U598" s="366"/>
      <c r="V598" s="366"/>
      <c r="W598" s="366"/>
      <c r="X598" s="366"/>
      <c r="Y598" s="366"/>
      <c r="Z598" s="366"/>
    </row>
    <row r="599" ht="15.75" customHeight="1">
      <c r="A599" s="428"/>
      <c r="B599" s="366"/>
      <c r="C599" s="366"/>
      <c r="D599" s="366"/>
      <c r="E599" s="366"/>
      <c r="F599" s="366"/>
      <c r="G599" s="366"/>
      <c r="H599" s="366"/>
      <c r="I599" s="366"/>
      <c r="J599" s="366"/>
      <c r="K599" s="366"/>
      <c r="L599" s="366"/>
      <c r="M599" s="366"/>
      <c r="N599" s="429"/>
      <c r="O599" s="366"/>
      <c r="P599" s="366"/>
      <c r="Q599" s="366"/>
      <c r="R599" s="366"/>
      <c r="S599" s="366"/>
      <c r="T599" s="366"/>
      <c r="U599" s="366"/>
      <c r="V599" s="366"/>
      <c r="W599" s="366"/>
      <c r="X599" s="366"/>
      <c r="Y599" s="366"/>
      <c r="Z599" s="366"/>
    </row>
    <row r="600" ht="15.75" customHeight="1">
      <c r="A600" s="428"/>
      <c r="B600" s="366"/>
      <c r="C600" s="366"/>
      <c r="D600" s="366"/>
      <c r="E600" s="366"/>
      <c r="F600" s="366"/>
      <c r="G600" s="366"/>
      <c r="H600" s="366"/>
      <c r="I600" s="366"/>
      <c r="J600" s="366"/>
      <c r="K600" s="366"/>
      <c r="L600" s="366"/>
      <c r="M600" s="366"/>
      <c r="N600" s="429"/>
      <c r="O600" s="366"/>
      <c r="P600" s="366"/>
      <c r="Q600" s="366"/>
      <c r="R600" s="366"/>
      <c r="S600" s="366"/>
      <c r="T600" s="366"/>
      <c r="U600" s="366"/>
      <c r="V600" s="366"/>
      <c r="W600" s="366"/>
      <c r="X600" s="366"/>
      <c r="Y600" s="366"/>
      <c r="Z600" s="366"/>
    </row>
    <row r="601" ht="15.75" customHeight="1">
      <c r="A601" s="428"/>
      <c r="B601" s="366"/>
      <c r="C601" s="366"/>
      <c r="D601" s="366"/>
      <c r="E601" s="366"/>
      <c r="F601" s="366"/>
      <c r="G601" s="366"/>
      <c r="H601" s="366"/>
      <c r="I601" s="366"/>
      <c r="J601" s="366"/>
      <c r="K601" s="366"/>
      <c r="L601" s="366"/>
      <c r="M601" s="366"/>
      <c r="N601" s="429"/>
      <c r="O601" s="366"/>
      <c r="P601" s="366"/>
      <c r="Q601" s="366"/>
      <c r="R601" s="366"/>
      <c r="S601" s="366"/>
      <c r="T601" s="366"/>
      <c r="U601" s="366"/>
      <c r="V601" s="366"/>
      <c r="W601" s="366"/>
      <c r="X601" s="366"/>
      <c r="Y601" s="366"/>
      <c r="Z601" s="366"/>
    </row>
    <row r="602" ht="15.75" customHeight="1">
      <c r="A602" s="428"/>
      <c r="B602" s="366"/>
      <c r="C602" s="366"/>
      <c r="D602" s="366"/>
      <c r="E602" s="366"/>
      <c r="F602" s="366"/>
      <c r="G602" s="366"/>
      <c r="H602" s="366"/>
      <c r="I602" s="366"/>
      <c r="J602" s="366"/>
      <c r="K602" s="366"/>
      <c r="L602" s="366"/>
      <c r="M602" s="366"/>
      <c r="N602" s="429"/>
      <c r="O602" s="366"/>
      <c r="P602" s="366"/>
      <c r="Q602" s="366"/>
      <c r="R602" s="366"/>
      <c r="S602" s="366"/>
      <c r="T602" s="366"/>
      <c r="U602" s="366"/>
      <c r="V602" s="366"/>
      <c r="W602" s="366"/>
      <c r="X602" s="366"/>
      <c r="Y602" s="366"/>
      <c r="Z602" s="366"/>
    </row>
    <row r="603" ht="15.75" customHeight="1">
      <c r="A603" s="428"/>
      <c r="B603" s="366"/>
      <c r="C603" s="366"/>
      <c r="D603" s="366"/>
      <c r="E603" s="366"/>
      <c r="F603" s="366"/>
      <c r="G603" s="366"/>
      <c r="H603" s="366"/>
      <c r="I603" s="366"/>
      <c r="J603" s="366"/>
      <c r="K603" s="366"/>
      <c r="L603" s="366"/>
      <c r="M603" s="366"/>
      <c r="N603" s="429"/>
      <c r="O603" s="366"/>
      <c r="P603" s="366"/>
      <c r="Q603" s="366"/>
      <c r="R603" s="366"/>
      <c r="S603" s="366"/>
      <c r="T603" s="366"/>
      <c r="U603" s="366"/>
      <c r="V603" s="366"/>
      <c r="W603" s="366"/>
      <c r="X603" s="366"/>
      <c r="Y603" s="366"/>
      <c r="Z603" s="366"/>
    </row>
    <row r="604" ht="15.75" customHeight="1">
      <c r="A604" s="428"/>
      <c r="B604" s="366"/>
      <c r="C604" s="366"/>
      <c r="D604" s="366"/>
      <c r="E604" s="366"/>
      <c r="F604" s="366"/>
      <c r="G604" s="366"/>
      <c r="H604" s="366"/>
      <c r="I604" s="366"/>
      <c r="J604" s="366"/>
      <c r="K604" s="366"/>
      <c r="L604" s="366"/>
      <c r="M604" s="366"/>
      <c r="N604" s="429"/>
      <c r="O604" s="366"/>
      <c r="P604" s="366"/>
      <c r="Q604" s="366"/>
      <c r="R604" s="366"/>
      <c r="S604" s="366"/>
      <c r="T604" s="366"/>
      <c r="U604" s="366"/>
      <c r="V604" s="366"/>
      <c r="W604" s="366"/>
      <c r="X604" s="366"/>
      <c r="Y604" s="366"/>
      <c r="Z604" s="366"/>
    </row>
    <row r="605" ht="15.75" customHeight="1">
      <c r="A605" s="428"/>
      <c r="B605" s="366"/>
      <c r="C605" s="366"/>
      <c r="D605" s="366"/>
      <c r="E605" s="366"/>
      <c r="F605" s="366"/>
      <c r="G605" s="366"/>
      <c r="H605" s="366"/>
      <c r="I605" s="366"/>
      <c r="J605" s="366"/>
      <c r="K605" s="366"/>
      <c r="L605" s="366"/>
      <c r="M605" s="366"/>
      <c r="N605" s="429"/>
      <c r="O605" s="366"/>
      <c r="P605" s="366"/>
      <c r="Q605" s="366"/>
      <c r="R605" s="366"/>
      <c r="S605" s="366"/>
      <c r="T605" s="366"/>
      <c r="U605" s="366"/>
      <c r="V605" s="366"/>
      <c r="W605" s="366"/>
      <c r="X605" s="366"/>
      <c r="Y605" s="366"/>
      <c r="Z605" s="366"/>
    </row>
    <row r="606" ht="15.75" customHeight="1">
      <c r="A606" s="428"/>
      <c r="B606" s="366"/>
      <c r="C606" s="366"/>
      <c r="D606" s="366"/>
      <c r="E606" s="366"/>
      <c r="F606" s="366"/>
      <c r="G606" s="366"/>
      <c r="H606" s="366"/>
      <c r="I606" s="366"/>
      <c r="J606" s="366"/>
      <c r="K606" s="366"/>
      <c r="L606" s="366"/>
      <c r="M606" s="366"/>
      <c r="N606" s="429"/>
      <c r="O606" s="366"/>
      <c r="P606" s="366"/>
      <c r="Q606" s="366"/>
      <c r="R606" s="366"/>
      <c r="S606" s="366"/>
      <c r="T606" s="366"/>
      <c r="U606" s="366"/>
      <c r="V606" s="366"/>
      <c r="W606" s="366"/>
      <c r="X606" s="366"/>
      <c r="Y606" s="366"/>
      <c r="Z606" s="366"/>
    </row>
    <row r="607" ht="15.75" customHeight="1">
      <c r="A607" s="428"/>
      <c r="B607" s="366"/>
      <c r="C607" s="366"/>
      <c r="D607" s="366"/>
      <c r="E607" s="366"/>
      <c r="F607" s="366"/>
      <c r="G607" s="366"/>
      <c r="H607" s="366"/>
      <c r="I607" s="366"/>
      <c r="J607" s="366"/>
      <c r="K607" s="366"/>
      <c r="L607" s="366"/>
      <c r="M607" s="366"/>
      <c r="N607" s="429"/>
      <c r="O607" s="366"/>
      <c r="P607" s="366"/>
      <c r="Q607" s="366"/>
      <c r="R607" s="366"/>
      <c r="S607" s="366"/>
      <c r="T607" s="366"/>
      <c r="U607" s="366"/>
      <c r="V607" s="366"/>
      <c r="W607" s="366"/>
      <c r="X607" s="366"/>
      <c r="Y607" s="366"/>
      <c r="Z607" s="366"/>
    </row>
    <row r="608" ht="15.75" customHeight="1">
      <c r="A608" s="428"/>
      <c r="B608" s="366"/>
      <c r="C608" s="366"/>
      <c r="D608" s="366"/>
      <c r="E608" s="366"/>
      <c r="F608" s="366"/>
      <c r="G608" s="366"/>
      <c r="H608" s="366"/>
      <c r="I608" s="366"/>
      <c r="J608" s="366"/>
      <c r="K608" s="366"/>
      <c r="L608" s="366"/>
      <c r="M608" s="366"/>
      <c r="N608" s="429"/>
      <c r="O608" s="366"/>
      <c r="P608" s="366"/>
      <c r="Q608" s="366"/>
      <c r="R608" s="366"/>
      <c r="S608" s="366"/>
      <c r="T608" s="366"/>
      <c r="U608" s="366"/>
      <c r="V608" s="366"/>
      <c r="W608" s="366"/>
      <c r="X608" s="366"/>
      <c r="Y608" s="366"/>
      <c r="Z608" s="366"/>
    </row>
    <row r="609" ht="15.75" customHeight="1">
      <c r="A609" s="428"/>
      <c r="B609" s="366"/>
      <c r="C609" s="366"/>
      <c r="D609" s="366"/>
      <c r="E609" s="366"/>
      <c r="F609" s="366"/>
      <c r="G609" s="366"/>
      <c r="H609" s="366"/>
      <c r="I609" s="366"/>
      <c r="J609" s="366"/>
      <c r="K609" s="366"/>
      <c r="L609" s="366"/>
      <c r="M609" s="366"/>
      <c r="N609" s="429"/>
      <c r="O609" s="366"/>
      <c r="P609" s="366"/>
      <c r="Q609" s="366"/>
      <c r="R609" s="366"/>
      <c r="S609" s="366"/>
      <c r="T609" s="366"/>
      <c r="U609" s="366"/>
      <c r="V609" s="366"/>
      <c r="W609" s="366"/>
      <c r="X609" s="366"/>
      <c r="Y609" s="366"/>
      <c r="Z609" s="366"/>
    </row>
    <row r="610" ht="15.75" customHeight="1">
      <c r="A610" s="428"/>
      <c r="B610" s="366"/>
      <c r="C610" s="366"/>
      <c r="D610" s="366"/>
      <c r="E610" s="366"/>
      <c r="F610" s="366"/>
      <c r="G610" s="366"/>
      <c r="H610" s="366"/>
      <c r="I610" s="366"/>
      <c r="J610" s="366"/>
      <c r="K610" s="366"/>
      <c r="L610" s="366"/>
      <c r="M610" s="366"/>
      <c r="N610" s="429"/>
      <c r="O610" s="366"/>
      <c r="P610" s="366"/>
      <c r="Q610" s="366"/>
      <c r="R610" s="366"/>
      <c r="S610" s="366"/>
      <c r="T610" s="366"/>
      <c r="U610" s="366"/>
      <c r="V610" s="366"/>
      <c r="W610" s="366"/>
      <c r="X610" s="366"/>
      <c r="Y610" s="366"/>
      <c r="Z610" s="366"/>
    </row>
    <row r="611" ht="15.75" customHeight="1">
      <c r="A611" s="428"/>
      <c r="B611" s="366"/>
      <c r="C611" s="366"/>
      <c r="D611" s="366"/>
      <c r="E611" s="366"/>
      <c r="F611" s="366"/>
      <c r="G611" s="366"/>
      <c r="H611" s="366"/>
      <c r="I611" s="366"/>
      <c r="J611" s="366"/>
      <c r="K611" s="366"/>
      <c r="L611" s="366"/>
      <c r="M611" s="366"/>
      <c r="N611" s="429"/>
      <c r="O611" s="366"/>
      <c r="P611" s="366"/>
      <c r="Q611" s="366"/>
      <c r="R611" s="366"/>
      <c r="S611" s="366"/>
      <c r="T611" s="366"/>
      <c r="U611" s="366"/>
      <c r="V611" s="366"/>
      <c r="W611" s="366"/>
      <c r="X611" s="366"/>
      <c r="Y611" s="366"/>
      <c r="Z611" s="366"/>
    </row>
    <row r="612" ht="15.75" customHeight="1">
      <c r="A612" s="428"/>
      <c r="B612" s="366"/>
      <c r="C612" s="366"/>
      <c r="D612" s="366"/>
      <c r="E612" s="366"/>
      <c r="F612" s="366"/>
      <c r="G612" s="366"/>
      <c r="H612" s="366"/>
      <c r="I612" s="366"/>
      <c r="J612" s="366"/>
      <c r="K612" s="366"/>
      <c r="L612" s="366"/>
      <c r="M612" s="366"/>
      <c r="N612" s="429"/>
      <c r="O612" s="366"/>
      <c r="P612" s="366"/>
      <c r="Q612" s="366"/>
      <c r="R612" s="366"/>
      <c r="S612" s="366"/>
      <c r="T612" s="366"/>
      <c r="U612" s="366"/>
      <c r="V612" s="366"/>
      <c r="W612" s="366"/>
      <c r="X612" s="366"/>
      <c r="Y612" s="366"/>
      <c r="Z612" s="366"/>
    </row>
    <row r="613" ht="15.75" customHeight="1">
      <c r="A613" s="428"/>
      <c r="B613" s="366"/>
      <c r="C613" s="366"/>
      <c r="D613" s="366"/>
      <c r="E613" s="366"/>
      <c r="F613" s="366"/>
      <c r="G613" s="366"/>
      <c r="H613" s="366"/>
      <c r="I613" s="366"/>
      <c r="J613" s="366"/>
      <c r="K613" s="366"/>
      <c r="L613" s="366"/>
      <c r="M613" s="366"/>
      <c r="N613" s="429"/>
      <c r="O613" s="366"/>
      <c r="P613" s="366"/>
      <c r="Q613" s="366"/>
      <c r="R613" s="366"/>
      <c r="S613" s="366"/>
      <c r="T613" s="366"/>
      <c r="U613" s="366"/>
      <c r="V613" s="366"/>
      <c r="W613" s="366"/>
      <c r="X613" s="366"/>
      <c r="Y613" s="366"/>
      <c r="Z613" s="366"/>
    </row>
    <row r="614" ht="15.75" customHeight="1">
      <c r="A614" s="428"/>
      <c r="B614" s="366"/>
      <c r="C614" s="366"/>
      <c r="D614" s="366"/>
      <c r="E614" s="366"/>
      <c r="F614" s="366"/>
      <c r="G614" s="366"/>
      <c r="H614" s="366"/>
      <c r="I614" s="366"/>
      <c r="J614" s="366"/>
      <c r="K614" s="366"/>
      <c r="L614" s="366"/>
      <c r="M614" s="366"/>
      <c r="N614" s="429"/>
      <c r="O614" s="366"/>
      <c r="P614" s="366"/>
      <c r="Q614" s="366"/>
      <c r="R614" s="366"/>
      <c r="S614" s="366"/>
      <c r="T614" s="366"/>
      <c r="U614" s="366"/>
      <c r="V614" s="366"/>
      <c r="W614" s="366"/>
      <c r="X614" s="366"/>
      <c r="Y614" s="366"/>
      <c r="Z614" s="366"/>
    </row>
    <row r="615" ht="15.75" customHeight="1">
      <c r="A615" s="428"/>
      <c r="B615" s="366"/>
      <c r="C615" s="366"/>
      <c r="D615" s="366"/>
      <c r="E615" s="366"/>
      <c r="F615" s="366"/>
      <c r="G615" s="366"/>
      <c r="H615" s="366"/>
      <c r="I615" s="366"/>
      <c r="J615" s="366"/>
      <c r="K615" s="366"/>
      <c r="L615" s="366"/>
      <c r="M615" s="366"/>
      <c r="N615" s="429"/>
      <c r="O615" s="366"/>
      <c r="P615" s="366"/>
      <c r="Q615" s="366"/>
      <c r="R615" s="366"/>
      <c r="S615" s="366"/>
      <c r="T615" s="366"/>
      <c r="U615" s="366"/>
      <c r="V615" s="366"/>
      <c r="W615" s="366"/>
      <c r="X615" s="366"/>
      <c r="Y615" s="366"/>
      <c r="Z615" s="366"/>
    </row>
    <row r="616" ht="15.75" customHeight="1">
      <c r="A616" s="428"/>
      <c r="B616" s="366"/>
      <c r="C616" s="366"/>
      <c r="D616" s="366"/>
      <c r="E616" s="366"/>
      <c r="F616" s="366"/>
      <c r="G616" s="366"/>
      <c r="H616" s="366"/>
      <c r="I616" s="366"/>
      <c r="J616" s="366"/>
      <c r="K616" s="366"/>
      <c r="L616" s="366"/>
      <c r="M616" s="366"/>
      <c r="N616" s="429"/>
      <c r="O616" s="366"/>
      <c r="P616" s="366"/>
      <c r="Q616" s="366"/>
      <c r="R616" s="366"/>
      <c r="S616" s="366"/>
      <c r="T616" s="366"/>
      <c r="U616" s="366"/>
      <c r="V616" s="366"/>
      <c r="W616" s="366"/>
      <c r="X616" s="366"/>
      <c r="Y616" s="366"/>
      <c r="Z616" s="366"/>
    </row>
    <row r="617" ht="15.75" customHeight="1">
      <c r="A617" s="428"/>
      <c r="B617" s="366"/>
      <c r="C617" s="366"/>
      <c r="D617" s="366"/>
      <c r="E617" s="366"/>
      <c r="F617" s="366"/>
      <c r="G617" s="366"/>
      <c r="H617" s="366"/>
      <c r="I617" s="366"/>
      <c r="J617" s="366"/>
      <c r="K617" s="366"/>
      <c r="L617" s="366"/>
      <c r="M617" s="366"/>
      <c r="N617" s="429"/>
      <c r="O617" s="366"/>
      <c r="P617" s="366"/>
      <c r="Q617" s="366"/>
      <c r="R617" s="366"/>
      <c r="S617" s="366"/>
      <c r="T617" s="366"/>
      <c r="U617" s="366"/>
      <c r="V617" s="366"/>
      <c r="W617" s="366"/>
      <c r="X617" s="366"/>
      <c r="Y617" s="366"/>
      <c r="Z617" s="366"/>
    </row>
    <row r="618" ht="15.75" customHeight="1">
      <c r="A618" s="428"/>
      <c r="B618" s="366"/>
      <c r="C618" s="366"/>
      <c r="D618" s="366"/>
      <c r="E618" s="366"/>
      <c r="F618" s="366"/>
      <c r="G618" s="366"/>
      <c r="H618" s="366"/>
      <c r="I618" s="366"/>
      <c r="J618" s="366"/>
      <c r="K618" s="366"/>
      <c r="L618" s="366"/>
      <c r="M618" s="366"/>
      <c r="N618" s="429"/>
      <c r="O618" s="366"/>
      <c r="P618" s="366"/>
      <c r="Q618" s="366"/>
      <c r="R618" s="366"/>
      <c r="S618" s="366"/>
      <c r="T618" s="366"/>
      <c r="U618" s="366"/>
      <c r="V618" s="366"/>
      <c r="W618" s="366"/>
      <c r="X618" s="366"/>
      <c r="Y618" s="366"/>
      <c r="Z618" s="366"/>
    </row>
    <row r="619" ht="15.75" customHeight="1">
      <c r="A619" s="428"/>
      <c r="B619" s="366"/>
      <c r="C619" s="366"/>
      <c r="D619" s="366"/>
      <c r="E619" s="366"/>
      <c r="F619" s="366"/>
      <c r="G619" s="366"/>
      <c r="H619" s="366"/>
      <c r="I619" s="366"/>
      <c r="J619" s="366"/>
      <c r="K619" s="366"/>
      <c r="L619" s="366"/>
      <c r="M619" s="366"/>
      <c r="N619" s="429"/>
      <c r="O619" s="366"/>
      <c r="P619" s="366"/>
      <c r="Q619" s="366"/>
      <c r="R619" s="366"/>
      <c r="S619" s="366"/>
      <c r="T619" s="366"/>
      <c r="U619" s="366"/>
      <c r="V619" s="366"/>
      <c r="W619" s="366"/>
      <c r="X619" s="366"/>
      <c r="Y619" s="366"/>
      <c r="Z619" s="366"/>
    </row>
    <row r="620" ht="15.75" customHeight="1">
      <c r="A620" s="428"/>
      <c r="B620" s="366"/>
      <c r="C620" s="366"/>
      <c r="D620" s="366"/>
      <c r="E620" s="366"/>
      <c r="F620" s="366"/>
      <c r="G620" s="366"/>
      <c r="H620" s="366"/>
      <c r="I620" s="366"/>
      <c r="J620" s="366"/>
      <c r="K620" s="366"/>
      <c r="L620" s="366"/>
      <c r="M620" s="366"/>
      <c r="N620" s="429"/>
      <c r="O620" s="366"/>
      <c r="P620" s="366"/>
      <c r="Q620" s="366"/>
      <c r="R620" s="366"/>
      <c r="S620" s="366"/>
      <c r="T620" s="366"/>
      <c r="U620" s="366"/>
      <c r="V620" s="366"/>
      <c r="W620" s="366"/>
      <c r="X620" s="366"/>
      <c r="Y620" s="366"/>
      <c r="Z620" s="366"/>
    </row>
    <row r="621" ht="15.75" customHeight="1">
      <c r="A621" s="428"/>
      <c r="B621" s="366"/>
      <c r="C621" s="366"/>
      <c r="D621" s="366"/>
      <c r="E621" s="366"/>
      <c r="F621" s="366"/>
      <c r="G621" s="366"/>
      <c r="H621" s="366"/>
      <c r="I621" s="366"/>
      <c r="J621" s="366"/>
      <c r="K621" s="366"/>
      <c r="L621" s="366"/>
      <c r="M621" s="366"/>
      <c r="N621" s="429"/>
      <c r="O621" s="366"/>
      <c r="P621" s="366"/>
      <c r="Q621" s="366"/>
      <c r="R621" s="366"/>
      <c r="S621" s="366"/>
      <c r="T621" s="366"/>
      <c r="U621" s="366"/>
      <c r="V621" s="366"/>
      <c r="W621" s="366"/>
      <c r="X621" s="366"/>
      <c r="Y621" s="366"/>
      <c r="Z621" s="366"/>
    </row>
    <row r="622" ht="15.75" customHeight="1">
      <c r="A622" s="428"/>
      <c r="B622" s="366"/>
      <c r="C622" s="366"/>
      <c r="D622" s="366"/>
      <c r="E622" s="366"/>
      <c r="F622" s="366"/>
      <c r="G622" s="366"/>
      <c r="H622" s="366"/>
      <c r="I622" s="366"/>
      <c r="J622" s="366"/>
      <c r="K622" s="366"/>
      <c r="L622" s="366"/>
      <c r="M622" s="366"/>
      <c r="N622" s="429"/>
      <c r="O622" s="366"/>
      <c r="P622" s="366"/>
      <c r="Q622" s="366"/>
      <c r="R622" s="366"/>
      <c r="S622" s="366"/>
      <c r="T622" s="366"/>
      <c r="U622" s="366"/>
      <c r="V622" s="366"/>
      <c r="W622" s="366"/>
      <c r="X622" s="366"/>
      <c r="Y622" s="366"/>
      <c r="Z622" s="366"/>
    </row>
    <row r="623" ht="15.75" customHeight="1">
      <c r="A623" s="428"/>
      <c r="B623" s="366"/>
      <c r="C623" s="366"/>
      <c r="D623" s="366"/>
      <c r="E623" s="366"/>
      <c r="F623" s="366"/>
      <c r="G623" s="366"/>
      <c r="H623" s="366"/>
      <c r="I623" s="366"/>
      <c r="J623" s="366"/>
      <c r="K623" s="366"/>
      <c r="L623" s="366"/>
      <c r="M623" s="366"/>
      <c r="N623" s="429"/>
      <c r="O623" s="366"/>
      <c r="P623" s="366"/>
      <c r="Q623" s="366"/>
      <c r="R623" s="366"/>
      <c r="S623" s="366"/>
      <c r="T623" s="366"/>
      <c r="U623" s="366"/>
      <c r="V623" s="366"/>
      <c r="W623" s="366"/>
      <c r="X623" s="366"/>
      <c r="Y623" s="366"/>
      <c r="Z623" s="366"/>
    </row>
    <row r="624" ht="15.75" customHeight="1">
      <c r="A624" s="428"/>
      <c r="B624" s="366"/>
      <c r="C624" s="366"/>
      <c r="D624" s="366"/>
      <c r="E624" s="366"/>
      <c r="F624" s="366"/>
      <c r="G624" s="366"/>
      <c r="H624" s="366"/>
      <c r="I624" s="366"/>
      <c r="J624" s="366"/>
      <c r="K624" s="366"/>
      <c r="L624" s="366"/>
      <c r="M624" s="366"/>
      <c r="N624" s="429"/>
      <c r="O624" s="366"/>
      <c r="P624" s="366"/>
      <c r="Q624" s="366"/>
      <c r="R624" s="366"/>
      <c r="S624" s="366"/>
      <c r="T624" s="366"/>
      <c r="U624" s="366"/>
      <c r="V624" s="366"/>
      <c r="W624" s="366"/>
      <c r="X624" s="366"/>
      <c r="Y624" s="366"/>
      <c r="Z624" s="366"/>
    </row>
    <row r="625" ht="15.75" customHeight="1">
      <c r="A625" s="428"/>
      <c r="B625" s="366"/>
      <c r="C625" s="366"/>
      <c r="D625" s="366"/>
      <c r="E625" s="366"/>
      <c r="F625" s="366"/>
      <c r="G625" s="366"/>
      <c r="H625" s="366"/>
      <c r="I625" s="366"/>
      <c r="J625" s="366"/>
      <c r="K625" s="366"/>
      <c r="L625" s="366"/>
      <c r="M625" s="366"/>
      <c r="N625" s="429"/>
      <c r="O625" s="366"/>
      <c r="P625" s="366"/>
      <c r="Q625" s="366"/>
      <c r="R625" s="366"/>
      <c r="S625" s="366"/>
      <c r="T625" s="366"/>
      <c r="U625" s="366"/>
      <c r="V625" s="366"/>
      <c r="W625" s="366"/>
      <c r="X625" s="366"/>
      <c r="Y625" s="366"/>
      <c r="Z625" s="366"/>
    </row>
    <row r="626" ht="15.75" customHeight="1">
      <c r="A626" s="428"/>
      <c r="B626" s="366"/>
      <c r="C626" s="366"/>
      <c r="D626" s="366"/>
      <c r="E626" s="366"/>
      <c r="F626" s="366"/>
      <c r="G626" s="366"/>
      <c r="H626" s="366"/>
      <c r="I626" s="366"/>
      <c r="J626" s="366"/>
      <c r="K626" s="366"/>
      <c r="L626" s="366"/>
      <c r="M626" s="366"/>
      <c r="N626" s="429"/>
      <c r="O626" s="366"/>
      <c r="P626" s="366"/>
      <c r="Q626" s="366"/>
      <c r="R626" s="366"/>
      <c r="S626" s="366"/>
      <c r="T626" s="366"/>
      <c r="U626" s="366"/>
      <c r="V626" s="366"/>
      <c r="W626" s="366"/>
      <c r="X626" s="366"/>
      <c r="Y626" s="366"/>
      <c r="Z626" s="366"/>
    </row>
    <row r="627" ht="15.75" customHeight="1">
      <c r="A627" s="428"/>
      <c r="B627" s="366"/>
      <c r="C627" s="366"/>
      <c r="D627" s="366"/>
      <c r="E627" s="366"/>
      <c r="F627" s="366"/>
      <c r="G627" s="366"/>
      <c r="H627" s="366"/>
      <c r="I627" s="366"/>
      <c r="J627" s="366"/>
      <c r="K627" s="366"/>
      <c r="L627" s="366"/>
      <c r="M627" s="366"/>
      <c r="N627" s="429"/>
      <c r="O627" s="366"/>
      <c r="P627" s="366"/>
      <c r="Q627" s="366"/>
      <c r="R627" s="366"/>
      <c r="S627" s="366"/>
      <c r="T627" s="366"/>
      <c r="U627" s="366"/>
      <c r="V627" s="366"/>
      <c r="W627" s="366"/>
      <c r="X627" s="366"/>
      <c r="Y627" s="366"/>
      <c r="Z627" s="366"/>
    </row>
    <row r="628" ht="15.75" customHeight="1">
      <c r="A628" s="428"/>
      <c r="B628" s="366"/>
      <c r="C628" s="366"/>
      <c r="D628" s="366"/>
      <c r="E628" s="366"/>
      <c r="F628" s="366"/>
      <c r="G628" s="366"/>
      <c r="H628" s="366"/>
      <c r="I628" s="366"/>
      <c r="J628" s="366"/>
      <c r="K628" s="366"/>
      <c r="L628" s="366"/>
      <c r="M628" s="366"/>
      <c r="N628" s="429"/>
      <c r="O628" s="366"/>
      <c r="P628" s="366"/>
      <c r="Q628" s="366"/>
      <c r="R628" s="366"/>
      <c r="S628" s="366"/>
      <c r="T628" s="366"/>
      <c r="U628" s="366"/>
      <c r="V628" s="366"/>
      <c r="W628" s="366"/>
      <c r="X628" s="366"/>
      <c r="Y628" s="366"/>
      <c r="Z628" s="366"/>
    </row>
    <row r="629" ht="15.75" customHeight="1">
      <c r="A629" s="428"/>
      <c r="B629" s="366"/>
      <c r="C629" s="366"/>
      <c r="D629" s="366"/>
      <c r="E629" s="366"/>
      <c r="F629" s="366"/>
      <c r="G629" s="366"/>
      <c r="H629" s="366"/>
      <c r="I629" s="366"/>
      <c r="J629" s="366"/>
      <c r="K629" s="366"/>
      <c r="L629" s="366"/>
      <c r="M629" s="366"/>
      <c r="N629" s="429"/>
      <c r="O629" s="366"/>
      <c r="P629" s="366"/>
      <c r="Q629" s="366"/>
      <c r="R629" s="366"/>
      <c r="S629" s="366"/>
      <c r="T629" s="366"/>
      <c r="U629" s="366"/>
      <c r="V629" s="366"/>
      <c r="W629" s="366"/>
      <c r="X629" s="366"/>
      <c r="Y629" s="366"/>
      <c r="Z629" s="366"/>
    </row>
    <row r="630" ht="15.75" customHeight="1">
      <c r="A630" s="428"/>
      <c r="B630" s="366"/>
      <c r="C630" s="366"/>
      <c r="D630" s="366"/>
      <c r="E630" s="366"/>
      <c r="F630" s="366"/>
      <c r="G630" s="366"/>
      <c r="H630" s="366"/>
      <c r="I630" s="366"/>
      <c r="J630" s="366"/>
      <c r="K630" s="366"/>
      <c r="L630" s="366"/>
      <c r="M630" s="366"/>
      <c r="N630" s="429"/>
      <c r="O630" s="366"/>
      <c r="P630" s="366"/>
      <c r="Q630" s="366"/>
      <c r="R630" s="366"/>
      <c r="S630" s="366"/>
      <c r="T630" s="366"/>
      <c r="U630" s="366"/>
      <c r="V630" s="366"/>
      <c r="W630" s="366"/>
      <c r="X630" s="366"/>
      <c r="Y630" s="366"/>
      <c r="Z630" s="366"/>
    </row>
    <row r="631" ht="15.75" customHeight="1">
      <c r="A631" s="428"/>
      <c r="B631" s="366"/>
      <c r="C631" s="366"/>
      <c r="D631" s="366"/>
      <c r="E631" s="366"/>
      <c r="F631" s="366"/>
      <c r="G631" s="366"/>
      <c r="H631" s="366"/>
      <c r="I631" s="366"/>
      <c r="J631" s="366"/>
      <c r="K631" s="366"/>
      <c r="L631" s="366"/>
      <c r="M631" s="366"/>
      <c r="N631" s="429"/>
      <c r="O631" s="366"/>
      <c r="P631" s="366"/>
      <c r="Q631" s="366"/>
      <c r="R631" s="366"/>
      <c r="S631" s="366"/>
      <c r="T631" s="366"/>
      <c r="U631" s="366"/>
      <c r="V631" s="366"/>
      <c r="W631" s="366"/>
      <c r="X631" s="366"/>
      <c r="Y631" s="366"/>
      <c r="Z631" s="366"/>
    </row>
    <row r="632" ht="15.75" customHeight="1">
      <c r="A632" s="428"/>
      <c r="B632" s="366"/>
      <c r="C632" s="366"/>
      <c r="D632" s="366"/>
      <c r="E632" s="366"/>
      <c r="F632" s="366"/>
      <c r="G632" s="366"/>
      <c r="H632" s="366"/>
      <c r="I632" s="366"/>
      <c r="J632" s="366"/>
      <c r="K632" s="366"/>
      <c r="L632" s="366"/>
      <c r="M632" s="366"/>
      <c r="N632" s="429"/>
      <c r="O632" s="366"/>
      <c r="P632" s="366"/>
      <c r="Q632" s="366"/>
      <c r="R632" s="366"/>
      <c r="S632" s="366"/>
      <c r="T632" s="366"/>
      <c r="U632" s="366"/>
      <c r="V632" s="366"/>
      <c r="W632" s="366"/>
      <c r="X632" s="366"/>
      <c r="Y632" s="366"/>
      <c r="Z632" s="366"/>
    </row>
    <row r="633" ht="15.75" customHeight="1">
      <c r="A633" s="428"/>
      <c r="B633" s="366"/>
      <c r="C633" s="366"/>
      <c r="D633" s="366"/>
      <c r="E633" s="366"/>
      <c r="F633" s="366"/>
      <c r="G633" s="366"/>
      <c r="H633" s="366"/>
      <c r="I633" s="366"/>
      <c r="J633" s="366"/>
      <c r="K633" s="366"/>
      <c r="L633" s="366"/>
      <c r="M633" s="366"/>
      <c r="N633" s="429"/>
      <c r="O633" s="366"/>
      <c r="P633" s="366"/>
      <c r="Q633" s="366"/>
      <c r="R633" s="366"/>
      <c r="S633" s="366"/>
      <c r="T633" s="366"/>
      <c r="U633" s="366"/>
      <c r="V633" s="366"/>
      <c r="W633" s="366"/>
      <c r="X633" s="366"/>
      <c r="Y633" s="366"/>
      <c r="Z633" s="366"/>
    </row>
    <row r="634" ht="15.75" customHeight="1">
      <c r="A634" s="428"/>
      <c r="B634" s="366"/>
      <c r="C634" s="366"/>
      <c r="D634" s="366"/>
      <c r="E634" s="366"/>
      <c r="F634" s="366"/>
      <c r="G634" s="366"/>
      <c r="H634" s="366"/>
      <c r="I634" s="366"/>
      <c r="J634" s="366"/>
      <c r="K634" s="366"/>
      <c r="L634" s="366"/>
      <c r="M634" s="366"/>
      <c r="N634" s="429"/>
      <c r="O634" s="366"/>
      <c r="P634" s="366"/>
      <c r="Q634" s="366"/>
      <c r="R634" s="366"/>
      <c r="S634" s="366"/>
      <c r="T634" s="366"/>
      <c r="U634" s="366"/>
      <c r="V634" s="366"/>
      <c r="W634" s="366"/>
      <c r="X634" s="366"/>
      <c r="Y634" s="366"/>
      <c r="Z634" s="366"/>
    </row>
    <row r="635" ht="15.75" customHeight="1">
      <c r="A635" s="428"/>
      <c r="B635" s="366"/>
      <c r="C635" s="366"/>
      <c r="D635" s="366"/>
      <c r="E635" s="366"/>
      <c r="F635" s="366"/>
      <c r="G635" s="366"/>
      <c r="H635" s="366"/>
      <c r="I635" s="366"/>
      <c r="J635" s="366"/>
      <c r="K635" s="366"/>
      <c r="L635" s="366"/>
      <c r="M635" s="366"/>
      <c r="N635" s="429"/>
      <c r="O635" s="366"/>
      <c r="P635" s="366"/>
      <c r="Q635" s="366"/>
      <c r="R635" s="366"/>
      <c r="S635" s="366"/>
      <c r="T635" s="366"/>
      <c r="U635" s="366"/>
      <c r="V635" s="366"/>
      <c r="W635" s="366"/>
      <c r="X635" s="366"/>
      <c r="Y635" s="366"/>
      <c r="Z635" s="366"/>
    </row>
    <row r="636" ht="15.75" customHeight="1">
      <c r="A636" s="428"/>
      <c r="B636" s="366"/>
      <c r="C636" s="366"/>
      <c r="D636" s="366"/>
      <c r="E636" s="366"/>
      <c r="F636" s="366"/>
      <c r="G636" s="366"/>
      <c r="H636" s="366"/>
      <c r="I636" s="366"/>
      <c r="J636" s="366"/>
      <c r="K636" s="366"/>
      <c r="L636" s="366"/>
      <c r="M636" s="366"/>
      <c r="N636" s="429"/>
      <c r="O636" s="366"/>
      <c r="P636" s="366"/>
      <c r="Q636" s="366"/>
      <c r="R636" s="366"/>
      <c r="S636" s="366"/>
      <c r="T636" s="366"/>
      <c r="U636" s="366"/>
      <c r="V636" s="366"/>
      <c r="W636" s="366"/>
      <c r="X636" s="366"/>
      <c r="Y636" s="366"/>
      <c r="Z636" s="366"/>
    </row>
    <row r="637" ht="15.75" customHeight="1">
      <c r="A637" s="428"/>
      <c r="B637" s="366"/>
      <c r="C637" s="366"/>
      <c r="D637" s="366"/>
      <c r="E637" s="366"/>
      <c r="F637" s="366"/>
      <c r="G637" s="366"/>
      <c r="H637" s="366"/>
      <c r="I637" s="366"/>
      <c r="J637" s="366"/>
      <c r="K637" s="366"/>
      <c r="L637" s="366"/>
      <c r="M637" s="366"/>
      <c r="N637" s="429"/>
      <c r="O637" s="366"/>
      <c r="P637" s="366"/>
      <c r="Q637" s="366"/>
      <c r="R637" s="366"/>
      <c r="S637" s="366"/>
      <c r="T637" s="366"/>
      <c r="U637" s="366"/>
      <c r="V637" s="366"/>
      <c r="W637" s="366"/>
      <c r="X637" s="366"/>
      <c r="Y637" s="366"/>
      <c r="Z637" s="366"/>
    </row>
    <row r="638" ht="15.75" customHeight="1">
      <c r="A638" s="428"/>
      <c r="B638" s="366"/>
      <c r="C638" s="366"/>
      <c r="D638" s="366"/>
      <c r="E638" s="366"/>
      <c r="F638" s="366"/>
      <c r="G638" s="366"/>
      <c r="H638" s="366"/>
      <c r="I638" s="366"/>
      <c r="J638" s="366"/>
      <c r="K638" s="366"/>
      <c r="L638" s="366"/>
      <c r="M638" s="366"/>
      <c r="N638" s="429"/>
      <c r="O638" s="366"/>
      <c r="P638" s="366"/>
      <c r="Q638" s="366"/>
      <c r="R638" s="366"/>
      <c r="S638" s="366"/>
      <c r="T638" s="366"/>
      <c r="U638" s="366"/>
      <c r="V638" s="366"/>
      <c r="W638" s="366"/>
      <c r="X638" s="366"/>
      <c r="Y638" s="366"/>
      <c r="Z638" s="366"/>
    </row>
    <row r="639" ht="15.75" customHeight="1">
      <c r="A639" s="428"/>
      <c r="B639" s="366"/>
      <c r="C639" s="366"/>
      <c r="D639" s="366"/>
      <c r="E639" s="366"/>
      <c r="F639" s="366"/>
      <c r="G639" s="366"/>
      <c r="H639" s="366"/>
      <c r="I639" s="366"/>
      <c r="J639" s="366"/>
      <c r="K639" s="366"/>
      <c r="L639" s="366"/>
      <c r="M639" s="366"/>
      <c r="N639" s="429"/>
      <c r="O639" s="366"/>
      <c r="P639" s="366"/>
      <c r="Q639" s="366"/>
      <c r="R639" s="366"/>
      <c r="S639" s="366"/>
      <c r="T639" s="366"/>
      <c r="U639" s="366"/>
      <c r="V639" s="366"/>
      <c r="W639" s="366"/>
      <c r="X639" s="366"/>
      <c r="Y639" s="366"/>
      <c r="Z639" s="366"/>
    </row>
    <row r="640" ht="15.75" customHeight="1">
      <c r="A640" s="428"/>
      <c r="B640" s="366"/>
      <c r="C640" s="366"/>
      <c r="D640" s="366"/>
      <c r="E640" s="366"/>
      <c r="F640" s="366"/>
      <c r="G640" s="366"/>
      <c r="H640" s="366"/>
      <c r="I640" s="366"/>
      <c r="J640" s="366"/>
      <c r="K640" s="366"/>
      <c r="L640" s="366"/>
      <c r="M640" s="366"/>
      <c r="N640" s="429"/>
      <c r="O640" s="366"/>
      <c r="P640" s="366"/>
      <c r="Q640" s="366"/>
      <c r="R640" s="366"/>
      <c r="S640" s="366"/>
      <c r="T640" s="366"/>
      <c r="U640" s="366"/>
      <c r="V640" s="366"/>
      <c r="W640" s="366"/>
      <c r="X640" s="366"/>
      <c r="Y640" s="366"/>
      <c r="Z640" s="366"/>
    </row>
    <row r="641" ht="15.75" customHeight="1">
      <c r="A641" s="428"/>
      <c r="B641" s="366"/>
      <c r="C641" s="366"/>
      <c r="D641" s="366"/>
      <c r="E641" s="366"/>
      <c r="F641" s="366"/>
      <c r="G641" s="366"/>
      <c r="H641" s="366"/>
      <c r="I641" s="366"/>
      <c r="J641" s="366"/>
      <c r="K641" s="366"/>
      <c r="L641" s="366"/>
      <c r="M641" s="366"/>
      <c r="N641" s="429"/>
      <c r="O641" s="366"/>
      <c r="P641" s="366"/>
      <c r="Q641" s="366"/>
      <c r="R641" s="366"/>
      <c r="S641" s="366"/>
      <c r="T641" s="366"/>
      <c r="U641" s="366"/>
      <c r="V641" s="366"/>
      <c r="W641" s="366"/>
      <c r="X641" s="366"/>
      <c r="Y641" s="366"/>
      <c r="Z641" s="366"/>
    </row>
    <row r="642" ht="15.75" customHeight="1">
      <c r="A642" s="428"/>
      <c r="B642" s="366"/>
      <c r="C642" s="366"/>
      <c r="D642" s="366"/>
      <c r="E642" s="366"/>
      <c r="F642" s="366"/>
      <c r="G642" s="366"/>
      <c r="H642" s="366"/>
      <c r="I642" s="366"/>
      <c r="J642" s="366"/>
      <c r="K642" s="366"/>
      <c r="L642" s="366"/>
      <c r="M642" s="366"/>
      <c r="N642" s="429"/>
      <c r="O642" s="366"/>
      <c r="P642" s="366"/>
      <c r="Q642" s="366"/>
      <c r="R642" s="366"/>
      <c r="S642" s="366"/>
      <c r="T642" s="366"/>
      <c r="U642" s="366"/>
      <c r="V642" s="366"/>
      <c r="W642" s="366"/>
      <c r="X642" s="366"/>
      <c r="Y642" s="366"/>
      <c r="Z642" s="366"/>
    </row>
    <row r="643" ht="15.75" customHeight="1">
      <c r="A643" s="428"/>
      <c r="B643" s="366"/>
      <c r="C643" s="366"/>
      <c r="D643" s="366"/>
      <c r="E643" s="366"/>
      <c r="F643" s="366"/>
      <c r="G643" s="366"/>
      <c r="H643" s="366"/>
      <c r="I643" s="366"/>
      <c r="J643" s="366"/>
      <c r="K643" s="366"/>
      <c r="L643" s="366"/>
      <c r="M643" s="366"/>
      <c r="N643" s="429"/>
      <c r="O643" s="366"/>
      <c r="P643" s="366"/>
      <c r="Q643" s="366"/>
      <c r="R643" s="366"/>
      <c r="S643" s="366"/>
      <c r="T643" s="366"/>
      <c r="U643" s="366"/>
      <c r="V643" s="366"/>
      <c r="W643" s="366"/>
      <c r="X643" s="366"/>
      <c r="Y643" s="366"/>
      <c r="Z643" s="366"/>
    </row>
    <row r="644" ht="15.75" customHeight="1">
      <c r="A644" s="428"/>
      <c r="B644" s="366"/>
      <c r="C644" s="366"/>
      <c r="D644" s="366"/>
      <c r="E644" s="366"/>
      <c r="F644" s="366"/>
      <c r="G644" s="366"/>
      <c r="H644" s="366"/>
      <c r="I644" s="366"/>
      <c r="J644" s="366"/>
      <c r="K644" s="366"/>
      <c r="L644" s="366"/>
      <c r="M644" s="366"/>
      <c r="N644" s="429"/>
      <c r="O644" s="366"/>
      <c r="P644" s="366"/>
      <c r="Q644" s="366"/>
      <c r="R644" s="366"/>
      <c r="S644" s="366"/>
      <c r="T644" s="366"/>
      <c r="U644" s="366"/>
      <c r="V644" s="366"/>
      <c r="W644" s="366"/>
      <c r="X644" s="366"/>
      <c r="Y644" s="366"/>
      <c r="Z644" s="366"/>
    </row>
    <row r="645" ht="15.75" customHeight="1">
      <c r="A645" s="428"/>
      <c r="B645" s="366"/>
      <c r="C645" s="366"/>
      <c r="D645" s="366"/>
      <c r="E645" s="366"/>
      <c r="F645" s="366"/>
      <c r="G645" s="366"/>
      <c r="H645" s="366"/>
      <c r="I645" s="366"/>
      <c r="J645" s="366"/>
      <c r="K645" s="366"/>
      <c r="L645" s="366"/>
      <c r="M645" s="366"/>
      <c r="N645" s="429"/>
      <c r="O645" s="366"/>
      <c r="P645" s="366"/>
      <c r="Q645" s="366"/>
      <c r="R645" s="366"/>
      <c r="S645" s="366"/>
      <c r="T645" s="366"/>
      <c r="U645" s="366"/>
      <c r="V645" s="366"/>
      <c r="W645" s="366"/>
      <c r="X645" s="366"/>
      <c r="Y645" s="366"/>
      <c r="Z645" s="366"/>
    </row>
    <row r="646" ht="15.75" customHeight="1">
      <c r="A646" s="428"/>
      <c r="B646" s="366"/>
      <c r="C646" s="366"/>
      <c r="D646" s="366"/>
      <c r="E646" s="366"/>
      <c r="F646" s="366"/>
      <c r="G646" s="366"/>
      <c r="H646" s="366"/>
      <c r="I646" s="366"/>
      <c r="J646" s="366"/>
      <c r="K646" s="366"/>
      <c r="L646" s="366"/>
      <c r="M646" s="366"/>
      <c r="N646" s="429"/>
      <c r="O646" s="366"/>
      <c r="P646" s="366"/>
      <c r="Q646" s="366"/>
      <c r="R646" s="366"/>
      <c r="S646" s="366"/>
      <c r="T646" s="366"/>
      <c r="U646" s="366"/>
      <c r="V646" s="366"/>
      <c r="W646" s="366"/>
      <c r="X646" s="366"/>
      <c r="Y646" s="366"/>
      <c r="Z646" s="366"/>
    </row>
    <row r="647" ht="15.75" customHeight="1">
      <c r="A647" s="428"/>
      <c r="B647" s="366"/>
      <c r="C647" s="366"/>
      <c r="D647" s="366"/>
      <c r="E647" s="366"/>
      <c r="F647" s="366"/>
      <c r="G647" s="366"/>
      <c r="H647" s="366"/>
      <c r="I647" s="366"/>
      <c r="J647" s="366"/>
      <c r="K647" s="366"/>
      <c r="L647" s="366"/>
      <c r="M647" s="366"/>
      <c r="N647" s="429"/>
      <c r="O647" s="366"/>
      <c r="P647" s="366"/>
      <c r="Q647" s="366"/>
      <c r="R647" s="366"/>
      <c r="S647" s="366"/>
      <c r="T647" s="366"/>
      <c r="U647" s="366"/>
      <c r="V647" s="366"/>
      <c r="W647" s="366"/>
      <c r="X647" s="366"/>
      <c r="Y647" s="366"/>
      <c r="Z647" s="366"/>
    </row>
    <row r="648" ht="15.75" customHeight="1">
      <c r="A648" s="428"/>
      <c r="B648" s="366"/>
      <c r="C648" s="366"/>
      <c r="D648" s="366"/>
      <c r="E648" s="366"/>
      <c r="F648" s="366"/>
      <c r="G648" s="366"/>
      <c r="H648" s="366"/>
      <c r="I648" s="366"/>
      <c r="J648" s="366"/>
      <c r="K648" s="366"/>
      <c r="L648" s="366"/>
      <c r="M648" s="366"/>
      <c r="N648" s="429"/>
      <c r="O648" s="366"/>
      <c r="P648" s="366"/>
      <c r="Q648" s="366"/>
      <c r="R648" s="366"/>
      <c r="S648" s="366"/>
      <c r="T648" s="366"/>
      <c r="U648" s="366"/>
      <c r="V648" s="366"/>
      <c r="W648" s="366"/>
      <c r="X648" s="366"/>
      <c r="Y648" s="366"/>
      <c r="Z648" s="366"/>
    </row>
    <row r="649" ht="15.75" customHeight="1">
      <c r="A649" s="428"/>
      <c r="B649" s="366"/>
      <c r="C649" s="366"/>
      <c r="D649" s="366"/>
      <c r="E649" s="366"/>
      <c r="F649" s="366"/>
      <c r="G649" s="366"/>
      <c r="H649" s="366"/>
      <c r="I649" s="366"/>
      <c r="J649" s="366"/>
      <c r="K649" s="366"/>
      <c r="L649" s="366"/>
      <c r="M649" s="366"/>
      <c r="N649" s="429"/>
      <c r="O649" s="366"/>
      <c r="P649" s="366"/>
      <c r="Q649" s="366"/>
      <c r="R649" s="366"/>
      <c r="S649" s="366"/>
      <c r="T649" s="366"/>
      <c r="U649" s="366"/>
      <c r="V649" s="366"/>
      <c r="W649" s="366"/>
      <c r="X649" s="366"/>
      <c r="Y649" s="366"/>
      <c r="Z649" s="366"/>
    </row>
    <row r="650" ht="15.75" customHeight="1">
      <c r="A650" s="428"/>
      <c r="B650" s="366"/>
      <c r="C650" s="366"/>
      <c r="D650" s="366"/>
      <c r="E650" s="366"/>
      <c r="F650" s="366"/>
      <c r="G650" s="366"/>
      <c r="H650" s="366"/>
      <c r="I650" s="366"/>
      <c r="J650" s="366"/>
      <c r="K650" s="366"/>
      <c r="L650" s="366"/>
      <c r="M650" s="366"/>
      <c r="N650" s="429"/>
      <c r="O650" s="366"/>
      <c r="P650" s="366"/>
      <c r="Q650" s="366"/>
      <c r="R650" s="366"/>
      <c r="S650" s="366"/>
      <c r="T650" s="366"/>
      <c r="U650" s="366"/>
      <c r="V650" s="366"/>
      <c r="W650" s="366"/>
      <c r="X650" s="366"/>
      <c r="Y650" s="366"/>
      <c r="Z650" s="366"/>
    </row>
    <row r="651" ht="15.75" customHeight="1">
      <c r="A651" s="428"/>
      <c r="B651" s="366"/>
      <c r="C651" s="366"/>
      <c r="D651" s="366"/>
      <c r="E651" s="366"/>
      <c r="F651" s="366"/>
      <c r="G651" s="366"/>
      <c r="H651" s="366"/>
      <c r="I651" s="366"/>
      <c r="J651" s="366"/>
      <c r="K651" s="366"/>
      <c r="L651" s="366"/>
      <c r="M651" s="366"/>
      <c r="N651" s="429"/>
      <c r="O651" s="366"/>
      <c r="P651" s="366"/>
      <c r="Q651" s="366"/>
      <c r="R651" s="366"/>
      <c r="S651" s="366"/>
      <c r="T651" s="366"/>
      <c r="U651" s="366"/>
      <c r="V651" s="366"/>
      <c r="W651" s="366"/>
      <c r="X651" s="366"/>
      <c r="Y651" s="366"/>
      <c r="Z651" s="366"/>
    </row>
    <row r="652" ht="15.75" customHeight="1">
      <c r="A652" s="428"/>
      <c r="B652" s="366"/>
      <c r="C652" s="366"/>
      <c r="D652" s="366"/>
      <c r="E652" s="366"/>
      <c r="F652" s="366"/>
      <c r="G652" s="366"/>
      <c r="H652" s="366"/>
      <c r="I652" s="366"/>
      <c r="J652" s="366"/>
      <c r="K652" s="366"/>
      <c r="L652" s="366"/>
      <c r="M652" s="366"/>
      <c r="N652" s="429"/>
      <c r="O652" s="366"/>
      <c r="P652" s="366"/>
      <c r="Q652" s="366"/>
      <c r="R652" s="366"/>
      <c r="S652" s="366"/>
      <c r="T652" s="366"/>
      <c r="U652" s="366"/>
      <c r="V652" s="366"/>
      <c r="W652" s="366"/>
      <c r="X652" s="366"/>
      <c r="Y652" s="366"/>
      <c r="Z652" s="366"/>
    </row>
    <row r="653" ht="15.75" customHeight="1">
      <c r="A653" s="428"/>
      <c r="B653" s="366"/>
      <c r="C653" s="366"/>
      <c r="D653" s="366"/>
      <c r="E653" s="366"/>
      <c r="F653" s="366"/>
      <c r="G653" s="366"/>
      <c r="H653" s="366"/>
      <c r="I653" s="366"/>
      <c r="J653" s="366"/>
      <c r="K653" s="366"/>
      <c r="L653" s="366"/>
      <c r="M653" s="366"/>
      <c r="N653" s="429"/>
      <c r="O653" s="366"/>
      <c r="P653" s="366"/>
      <c r="Q653" s="366"/>
      <c r="R653" s="366"/>
      <c r="S653" s="366"/>
      <c r="T653" s="366"/>
      <c r="U653" s="366"/>
      <c r="V653" s="366"/>
      <c r="W653" s="366"/>
      <c r="X653" s="366"/>
      <c r="Y653" s="366"/>
      <c r="Z653" s="366"/>
    </row>
    <row r="654" ht="15.75" customHeight="1">
      <c r="A654" s="428"/>
      <c r="B654" s="366"/>
      <c r="C654" s="366"/>
      <c r="D654" s="366"/>
      <c r="E654" s="366"/>
      <c r="F654" s="366"/>
      <c r="G654" s="366"/>
      <c r="H654" s="366"/>
      <c r="I654" s="366"/>
      <c r="J654" s="366"/>
      <c r="K654" s="366"/>
      <c r="L654" s="366"/>
      <c r="M654" s="366"/>
      <c r="N654" s="429"/>
      <c r="O654" s="366"/>
      <c r="P654" s="366"/>
      <c r="Q654" s="366"/>
      <c r="R654" s="366"/>
      <c r="S654" s="366"/>
      <c r="T654" s="366"/>
      <c r="U654" s="366"/>
      <c r="V654" s="366"/>
      <c r="W654" s="366"/>
      <c r="X654" s="366"/>
      <c r="Y654" s="366"/>
      <c r="Z654" s="366"/>
    </row>
    <row r="655" ht="15.75" customHeight="1">
      <c r="A655" s="428"/>
      <c r="B655" s="366"/>
      <c r="C655" s="366"/>
      <c r="D655" s="366"/>
      <c r="E655" s="366"/>
      <c r="F655" s="366"/>
      <c r="G655" s="366"/>
      <c r="H655" s="366"/>
      <c r="I655" s="366"/>
      <c r="J655" s="366"/>
      <c r="K655" s="366"/>
      <c r="L655" s="366"/>
      <c r="M655" s="366"/>
      <c r="N655" s="429"/>
      <c r="O655" s="366"/>
      <c r="P655" s="366"/>
      <c r="Q655" s="366"/>
      <c r="R655" s="366"/>
      <c r="S655" s="366"/>
      <c r="T655" s="366"/>
      <c r="U655" s="366"/>
      <c r="V655" s="366"/>
      <c r="W655" s="366"/>
      <c r="X655" s="366"/>
      <c r="Y655" s="366"/>
      <c r="Z655" s="366"/>
    </row>
    <row r="656" ht="15.75" customHeight="1">
      <c r="A656" s="428"/>
      <c r="B656" s="366"/>
      <c r="C656" s="366"/>
      <c r="D656" s="366"/>
      <c r="E656" s="366"/>
      <c r="F656" s="366"/>
      <c r="G656" s="366"/>
      <c r="H656" s="366"/>
      <c r="I656" s="366"/>
      <c r="J656" s="366"/>
      <c r="K656" s="366"/>
      <c r="L656" s="366"/>
      <c r="M656" s="366"/>
      <c r="N656" s="429"/>
      <c r="O656" s="366"/>
      <c r="P656" s="366"/>
      <c r="Q656" s="366"/>
      <c r="R656" s="366"/>
      <c r="S656" s="366"/>
      <c r="T656" s="366"/>
      <c r="U656" s="366"/>
      <c r="V656" s="366"/>
      <c r="W656" s="366"/>
      <c r="X656" s="366"/>
      <c r="Y656" s="366"/>
      <c r="Z656" s="366"/>
    </row>
    <row r="657" ht="15.75" customHeight="1">
      <c r="A657" s="428"/>
      <c r="B657" s="366"/>
      <c r="C657" s="366"/>
      <c r="D657" s="366"/>
      <c r="E657" s="366"/>
      <c r="F657" s="366"/>
      <c r="G657" s="366"/>
      <c r="H657" s="366"/>
      <c r="I657" s="366"/>
      <c r="J657" s="366"/>
      <c r="K657" s="366"/>
      <c r="L657" s="366"/>
      <c r="M657" s="366"/>
      <c r="N657" s="429"/>
      <c r="O657" s="366"/>
      <c r="P657" s="366"/>
      <c r="Q657" s="366"/>
      <c r="R657" s="366"/>
      <c r="S657" s="366"/>
      <c r="T657" s="366"/>
      <c r="U657" s="366"/>
      <c r="V657" s="366"/>
      <c r="W657" s="366"/>
      <c r="X657" s="366"/>
      <c r="Y657" s="366"/>
      <c r="Z657" s="366"/>
    </row>
    <row r="658" ht="15.75" customHeight="1">
      <c r="A658" s="428"/>
      <c r="B658" s="366"/>
      <c r="C658" s="366"/>
      <c r="D658" s="366"/>
      <c r="E658" s="366"/>
      <c r="F658" s="366"/>
      <c r="G658" s="366"/>
      <c r="H658" s="366"/>
      <c r="I658" s="366"/>
      <c r="J658" s="366"/>
      <c r="K658" s="366"/>
      <c r="L658" s="366"/>
      <c r="M658" s="366"/>
      <c r="N658" s="429"/>
      <c r="O658" s="366"/>
      <c r="P658" s="366"/>
      <c r="Q658" s="366"/>
      <c r="R658" s="366"/>
      <c r="S658" s="366"/>
      <c r="T658" s="366"/>
      <c r="U658" s="366"/>
      <c r="V658" s="366"/>
      <c r="W658" s="366"/>
      <c r="X658" s="366"/>
      <c r="Y658" s="366"/>
      <c r="Z658" s="366"/>
    </row>
    <row r="659" ht="15.75" customHeight="1">
      <c r="A659" s="428"/>
      <c r="B659" s="366"/>
      <c r="C659" s="366"/>
      <c r="D659" s="366"/>
      <c r="E659" s="366"/>
      <c r="F659" s="366"/>
      <c r="G659" s="366"/>
      <c r="H659" s="366"/>
      <c r="I659" s="366"/>
      <c r="J659" s="366"/>
      <c r="K659" s="366"/>
      <c r="L659" s="366"/>
      <c r="M659" s="366"/>
      <c r="N659" s="429"/>
      <c r="O659" s="366"/>
      <c r="P659" s="366"/>
      <c r="Q659" s="366"/>
      <c r="R659" s="366"/>
      <c r="S659" s="366"/>
      <c r="T659" s="366"/>
      <c r="U659" s="366"/>
      <c r="V659" s="366"/>
      <c r="W659" s="366"/>
      <c r="X659" s="366"/>
      <c r="Y659" s="366"/>
      <c r="Z659" s="366"/>
    </row>
    <row r="660" ht="15.75" customHeight="1">
      <c r="A660" s="428"/>
      <c r="B660" s="366"/>
      <c r="C660" s="366"/>
      <c r="D660" s="366"/>
      <c r="E660" s="366"/>
      <c r="F660" s="366"/>
      <c r="G660" s="366"/>
      <c r="H660" s="366"/>
      <c r="I660" s="366"/>
      <c r="J660" s="366"/>
      <c r="K660" s="366"/>
      <c r="L660" s="366"/>
      <c r="M660" s="366"/>
      <c r="N660" s="429"/>
      <c r="O660" s="366"/>
      <c r="P660" s="366"/>
      <c r="Q660" s="366"/>
      <c r="R660" s="366"/>
      <c r="S660" s="366"/>
      <c r="T660" s="366"/>
      <c r="U660" s="366"/>
      <c r="V660" s="366"/>
      <c r="W660" s="366"/>
      <c r="X660" s="366"/>
      <c r="Y660" s="366"/>
      <c r="Z660" s="366"/>
    </row>
    <row r="661" ht="15.75" customHeight="1">
      <c r="A661" s="428"/>
      <c r="B661" s="366"/>
      <c r="C661" s="366"/>
      <c r="D661" s="366"/>
      <c r="E661" s="366"/>
      <c r="F661" s="366"/>
      <c r="G661" s="366"/>
      <c r="H661" s="366"/>
      <c r="I661" s="366"/>
      <c r="J661" s="366"/>
      <c r="K661" s="366"/>
      <c r="L661" s="366"/>
      <c r="M661" s="366"/>
      <c r="N661" s="429"/>
      <c r="O661" s="366"/>
      <c r="P661" s="366"/>
      <c r="Q661" s="366"/>
      <c r="R661" s="366"/>
      <c r="S661" s="366"/>
      <c r="T661" s="366"/>
      <c r="U661" s="366"/>
      <c r="V661" s="366"/>
      <c r="W661" s="366"/>
      <c r="X661" s="366"/>
      <c r="Y661" s="366"/>
      <c r="Z661" s="366"/>
    </row>
    <row r="662" ht="15.75" customHeight="1">
      <c r="A662" s="428"/>
      <c r="B662" s="366"/>
      <c r="C662" s="366"/>
      <c r="D662" s="366"/>
      <c r="E662" s="366"/>
      <c r="F662" s="366"/>
      <c r="G662" s="366"/>
      <c r="H662" s="366"/>
      <c r="I662" s="366"/>
      <c r="J662" s="366"/>
      <c r="K662" s="366"/>
      <c r="L662" s="366"/>
      <c r="M662" s="366"/>
      <c r="N662" s="429"/>
      <c r="O662" s="366"/>
      <c r="P662" s="366"/>
      <c r="Q662" s="366"/>
      <c r="R662" s="366"/>
      <c r="S662" s="366"/>
      <c r="T662" s="366"/>
      <c r="U662" s="366"/>
      <c r="V662" s="366"/>
      <c r="W662" s="366"/>
      <c r="X662" s="366"/>
      <c r="Y662" s="366"/>
      <c r="Z662" s="366"/>
    </row>
    <row r="663" ht="15.75" customHeight="1">
      <c r="A663" s="428"/>
      <c r="B663" s="366"/>
      <c r="C663" s="366"/>
      <c r="D663" s="366"/>
      <c r="E663" s="366"/>
      <c r="F663" s="366"/>
      <c r="G663" s="366"/>
      <c r="H663" s="366"/>
      <c r="I663" s="366"/>
      <c r="J663" s="366"/>
      <c r="K663" s="366"/>
      <c r="L663" s="366"/>
      <c r="M663" s="366"/>
      <c r="N663" s="429"/>
      <c r="O663" s="366"/>
      <c r="P663" s="366"/>
      <c r="Q663" s="366"/>
      <c r="R663" s="366"/>
      <c r="S663" s="366"/>
      <c r="T663" s="366"/>
      <c r="U663" s="366"/>
      <c r="V663" s="366"/>
      <c r="W663" s="366"/>
      <c r="X663" s="366"/>
      <c r="Y663" s="366"/>
      <c r="Z663" s="366"/>
    </row>
    <row r="664" ht="15.75" customHeight="1">
      <c r="A664" s="428"/>
      <c r="B664" s="366"/>
      <c r="C664" s="366"/>
      <c r="D664" s="366"/>
      <c r="E664" s="366"/>
      <c r="F664" s="366"/>
      <c r="G664" s="366"/>
      <c r="H664" s="366"/>
      <c r="I664" s="366"/>
      <c r="J664" s="366"/>
      <c r="K664" s="366"/>
      <c r="L664" s="366"/>
      <c r="M664" s="366"/>
      <c r="N664" s="429"/>
      <c r="O664" s="366"/>
      <c r="P664" s="366"/>
      <c r="Q664" s="366"/>
      <c r="R664" s="366"/>
      <c r="S664" s="366"/>
      <c r="T664" s="366"/>
      <c r="U664" s="366"/>
      <c r="V664" s="366"/>
      <c r="W664" s="366"/>
      <c r="X664" s="366"/>
      <c r="Y664" s="366"/>
      <c r="Z664" s="366"/>
    </row>
    <row r="665" ht="15.75" customHeight="1">
      <c r="A665" s="428"/>
      <c r="B665" s="366"/>
      <c r="C665" s="366"/>
      <c r="D665" s="366"/>
      <c r="E665" s="366"/>
      <c r="F665" s="366"/>
      <c r="G665" s="366"/>
      <c r="H665" s="366"/>
      <c r="I665" s="366"/>
      <c r="J665" s="366"/>
      <c r="K665" s="366"/>
      <c r="L665" s="366"/>
      <c r="M665" s="366"/>
      <c r="N665" s="429"/>
      <c r="O665" s="366"/>
      <c r="P665" s="366"/>
      <c r="Q665" s="366"/>
      <c r="R665" s="366"/>
      <c r="S665" s="366"/>
      <c r="T665" s="366"/>
      <c r="U665" s="366"/>
      <c r="V665" s="366"/>
      <c r="W665" s="366"/>
      <c r="X665" s="366"/>
      <c r="Y665" s="366"/>
      <c r="Z665" s="366"/>
    </row>
    <row r="666" ht="15.75" customHeight="1">
      <c r="A666" s="428"/>
      <c r="B666" s="366"/>
      <c r="C666" s="366"/>
      <c r="D666" s="366"/>
      <c r="E666" s="366"/>
      <c r="F666" s="366"/>
      <c r="G666" s="366"/>
      <c r="H666" s="366"/>
      <c r="I666" s="366"/>
      <c r="J666" s="366"/>
      <c r="K666" s="366"/>
      <c r="L666" s="366"/>
      <c r="M666" s="366"/>
      <c r="N666" s="429"/>
      <c r="O666" s="366"/>
      <c r="P666" s="366"/>
      <c r="Q666" s="366"/>
      <c r="R666" s="366"/>
      <c r="S666" s="366"/>
      <c r="T666" s="366"/>
      <c r="U666" s="366"/>
      <c r="V666" s="366"/>
      <c r="W666" s="366"/>
      <c r="X666" s="366"/>
      <c r="Y666" s="366"/>
      <c r="Z666" s="366"/>
    </row>
    <row r="667" ht="15.75" customHeight="1">
      <c r="A667" s="428"/>
      <c r="B667" s="366"/>
      <c r="C667" s="366"/>
      <c r="D667" s="366"/>
      <c r="E667" s="366"/>
      <c r="F667" s="366"/>
      <c r="G667" s="366"/>
      <c r="H667" s="366"/>
      <c r="I667" s="366"/>
      <c r="J667" s="366"/>
      <c r="K667" s="366"/>
      <c r="L667" s="366"/>
      <c r="M667" s="366"/>
      <c r="N667" s="429"/>
      <c r="O667" s="366"/>
      <c r="P667" s="366"/>
      <c r="Q667" s="366"/>
      <c r="R667" s="366"/>
      <c r="S667" s="366"/>
      <c r="T667" s="366"/>
      <c r="U667" s="366"/>
      <c r="V667" s="366"/>
      <c r="W667" s="366"/>
      <c r="X667" s="366"/>
      <c r="Y667" s="366"/>
      <c r="Z667" s="366"/>
    </row>
    <row r="668" ht="15.75" customHeight="1">
      <c r="A668" s="428"/>
      <c r="B668" s="366"/>
      <c r="C668" s="366"/>
      <c r="D668" s="366"/>
      <c r="E668" s="366"/>
      <c r="F668" s="366"/>
      <c r="G668" s="366"/>
      <c r="H668" s="366"/>
      <c r="I668" s="366"/>
      <c r="J668" s="366"/>
      <c r="K668" s="366"/>
      <c r="L668" s="366"/>
      <c r="M668" s="366"/>
      <c r="N668" s="429"/>
      <c r="O668" s="366"/>
      <c r="P668" s="366"/>
      <c r="Q668" s="366"/>
      <c r="R668" s="366"/>
      <c r="S668" s="366"/>
      <c r="T668" s="366"/>
      <c r="U668" s="366"/>
      <c r="V668" s="366"/>
      <c r="W668" s="366"/>
      <c r="X668" s="366"/>
      <c r="Y668" s="366"/>
      <c r="Z668" s="366"/>
    </row>
    <row r="669" ht="15.75" customHeight="1">
      <c r="A669" s="428"/>
      <c r="B669" s="366"/>
      <c r="C669" s="366"/>
      <c r="D669" s="366"/>
      <c r="E669" s="366"/>
      <c r="F669" s="366"/>
      <c r="G669" s="366"/>
      <c r="H669" s="366"/>
      <c r="I669" s="366"/>
      <c r="J669" s="366"/>
      <c r="K669" s="366"/>
      <c r="L669" s="366"/>
      <c r="M669" s="366"/>
      <c r="N669" s="429"/>
      <c r="O669" s="366"/>
      <c r="P669" s="366"/>
      <c r="Q669" s="366"/>
      <c r="R669" s="366"/>
      <c r="S669" s="366"/>
      <c r="T669" s="366"/>
      <c r="U669" s="366"/>
      <c r="V669" s="366"/>
      <c r="W669" s="366"/>
      <c r="X669" s="366"/>
      <c r="Y669" s="366"/>
      <c r="Z669" s="366"/>
    </row>
    <row r="670" ht="15.75" customHeight="1">
      <c r="A670" s="428"/>
      <c r="B670" s="366"/>
      <c r="C670" s="366"/>
      <c r="D670" s="366"/>
      <c r="E670" s="366"/>
      <c r="F670" s="366"/>
      <c r="G670" s="366"/>
      <c r="H670" s="366"/>
      <c r="I670" s="366"/>
      <c r="J670" s="366"/>
      <c r="K670" s="366"/>
      <c r="L670" s="366"/>
      <c r="M670" s="366"/>
      <c r="N670" s="429"/>
      <c r="O670" s="366"/>
      <c r="P670" s="366"/>
      <c r="Q670" s="366"/>
      <c r="R670" s="366"/>
      <c r="S670" s="366"/>
      <c r="T670" s="366"/>
      <c r="U670" s="366"/>
      <c r="V670" s="366"/>
      <c r="W670" s="366"/>
      <c r="X670" s="366"/>
      <c r="Y670" s="366"/>
      <c r="Z670" s="366"/>
    </row>
    <row r="671" ht="15.75" customHeight="1">
      <c r="A671" s="428"/>
      <c r="B671" s="366"/>
      <c r="C671" s="366"/>
      <c r="D671" s="366"/>
      <c r="E671" s="366"/>
      <c r="F671" s="366"/>
      <c r="G671" s="366"/>
      <c r="H671" s="366"/>
      <c r="I671" s="366"/>
      <c r="J671" s="366"/>
      <c r="K671" s="366"/>
      <c r="L671" s="366"/>
      <c r="M671" s="366"/>
      <c r="N671" s="429"/>
      <c r="O671" s="366"/>
      <c r="P671" s="366"/>
      <c r="Q671" s="366"/>
      <c r="R671" s="366"/>
      <c r="S671" s="366"/>
      <c r="T671" s="366"/>
      <c r="U671" s="366"/>
      <c r="V671" s="366"/>
      <c r="W671" s="366"/>
      <c r="X671" s="366"/>
      <c r="Y671" s="366"/>
      <c r="Z671" s="366"/>
    </row>
    <row r="672" ht="15.75" customHeight="1">
      <c r="A672" s="428"/>
      <c r="B672" s="366"/>
      <c r="C672" s="366"/>
      <c r="D672" s="366"/>
      <c r="E672" s="366"/>
      <c r="F672" s="366"/>
      <c r="G672" s="366"/>
      <c r="H672" s="366"/>
      <c r="I672" s="366"/>
      <c r="J672" s="366"/>
      <c r="K672" s="366"/>
      <c r="L672" s="366"/>
      <c r="M672" s="366"/>
      <c r="N672" s="429"/>
      <c r="O672" s="366"/>
      <c r="P672" s="366"/>
      <c r="Q672" s="366"/>
      <c r="R672" s="366"/>
      <c r="S672" s="366"/>
      <c r="T672" s="366"/>
      <c r="U672" s="366"/>
      <c r="V672" s="366"/>
      <c r="W672" s="366"/>
      <c r="X672" s="366"/>
      <c r="Y672" s="366"/>
      <c r="Z672" s="366"/>
    </row>
    <row r="673" ht="15.75" customHeight="1">
      <c r="A673" s="428"/>
      <c r="B673" s="366"/>
      <c r="C673" s="366"/>
      <c r="D673" s="366"/>
      <c r="E673" s="366"/>
      <c r="F673" s="366"/>
      <c r="G673" s="366"/>
      <c r="H673" s="366"/>
      <c r="I673" s="366"/>
      <c r="J673" s="366"/>
      <c r="K673" s="366"/>
      <c r="L673" s="366"/>
      <c r="M673" s="366"/>
      <c r="N673" s="429"/>
      <c r="O673" s="366"/>
      <c r="P673" s="366"/>
      <c r="Q673" s="366"/>
      <c r="R673" s="366"/>
      <c r="S673" s="366"/>
      <c r="T673" s="366"/>
      <c r="U673" s="366"/>
      <c r="V673" s="366"/>
      <c r="W673" s="366"/>
      <c r="X673" s="366"/>
      <c r="Y673" s="366"/>
      <c r="Z673" s="366"/>
    </row>
    <row r="674" ht="15.75" customHeight="1">
      <c r="A674" s="428"/>
      <c r="B674" s="366"/>
      <c r="C674" s="366"/>
      <c r="D674" s="366"/>
      <c r="E674" s="366"/>
      <c r="F674" s="366"/>
      <c r="G674" s="366"/>
      <c r="H674" s="366"/>
      <c r="I674" s="366"/>
      <c r="J674" s="366"/>
      <c r="K674" s="366"/>
      <c r="L674" s="366"/>
      <c r="M674" s="366"/>
      <c r="N674" s="429"/>
      <c r="O674" s="366"/>
      <c r="P674" s="366"/>
      <c r="Q674" s="366"/>
      <c r="R674" s="366"/>
      <c r="S674" s="366"/>
      <c r="T674" s="366"/>
      <c r="U674" s="366"/>
      <c r="V674" s="366"/>
      <c r="W674" s="366"/>
      <c r="X674" s="366"/>
      <c r="Y674" s="366"/>
      <c r="Z674" s="366"/>
    </row>
    <row r="675" ht="15.75" customHeight="1">
      <c r="A675" s="428"/>
      <c r="B675" s="366"/>
      <c r="C675" s="366"/>
      <c r="D675" s="366"/>
      <c r="E675" s="366"/>
      <c r="F675" s="366"/>
      <c r="G675" s="366"/>
      <c r="H675" s="366"/>
      <c r="I675" s="366"/>
      <c r="J675" s="366"/>
      <c r="K675" s="366"/>
      <c r="L675" s="366"/>
      <c r="M675" s="366"/>
      <c r="N675" s="429"/>
      <c r="O675" s="366"/>
      <c r="P675" s="366"/>
      <c r="Q675" s="366"/>
      <c r="R675" s="366"/>
      <c r="S675" s="366"/>
      <c r="T675" s="366"/>
      <c r="U675" s="366"/>
      <c r="V675" s="366"/>
      <c r="W675" s="366"/>
      <c r="X675" s="366"/>
      <c r="Y675" s="366"/>
      <c r="Z675" s="366"/>
    </row>
    <row r="676" ht="15.75" customHeight="1">
      <c r="A676" s="428"/>
      <c r="B676" s="366"/>
      <c r="C676" s="366"/>
      <c r="D676" s="366"/>
      <c r="E676" s="366"/>
      <c r="F676" s="366"/>
      <c r="G676" s="366"/>
      <c r="H676" s="366"/>
      <c r="I676" s="366"/>
      <c r="J676" s="366"/>
      <c r="K676" s="366"/>
      <c r="L676" s="366"/>
      <c r="M676" s="366"/>
      <c r="N676" s="429"/>
      <c r="O676" s="366"/>
      <c r="P676" s="366"/>
      <c r="Q676" s="366"/>
      <c r="R676" s="366"/>
      <c r="S676" s="366"/>
      <c r="T676" s="366"/>
      <c r="U676" s="366"/>
      <c r="V676" s="366"/>
      <c r="W676" s="366"/>
      <c r="X676" s="366"/>
      <c r="Y676" s="366"/>
      <c r="Z676" s="366"/>
    </row>
    <row r="677" ht="15.75" customHeight="1">
      <c r="A677" s="428"/>
      <c r="B677" s="366"/>
      <c r="C677" s="366"/>
      <c r="D677" s="366"/>
      <c r="E677" s="366"/>
      <c r="F677" s="366"/>
      <c r="G677" s="366"/>
      <c r="H677" s="366"/>
      <c r="I677" s="366"/>
      <c r="J677" s="366"/>
      <c r="K677" s="366"/>
      <c r="L677" s="366"/>
      <c r="M677" s="366"/>
      <c r="N677" s="429"/>
      <c r="O677" s="366"/>
      <c r="P677" s="366"/>
      <c r="Q677" s="366"/>
      <c r="R677" s="366"/>
      <c r="S677" s="366"/>
      <c r="T677" s="366"/>
      <c r="U677" s="366"/>
      <c r="V677" s="366"/>
      <c r="W677" s="366"/>
      <c r="X677" s="366"/>
      <c r="Y677" s="366"/>
      <c r="Z677" s="366"/>
    </row>
    <row r="678" ht="15.75" customHeight="1">
      <c r="A678" s="428"/>
      <c r="B678" s="366"/>
      <c r="C678" s="366"/>
      <c r="D678" s="366"/>
      <c r="E678" s="366"/>
      <c r="F678" s="366"/>
      <c r="G678" s="366"/>
      <c r="H678" s="366"/>
      <c r="I678" s="366"/>
      <c r="J678" s="366"/>
      <c r="K678" s="366"/>
      <c r="L678" s="366"/>
      <c r="M678" s="366"/>
      <c r="N678" s="429"/>
      <c r="O678" s="366"/>
      <c r="P678" s="366"/>
      <c r="Q678" s="366"/>
      <c r="R678" s="366"/>
      <c r="S678" s="366"/>
      <c r="T678" s="366"/>
      <c r="U678" s="366"/>
      <c r="V678" s="366"/>
      <c r="W678" s="366"/>
      <c r="X678" s="366"/>
      <c r="Y678" s="366"/>
      <c r="Z678" s="366"/>
    </row>
    <row r="679" ht="15.75" customHeight="1">
      <c r="A679" s="428"/>
      <c r="B679" s="366"/>
      <c r="C679" s="366"/>
      <c r="D679" s="366"/>
      <c r="E679" s="366"/>
      <c r="F679" s="366"/>
      <c r="G679" s="366"/>
      <c r="H679" s="366"/>
      <c r="I679" s="366"/>
      <c r="J679" s="366"/>
      <c r="K679" s="366"/>
      <c r="L679" s="366"/>
      <c r="M679" s="366"/>
      <c r="N679" s="429"/>
      <c r="O679" s="366"/>
      <c r="P679" s="366"/>
      <c r="Q679" s="366"/>
      <c r="R679" s="366"/>
      <c r="S679" s="366"/>
      <c r="T679" s="366"/>
      <c r="U679" s="366"/>
      <c r="V679" s="366"/>
      <c r="W679" s="366"/>
      <c r="X679" s="366"/>
      <c r="Y679" s="366"/>
      <c r="Z679" s="366"/>
    </row>
    <row r="680" ht="15.75" customHeight="1">
      <c r="A680" s="428"/>
      <c r="B680" s="366"/>
      <c r="C680" s="366"/>
      <c r="D680" s="366"/>
      <c r="E680" s="366"/>
      <c r="F680" s="366"/>
      <c r="G680" s="366"/>
      <c r="H680" s="366"/>
      <c r="I680" s="366"/>
      <c r="J680" s="366"/>
      <c r="K680" s="366"/>
      <c r="L680" s="366"/>
      <c r="M680" s="366"/>
      <c r="N680" s="429"/>
      <c r="O680" s="366"/>
      <c r="P680" s="366"/>
      <c r="Q680" s="366"/>
      <c r="R680" s="366"/>
      <c r="S680" s="366"/>
      <c r="T680" s="366"/>
      <c r="U680" s="366"/>
      <c r="V680" s="366"/>
      <c r="W680" s="366"/>
      <c r="X680" s="366"/>
      <c r="Y680" s="366"/>
      <c r="Z680" s="366"/>
    </row>
    <row r="681" ht="15.75" customHeight="1">
      <c r="A681" s="428"/>
      <c r="B681" s="366"/>
      <c r="C681" s="366"/>
      <c r="D681" s="366"/>
      <c r="E681" s="366"/>
      <c r="F681" s="366"/>
      <c r="G681" s="366"/>
      <c r="H681" s="366"/>
      <c r="I681" s="366"/>
      <c r="J681" s="366"/>
      <c r="K681" s="366"/>
      <c r="L681" s="366"/>
      <c r="M681" s="366"/>
      <c r="N681" s="429"/>
      <c r="O681" s="366"/>
      <c r="P681" s="366"/>
      <c r="Q681" s="366"/>
      <c r="R681" s="366"/>
      <c r="S681" s="366"/>
      <c r="T681" s="366"/>
      <c r="U681" s="366"/>
      <c r="V681" s="366"/>
      <c r="W681" s="366"/>
      <c r="X681" s="366"/>
      <c r="Y681" s="366"/>
      <c r="Z681" s="366"/>
    </row>
    <row r="682" ht="15.75" customHeight="1">
      <c r="A682" s="428"/>
      <c r="B682" s="366"/>
      <c r="C682" s="366"/>
      <c r="D682" s="366"/>
      <c r="E682" s="366"/>
      <c r="F682" s="366"/>
      <c r="G682" s="366"/>
      <c r="H682" s="366"/>
      <c r="I682" s="366"/>
      <c r="J682" s="366"/>
      <c r="K682" s="366"/>
      <c r="L682" s="366"/>
      <c r="M682" s="366"/>
      <c r="N682" s="429"/>
      <c r="O682" s="366"/>
      <c r="P682" s="366"/>
      <c r="Q682" s="366"/>
      <c r="R682" s="366"/>
      <c r="S682" s="366"/>
      <c r="T682" s="366"/>
      <c r="U682" s="366"/>
      <c r="V682" s="366"/>
      <c r="W682" s="366"/>
      <c r="X682" s="366"/>
      <c r="Y682" s="366"/>
      <c r="Z682" s="366"/>
    </row>
    <row r="683" ht="15.75" customHeight="1">
      <c r="A683" s="428"/>
      <c r="B683" s="366"/>
      <c r="C683" s="366"/>
      <c r="D683" s="366"/>
      <c r="E683" s="366"/>
      <c r="F683" s="366"/>
      <c r="G683" s="366"/>
      <c r="H683" s="366"/>
      <c r="I683" s="366"/>
      <c r="J683" s="366"/>
      <c r="K683" s="366"/>
      <c r="L683" s="366"/>
      <c r="M683" s="366"/>
      <c r="N683" s="429"/>
      <c r="O683" s="366"/>
      <c r="P683" s="366"/>
      <c r="Q683" s="366"/>
      <c r="R683" s="366"/>
      <c r="S683" s="366"/>
      <c r="T683" s="366"/>
      <c r="U683" s="366"/>
      <c r="V683" s="366"/>
      <c r="W683" s="366"/>
      <c r="X683" s="366"/>
      <c r="Y683" s="366"/>
      <c r="Z683" s="366"/>
    </row>
    <row r="684" ht="15.75" customHeight="1">
      <c r="A684" s="428"/>
      <c r="B684" s="366"/>
      <c r="C684" s="366"/>
      <c r="D684" s="366"/>
      <c r="E684" s="366"/>
      <c r="F684" s="366"/>
      <c r="G684" s="366"/>
      <c r="H684" s="366"/>
      <c r="I684" s="366"/>
      <c r="J684" s="366"/>
      <c r="K684" s="366"/>
      <c r="L684" s="366"/>
      <c r="M684" s="366"/>
      <c r="N684" s="429"/>
      <c r="O684" s="366"/>
      <c r="P684" s="366"/>
      <c r="Q684" s="366"/>
      <c r="R684" s="366"/>
      <c r="S684" s="366"/>
      <c r="T684" s="366"/>
      <c r="U684" s="366"/>
      <c r="V684" s="366"/>
      <c r="W684" s="366"/>
      <c r="X684" s="366"/>
      <c r="Y684" s="366"/>
      <c r="Z684" s="366"/>
    </row>
    <row r="685" ht="15.75" customHeight="1">
      <c r="A685" s="428"/>
      <c r="B685" s="366"/>
      <c r="C685" s="366"/>
      <c r="D685" s="366"/>
      <c r="E685" s="366"/>
      <c r="F685" s="366"/>
      <c r="G685" s="366"/>
      <c r="H685" s="366"/>
      <c r="I685" s="366"/>
      <c r="J685" s="366"/>
      <c r="K685" s="366"/>
      <c r="L685" s="366"/>
      <c r="M685" s="366"/>
      <c r="N685" s="429"/>
      <c r="O685" s="366"/>
      <c r="P685" s="366"/>
      <c r="Q685" s="366"/>
      <c r="R685" s="366"/>
      <c r="S685" s="366"/>
      <c r="T685" s="366"/>
      <c r="U685" s="366"/>
      <c r="V685" s="366"/>
      <c r="W685" s="366"/>
      <c r="X685" s="366"/>
      <c r="Y685" s="366"/>
      <c r="Z685" s="366"/>
    </row>
    <row r="686" ht="15.75" customHeight="1">
      <c r="A686" s="428"/>
      <c r="B686" s="366"/>
      <c r="C686" s="366"/>
      <c r="D686" s="366"/>
      <c r="E686" s="366"/>
      <c r="F686" s="366"/>
      <c r="G686" s="366"/>
      <c r="H686" s="366"/>
      <c r="I686" s="366"/>
      <c r="J686" s="366"/>
      <c r="K686" s="366"/>
      <c r="L686" s="366"/>
      <c r="M686" s="366"/>
      <c r="N686" s="429"/>
      <c r="O686" s="366"/>
      <c r="P686" s="366"/>
      <c r="Q686" s="366"/>
      <c r="R686" s="366"/>
      <c r="S686" s="366"/>
      <c r="T686" s="366"/>
      <c r="U686" s="366"/>
      <c r="V686" s="366"/>
      <c r="W686" s="366"/>
      <c r="X686" s="366"/>
      <c r="Y686" s="366"/>
      <c r="Z686" s="366"/>
    </row>
    <row r="687" ht="15.75" customHeight="1">
      <c r="A687" s="428"/>
      <c r="B687" s="366"/>
      <c r="C687" s="366"/>
      <c r="D687" s="366"/>
      <c r="E687" s="366"/>
      <c r="F687" s="366"/>
      <c r="G687" s="366"/>
      <c r="H687" s="366"/>
      <c r="I687" s="366"/>
      <c r="J687" s="366"/>
      <c r="K687" s="366"/>
      <c r="L687" s="366"/>
      <c r="M687" s="366"/>
      <c r="N687" s="429"/>
      <c r="O687" s="366"/>
      <c r="P687" s="366"/>
      <c r="Q687" s="366"/>
      <c r="R687" s="366"/>
      <c r="S687" s="366"/>
      <c r="T687" s="366"/>
      <c r="U687" s="366"/>
      <c r="V687" s="366"/>
      <c r="W687" s="366"/>
      <c r="X687" s="366"/>
      <c r="Y687" s="366"/>
      <c r="Z687" s="366"/>
    </row>
    <row r="688" ht="15.75" customHeight="1">
      <c r="A688" s="428"/>
      <c r="B688" s="366"/>
      <c r="C688" s="366"/>
      <c r="D688" s="366"/>
      <c r="E688" s="366"/>
      <c r="F688" s="366"/>
      <c r="G688" s="366"/>
      <c r="H688" s="366"/>
      <c r="I688" s="366"/>
      <c r="J688" s="366"/>
      <c r="K688" s="366"/>
      <c r="L688" s="366"/>
      <c r="M688" s="366"/>
      <c r="N688" s="429"/>
      <c r="O688" s="366"/>
      <c r="P688" s="366"/>
      <c r="Q688" s="366"/>
      <c r="R688" s="366"/>
      <c r="S688" s="366"/>
      <c r="T688" s="366"/>
      <c r="U688" s="366"/>
      <c r="V688" s="366"/>
      <c r="W688" s="366"/>
      <c r="X688" s="366"/>
      <c r="Y688" s="366"/>
      <c r="Z688" s="366"/>
    </row>
    <row r="689" ht="15.75" customHeight="1">
      <c r="A689" s="428"/>
      <c r="B689" s="366"/>
      <c r="C689" s="366"/>
      <c r="D689" s="366"/>
      <c r="E689" s="366"/>
      <c r="F689" s="366"/>
      <c r="G689" s="366"/>
      <c r="H689" s="366"/>
      <c r="I689" s="366"/>
      <c r="J689" s="366"/>
      <c r="K689" s="366"/>
      <c r="L689" s="366"/>
      <c r="M689" s="366"/>
      <c r="N689" s="429"/>
      <c r="O689" s="366"/>
      <c r="P689" s="366"/>
      <c r="Q689" s="366"/>
      <c r="R689" s="366"/>
      <c r="S689" s="366"/>
      <c r="T689" s="366"/>
      <c r="U689" s="366"/>
      <c r="V689" s="366"/>
      <c r="W689" s="366"/>
      <c r="X689" s="366"/>
      <c r="Y689" s="366"/>
      <c r="Z689" s="366"/>
    </row>
    <row r="690" ht="15.75" customHeight="1">
      <c r="A690" s="428"/>
      <c r="B690" s="366"/>
      <c r="C690" s="366"/>
      <c r="D690" s="366"/>
      <c r="E690" s="366"/>
      <c r="F690" s="366"/>
      <c r="G690" s="366"/>
      <c r="H690" s="366"/>
      <c r="I690" s="366"/>
      <c r="J690" s="366"/>
      <c r="K690" s="366"/>
      <c r="L690" s="366"/>
      <c r="M690" s="366"/>
      <c r="N690" s="429"/>
      <c r="O690" s="366"/>
      <c r="P690" s="366"/>
      <c r="Q690" s="366"/>
      <c r="R690" s="366"/>
      <c r="S690" s="366"/>
      <c r="T690" s="366"/>
      <c r="U690" s="366"/>
      <c r="V690" s="366"/>
      <c r="W690" s="366"/>
      <c r="X690" s="366"/>
      <c r="Y690" s="366"/>
      <c r="Z690" s="366"/>
    </row>
    <row r="691" ht="15.75" customHeight="1">
      <c r="A691" s="428"/>
      <c r="B691" s="366"/>
      <c r="C691" s="366"/>
      <c r="D691" s="366"/>
      <c r="E691" s="366"/>
      <c r="F691" s="366"/>
      <c r="G691" s="366"/>
      <c r="H691" s="366"/>
      <c r="I691" s="366"/>
      <c r="J691" s="366"/>
      <c r="K691" s="366"/>
      <c r="L691" s="366"/>
      <c r="M691" s="366"/>
      <c r="N691" s="429"/>
      <c r="O691" s="366"/>
      <c r="P691" s="366"/>
      <c r="Q691" s="366"/>
      <c r="R691" s="366"/>
      <c r="S691" s="366"/>
      <c r="T691" s="366"/>
      <c r="U691" s="366"/>
      <c r="V691" s="366"/>
      <c r="W691" s="366"/>
      <c r="X691" s="366"/>
      <c r="Y691" s="366"/>
      <c r="Z691" s="366"/>
    </row>
    <row r="692" ht="15.75" customHeight="1">
      <c r="A692" s="428"/>
      <c r="B692" s="366"/>
      <c r="C692" s="366"/>
      <c r="D692" s="366"/>
      <c r="E692" s="366"/>
      <c r="F692" s="366"/>
      <c r="G692" s="366"/>
      <c r="H692" s="366"/>
      <c r="I692" s="366"/>
      <c r="J692" s="366"/>
      <c r="K692" s="366"/>
      <c r="L692" s="366"/>
      <c r="M692" s="366"/>
      <c r="N692" s="429"/>
      <c r="O692" s="366"/>
      <c r="P692" s="366"/>
      <c r="Q692" s="366"/>
      <c r="R692" s="366"/>
      <c r="S692" s="366"/>
      <c r="T692" s="366"/>
      <c r="U692" s="366"/>
      <c r="V692" s="366"/>
      <c r="W692" s="366"/>
      <c r="X692" s="366"/>
      <c r="Y692" s="366"/>
      <c r="Z692" s="366"/>
    </row>
    <row r="693" ht="15.75" customHeight="1">
      <c r="A693" s="428"/>
      <c r="B693" s="366"/>
      <c r="C693" s="366"/>
      <c r="D693" s="366"/>
      <c r="E693" s="366"/>
      <c r="F693" s="366"/>
      <c r="G693" s="366"/>
      <c r="H693" s="366"/>
      <c r="I693" s="366"/>
      <c r="J693" s="366"/>
      <c r="K693" s="366"/>
      <c r="L693" s="366"/>
      <c r="M693" s="366"/>
      <c r="N693" s="429"/>
      <c r="O693" s="366"/>
      <c r="P693" s="366"/>
      <c r="Q693" s="366"/>
      <c r="R693" s="366"/>
      <c r="S693" s="366"/>
      <c r="T693" s="366"/>
      <c r="U693" s="366"/>
      <c r="V693" s="366"/>
      <c r="W693" s="366"/>
      <c r="X693" s="366"/>
      <c r="Y693" s="366"/>
      <c r="Z693" s="366"/>
    </row>
    <row r="694" ht="15.75" customHeight="1">
      <c r="A694" s="428"/>
      <c r="B694" s="366"/>
      <c r="C694" s="366"/>
      <c r="D694" s="366"/>
      <c r="E694" s="366"/>
      <c r="F694" s="366"/>
      <c r="G694" s="366"/>
      <c r="H694" s="366"/>
      <c r="I694" s="366"/>
      <c r="J694" s="366"/>
      <c r="K694" s="366"/>
      <c r="L694" s="366"/>
      <c r="M694" s="366"/>
      <c r="N694" s="429"/>
      <c r="O694" s="366"/>
      <c r="P694" s="366"/>
      <c r="Q694" s="366"/>
      <c r="R694" s="366"/>
      <c r="S694" s="366"/>
      <c r="T694" s="366"/>
      <c r="U694" s="366"/>
      <c r="V694" s="366"/>
      <c r="W694" s="366"/>
      <c r="X694" s="366"/>
      <c r="Y694" s="366"/>
      <c r="Z694" s="366"/>
    </row>
    <row r="695" ht="15.75" customHeight="1">
      <c r="A695" s="428"/>
      <c r="B695" s="366"/>
      <c r="C695" s="366"/>
      <c r="D695" s="366"/>
      <c r="E695" s="366"/>
      <c r="F695" s="366"/>
      <c r="G695" s="366"/>
      <c r="H695" s="366"/>
      <c r="I695" s="366"/>
      <c r="J695" s="366"/>
      <c r="K695" s="366"/>
      <c r="L695" s="366"/>
      <c r="M695" s="366"/>
      <c r="N695" s="429"/>
      <c r="O695" s="366"/>
      <c r="P695" s="366"/>
      <c r="Q695" s="366"/>
      <c r="R695" s="366"/>
      <c r="S695" s="366"/>
      <c r="T695" s="366"/>
      <c r="U695" s="366"/>
      <c r="V695" s="366"/>
      <c r="W695" s="366"/>
      <c r="X695" s="366"/>
      <c r="Y695" s="366"/>
      <c r="Z695" s="366"/>
    </row>
    <row r="696" ht="15.75" customHeight="1">
      <c r="A696" s="428"/>
      <c r="B696" s="366"/>
      <c r="C696" s="366"/>
      <c r="D696" s="366"/>
      <c r="E696" s="366"/>
      <c r="F696" s="366"/>
      <c r="G696" s="366"/>
      <c r="H696" s="366"/>
      <c r="I696" s="366"/>
      <c r="J696" s="366"/>
      <c r="K696" s="366"/>
      <c r="L696" s="366"/>
      <c r="M696" s="366"/>
      <c r="N696" s="429"/>
      <c r="O696" s="366"/>
      <c r="P696" s="366"/>
      <c r="Q696" s="366"/>
      <c r="R696" s="366"/>
      <c r="S696" s="366"/>
      <c r="T696" s="366"/>
      <c r="U696" s="366"/>
      <c r="V696" s="366"/>
      <c r="W696" s="366"/>
      <c r="X696" s="366"/>
      <c r="Y696" s="366"/>
      <c r="Z696" s="366"/>
    </row>
    <row r="697" ht="15.75" customHeight="1">
      <c r="A697" s="428"/>
      <c r="B697" s="366"/>
      <c r="C697" s="366"/>
      <c r="D697" s="366"/>
      <c r="E697" s="366"/>
      <c r="F697" s="366"/>
      <c r="G697" s="366"/>
      <c r="H697" s="366"/>
      <c r="I697" s="366"/>
      <c r="J697" s="366"/>
      <c r="K697" s="366"/>
      <c r="L697" s="366"/>
      <c r="M697" s="366"/>
      <c r="N697" s="429"/>
      <c r="O697" s="366"/>
      <c r="P697" s="366"/>
      <c r="Q697" s="366"/>
      <c r="R697" s="366"/>
      <c r="S697" s="366"/>
      <c r="T697" s="366"/>
      <c r="U697" s="366"/>
      <c r="V697" s="366"/>
      <c r="W697" s="366"/>
      <c r="X697" s="366"/>
      <c r="Y697" s="366"/>
      <c r="Z697" s="366"/>
    </row>
    <row r="698" ht="15.75" customHeight="1">
      <c r="A698" s="428"/>
      <c r="B698" s="366"/>
      <c r="C698" s="366"/>
      <c r="D698" s="366"/>
      <c r="E698" s="366"/>
      <c r="F698" s="366"/>
      <c r="G698" s="366"/>
      <c r="H698" s="366"/>
      <c r="I698" s="366"/>
      <c r="J698" s="366"/>
      <c r="K698" s="366"/>
      <c r="L698" s="366"/>
      <c r="M698" s="366"/>
      <c r="N698" s="429"/>
      <c r="O698" s="366"/>
      <c r="P698" s="366"/>
      <c r="Q698" s="366"/>
      <c r="R698" s="366"/>
      <c r="S698" s="366"/>
      <c r="T698" s="366"/>
      <c r="U698" s="366"/>
      <c r="V698" s="366"/>
      <c r="W698" s="366"/>
      <c r="X698" s="366"/>
      <c r="Y698" s="366"/>
      <c r="Z698" s="366"/>
    </row>
    <row r="699" ht="15.75" customHeight="1">
      <c r="A699" s="428"/>
      <c r="B699" s="366"/>
      <c r="C699" s="366"/>
      <c r="D699" s="366"/>
      <c r="E699" s="366"/>
      <c r="F699" s="366"/>
      <c r="G699" s="366"/>
      <c r="H699" s="366"/>
      <c r="I699" s="366"/>
      <c r="J699" s="366"/>
      <c r="K699" s="366"/>
      <c r="L699" s="366"/>
      <c r="M699" s="366"/>
      <c r="N699" s="429"/>
      <c r="O699" s="366"/>
      <c r="P699" s="366"/>
      <c r="Q699" s="366"/>
      <c r="R699" s="366"/>
      <c r="S699" s="366"/>
      <c r="T699" s="366"/>
      <c r="U699" s="366"/>
      <c r="V699" s="366"/>
      <c r="W699" s="366"/>
      <c r="X699" s="366"/>
      <c r="Y699" s="366"/>
      <c r="Z699" s="366"/>
    </row>
    <row r="700" ht="15.75" customHeight="1">
      <c r="A700" s="428"/>
      <c r="B700" s="366"/>
      <c r="C700" s="366"/>
      <c r="D700" s="366"/>
      <c r="E700" s="366"/>
      <c r="F700" s="366"/>
      <c r="G700" s="366"/>
      <c r="H700" s="366"/>
      <c r="I700" s="366"/>
      <c r="J700" s="366"/>
      <c r="K700" s="366"/>
      <c r="L700" s="366"/>
      <c r="M700" s="366"/>
      <c r="N700" s="429"/>
      <c r="O700" s="366"/>
      <c r="P700" s="366"/>
      <c r="Q700" s="366"/>
      <c r="R700" s="366"/>
      <c r="S700" s="366"/>
      <c r="T700" s="366"/>
      <c r="U700" s="366"/>
      <c r="V700" s="366"/>
      <c r="W700" s="366"/>
      <c r="X700" s="366"/>
      <c r="Y700" s="366"/>
      <c r="Z700" s="366"/>
    </row>
    <row r="701" ht="15.75" customHeight="1">
      <c r="A701" s="428"/>
      <c r="B701" s="366"/>
      <c r="C701" s="366"/>
      <c r="D701" s="366"/>
      <c r="E701" s="366"/>
      <c r="F701" s="366"/>
      <c r="G701" s="366"/>
      <c r="H701" s="366"/>
      <c r="I701" s="366"/>
      <c r="J701" s="366"/>
      <c r="K701" s="366"/>
      <c r="L701" s="366"/>
      <c r="M701" s="366"/>
      <c r="N701" s="429"/>
      <c r="O701" s="366"/>
      <c r="P701" s="366"/>
      <c r="Q701" s="366"/>
      <c r="R701" s="366"/>
      <c r="S701" s="366"/>
      <c r="T701" s="366"/>
      <c r="U701" s="366"/>
      <c r="V701" s="366"/>
      <c r="W701" s="366"/>
      <c r="X701" s="366"/>
      <c r="Y701" s="366"/>
      <c r="Z701" s="366"/>
    </row>
    <row r="702" ht="15.75" customHeight="1">
      <c r="A702" s="428"/>
      <c r="B702" s="366"/>
      <c r="C702" s="366"/>
      <c r="D702" s="366"/>
      <c r="E702" s="366"/>
      <c r="F702" s="366"/>
      <c r="G702" s="366"/>
      <c r="H702" s="366"/>
      <c r="I702" s="366"/>
      <c r="J702" s="366"/>
      <c r="K702" s="366"/>
      <c r="L702" s="366"/>
      <c r="M702" s="366"/>
      <c r="N702" s="429"/>
      <c r="O702" s="366"/>
      <c r="P702" s="366"/>
      <c r="Q702" s="366"/>
      <c r="R702" s="366"/>
      <c r="S702" s="366"/>
      <c r="T702" s="366"/>
      <c r="U702" s="366"/>
      <c r="V702" s="366"/>
      <c r="W702" s="366"/>
      <c r="X702" s="366"/>
      <c r="Y702" s="366"/>
      <c r="Z702" s="366"/>
    </row>
    <row r="703" ht="15.75" customHeight="1">
      <c r="A703" s="428"/>
      <c r="B703" s="366"/>
      <c r="C703" s="366"/>
      <c r="D703" s="366"/>
      <c r="E703" s="366"/>
      <c r="F703" s="366"/>
      <c r="G703" s="366"/>
      <c r="H703" s="366"/>
      <c r="I703" s="366"/>
      <c r="J703" s="366"/>
      <c r="K703" s="366"/>
      <c r="L703" s="366"/>
      <c r="M703" s="366"/>
      <c r="N703" s="429"/>
      <c r="O703" s="366"/>
      <c r="P703" s="366"/>
      <c r="Q703" s="366"/>
      <c r="R703" s="366"/>
      <c r="S703" s="366"/>
      <c r="T703" s="366"/>
      <c r="U703" s="366"/>
      <c r="V703" s="366"/>
      <c r="W703" s="366"/>
      <c r="X703" s="366"/>
      <c r="Y703" s="366"/>
      <c r="Z703" s="366"/>
    </row>
    <row r="704" ht="15.75" customHeight="1">
      <c r="A704" s="428"/>
      <c r="B704" s="366"/>
      <c r="C704" s="366"/>
      <c r="D704" s="366"/>
      <c r="E704" s="366"/>
      <c r="F704" s="366"/>
      <c r="G704" s="366"/>
      <c r="H704" s="366"/>
      <c r="I704" s="366"/>
      <c r="J704" s="366"/>
      <c r="K704" s="366"/>
      <c r="L704" s="366"/>
      <c r="M704" s="366"/>
      <c r="N704" s="429"/>
      <c r="O704" s="366"/>
      <c r="P704" s="366"/>
      <c r="Q704" s="366"/>
      <c r="R704" s="366"/>
      <c r="S704" s="366"/>
      <c r="T704" s="366"/>
      <c r="U704" s="366"/>
      <c r="V704" s="366"/>
      <c r="W704" s="366"/>
      <c r="X704" s="366"/>
      <c r="Y704" s="366"/>
      <c r="Z704" s="366"/>
    </row>
    <row r="705" ht="15.75" customHeight="1">
      <c r="A705" s="428"/>
      <c r="B705" s="366"/>
      <c r="C705" s="366"/>
      <c r="D705" s="366"/>
      <c r="E705" s="366"/>
      <c r="F705" s="366"/>
      <c r="G705" s="366"/>
      <c r="H705" s="366"/>
      <c r="I705" s="366"/>
      <c r="J705" s="366"/>
      <c r="K705" s="366"/>
      <c r="L705" s="366"/>
      <c r="M705" s="366"/>
      <c r="N705" s="429"/>
      <c r="O705" s="366"/>
      <c r="P705" s="366"/>
      <c r="Q705" s="366"/>
      <c r="R705" s="366"/>
      <c r="S705" s="366"/>
      <c r="T705" s="366"/>
      <c r="U705" s="366"/>
      <c r="V705" s="366"/>
      <c r="W705" s="366"/>
      <c r="X705" s="366"/>
      <c r="Y705" s="366"/>
      <c r="Z705" s="366"/>
    </row>
    <row r="706" ht="15.75" customHeight="1">
      <c r="A706" s="428"/>
      <c r="B706" s="366"/>
      <c r="C706" s="366"/>
      <c r="D706" s="366"/>
      <c r="E706" s="366"/>
      <c r="F706" s="366"/>
      <c r="G706" s="366"/>
      <c r="H706" s="366"/>
      <c r="I706" s="366"/>
      <c r="J706" s="366"/>
      <c r="K706" s="366"/>
      <c r="L706" s="366"/>
      <c r="M706" s="366"/>
      <c r="N706" s="429"/>
      <c r="O706" s="366"/>
      <c r="P706" s="366"/>
      <c r="Q706" s="366"/>
      <c r="R706" s="366"/>
      <c r="S706" s="366"/>
      <c r="T706" s="366"/>
      <c r="U706" s="366"/>
      <c r="V706" s="366"/>
      <c r="W706" s="366"/>
      <c r="X706" s="366"/>
      <c r="Y706" s="366"/>
      <c r="Z706" s="366"/>
    </row>
    <row r="707" ht="15.75" customHeight="1">
      <c r="A707" s="428"/>
      <c r="B707" s="366"/>
      <c r="C707" s="366"/>
      <c r="D707" s="366"/>
      <c r="E707" s="366"/>
      <c r="F707" s="366"/>
      <c r="G707" s="366"/>
      <c r="H707" s="366"/>
      <c r="I707" s="366"/>
      <c r="J707" s="366"/>
      <c r="K707" s="366"/>
      <c r="L707" s="366"/>
      <c r="M707" s="366"/>
      <c r="N707" s="429"/>
      <c r="O707" s="366"/>
      <c r="P707" s="366"/>
      <c r="Q707" s="366"/>
      <c r="R707" s="366"/>
      <c r="S707" s="366"/>
      <c r="T707" s="366"/>
      <c r="U707" s="366"/>
      <c r="V707" s="366"/>
      <c r="W707" s="366"/>
      <c r="X707" s="366"/>
      <c r="Y707" s="366"/>
      <c r="Z707" s="366"/>
    </row>
    <row r="708" ht="15.75" customHeight="1">
      <c r="A708" s="428"/>
      <c r="B708" s="366"/>
      <c r="C708" s="366"/>
      <c r="D708" s="366"/>
      <c r="E708" s="366"/>
      <c r="F708" s="366"/>
      <c r="G708" s="366"/>
      <c r="H708" s="366"/>
      <c r="I708" s="366"/>
      <c r="J708" s="366"/>
      <c r="K708" s="366"/>
      <c r="L708" s="366"/>
      <c r="M708" s="366"/>
      <c r="N708" s="429"/>
      <c r="O708" s="366"/>
      <c r="P708" s="366"/>
      <c r="Q708" s="366"/>
      <c r="R708" s="366"/>
      <c r="S708" s="366"/>
      <c r="T708" s="366"/>
      <c r="U708" s="366"/>
      <c r="V708" s="366"/>
      <c r="W708" s="366"/>
      <c r="X708" s="366"/>
      <c r="Y708" s="366"/>
      <c r="Z708" s="366"/>
    </row>
    <row r="709" ht="15.75" customHeight="1">
      <c r="A709" s="428"/>
      <c r="B709" s="366"/>
      <c r="C709" s="366"/>
      <c r="D709" s="366"/>
      <c r="E709" s="366"/>
      <c r="F709" s="366"/>
      <c r="G709" s="366"/>
      <c r="H709" s="366"/>
      <c r="I709" s="366"/>
      <c r="J709" s="366"/>
      <c r="K709" s="366"/>
      <c r="L709" s="366"/>
      <c r="M709" s="366"/>
      <c r="N709" s="429"/>
      <c r="O709" s="366"/>
      <c r="P709" s="366"/>
      <c r="Q709" s="366"/>
      <c r="R709" s="366"/>
      <c r="S709" s="366"/>
      <c r="T709" s="366"/>
      <c r="U709" s="366"/>
      <c r="V709" s="366"/>
      <c r="W709" s="366"/>
      <c r="X709" s="366"/>
      <c r="Y709" s="366"/>
      <c r="Z709" s="366"/>
    </row>
    <row r="710" ht="15.75" customHeight="1">
      <c r="A710" s="428"/>
      <c r="B710" s="366"/>
      <c r="C710" s="366"/>
      <c r="D710" s="366"/>
      <c r="E710" s="366"/>
      <c r="F710" s="366"/>
      <c r="G710" s="366"/>
      <c r="H710" s="366"/>
      <c r="I710" s="366"/>
      <c r="J710" s="366"/>
      <c r="K710" s="366"/>
      <c r="L710" s="366"/>
      <c r="M710" s="366"/>
      <c r="N710" s="429"/>
      <c r="O710" s="366"/>
      <c r="P710" s="366"/>
      <c r="Q710" s="366"/>
      <c r="R710" s="366"/>
      <c r="S710" s="366"/>
      <c r="T710" s="366"/>
      <c r="U710" s="366"/>
      <c r="V710" s="366"/>
      <c r="W710" s="366"/>
      <c r="X710" s="366"/>
      <c r="Y710" s="366"/>
      <c r="Z710" s="366"/>
    </row>
    <row r="711" ht="15.75" customHeight="1">
      <c r="A711" s="428"/>
      <c r="B711" s="366"/>
      <c r="C711" s="366"/>
      <c r="D711" s="366"/>
      <c r="E711" s="366"/>
      <c r="F711" s="366"/>
      <c r="G711" s="366"/>
      <c r="H711" s="366"/>
      <c r="I711" s="366"/>
      <c r="J711" s="366"/>
      <c r="K711" s="366"/>
      <c r="L711" s="366"/>
      <c r="M711" s="366"/>
      <c r="N711" s="429"/>
      <c r="O711" s="366"/>
      <c r="P711" s="366"/>
      <c r="Q711" s="366"/>
      <c r="R711" s="366"/>
      <c r="S711" s="366"/>
      <c r="T711" s="366"/>
      <c r="U711" s="366"/>
      <c r="V711" s="366"/>
      <c r="W711" s="366"/>
      <c r="X711" s="366"/>
      <c r="Y711" s="366"/>
      <c r="Z711" s="366"/>
    </row>
    <row r="712" ht="15.75" customHeight="1">
      <c r="A712" s="428"/>
      <c r="B712" s="366"/>
      <c r="C712" s="366"/>
      <c r="D712" s="366"/>
      <c r="E712" s="366"/>
      <c r="F712" s="366"/>
      <c r="G712" s="366"/>
      <c r="H712" s="366"/>
      <c r="I712" s="366"/>
      <c r="J712" s="366"/>
      <c r="K712" s="366"/>
      <c r="L712" s="366"/>
      <c r="M712" s="366"/>
      <c r="N712" s="429"/>
      <c r="O712" s="366"/>
      <c r="P712" s="366"/>
      <c r="Q712" s="366"/>
      <c r="R712" s="366"/>
      <c r="S712" s="366"/>
      <c r="T712" s="366"/>
      <c r="U712" s="366"/>
      <c r="V712" s="366"/>
      <c r="W712" s="366"/>
      <c r="X712" s="366"/>
      <c r="Y712" s="366"/>
      <c r="Z712" s="366"/>
    </row>
    <row r="713" ht="15.75" customHeight="1">
      <c r="A713" s="428"/>
      <c r="B713" s="366"/>
      <c r="C713" s="366"/>
      <c r="D713" s="366"/>
      <c r="E713" s="366"/>
      <c r="F713" s="366"/>
      <c r="G713" s="366"/>
      <c r="H713" s="366"/>
      <c r="I713" s="366"/>
      <c r="J713" s="366"/>
      <c r="K713" s="366"/>
      <c r="L713" s="366"/>
      <c r="M713" s="366"/>
      <c r="N713" s="429"/>
      <c r="O713" s="366"/>
      <c r="P713" s="366"/>
      <c r="Q713" s="366"/>
      <c r="R713" s="366"/>
      <c r="S713" s="366"/>
      <c r="T713" s="366"/>
      <c r="U713" s="366"/>
      <c r="V713" s="366"/>
      <c r="W713" s="366"/>
      <c r="X713" s="366"/>
      <c r="Y713" s="366"/>
      <c r="Z713" s="366"/>
    </row>
    <row r="714" ht="15.75" customHeight="1">
      <c r="A714" s="428"/>
      <c r="B714" s="366"/>
      <c r="C714" s="366"/>
      <c r="D714" s="366"/>
      <c r="E714" s="366"/>
      <c r="F714" s="366"/>
      <c r="G714" s="366"/>
      <c r="H714" s="366"/>
      <c r="I714" s="366"/>
      <c r="J714" s="366"/>
      <c r="K714" s="366"/>
      <c r="L714" s="366"/>
      <c r="M714" s="366"/>
      <c r="N714" s="429"/>
      <c r="O714" s="366"/>
      <c r="P714" s="366"/>
      <c r="Q714" s="366"/>
      <c r="R714" s="366"/>
      <c r="S714" s="366"/>
      <c r="T714" s="366"/>
      <c r="U714" s="366"/>
      <c r="V714" s="366"/>
      <c r="W714" s="366"/>
      <c r="X714" s="366"/>
      <c r="Y714" s="366"/>
      <c r="Z714" s="366"/>
    </row>
    <row r="715" ht="15.75" customHeight="1">
      <c r="A715" s="428"/>
      <c r="B715" s="366"/>
      <c r="C715" s="366"/>
      <c r="D715" s="366"/>
      <c r="E715" s="366"/>
      <c r="F715" s="366"/>
      <c r="G715" s="366"/>
      <c r="H715" s="366"/>
      <c r="I715" s="366"/>
      <c r="J715" s="366"/>
      <c r="K715" s="366"/>
      <c r="L715" s="366"/>
      <c r="M715" s="366"/>
      <c r="N715" s="429"/>
      <c r="O715" s="366"/>
      <c r="P715" s="366"/>
      <c r="Q715" s="366"/>
      <c r="R715" s="366"/>
      <c r="S715" s="366"/>
      <c r="T715" s="366"/>
      <c r="U715" s="366"/>
      <c r="V715" s="366"/>
      <c r="W715" s="366"/>
      <c r="X715" s="366"/>
      <c r="Y715" s="366"/>
      <c r="Z715" s="366"/>
    </row>
    <row r="716" ht="15.75" customHeight="1">
      <c r="A716" s="428"/>
      <c r="B716" s="366"/>
      <c r="C716" s="366"/>
      <c r="D716" s="366"/>
      <c r="E716" s="366"/>
      <c r="F716" s="366"/>
      <c r="G716" s="366"/>
      <c r="H716" s="366"/>
      <c r="I716" s="366"/>
      <c r="J716" s="366"/>
      <c r="K716" s="366"/>
      <c r="L716" s="366"/>
      <c r="M716" s="366"/>
      <c r="N716" s="429"/>
      <c r="O716" s="366"/>
      <c r="P716" s="366"/>
      <c r="Q716" s="366"/>
      <c r="R716" s="366"/>
      <c r="S716" s="366"/>
      <c r="T716" s="366"/>
      <c r="U716" s="366"/>
      <c r="V716" s="366"/>
      <c r="W716" s="366"/>
      <c r="X716" s="366"/>
      <c r="Y716" s="366"/>
      <c r="Z716" s="366"/>
    </row>
    <row r="717" ht="15.75" customHeight="1">
      <c r="A717" s="428"/>
      <c r="B717" s="366"/>
      <c r="C717" s="366"/>
      <c r="D717" s="366"/>
      <c r="E717" s="366"/>
      <c r="F717" s="366"/>
      <c r="G717" s="366"/>
      <c r="H717" s="366"/>
      <c r="I717" s="366"/>
      <c r="J717" s="366"/>
      <c r="K717" s="366"/>
      <c r="L717" s="366"/>
      <c r="M717" s="366"/>
      <c r="N717" s="429"/>
      <c r="O717" s="366"/>
      <c r="P717" s="366"/>
      <c r="Q717" s="366"/>
      <c r="R717" s="366"/>
      <c r="S717" s="366"/>
      <c r="T717" s="366"/>
      <c r="U717" s="366"/>
      <c r="V717" s="366"/>
      <c r="W717" s="366"/>
      <c r="X717" s="366"/>
      <c r="Y717" s="366"/>
      <c r="Z717" s="366"/>
    </row>
    <row r="718" ht="15.75" customHeight="1">
      <c r="A718" s="428"/>
      <c r="B718" s="366"/>
      <c r="C718" s="366"/>
      <c r="D718" s="366"/>
      <c r="E718" s="366"/>
      <c r="F718" s="366"/>
      <c r="G718" s="366"/>
      <c r="H718" s="366"/>
      <c r="I718" s="366"/>
      <c r="J718" s="366"/>
      <c r="K718" s="366"/>
      <c r="L718" s="366"/>
      <c r="M718" s="366"/>
      <c r="N718" s="429"/>
      <c r="O718" s="366"/>
      <c r="P718" s="366"/>
      <c r="Q718" s="366"/>
      <c r="R718" s="366"/>
      <c r="S718" s="366"/>
      <c r="T718" s="366"/>
      <c r="U718" s="366"/>
      <c r="V718" s="366"/>
      <c r="W718" s="366"/>
      <c r="X718" s="366"/>
      <c r="Y718" s="366"/>
      <c r="Z718" s="366"/>
    </row>
    <row r="719" ht="15.75" customHeight="1">
      <c r="A719" s="428"/>
      <c r="B719" s="366"/>
      <c r="C719" s="366"/>
      <c r="D719" s="366"/>
      <c r="E719" s="366"/>
      <c r="F719" s="366"/>
      <c r="G719" s="366"/>
      <c r="H719" s="366"/>
      <c r="I719" s="366"/>
      <c r="J719" s="366"/>
      <c r="K719" s="366"/>
      <c r="L719" s="366"/>
      <c r="M719" s="366"/>
      <c r="N719" s="429"/>
      <c r="O719" s="366"/>
      <c r="P719" s="366"/>
      <c r="Q719" s="366"/>
      <c r="R719" s="366"/>
      <c r="S719" s="366"/>
      <c r="T719" s="366"/>
      <c r="U719" s="366"/>
      <c r="V719" s="366"/>
      <c r="W719" s="366"/>
      <c r="X719" s="366"/>
      <c r="Y719" s="366"/>
      <c r="Z719" s="366"/>
    </row>
    <row r="720" ht="15.75" customHeight="1">
      <c r="A720" s="428"/>
      <c r="B720" s="366"/>
      <c r="C720" s="366"/>
      <c r="D720" s="366"/>
      <c r="E720" s="366"/>
      <c r="F720" s="366"/>
      <c r="G720" s="366"/>
      <c r="H720" s="366"/>
      <c r="I720" s="366"/>
      <c r="J720" s="366"/>
      <c r="K720" s="366"/>
      <c r="L720" s="366"/>
      <c r="M720" s="366"/>
      <c r="N720" s="429"/>
      <c r="O720" s="366"/>
      <c r="P720" s="366"/>
      <c r="Q720" s="366"/>
      <c r="R720" s="366"/>
      <c r="S720" s="366"/>
      <c r="T720" s="366"/>
      <c r="U720" s="366"/>
      <c r="V720" s="366"/>
      <c r="W720" s="366"/>
      <c r="X720" s="366"/>
      <c r="Y720" s="366"/>
      <c r="Z720" s="366"/>
    </row>
    <row r="721" ht="15.75" customHeight="1">
      <c r="A721" s="428"/>
      <c r="B721" s="366"/>
      <c r="C721" s="366"/>
      <c r="D721" s="366"/>
      <c r="E721" s="366"/>
      <c r="F721" s="366"/>
      <c r="G721" s="366"/>
      <c r="H721" s="366"/>
      <c r="I721" s="366"/>
      <c r="J721" s="366"/>
      <c r="K721" s="366"/>
      <c r="L721" s="366"/>
      <c r="M721" s="366"/>
      <c r="N721" s="429"/>
      <c r="O721" s="366"/>
      <c r="P721" s="366"/>
      <c r="Q721" s="366"/>
      <c r="R721" s="366"/>
      <c r="S721" s="366"/>
      <c r="T721" s="366"/>
      <c r="U721" s="366"/>
      <c r="V721" s="366"/>
      <c r="W721" s="366"/>
      <c r="X721" s="366"/>
      <c r="Y721" s="366"/>
      <c r="Z721" s="366"/>
    </row>
    <row r="722" ht="15.75" customHeight="1">
      <c r="A722" s="428"/>
      <c r="B722" s="366"/>
      <c r="C722" s="366"/>
      <c r="D722" s="366"/>
      <c r="E722" s="366"/>
      <c r="F722" s="366"/>
      <c r="G722" s="366"/>
      <c r="H722" s="366"/>
      <c r="I722" s="366"/>
      <c r="J722" s="366"/>
      <c r="K722" s="366"/>
      <c r="L722" s="366"/>
      <c r="M722" s="366"/>
      <c r="N722" s="429"/>
      <c r="O722" s="366"/>
      <c r="P722" s="366"/>
      <c r="Q722" s="366"/>
      <c r="R722" s="366"/>
      <c r="S722" s="366"/>
      <c r="T722" s="366"/>
      <c r="U722" s="366"/>
      <c r="V722" s="366"/>
      <c r="W722" s="366"/>
      <c r="X722" s="366"/>
      <c r="Y722" s="366"/>
      <c r="Z722" s="366"/>
    </row>
    <row r="723" ht="15.75" customHeight="1">
      <c r="A723" s="428"/>
      <c r="B723" s="366"/>
      <c r="C723" s="366"/>
      <c r="D723" s="366"/>
      <c r="E723" s="366"/>
      <c r="F723" s="366"/>
      <c r="G723" s="366"/>
      <c r="H723" s="366"/>
      <c r="I723" s="366"/>
      <c r="J723" s="366"/>
      <c r="K723" s="366"/>
      <c r="L723" s="366"/>
      <c r="M723" s="366"/>
      <c r="N723" s="429"/>
      <c r="O723" s="366"/>
      <c r="P723" s="366"/>
      <c r="Q723" s="366"/>
      <c r="R723" s="366"/>
      <c r="S723" s="366"/>
      <c r="T723" s="366"/>
      <c r="U723" s="366"/>
      <c r="V723" s="366"/>
      <c r="W723" s="366"/>
      <c r="X723" s="366"/>
      <c r="Y723" s="366"/>
      <c r="Z723" s="366"/>
    </row>
    <row r="724" ht="15.75" customHeight="1">
      <c r="A724" s="428"/>
      <c r="B724" s="366"/>
      <c r="C724" s="366"/>
      <c r="D724" s="366"/>
      <c r="E724" s="366"/>
      <c r="F724" s="366"/>
      <c r="G724" s="366"/>
      <c r="H724" s="366"/>
      <c r="I724" s="366"/>
      <c r="J724" s="366"/>
      <c r="K724" s="366"/>
      <c r="L724" s="366"/>
      <c r="M724" s="366"/>
      <c r="N724" s="429"/>
      <c r="O724" s="366"/>
      <c r="P724" s="366"/>
      <c r="Q724" s="366"/>
      <c r="R724" s="366"/>
      <c r="S724" s="366"/>
      <c r="T724" s="366"/>
      <c r="U724" s="366"/>
      <c r="V724" s="366"/>
      <c r="W724" s="366"/>
      <c r="X724" s="366"/>
      <c r="Y724" s="366"/>
      <c r="Z724" s="366"/>
    </row>
    <row r="725" ht="15.75" customHeight="1">
      <c r="A725" s="428"/>
      <c r="B725" s="366"/>
      <c r="C725" s="366"/>
      <c r="D725" s="366"/>
      <c r="E725" s="366"/>
      <c r="F725" s="366"/>
      <c r="G725" s="366"/>
      <c r="H725" s="366"/>
      <c r="I725" s="366"/>
      <c r="J725" s="366"/>
      <c r="K725" s="366"/>
      <c r="L725" s="366"/>
      <c r="M725" s="366"/>
      <c r="N725" s="429"/>
      <c r="O725" s="366"/>
      <c r="P725" s="366"/>
      <c r="Q725" s="366"/>
      <c r="R725" s="366"/>
      <c r="S725" s="366"/>
      <c r="T725" s="366"/>
      <c r="U725" s="366"/>
      <c r="V725" s="366"/>
      <c r="W725" s="366"/>
      <c r="X725" s="366"/>
      <c r="Y725" s="366"/>
      <c r="Z725" s="366"/>
    </row>
    <row r="726" ht="15.75" customHeight="1">
      <c r="A726" s="428"/>
      <c r="B726" s="366"/>
      <c r="C726" s="366"/>
      <c r="D726" s="366"/>
      <c r="E726" s="366"/>
      <c r="F726" s="366"/>
      <c r="G726" s="366"/>
      <c r="H726" s="366"/>
      <c r="I726" s="366"/>
      <c r="J726" s="366"/>
      <c r="K726" s="366"/>
      <c r="L726" s="366"/>
      <c r="M726" s="366"/>
      <c r="N726" s="429"/>
      <c r="O726" s="366"/>
      <c r="P726" s="366"/>
      <c r="Q726" s="366"/>
      <c r="R726" s="366"/>
      <c r="S726" s="366"/>
      <c r="T726" s="366"/>
      <c r="U726" s="366"/>
      <c r="V726" s="366"/>
      <c r="W726" s="366"/>
      <c r="X726" s="366"/>
      <c r="Y726" s="366"/>
      <c r="Z726" s="366"/>
    </row>
    <row r="727" ht="15.75" customHeight="1">
      <c r="A727" s="428"/>
      <c r="B727" s="366"/>
      <c r="C727" s="366"/>
      <c r="D727" s="366"/>
      <c r="E727" s="366"/>
      <c r="F727" s="366"/>
      <c r="G727" s="366"/>
      <c r="H727" s="366"/>
      <c r="I727" s="366"/>
      <c r="J727" s="366"/>
      <c r="K727" s="366"/>
      <c r="L727" s="366"/>
      <c r="M727" s="366"/>
      <c r="N727" s="429"/>
      <c r="O727" s="366"/>
      <c r="P727" s="366"/>
      <c r="Q727" s="366"/>
      <c r="R727" s="366"/>
      <c r="S727" s="366"/>
      <c r="T727" s="366"/>
      <c r="U727" s="366"/>
      <c r="V727" s="366"/>
      <c r="W727" s="366"/>
      <c r="X727" s="366"/>
      <c r="Y727" s="366"/>
      <c r="Z727" s="366"/>
    </row>
    <row r="728" ht="15.75" customHeight="1">
      <c r="A728" s="428"/>
      <c r="B728" s="366"/>
      <c r="C728" s="366"/>
      <c r="D728" s="366"/>
      <c r="E728" s="366"/>
      <c r="F728" s="366"/>
      <c r="G728" s="366"/>
      <c r="H728" s="366"/>
      <c r="I728" s="366"/>
      <c r="J728" s="366"/>
      <c r="K728" s="366"/>
      <c r="L728" s="366"/>
      <c r="M728" s="366"/>
      <c r="N728" s="429"/>
      <c r="O728" s="366"/>
      <c r="P728" s="366"/>
      <c r="Q728" s="366"/>
      <c r="R728" s="366"/>
      <c r="S728" s="366"/>
      <c r="T728" s="366"/>
      <c r="U728" s="366"/>
      <c r="V728" s="366"/>
      <c r="W728" s="366"/>
      <c r="X728" s="366"/>
      <c r="Y728" s="366"/>
      <c r="Z728" s="366"/>
    </row>
    <row r="729" ht="15.75" customHeight="1">
      <c r="A729" s="428"/>
      <c r="B729" s="366"/>
      <c r="C729" s="366"/>
      <c r="D729" s="366"/>
      <c r="E729" s="366"/>
      <c r="F729" s="366"/>
      <c r="G729" s="366"/>
      <c r="H729" s="366"/>
      <c r="I729" s="366"/>
      <c r="J729" s="366"/>
      <c r="K729" s="366"/>
      <c r="L729" s="366"/>
      <c r="M729" s="366"/>
      <c r="N729" s="429"/>
      <c r="O729" s="366"/>
      <c r="P729" s="366"/>
      <c r="Q729" s="366"/>
      <c r="R729" s="366"/>
      <c r="S729" s="366"/>
      <c r="T729" s="366"/>
      <c r="U729" s="366"/>
      <c r="V729" s="366"/>
      <c r="W729" s="366"/>
      <c r="X729" s="366"/>
      <c r="Y729" s="366"/>
      <c r="Z729" s="366"/>
    </row>
    <row r="730" ht="15.75" customHeight="1">
      <c r="A730" s="428"/>
      <c r="B730" s="366"/>
      <c r="C730" s="366"/>
      <c r="D730" s="366"/>
      <c r="E730" s="366"/>
      <c r="F730" s="366"/>
      <c r="G730" s="366"/>
      <c r="H730" s="366"/>
      <c r="I730" s="366"/>
      <c r="J730" s="366"/>
      <c r="K730" s="366"/>
      <c r="L730" s="366"/>
      <c r="M730" s="366"/>
      <c r="N730" s="429"/>
      <c r="O730" s="366"/>
      <c r="P730" s="366"/>
      <c r="Q730" s="366"/>
      <c r="R730" s="366"/>
      <c r="S730" s="366"/>
      <c r="T730" s="366"/>
      <c r="U730" s="366"/>
      <c r="V730" s="366"/>
      <c r="W730" s="366"/>
      <c r="X730" s="366"/>
      <c r="Y730" s="366"/>
      <c r="Z730" s="366"/>
    </row>
    <row r="731" ht="15.75" customHeight="1">
      <c r="A731" s="428"/>
      <c r="B731" s="366"/>
      <c r="C731" s="366"/>
      <c r="D731" s="366"/>
      <c r="E731" s="366"/>
      <c r="F731" s="366"/>
      <c r="G731" s="366"/>
      <c r="H731" s="366"/>
      <c r="I731" s="366"/>
      <c r="J731" s="366"/>
      <c r="K731" s="366"/>
      <c r="L731" s="366"/>
      <c r="M731" s="366"/>
      <c r="N731" s="429"/>
      <c r="O731" s="366"/>
      <c r="P731" s="366"/>
      <c r="Q731" s="366"/>
      <c r="R731" s="366"/>
      <c r="S731" s="366"/>
      <c r="T731" s="366"/>
      <c r="U731" s="366"/>
      <c r="V731" s="366"/>
      <c r="W731" s="366"/>
      <c r="X731" s="366"/>
      <c r="Y731" s="366"/>
      <c r="Z731" s="366"/>
    </row>
    <row r="732" ht="15.75" customHeight="1">
      <c r="A732" s="428"/>
      <c r="B732" s="366"/>
      <c r="C732" s="366"/>
      <c r="D732" s="366"/>
      <c r="E732" s="366"/>
      <c r="F732" s="366"/>
      <c r="G732" s="366"/>
      <c r="H732" s="366"/>
      <c r="I732" s="366"/>
      <c r="J732" s="366"/>
      <c r="K732" s="366"/>
      <c r="L732" s="366"/>
      <c r="M732" s="366"/>
      <c r="N732" s="429"/>
      <c r="O732" s="366"/>
      <c r="P732" s="366"/>
      <c r="Q732" s="366"/>
      <c r="R732" s="366"/>
      <c r="S732" s="366"/>
      <c r="T732" s="366"/>
      <c r="U732" s="366"/>
      <c r="V732" s="366"/>
      <c r="W732" s="366"/>
      <c r="X732" s="366"/>
      <c r="Y732" s="366"/>
      <c r="Z732" s="366"/>
    </row>
    <row r="733" ht="15.75" customHeight="1">
      <c r="A733" s="428"/>
      <c r="B733" s="366"/>
      <c r="C733" s="366"/>
      <c r="D733" s="366"/>
      <c r="E733" s="366"/>
      <c r="F733" s="366"/>
      <c r="G733" s="366"/>
      <c r="H733" s="366"/>
      <c r="I733" s="366"/>
      <c r="J733" s="366"/>
      <c r="K733" s="366"/>
      <c r="L733" s="366"/>
      <c r="M733" s="366"/>
      <c r="N733" s="429"/>
      <c r="O733" s="366"/>
      <c r="P733" s="366"/>
      <c r="Q733" s="366"/>
      <c r="R733" s="366"/>
      <c r="S733" s="366"/>
      <c r="T733" s="366"/>
      <c r="U733" s="366"/>
      <c r="V733" s="366"/>
      <c r="W733" s="366"/>
      <c r="X733" s="366"/>
      <c r="Y733" s="366"/>
      <c r="Z733" s="366"/>
    </row>
    <row r="734" ht="15.75" customHeight="1">
      <c r="A734" s="428"/>
      <c r="B734" s="366"/>
      <c r="C734" s="366"/>
      <c r="D734" s="366"/>
      <c r="E734" s="366"/>
      <c r="F734" s="366"/>
      <c r="G734" s="366"/>
      <c r="H734" s="366"/>
      <c r="I734" s="366"/>
      <c r="J734" s="366"/>
      <c r="K734" s="366"/>
      <c r="L734" s="366"/>
      <c r="M734" s="366"/>
      <c r="N734" s="429"/>
      <c r="O734" s="366"/>
      <c r="P734" s="366"/>
      <c r="Q734" s="366"/>
      <c r="R734" s="366"/>
      <c r="S734" s="366"/>
      <c r="T734" s="366"/>
      <c r="U734" s="366"/>
      <c r="V734" s="366"/>
      <c r="W734" s="366"/>
      <c r="X734" s="366"/>
      <c r="Y734" s="366"/>
      <c r="Z734" s="366"/>
    </row>
    <row r="735" ht="15.75" customHeight="1">
      <c r="A735" s="428"/>
      <c r="B735" s="366"/>
      <c r="C735" s="366"/>
      <c r="D735" s="366"/>
      <c r="E735" s="366"/>
      <c r="F735" s="366"/>
      <c r="G735" s="366"/>
      <c r="H735" s="366"/>
      <c r="I735" s="366"/>
      <c r="J735" s="366"/>
      <c r="K735" s="366"/>
      <c r="L735" s="366"/>
      <c r="M735" s="366"/>
      <c r="N735" s="429"/>
      <c r="O735" s="366"/>
      <c r="P735" s="366"/>
      <c r="Q735" s="366"/>
      <c r="R735" s="366"/>
      <c r="S735" s="366"/>
      <c r="T735" s="366"/>
      <c r="U735" s="366"/>
      <c r="V735" s="366"/>
      <c r="W735" s="366"/>
      <c r="X735" s="366"/>
      <c r="Y735" s="366"/>
      <c r="Z735" s="366"/>
    </row>
    <row r="736" ht="15.75" customHeight="1">
      <c r="A736" s="428"/>
      <c r="B736" s="366"/>
      <c r="C736" s="366"/>
      <c r="D736" s="366"/>
      <c r="E736" s="366"/>
      <c r="F736" s="366"/>
      <c r="G736" s="366"/>
      <c r="H736" s="366"/>
      <c r="I736" s="366"/>
      <c r="J736" s="366"/>
      <c r="K736" s="366"/>
      <c r="L736" s="366"/>
      <c r="M736" s="366"/>
      <c r="N736" s="429"/>
      <c r="O736" s="366"/>
      <c r="P736" s="366"/>
      <c r="Q736" s="366"/>
      <c r="R736" s="366"/>
      <c r="S736" s="366"/>
      <c r="T736" s="366"/>
      <c r="U736" s="366"/>
      <c r="V736" s="366"/>
      <c r="W736" s="366"/>
      <c r="X736" s="366"/>
      <c r="Y736" s="366"/>
      <c r="Z736" s="366"/>
    </row>
    <row r="737" ht="15.75" customHeight="1">
      <c r="A737" s="428"/>
      <c r="B737" s="366"/>
      <c r="C737" s="366"/>
      <c r="D737" s="366"/>
      <c r="E737" s="366"/>
      <c r="F737" s="366"/>
      <c r="G737" s="366"/>
      <c r="H737" s="366"/>
      <c r="I737" s="366"/>
      <c r="J737" s="366"/>
      <c r="K737" s="366"/>
      <c r="L737" s="366"/>
      <c r="M737" s="366"/>
      <c r="N737" s="429"/>
      <c r="O737" s="366"/>
      <c r="P737" s="366"/>
      <c r="Q737" s="366"/>
      <c r="R737" s="366"/>
      <c r="S737" s="366"/>
      <c r="T737" s="366"/>
      <c r="U737" s="366"/>
      <c r="V737" s="366"/>
      <c r="W737" s="366"/>
      <c r="X737" s="366"/>
      <c r="Y737" s="366"/>
      <c r="Z737" s="366"/>
    </row>
    <row r="738" ht="15.75" customHeight="1">
      <c r="A738" s="428"/>
      <c r="B738" s="366"/>
      <c r="C738" s="366"/>
      <c r="D738" s="366"/>
      <c r="E738" s="366"/>
      <c r="F738" s="366"/>
      <c r="G738" s="366"/>
      <c r="H738" s="366"/>
      <c r="I738" s="366"/>
      <c r="J738" s="366"/>
      <c r="K738" s="366"/>
      <c r="L738" s="366"/>
      <c r="M738" s="366"/>
      <c r="N738" s="429"/>
      <c r="O738" s="366"/>
      <c r="P738" s="366"/>
      <c r="Q738" s="366"/>
      <c r="R738" s="366"/>
      <c r="S738" s="366"/>
      <c r="T738" s="366"/>
      <c r="U738" s="366"/>
      <c r="V738" s="366"/>
      <c r="W738" s="366"/>
      <c r="X738" s="366"/>
      <c r="Y738" s="366"/>
      <c r="Z738" s="366"/>
    </row>
    <row r="739" ht="15.75" customHeight="1">
      <c r="A739" s="428"/>
      <c r="B739" s="366"/>
      <c r="C739" s="366"/>
      <c r="D739" s="366"/>
      <c r="E739" s="366"/>
      <c r="F739" s="366"/>
      <c r="G739" s="366"/>
      <c r="H739" s="366"/>
      <c r="I739" s="366"/>
      <c r="J739" s="366"/>
      <c r="K739" s="366"/>
      <c r="L739" s="366"/>
      <c r="M739" s="366"/>
      <c r="N739" s="429"/>
      <c r="O739" s="366"/>
      <c r="P739" s="366"/>
      <c r="Q739" s="366"/>
      <c r="R739" s="366"/>
      <c r="S739" s="366"/>
      <c r="T739" s="366"/>
      <c r="U739" s="366"/>
      <c r="V739" s="366"/>
      <c r="W739" s="366"/>
      <c r="X739" s="366"/>
      <c r="Y739" s="366"/>
      <c r="Z739" s="366"/>
    </row>
    <row r="740" ht="15.75" customHeight="1">
      <c r="A740" s="428"/>
      <c r="B740" s="366"/>
      <c r="C740" s="366"/>
      <c r="D740" s="366"/>
      <c r="E740" s="366"/>
      <c r="F740" s="366"/>
      <c r="G740" s="366"/>
      <c r="H740" s="366"/>
      <c r="I740" s="366"/>
      <c r="J740" s="366"/>
      <c r="K740" s="366"/>
      <c r="L740" s="366"/>
      <c r="M740" s="366"/>
      <c r="N740" s="429"/>
      <c r="O740" s="366"/>
      <c r="P740" s="366"/>
      <c r="Q740" s="366"/>
      <c r="R740" s="366"/>
      <c r="S740" s="366"/>
      <c r="T740" s="366"/>
      <c r="U740" s="366"/>
      <c r="V740" s="366"/>
      <c r="W740" s="366"/>
      <c r="X740" s="366"/>
      <c r="Y740" s="366"/>
      <c r="Z740" s="366"/>
    </row>
    <row r="741" ht="15.75" customHeight="1">
      <c r="A741" s="428"/>
      <c r="B741" s="366"/>
      <c r="C741" s="366"/>
      <c r="D741" s="366"/>
      <c r="E741" s="366"/>
      <c r="F741" s="366"/>
      <c r="G741" s="366"/>
      <c r="H741" s="366"/>
      <c r="I741" s="366"/>
      <c r="J741" s="366"/>
      <c r="K741" s="366"/>
      <c r="L741" s="366"/>
      <c r="M741" s="366"/>
      <c r="N741" s="429"/>
      <c r="O741" s="366"/>
      <c r="P741" s="366"/>
      <c r="Q741" s="366"/>
      <c r="R741" s="366"/>
      <c r="S741" s="366"/>
      <c r="T741" s="366"/>
      <c r="U741" s="366"/>
      <c r="V741" s="366"/>
      <c r="W741" s="366"/>
      <c r="X741" s="366"/>
      <c r="Y741" s="366"/>
      <c r="Z741" s="366"/>
    </row>
    <row r="742" ht="15.75" customHeight="1">
      <c r="A742" s="428"/>
      <c r="B742" s="366"/>
      <c r="C742" s="366"/>
      <c r="D742" s="366"/>
      <c r="E742" s="366"/>
      <c r="F742" s="366"/>
      <c r="G742" s="366"/>
      <c r="H742" s="366"/>
      <c r="I742" s="366"/>
      <c r="J742" s="366"/>
      <c r="K742" s="366"/>
      <c r="L742" s="366"/>
      <c r="M742" s="366"/>
      <c r="N742" s="429"/>
      <c r="O742" s="366"/>
      <c r="P742" s="366"/>
      <c r="Q742" s="366"/>
      <c r="R742" s="366"/>
      <c r="S742" s="366"/>
      <c r="T742" s="366"/>
      <c r="U742" s="366"/>
      <c r="V742" s="366"/>
      <c r="W742" s="366"/>
      <c r="X742" s="366"/>
      <c r="Y742" s="366"/>
      <c r="Z742" s="366"/>
    </row>
    <row r="743" ht="15.75" customHeight="1">
      <c r="A743" s="428"/>
      <c r="B743" s="366"/>
      <c r="C743" s="366"/>
      <c r="D743" s="366"/>
      <c r="E743" s="366"/>
      <c r="F743" s="366"/>
      <c r="G743" s="366"/>
      <c r="H743" s="366"/>
      <c r="I743" s="366"/>
      <c r="J743" s="366"/>
      <c r="K743" s="366"/>
      <c r="L743" s="366"/>
      <c r="M743" s="366"/>
      <c r="N743" s="429"/>
      <c r="O743" s="366"/>
      <c r="P743" s="366"/>
      <c r="Q743" s="366"/>
      <c r="R743" s="366"/>
      <c r="S743" s="366"/>
      <c r="T743" s="366"/>
      <c r="U743" s="366"/>
      <c r="V743" s="366"/>
      <c r="W743" s="366"/>
      <c r="X743" s="366"/>
      <c r="Y743" s="366"/>
      <c r="Z743" s="366"/>
    </row>
    <row r="744" ht="15.75" customHeight="1">
      <c r="A744" s="428"/>
      <c r="B744" s="366"/>
      <c r="C744" s="366"/>
      <c r="D744" s="366"/>
      <c r="E744" s="366"/>
      <c r="F744" s="366"/>
      <c r="G744" s="366"/>
      <c r="H744" s="366"/>
      <c r="I744" s="366"/>
      <c r="J744" s="366"/>
      <c r="K744" s="366"/>
      <c r="L744" s="366"/>
      <c r="M744" s="366"/>
      <c r="N744" s="429"/>
      <c r="O744" s="366"/>
      <c r="P744" s="366"/>
      <c r="Q744" s="366"/>
      <c r="R744" s="366"/>
      <c r="S744" s="366"/>
      <c r="T744" s="366"/>
      <c r="U744" s="366"/>
      <c r="V744" s="366"/>
      <c r="W744" s="366"/>
      <c r="X744" s="366"/>
      <c r="Y744" s="366"/>
      <c r="Z744" s="366"/>
    </row>
    <row r="745" ht="15.75" customHeight="1">
      <c r="A745" s="428"/>
      <c r="B745" s="366"/>
      <c r="C745" s="366"/>
      <c r="D745" s="366"/>
      <c r="E745" s="366"/>
      <c r="F745" s="366"/>
      <c r="G745" s="366"/>
      <c r="H745" s="366"/>
      <c r="I745" s="366"/>
      <c r="J745" s="366"/>
      <c r="K745" s="366"/>
      <c r="L745" s="366"/>
      <c r="M745" s="366"/>
      <c r="N745" s="429"/>
      <c r="O745" s="366"/>
      <c r="P745" s="366"/>
      <c r="Q745" s="366"/>
      <c r="R745" s="366"/>
      <c r="S745" s="366"/>
      <c r="T745" s="366"/>
      <c r="U745" s="366"/>
      <c r="V745" s="366"/>
      <c r="W745" s="366"/>
      <c r="X745" s="366"/>
      <c r="Y745" s="366"/>
      <c r="Z745" s="366"/>
    </row>
    <row r="746" ht="15.75" customHeight="1">
      <c r="A746" s="428"/>
      <c r="B746" s="366"/>
      <c r="C746" s="366"/>
      <c r="D746" s="366"/>
      <c r="E746" s="366"/>
      <c r="F746" s="366"/>
      <c r="G746" s="366"/>
      <c r="H746" s="366"/>
      <c r="I746" s="366"/>
      <c r="J746" s="366"/>
      <c r="K746" s="366"/>
      <c r="L746" s="366"/>
      <c r="M746" s="366"/>
      <c r="N746" s="429"/>
      <c r="O746" s="366"/>
      <c r="P746" s="366"/>
      <c r="Q746" s="366"/>
      <c r="R746" s="366"/>
      <c r="S746" s="366"/>
      <c r="T746" s="366"/>
      <c r="U746" s="366"/>
      <c r="V746" s="366"/>
      <c r="W746" s="366"/>
      <c r="X746" s="366"/>
      <c r="Y746" s="366"/>
      <c r="Z746" s="366"/>
    </row>
    <row r="747" ht="15.75" customHeight="1">
      <c r="A747" s="428"/>
      <c r="B747" s="366"/>
      <c r="C747" s="366"/>
      <c r="D747" s="366"/>
      <c r="E747" s="366"/>
      <c r="F747" s="366"/>
      <c r="G747" s="366"/>
      <c r="H747" s="366"/>
      <c r="I747" s="366"/>
      <c r="J747" s="366"/>
      <c r="K747" s="366"/>
      <c r="L747" s="366"/>
      <c r="M747" s="366"/>
      <c r="N747" s="429"/>
      <c r="O747" s="366"/>
      <c r="P747" s="366"/>
      <c r="Q747" s="366"/>
      <c r="R747" s="366"/>
      <c r="S747" s="366"/>
      <c r="T747" s="366"/>
      <c r="U747" s="366"/>
      <c r="V747" s="366"/>
      <c r="W747" s="366"/>
      <c r="X747" s="366"/>
      <c r="Y747" s="366"/>
      <c r="Z747" s="366"/>
    </row>
    <row r="748" ht="15.75" customHeight="1">
      <c r="A748" s="428"/>
      <c r="B748" s="366"/>
      <c r="C748" s="366"/>
      <c r="D748" s="366"/>
      <c r="E748" s="366"/>
      <c r="F748" s="366"/>
      <c r="G748" s="366"/>
      <c r="H748" s="366"/>
      <c r="I748" s="366"/>
      <c r="J748" s="366"/>
      <c r="K748" s="366"/>
      <c r="L748" s="366"/>
      <c r="M748" s="366"/>
      <c r="N748" s="429"/>
      <c r="O748" s="366"/>
      <c r="P748" s="366"/>
      <c r="Q748" s="366"/>
      <c r="R748" s="366"/>
      <c r="S748" s="366"/>
      <c r="T748" s="366"/>
      <c r="U748" s="366"/>
      <c r="V748" s="366"/>
      <c r="W748" s="366"/>
      <c r="X748" s="366"/>
      <c r="Y748" s="366"/>
      <c r="Z748" s="366"/>
    </row>
    <row r="749" ht="15.75" customHeight="1">
      <c r="A749" s="428"/>
      <c r="B749" s="366"/>
      <c r="C749" s="366"/>
      <c r="D749" s="366"/>
      <c r="E749" s="366"/>
      <c r="F749" s="366"/>
      <c r="G749" s="366"/>
      <c r="H749" s="366"/>
      <c r="I749" s="366"/>
      <c r="J749" s="366"/>
      <c r="K749" s="366"/>
      <c r="L749" s="366"/>
      <c r="M749" s="366"/>
      <c r="N749" s="429"/>
      <c r="O749" s="366"/>
      <c r="P749" s="366"/>
      <c r="Q749" s="366"/>
      <c r="R749" s="366"/>
      <c r="S749" s="366"/>
      <c r="T749" s="366"/>
      <c r="U749" s="366"/>
      <c r="V749" s="366"/>
      <c r="W749" s="366"/>
      <c r="X749" s="366"/>
      <c r="Y749" s="366"/>
      <c r="Z749" s="366"/>
    </row>
    <row r="750" ht="15.75" customHeight="1">
      <c r="A750" s="428"/>
      <c r="B750" s="366"/>
      <c r="C750" s="366"/>
      <c r="D750" s="366"/>
      <c r="E750" s="366"/>
      <c r="F750" s="366"/>
      <c r="G750" s="366"/>
      <c r="H750" s="366"/>
      <c r="I750" s="366"/>
      <c r="J750" s="366"/>
      <c r="K750" s="366"/>
      <c r="L750" s="366"/>
      <c r="M750" s="366"/>
      <c r="N750" s="429"/>
      <c r="O750" s="366"/>
      <c r="P750" s="366"/>
      <c r="Q750" s="366"/>
      <c r="R750" s="366"/>
      <c r="S750" s="366"/>
      <c r="T750" s="366"/>
      <c r="U750" s="366"/>
      <c r="V750" s="366"/>
      <c r="W750" s="366"/>
      <c r="X750" s="366"/>
      <c r="Y750" s="366"/>
      <c r="Z750" s="366"/>
    </row>
    <row r="751" ht="15.75" customHeight="1">
      <c r="A751" s="428"/>
      <c r="B751" s="366"/>
      <c r="C751" s="366"/>
      <c r="D751" s="366"/>
      <c r="E751" s="366"/>
      <c r="F751" s="366"/>
      <c r="G751" s="366"/>
      <c r="H751" s="366"/>
      <c r="I751" s="366"/>
      <c r="J751" s="366"/>
      <c r="K751" s="366"/>
      <c r="L751" s="366"/>
      <c r="M751" s="366"/>
      <c r="N751" s="429"/>
      <c r="O751" s="366"/>
      <c r="P751" s="366"/>
      <c r="Q751" s="366"/>
      <c r="R751" s="366"/>
      <c r="S751" s="366"/>
      <c r="T751" s="366"/>
      <c r="U751" s="366"/>
      <c r="V751" s="366"/>
      <c r="W751" s="366"/>
      <c r="X751" s="366"/>
      <c r="Y751" s="366"/>
      <c r="Z751" s="366"/>
    </row>
    <row r="752" ht="15.75" customHeight="1">
      <c r="A752" s="428"/>
      <c r="B752" s="366"/>
      <c r="C752" s="366"/>
      <c r="D752" s="366"/>
      <c r="E752" s="366"/>
      <c r="F752" s="366"/>
      <c r="G752" s="366"/>
      <c r="H752" s="366"/>
      <c r="I752" s="366"/>
      <c r="J752" s="366"/>
      <c r="K752" s="366"/>
      <c r="L752" s="366"/>
      <c r="M752" s="366"/>
      <c r="N752" s="429"/>
      <c r="O752" s="366"/>
      <c r="P752" s="366"/>
      <c r="Q752" s="366"/>
      <c r="R752" s="366"/>
      <c r="S752" s="366"/>
      <c r="T752" s="366"/>
      <c r="U752" s="366"/>
      <c r="V752" s="366"/>
      <c r="W752" s="366"/>
      <c r="X752" s="366"/>
      <c r="Y752" s="366"/>
      <c r="Z752" s="366"/>
    </row>
    <row r="753" ht="15.75" customHeight="1">
      <c r="A753" s="428"/>
      <c r="B753" s="366"/>
      <c r="C753" s="366"/>
      <c r="D753" s="366"/>
      <c r="E753" s="366"/>
      <c r="F753" s="366"/>
      <c r="G753" s="366"/>
      <c r="H753" s="366"/>
      <c r="I753" s="366"/>
      <c r="J753" s="366"/>
      <c r="K753" s="366"/>
      <c r="L753" s="366"/>
      <c r="M753" s="366"/>
      <c r="N753" s="429"/>
      <c r="O753" s="366"/>
      <c r="P753" s="366"/>
      <c r="Q753" s="366"/>
      <c r="R753" s="366"/>
      <c r="S753" s="366"/>
      <c r="T753" s="366"/>
      <c r="U753" s="366"/>
      <c r="V753" s="366"/>
      <c r="W753" s="366"/>
      <c r="X753" s="366"/>
      <c r="Y753" s="366"/>
      <c r="Z753" s="366"/>
    </row>
    <row r="754" ht="15.75" customHeight="1">
      <c r="A754" s="428"/>
      <c r="B754" s="366"/>
      <c r="C754" s="366"/>
      <c r="D754" s="366"/>
      <c r="E754" s="366"/>
      <c r="F754" s="366"/>
      <c r="G754" s="366"/>
      <c r="H754" s="366"/>
      <c r="I754" s="366"/>
      <c r="J754" s="366"/>
      <c r="K754" s="366"/>
      <c r="L754" s="366"/>
      <c r="M754" s="366"/>
      <c r="N754" s="429"/>
      <c r="O754" s="366"/>
      <c r="P754" s="366"/>
      <c r="Q754" s="366"/>
      <c r="R754" s="366"/>
      <c r="S754" s="366"/>
      <c r="T754" s="366"/>
      <c r="U754" s="366"/>
      <c r="V754" s="366"/>
      <c r="W754" s="366"/>
      <c r="X754" s="366"/>
      <c r="Y754" s="366"/>
      <c r="Z754" s="366"/>
    </row>
    <row r="755" ht="15.75" customHeight="1">
      <c r="A755" s="428"/>
      <c r="B755" s="366"/>
      <c r="C755" s="366"/>
      <c r="D755" s="366"/>
      <c r="E755" s="366"/>
      <c r="F755" s="366"/>
      <c r="G755" s="366"/>
      <c r="H755" s="366"/>
      <c r="I755" s="366"/>
      <c r="J755" s="366"/>
      <c r="K755" s="366"/>
      <c r="L755" s="366"/>
      <c r="M755" s="366"/>
      <c r="N755" s="429"/>
      <c r="O755" s="366"/>
      <c r="P755" s="366"/>
      <c r="Q755" s="366"/>
      <c r="R755" s="366"/>
      <c r="S755" s="366"/>
      <c r="T755" s="366"/>
      <c r="U755" s="366"/>
      <c r="V755" s="366"/>
      <c r="W755" s="366"/>
      <c r="X755" s="366"/>
      <c r="Y755" s="366"/>
      <c r="Z755" s="366"/>
    </row>
    <row r="756" ht="15.75" customHeight="1">
      <c r="A756" s="428"/>
      <c r="B756" s="366"/>
      <c r="C756" s="366"/>
      <c r="D756" s="366"/>
      <c r="E756" s="366"/>
      <c r="F756" s="366"/>
      <c r="G756" s="366"/>
      <c r="H756" s="366"/>
      <c r="I756" s="366"/>
      <c r="J756" s="366"/>
      <c r="K756" s="366"/>
      <c r="L756" s="366"/>
      <c r="M756" s="366"/>
      <c r="N756" s="429"/>
      <c r="O756" s="366"/>
      <c r="P756" s="366"/>
      <c r="Q756" s="366"/>
      <c r="R756" s="366"/>
      <c r="S756" s="366"/>
      <c r="T756" s="366"/>
      <c r="U756" s="366"/>
      <c r="V756" s="366"/>
      <c r="W756" s="366"/>
      <c r="X756" s="366"/>
      <c r="Y756" s="366"/>
      <c r="Z756" s="366"/>
    </row>
    <row r="757" ht="15.75" customHeight="1">
      <c r="A757" s="428"/>
      <c r="B757" s="366"/>
      <c r="C757" s="366"/>
      <c r="D757" s="366"/>
      <c r="E757" s="366"/>
      <c r="F757" s="366"/>
      <c r="G757" s="366"/>
      <c r="H757" s="366"/>
      <c r="I757" s="366"/>
      <c r="J757" s="366"/>
      <c r="K757" s="366"/>
      <c r="L757" s="366"/>
      <c r="M757" s="366"/>
      <c r="N757" s="429"/>
      <c r="O757" s="366"/>
      <c r="P757" s="366"/>
      <c r="Q757" s="366"/>
      <c r="R757" s="366"/>
      <c r="S757" s="366"/>
      <c r="T757" s="366"/>
      <c r="U757" s="366"/>
      <c r="V757" s="366"/>
      <c r="W757" s="366"/>
      <c r="X757" s="366"/>
      <c r="Y757" s="366"/>
      <c r="Z757" s="366"/>
    </row>
    <row r="758" ht="15.75" customHeight="1">
      <c r="A758" s="428"/>
      <c r="B758" s="366"/>
      <c r="C758" s="366"/>
      <c r="D758" s="366"/>
      <c r="E758" s="366"/>
      <c r="F758" s="366"/>
      <c r="G758" s="366"/>
      <c r="H758" s="366"/>
      <c r="I758" s="366"/>
      <c r="J758" s="366"/>
      <c r="K758" s="366"/>
      <c r="L758" s="366"/>
      <c r="M758" s="366"/>
      <c r="N758" s="429"/>
      <c r="O758" s="366"/>
      <c r="P758" s="366"/>
      <c r="Q758" s="366"/>
      <c r="R758" s="366"/>
      <c r="S758" s="366"/>
      <c r="T758" s="366"/>
      <c r="U758" s="366"/>
      <c r="V758" s="366"/>
      <c r="W758" s="366"/>
      <c r="X758" s="366"/>
      <c r="Y758" s="366"/>
      <c r="Z758" s="366"/>
    </row>
    <row r="759" ht="15.75" customHeight="1">
      <c r="A759" s="428"/>
      <c r="B759" s="366"/>
      <c r="C759" s="366"/>
      <c r="D759" s="366"/>
      <c r="E759" s="366"/>
      <c r="F759" s="366"/>
      <c r="G759" s="366"/>
      <c r="H759" s="366"/>
      <c r="I759" s="366"/>
      <c r="J759" s="366"/>
      <c r="K759" s="366"/>
      <c r="L759" s="366"/>
      <c r="M759" s="366"/>
      <c r="N759" s="429"/>
      <c r="O759" s="366"/>
      <c r="P759" s="366"/>
      <c r="Q759" s="366"/>
      <c r="R759" s="366"/>
      <c r="S759" s="366"/>
      <c r="T759" s="366"/>
      <c r="U759" s="366"/>
      <c r="V759" s="366"/>
      <c r="W759" s="366"/>
      <c r="X759" s="366"/>
      <c r="Y759" s="366"/>
      <c r="Z759" s="366"/>
    </row>
    <row r="760" ht="15.75" customHeight="1">
      <c r="A760" s="428"/>
      <c r="B760" s="366"/>
      <c r="C760" s="366"/>
      <c r="D760" s="366"/>
      <c r="E760" s="366"/>
      <c r="F760" s="366"/>
      <c r="G760" s="366"/>
      <c r="H760" s="366"/>
      <c r="I760" s="366"/>
      <c r="J760" s="366"/>
      <c r="K760" s="366"/>
      <c r="L760" s="366"/>
      <c r="M760" s="366"/>
      <c r="N760" s="429"/>
      <c r="O760" s="366"/>
      <c r="P760" s="366"/>
      <c r="Q760" s="366"/>
      <c r="R760" s="366"/>
      <c r="S760" s="366"/>
      <c r="T760" s="366"/>
      <c r="U760" s="366"/>
      <c r="V760" s="366"/>
      <c r="W760" s="366"/>
      <c r="X760" s="366"/>
      <c r="Y760" s="366"/>
      <c r="Z760" s="366"/>
    </row>
    <row r="761" ht="15.75" customHeight="1">
      <c r="A761" s="428"/>
      <c r="B761" s="366"/>
      <c r="C761" s="366"/>
      <c r="D761" s="366"/>
      <c r="E761" s="366"/>
      <c r="F761" s="366"/>
      <c r="G761" s="366"/>
      <c r="H761" s="366"/>
      <c r="I761" s="366"/>
      <c r="J761" s="366"/>
      <c r="K761" s="366"/>
      <c r="L761" s="366"/>
      <c r="M761" s="366"/>
      <c r="N761" s="429"/>
      <c r="O761" s="366"/>
      <c r="P761" s="366"/>
      <c r="Q761" s="366"/>
      <c r="R761" s="366"/>
      <c r="S761" s="366"/>
      <c r="T761" s="366"/>
      <c r="U761" s="366"/>
      <c r="V761" s="366"/>
      <c r="W761" s="366"/>
      <c r="X761" s="366"/>
      <c r="Y761" s="366"/>
      <c r="Z761" s="366"/>
    </row>
    <row r="762" ht="15.75" customHeight="1">
      <c r="A762" s="428"/>
      <c r="B762" s="366"/>
      <c r="C762" s="366"/>
      <c r="D762" s="366"/>
      <c r="E762" s="366"/>
      <c r="F762" s="366"/>
      <c r="G762" s="366"/>
      <c r="H762" s="366"/>
      <c r="I762" s="366"/>
      <c r="J762" s="366"/>
      <c r="K762" s="366"/>
      <c r="L762" s="366"/>
      <c r="M762" s="366"/>
      <c r="N762" s="429"/>
      <c r="O762" s="366"/>
      <c r="P762" s="366"/>
      <c r="Q762" s="366"/>
      <c r="R762" s="366"/>
      <c r="S762" s="366"/>
      <c r="T762" s="366"/>
      <c r="U762" s="366"/>
      <c r="V762" s="366"/>
      <c r="W762" s="366"/>
      <c r="X762" s="366"/>
      <c r="Y762" s="366"/>
      <c r="Z762" s="366"/>
    </row>
    <row r="763" ht="15.75" customHeight="1">
      <c r="A763" s="428"/>
      <c r="B763" s="366"/>
      <c r="C763" s="366"/>
      <c r="D763" s="366"/>
      <c r="E763" s="366"/>
      <c r="F763" s="366"/>
      <c r="G763" s="366"/>
      <c r="H763" s="366"/>
      <c r="I763" s="366"/>
      <c r="J763" s="366"/>
      <c r="K763" s="366"/>
      <c r="L763" s="366"/>
      <c r="M763" s="366"/>
      <c r="N763" s="429"/>
      <c r="O763" s="366"/>
      <c r="P763" s="366"/>
      <c r="Q763" s="366"/>
      <c r="R763" s="366"/>
      <c r="S763" s="366"/>
      <c r="T763" s="366"/>
      <c r="U763" s="366"/>
      <c r="V763" s="366"/>
      <c r="W763" s="366"/>
      <c r="X763" s="366"/>
      <c r="Y763" s="366"/>
      <c r="Z763" s="366"/>
    </row>
    <row r="764" ht="15.75" customHeight="1">
      <c r="A764" s="428"/>
      <c r="B764" s="366"/>
      <c r="C764" s="366"/>
      <c r="D764" s="366"/>
      <c r="E764" s="366"/>
      <c r="F764" s="366"/>
      <c r="G764" s="366"/>
      <c r="H764" s="366"/>
      <c r="I764" s="366"/>
      <c r="J764" s="366"/>
      <c r="K764" s="366"/>
      <c r="L764" s="366"/>
      <c r="M764" s="366"/>
      <c r="N764" s="429"/>
      <c r="O764" s="366"/>
      <c r="P764" s="366"/>
      <c r="Q764" s="366"/>
      <c r="R764" s="366"/>
      <c r="S764" s="366"/>
      <c r="T764" s="366"/>
      <c r="U764" s="366"/>
      <c r="V764" s="366"/>
      <c r="W764" s="366"/>
      <c r="X764" s="366"/>
      <c r="Y764" s="366"/>
      <c r="Z764" s="366"/>
    </row>
    <row r="765" ht="15.75" customHeight="1">
      <c r="A765" s="428"/>
      <c r="B765" s="366"/>
      <c r="C765" s="366"/>
      <c r="D765" s="366"/>
      <c r="E765" s="366"/>
      <c r="F765" s="366"/>
      <c r="G765" s="366"/>
      <c r="H765" s="366"/>
      <c r="I765" s="366"/>
      <c r="J765" s="366"/>
      <c r="K765" s="366"/>
      <c r="L765" s="366"/>
      <c r="M765" s="366"/>
      <c r="N765" s="429"/>
      <c r="O765" s="366"/>
      <c r="P765" s="366"/>
      <c r="Q765" s="366"/>
      <c r="R765" s="366"/>
      <c r="S765" s="366"/>
      <c r="T765" s="366"/>
      <c r="U765" s="366"/>
      <c r="V765" s="366"/>
      <c r="W765" s="366"/>
      <c r="X765" s="366"/>
      <c r="Y765" s="366"/>
      <c r="Z765" s="366"/>
    </row>
    <row r="766" ht="15.75" customHeight="1">
      <c r="A766" s="428"/>
      <c r="B766" s="366"/>
      <c r="C766" s="366"/>
      <c r="D766" s="366"/>
      <c r="E766" s="366"/>
      <c r="F766" s="366"/>
      <c r="G766" s="366"/>
      <c r="H766" s="366"/>
      <c r="I766" s="366"/>
      <c r="J766" s="366"/>
      <c r="K766" s="366"/>
      <c r="L766" s="366"/>
      <c r="M766" s="366"/>
      <c r="N766" s="429"/>
      <c r="O766" s="366"/>
      <c r="P766" s="366"/>
      <c r="Q766" s="366"/>
      <c r="R766" s="366"/>
      <c r="S766" s="366"/>
      <c r="T766" s="366"/>
      <c r="U766" s="366"/>
      <c r="V766" s="366"/>
      <c r="W766" s="366"/>
      <c r="X766" s="366"/>
      <c r="Y766" s="366"/>
      <c r="Z766" s="366"/>
    </row>
    <row r="767" ht="15.75" customHeight="1">
      <c r="A767" s="428"/>
      <c r="B767" s="366"/>
      <c r="C767" s="366"/>
      <c r="D767" s="366"/>
      <c r="E767" s="366"/>
      <c r="F767" s="366"/>
      <c r="G767" s="366"/>
      <c r="H767" s="366"/>
      <c r="I767" s="366"/>
      <c r="J767" s="366"/>
      <c r="K767" s="366"/>
      <c r="L767" s="366"/>
      <c r="M767" s="366"/>
      <c r="N767" s="429"/>
      <c r="O767" s="366"/>
      <c r="P767" s="366"/>
      <c r="Q767" s="366"/>
      <c r="R767" s="366"/>
      <c r="S767" s="366"/>
      <c r="T767" s="366"/>
      <c r="U767" s="366"/>
      <c r="V767" s="366"/>
      <c r="W767" s="366"/>
      <c r="X767" s="366"/>
      <c r="Y767" s="366"/>
      <c r="Z767" s="366"/>
    </row>
    <row r="768" ht="15.75" customHeight="1">
      <c r="A768" s="428"/>
      <c r="B768" s="366"/>
      <c r="C768" s="366"/>
      <c r="D768" s="366"/>
      <c r="E768" s="366"/>
      <c r="F768" s="366"/>
      <c r="G768" s="366"/>
      <c r="H768" s="366"/>
      <c r="I768" s="366"/>
      <c r="J768" s="366"/>
      <c r="K768" s="366"/>
      <c r="L768" s="366"/>
      <c r="M768" s="366"/>
      <c r="N768" s="429"/>
      <c r="O768" s="366"/>
      <c r="P768" s="366"/>
      <c r="Q768" s="366"/>
      <c r="R768" s="366"/>
      <c r="S768" s="366"/>
      <c r="T768" s="366"/>
      <c r="U768" s="366"/>
      <c r="V768" s="366"/>
      <c r="W768" s="366"/>
      <c r="X768" s="366"/>
      <c r="Y768" s="366"/>
      <c r="Z768" s="366"/>
    </row>
    <row r="769" ht="15.75" customHeight="1">
      <c r="A769" s="428"/>
      <c r="B769" s="366"/>
      <c r="C769" s="366"/>
      <c r="D769" s="366"/>
      <c r="E769" s="366"/>
      <c r="F769" s="366"/>
      <c r="G769" s="366"/>
      <c r="H769" s="366"/>
      <c r="I769" s="366"/>
      <c r="J769" s="366"/>
      <c r="K769" s="366"/>
      <c r="L769" s="366"/>
      <c r="M769" s="366"/>
      <c r="N769" s="429"/>
      <c r="O769" s="366"/>
      <c r="P769" s="366"/>
      <c r="Q769" s="366"/>
      <c r="R769" s="366"/>
      <c r="S769" s="366"/>
      <c r="T769" s="366"/>
      <c r="U769" s="366"/>
      <c r="V769" s="366"/>
      <c r="W769" s="366"/>
      <c r="X769" s="366"/>
      <c r="Y769" s="366"/>
      <c r="Z769" s="366"/>
    </row>
    <row r="770" ht="15.75" customHeight="1">
      <c r="A770" s="428"/>
      <c r="B770" s="366"/>
      <c r="C770" s="366"/>
      <c r="D770" s="366"/>
      <c r="E770" s="366"/>
      <c r="F770" s="366"/>
      <c r="G770" s="366"/>
      <c r="H770" s="366"/>
      <c r="I770" s="366"/>
      <c r="J770" s="366"/>
      <c r="K770" s="366"/>
      <c r="L770" s="366"/>
      <c r="M770" s="366"/>
      <c r="N770" s="429"/>
      <c r="O770" s="366"/>
      <c r="P770" s="366"/>
      <c r="Q770" s="366"/>
      <c r="R770" s="366"/>
      <c r="S770" s="366"/>
      <c r="T770" s="366"/>
      <c r="U770" s="366"/>
      <c r="V770" s="366"/>
      <c r="W770" s="366"/>
      <c r="X770" s="366"/>
      <c r="Y770" s="366"/>
      <c r="Z770" s="366"/>
    </row>
    <row r="771" ht="15.75" customHeight="1">
      <c r="A771" s="428"/>
      <c r="B771" s="366"/>
      <c r="C771" s="366"/>
      <c r="D771" s="366"/>
      <c r="E771" s="366"/>
      <c r="F771" s="366"/>
      <c r="G771" s="366"/>
      <c r="H771" s="366"/>
      <c r="I771" s="366"/>
      <c r="J771" s="366"/>
      <c r="K771" s="366"/>
      <c r="L771" s="366"/>
      <c r="M771" s="366"/>
      <c r="N771" s="429"/>
      <c r="O771" s="366"/>
      <c r="P771" s="366"/>
      <c r="Q771" s="366"/>
      <c r="R771" s="366"/>
      <c r="S771" s="366"/>
      <c r="T771" s="366"/>
      <c r="U771" s="366"/>
      <c r="V771" s="366"/>
      <c r="W771" s="366"/>
      <c r="X771" s="366"/>
      <c r="Y771" s="366"/>
      <c r="Z771" s="366"/>
    </row>
    <row r="772" ht="15.75" customHeight="1">
      <c r="A772" s="428"/>
      <c r="B772" s="366"/>
      <c r="C772" s="366"/>
      <c r="D772" s="366"/>
      <c r="E772" s="366"/>
      <c r="F772" s="366"/>
      <c r="G772" s="366"/>
      <c r="H772" s="366"/>
      <c r="I772" s="366"/>
      <c r="J772" s="366"/>
      <c r="K772" s="366"/>
      <c r="L772" s="366"/>
      <c r="M772" s="366"/>
      <c r="N772" s="429"/>
      <c r="O772" s="366"/>
      <c r="P772" s="366"/>
      <c r="Q772" s="366"/>
      <c r="R772" s="366"/>
      <c r="S772" s="366"/>
      <c r="T772" s="366"/>
      <c r="U772" s="366"/>
      <c r="V772" s="366"/>
      <c r="W772" s="366"/>
      <c r="X772" s="366"/>
      <c r="Y772" s="366"/>
      <c r="Z772" s="366"/>
    </row>
    <row r="773" ht="15.75" customHeight="1">
      <c r="A773" s="428"/>
      <c r="B773" s="366"/>
      <c r="C773" s="366"/>
      <c r="D773" s="366"/>
      <c r="E773" s="366"/>
      <c r="F773" s="366"/>
      <c r="G773" s="366"/>
      <c r="H773" s="366"/>
      <c r="I773" s="366"/>
      <c r="J773" s="366"/>
      <c r="K773" s="366"/>
      <c r="L773" s="366"/>
      <c r="M773" s="366"/>
      <c r="N773" s="429"/>
      <c r="O773" s="366"/>
      <c r="P773" s="366"/>
      <c r="Q773" s="366"/>
      <c r="R773" s="366"/>
      <c r="S773" s="366"/>
      <c r="T773" s="366"/>
      <c r="U773" s="366"/>
      <c r="V773" s="366"/>
      <c r="W773" s="366"/>
      <c r="X773" s="366"/>
      <c r="Y773" s="366"/>
      <c r="Z773" s="366"/>
    </row>
    <row r="774" ht="15.75" customHeight="1">
      <c r="A774" s="428"/>
      <c r="B774" s="366"/>
      <c r="C774" s="366"/>
      <c r="D774" s="366"/>
      <c r="E774" s="366"/>
      <c r="F774" s="366"/>
      <c r="G774" s="366"/>
      <c r="H774" s="366"/>
      <c r="I774" s="366"/>
      <c r="J774" s="366"/>
      <c r="K774" s="366"/>
      <c r="L774" s="366"/>
      <c r="M774" s="366"/>
      <c r="N774" s="429"/>
      <c r="O774" s="366"/>
      <c r="P774" s="366"/>
      <c r="Q774" s="366"/>
      <c r="R774" s="366"/>
      <c r="S774" s="366"/>
      <c r="T774" s="366"/>
      <c r="U774" s="366"/>
      <c r="V774" s="366"/>
      <c r="W774" s="366"/>
      <c r="X774" s="366"/>
      <c r="Y774" s="366"/>
      <c r="Z774" s="366"/>
    </row>
    <row r="775" ht="15.75" customHeight="1">
      <c r="A775" s="428"/>
      <c r="B775" s="366"/>
      <c r="C775" s="366"/>
      <c r="D775" s="366"/>
      <c r="E775" s="366"/>
      <c r="F775" s="366"/>
      <c r="G775" s="366"/>
      <c r="H775" s="366"/>
      <c r="I775" s="366"/>
      <c r="J775" s="366"/>
      <c r="K775" s="366"/>
      <c r="L775" s="366"/>
      <c r="M775" s="366"/>
      <c r="N775" s="429"/>
      <c r="O775" s="366"/>
      <c r="P775" s="366"/>
      <c r="Q775" s="366"/>
      <c r="R775" s="366"/>
      <c r="S775" s="366"/>
      <c r="T775" s="366"/>
      <c r="U775" s="366"/>
      <c r="V775" s="366"/>
      <c r="W775" s="366"/>
      <c r="X775" s="366"/>
      <c r="Y775" s="366"/>
      <c r="Z775" s="366"/>
    </row>
    <row r="776" ht="15.75" customHeight="1">
      <c r="A776" s="428"/>
      <c r="B776" s="366"/>
      <c r="C776" s="366"/>
      <c r="D776" s="366"/>
      <c r="E776" s="366"/>
      <c r="F776" s="366"/>
      <c r="G776" s="366"/>
      <c r="H776" s="366"/>
      <c r="I776" s="366"/>
      <c r="J776" s="366"/>
      <c r="K776" s="366"/>
      <c r="L776" s="366"/>
      <c r="M776" s="366"/>
      <c r="N776" s="429"/>
      <c r="O776" s="366"/>
      <c r="P776" s="366"/>
      <c r="Q776" s="366"/>
      <c r="R776" s="366"/>
      <c r="S776" s="366"/>
      <c r="T776" s="366"/>
      <c r="U776" s="366"/>
      <c r="V776" s="366"/>
      <c r="W776" s="366"/>
      <c r="X776" s="366"/>
      <c r="Y776" s="366"/>
      <c r="Z776" s="366"/>
    </row>
    <row r="777" ht="15.75" customHeight="1">
      <c r="A777" s="428"/>
      <c r="B777" s="366"/>
      <c r="C777" s="366"/>
      <c r="D777" s="366"/>
      <c r="E777" s="366"/>
      <c r="F777" s="366"/>
      <c r="G777" s="366"/>
      <c r="H777" s="366"/>
      <c r="I777" s="366"/>
      <c r="J777" s="366"/>
      <c r="K777" s="366"/>
      <c r="L777" s="366"/>
      <c r="M777" s="366"/>
      <c r="N777" s="429"/>
      <c r="O777" s="366"/>
      <c r="P777" s="366"/>
      <c r="Q777" s="366"/>
      <c r="R777" s="366"/>
      <c r="S777" s="366"/>
      <c r="T777" s="366"/>
      <c r="U777" s="366"/>
      <c r="V777" s="366"/>
      <c r="W777" s="366"/>
      <c r="X777" s="366"/>
      <c r="Y777" s="366"/>
      <c r="Z777" s="366"/>
    </row>
    <row r="778" ht="15.75" customHeight="1">
      <c r="A778" s="428"/>
      <c r="B778" s="366"/>
      <c r="C778" s="366"/>
      <c r="D778" s="366"/>
      <c r="E778" s="366"/>
      <c r="F778" s="366"/>
      <c r="G778" s="366"/>
      <c r="H778" s="366"/>
      <c r="I778" s="366"/>
      <c r="J778" s="366"/>
      <c r="K778" s="366"/>
      <c r="L778" s="366"/>
      <c r="M778" s="366"/>
      <c r="N778" s="429"/>
      <c r="O778" s="366"/>
      <c r="P778" s="366"/>
      <c r="Q778" s="366"/>
      <c r="R778" s="366"/>
      <c r="S778" s="366"/>
      <c r="T778" s="366"/>
      <c r="U778" s="366"/>
      <c r="V778" s="366"/>
      <c r="W778" s="366"/>
      <c r="X778" s="366"/>
      <c r="Y778" s="366"/>
      <c r="Z778" s="366"/>
    </row>
    <row r="779" ht="15.75" customHeight="1">
      <c r="A779" s="428"/>
      <c r="B779" s="366"/>
      <c r="C779" s="366"/>
      <c r="D779" s="366"/>
      <c r="E779" s="366"/>
      <c r="F779" s="366"/>
      <c r="G779" s="366"/>
      <c r="H779" s="366"/>
      <c r="I779" s="366"/>
      <c r="J779" s="366"/>
      <c r="K779" s="366"/>
      <c r="L779" s="366"/>
      <c r="M779" s="366"/>
      <c r="N779" s="429"/>
      <c r="O779" s="366"/>
      <c r="P779" s="366"/>
      <c r="Q779" s="366"/>
      <c r="R779" s="366"/>
      <c r="S779" s="366"/>
      <c r="T779" s="366"/>
      <c r="U779" s="366"/>
      <c r="V779" s="366"/>
      <c r="W779" s="366"/>
      <c r="X779" s="366"/>
      <c r="Y779" s="366"/>
      <c r="Z779" s="366"/>
    </row>
    <row r="780" ht="15.75" customHeight="1">
      <c r="A780" s="428"/>
      <c r="B780" s="366"/>
      <c r="C780" s="366"/>
      <c r="D780" s="366"/>
      <c r="E780" s="366"/>
      <c r="F780" s="366"/>
      <c r="G780" s="366"/>
      <c r="H780" s="366"/>
      <c r="I780" s="366"/>
      <c r="J780" s="366"/>
      <c r="K780" s="366"/>
      <c r="L780" s="366"/>
      <c r="M780" s="366"/>
      <c r="N780" s="429"/>
      <c r="O780" s="366"/>
      <c r="P780" s="366"/>
      <c r="Q780" s="366"/>
      <c r="R780" s="366"/>
      <c r="S780" s="366"/>
      <c r="T780" s="366"/>
      <c r="U780" s="366"/>
      <c r="V780" s="366"/>
      <c r="W780" s="366"/>
      <c r="X780" s="366"/>
      <c r="Y780" s="366"/>
      <c r="Z780" s="366"/>
    </row>
    <row r="781" ht="15.75" customHeight="1">
      <c r="A781" s="428"/>
      <c r="B781" s="366"/>
      <c r="C781" s="366"/>
      <c r="D781" s="366"/>
      <c r="E781" s="366"/>
      <c r="F781" s="366"/>
      <c r="G781" s="366"/>
      <c r="H781" s="366"/>
      <c r="I781" s="366"/>
      <c r="J781" s="366"/>
      <c r="K781" s="366"/>
      <c r="L781" s="366"/>
      <c r="M781" s="366"/>
      <c r="N781" s="429"/>
      <c r="O781" s="366"/>
      <c r="P781" s="366"/>
      <c r="Q781" s="366"/>
      <c r="R781" s="366"/>
      <c r="S781" s="366"/>
      <c r="T781" s="366"/>
      <c r="U781" s="366"/>
      <c r="V781" s="366"/>
      <c r="W781" s="366"/>
      <c r="X781" s="366"/>
      <c r="Y781" s="366"/>
      <c r="Z781" s="366"/>
    </row>
    <row r="782" ht="15.75" customHeight="1">
      <c r="A782" s="428"/>
      <c r="B782" s="366"/>
      <c r="C782" s="366"/>
      <c r="D782" s="366"/>
      <c r="E782" s="366"/>
      <c r="F782" s="366"/>
      <c r="G782" s="366"/>
      <c r="H782" s="366"/>
      <c r="I782" s="366"/>
      <c r="J782" s="366"/>
      <c r="K782" s="366"/>
      <c r="L782" s="366"/>
      <c r="M782" s="366"/>
      <c r="N782" s="429"/>
      <c r="O782" s="366"/>
      <c r="P782" s="366"/>
      <c r="Q782" s="366"/>
      <c r="R782" s="366"/>
      <c r="S782" s="366"/>
      <c r="T782" s="366"/>
      <c r="U782" s="366"/>
      <c r="V782" s="366"/>
      <c r="W782" s="366"/>
      <c r="X782" s="366"/>
      <c r="Y782" s="366"/>
      <c r="Z782" s="366"/>
    </row>
    <row r="783" ht="15.75" customHeight="1">
      <c r="A783" s="428"/>
      <c r="B783" s="366"/>
      <c r="C783" s="366"/>
      <c r="D783" s="366"/>
      <c r="E783" s="366"/>
      <c r="F783" s="366"/>
      <c r="G783" s="366"/>
      <c r="H783" s="366"/>
      <c r="I783" s="366"/>
      <c r="J783" s="366"/>
      <c r="K783" s="366"/>
      <c r="L783" s="366"/>
      <c r="M783" s="366"/>
      <c r="N783" s="429"/>
      <c r="O783" s="366"/>
      <c r="P783" s="366"/>
      <c r="Q783" s="366"/>
      <c r="R783" s="366"/>
      <c r="S783" s="366"/>
      <c r="T783" s="366"/>
      <c r="U783" s="366"/>
      <c r="V783" s="366"/>
      <c r="W783" s="366"/>
      <c r="X783" s="366"/>
      <c r="Y783" s="366"/>
      <c r="Z783" s="366"/>
    </row>
    <row r="784" ht="15.75" customHeight="1">
      <c r="A784" s="428"/>
      <c r="B784" s="366"/>
      <c r="C784" s="366"/>
      <c r="D784" s="366"/>
      <c r="E784" s="366"/>
      <c r="F784" s="366"/>
      <c r="G784" s="366"/>
      <c r="H784" s="366"/>
      <c r="I784" s="366"/>
      <c r="J784" s="366"/>
      <c r="K784" s="366"/>
      <c r="L784" s="366"/>
      <c r="M784" s="366"/>
      <c r="N784" s="429"/>
      <c r="O784" s="366"/>
      <c r="P784" s="366"/>
      <c r="Q784" s="366"/>
      <c r="R784" s="366"/>
      <c r="S784" s="366"/>
      <c r="T784" s="366"/>
      <c r="U784" s="366"/>
      <c r="V784" s="366"/>
      <c r="W784" s="366"/>
      <c r="X784" s="366"/>
      <c r="Y784" s="366"/>
      <c r="Z784" s="366"/>
    </row>
    <row r="785" ht="15.75" customHeight="1">
      <c r="A785" s="428"/>
      <c r="B785" s="366"/>
      <c r="C785" s="366"/>
      <c r="D785" s="366"/>
      <c r="E785" s="366"/>
      <c r="F785" s="366"/>
      <c r="G785" s="366"/>
      <c r="H785" s="366"/>
      <c r="I785" s="366"/>
      <c r="J785" s="366"/>
      <c r="K785" s="366"/>
      <c r="L785" s="366"/>
      <c r="M785" s="366"/>
      <c r="N785" s="429"/>
      <c r="O785" s="366"/>
      <c r="P785" s="366"/>
      <c r="Q785" s="366"/>
      <c r="R785" s="366"/>
      <c r="S785" s="366"/>
      <c r="T785" s="366"/>
      <c r="U785" s="366"/>
      <c r="V785" s="366"/>
      <c r="W785" s="366"/>
      <c r="X785" s="366"/>
      <c r="Y785" s="366"/>
      <c r="Z785" s="366"/>
    </row>
    <row r="786" ht="15.75" customHeight="1">
      <c r="A786" s="428"/>
      <c r="B786" s="366"/>
      <c r="C786" s="366"/>
      <c r="D786" s="366"/>
      <c r="E786" s="366"/>
      <c r="F786" s="366"/>
      <c r="G786" s="366"/>
      <c r="H786" s="366"/>
      <c r="I786" s="366"/>
      <c r="J786" s="366"/>
      <c r="K786" s="366"/>
      <c r="L786" s="366"/>
      <c r="M786" s="366"/>
      <c r="N786" s="429"/>
      <c r="O786" s="366"/>
      <c r="P786" s="366"/>
      <c r="Q786" s="366"/>
      <c r="R786" s="366"/>
      <c r="S786" s="366"/>
      <c r="T786" s="366"/>
      <c r="U786" s="366"/>
      <c r="V786" s="366"/>
      <c r="W786" s="366"/>
      <c r="X786" s="366"/>
      <c r="Y786" s="366"/>
      <c r="Z786" s="366"/>
    </row>
    <row r="787" ht="15.75" customHeight="1">
      <c r="A787" s="428"/>
      <c r="B787" s="366"/>
      <c r="C787" s="366"/>
      <c r="D787" s="366"/>
      <c r="E787" s="366"/>
      <c r="F787" s="366"/>
      <c r="G787" s="366"/>
      <c r="H787" s="366"/>
      <c r="I787" s="366"/>
      <c r="J787" s="366"/>
      <c r="K787" s="366"/>
      <c r="L787" s="366"/>
      <c r="M787" s="366"/>
      <c r="N787" s="429"/>
      <c r="O787" s="366"/>
      <c r="P787" s="366"/>
      <c r="Q787" s="366"/>
      <c r="R787" s="366"/>
      <c r="S787" s="366"/>
      <c r="T787" s="366"/>
      <c r="U787" s="366"/>
      <c r="V787" s="366"/>
      <c r="W787" s="366"/>
      <c r="X787" s="366"/>
      <c r="Y787" s="366"/>
      <c r="Z787" s="366"/>
    </row>
    <row r="788" ht="15.75" customHeight="1">
      <c r="A788" s="428"/>
      <c r="B788" s="366"/>
      <c r="C788" s="366"/>
      <c r="D788" s="366"/>
      <c r="E788" s="366"/>
      <c r="F788" s="366"/>
      <c r="G788" s="366"/>
      <c r="H788" s="366"/>
      <c r="I788" s="366"/>
      <c r="J788" s="366"/>
      <c r="K788" s="366"/>
      <c r="L788" s="366"/>
      <c r="M788" s="366"/>
      <c r="N788" s="429"/>
      <c r="O788" s="366"/>
      <c r="P788" s="366"/>
      <c r="Q788" s="366"/>
      <c r="R788" s="366"/>
      <c r="S788" s="366"/>
      <c r="T788" s="366"/>
      <c r="U788" s="366"/>
      <c r="V788" s="366"/>
      <c r="W788" s="366"/>
      <c r="X788" s="366"/>
      <c r="Y788" s="366"/>
      <c r="Z788" s="366"/>
    </row>
    <row r="789" ht="15.75" customHeight="1">
      <c r="A789" s="428"/>
      <c r="B789" s="366"/>
      <c r="C789" s="366"/>
      <c r="D789" s="366"/>
      <c r="E789" s="366"/>
      <c r="F789" s="366"/>
      <c r="G789" s="366"/>
      <c r="H789" s="366"/>
      <c r="I789" s="366"/>
      <c r="J789" s="366"/>
      <c r="K789" s="366"/>
      <c r="L789" s="366"/>
      <c r="M789" s="366"/>
      <c r="N789" s="429"/>
      <c r="O789" s="366"/>
      <c r="P789" s="366"/>
      <c r="Q789" s="366"/>
      <c r="R789" s="366"/>
      <c r="S789" s="366"/>
      <c r="T789" s="366"/>
      <c r="U789" s="366"/>
      <c r="V789" s="366"/>
      <c r="W789" s="366"/>
      <c r="X789" s="366"/>
      <c r="Y789" s="366"/>
      <c r="Z789" s="366"/>
    </row>
    <row r="790" ht="15.75" customHeight="1">
      <c r="A790" s="428"/>
      <c r="B790" s="366"/>
      <c r="C790" s="366"/>
      <c r="D790" s="366"/>
      <c r="E790" s="366"/>
      <c r="F790" s="366"/>
      <c r="G790" s="366"/>
      <c r="H790" s="366"/>
      <c r="I790" s="366"/>
      <c r="J790" s="366"/>
      <c r="K790" s="366"/>
      <c r="L790" s="366"/>
      <c r="M790" s="366"/>
      <c r="N790" s="429"/>
      <c r="O790" s="366"/>
      <c r="P790" s="366"/>
      <c r="Q790" s="366"/>
      <c r="R790" s="366"/>
      <c r="S790" s="366"/>
      <c r="T790" s="366"/>
      <c r="U790" s="366"/>
      <c r="V790" s="366"/>
      <c r="W790" s="366"/>
      <c r="X790" s="366"/>
      <c r="Y790" s="366"/>
      <c r="Z790" s="366"/>
    </row>
    <row r="791" ht="15.75" customHeight="1">
      <c r="A791" s="428"/>
      <c r="B791" s="366"/>
      <c r="C791" s="366"/>
      <c r="D791" s="366"/>
      <c r="E791" s="366"/>
      <c r="F791" s="366"/>
      <c r="G791" s="366"/>
      <c r="H791" s="366"/>
      <c r="I791" s="366"/>
      <c r="J791" s="366"/>
      <c r="K791" s="366"/>
      <c r="L791" s="366"/>
      <c r="M791" s="366"/>
      <c r="N791" s="429"/>
      <c r="O791" s="366"/>
      <c r="P791" s="366"/>
      <c r="Q791" s="366"/>
      <c r="R791" s="366"/>
      <c r="S791" s="366"/>
      <c r="T791" s="366"/>
      <c r="U791" s="366"/>
      <c r="V791" s="366"/>
      <c r="W791" s="366"/>
      <c r="X791" s="366"/>
      <c r="Y791" s="366"/>
      <c r="Z791" s="366"/>
    </row>
    <row r="792" ht="15.75" customHeight="1">
      <c r="A792" s="428"/>
      <c r="B792" s="366"/>
      <c r="C792" s="366"/>
      <c r="D792" s="366"/>
      <c r="E792" s="366"/>
      <c r="F792" s="366"/>
      <c r="G792" s="366"/>
      <c r="H792" s="366"/>
      <c r="I792" s="366"/>
      <c r="J792" s="366"/>
      <c r="K792" s="366"/>
      <c r="L792" s="366"/>
      <c r="M792" s="366"/>
      <c r="N792" s="429"/>
      <c r="O792" s="366"/>
      <c r="P792" s="366"/>
      <c r="Q792" s="366"/>
      <c r="R792" s="366"/>
      <c r="S792" s="366"/>
      <c r="T792" s="366"/>
      <c r="U792" s="366"/>
      <c r="V792" s="366"/>
      <c r="W792" s="366"/>
      <c r="X792" s="366"/>
      <c r="Y792" s="366"/>
      <c r="Z792" s="366"/>
    </row>
    <row r="793" ht="15.75" customHeight="1">
      <c r="A793" s="428"/>
      <c r="B793" s="366"/>
      <c r="C793" s="366"/>
      <c r="D793" s="366"/>
      <c r="E793" s="366"/>
      <c r="F793" s="366"/>
      <c r="G793" s="366"/>
      <c r="H793" s="366"/>
      <c r="I793" s="366"/>
      <c r="J793" s="366"/>
      <c r="K793" s="366"/>
      <c r="L793" s="366"/>
      <c r="M793" s="366"/>
      <c r="N793" s="429"/>
      <c r="O793" s="366"/>
      <c r="P793" s="366"/>
      <c r="Q793" s="366"/>
      <c r="R793" s="366"/>
      <c r="S793" s="366"/>
      <c r="T793" s="366"/>
      <c r="U793" s="366"/>
      <c r="V793" s="366"/>
      <c r="W793" s="366"/>
      <c r="X793" s="366"/>
      <c r="Y793" s="366"/>
      <c r="Z793" s="366"/>
    </row>
    <row r="794" ht="15.75" customHeight="1">
      <c r="A794" s="428"/>
      <c r="B794" s="366"/>
      <c r="C794" s="366"/>
      <c r="D794" s="366"/>
      <c r="E794" s="366"/>
      <c r="F794" s="366"/>
      <c r="G794" s="366"/>
      <c r="H794" s="366"/>
      <c r="I794" s="366"/>
      <c r="J794" s="366"/>
      <c r="K794" s="366"/>
      <c r="L794" s="366"/>
      <c r="M794" s="366"/>
      <c r="N794" s="429"/>
      <c r="O794" s="366"/>
      <c r="P794" s="366"/>
      <c r="Q794" s="366"/>
      <c r="R794" s="366"/>
      <c r="S794" s="366"/>
      <c r="T794" s="366"/>
      <c r="U794" s="366"/>
      <c r="V794" s="366"/>
      <c r="W794" s="366"/>
      <c r="X794" s="366"/>
      <c r="Y794" s="366"/>
      <c r="Z794" s="366"/>
    </row>
    <row r="795" ht="15.75" customHeight="1">
      <c r="A795" s="428"/>
      <c r="B795" s="366"/>
      <c r="C795" s="366"/>
      <c r="D795" s="366"/>
      <c r="E795" s="366"/>
      <c r="F795" s="366"/>
      <c r="G795" s="366"/>
      <c r="H795" s="366"/>
      <c r="I795" s="366"/>
      <c r="J795" s="366"/>
      <c r="K795" s="366"/>
      <c r="L795" s="366"/>
      <c r="M795" s="366"/>
      <c r="N795" s="429"/>
      <c r="O795" s="366"/>
      <c r="P795" s="366"/>
      <c r="Q795" s="366"/>
      <c r="R795" s="366"/>
      <c r="S795" s="366"/>
      <c r="T795" s="366"/>
      <c r="U795" s="366"/>
      <c r="V795" s="366"/>
      <c r="W795" s="366"/>
      <c r="X795" s="366"/>
      <c r="Y795" s="366"/>
      <c r="Z795" s="366"/>
    </row>
    <row r="796" ht="15.75" customHeight="1">
      <c r="A796" s="428"/>
      <c r="B796" s="366"/>
      <c r="C796" s="366"/>
      <c r="D796" s="366"/>
      <c r="E796" s="366"/>
      <c r="F796" s="366"/>
      <c r="G796" s="366"/>
      <c r="H796" s="366"/>
      <c r="I796" s="366"/>
      <c r="J796" s="366"/>
      <c r="K796" s="366"/>
      <c r="L796" s="366"/>
      <c r="M796" s="366"/>
      <c r="N796" s="429"/>
      <c r="O796" s="366"/>
      <c r="P796" s="366"/>
      <c r="Q796" s="366"/>
      <c r="R796" s="366"/>
      <c r="S796" s="366"/>
      <c r="T796" s="366"/>
      <c r="U796" s="366"/>
      <c r="V796" s="366"/>
      <c r="W796" s="366"/>
      <c r="X796" s="366"/>
      <c r="Y796" s="366"/>
      <c r="Z796" s="366"/>
    </row>
    <row r="797" ht="15.75" customHeight="1">
      <c r="A797" s="428"/>
      <c r="B797" s="366"/>
      <c r="C797" s="366"/>
      <c r="D797" s="366"/>
      <c r="E797" s="366"/>
      <c r="F797" s="366"/>
      <c r="G797" s="366"/>
      <c r="H797" s="366"/>
      <c r="I797" s="366"/>
      <c r="J797" s="366"/>
      <c r="K797" s="366"/>
      <c r="L797" s="366"/>
      <c r="M797" s="366"/>
      <c r="N797" s="429"/>
      <c r="O797" s="366"/>
      <c r="P797" s="366"/>
      <c r="Q797" s="366"/>
      <c r="R797" s="366"/>
      <c r="S797" s="366"/>
      <c r="T797" s="366"/>
      <c r="U797" s="366"/>
      <c r="V797" s="366"/>
      <c r="W797" s="366"/>
      <c r="X797" s="366"/>
      <c r="Y797" s="366"/>
      <c r="Z797" s="366"/>
    </row>
    <row r="798" ht="15.75" customHeight="1">
      <c r="A798" s="428"/>
      <c r="B798" s="366"/>
      <c r="C798" s="366"/>
      <c r="D798" s="366"/>
      <c r="E798" s="366"/>
      <c r="F798" s="366"/>
      <c r="G798" s="366"/>
      <c r="H798" s="366"/>
      <c r="I798" s="366"/>
      <c r="J798" s="366"/>
      <c r="K798" s="366"/>
      <c r="L798" s="366"/>
      <c r="M798" s="366"/>
      <c r="N798" s="429"/>
      <c r="O798" s="366"/>
      <c r="P798" s="366"/>
      <c r="Q798" s="366"/>
      <c r="R798" s="366"/>
      <c r="S798" s="366"/>
      <c r="T798" s="366"/>
      <c r="U798" s="366"/>
      <c r="V798" s="366"/>
      <c r="W798" s="366"/>
      <c r="X798" s="366"/>
      <c r="Y798" s="366"/>
      <c r="Z798" s="366"/>
    </row>
    <row r="799" ht="15.75" customHeight="1">
      <c r="A799" s="428"/>
      <c r="B799" s="366"/>
      <c r="C799" s="366"/>
      <c r="D799" s="366"/>
      <c r="E799" s="366"/>
      <c r="F799" s="366"/>
      <c r="G799" s="366"/>
      <c r="H799" s="366"/>
      <c r="I799" s="366"/>
      <c r="J799" s="366"/>
      <c r="K799" s="366"/>
      <c r="L799" s="366"/>
      <c r="M799" s="366"/>
      <c r="N799" s="429"/>
      <c r="O799" s="366"/>
      <c r="P799" s="366"/>
      <c r="Q799" s="366"/>
      <c r="R799" s="366"/>
      <c r="S799" s="366"/>
      <c r="T799" s="366"/>
      <c r="U799" s="366"/>
      <c r="V799" s="366"/>
      <c r="W799" s="366"/>
      <c r="X799" s="366"/>
      <c r="Y799" s="366"/>
      <c r="Z799" s="366"/>
    </row>
    <row r="800" ht="15.75" customHeight="1">
      <c r="A800" s="428"/>
      <c r="B800" s="366"/>
      <c r="C800" s="366"/>
      <c r="D800" s="366"/>
      <c r="E800" s="366"/>
      <c r="F800" s="366"/>
      <c r="G800" s="366"/>
      <c r="H800" s="366"/>
      <c r="I800" s="366"/>
      <c r="J800" s="366"/>
      <c r="K800" s="366"/>
      <c r="L800" s="366"/>
      <c r="M800" s="366"/>
      <c r="N800" s="429"/>
      <c r="O800" s="366"/>
      <c r="P800" s="366"/>
      <c r="Q800" s="366"/>
      <c r="R800" s="366"/>
      <c r="S800" s="366"/>
      <c r="T800" s="366"/>
      <c r="U800" s="366"/>
      <c r="V800" s="366"/>
      <c r="W800" s="366"/>
      <c r="X800" s="366"/>
      <c r="Y800" s="366"/>
      <c r="Z800" s="366"/>
    </row>
    <row r="801" ht="15.75" customHeight="1">
      <c r="A801" s="428"/>
      <c r="B801" s="366"/>
      <c r="C801" s="366"/>
      <c r="D801" s="366"/>
      <c r="E801" s="366"/>
      <c r="F801" s="366"/>
      <c r="G801" s="366"/>
      <c r="H801" s="366"/>
      <c r="I801" s="366"/>
      <c r="J801" s="366"/>
      <c r="K801" s="366"/>
      <c r="L801" s="366"/>
      <c r="M801" s="366"/>
      <c r="N801" s="429"/>
      <c r="O801" s="366"/>
      <c r="P801" s="366"/>
      <c r="Q801" s="366"/>
      <c r="R801" s="366"/>
      <c r="S801" s="366"/>
      <c r="T801" s="366"/>
      <c r="U801" s="366"/>
      <c r="V801" s="366"/>
      <c r="W801" s="366"/>
      <c r="X801" s="366"/>
      <c r="Y801" s="366"/>
      <c r="Z801" s="366"/>
    </row>
    <row r="802" ht="15.75" customHeight="1">
      <c r="A802" s="428"/>
      <c r="B802" s="366"/>
      <c r="C802" s="366"/>
      <c r="D802" s="366"/>
      <c r="E802" s="366"/>
      <c r="F802" s="366"/>
      <c r="G802" s="366"/>
      <c r="H802" s="366"/>
      <c r="I802" s="366"/>
      <c r="J802" s="366"/>
      <c r="K802" s="366"/>
      <c r="L802" s="366"/>
      <c r="M802" s="366"/>
      <c r="N802" s="429"/>
      <c r="O802" s="366"/>
      <c r="P802" s="366"/>
      <c r="Q802" s="366"/>
      <c r="R802" s="366"/>
      <c r="S802" s="366"/>
      <c r="T802" s="366"/>
      <c r="U802" s="366"/>
      <c r="V802" s="366"/>
      <c r="W802" s="366"/>
      <c r="X802" s="366"/>
      <c r="Y802" s="366"/>
      <c r="Z802" s="366"/>
    </row>
    <row r="803" ht="15.75" customHeight="1">
      <c r="A803" s="428"/>
      <c r="B803" s="366"/>
      <c r="C803" s="366"/>
      <c r="D803" s="366"/>
      <c r="E803" s="366"/>
      <c r="F803" s="366"/>
      <c r="G803" s="366"/>
      <c r="H803" s="366"/>
      <c r="I803" s="366"/>
      <c r="J803" s="366"/>
      <c r="K803" s="366"/>
      <c r="L803" s="366"/>
      <c r="M803" s="366"/>
      <c r="N803" s="429"/>
      <c r="O803" s="366"/>
      <c r="P803" s="366"/>
      <c r="Q803" s="366"/>
      <c r="R803" s="366"/>
      <c r="S803" s="366"/>
      <c r="T803" s="366"/>
      <c r="U803" s="366"/>
      <c r="V803" s="366"/>
      <c r="W803" s="366"/>
      <c r="X803" s="366"/>
      <c r="Y803" s="366"/>
      <c r="Z803" s="366"/>
    </row>
    <row r="804" ht="15.75" customHeight="1">
      <c r="A804" s="428"/>
      <c r="B804" s="366"/>
      <c r="C804" s="366"/>
      <c r="D804" s="366"/>
      <c r="E804" s="366"/>
      <c r="F804" s="366"/>
      <c r="G804" s="366"/>
      <c r="H804" s="366"/>
      <c r="I804" s="366"/>
      <c r="J804" s="366"/>
      <c r="K804" s="366"/>
      <c r="L804" s="366"/>
      <c r="M804" s="366"/>
      <c r="N804" s="429"/>
      <c r="O804" s="366"/>
      <c r="P804" s="366"/>
      <c r="Q804" s="366"/>
      <c r="R804" s="366"/>
      <c r="S804" s="366"/>
      <c r="T804" s="366"/>
      <c r="U804" s="366"/>
      <c r="V804" s="366"/>
      <c r="W804" s="366"/>
      <c r="X804" s="366"/>
      <c r="Y804" s="366"/>
      <c r="Z804" s="366"/>
    </row>
    <row r="805" ht="15.75" customHeight="1">
      <c r="A805" s="428"/>
      <c r="B805" s="366"/>
      <c r="C805" s="366"/>
      <c r="D805" s="366"/>
      <c r="E805" s="366"/>
      <c r="F805" s="366"/>
      <c r="G805" s="366"/>
      <c r="H805" s="366"/>
      <c r="I805" s="366"/>
      <c r="J805" s="366"/>
      <c r="K805" s="366"/>
      <c r="L805" s="366"/>
      <c r="M805" s="366"/>
      <c r="N805" s="429"/>
      <c r="O805" s="366"/>
      <c r="P805" s="366"/>
      <c r="Q805" s="366"/>
      <c r="R805" s="366"/>
      <c r="S805" s="366"/>
      <c r="T805" s="366"/>
      <c r="U805" s="366"/>
      <c r="V805" s="366"/>
      <c r="W805" s="366"/>
      <c r="X805" s="366"/>
      <c r="Y805" s="366"/>
      <c r="Z805" s="366"/>
    </row>
    <row r="806" ht="15.75" customHeight="1">
      <c r="A806" s="428"/>
      <c r="B806" s="366"/>
      <c r="C806" s="366"/>
      <c r="D806" s="366"/>
      <c r="E806" s="366"/>
      <c r="F806" s="366"/>
      <c r="G806" s="366"/>
      <c r="H806" s="366"/>
      <c r="I806" s="366"/>
      <c r="J806" s="366"/>
      <c r="K806" s="366"/>
      <c r="L806" s="366"/>
      <c r="M806" s="366"/>
      <c r="N806" s="429"/>
      <c r="O806" s="366"/>
      <c r="P806" s="366"/>
      <c r="Q806" s="366"/>
      <c r="R806" s="366"/>
      <c r="S806" s="366"/>
      <c r="T806" s="366"/>
      <c r="U806" s="366"/>
      <c r="V806" s="366"/>
      <c r="W806" s="366"/>
      <c r="X806" s="366"/>
      <c r="Y806" s="366"/>
      <c r="Z806" s="366"/>
    </row>
    <row r="807" ht="15.75" customHeight="1">
      <c r="A807" s="428"/>
      <c r="B807" s="366"/>
      <c r="C807" s="366"/>
      <c r="D807" s="366"/>
      <c r="E807" s="366"/>
      <c r="F807" s="366"/>
      <c r="G807" s="366"/>
      <c r="H807" s="366"/>
      <c r="I807" s="366"/>
      <c r="J807" s="366"/>
      <c r="K807" s="366"/>
      <c r="L807" s="366"/>
      <c r="M807" s="366"/>
      <c r="N807" s="429"/>
      <c r="O807" s="366"/>
      <c r="P807" s="366"/>
      <c r="Q807" s="366"/>
      <c r="R807" s="366"/>
      <c r="S807" s="366"/>
      <c r="T807" s="366"/>
      <c r="U807" s="366"/>
      <c r="V807" s="366"/>
      <c r="W807" s="366"/>
      <c r="X807" s="366"/>
      <c r="Y807" s="366"/>
      <c r="Z807" s="366"/>
    </row>
    <row r="808" ht="15.75" customHeight="1">
      <c r="A808" s="428"/>
      <c r="B808" s="366"/>
      <c r="C808" s="366"/>
      <c r="D808" s="366"/>
      <c r="E808" s="366"/>
      <c r="F808" s="366"/>
      <c r="G808" s="366"/>
      <c r="H808" s="366"/>
      <c r="I808" s="366"/>
      <c r="J808" s="366"/>
      <c r="K808" s="366"/>
      <c r="L808" s="366"/>
      <c r="M808" s="366"/>
      <c r="N808" s="429"/>
      <c r="O808" s="366"/>
      <c r="P808" s="366"/>
      <c r="Q808" s="366"/>
      <c r="R808" s="366"/>
      <c r="S808" s="366"/>
      <c r="T808" s="366"/>
      <c r="U808" s="366"/>
      <c r="V808" s="366"/>
      <c r="W808" s="366"/>
      <c r="X808" s="366"/>
      <c r="Y808" s="366"/>
      <c r="Z808" s="366"/>
    </row>
    <row r="809" ht="15.75" customHeight="1">
      <c r="A809" s="428"/>
      <c r="B809" s="366"/>
      <c r="C809" s="366"/>
      <c r="D809" s="366"/>
      <c r="E809" s="366"/>
      <c r="F809" s="366"/>
      <c r="G809" s="366"/>
      <c r="H809" s="366"/>
      <c r="I809" s="366"/>
      <c r="J809" s="366"/>
      <c r="K809" s="366"/>
      <c r="L809" s="366"/>
      <c r="M809" s="366"/>
      <c r="N809" s="429"/>
      <c r="O809" s="366"/>
      <c r="P809" s="366"/>
      <c r="Q809" s="366"/>
      <c r="R809" s="366"/>
      <c r="S809" s="366"/>
      <c r="T809" s="366"/>
      <c r="U809" s="366"/>
      <c r="V809" s="366"/>
      <c r="W809" s="366"/>
      <c r="X809" s="366"/>
      <c r="Y809" s="366"/>
      <c r="Z809" s="366"/>
    </row>
    <row r="810" ht="15.75" customHeight="1">
      <c r="A810" s="428"/>
      <c r="B810" s="366"/>
      <c r="C810" s="366"/>
      <c r="D810" s="366"/>
      <c r="E810" s="366"/>
      <c r="F810" s="366"/>
      <c r="G810" s="366"/>
      <c r="H810" s="366"/>
      <c r="I810" s="366"/>
      <c r="J810" s="366"/>
      <c r="K810" s="366"/>
      <c r="L810" s="366"/>
      <c r="M810" s="366"/>
      <c r="N810" s="429"/>
      <c r="O810" s="366"/>
      <c r="P810" s="366"/>
      <c r="Q810" s="366"/>
      <c r="R810" s="366"/>
      <c r="S810" s="366"/>
      <c r="T810" s="366"/>
      <c r="U810" s="366"/>
      <c r="V810" s="366"/>
      <c r="W810" s="366"/>
      <c r="X810" s="366"/>
      <c r="Y810" s="366"/>
      <c r="Z810" s="366"/>
    </row>
    <row r="811" ht="15.75" customHeight="1">
      <c r="A811" s="428"/>
      <c r="B811" s="366"/>
      <c r="C811" s="366"/>
      <c r="D811" s="366"/>
      <c r="E811" s="366"/>
      <c r="F811" s="366"/>
      <c r="G811" s="366"/>
      <c r="H811" s="366"/>
      <c r="I811" s="366"/>
      <c r="J811" s="366"/>
      <c r="K811" s="366"/>
      <c r="L811" s="366"/>
      <c r="M811" s="366"/>
      <c r="N811" s="429"/>
      <c r="O811" s="366"/>
      <c r="P811" s="366"/>
      <c r="Q811" s="366"/>
      <c r="R811" s="366"/>
      <c r="S811" s="366"/>
      <c r="T811" s="366"/>
      <c r="U811" s="366"/>
      <c r="V811" s="366"/>
      <c r="W811" s="366"/>
      <c r="X811" s="366"/>
      <c r="Y811" s="366"/>
      <c r="Z811" s="366"/>
    </row>
    <row r="812" ht="15.75" customHeight="1">
      <c r="A812" s="428"/>
      <c r="B812" s="366"/>
      <c r="C812" s="366"/>
      <c r="D812" s="366"/>
      <c r="E812" s="366"/>
      <c r="F812" s="366"/>
      <c r="G812" s="366"/>
      <c r="H812" s="366"/>
      <c r="I812" s="366"/>
      <c r="J812" s="366"/>
      <c r="K812" s="366"/>
      <c r="L812" s="366"/>
      <c r="M812" s="366"/>
      <c r="N812" s="429"/>
      <c r="O812" s="366"/>
      <c r="P812" s="366"/>
      <c r="Q812" s="366"/>
      <c r="R812" s="366"/>
      <c r="S812" s="366"/>
      <c r="T812" s="366"/>
      <c r="U812" s="366"/>
      <c r="V812" s="366"/>
      <c r="W812" s="366"/>
      <c r="X812" s="366"/>
      <c r="Y812" s="366"/>
      <c r="Z812" s="366"/>
    </row>
    <row r="813" ht="15.75" customHeight="1">
      <c r="A813" s="428"/>
      <c r="B813" s="366"/>
      <c r="C813" s="366"/>
      <c r="D813" s="366"/>
      <c r="E813" s="366"/>
      <c r="F813" s="366"/>
      <c r="G813" s="366"/>
      <c r="H813" s="366"/>
      <c r="I813" s="366"/>
      <c r="J813" s="366"/>
      <c r="K813" s="366"/>
      <c r="L813" s="366"/>
      <c r="M813" s="366"/>
      <c r="N813" s="429"/>
      <c r="O813" s="366"/>
      <c r="P813" s="366"/>
      <c r="Q813" s="366"/>
      <c r="R813" s="366"/>
      <c r="S813" s="366"/>
      <c r="T813" s="366"/>
      <c r="U813" s="366"/>
      <c r="V813" s="366"/>
      <c r="W813" s="366"/>
      <c r="X813" s="366"/>
      <c r="Y813" s="366"/>
      <c r="Z813" s="366"/>
    </row>
    <row r="814" ht="15.75" customHeight="1">
      <c r="A814" s="428"/>
      <c r="B814" s="366"/>
      <c r="C814" s="366"/>
      <c r="D814" s="366"/>
      <c r="E814" s="366"/>
      <c r="F814" s="366"/>
      <c r="G814" s="366"/>
      <c r="H814" s="366"/>
      <c r="I814" s="366"/>
      <c r="J814" s="366"/>
      <c r="K814" s="366"/>
      <c r="L814" s="366"/>
      <c r="M814" s="366"/>
      <c r="N814" s="429"/>
      <c r="O814" s="366"/>
      <c r="P814" s="366"/>
      <c r="Q814" s="366"/>
      <c r="R814" s="366"/>
      <c r="S814" s="366"/>
      <c r="T814" s="366"/>
      <c r="U814" s="366"/>
      <c r="V814" s="366"/>
      <c r="W814" s="366"/>
      <c r="X814" s="366"/>
      <c r="Y814" s="366"/>
      <c r="Z814" s="366"/>
    </row>
    <row r="815" ht="15.75" customHeight="1">
      <c r="A815" s="428"/>
      <c r="B815" s="366"/>
      <c r="C815" s="366"/>
      <c r="D815" s="366"/>
      <c r="E815" s="366"/>
      <c r="F815" s="366"/>
      <c r="G815" s="366"/>
      <c r="H815" s="366"/>
      <c r="I815" s="366"/>
      <c r="J815" s="366"/>
      <c r="K815" s="366"/>
      <c r="L815" s="366"/>
      <c r="M815" s="366"/>
      <c r="N815" s="429"/>
      <c r="O815" s="366"/>
      <c r="P815" s="366"/>
      <c r="Q815" s="366"/>
      <c r="R815" s="366"/>
      <c r="S815" s="366"/>
      <c r="T815" s="366"/>
      <c r="U815" s="366"/>
      <c r="V815" s="366"/>
      <c r="W815" s="366"/>
      <c r="X815" s="366"/>
      <c r="Y815" s="366"/>
      <c r="Z815" s="366"/>
    </row>
    <row r="816" ht="15.75" customHeight="1">
      <c r="A816" s="428"/>
      <c r="B816" s="366"/>
      <c r="C816" s="366"/>
      <c r="D816" s="366"/>
      <c r="E816" s="366"/>
      <c r="F816" s="366"/>
      <c r="G816" s="366"/>
      <c r="H816" s="366"/>
      <c r="I816" s="366"/>
      <c r="J816" s="366"/>
      <c r="K816" s="366"/>
      <c r="L816" s="366"/>
      <c r="M816" s="366"/>
      <c r="N816" s="429"/>
      <c r="O816" s="366"/>
      <c r="P816" s="366"/>
      <c r="Q816" s="366"/>
      <c r="R816" s="366"/>
      <c r="S816" s="366"/>
      <c r="T816" s="366"/>
      <c r="U816" s="366"/>
      <c r="V816" s="366"/>
      <c r="W816" s="366"/>
      <c r="X816" s="366"/>
      <c r="Y816" s="366"/>
      <c r="Z816" s="366"/>
    </row>
    <row r="817" ht="15.75" customHeight="1">
      <c r="A817" s="428"/>
      <c r="B817" s="366"/>
      <c r="C817" s="366"/>
      <c r="D817" s="366"/>
      <c r="E817" s="366"/>
      <c r="F817" s="366"/>
      <c r="G817" s="366"/>
      <c r="H817" s="366"/>
      <c r="I817" s="366"/>
      <c r="J817" s="366"/>
      <c r="K817" s="366"/>
      <c r="L817" s="366"/>
      <c r="M817" s="366"/>
      <c r="N817" s="429"/>
      <c r="O817" s="366"/>
      <c r="P817" s="366"/>
      <c r="Q817" s="366"/>
      <c r="R817" s="366"/>
      <c r="S817" s="366"/>
      <c r="T817" s="366"/>
      <c r="U817" s="366"/>
      <c r="V817" s="366"/>
      <c r="W817" s="366"/>
      <c r="X817" s="366"/>
      <c r="Y817" s="366"/>
      <c r="Z817" s="366"/>
    </row>
    <row r="818" ht="15.75" customHeight="1">
      <c r="A818" s="428"/>
      <c r="B818" s="366"/>
      <c r="C818" s="366"/>
      <c r="D818" s="366"/>
      <c r="E818" s="366"/>
      <c r="F818" s="366"/>
      <c r="G818" s="366"/>
      <c r="H818" s="366"/>
      <c r="I818" s="366"/>
      <c r="J818" s="366"/>
      <c r="K818" s="366"/>
      <c r="L818" s="366"/>
      <c r="M818" s="366"/>
      <c r="N818" s="429"/>
      <c r="O818" s="366"/>
      <c r="P818" s="366"/>
      <c r="Q818" s="366"/>
      <c r="R818" s="366"/>
      <c r="S818" s="366"/>
      <c r="T818" s="366"/>
      <c r="U818" s="366"/>
      <c r="V818" s="366"/>
      <c r="W818" s="366"/>
      <c r="X818" s="366"/>
      <c r="Y818" s="366"/>
      <c r="Z818" s="366"/>
    </row>
    <row r="819" ht="15.75" customHeight="1">
      <c r="A819" s="428"/>
      <c r="B819" s="366"/>
      <c r="C819" s="366"/>
      <c r="D819" s="366"/>
      <c r="E819" s="366"/>
      <c r="F819" s="366"/>
      <c r="G819" s="366"/>
      <c r="H819" s="366"/>
      <c r="I819" s="366"/>
      <c r="J819" s="366"/>
      <c r="K819" s="366"/>
      <c r="L819" s="366"/>
      <c r="M819" s="366"/>
      <c r="N819" s="429"/>
      <c r="O819" s="366"/>
      <c r="P819" s="366"/>
      <c r="Q819" s="366"/>
      <c r="R819" s="366"/>
      <c r="S819" s="366"/>
      <c r="T819" s="366"/>
      <c r="U819" s="366"/>
      <c r="V819" s="366"/>
      <c r="W819" s="366"/>
      <c r="X819" s="366"/>
      <c r="Y819" s="366"/>
      <c r="Z819" s="366"/>
    </row>
    <row r="820" ht="15.75" customHeight="1">
      <c r="A820" s="428"/>
      <c r="B820" s="366"/>
      <c r="C820" s="366"/>
      <c r="D820" s="366"/>
      <c r="E820" s="366"/>
      <c r="F820" s="366"/>
      <c r="G820" s="366"/>
      <c r="H820" s="366"/>
      <c r="I820" s="366"/>
      <c r="J820" s="366"/>
      <c r="K820" s="366"/>
      <c r="L820" s="366"/>
      <c r="M820" s="366"/>
      <c r="N820" s="429"/>
      <c r="O820" s="366"/>
      <c r="P820" s="366"/>
      <c r="Q820" s="366"/>
      <c r="R820" s="366"/>
      <c r="S820" s="366"/>
      <c r="T820" s="366"/>
      <c r="U820" s="366"/>
      <c r="V820" s="366"/>
      <c r="W820" s="366"/>
      <c r="X820" s="366"/>
      <c r="Y820" s="366"/>
      <c r="Z820" s="366"/>
    </row>
    <row r="821" ht="15.75" customHeight="1">
      <c r="A821" s="428"/>
      <c r="B821" s="366"/>
      <c r="C821" s="366"/>
      <c r="D821" s="366"/>
      <c r="E821" s="366"/>
      <c r="F821" s="366"/>
      <c r="G821" s="366"/>
      <c r="H821" s="366"/>
      <c r="I821" s="366"/>
      <c r="J821" s="366"/>
      <c r="K821" s="366"/>
      <c r="L821" s="366"/>
      <c r="M821" s="366"/>
      <c r="N821" s="429"/>
      <c r="O821" s="366"/>
      <c r="P821" s="366"/>
      <c r="Q821" s="366"/>
      <c r="R821" s="366"/>
      <c r="S821" s="366"/>
      <c r="T821" s="366"/>
      <c r="U821" s="366"/>
      <c r="V821" s="366"/>
      <c r="W821" s="366"/>
      <c r="X821" s="366"/>
      <c r="Y821" s="366"/>
      <c r="Z821" s="366"/>
    </row>
    <row r="822" ht="15.75" customHeight="1">
      <c r="A822" s="428"/>
      <c r="B822" s="366"/>
      <c r="C822" s="366"/>
      <c r="D822" s="366"/>
      <c r="E822" s="366"/>
      <c r="F822" s="366"/>
      <c r="G822" s="366"/>
      <c r="H822" s="366"/>
      <c r="I822" s="366"/>
      <c r="J822" s="366"/>
      <c r="K822" s="366"/>
      <c r="L822" s="366"/>
      <c r="M822" s="366"/>
      <c r="N822" s="429"/>
      <c r="O822" s="366"/>
      <c r="P822" s="366"/>
      <c r="Q822" s="366"/>
      <c r="R822" s="366"/>
      <c r="S822" s="366"/>
      <c r="T822" s="366"/>
      <c r="U822" s="366"/>
      <c r="V822" s="366"/>
      <c r="W822" s="366"/>
      <c r="X822" s="366"/>
      <c r="Y822" s="366"/>
      <c r="Z822" s="366"/>
    </row>
    <row r="823" ht="15.75" customHeight="1">
      <c r="A823" s="428"/>
      <c r="B823" s="366"/>
      <c r="C823" s="366"/>
      <c r="D823" s="366"/>
      <c r="E823" s="366"/>
      <c r="F823" s="366"/>
      <c r="G823" s="366"/>
      <c r="H823" s="366"/>
      <c r="I823" s="366"/>
      <c r="J823" s="366"/>
      <c r="K823" s="366"/>
      <c r="L823" s="366"/>
      <c r="M823" s="366"/>
      <c r="N823" s="429"/>
      <c r="O823" s="366"/>
      <c r="P823" s="366"/>
      <c r="Q823" s="366"/>
      <c r="R823" s="366"/>
      <c r="S823" s="366"/>
      <c r="T823" s="366"/>
      <c r="U823" s="366"/>
      <c r="V823" s="366"/>
      <c r="W823" s="366"/>
      <c r="X823" s="366"/>
      <c r="Y823" s="366"/>
      <c r="Z823" s="366"/>
    </row>
    <row r="824" ht="15.75" customHeight="1">
      <c r="A824" s="428"/>
      <c r="B824" s="366"/>
      <c r="C824" s="366"/>
      <c r="D824" s="366"/>
      <c r="E824" s="366"/>
      <c r="F824" s="366"/>
      <c r="G824" s="366"/>
      <c r="H824" s="366"/>
      <c r="I824" s="366"/>
      <c r="J824" s="366"/>
      <c r="K824" s="366"/>
      <c r="L824" s="366"/>
      <c r="M824" s="366"/>
      <c r="N824" s="429"/>
      <c r="O824" s="366"/>
      <c r="P824" s="366"/>
      <c r="Q824" s="366"/>
      <c r="R824" s="366"/>
      <c r="S824" s="366"/>
      <c r="T824" s="366"/>
      <c r="U824" s="366"/>
      <c r="V824" s="366"/>
      <c r="W824" s="366"/>
      <c r="X824" s="366"/>
      <c r="Y824" s="366"/>
      <c r="Z824" s="366"/>
    </row>
    <row r="825" ht="15.75" customHeight="1">
      <c r="A825" s="428"/>
      <c r="B825" s="366"/>
      <c r="C825" s="366"/>
      <c r="D825" s="366"/>
      <c r="E825" s="366"/>
      <c r="F825" s="366"/>
      <c r="G825" s="366"/>
      <c r="H825" s="366"/>
      <c r="I825" s="366"/>
      <c r="J825" s="366"/>
      <c r="K825" s="366"/>
      <c r="L825" s="366"/>
      <c r="M825" s="366"/>
      <c r="N825" s="429"/>
      <c r="O825" s="366"/>
      <c r="P825" s="366"/>
      <c r="Q825" s="366"/>
      <c r="R825" s="366"/>
      <c r="S825" s="366"/>
      <c r="T825" s="366"/>
      <c r="U825" s="366"/>
      <c r="V825" s="366"/>
      <c r="W825" s="366"/>
      <c r="X825" s="366"/>
      <c r="Y825" s="366"/>
      <c r="Z825" s="366"/>
    </row>
    <row r="826" ht="15.75" customHeight="1">
      <c r="A826" s="428"/>
      <c r="B826" s="366"/>
      <c r="C826" s="366"/>
      <c r="D826" s="366"/>
      <c r="E826" s="366"/>
      <c r="F826" s="366"/>
      <c r="G826" s="366"/>
      <c r="H826" s="366"/>
      <c r="I826" s="366"/>
      <c r="J826" s="366"/>
      <c r="K826" s="366"/>
      <c r="L826" s="366"/>
      <c r="M826" s="366"/>
      <c r="N826" s="429"/>
      <c r="O826" s="366"/>
      <c r="P826" s="366"/>
      <c r="Q826" s="366"/>
      <c r="R826" s="366"/>
      <c r="S826" s="366"/>
      <c r="T826" s="366"/>
      <c r="U826" s="366"/>
      <c r="V826" s="366"/>
      <c r="W826" s="366"/>
      <c r="X826" s="366"/>
      <c r="Y826" s="366"/>
      <c r="Z826" s="366"/>
    </row>
    <row r="827" ht="15.75" customHeight="1">
      <c r="A827" s="428"/>
      <c r="B827" s="366"/>
      <c r="C827" s="366"/>
      <c r="D827" s="366"/>
      <c r="E827" s="366"/>
      <c r="F827" s="366"/>
      <c r="G827" s="366"/>
      <c r="H827" s="366"/>
      <c r="I827" s="366"/>
      <c r="J827" s="366"/>
      <c r="K827" s="366"/>
      <c r="L827" s="366"/>
      <c r="M827" s="366"/>
      <c r="N827" s="429"/>
      <c r="O827" s="366"/>
      <c r="P827" s="366"/>
      <c r="Q827" s="366"/>
      <c r="R827" s="366"/>
      <c r="S827" s="366"/>
      <c r="T827" s="366"/>
      <c r="U827" s="366"/>
      <c r="V827" s="366"/>
      <c r="W827" s="366"/>
      <c r="X827" s="366"/>
      <c r="Y827" s="366"/>
      <c r="Z827" s="366"/>
    </row>
    <row r="828" ht="15.75" customHeight="1">
      <c r="A828" s="428"/>
      <c r="B828" s="366"/>
      <c r="C828" s="366"/>
      <c r="D828" s="366"/>
      <c r="E828" s="366"/>
      <c r="F828" s="366"/>
      <c r="G828" s="366"/>
      <c r="H828" s="366"/>
      <c r="I828" s="366"/>
      <c r="J828" s="366"/>
      <c r="K828" s="366"/>
      <c r="L828" s="366"/>
      <c r="M828" s="366"/>
      <c r="N828" s="429"/>
      <c r="O828" s="366"/>
      <c r="P828" s="366"/>
      <c r="Q828" s="366"/>
      <c r="R828" s="366"/>
      <c r="S828" s="366"/>
      <c r="T828" s="366"/>
      <c r="U828" s="366"/>
      <c r="V828" s="366"/>
      <c r="W828" s="366"/>
      <c r="X828" s="366"/>
      <c r="Y828" s="366"/>
      <c r="Z828" s="366"/>
    </row>
    <row r="829" ht="15.75" customHeight="1">
      <c r="A829" s="428"/>
      <c r="B829" s="366"/>
      <c r="C829" s="366"/>
      <c r="D829" s="366"/>
      <c r="E829" s="366"/>
      <c r="F829" s="366"/>
      <c r="G829" s="366"/>
      <c r="H829" s="366"/>
      <c r="I829" s="366"/>
      <c r="J829" s="366"/>
      <c r="K829" s="366"/>
      <c r="L829" s="366"/>
      <c r="M829" s="366"/>
      <c r="N829" s="429"/>
      <c r="O829" s="366"/>
      <c r="P829" s="366"/>
      <c r="Q829" s="366"/>
      <c r="R829" s="366"/>
      <c r="S829" s="366"/>
      <c r="T829" s="366"/>
      <c r="U829" s="366"/>
      <c r="V829" s="366"/>
      <c r="W829" s="366"/>
      <c r="X829" s="366"/>
      <c r="Y829" s="366"/>
      <c r="Z829" s="366"/>
    </row>
    <row r="830" ht="15.75" customHeight="1">
      <c r="A830" s="428"/>
      <c r="B830" s="366"/>
      <c r="C830" s="366"/>
      <c r="D830" s="366"/>
      <c r="E830" s="366"/>
      <c r="F830" s="366"/>
      <c r="G830" s="366"/>
      <c r="H830" s="366"/>
      <c r="I830" s="366"/>
      <c r="J830" s="366"/>
      <c r="K830" s="366"/>
      <c r="L830" s="366"/>
      <c r="M830" s="366"/>
      <c r="N830" s="429"/>
      <c r="O830" s="366"/>
      <c r="P830" s="366"/>
      <c r="Q830" s="366"/>
      <c r="R830" s="366"/>
      <c r="S830" s="366"/>
      <c r="T830" s="366"/>
      <c r="U830" s="366"/>
      <c r="V830" s="366"/>
      <c r="W830" s="366"/>
      <c r="X830" s="366"/>
      <c r="Y830" s="366"/>
      <c r="Z830" s="366"/>
    </row>
    <row r="831" ht="15.75" customHeight="1">
      <c r="A831" s="428"/>
      <c r="B831" s="366"/>
      <c r="C831" s="366"/>
      <c r="D831" s="366"/>
      <c r="E831" s="366"/>
      <c r="F831" s="366"/>
      <c r="G831" s="366"/>
      <c r="H831" s="366"/>
      <c r="I831" s="366"/>
      <c r="J831" s="366"/>
      <c r="K831" s="366"/>
      <c r="L831" s="366"/>
      <c r="M831" s="366"/>
      <c r="N831" s="429"/>
      <c r="O831" s="366"/>
      <c r="P831" s="366"/>
      <c r="Q831" s="366"/>
      <c r="R831" s="366"/>
      <c r="S831" s="366"/>
      <c r="T831" s="366"/>
      <c r="U831" s="366"/>
      <c r="V831" s="366"/>
      <c r="W831" s="366"/>
      <c r="X831" s="366"/>
      <c r="Y831" s="366"/>
      <c r="Z831" s="366"/>
    </row>
    <row r="832" ht="15.75" customHeight="1">
      <c r="A832" s="428"/>
      <c r="B832" s="366"/>
      <c r="C832" s="366"/>
      <c r="D832" s="366"/>
      <c r="E832" s="366"/>
      <c r="F832" s="366"/>
      <c r="G832" s="366"/>
      <c r="H832" s="366"/>
      <c r="I832" s="366"/>
      <c r="J832" s="366"/>
      <c r="K832" s="366"/>
      <c r="L832" s="366"/>
      <c r="M832" s="366"/>
      <c r="N832" s="429"/>
      <c r="O832" s="366"/>
      <c r="P832" s="366"/>
      <c r="Q832" s="366"/>
      <c r="R832" s="366"/>
      <c r="S832" s="366"/>
      <c r="T832" s="366"/>
      <c r="U832" s="366"/>
      <c r="V832" s="366"/>
      <c r="W832" s="366"/>
      <c r="X832" s="366"/>
      <c r="Y832" s="366"/>
      <c r="Z832" s="366"/>
    </row>
    <row r="833" ht="15.75" customHeight="1">
      <c r="A833" s="428"/>
      <c r="B833" s="366"/>
      <c r="C833" s="366"/>
      <c r="D833" s="366"/>
      <c r="E833" s="366"/>
      <c r="F833" s="366"/>
      <c r="G833" s="366"/>
      <c r="H833" s="366"/>
      <c r="I833" s="366"/>
      <c r="J833" s="366"/>
      <c r="K833" s="366"/>
      <c r="L833" s="366"/>
      <c r="M833" s="366"/>
      <c r="N833" s="429"/>
      <c r="O833" s="366"/>
      <c r="P833" s="366"/>
      <c r="Q833" s="366"/>
      <c r="R833" s="366"/>
      <c r="S833" s="366"/>
      <c r="T833" s="366"/>
      <c r="U833" s="366"/>
      <c r="V833" s="366"/>
      <c r="W833" s="366"/>
      <c r="X833" s="366"/>
      <c r="Y833" s="366"/>
      <c r="Z833" s="366"/>
    </row>
    <row r="834" ht="15.75" customHeight="1">
      <c r="A834" s="428"/>
      <c r="B834" s="366"/>
      <c r="C834" s="366"/>
      <c r="D834" s="366"/>
      <c r="E834" s="366"/>
      <c r="F834" s="366"/>
      <c r="G834" s="366"/>
      <c r="H834" s="366"/>
      <c r="I834" s="366"/>
      <c r="J834" s="366"/>
      <c r="K834" s="366"/>
      <c r="L834" s="366"/>
      <c r="M834" s="366"/>
      <c r="N834" s="429"/>
      <c r="O834" s="366"/>
      <c r="P834" s="366"/>
      <c r="Q834" s="366"/>
      <c r="R834" s="366"/>
      <c r="S834" s="366"/>
      <c r="T834" s="366"/>
      <c r="U834" s="366"/>
      <c r="V834" s="366"/>
      <c r="W834" s="366"/>
      <c r="X834" s="366"/>
      <c r="Y834" s="366"/>
      <c r="Z834" s="366"/>
    </row>
    <row r="835" ht="15.75" customHeight="1">
      <c r="A835" s="428"/>
      <c r="B835" s="366"/>
      <c r="C835" s="366"/>
      <c r="D835" s="366"/>
      <c r="E835" s="366"/>
      <c r="F835" s="366"/>
      <c r="G835" s="366"/>
      <c r="H835" s="366"/>
      <c r="I835" s="366"/>
      <c r="J835" s="366"/>
      <c r="K835" s="366"/>
      <c r="L835" s="366"/>
      <c r="M835" s="366"/>
      <c r="N835" s="429"/>
      <c r="O835" s="366"/>
      <c r="P835" s="366"/>
      <c r="Q835" s="366"/>
      <c r="R835" s="366"/>
      <c r="S835" s="366"/>
      <c r="T835" s="366"/>
      <c r="U835" s="366"/>
      <c r="V835" s="366"/>
      <c r="W835" s="366"/>
      <c r="X835" s="366"/>
      <c r="Y835" s="366"/>
      <c r="Z835" s="366"/>
    </row>
    <row r="836" ht="15.75" customHeight="1">
      <c r="A836" s="428"/>
      <c r="B836" s="366"/>
      <c r="C836" s="366"/>
      <c r="D836" s="366"/>
      <c r="E836" s="366"/>
      <c r="F836" s="366"/>
      <c r="G836" s="366"/>
      <c r="H836" s="366"/>
      <c r="I836" s="366"/>
      <c r="J836" s="366"/>
      <c r="K836" s="366"/>
      <c r="L836" s="366"/>
      <c r="M836" s="366"/>
      <c r="N836" s="429"/>
      <c r="O836" s="366"/>
      <c r="P836" s="366"/>
      <c r="Q836" s="366"/>
      <c r="R836" s="366"/>
      <c r="S836" s="366"/>
      <c r="T836" s="366"/>
      <c r="U836" s="366"/>
      <c r="V836" s="366"/>
      <c r="W836" s="366"/>
      <c r="X836" s="366"/>
      <c r="Y836" s="366"/>
      <c r="Z836" s="366"/>
    </row>
    <row r="837" ht="15.75" customHeight="1">
      <c r="A837" s="428"/>
      <c r="B837" s="366"/>
      <c r="C837" s="366"/>
      <c r="D837" s="366"/>
      <c r="E837" s="366"/>
      <c r="F837" s="366"/>
      <c r="G837" s="366"/>
      <c r="H837" s="366"/>
      <c r="I837" s="366"/>
      <c r="J837" s="366"/>
      <c r="K837" s="366"/>
      <c r="L837" s="366"/>
      <c r="M837" s="366"/>
      <c r="N837" s="429"/>
      <c r="O837" s="366"/>
      <c r="P837" s="366"/>
      <c r="Q837" s="366"/>
      <c r="R837" s="366"/>
      <c r="S837" s="366"/>
      <c r="T837" s="366"/>
      <c r="U837" s="366"/>
      <c r="V837" s="366"/>
      <c r="W837" s="366"/>
      <c r="X837" s="366"/>
      <c r="Y837" s="366"/>
      <c r="Z837" s="366"/>
    </row>
    <row r="838" ht="15.75" customHeight="1">
      <c r="A838" s="428"/>
      <c r="B838" s="366"/>
      <c r="C838" s="366"/>
      <c r="D838" s="366"/>
      <c r="E838" s="366"/>
      <c r="F838" s="366"/>
      <c r="G838" s="366"/>
      <c r="H838" s="366"/>
      <c r="I838" s="366"/>
      <c r="J838" s="366"/>
      <c r="K838" s="366"/>
      <c r="L838" s="366"/>
      <c r="M838" s="366"/>
      <c r="N838" s="429"/>
      <c r="O838" s="366"/>
      <c r="P838" s="366"/>
      <c r="Q838" s="366"/>
      <c r="R838" s="366"/>
      <c r="S838" s="366"/>
      <c r="T838" s="366"/>
      <c r="U838" s="366"/>
      <c r="V838" s="366"/>
      <c r="W838" s="366"/>
      <c r="X838" s="366"/>
      <c r="Y838" s="366"/>
      <c r="Z838" s="366"/>
    </row>
    <row r="839" ht="15.75" customHeight="1">
      <c r="A839" s="428"/>
      <c r="B839" s="366"/>
      <c r="C839" s="366"/>
      <c r="D839" s="366"/>
      <c r="E839" s="366"/>
      <c r="F839" s="366"/>
      <c r="G839" s="366"/>
      <c r="H839" s="366"/>
      <c r="I839" s="366"/>
      <c r="J839" s="366"/>
      <c r="K839" s="366"/>
      <c r="L839" s="366"/>
      <c r="M839" s="366"/>
      <c r="N839" s="429"/>
      <c r="O839" s="366"/>
      <c r="P839" s="366"/>
      <c r="Q839" s="366"/>
      <c r="R839" s="366"/>
      <c r="S839" s="366"/>
      <c r="T839" s="366"/>
      <c r="U839" s="366"/>
      <c r="V839" s="366"/>
      <c r="W839" s="366"/>
      <c r="X839" s="366"/>
      <c r="Y839" s="366"/>
      <c r="Z839" s="366"/>
    </row>
    <row r="840" ht="15.75" customHeight="1">
      <c r="A840" s="428"/>
      <c r="B840" s="366"/>
      <c r="C840" s="366"/>
      <c r="D840" s="366"/>
      <c r="E840" s="366"/>
      <c r="F840" s="366"/>
      <c r="G840" s="366"/>
      <c r="H840" s="366"/>
      <c r="I840" s="366"/>
      <c r="J840" s="366"/>
      <c r="K840" s="366"/>
      <c r="L840" s="366"/>
      <c r="M840" s="366"/>
      <c r="N840" s="429"/>
      <c r="O840" s="366"/>
      <c r="P840" s="366"/>
      <c r="Q840" s="366"/>
      <c r="R840" s="366"/>
      <c r="S840" s="366"/>
      <c r="T840" s="366"/>
      <c r="U840" s="366"/>
      <c r="V840" s="366"/>
      <c r="W840" s="366"/>
      <c r="X840" s="366"/>
      <c r="Y840" s="366"/>
      <c r="Z840" s="366"/>
    </row>
    <row r="841" ht="15.75" customHeight="1">
      <c r="A841" s="428"/>
      <c r="B841" s="366"/>
      <c r="C841" s="366"/>
      <c r="D841" s="366"/>
      <c r="E841" s="366"/>
      <c r="F841" s="366"/>
      <c r="G841" s="366"/>
      <c r="H841" s="366"/>
      <c r="I841" s="366"/>
      <c r="J841" s="366"/>
      <c r="K841" s="366"/>
      <c r="L841" s="366"/>
      <c r="M841" s="366"/>
      <c r="N841" s="429"/>
      <c r="O841" s="366"/>
      <c r="P841" s="366"/>
      <c r="Q841" s="366"/>
      <c r="R841" s="366"/>
      <c r="S841" s="366"/>
      <c r="T841" s="366"/>
      <c r="U841" s="366"/>
      <c r="V841" s="366"/>
      <c r="W841" s="366"/>
      <c r="X841" s="366"/>
      <c r="Y841" s="366"/>
      <c r="Z841" s="366"/>
    </row>
    <row r="842" ht="15.75" customHeight="1">
      <c r="A842" s="428"/>
      <c r="B842" s="366"/>
      <c r="C842" s="366"/>
      <c r="D842" s="366"/>
      <c r="E842" s="366"/>
      <c r="F842" s="366"/>
      <c r="G842" s="366"/>
      <c r="H842" s="366"/>
      <c r="I842" s="366"/>
      <c r="J842" s="366"/>
      <c r="K842" s="366"/>
      <c r="L842" s="366"/>
      <c r="M842" s="366"/>
      <c r="N842" s="429"/>
      <c r="O842" s="366"/>
      <c r="P842" s="366"/>
      <c r="Q842" s="366"/>
      <c r="R842" s="366"/>
      <c r="S842" s="366"/>
      <c r="T842" s="366"/>
      <c r="U842" s="366"/>
      <c r="V842" s="366"/>
      <c r="W842" s="366"/>
      <c r="X842" s="366"/>
      <c r="Y842" s="366"/>
      <c r="Z842" s="366"/>
    </row>
    <row r="843" ht="15.75" customHeight="1">
      <c r="A843" s="428"/>
      <c r="B843" s="366"/>
      <c r="C843" s="366"/>
      <c r="D843" s="366"/>
      <c r="E843" s="366"/>
      <c r="F843" s="366"/>
      <c r="G843" s="366"/>
      <c r="H843" s="366"/>
      <c r="I843" s="366"/>
      <c r="J843" s="366"/>
      <c r="K843" s="366"/>
      <c r="L843" s="366"/>
      <c r="M843" s="366"/>
      <c r="N843" s="429"/>
      <c r="O843" s="366"/>
      <c r="P843" s="366"/>
      <c r="Q843" s="366"/>
      <c r="R843" s="366"/>
      <c r="S843" s="366"/>
      <c r="T843" s="366"/>
      <c r="U843" s="366"/>
      <c r="V843" s="366"/>
      <c r="W843" s="366"/>
      <c r="X843" s="366"/>
      <c r="Y843" s="366"/>
      <c r="Z843" s="366"/>
    </row>
    <row r="844" ht="15.75" customHeight="1">
      <c r="A844" s="428"/>
      <c r="B844" s="366"/>
      <c r="C844" s="366"/>
      <c r="D844" s="366"/>
      <c r="E844" s="366"/>
      <c r="F844" s="366"/>
      <c r="G844" s="366"/>
      <c r="H844" s="366"/>
      <c r="I844" s="366"/>
      <c r="J844" s="366"/>
      <c r="K844" s="366"/>
      <c r="L844" s="366"/>
      <c r="M844" s="366"/>
      <c r="N844" s="429"/>
      <c r="O844" s="366"/>
      <c r="P844" s="366"/>
      <c r="Q844" s="366"/>
      <c r="R844" s="366"/>
      <c r="S844" s="366"/>
      <c r="T844" s="366"/>
      <c r="U844" s="366"/>
      <c r="V844" s="366"/>
      <c r="W844" s="366"/>
      <c r="X844" s="366"/>
      <c r="Y844" s="366"/>
      <c r="Z844" s="366"/>
    </row>
    <row r="845" ht="15.75" customHeight="1">
      <c r="A845" s="428"/>
      <c r="B845" s="366"/>
      <c r="C845" s="366"/>
      <c r="D845" s="366"/>
      <c r="E845" s="366"/>
      <c r="F845" s="366"/>
      <c r="G845" s="366"/>
      <c r="H845" s="366"/>
      <c r="I845" s="366"/>
      <c r="J845" s="366"/>
      <c r="K845" s="366"/>
      <c r="L845" s="366"/>
      <c r="M845" s="366"/>
      <c r="N845" s="429"/>
      <c r="O845" s="366"/>
      <c r="P845" s="366"/>
      <c r="Q845" s="366"/>
      <c r="R845" s="366"/>
      <c r="S845" s="366"/>
      <c r="T845" s="366"/>
      <c r="U845" s="366"/>
      <c r="V845" s="366"/>
      <c r="W845" s="366"/>
      <c r="X845" s="366"/>
      <c r="Y845" s="366"/>
      <c r="Z845" s="366"/>
    </row>
    <row r="846" ht="15.75" customHeight="1">
      <c r="A846" s="428"/>
      <c r="B846" s="366"/>
      <c r="C846" s="366"/>
      <c r="D846" s="366"/>
      <c r="E846" s="366"/>
      <c r="F846" s="366"/>
      <c r="G846" s="366"/>
      <c r="H846" s="366"/>
      <c r="I846" s="366"/>
      <c r="J846" s="366"/>
      <c r="K846" s="366"/>
      <c r="L846" s="366"/>
      <c r="M846" s="366"/>
      <c r="N846" s="429"/>
      <c r="O846" s="366"/>
      <c r="P846" s="366"/>
      <c r="Q846" s="366"/>
      <c r="R846" s="366"/>
      <c r="S846" s="366"/>
      <c r="T846" s="366"/>
      <c r="U846" s="366"/>
      <c r="V846" s="366"/>
      <c r="W846" s="366"/>
      <c r="X846" s="366"/>
      <c r="Y846" s="366"/>
      <c r="Z846" s="366"/>
    </row>
    <row r="847" ht="15.75" customHeight="1">
      <c r="A847" s="428"/>
      <c r="B847" s="366"/>
      <c r="C847" s="366"/>
      <c r="D847" s="366"/>
      <c r="E847" s="366"/>
      <c r="F847" s="366"/>
      <c r="G847" s="366"/>
      <c r="H847" s="366"/>
      <c r="I847" s="366"/>
      <c r="J847" s="366"/>
      <c r="K847" s="366"/>
      <c r="L847" s="366"/>
      <c r="M847" s="366"/>
      <c r="N847" s="429"/>
      <c r="O847" s="366"/>
      <c r="P847" s="366"/>
      <c r="Q847" s="366"/>
      <c r="R847" s="366"/>
      <c r="S847" s="366"/>
      <c r="T847" s="366"/>
      <c r="U847" s="366"/>
      <c r="V847" s="366"/>
      <c r="W847" s="366"/>
      <c r="X847" s="366"/>
      <c r="Y847" s="366"/>
      <c r="Z847" s="366"/>
    </row>
    <row r="848" ht="15.75" customHeight="1">
      <c r="A848" s="428"/>
      <c r="B848" s="366"/>
      <c r="C848" s="366"/>
      <c r="D848" s="366"/>
      <c r="E848" s="366"/>
      <c r="F848" s="366"/>
      <c r="G848" s="366"/>
      <c r="H848" s="366"/>
      <c r="I848" s="366"/>
      <c r="J848" s="366"/>
      <c r="K848" s="366"/>
      <c r="L848" s="366"/>
      <c r="M848" s="366"/>
      <c r="N848" s="429"/>
      <c r="O848" s="366"/>
      <c r="P848" s="366"/>
      <c r="Q848" s="366"/>
      <c r="R848" s="366"/>
      <c r="S848" s="366"/>
      <c r="T848" s="366"/>
      <c r="U848" s="366"/>
      <c r="V848" s="366"/>
      <c r="W848" s="366"/>
      <c r="X848" s="366"/>
      <c r="Y848" s="366"/>
      <c r="Z848" s="366"/>
    </row>
    <row r="849" ht="15.75" customHeight="1">
      <c r="A849" s="428"/>
      <c r="B849" s="366"/>
      <c r="C849" s="366"/>
      <c r="D849" s="366"/>
      <c r="E849" s="366"/>
      <c r="F849" s="366"/>
      <c r="G849" s="366"/>
      <c r="H849" s="366"/>
      <c r="I849" s="366"/>
      <c r="J849" s="366"/>
      <c r="K849" s="366"/>
      <c r="L849" s="366"/>
      <c r="M849" s="366"/>
      <c r="N849" s="429"/>
      <c r="O849" s="366"/>
      <c r="P849" s="366"/>
      <c r="Q849" s="366"/>
      <c r="R849" s="366"/>
      <c r="S849" s="366"/>
      <c r="T849" s="366"/>
      <c r="U849" s="366"/>
      <c r="V849" s="366"/>
      <c r="W849" s="366"/>
      <c r="X849" s="366"/>
      <c r="Y849" s="366"/>
      <c r="Z849" s="366"/>
    </row>
    <row r="850" ht="15.75" customHeight="1">
      <c r="A850" s="428"/>
      <c r="B850" s="366"/>
      <c r="C850" s="366"/>
      <c r="D850" s="366"/>
      <c r="E850" s="366"/>
      <c r="F850" s="366"/>
      <c r="G850" s="366"/>
      <c r="H850" s="366"/>
      <c r="I850" s="366"/>
      <c r="J850" s="366"/>
      <c r="K850" s="366"/>
      <c r="L850" s="366"/>
      <c r="M850" s="366"/>
      <c r="N850" s="429"/>
      <c r="O850" s="366"/>
      <c r="P850" s="366"/>
      <c r="Q850" s="366"/>
      <c r="R850" s="366"/>
      <c r="S850" s="366"/>
      <c r="T850" s="366"/>
      <c r="U850" s="366"/>
      <c r="V850" s="366"/>
      <c r="W850" s="366"/>
      <c r="X850" s="366"/>
      <c r="Y850" s="366"/>
      <c r="Z850" s="366"/>
    </row>
    <row r="851" ht="15.75" customHeight="1">
      <c r="A851" s="428"/>
      <c r="B851" s="366"/>
      <c r="C851" s="366"/>
      <c r="D851" s="366"/>
      <c r="E851" s="366"/>
      <c r="F851" s="366"/>
      <c r="G851" s="366"/>
      <c r="H851" s="366"/>
      <c r="I851" s="366"/>
      <c r="J851" s="366"/>
      <c r="K851" s="366"/>
      <c r="L851" s="366"/>
      <c r="M851" s="366"/>
      <c r="N851" s="429"/>
      <c r="O851" s="366"/>
      <c r="P851" s="366"/>
      <c r="Q851" s="366"/>
      <c r="R851" s="366"/>
      <c r="S851" s="366"/>
      <c r="T851" s="366"/>
      <c r="U851" s="366"/>
      <c r="V851" s="366"/>
      <c r="W851" s="366"/>
      <c r="X851" s="366"/>
      <c r="Y851" s="366"/>
      <c r="Z851" s="366"/>
    </row>
    <row r="852" ht="15.75" customHeight="1">
      <c r="A852" s="428"/>
      <c r="B852" s="366"/>
      <c r="C852" s="366"/>
      <c r="D852" s="366"/>
      <c r="E852" s="366"/>
      <c r="F852" s="366"/>
      <c r="G852" s="366"/>
      <c r="H852" s="366"/>
      <c r="I852" s="366"/>
      <c r="J852" s="366"/>
      <c r="K852" s="366"/>
      <c r="L852" s="366"/>
      <c r="M852" s="366"/>
      <c r="N852" s="429"/>
      <c r="O852" s="366"/>
      <c r="P852" s="366"/>
      <c r="Q852" s="366"/>
      <c r="R852" s="366"/>
      <c r="S852" s="366"/>
      <c r="T852" s="366"/>
      <c r="U852" s="366"/>
      <c r="V852" s="366"/>
      <c r="W852" s="366"/>
      <c r="X852" s="366"/>
      <c r="Y852" s="366"/>
      <c r="Z852" s="366"/>
    </row>
    <row r="853" ht="15.75" customHeight="1">
      <c r="A853" s="428"/>
      <c r="B853" s="366"/>
      <c r="C853" s="366"/>
      <c r="D853" s="366"/>
      <c r="E853" s="366"/>
      <c r="F853" s="366"/>
      <c r="G853" s="366"/>
      <c r="H853" s="366"/>
      <c r="I853" s="366"/>
      <c r="J853" s="366"/>
      <c r="K853" s="366"/>
      <c r="L853" s="366"/>
      <c r="M853" s="366"/>
      <c r="N853" s="429"/>
      <c r="O853" s="366"/>
      <c r="P853" s="366"/>
      <c r="Q853" s="366"/>
      <c r="R853" s="366"/>
      <c r="S853" s="366"/>
      <c r="T853" s="366"/>
      <c r="U853" s="366"/>
      <c r="V853" s="366"/>
      <c r="W853" s="366"/>
      <c r="X853" s="366"/>
      <c r="Y853" s="366"/>
      <c r="Z853" s="366"/>
    </row>
    <row r="854" ht="15.75" customHeight="1">
      <c r="A854" s="428"/>
      <c r="B854" s="366"/>
      <c r="C854" s="366"/>
      <c r="D854" s="366"/>
      <c r="E854" s="366"/>
      <c r="F854" s="366"/>
      <c r="G854" s="366"/>
      <c r="H854" s="366"/>
      <c r="I854" s="366"/>
      <c r="J854" s="366"/>
      <c r="K854" s="366"/>
      <c r="L854" s="366"/>
      <c r="M854" s="366"/>
      <c r="N854" s="429"/>
      <c r="O854" s="366"/>
      <c r="P854" s="366"/>
      <c r="Q854" s="366"/>
      <c r="R854" s="366"/>
      <c r="S854" s="366"/>
      <c r="T854" s="366"/>
      <c r="U854" s="366"/>
      <c r="V854" s="366"/>
      <c r="W854" s="366"/>
      <c r="X854" s="366"/>
      <c r="Y854" s="366"/>
      <c r="Z854" s="366"/>
    </row>
    <row r="855" ht="15.75" customHeight="1">
      <c r="A855" s="428"/>
      <c r="B855" s="366"/>
      <c r="C855" s="366"/>
      <c r="D855" s="366"/>
      <c r="E855" s="366"/>
      <c r="F855" s="366"/>
      <c r="G855" s="366"/>
      <c r="H855" s="366"/>
      <c r="I855" s="366"/>
      <c r="J855" s="366"/>
      <c r="K855" s="366"/>
      <c r="L855" s="366"/>
      <c r="M855" s="366"/>
      <c r="N855" s="429"/>
      <c r="O855" s="366"/>
      <c r="P855" s="366"/>
      <c r="Q855" s="366"/>
      <c r="R855" s="366"/>
      <c r="S855" s="366"/>
      <c r="T855" s="366"/>
      <c r="U855" s="366"/>
      <c r="V855" s="366"/>
      <c r="W855" s="366"/>
      <c r="X855" s="366"/>
      <c r="Y855" s="366"/>
      <c r="Z855" s="366"/>
    </row>
    <row r="856" ht="15.75" customHeight="1">
      <c r="A856" s="428"/>
      <c r="B856" s="366"/>
      <c r="C856" s="366"/>
      <c r="D856" s="366"/>
      <c r="E856" s="366"/>
      <c r="F856" s="366"/>
      <c r="G856" s="366"/>
      <c r="H856" s="366"/>
      <c r="I856" s="366"/>
      <c r="J856" s="366"/>
      <c r="K856" s="366"/>
      <c r="L856" s="366"/>
      <c r="M856" s="366"/>
      <c r="N856" s="429"/>
      <c r="O856" s="366"/>
      <c r="P856" s="366"/>
      <c r="Q856" s="366"/>
      <c r="R856" s="366"/>
      <c r="S856" s="366"/>
      <c r="T856" s="366"/>
      <c r="U856" s="366"/>
      <c r="V856" s="366"/>
      <c r="W856" s="366"/>
      <c r="X856" s="366"/>
      <c r="Y856" s="366"/>
      <c r="Z856" s="366"/>
    </row>
    <row r="857" ht="15.75" customHeight="1">
      <c r="A857" s="428"/>
      <c r="B857" s="366"/>
      <c r="C857" s="366"/>
      <c r="D857" s="366"/>
      <c r="E857" s="366"/>
      <c r="F857" s="366"/>
      <c r="G857" s="366"/>
      <c r="H857" s="366"/>
      <c r="I857" s="366"/>
      <c r="J857" s="366"/>
      <c r="K857" s="366"/>
      <c r="L857" s="366"/>
      <c r="M857" s="366"/>
      <c r="N857" s="429"/>
      <c r="O857" s="366"/>
      <c r="P857" s="366"/>
      <c r="Q857" s="366"/>
      <c r="R857" s="366"/>
      <c r="S857" s="366"/>
      <c r="T857" s="366"/>
      <c r="U857" s="366"/>
      <c r="V857" s="366"/>
      <c r="W857" s="366"/>
      <c r="X857" s="366"/>
      <c r="Y857" s="366"/>
      <c r="Z857" s="366"/>
    </row>
    <row r="858" ht="15.75" customHeight="1">
      <c r="A858" s="428"/>
      <c r="B858" s="366"/>
      <c r="C858" s="366"/>
      <c r="D858" s="366"/>
      <c r="E858" s="366"/>
      <c r="F858" s="366"/>
      <c r="G858" s="366"/>
      <c r="H858" s="366"/>
      <c r="I858" s="366"/>
      <c r="J858" s="366"/>
      <c r="K858" s="366"/>
      <c r="L858" s="366"/>
      <c r="M858" s="366"/>
      <c r="N858" s="429"/>
      <c r="O858" s="366"/>
      <c r="P858" s="366"/>
      <c r="Q858" s="366"/>
      <c r="R858" s="366"/>
      <c r="S858" s="366"/>
      <c r="T858" s="366"/>
      <c r="U858" s="366"/>
      <c r="V858" s="366"/>
      <c r="W858" s="366"/>
      <c r="X858" s="366"/>
      <c r="Y858" s="366"/>
      <c r="Z858" s="366"/>
    </row>
    <row r="859" ht="15.75" customHeight="1">
      <c r="A859" s="428"/>
      <c r="B859" s="366"/>
      <c r="C859" s="366"/>
      <c r="D859" s="366"/>
      <c r="E859" s="366"/>
      <c r="F859" s="366"/>
      <c r="G859" s="366"/>
      <c r="H859" s="366"/>
      <c r="I859" s="366"/>
      <c r="J859" s="366"/>
      <c r="K859" s="366"/>
      <c r="L859" s="366"/>
      <c r="M859" s="366"/>
      <c r="N859" s="429"/>
      <c r="O859" s="366"/>
      <c r="P859" s="366"/>
      <c r="Q859" s="366"/>
      <c r="R859" s="366"/>
      <c r="S859" s="366"/>
      <c r="T859" s="366"/>
      <c r="U859" s="366"/>
      <c r="V859" s="366"/>
      <c r="W859" s="366"/>
      <c r="X859" s="366"/>
      <c r="Y859" s="366"/>
      <c r="Z859" s="366"/>
    </row>
    <row r="860" ht="15.75" customHeight="1">
      <c r="A860" s="428"/>
      <c r="B860" s="366"/>
      <c r="C860" s="366"/>
      <c r="D860" s="366"/>
      <c r="E860" s="366"/>
      <c r="F860" s="366"/>
      <c r="G860" s="366"/>
      <c r="H860" s="366"/>
      <c r="I860" s="366"/>
      <c r="J860" s="366"/>
      <c r="K860" s="366"/>
      <c r="L860" s="366"/>
      <c r="M860" s="366"/>
      <c r="N860" s="429"/>
      <c r="O860" s="366"/>
      <c r="P860" s="366"/>
      <c r="Q860" s="366"/>
      <c r="R860" s="366"/>
      <c r="S860" s="366"/>
      <c r="T860" s="366"/>
      <c r="U860" s="366"/>
      <c r="V860" s="366"/>
      <c r="W860" s="366"/>
      <c r="X860" s="366"/>
      <c r="Y860" s="366"/>
      <c r="Z860" s="366"/>
    </row>
    <row r="861" ht="15.75" customHeight="1">
      <c r="A861" s="428"/>
      <c r="B861" s="366"/>
      <c r="C861" s="366"/>
      <c r="D861" s="366"/>
      <c r="E861" s="366"/>
      <c r="F861" s="366"/>
      <c r="G861" s="366"/>
      <c r="H861" s="366"/>
      <c r="I861" s="366"/>
      <c r="J861" s="366"/>
      <c r="K861" s="366"/>
      <c r="L861" s="366"/>
      <c r="M861" s="366"/>
      <c r="N861" s="429"/>
      <c r="O861" s="366"/>
      <c r="P861" s="366"/>
      <c r="Q861" s="366"/>
      <c r="R861" s="366"/>
      <c r="S861" s="366"/>
      <c r="T861" s="366"/>
      <c r="U861" s="366"/>
      <c r="V861" s="366"/>
      <c r="W861" s="366"/>
      <c r="X861" s="366"/>
      <c r="Y861" s="366"/>
      <c r="Z861" s="366"/>
    </row>
    <row r="862" ht="15.75" customHeight="1">
      <c r="A862" s="428"/>
      <c r="B862" s="366"/>
      <c r="C862" s="366"/>
      <c r="D862" s="366"/>
      <c r="E862" s="366"/>
      <c r="F862" s="366"/>
      <c r="G862" s="366"/>
      <c r="H862" s="366"/>
      <c r="I862" s="366"/>
      <c r="J862" s="366"/>
      <c r="K862" s="366"/>
      <c r="L862" s="366"/>
      <c r="M862" s="366"/>
      <c r="N862" s="429"/>
      <c r="O862" s="366"/>
      <c r="P862" s="366"/>
      <c r="Q862" s="366"/>
      <c r="R862" s="366"/>
      <c r="S862" s="366"/>
      <c r="T862" s="366"/>
      <c r="U862" s="366"/>
      <c r="V862" s="366"/>
      <c r="W862" s="366"/>
      <c r="X862" s="366"/>
      <c r="Y862" s="366"/>
      <c r="Z862" s="366"/>
    </row>
    <row r="863" ht="15.75" customHeight="1">
      <c r="A863" s="428"/>
      <c r="B863" s="366"/>
      <c r="C863" s="366"/>
      <c r="D863" s="366"/>
      <c r="E863" s="366"/>
      <c r="F863" s="366"/>
      <c r="G863" s="366"/>
      <c r="H863" s="366"/>
      <c r="I863" s="366"/>
      <c r="J863" s="366"/>
      <c r="K863" s="366"/>
      <c r="L863" s="366"/>
      <c r="M863" s="366"/>
      <c r="N863" s="429"/>
      <c r="O863" s="366"/>
      <c r="P863" s="366"/>
      <c r="Q863" s="366"/>
      <c r="R863" s="366"/>
      <c r="S863" s="366"/>
      <c r="T863" s="366"/>
      <c r="U863" s="366"/>
      <c r="V863" s="366"/>
      <c r="W863" s="366"/>
      <c r="X863" s="366"/>
      <c r="Y863" s="366"/>
      <c r="Z863" s="366"/>
    </row>
    <row r="864" ht="15.75" customHeight="1">
      <c r="A864" s="428"/>
      <c r="B864" s="366"/>
      <c r="C864" s="366"/>
      <c r="D864" s="366"/>
      <c r="E864" s="366"/>
      <c r="F864" s="366"/>
      <c r="G864" s="366"/>
      <c r="H864" s="366"/>
      <c r="I864" s="366"/>
      <c r="J864" s="366"/>
      <c r="K864" s="366"/>
      <c r="L864" s="366"/>
      <c r="M864" s="366"/>
      <c r="N864" s="429"/>
      <c r="O864" s="366"/>
      <c r="P864" s="366"/>
      <c r="Q864" s="366"/>
      <c r="R864" s="366"/>
      <c r="S864" s="366"/>
      <c r="T864" s="366"/>
      <c r="U864" s="366"/>
      <c r="V864" s="366"/>
      <c r="W864" s="366"/>
      <c r="X864" s="366"/>
      <c r="Y864" s="366"/>
      <c r="Z864" s="366"/>
    </row>
    <row r="865" ht="15.75" customHeight="1">
      <c r="A865" s="428"/>
      <c r="B865" s="366"/>
      <c r="C865" s="366"/>
      <c r="D865" s="366"/>
      <c r="E865" s="366"/>
      <c r="F865" s="366"/>
      <c r="G865" s="366"/>
      <c r="H865" s="366"/>
      <c r="I865" s="366"/>
      <c r="J865" s="366"/>
      <c r="K865" s="366"/>
      <c r="L865" s="366"/>
      <c r="M865" s="366"/>
      <c r="N865" s="429"/>
      <c r="O865" s="366"/>
      <c r="P865" s="366"/>
      <c r="Q865" s="366"/>
      <c r="R865" s="366"/>
      <c r="S865" s="366"/>
      <c r="T865" s="366"/>
      <c r="U865" s="366"/>
      <c r="V865" s="366"/>
      <c r="W865" s="366"/>
      <c r="X865" s="366"/>
      <c r="Y865" s="366"/>
      <c r="Z865" s="366"/>
    </row>
    <row r="866" ht="15.75" customHeight="1">
      <c r="A866" s="428"/>
      <c r="B866" s="366"/>
      <c r="C866" s="366"/>
      <c r="D866" s="366"/>
      <c r="E866" s="366"/>
      <c r="F866" s="366"/>
      <c r="G866" s="366"/>
      <c r="H866" s="366"/>
      <c r="I866" s="366"/>
      <c r="J866" s="366"/>
      <c r="K866" s="366"/>
      <c r="L866" s="366"/>
      <c r="M866" s="366"/>
      <c r="N866" s="429"/>
      <c r="O866" s="366"/>
      <c r="P866" s="366"/>
      <c r="Q866" s="366"/>
      <c r="R866" s="366"/>
      <c r="S866" s="366"/>
      <c r="T866" s="366"/>
      <c r="U866" s="366"/>
      <c r="V866" s="366"/>
      <c r="W866" s="366"/>
      <c r="X866" s="366"/>
      <c r="Y866" s="366"/>
      <c r="Z866" s="366"/>
    </row>
    <row r="867" ht="15.75" customHeight="1">
      <c r="A867" s="428"/>
      <c r="B867" s="366"/>
      <c r="C867" s="366"/>
      <c r="D867" s="366"/>
      <c r="E867" s="366"/>
      <c r="F867" s="366"/>
      <c r="G867" s="366"/>
      <c r="H867" s="366"/>
      <c r="I867" s="366"/>
      <c r="J867" s="366"/>
      <c r="K867" s="366"/>
      <c r="L867" s="366"/>
      <c r="M867" s="366"/>
      <c r="N867" s="429"/>
      <c r="O867" s="366"/>
      <c r="P867" s="366"/>
      <c r="Q867" s="366"/>
      <c r="R867" s="366"/>
      <c r="S867" s="366"/>
      <c r="T867" s="366"/>
      <c r="U867" s="366"/>
      <c r="V867" s="366"/>
      <c r="W867" s="366"/>
      <c r="X867" s="366"/>
      <c r="Y867" s="366"/>
      <c r="Z867" s="366"/>
    </row>
    <row r="868" ht="15.75" customHeight="1">
      <c r="A868" s="428"/>
      <c r="B868" s="366"/>
      <c r="C868" s="366"/>
      <c r="D868" s="366"/>
      <c r="E868" s="366"/>
      <c r="F868" s="366"/>
      <c r="G868" s="366"/>
      <c r="H868" s="366"/>
      <c r="I868" s="366"/>
      <c r="J868" s="366"/>
      <c r="K868" s="366"/>
      <c r="L868" s="366"/>
      <c r="M868" s="366"/>
      <c r="N868" s="429"/>
      <c r="O868" s="366"/>
      <c r="P868" s="366"/>
      <c r="Q868" s="366"/>
      <c r="R868" s="366"/>
      <c r="S868" s="366"/>
      <c r="T868" s="366"/>
      <c r="U868" s="366"/>
      <c r="V868" s="366"/>
      <c r="W868" s="366"/>
      <c r="X868" s="366"/>
      <c r="Y868" s="366"/>
      <c r="Z868" s="366"/>
    </row>
    <row r="869" ht="15.75" customHeight="1">
      <c r="A869" s="428"/>
      <c r="B869" s="366"/>
      <c r="C869" s="366"/>
      <c r="D869" s="366"/>
      <c r="E869" s="366"/>
      <c r="F869" s="366"/>
      <c r="G869" s="366"/>
      <c r="H869" s="366"/>
      <c r="I869" s="366"/>
      <c r="J869" s="366"/>
      <c r="K869" s="366"/>
      <c r="L869" s="366"/>
      <c r="M869" s="366"/>
      <c r="N869" s="429"/>
      <c r="O869" s="366"/>
      <c r="P869" s="366"/>
      <c r="Q869" s="366"/>
      <c r="R869" s="366"/>
      <c r="S869" s="366"/>
      <c r="T869" s="366"/>
      <c r="U869" s="366"/>
      <c r="V869" s="366"/>
      <c r="W869" s="366"/>
      <c r="X869" s="366"/>
      <c r="Y869" s="366"/>
      <c r="Z869" s="366"/>
    </row>
    <row r="870" ht="15.75" customHeight="1">
      <c r="A870" s="428"/>
      <c r="B870" s="366"/>
      <c r="C870" s="366"/>
      <c r="D870" s="366"/>
      <c r="E870" s="366"/>
      <c r="F870" s="366"/>
      <c r="G870" s="366"/>
      <c r="H870" s="366"/>
      <c r="I870" s="366"/>
      <c r="J870" s="366"/>
      <c r="K870" s="366"/>
      <c r="L870" s="366"/>
      <c r="M870" s="366"/>
      <c r="N870" s="429"/>
      <c r="O870" s="366"/>
      <c r="P870" s="366"/>
      <c r="Q870" s="366"/>
      <c r="R870" s="366"/>
      <c r="S870" s="366"/>
      <c r="T870" s="366"/>
      <c r="U870" s="366"/>
      <c r="V870" s="366"/>
      <c r="W870" s="366"/>
      <c r="X870" s="366"/>
      <c r="Y870" s="366"/>
      <c r="Z870" s="366"/>
    </row>
    <row r="871" ht="15.75" customHeight="1">
      <c r="A871" s="428"/>
      <c r="B871" s="366"/>
      <c r="C871" s="366"/>
      <c r="D871" s="366"/>
      <c r="E871" s="366"/>
      <c r="F871" s="366"/>
      <c r="G871" s="366"/>
      <c r="H871" s="366"/>
      <c r="I871" s="366"/>
      <c r="J871" s="366"/>
      <c r="K871" s="366"/>
      <c r="L871" s="366"/>
      <c r="M871" s="366"/>
      <c r="N871" s="429"/>
      <c r="O871" s="366"/>
      <c r="P871" s="366"/>
      <c r="Q871" s="366"/>
      <c r="R871" s="366"/>
      <c r="S871" s="366"/>
      <c r="T871" s="366"/>
      <c r="U871" s="366"/>
      <c r="V871" s="366"/>
      <c r="W871" s="366"/>
      <c r="X871" s="366"/>
      <c r="Y871" s="366"/>
      <c r="Z871" s="366"/>
    </row>
    <row r="872" ht="15.75" customHeight="1">
      <c r="A872" s="428"/>
      <c r="B872" s="366"/>
      <c r="C872" s="366"/>
      <c r="D872" s="366"/>
      <c r="E872" s="366"/>
      <c r="F872" s="366"/>
      <c r="G872" s="366"/>
      <c r="H872" s="366"/>
      <c r="I872" s="366"/>
      <c r="J872" s="366"/>
      <c r="K872" s="366"/>
      <c r="L872" s="366"/>
      <c r="M872" s="366"/>
      <c r="N872" s="429"/>
      <c r="O872" s="366"/>
      <c r="P872" s="366"/>
      <c r="Q872" s="366"/>
      <c r="R872" s="366"/>
      <c r="S872" s="366"/>
      <c r="T872" s="366"/>
      <c r="U872" s="366"/>
      <c r="V872" s="366"/>
      <c r="W872" s="366"/>
      <c r="X872" s="366"/>
      <c r="Y872" s="366"/>
      <c r="Z872" s="366"/>
    </row>
    <row r="873" ht="15.75" customHeight="1">
      <c r="A873" s="428"/>
      <c r="B873" s="366"/>
      <c r="C873" s="366"/>
      <c r="D873" s="366"/>
      <c r="E873" s="366"/>
      <c r="F873" s="366"/>
      <c r="G873" s="366"/>
      <c r="H873" s="366"/>
      <c r="I873" s="366"/>
      <c r="J873" s="366"/>
      <c r="K873" s="366"/>
      <c r="L873" s="366"/>
      <c r="M873" s="366"/>
      <c r="N873" s="429"/>
      <c r="O873" s="366"/>
      <c r="P873" s="366"/>
      <c r="Q873" s="366"/>
      <c r="R873" s="366"/>
      <c r="S873" s="366"/>
      <c r="T873" s="366"/>
      <c r="U873" s="366"/>
      <c r="V873" s="366"/>
      <c r="W873" s="366"/>
      <c r="X873" s="366"/>
      <c r="Y873" s="366"/>
      <c r="Z873" s="366"/>
    </row>
    <row r="874" ht="15.75" customHeight="1">
      <c r="A874" s="428"/>
      <c r="B874" s="366"/>
      <c r="C874" s="366"/>
      <c r="D874" s="366"/>
      <c r="E874" s="366"/>
      <c r="F874" s="366"/>
      <c r="G874" s="366"/>
      <c r="H874" s="366"/>
      <c r="I874" s="366"/>
      <c r="J874" s="366"/>
      <c r="K874" s="366"/>
      <c r="L874" s="366"/>
      <c r="M874" s="366"/>
      <c r="N874" s="429"/>
      <c r="O874" s="366"/>
      <c r="P874" s="366"/>
      <c r="Q874" s="366"/>
      <c r="R874" s="366"/>
      <c r="S874" s="366"/>
      <c r="T874" s="366"/>
      <c r="U874" s="366"/>
      <c r="V874" s="366"/>
      <c r="W874" s="366"/>
      <c r="X874" s="366"/>
      <c r="Y874" s="366"/>
      <c r="Z874" s="366"/>
    </row>
    <row r="875" ht="15.75" customHeight="1">
      <c r="A875" s="428"/>
      <c r="B875" s="366"/>
      <c r="C875" s="366"/>
      <c r="D875" s="366"/>
      <c r="E875" s="366"/>
      <c r="F875" s="366"/>
      <c r="G875" s="366"/>
      <c r="H875" s="366"/>
      <c r="I875" s="366"/>
      <c r="J875" s="366"/>
      <c r="K875" s="366"/>
      <c r="L875" s="366"/>
      <c r="M875" s="366"/>
      <c r="N875" s="429"/>
      <c r="O875" s="366"/>
      <c r="P875" s="366"/>
      <c r="Q875" s="366"/>
      <c r="R875" s="366"/>
      <c r="S875" s="366"/>
      <c r="T875" s="366"/>
      <c r="U875" s="366"/>
      <c r="V875" s="366"/>
      <c r="W875" s="366"/>
      <c r="X875" s="366"/>
      <c r="Y875" s="366"/>
      <c r="Z875" s="366"/>
    </row>
    <row r="876" ht="15.75" customHeight="1">
      <c r="A876" s="428"/>
      <c r="B876" s="366"/>
      <c r="C876" s="366"/>
      <c r="D876" s="366"/>
      <c r="E876" s="366"/>
      <c r="F876" s="366"/>
      <c r="G876" s="366"/>
      <c r="H876" s="366"/>
      <c r="I876" s="366"/>
      <c r="J876" s="366"/>
      <c r="K876" s="366"/>
      <c r="L876" s="366"/>
      <c r="M876" s="366"/>
      <c r="N876" s="429"/>
      <c r="O876" s="366"/>
      <c r="P876" s="366"/>
      <c r="Q876" s="366"/>
      <c r="R876" s="366"/>
      <c r="S876" s="366"/>
      <c r="T876" s="366"/>
      <c r="U876" s="366"/>
      <c r="V876" s="366"/>
      <c r="W876" s="366"/>
      <c r="X876" s="366"/>
      <c r="Y876" s="366"/>
      <c r="Z876" s="366"/>
    </row>
    <row r="877" ht="15.75" customHeight="1">
      <c r="A877" s="428"/>
      <c r="B877" s="366"/>
      <c r="C877" s="366"/>
      <c r="D877" s="366"/>
      <c r="E877" s="366"/>
      <c r="F877" s="366"/>
      <c r="G877" s="366"/>
      <c r="H877" s="366"/>
      <c r="I877" s="366"/>
      <c r="J877" s="366"/>
      <c r="K877" s="366"/>
      <c r="L877" s="366"/>
      <c r="M877" s="366"/>
      <c r="N877" s="429"/>
      <c r="O877" s="366"/>
      <c r="P877" s="366"/>
      <c r="Q877" s="366"/>
      <c r="R877" s="366"/>
      <c r="S877" s="366"/>
      <c r="T877" s="366"/>
      <c r="U877" s="366"/>
      <c r="V877" s="366"/>
      <c r="W877" s="366"/>
      <c r="X877" s="366"/>
      <c r="Y877" s="366"/>
      <c r="Z877" s="366"/>
    </row>
    <row r="878" ht="15.75" customHeight="1">
      <c r="A878" s="428"/>
      <c r="B878" s="366"/>
      <c r="C878" s="366"/>
      <c r="D878" s="366"/>
      <c r="E878" s="366"/>
      <c r="F878" s="366"/>
      <c r="G878" s="366"/>
      <c r="H878" s="366"/>
      <c r="I878" s="366"/>
      <c r="J878" s="366"/>
      <c r="K878" s="366"/>
      <c r="L878" s="366"/>
      <c r="M878" s="366"/>
      <c r="N878" s="429"/>
      <c r="O878" s="366"/>
      <c r="P878" s="366"/>
      <c r="Q878" s="366"/>
      <c r="R878" s="366"/>
      <c r="S878" s="366"/>
      <c r="T878" s="366"/>
      <c r="U878" s="366"/>
      <c r="V878" s="366"/>
      <c r="W878" s="366"/>
      <c r="X878" s="366"/>
      <c r="Y878" s="366"/>
      <c r="Z878" s="366"/>
    </row>
    <row r="879" ht="15.75" customHeight="1">
      <c r="A879" s="428"/>
      <c r="B879" s="366"/>
      <c r="C879" s="366"/>
      <c r="D879" s="366"/>
      <c r="E879" s="366"/>
      <c r="F879" s="366"/>
      <c r="G879" s="366"/>
      <c r="H879" s="366"/>
      <c r="I879" s="366"/>
      <c r="J879" s="366"/>
      <c r="K879" s="366"/>
      <c r="L879" s="366"/>
      <c r="M879" s="366"/>
      <c r="N879" s="429"/>
      <c r="O879" s="366"/>
      <c r="P879" s="366"/>
      <c r="Q879" s="366"/>
      <c r="R879" s="366"/>
      <c r="S879" s="366"/>
      <c r="T879" s="366"/>
      <c r="U879" s="366"/>
      <c r="V879" s="366"/>
      <c r="W879" s="366"/>
      <c r="X879" s="366"/>
      <c r="Y879" s="366"/>
      <c r="Z879" s="366"/>
    </row>
    <row r="880" ht="15.75" customHeight="1">
      <c r="A880" s="428"/>
      <c r="B880" s="366"/>
      <c r="C880" s="366"/>
      <c r="D880" s="366"/>
      <c r="E880" s="366"/>
      <c r="F880" s="366"/>
      <c r="G880" s="366"/>
      <c r="H880" s="366"/>
      <c r="I880" s="366"/>
      <c r="J880" s="366"/>
      <c r="K880" s="366"/>
      <c r="L880" s="366"/>
      <c r="M880" s="366"/>
      <c r="N880" s="429"/>
      <c r="O880" s="366"/>
      <c r="P880" s="366"/>
      <c r="Q880" s="366"/>
      <c r="R880" s="366"/>
      <c r="S880" s="366"/>
      <c r="T880" s="366"/>
      <c r="U880" s="366"/>
      <c r="V880" s="366"/>
      <c r="W880" s="366"/>
      <c r="X880" s="366"/>
      <c r="Y880" s="366"/>
      <c r="Z880" s="366"/>
    </row>
    <row r="881" ht="15.75" customHeight="1">
      <c r="A881" s="428"/>
      <c r="B881" s="366"/>
      <c r="C881" s="366"/>
      <c r="D881" s="366"/>
      <c r="E881" s="366"/>
      <c r="F881" s="366"/>
      <c r="G881" s="366"/>
      <c r="H881" s="366"/>
      <c r="I881" s="366"/>
      <c r="J881" s="366"/>
      <c r="K881" s="366"/>
      <c r="L881" s="366"/>
      <c r="M881" s="366"/>
      <c r="N881" s="429"/>
      <c r="O881" s="366"/>
      <c r="P881" s="366"/>
      <c r="Q881" s="366"/>
      <c r="R881" s="366"/>
      <c r="S881" s="366"/>
      <c r="T881" s="366"/>
      <c r="U881" s="366"/>
      <c r="V881" s="366"/>
      <c r="W881" s="366"/>
      <c r="X881" s="366"/>
      <c r="Y881" s="366"/>
      <c r="Z881" s="366"/>
    </row>
    <row r="882" ht="15.75" customHeight="1">
      <c r="A882" s="428"/>
      <c r="B882" s="366"/>
      <c r="C882" s="366"/>
      <c r="D882" s="366"/>
      <c r="E882" s="366"/>
      <c r="F882" s="366"/>
      <c r="G882" s="366"/>
      <c r="H882" s="366"/>
      <c r="I882" s="366"/>
      <c r="J882" s="366"/>
      <c r="K882" s="366"/>
      <c r="L882" s="366"/>
      <c r="M882" s="366"/>
      <c r="N882" s="429"/>
      <c r="O882" s="366"/>
      <c r="P882" s="366"/>
      <c r="Q882" s="366"/>
      <c r="R882" s="366"/>
      <c r="S882" s="366"/>
      <c r="T882" s="366"/>
      <c r="U882" s="366"/>
      <c r="V882" s="366"/>
      <c r="W882" s="366"/>
      <c r="X882" s="366"/>
      <c r="Y882" s="366"/>
      <c r="Z882" s="366"/>
    </row>
    <row r="883" ht="15.75" customHeight="1">
      <c r="A883" s="428"/>
      <c r="B883" s="366"/>
      <c r="C883" s="366"/>
      <c r="D883" s="366"/>
      <c r="E883" s="366"/>
      <c r="F883" s="366"/>
      <c r="G883" s="366"/>
      <c r="H883" s="366"/>
      <c r="I883" s="366"/>
      <c r="J883" s="366"/>
      <c r="K883" s="366"/>
      <c r="L883" s="366"/>
      <c r="M883" s="366"/>
      <c r="N883" s="429"/>
      <c r="O883" s="366"/>
      <c r="P883" s="366"/>
      <c r="Q883" s="366"/>
      <c r="R883" s="366"/>
      <c r="S883" s="366"/>
      <c r="T883" s="366"/>
      <c r="U883" s="366"/>
      <c r="V883" s="366"/>
      <c r="W883" s="366"/>
      <c r="X883" s="366"/>
      <c r="Y883" s="366"/>
      <c r="Z883" s="366"/>
    </row>
    <row r="884" ht="15.75" customHeight="1">
      <c r="A884" s="428"/>
      <c r="B884" s="366"/>
      <c r="C884" s="366"/>
      <c r="D884" s="366"/>
      <c r="E884" s="366"/>
      <c r="F884" s="366"/>
      <c r="G884" s="366"/>
      <c r="H884" s="366"/>
      <c r="I884" s="366"/>
      <c r="J884" s="366"/>
      <c r="K884" s="366"/>
      <c r="L884" s="366"/>
      <c r="M884" s="366"/>
      <c r="N884" s="429"/>
      <c r="O884" s="366"/>
      <c r="P884" s="366"/>
      <c r="Q884" s="366"/>
      <c r="R884" s="366"/>
      <c r="S884" s="366"/>
      <c r="T884" s="366"/>
      <c r="U884" s="366"/>
      <c r="V884" s="366"/>
      <c r="W884" s="366"/>
      <c r="X884" s="366"/>
      <c r="Y884" s="366"/>
      <c r="Z884" s="366"/>
    </row>
    <row r="885" ht="15.75" customHeight="1">
      <c r="A885" s="428"/>
      <c r="B885" s="366"/>
      <c r="C885" s="366"/>
      <c r="D885" s="366"/>
      <c r="E885" s="366"/>
      <c r="F885" s="366"/>
      <c r="G885" s="366"/>
      <c r="H885" s="366"/>
      <c r="I885" s="366"/>
      <c r="J885" s="366"/>
      <c r="K885" s="366"/>
      <c r="L885" s="366"/>
      <c r="M885" s="366"/>
      <c r="N885" s="429"/>
      <c r="O885" s="366"/>
      <c r="P885" s="366"/>
      <c r="Q885" s="366"/>
      <c r="R885" s="366"/>
      <c r="S885" s="366"/>
      <c r="T885" s="366"/>
      <c r="U885" s="366"/>
      <c r="V885" s="366"/>
      <c r="W885" s="366"/>
      <c r="X885" s="366"/>
      <c r="Y885" s="366"/>
      <c r="Z885" s="366"/>
    </row>
    <row r="886" ht="15.75" customHeight="1">
      <c r="A886" s="428"/>
      <c r="B886" s="366"/>
      <c r="C886" s="366"/>
      <c r="D886" s="366"/>
      <c r="E886" s="366"/>
      <c r="F886" s="366"/>
      <c r="G886" s="366"/>
      <c r="H886" s="366"/>
      <c r="I886" s="366"/>
      <c r="J886" s="366"/>
      <c r="K886" s="366"/>
      <c r="L886" s="366"/>
      <c r="M886" s="366"/>
      <c r="N886" s="429"/>
      <c r="O886" s="366"/>
      <c r="P886" s="366"/>
      <c r="Q886" s="366"/>
      <c r="R886" s="366"/>
      <c r="S886" s="366"/>
      <c r="T886" s="366"/>
      <c r="U886" s="366"/>
      <c r="V886" s="366"/>
      <c r="W886" s="366"/>
      <c r="X886" s="366"/>
      <c r="Y886" s="366"/>
      <c r="Z886" s="366"/>
    </row>
    <row r="887" ht="15.75" customHeight="1">
      <c r="A887" s="428"/>
      <c r="B887" s="366"/>
      <c r="C887" s="366"/>
      <c r="D887" s="366"/>
      <c r="E887" s="366"/>
      <c r="F887" s="366"/>
      <c r="G887" s="366"/>
      <c r="H887" s="366"/>
      <c r="I887" s="366"/>
      <c r="J887" s="366"/>
      <c r="K887" s="366"/>
      <c r="L887" s="366"/>
      <c r="M887" s="366"/>
      <c r="N887" s="429"/>
      <c r="O887" s="366"/>
      <c r="P887" s="366"/>
      <c r="Q887" s="366"/>
      <c r="R887" s="366"/>
      <c r="S887" s="366"/>
      <c r="T887" s="366"/>
      <c r="U887" s="366"/>
      <c r="V887" s="366"/>
      <c r="W887" s="366"/>
      <c r="X887" s="366"/>
      <c r="Y887" s="366"/>
      <c r="Z887" s="366"/>
    </row>
    <row r="888" ht="15.75" customHeight="1">
      <c r="A888" s="428"/>
      <c r="B888" s="366"/>
      <c r="C888" s="366"/>
      <c r="D888" s="366"/>
      <c r="E888" s="366"/>
      <c r="F888" s="366"/>
      <c r="G888" s="366"/>
      <c r="H888" s="366"/>
      <c r="I888" s="366"/>
      <c r="J888" s="366"/>
      <c r="K888" s="366"/>
      <c r="L888" s="366"/>
      <c r="M888" s="366"/>
      <c r="N888" s="429"/>
      <c r="O888" s="366"/>
      <c r="P888" s="366"/>
      <c r="Q888" s="366"/>
      <c r="R888" s="366"/>
      <c r="S888" s="366"/>
      <c r="T888" s="366"/>
      <c r="U888" s="366"/>
      <c r="V888" s="366"/>
      <c r="W888" s="366"/>
      <c r="X888" s="366"/>
      <c r="Y888" s="366"/>
      <c r="Z888" s="366"/>
    </row>
    <row r="889" ht="15.75" customHeight="1">
      <c r="A889" s="428"/>
      <c r="B889" s="366"/>
      <c r="C889" s="366"/>
      <c r="D889" s="366"/>
      <c r="E889" s="366"/>
      <c r="F889" s="366"/>
      <c r="G889" s="366"/>
      <c r="H889" s="366"/>
      <c r="I889" s="366"/>
      <c r="J889" s="366"/>
      <c r="K889" s="366"/>
      <c r="L889" s="366"/>
      <c r="M889" s="366"/>
      <c r="N889" s="429"/>
      <c r="O889" s="366"/>
      <c r="P889" s="366"/>
      <c r="Q889" s="366"/>
      <c r="R889" s="366"/>
      <c r="S889" s="366"/>
      <c r="T889" s="366"/>
      <c r="U889" s="366"/>
      <c r="V889" s="366"/>
      <c r="W889" s="366"/>
      <c r="X889" s="366"/>
      <c r="Y889" s="366"/>
      <c r="Z889" s="366"/>
    </row>
    <row r="890" ht="15.75" customHeight="1">
      <c r="A890" s="428"/>
      <c r="B890" s="366"/>
      <c r="C890" s="366"/>
      <c r="D890" s="366"/>
      <c r="E890" s="366"/>
      <c r="F890" s="366"/>
      <c r="G890" s="366"/>
      <c r="H890" s="366"/>
      <c r="I890" s="366"/>
      <c r="J890" s="366"/>
      <c r="K890" s="366"/>
      <c r="L890" s="366"/>
      <c r="M890" s="366"/>
      <c r="N890" s="429"/>
      <c r="O890" s="366"/>
      <c r="P890" s="366"/>
      <c r="Q890" s="366"/>
      <c r="R890" s="366"/>
      <c r="S890" s="366"/>
      <c r="T890" s="366"/>
      <c r="U890" s="366"/>
      <c r="V890" s="366"/>
      <c r="W890" s="366"/>
      <c r="X890" s="366"/>
      <c r="Y890" s="366"/>
      <c r="Z890" s="366"/>
    </row>
    <row r="891" ht="15.75" customHeight="1">
      <c r="A891" s="428"/>
      <c r="B891" s="366"/>
      <c r="C891" s="366"/>
      <c r="D891" s="366"/>
      <c r="E891" s="366"/>
      <c r="F891" s="366"/>
      <c r="G891" s="366"/>
      <c r="H891" s="366"/>
      <c r="I891" s="366"/>
      <c r="J891" s="366"/>
      <c r="K891" s="366"/>
      <c r="L891" s="366"/>
      <c r="M891" s="366"/>
      <c r="N891" s="429"/>
      <c r="O891" s="366"/>
      <c r="P891" s="366"/>
      <c r="Q891" s="366"/>
      <c r="R891" s="366"/>
      <c r="S891" s="366"/>
      <c r="T891" s="366"/>
      <c r="U891" s="366"/>
      <c r="V891" s="366"/>
      <c r="W891" s="366"/>
      <c r="X891" s="366"/>
      <c r="Y891" s="366"/>
      <c r="Z891" s="366"/>
    </row>
    <row r="892" ht="15.75" customHeight="1">
      <c r="A892" s="428"/>
      <c r="B892" s="366"/>
      <c r="C892" s="366"/>
      <c r="D892" s="366"/>
      <c r="E892" s="366"/>
      <c r="F892" s="366"/>
      <c r="G892" s="366"/>
      <c r="H892" s="366"/>
      <c r="I892" s="366"/>
      <c r="J892" s="366"/>
      <c r="K892" s="366"/>
      <c r="L892" s="366"/>
      <c r="M892" s="366"/>
      <c r="N892" s="429"/>
      <c r="O892" s="366"/>
      <c r="P892" s="366"/>
      <c r="Q892" s="366"/>
      <c r="R892" s="366"/>
      <c r="S892" s="366"/>
      <c r="T892" s="366"/>
      <c r="U892" s="366"/>
      <c r="V892" s="366"/>
      <c r="W892" s="366"/>
      <c r="X892" s="366"/>
      <c r="Y892" s="366"/>
      <c r="Z892" s="366"/>
    </row>
    <row r="893" ht="15.75" customHeight="1">
      <c r="A893" s="428"/>
      <c r="B893" s="366"/>
      <c r="C893" s="366"/>
      <c r="D893" s="366"/>
      <c r="E893" s="366"/>
      <c r="F893" s="366"/>
      <c r="G893" s="366"/>
      <c r="H893" s="366"/>
      <c r="I893" s="366"/>
      <c r="J893" s="366"/>
      <c r="K893" s="366"/>
      <c r="L893" s="366"/>
      <c r="M893" s="366"/>
      <c r="N893" s="429"/>
      <c r="O893" s="366"/>
      <c r="P893" s="366"/>
      <c r="Q893" s="366"/>
      <c r="R893" s="366"/>
      <c r="S893" s="366"/>
      <c r="T893" s="366"/>
      <c r="U893" s="366"/>
      <c r="V893" s="366"/>
      <c r="W893" s="366"/>
      <c r="X893" s="366"/>
      <c r="Y893" s="366"/>
      <c r="Z893" s="366"/>
    </row>
    <row r="894" ht="15.75" customHeight="1">
      <c r="A894" s="428"/>
      <c r="B894" s="366"/>
      <c r="C894" s="366"/>
      <c r="D894" s="366"/>
      <c r="E894" s="366"/>
      <c r="F894" s="366"/>
      <c r="G894" s="366"/>
      <c r="H894" s="366"/>
      <c r="I894" s="366"/>
      <c r="J894" s="366"/>
      <c r="K894" s="366"/>
      <c r="L894" s="366"/>
      <c r="M894" s="366"/>
      <c r="N894" s="429"/>
      <c r="O894" s="366"/>
      <c r="P894" s="366"/>
      <c r="Q894" s="366"/>
      <c r="R894" s="366"/>
      <c r="S894" s="366"/>
      <c r="T894" s="366"/>
      <c r="U894" s="366"/>
      <c r="V894" s="366"/>
      <c r="W894" s="366"/>
      <c r="X894" s="366"/>
      <c r="Y894" s="366"/>
      <c r="Z894" s="366"/>
    </row>
    <row r="895" ht="15.75" customHeight="1">
      <c r="A895" s="428"/>
      <c r="B895" s="366"/>
      <c r="C895" s="366"/>
      <c r="D895" s="366"/>
      <c r="E895" s="366"/>
      <c r="F895" s="366"/>
      <c r="G895" s="366"/>
      <c r="H895" s="366"/>
      <c r="I895" s="366"/>
      <c r="J895" s="366"/>
      <c r="K895" s="366"/>
      <c r="L895" s="366"/>
      <c r="M895" s="366"/>
      <c r="N895" s="429"/>
      <c r="O895" s="366"/>
      <c r="P895" s="366"/>
      <c r="Q895" s="366"/>
      <c r="R895" s="366"/>
      <c r="S895" s="366"/>
      <c r="T895" s="366"/>
      <c r="U895" s="366"/>
      <c r="V895" s="366"/>
      <c r="W895" s="366"/>
      <c r="X895" s="366"/>
      <c r="Y895" s="366"/>
      <c r="Z895" s="366"/>
    </row>
    <row r="896" ht="15.75" customHeight="1">
      <c r="A896" s="428"/>
      <c r="B896" s="366"/>
      <c r="C896" s="366"/>
      <c r="D896" s="366"/>
      <c r="E896" s="366"/>
      <c r="F896" s="366"/>
      <c r="G896" s="366"/>
      <c r="H896" s="366"/>
      <c r="I896" s="366"/>
      <c r="J896" s="366"/>
      <c r="K896" s="366"/>
      <c r="L896" s="366"/>
      <c r="M896" s="366"/>
      <c r="N896" s="429"/>
      <c r="O896" s="366"/>
      <c r="P896" s="366"/>
      <c r="Q896" s="366"/>
      <c r="R896" s="366"/>
      <c r="S896" s="366"/>
      <c r="T896" s="366"/>
      <c r="U896" s="366"/>
      <c r="V896" s="366"/>
      <c r="W896" s="366"/>
      <c r="X896" s="366"/>
      <c r="Y896" s="366"/>
      <c r="Z896" s="366"/>
    </row>
    <row r="897" ht="15.75" customHeight="1">
      <c r="A897" s="428"/>
      <c r="B897" s="366"/>
      <c r="C897" s="366"/>
      <c r="D897" s="366"/>
      <c r="E897" s="366"/>
      <c r="F897" s="366"/>
      <c r="G897" s="366"/>
      <c r="H897" s="366"/>
      <c r="I897" s="366"/>
      <c r="J897" s="366"/>
      <c r="K897" s="366"/>
      <c r="L897" s="366"/>
      <c r="M897" s="366"/>
      <c r="N897" s="429"/>
      <c r="O897" s="366"/>
      <c r="P897" s="366"/>
      <c r="Q897" s="366"/>
      <c r="R897" s="366"/>
      <c r="S897" s="366"/>
      <c r="T897" s="366"/>
      <c r="U897" s="366"/>
      <c r="V897" s="366"/>
      <c r="W897" s="366"/>
      <c r="X897" s="366"/>
      <c r="Y897" s="366"/>
      <c r="Z897" s="366"/>
    </row>
    <row r="898" ht="15.75" customHeight="1">
      <c r="A898" s="428"/>
      <c r="B898" s="366"/>
      <c r="C898" s="366"/>
      <c r="D898" s="366"/>
      <c r="E898" s="366"/>
      <c r="F898" s="366"/>
      <c r="G898" s="366"/>
      <c r="H898" s="366"/>
      <c r="I898" s="366"/>
      <c r="J898" s="366"/>
      <c r="K898" s="366"/>
      <c r="L898" s="366"/>
      <c r="M898" s="366"/>
      <c r="N898" s="429"/>
      <c r="O898" s="366"/>
      <c r="P898" s="366"/>
      <c r="Q898" s="366"/>
      <c r="R898" s="366"/>
      <c r="S898" s="366"/>
      <c r="T898" s="366"/>
      <c r="U898" s="366"/>
      <c r="V898" s="366"/>
      <c r="W898" s="366"/>
      <c r="X898" s="366"/>
      <c r="Y898" s="366"/>
      <c r="Z898" s="366"/>
    </row>
    <row r="899" ht="15.75" customHeight="1">
      <c r="A899" s="428"/>
      <c r="B899" s="366"/>
      <c r="C899" s="366"/>
      <c r="D899" s="366"/>
      <c r="E899" s="366"/>
      <c r="F899" s="366"/>
      <c r="G899" s="366"/>
      <c r="H899" s="366"/>
      <c r="I899" s="366"/>
      <c r="J899" s="366"/>
      <c r="K899" s="366"/>
      <c r="L899" s="366"/>
      <c r="M899" s="366"/>
      <c r="N899" s="429"/>
      <c r="O899" s="366"/>
      <c r="P899" s="366"/>
      <c r="Q899" s="366"/>
      <c r="R899" s="366"/>
      <c r="S899" s="366"/>
      <c r="T899" s="366"/>
      <c r="U899" s="366"/>
      <c r="V899" s="366"/>
      <c r="W899" s="366"/>
      <c r="X899" s="366"/>
      <c r="Y899" s="366"/>
      <c r="Z899" s="366"/>
    </row>
    <row r="900" ht="15.75" customHeight="1">
      <c r="A900" s="428"/>
      <c r="B900" s="366"/>
      <c r="C900" s="366"/>
      <c r="D900" s="366"/>
      <c r="E900" s="366"/>
      <c r="F900" s="366"/>
      <c r="G900" s="366"/>
      <c r="H900" s="366"/>
      <c r="I900" s="366"/>
      <c r="J900" s="366"/>
      <c r="K900" s="366"/>
      <c r="L900" s="366"/>
      <c r="M900" s="366"/>
      <c r="N900" s="429"/>
      <c r="O900" s="366"/>
      <c r="P900" s="366"/>
      <c r="Q900" s="366"/>
      <c r="R900" s="366"/>
      <c r="S900" s="366"/>
      <c r="T900" s="366"/>
      <c r="U900" s="366"/>
      <c r="V900" s="366"/>
      <c r="W900" s="366"/>
      <c r="X900" s="366"/>
      <c r="Y900" s="366"/>
      <c r="Z900" s="366"/>
    </row>
    <row r="901" ht="15.75" customHeight="1">
      <c r="A901" s="428"/>
      <c r="B901" s="366"/>
      <c r="C901" s="366"/>
      <c r="D901" s="366"/>
      <c r="E901" s="366"/>
      <c r="F901" s="366"/>
      <c r="G901" s="366"/>
      <c r="H901" s="366"/>
      <c r="I901" s="366"/>
      <c r="J901" s="366"/>
      <c r="K901" s="366"/>
      <c r="L901" s="366"/>
      <c r="M901" s="366"/>
      <c r="N901" s="429"/>
      <c r="O901" s="366"/>
      <c r="P901" s="366"/>
      <c r="Q901" s="366"/>
      <c r="R901" s="366"/>
      <c r="S901" s="366"/>
      <c r="T901" s="366"/>
      <c r="U901" s="366"/>
      <c r="V901" s="366"/>
      <c r="W901" s="366"/>
      <c r="X901" s="366"/>
      <c r="Y901" s="366"/>
      <c r="Z901" s="366"/>
    </row>
    <row r="902" ht="15.75" customHeight="1">
      <c r="A902" s="428"/>
      <c r="B902" s="366"/>
      <c r="C902" s="366"/>
      <c r="D902" s="366"/>
      <c r="E902" s="366"/>
      <c r="F902" s="366"/>
      <c r="G902" s="366"/>
      <c r="H902" s="366"/>
      <c r="I902" s="366"/>
      <c r="J902" s="366"/>
      <c r="K902" s="366"/>
      <c r="L902" s="366"/>
      <c r="M902" s="366"/>
      <c r="N902" s="429"/>
      <c r="O902" s="366"/>
      <c r="P902" s="366"/>
      <c r="Q902" s="366"/>
      <c r="R902" s="366"/>
      <c r="S902" s="366"/>
      <c r="T902" s="366"/>
      <c r="U902" s="366"/>
      <c r="V902" s="366"/>
      <c r="W902" s="366"/>
      <c r="X902" s="366"/>
      <c r="Y902" s="366"/>
      <c r="Z902" s="366"/>
    </row>
    <row r="903" ht="15.75" customHeight="1">
      <c r="A903" s="428"/>
      <c r="B903" s="366"/>
      <c r="C903" s="366"/>
      <c r="D903" s="366"/>
      <c r="E903" s="366"/>
      <c r="F903" s="366"/>
      <c r="G903" s="366"/>
      <c r="H903" s="366"/>
      <c r="I903" s="366"/>
      <c r="J903" s="366"/>
      <c r="K903" s="366"/>
      <c r="L903" s="366"/>
      <c r="M903" s="366"/>
      <c r="N903" s="429"/>
      <c r="O903" s="366"/>
      <c r="P903" s="366"/>
      <c r="Q903" s="366"/>
      <c r="R903" s="366"/>
      <c r="S903" s="366"/>
      <c r="T903" s="366"/>
      <c r="U903" s="366"/>
      <c r="V903" s="366"/>
      <c r="W903" s="366"/>
      <c r="X903" s="366"/>
      <c r="Y903" s="366"/>
      <c r="Z903" s="366"/>
    </row>
    <row r="904" ht="15.75" customHeight="1">
      <c r="A904" s="428"/>
      <c r="B904" s="366"/>
      <c r="C904" s="366"/>
      <c r="D904" s="366"/>
      <c r="E904" s="366"/>
      <c r="F904" s="366"/>
      <c r="G904" s="366"/>
      <c r="H904" s="366"/>
      <c r="I904" s="366"/>
      <c r="J904" s="366"/>
      <c r="K904" s="366"/>
      <c r="L904" s="366"/>
      <c r="M904" s="366"/>
      <c r="N904" s="429"/>
      <c r="O904" s="366"/>
      <c r="P904" s="366"/>
      <c r="Q904" s="366"/>
      <c r="R904" s="366"/>
      <c r="S904" s="366"/>
      <c r="T904" s="366"/>
      <c r="U904" s="366"/>
      <c r="V904" s="366"/>
      <c r="W904" s="366"/>
      <c r="X904" s="366"/>
      <c r="Y904" s="366"/>
      <c r="Z904" s="366"/>
    </row>
    <row r="905" ht="15.75" customHeight="1">
      <c r="A905" s="428"/>
      <c r="B905" s="366"/>
      <c r="C905" s="366"/>
      <c r="D905" s="366"/>
      <c r="E905" s="366"/>
      <c r="F905" s="366"/>
      <c r="G905" s="366"/>
      <c r="H905" s="366"/>
      <c r="I905" s="366"/>
      <c r="J905" s="366"/>
      <c r="K905" s="366"/>
      <c r="L905" s="366"/>
      <c r="M905" s="366"/>
      <c r="N905" s="429"/>
      <c r="O905" s="366"/>
      <c r="P905" s="366"/>
      <c r="Q905" s="366"/>
      <c r="R905" s="366"/>
      <c r="S905" s="366"/>
      <c r="T905" s="366"/>
      <c r="U905" s="366"/>
      <c r="V905" s="366"/>
      <c r="W905" s="366"/>
      <c r="X905" s="366"/>
      <c r="Y905" s="366"/>
      <c r="Z905" s="366"/>
    </row>
    <row r="906" ht="15.75" customHeight="1">
      <c r="A906" s="428"/>
      <c r="B906" s="366"/>
      <c r="C906" s="366"/>
      <c r="D906" s="366"/>
      <c r="E906" s="366"/>
      <c r="F906" s="366"/>
      <c r="G906" s="366"/>
      <c r="H906" s="366"/>
      <c r="I906" s="366"/>
      <c r="J906" s="366"/>
      <c r="K906" s="366"/>
      <c r="L906" s="366"/>
      <c r="M906" s="366"/>
      <c r="N906" s="429"/>
      <c r="O906" s="366"/>
      <c r="P906" s="366"/>
      <c r="Q906" s="366"/>
      <c r="R906" s="366"/>
      <c r="S906" s="366"/>
      <c r="T906" s="366"/>
      <c r="U906" s="366"/>
      <c r="V906" s="366"/>
      <c r="W906" s="366"/>
      <c r="X906" s="366"/>
      <c r="Y906" s="366"/>
      <c r="Z906" s="366"/>
    </row>
    <row r="907" ht="15.75" customHeight="1">
      <c r="A907" s="428"/>
      <c r="B907" s="366"/>
      <c r="C907" s="366"/>
      <c r="D907" s="366"/>
      <c r="E907" s="366"/>
      <c r="F907" s="366"/>
      <c r="G907" s="366"/>
      <c r="H907" s="366"/>
      <c r="I907" s="366"/>
      <c r="J907" s="366"/>
      <c r="K907" s="366"/>
      <c r="L907" s="366"/>
      <c r="M907" s="366"/>
      <c r="N907" s="429"/>
      <c r="O907" s="366"/>
      <c r="P907" s="366"/>
      <c r="Q907" s="366"/>
      <c r="R907" s="366"/>
      <c r="S907" s="366"/>
      <c r="T907" s="366"/>
      <c r="U907" s="366"/>
      <c r="V907" s="366"/>
      <c r="W907" s="366"/>
      <c r="X907" s="366"/>
      <c r="Y907" s="366"/>
      <c r="Z907" s="366"/>
    </row>
    <row r="908" ht="15.75" customHeight="1">
      <c r="A908" s="428"/>
      <c r="B908" s="366"/>
      <c r="C908" s="366"/>
      <c r="D908" s="366"/>
      <c r="E908" s="366"/>
      <c r="F908" s="366"/>
      <c r="G908" s="366"/>
      <c r="H908" s="366"/>
      <c r="I908" s="366"/>
      <c r="J908" s="366"/>
      <c r="K908" s="366"/>
      <c r="L908" s="366"/>
      <c r="M908" s="366"/>
      <c r="N908" s="429"/>
      <c r="O908" s="366"/>
      <c r="P908" s="366"/>
      <c r="Q908" s="366"/>
      <c r="R908" s="366"/>
      <c r="S908" s="366"/>
      <c r="T908" s="366"/>
      <c r="U908" s="366"/>
      <c r="V908" s="366"/>
      <c r="W908" s="366"/>
      <c r="X908" s="366"/>
      <c r="Y908" s="366"/>
      <c r="Z908" s="366"/>
    </row>
    <row r="909" ht="15.75" customHeight="1">
      <c r="A909" s="428"/>
      <c r="B909" s="366"/>
      <c r="C909" s="366"/>
      <c r="D909" s="366"/>
      <c r="E909" s="366"/>
      <c r="F909" s="366"/>
      <c r="G909" s="366"/>
      <c r="H909" s="366"/>
      <c r="I909" s="366"/>
      <c r="J909" s="366"/>
      <c r="K909" s="366"/>
      <c r="L909" s="366"/>
      <c r="M909" s="366"/>
      <c r="N909" s="429"/>
      <c r="O909" s="366"/>
      <c r="P909" s="366"/>
      <c r="Q909" s="366"/>
      <c r="R909" s="366"/>
      <c r="S909" s="366"/>
      <c r="T909" s="366"/>
      <c r="U909" s="366"/>
      <c r="V909" s="366"/>
      <c r="W909" s="366"/>
      <c r="X909" s="366"/>
      <c r="Y909" s="366"/>
      <c r="Z909" s="366"/>
    </row>
    <row r="910" ht="15.75" customHeight="1">
      <c r="A910" s="428"/>
      <c r="B910" s="366"/>
      <c r="C910" s="366"/>
      <c r="D910" s="366"/>
      <c r="E910" s="366"/>
      <c r="F910" s="366"/>
      <c r="G910" s="366"/>
      <c r="H910" s="366"/>
      <c r="I910" s="366"/>
      <c r="J910" s="366"/>
      <c r="K910" s="366"/>
      <c r="L910" s="366"/>
      <c r="M910" s="366"/>
      <c r="N910" s="429"/>
      <c r="O910" s="366"/>
      <c r="P910" s="366"/>
      <c r="Q910" s="366"/>
      <c r="R910" s="366"/>
      <c r="S910" s="366"/>
      <c r="T910" s="366"/>
      <c r="U910" s="366"/>
      <c r="V910" s="366"/>
      <c r="W910" s="366"/>
      <c r="X910" s="366"/>
      <c r="Y910" s="366"/>
      <c r="Z910" s="366"/>
    </row>
    <row r="911" ht="15.75" customHeight="1">
      <c r="A911" s="428"/>
      <c r="B911" s="366"/>
      <c r="C911" s="366"/>
      <c r="D911" s="366"/>
      <c r="E911" s="366"/>
      <c r="F911" s="366"/>
      <c r="G911" s="366"/>
      <c r="H911" s="366"/>
      <c r="I911" s="366"/>
      <c r="J911" s="366"/>
      <c r="K911" s="366"/>
      <c r="L911" s="366"/>
      <c r="M911" s="366"/>
      <c r="N911" s="429"/>
      <c r="O911" s="366"/>
      <c r="P911" s="366"/>
      <c r="Q911" s="366"/>
      <c r="R911" s="366"/>
      <c r="S911" s="366"/>
      <c r="T911" s="366"/>
      <c r="U911" s="366"/>
      <c r="V911" s="366"/>
      <c r="W911" s="366"/>
      <c r="X911" s="366"/>
      <c r="Y911" s="366"/>
      <c r="Z911" s="366"/>
    </row>
    <row r="912" ht="15.75" customHeight="1">
      <c r="A912" s="428"/>
      <c r="B912" s="366"/>
      <c r="C912" s="366"/>
      <c r="D912" s="366"/>
      <c r="E912" s="366"/>
      <c r="F912" s="366"/>
      <c r="G912" s="366"/>
      <c r="H912" s="366"/>
      <c r="I912" s="366"/>
      <c r="J912" s="366"/>
      <c r="K912" s="366"/>
      <c r="L912" s="366"/>
      <c r="M912" s="366"/>
      <c r="N912" s="429"/>
      <c r="O912" s="366"/>
      <c r="P912" s="366"/>
      <c r="Q912" s="366"/>
      <c r="R912" s="366"/>
      <c r="S912" s="366"/>
      <c r="T912" s="366"/>
      <c r="U912" s="366"/>
      <c r="V912" s="366"/>
      <c r="W912" s="366"/>
      <c r="X912" s="366"/>
      <c r="Y912" s="366"/>
      <c r="Z912" s="366"/>
    </row>
    <row r="913" ht="15.75" customHeight="1">
      <c r="A913" s="428"/>
      <c r="B913" s="366"/>
      <c r="C913" s="366"/>
      <c r="D913" s="366"/>
      <c r="E913" s="366"/>
      <c r="F913" s="366"/>
      <c r="G913" s="366"/>
      <c r="H913" s="366"/>
      <c r="I913" s="366"/>
      <c r="J913" s="366"/>
      <c r="K913" s="366"/>
      <c r="L913" s="366"/>
      <c r="M913" s="366"/>
      <c r="N913" s="429"/>
      <c r="O913" s="366"/>
      <c r="P913" s="366"/>
      <c r="Q913" s="366"/>
      <c r="R913" s="366"/>
      <c r="S913" s="366"/>
      <c r="T913" s="366"/>
      <c r="U913" s="366"/>
      <c r="V913" s="366"/>
      <c r="W913" s="366"/>
      <c r="X913" s="366"/>
      <c r="Y913" s="366"/>
      <c r="Z913" s="366"/>
    </row>
    <row r="914" ht="15.75" customHeight="1">
      <c r="A914" s="428"/>
      <c r="B914" s="366"/>
      <c r="C914" s="366"/>
      <c r="D914" s="366"/>
      <c r="E914" s="366"/>
      <c r="F914" s="366"/>
      <c r="G914" s="366"/>
      <c r="H914" s="366"/>
      <c r="I914" s="366"/>
      <c r="J914" s="366"/>
      <c r="K914" s="366"/>
      <c r="L914" s="366"/>
      <c r="M914" s="366"/>
      <c r="N914" s="429"/>
      <c r="O914" s="366"/>
      <c r="P914" s="366"/>
      <c r="Q914" s="366"/>
      <c r="R914" s="366"/>
      <c r="S914" s="366"/>
      <c r="T914" s="366"/>
      <c r="U914" s="366"/>
      <c r="V914" s="366"/>
      <c r="W914" s="366"/>
      <c r="X914" s="366"/>
      <c r="Y914" s="366"/>
      <c r="Z914" s="366"/>
    </row>
    <row r="915" ht="15.75" customHeight="1">
      <c r="A915" s="428"/>
      <c r="B915" s="366"/>
      <c r="C915" s="366"/>
      <c r="D915" s="366"/>
      <c r="E915" s="366"/>
      <c r="F915" s="366"/>
      <c r="G915" s="366"/>
      <c r="H915" s="366"/>
      <c r="I915" s="366"/>
      <c r="J915" s="366"/>
      <c r="K915" s="366"/>
      <c r="L915" s="366"/>
      <c r="M915" s="366"/>
      <c r="N915" s="429"/>
      <c r="O915" s="366"/>
      <c r="P915" s="366"/>
      <c r="Q915" s="366"/>
      <c r="R915" s="366"/>
      <c r="S915" s="366"/>
      <c r="T915" s="366"/>
      <c r="U915" s="366"/>
      <c r="V915" s="366"/>
      <c r="W915" s="366"/>
      <c r="X915" s="366"/>
      <c r="Y915" s="366"/>
      <c r="Z915" s="366"/>
    </row>
    <row r="916" ht="15.75" customHeight="1">
      <c r="A916" s="428"/>
      <c r="B916" s="366"/>
      <c r="C916" s="366"/>
      <c r="D916" s="366"/>
      <c r="E916" s="366"/>
      <c r="F916" s="366"/>
      <c r="G916" s="366"/>
      <c r="H916" s="366"/>
      <c r="I916" s="366"/>
      <c r="J916" s="366"/>
      <c r="K916" s="366"/>
      <c r="L916" s="366"/>
      <c r="M916" s="366"/>
      <c r="N916" s="429"/>
      <c r="O916" s="366"/>
      <c r="P916" s="366"/>
      <c r="Q916" s="366"/>
      <c r="R916" s="366"/>
      <c r="S916" s="366"/>
      <c r="T916" s="366"/>
      <c r="U916" s="366"/>
      <c r="V916" s="366"/>
      <c r="W916" s="366"/>
      <c r="X916" s="366"/>
      <c r="Y916" s="366"/>
      <c r="Z916" s="366"/>
    </row>
    <row r="917" ht="15.75" customHeight="1">
      <c r="A917" s="428"/>
      <c r="B917" s="366"/>
      <c r="C917" s="366"/>
      <c r="D917" s="366"/>
      <c r="E917" s="366"/>
      <c r="F917" s="366"/>
      <c r="G917" s="366"/>
      <c r="H917" s="366"/>
      <c r="I917" s="366"/>
      <c r="J917" s="366"/>
      <c r="K917" s="366"/>
      <c r="L917" s="366"/>
      <c r="M917" s="366"/>
      <c r="N917" s="429"/>
      <c r="O917" s="366"/>
      <c r="P917" s="366"/>
      <c r="Q917" s="366"/>
      <c r="R917" s="366"/>
      <c r="S917" s="366"/>
      <c r="T917" s="366"/>
      <c r="U917" s="366"/>
      <c r="V917" s="366"/>
      <c r="W917" s="366"/>
      <c r="X917" s="366"/>
      <c r="Y917" s="366"/>
      <c r="Z917" s="366"/>
    </row>
    <row r="918" ht="15.75" customHeight="1">
      <c r="A918" s="428"/>
      <c r="B918" s="366"/>
      <c r="C918" s="366"/>
      <c r="D918" s="366"/>
      <c r="E918" s="366"/>
      <c r="F918" s="366"/>
      <c r="G918" s="366"/>
      <c r="H918" s="366"/>
      <c r="I918" s="366"/>
      <c r="J918" s="366"/>
      <c r="K918" s="366"/>
      <c r="L918" s="366"/>
      <c r="M918" s="366"/>
      <c r="N918" s="429"/>
      <c r="O918" s="366"/>
      <c r="P918" s="366"/>
      <c r="Q918" s="366"/>
      <c r="R918" s="366"/>
      <c r="S918" s="366"/>
      <c r="T918" s="366"/>
      <c r="U918" s="366"/>
      <c r="V918" s="366"/>
      <c r="W918" s="366"/>
      <c r="X918" s="366"/>
      <c r="Y918" s="366"/>
      <c r="Z918" s="366"/>
    </row>
    <row r="919" ht="15.75" customHeight="1">
      <c r="A919" s="428"/>
      <c r="B919" s="366"/>
      <c r="C919" s="366"/>
      <c r="D919" s="366"/>
      <c r="E919" s="366"/>
      <c r="F919" s="366"/>
      <c r="G919" s="366"/>
      <c r="H919" s="366"/>
      <c r="I919" s="366"/>
      <c r="J919" s="366"/>
      <c r="K919" s="366"/>
      <c r="L919" s="366"/>
      <c r="M919" s="366"/>
      <c r="N919" s="429"/>
      <c r="O919" s="366"/>
      <c r="P919" s="366"/>
      <c r="Q919" s="366"/>
      <c r="R919" s="366"/>
      <c r="S919" s="366"/>
      <c r="T919" s="366"/>
      <c r="U919" s="366"/>
      <c r="V919" s="366"/>
      <c r="W919" s="366"/>
      <c r="X919" s="366"/>
      <c r="Y919" s="366"/>
      <c r="Z919" s="366"/>
    </row>
    <row r="920" ht="15.75" customHeight="1">
      <c r="A920" s="428"/>
      <c r="B920" s="366"/>
      <c r="C920" s="366"/>
      <c r="D920" s="366"/>
      <c r="E920" s="366"/>
      <c r="F920" s="366"/>
      <c r="G920" s="366"/>
      <c r="H920" s="366"/>
      <c r="I920" s="366"/>
      <c r="J920" s="366"/>
      <c r="K920" s="366"/>
      <c r="L920" s="366"/>
      <c r="M920" s="366"/>
      <c r="N920" s="429"/>
      <c r="O920" s="366"/>
      <c r="P920" s="366"/>
      <c r="Q920" s="366"/>
      <c r="R920" s="366"/>
      <c r="S920" s="366"/>
      <c r="T920" s="366"/>
      <c r="U920" s="366"/>
      <c r="V920" s="366"/>
      <c r="W920" s="366"/>
      <c r="X920" s="366"/>
      <c r="Y920" s="366"/>
      <c r="Z920" s="366"/>
    </row>
    <row r="921" ht="15.75" customHeight="1">
      <c r="A921" s="428"/>
      <c r="B921" s="366"/>
      <c r="C921" s="366"/>
      <c r="D921" s="366"/>
      <c r="E921" s="366"/>
      <c r="F921" s="366"/>
      <c r="G921" s="366"/>
      <c r="H921" s="366"/>
      <c r="I921" s="366"/>
      <c r="J921" s="366"/>
      <c r="K921" s="366"/>
      <c r="L921" s="366"/>
      <c r="M921" s="366"/>
      <c r="N921" s="429"/>
      <c r="O921" s="366"/>
      <c r="P921" s="366"/>
      <c r="Q921" s="366"/>
      <c r="R921" s="366"/>
      <c r="S921" s="366"/>
      <c r="T921" s="366"/>
      <c r="U921" s="366"/>
      <c r="V921" s="366"/>
      <c r="W921" s="366"/>
      <c r="X921" s="366"/>
      <c r="Y921" s="366"/>
      <c r="Z921" s="366"/>
    </row>
    <row r="922" ht="15.75" customHeight="1">
      <c r="A922" s="428"/>
      <c r="B922" s="366"/>
      <c r="C922" s="366"/>
      <c r="D922" s="366"/>
      <c r="E922" s="366"/>
      <c r="F922" s="366"/>
      <c r="G922" s="366"/>
      <c r="H922" s="366"/>
      <c r="I922" s="366"/>
      <c r="J922" s="366"/>
      <c r="K922" s="366"/>
      <c r="L922" s="366"/>
      <c r="M922" s="366"/>
      <c r="N922" s="429"/>
      <c r="O922" s="366"/>
      <c r="P922" s="366"/>
      <c r="Q922" s="366"/>
      <c r="R922" s="366"/>
      <c r="S922" s="366"/>
      <c r="T922" s="366"/>
      <c r="U922" s="366"/>
      <c r="V922" s="366"/>
      <c r="W922" s="366"/>
      <c r="X922" s="366"/>
      <c r="Y922" s="366"/>
      <c r="Z922" s="366"/>
    </row>
    <row r="923" ht="15.75" customHeight="1">
      <c r="A923" s="428"/>
      <c r="B923" s="366"/>
      <c r="C923" s="366"/>
      <c r="D923" s="366"/>
      <c r="E923" s="366"/>
      <c r="F923" s="366"/>
      <c r="G923" s="366"/>
      <c r="H923" s="366"/>
      <c r="I923" s="366"/>
      <c r="J923" s="366"/>
      <c r="K923" s="366"/>
      <c r="L923" s="366"/>
      <c r="M923" s="366"/>
      <c r="N923" s="429"/>
      <c r="O923" s="366"/>
      <c r="P923" s="366"/>
      <c r="Q923" s="366"/>
      <c r="R923" s="366"/>
      <c r="S923" s="366"/>
      <c r="T923" s="366"/>
      <c r="U923" s="366"/>
      <c r="V923" s="366"/>
      <c r="W923" s="366"/>
      <c r="X923" s="366"/>
      <c r="Y923" s="366"/>
      <c r="Z923" s="366"/>
    </row>
    <row r="924" ht="15.75" customHeight="1">
      <c r="A924" s="428"/>
      <c r="B924" s="366"/>
      <c r="C924" s="366"/>
      <c r="D924" s="366"/>
      <c r="E924" s="366"/>
      <c r="F924" s="366"/>
      <c r="G924" s="366"/>
      <c r="H924" s="366"/>
      <c r="I924" s="366"/>
      <c r="J924" s="366"/>
      <c r="K924" s="366"/>
      <c r="L924" s="366"/>
      <c r="M924" s="366"/>
      <c r="N924" s="429"/>
      <c r="O924" s="366"/>
      <c r="P924" s="366"/>
      <c r="Q924" s="366"/>
      <c r="R924" s="366"/>
      <c r="S924" s="366"/>
      <c r="T924" s="366"/>
      <c r="U924" s="366"/>
      <c r="V924" s="366"/>
      <c r="W924" s="366"/>
      <c r="X924" s="366"/>
      <c r="Y924" s="366"/>
      <c r="Z924" s="366"/>
    </row>
    <row r="925" ht="15.75" customHeight="1">
      <c r="A925" s="428"/>
      <c r="B925" s="366"/>
      <c r="C925" s="366"/>
      <c r="D925" s="366"/>
      <c r="E925" s="366"/>
      <c r="F925" s="366"/>
      <c r="G925" s="366"/>
      <c r="H925" s="366"/>
      <c r="I925" s="366"/>
      <c r="J925" s="366"/>
      <c r="K925" s="366"/>
      <c r="L925" s="366"/>
      <c r="M925" s="366"/>
      <c r="N925" s="429"/>
      <c r="O925" s="366"/>
      <c r="P925" s="366"/>
      <c r="Q925" s="366"/>
      <c r="R925" s="366"/>
      <c r="S925" s="366"/>
      <c r="T925" s="366"/>
      <c r="U925" s="366"/>
      <c r="V925" s="366"/>
      <c r="W925" s="366"/>
      <c r="X925" s="366"/>
      <c r="Y925" s="366"/>
      <c r="Z925" s="366"/>
    </row>
    <row r="926" ht="15.75" customHeight="1">
      <c r="A926" s="428"/>
      <c r="B926" s="366"/>
      <c r="C926" s="366"/>
      <c r="D926" s="366"/>
      <c r="E926" s="366"/>
      <c r="F926" s="366"/>
      <c r="G926" s="366"/>
      <c r="H926" s="366"/>
      <c r="I926" s="366"/>
      <c r="J926" s="366"/>
      <c r="K926" s="366"/>
      <c r="L926" s="366"/>
      <c r="M926" s="366"/>
      <c r="N926" s="429"/>
      <c r="O926" s="366"/>
      <c r="P926" s="366"/>
      <c r="Q926" s="366"/>
      <c r="R926" s="366"/>
      <c r="S926" s="366"/>
      <c r="T926" s="366"/>
      <c r="U926" s="366"/>
      <c r="V926" s="366"/>
      <c r="W926" s="366"/>
      <c r="X926" s="366"/>
      <c r="Y926" s="366"/>
      <c r="Z926" s="366"/>
    </row>
    <row r="927" ht="15.75" customHeight="1">
      <c r="A927" s="428"/>
      <c r="B927" s="366"/>
      <c r="C927" s="366"/>
      <c r="D927" s="366"/>
      <c r="E927" s="366"/>
      <c r="F927" s="366"/>
      <c r="G927" s="366"/>
      <c r="H927" s="366"/>
      <c r="I927" s="366"/>
      <c r="J927" s="366"/>
      <c r="K927" s="366"/>
      <c r="L927" s="366"/>
      <c r="M927" s="366"/>
      <c r="N927" s="429"/>
      <c r="O927" s="366"/>
      <c r="P927" s="366"/>
      <c r="Q927" s="366"/>
      <c r="R927" s="366"/>
      <c r="S927" s="366"/>
      <c r="T927" s="366"/>
      <c r="U927" s="366"/>
      <c r="V927" s="366"/>
      <c r="W927" s="366"/>
      <c r="X927" s="366"/>
      <c r="Y927" s="366"/>
      <c r="Z927" s="366"/>
    </row>
    <row r="928" ht="15.75" customHeight="1">
      <c r="A928" s="428"/>
      <c r="B928" s="366"/>
      <c r="C928" s="366"/>
      <c r="D928" s="366"/>
      <c r="E928" s="366"/>
      <c r="F928" s="366"/>
      <c r="G928" s="366"/>
      <c r="H928" s="366"/>
      <c r="I928" s="366"/>
      <c r="J928" s="366"/>
      <c r="K928" s="366"/>
      <c r="L928" s="366"/>
      <c r="M928" s="366"/>
      <c r="N928" s="429"/>
      <c r="O928" s="366"/>
      <c r="P928" s="366"/>
      <c r="Q928" s="366"/>
      <c r="R928" s="366"/>
      <c r="S928" s="366"/>
      <c r="T928" s="366"/>
      <c r="U928" s="366"/>
      <c r="V928" s="366"/>
      <c r="W928" s="366"/>
      <c r="X928" s="366"/>
      <c r="Y928" s="366"/>
      <c r="Z928" s="366"/>
    </row>
    <row r="929" ht="15.75" customHeight="1">
      <c r="A929" s="428"/>
      <c r="B929" s="366"/>
      <c r="C929" s="366"/>
      <c r="D929" s="366"/>
      <c r="E929" s="366"/>
      <c r="F929" s="366"/>
      <c r="G929" s="366"/>
      <c r="H929" s="366"/>
      <c r="I929" s="366"/>
      <c r="J929" s="366"/>
      <c r="K929" s="366"/>
      <c r="L929" s="366"/>
      <c r="M929" s="366"/>
      <c r="N929" s="429"/>
      <c r="O929" s="366"/>
      <c r="P929" s="366"/>
      <c r="Q929" s="366"/>
      <c r="R929" s="366"/>
      <c r="S929" s="366"/>
      <c r="T929" s="366"/>
      <c r="U929" s="366"/>
      <c r="V929" s="366"/>
      <c r="W929" s="366"/>
      <c r="X929" s="366"/>
      <c r="Y929" s="366"/>
      <c r="Z929" s="366"/>
    </row>
    <row r="930" ht="15.75" customHeight="1">
      <c r="A930" s="428"/>
      <c r="B930" s="366"/>
      <c r="C930" s="366"/>
      <c r="D930" s="366"/>
      <c r="E930" s="366"/>
      <c r="F930" s="366"/>
      <c r="G930" s="366"/>
      <c r="H930" s="366"/>
      <c r="I930" s="366"/>
      <c r="J930" s="366"/>
      <c r="K930" s="366"/>
      <c r="L930" s="366"/>
      <c r="M930" s="366"/>
      <c r="N930" s="429"/>
      <c r="O930" s="366"/>
      <c r="P930" s="366"/>
      <c r="Q930" s="366"/>
      <c r="R930" s="366"/>
      <c r="S930" s="366"/>
      <c r="T930" s="366"/>
      <c r="U930" s="366"/>
      <c r="V930" s="366"/>
      <c r="W930" s="366"/>
      <c r="X930" s="366"/>
      <c r="Y930" s="366"/>
      <c r="Z930" s="366"/>
    </row>
    <row r="931" ht="15.75" customHeight="1">
      <c r="A931" s="428"/>
      <c r="B931" s="366"/>
      <c r="C931" s="366"/>
      <c r="D931" s="366"/>
      <c r="E931" s="366"/>
      <c r="F931" s="366"/>
      <c r="G931" s="366"/>
      <c r="H931" s="366"/>
      <c r="I931" s="366"/>
      <c r="J931" s="366"/>
      <c r="K931" s="366"/>
      <c r="L931" s="366"/>
      <c r="M931" s="366"/>
      <c r="N931" s="429"/>
      <c r="O931" s="366"/>
      <c r="P931" s="366"/>
      <c r="Q931" s="366"/>
      <c r="R931" s="366"/>
      <c r="S931" s="366"/>
      <c r="T931" s="366"/>
      <c r="U931" s="366"/>
      <c r="V931" s="366"/>
      <c r="W931" s="366"/>
      <c r="X931" s="366"/>
      <c r="Y931" s="366"/>
      <c r="Z931" s="366"/>
    </row>
    <row r="932" ht="15.75" customHeight="1">
      <c r="A932" s="428"/>
      <c r="B932" s="366"/>
      <c r="C932" s="366"/>
      <c r="D932" s="366"/>
      <c r="E932" s="366"/>
      <c r="F932" s="366"/>
      <c r="G932" s="366"/>
      <c r="H932" s="366"/>
      <c r="I932" s="366"/>
      <c r="J932" s="366"/>
      <c r="K932" s="366"/>
      <c r="L932" s="366"/>
      <c r="M932" s="366"/>
      <c r="N932" s="429"/>
      <c r="O932" s="366"/>
      <c r="P932" s="366"/>
      <c r="Q932" s="366"/>
      <c r="R932" s="366"/>
      <c r="S932" s="366"/>
      <c r="T932" s="366"/>
      <c r="U932" s="366"/>
      <c r="V932" s="366"/>
      <c r="W932" s="366"/>
      <c r="X932" s="366"/>
      <c r="Y932" s="366"/>
      <c r="Z932" s="366"/>
    </row>
    <row r="933" ht="15.75" customHeight="1">
      <c r="A933" s="428"/>
      <c r="B933" s="366"/>
      <c r="C933" s="366"/>
      <c r="D933" s="366"/>
      <c r="E933" s="366"/>
      <c r="F933" s="366"/>
      <c r="G933" s="366"/>
      <c r="H933" s="366"/>
      <c r="I933" s="366"/>
      <c r="J933" s="366"/>
      <c r="K933" s="366"/>
      <c r="L933" s="366"/>
      <c r="M933" s="366"/>
      <c r="N933" s="429"/>
      <c r="O933" s="366"/>
      <c r="P933" s="366"/>
      <c r="Q933" s="366"/>
      <c r="R933" s="366"/>
      <c r="S933" s="366"/>
      <c r="T933" s="366"/>
      <c r="U933" s="366"/>
      <c r="V933" s="366"/>
      <c r="W933" s="366"/>
      <c r="X933" s="366"/>
      <c r="Y933" s="366"/>
      <c r="Z933" s="366"/>
    </row>
    <row r="934" ht="15.75" customHeight="1">
      <c r="A934" s="428"/>
      <c r="B934" s="366"/>
      <c r="C934" s="366"/>
      <c r="D934" s="366"/>
      <c r="E934" s="366"/>
      <c r="F934" s="366"/>
      <c r="G934" s="366"/>
      <c r="H934" s="366"/>
      <c r="I934" s="366"/>
      <c r="J934" s="366"/>
      <c r="K934" s="366"/>
      <c r="L934" s="366"/>
      <c r="M934" s="366"/>
      <c r="N934" s="429"/>
      <c r="O934" s="366"/>
      <c r="P934" s="366"/>
      <c r="Q934" s="366"/>
      <c r="R934" s="366"/>
      <c r="S934" s="366"/>
      <c r="T934" s="366"/>
      <c r="U934" s="366"/>
      <c r="V934" s="366"/>
      <c r="W934" s="366"/>
      <c r="X934" s="366"/>
      <c r="Y934" s="366"/>
      <c r="Z934" s="366"/>
    </row>
    <row r="935" ht="15.75" customHeight="1">
      <c r="A935" s="428"/>
      <c r="B935" s="366"/>
      <c r="C935" s="366"/>
      <c r="D935" s="366"/>
      <c r="E935" s="366"/>
      <c r="F935" s="366"/>
      <c r="G935" s="366"/>
      <c r="H935" s="366"/>
      <c r="I935" s="366"/>
      <c r="J935" s="366"/>
      <c r="K935" s="366"/>
      <c r="L935" s="366"/>
      <c r="M935" s="366"/>
      <c r="N935" s="429"/>
      <c r="O935" s="366"/>
      <c r="P935" s="366"/>
      <c r="Q935" s="366"/>
      <c r="R935" s="366"/>
      <c r="S935" s="366"/>
      <c r="T935" s="366"/>
      <c r="U935" s="366"/>
      <c r="V935" s="366"/>
      <c r="W935" s="366"/>
      <c r="X935" s="366"/>
      <c r="Y935" s="366"/>
      <c r="Z935" s="366"/>
    </row>
    <row r="936" ht="15.75" customHeight="1">
      <c r="A936" s="428"/>
      <c r="B936" s="366"/>
      <c r="C936" s="366"/>
      <c r="D936" s="366"/>
      <c r="E936" s="366"/>
      <c r="F936" s="366"/>
      <c r="G936" s="366"/>
      <c r="H936" s="366"/>
      <c r="I936" s="366"/>
      <c r="J936" s="366"/>
      <c r="K936" s="366"/>
      <c r="L936" s="366"/>
      <c r="M936" s="366"/>
      <c r="N936" s="429"/>
      <c r="O936" s="366"/>
      <c r="P936" s="366"/>
      <c r="Q936" s="366"/>
      <c r="R936" s="366"/>
      <c r="S936" s="366"/>
      <c r="T936" s="366"/>
      <c r="U936" s="366"/>
      <c r="V936" s="366"/>
      <c r="W936" s="366"/>
      <c r="X936" s="366"/>
      <c r="Y936" s="366"/>
      <c r="Z936" s="366"/>
    </row>
    <row r="937" ht="15.75" customHeight="1">
      <c r="A937" s="428"/>
      <c r="B937" s="366"/>
      <c r="C937" s="366"/>
      <c r="D937" s="366"/>
      <c r="E937" s="366"/>
      <c r="F937" s="366"/>
      <c r="G937" s="366"/>
      <c r="H937" s="366"/>
      <c r="I937" s="366"/>
      <c r="J937" s="366"/>
      <c r="K937" s="366"/>
      <c r="L937" s="366"/>
      <c r="M937" s="366"/>
      <c r="N937" s="429"/>
      <c r="O937" s="366"/>
      <c r="P937" s="366"/>
      <c r="Q937" s="366"/>
      <c r="R937" s="366"/>
      <c r="S937" s="366"/>
      <c r="T937" s="366"/>
      <c r="U937" s="366"/>
      <c r="V937" s="366"/>
      <c r="W937" s="366"/>
      <c r="X937" s="366"/>
      <c r="Y937" s="366"/>
      <c r="Z937" s="366"/>
    </row>
    <row r="938" ht="15.75" customHeight="1">
      <c r="A938" s="428"/>
      <c r="B938" s="366"/>
      <c r="C938" s="366"/>
      <c r="D938" s="366"/>
      <c r="E938" s="366"/>
      <c r="F938" s="366"/>
      <c r="G938" s="366"/>
      <c r="H938" s="366"/>
      <c r="I938" s="366"/>
      <c r="J938" s="366"/>
      <c r="K938" s="366"/>
      <c r="L938" s="366"/>
      <c r="M938" s="366"/>
      <c r="N938" s="429"/>
      <c r="O938" s="366"/>
      <c r="P938" s="366"/>
      <c r="Q938" s="366"/>
      <c r="R938" s="366"/>
      <c r="S938" s="366"/>
      <c r="T938" s="366"/>
      <c r="U938" s="366"/>
      <c r="V938" s="366"/>
      <c r="W938" s="366"/>
      <c r="X938" s="366"/>
      <c r="Y938" s="366"/>
      <c r="Z938" s="366"/>
    </row>
    <row r="939" ht="15.75" customHeight="1">
      <c r="A939" s="428"/>
      <c r="B939" s="366"/>
      <c r="C939" s="366"/>
      <c r="D939" s="366"/>
      <c r="E939" s="366"/>
      <c r="F939" s="366"/>
      <c r="G939" s="366"/>
      <c r="H939" s="366"/>
      <c r="I939" s="366"/>
      <c r="J939" s="366"/>
      <c r="K939" s="366"/>
      <c r="L939" s="366"/>
      <c r="M939" s="366"/>
      <c r="N939" s="429"/>
      <c r="O939" s="366"/>
      <c r="P939" s="366"/>
      <c r="Q939" s="366"/>
      <c r="R939" s="366"/>
      <c r="S939" s="366"/>
      <c r="T939" s="366"/>
      <c r="U939" s="366"/>
      <c r="V939" s="366"/>
      <c r="W939" s="366"/>
      <c r="X939" s="366"/>
      <c r="Y939" s="366"/>
      <c r="Z939" s="366"/>
    </row>
    <row r="940" ht="15.75" customHeight="1">
      <c r="A940" s="428"/>
      <c r="B940" s="366"/>
      <c r="C940" s="366"/>
      <c r="D940" s="366"/>
      <c r="E940" s="366"/>
      <c r="F940" s="366"/>
      <c r="G940" s="366"/>
      <c r="H940" s="366"/>
      <c r="I940" s="366"/>
      <c r="J940" s="366"/>
      <c r="K940" s="366"/>
      <c r="L940" s="366"/>
      <c r="M940" s="366"/>
      <c r="N940" s="429"/>
      <c r="O940" s="366"/>
      <c r="P940" s="366"/>
      <c r="Q940" s="366"/>
      <c r="R940" s="366"/>
      <c r="S940" s="366"/>
      <c r="T940" s="366"/>
      <c r="U940" s="366"/>
      <c r="V940" s="366"/>
      <c r="W940" s="366"/>
      <c r="X940" s="366"/>
      <c r="Y940" s="366"/>
      <c r="Z940" s="366"/>
    </row>
    <row r="941" ht="15.75" customHeight="1">
      <c r="A941" s="428"/>
      <c r="B941" s="366"/>
      <c r="C941" s="366"/>
      <c r="D941" s="366"/>
      <c r="E941" s="366"/>
      <c r="F941" s="366"/>
      <c r="G941" s="366"/>
      <c r="H941" s="366"/>
      <c r="I941" s="366"/>
      <c r="J941" s="366"/>
      <c r="K941" s="366"/>
      <c r="L941" s="366"/>
      <c r="M941" s="366"/>
      <c r="N941" s="429"/>
      <c r="O941" s="366"/>
      <c r="P941" s="366"/>
      <c r="Q941" s="366"/>
      <c r="R941" s="366"/>
      <c r="S941" s="366"/>
      <c r="T941" s="366"/>
      <c r="U941" s="366"/>
      <c r="V941" s="366"/>
      <c r="W941" s="366"/>
      <c r="X941" s="366"/>
      <c r="Y941" s="366"/>
      <c r="Z941" s="366"/>
    </row>
    <row r="942" ht="15.75" customHeight="1">
      <c r="A942" s="428"/>
      <c r="B942" s="366"/>
      <c r="C942" s="366"/>
      <c r="D942" s="366"/>
      <c r="E942" s="366"/>
      <c r="F942" s="366"/>
      <c r="G942" s="366"/>
      <c r="H942" s="366"/>
      <c r="I942" s="366"/>
      <c r="J942" s="366"/>
      <c r="K942" s="366"/>
      <c r="L942" s="366"/>
      <c r="M942" s="366"/>
      <c r="N942" s="429"/>
      <c r="O942" s="366"/>
      <c r="P942" s="366"/>
      <c r="Q942" s="366"/>
      <c r="R942" s="366"/>
      <c r="S942" s="366"/>
      <c r="T942" s="366"/>
      <c r="U942" s="366"/>
      <c r="V942" s="366"/>
      <c r="W942" s="366"/>
      <c r="X942" s="366"/>
      <c r="Y942" s="366"/>
      <c r="Z942" s="366"/>
    </row>
    <row r="943" ht="15.75" customHeight="1">
      <c r="A943" s="428"/>
      <c r="B943" s="366"/>
      <c r="C943" s="366"/>
      <c r="D943" s="366"/>
      <c r="E943" s="366"/>
      <c r="F943" s="366"/>
      <c r="G943" s="366"/>
      <c r="H943" s="366"/>
      <c r="I943" s="366"/>
      <c r="J943" s="366"/>
      <c r="K943" s="366"/>
      <c r="L943" s="366"/>
      <c r="M943" s="366"/>
      <c r="N943" s="429"/>
      <c r="O943" s="366"/>
      <c r="P943" s="366"/>
      <c r="Q943" s="366"/>
      <c r="R943" s="366"/>
      <c r="S943" s="366"/>
      <c r="T943" s="366"/>
      <c r="U943" s="366"/>
      <c r="V943" s="366"/>
      <c r="W943" s="366"/>
      <c r="X943" s="366"/>
      <c r="Y943" s="366"/>
      <c r="Z943" s="366"/>
    </row>
    <row r="944" ht="15.75" customHeight="1">
      <c r="A944" s="428"/>
      <c r="B944" s="366"/>
      <c r="C944" s="366"/>
      <c r="D944" s="366"/>
      <c r="E944" s="366"/>
      <c r="F944" s="366"/>
      <c r="G944" s="366"/>
      <c r="H944" s="366"/>
      <c r="I944" s="366"/>
      <c r="J944" s="366"/>
      <c r="K944" s="366"/>
      <c r="L944" s="366"/>
      <c r="M944" s="366"/>
      <c r="N944" s="429"/>
      <c r="O944" s="366"/>
      <c r="P944" s="366"/>
      <c r="Q944" s="366"/>
      <c r="R944" s="366"/>
      <c r="S944" s="366"/>
      <c r="T944" s="366"/>
      <c r="U944" s="366"/>
      <c r="V944" s="366"/>
      <c r="W944" s="366"/>
      <c r="X944" s="366"/>
      <c r="Y944" s="366"/>
      <c r="Z944" s="366"/>
    </row>
    <row r="945" ht="15.75" customHeight="1">
      <c r="A945" s="428"/>
      <c r="B945" s="366"/>
      <c r="C945" s="366"/>
      <c r="D945" s="366"/>
      <c r="E945" s="366"/>
      <c r="F945" s="366"/>
      <c r="G945" s="366"/>
      <c r="H945" s="366"/>
      <c r="I945" s="366"/>
      <c r="J945" s="366"/>
      <c r="K945" s="366"/>
      <c r="L945" s="366"/>
      <c r="M945" s="366"/>
      <c r="N945" s="429"/>
      <c r="O945" s="366"/>
      <c r="P945" s="366"/>
      <c r="Q945" s="366"/>
      <c r="R945" s="366"/>
      <c r="S945" s="366"/>
      <c r="T945" s="366"/>
      <c r="U945" s="366"/>
      <c r="V945" s="366"/>
      <c r="W945" s="366"/>
      <c r="X945" s="366"/>
      <c r="Y945" s="366"/>
      <c r="Z945" s="366"/>
    </row>
    <row r="946" ht="15.75" customHeight="1">
      <c r="A946" s="428"/>
      <c r="B946" s="366"/>
      <c r="C946" s="366"/>
      <c r="D946" s="366"/>
      <c r="E946" s="366"/>
      <c r="F946" s="366"/>
      <c r="G946" s="366"/>
      <c r="H946" s="366"/>
      <c r="I946" s="366"/>
      <c r="J946" s="366"/>
      <c r="K946" s="366"/>
      <c r="L946" s="366"/>
      <c r="M946" s="366"/>
      <c r="N946" s="429"/>
      <c r="O946" s="366"/>
      <c r="P946" s="366"/>
      <c r="Q946" s="366"/>
      <c r="R946" s="366"/>
      <c r="S946" s="366"/>
      <c r="T946" s="366"/>
      <c r="U946" s="366"/>
      <c r="V946" s="366"/>
      <c r="W946" s="366"/>
      <c r="X946" s="366"/>
      <c r="Y946" s="366"/>
      <c r="Z946" s="366"/>
    </row>
    <row r="947" ht="15.75" customHeight="1">
      <c r="A947" s="428"/>
      <c r="B947" s="366"/>
      <c r="C947" s="366"/>
      <c r="D947" s="366"/>
      <c r="E947" s="366"/>
      <c r="F947" s="366"/>
      <c r="G947" s="366"/>
      <c r="H947" s="366"/>
      <c r="I947" s="366"/>
      <c r="J947" s="366"/>
      <c r="K947" s="366"/>
      <c r="L947" s="366"/>
      <c r="M947" s="366"/>
      <c r="N947" s="429"/>
      <c r="O947" s="366"/>
      <c r="P947" s="366"/>
      <c r="Q947" s="366"/>
      <c r="R947" s="366"/>
      <c r="S947" s="366"/>
      <c r="T947" s="366"/>
      <c r="U947" s="366"/>
      <c r="V947" s="366"/>
      <c r="W947" s="366"/>
      <c r="X947" s="366"/>
      <c r="Y947" s="366"/>
      <c r="Z947" s="366"/>
    </row>
    <row r="948" ht="15.75" customHeight="1">
      <c r="A948" s="428"/>
      <c r="B948" s="366"/>
      <c r="C948" s="366"/>
      <c r="D948" s="366"/>
      <c r="E948" s="366"/>
      <c r="F948" s="366"/>
      <c r="G948" s="366"/>
      <c r="H948" s="366"/>
      <c r="I948" s="366"/>
      <c r="J948" s="366"/>
      <c r="K948" s="366"/>
      <c r="L948" s="366"/>
      <c r="M948" s="366"/>
      <c r="N948" s="429"/>
      <c r="O948" s="366"/>
      <c r="P948" s="366"/>
      <c r="Q948" s="366"/>
      <c r="R948" s="366"/>
      <c r="S948" s="366"/>
      <c r="T948" s="366"/>
      <c r="U948" s="366"/>
      <c r="V948" s="366"/>
      <c r="W948" s="366"/>
      <c r="X948" s="366"/>
      <c r="Y948" s="366"/>
      <c r="Z948" s="366"/>
    </row>
    <row r="949" ht="15.75" customHeight="1">
      <c r="A949" s="428"/>
      <c r="B949" s="366"/>
      <c r="C949" s="366"/>
      <c r="D949" s="366"/>
      <c r="E949" s="366"/>
      <c r="F949" s="366"/>
      <c r="G949" s="366"/>
      <c r="H949" s="366"/>
      <c r="I949" s="366"/>
      <c r="J949" s="366"/>
      <c r="K949" s="366"/>
      <c r="L949" s="366"/>
      <c r="M949" s="366"/>
      <c r="N949" s="429"/>
      <c r="O949" s="366"/>
      <c r="P949" s="366"/>
      <c r="Q949" s="366"/>
      <c r="R949" s="366"/>
      <c r="S949" s="366"/>
      <c r="T949" s="366"/>
      <c r="U949" s="366"/>
      <c r="V949" s="366"/>
      <c r="W949" s="366"/>
      <c r="X949" s="366"/>
      <c r="Y949" s="366"/>
      <c r="Z949" s="366"/>
    </row>
    <row r="950" ht="15.75" customHeight="1">
      <c r="A950" s="428"/>
      <c r="B950" s="366"/>
      <c r="C950" s="366"/>
      <c r="D950" s="366"/>
      <c r="E950" s="366"/>
      <c r="F950" s="366"/>
      <c r="G950" s="366"/>
      <c r="H950" s="366"/>
      <c r="I950" s="366"/>
      <c r="J950" s="366"/>
      <c r="K950" s="366"/>
      <c r="L950" s="366"/>
      <c r="M950" s="366"/>
      <c r="N950" s="429"/>
      <c r="O950" s="366"/>
      <c r="P950" s="366"/>
      <c r="Q950" s="366"/>
      <c r="R950" s="366"/>
      <c r="S950" s="366"/>
      <c r="T950" s="366"/>
      <c r="U950" s="366"/>
      <c r="V950" s="366"/>
      <c r="W950" s="366"/>
      <c r="X950" s="366"/>
      <c r="Y950" s="366"/>
      <c r="Z950" s="366"/>
    </row>
    <row r="951" ht="15.75" customHeight="1">
      <c r="A951" s="428"/>
      <c r="B951" s="366"/>
      <c r="C951" s="366"/>
      <c r="D951" s="366"/>
      <c r="E951" s="366"/>
      <c r="F951" s="366"/>
      <c r="G951" s="366"/>
      <c r="H951" s="366"/>
      <c r="I951" s="366"/>
      <c r="J951" s="366"/>
      <c r="K951" s="366"/>
      <c r="L951" s="366"/>
      <c r="M951" s="366"/>
      <c r="N951" s="429"/>
      <c r="O951" s="366"/>
      <c r="P951" s="366"/>
      <c r="Q951" s="366"/>
      <c r="R951" s="366"/>
      <c r="S951" s="366"/>
      <c r="T951" s="366"/>
      <c r="U951" s="366"/>
      <c r="V951" s="366"/>
      <c r="W951" s="366"/>
      <c r="X951" s="366"/>
      <c r="Y951" s="366"/>
      <c r="Z951" s="366"/>
    </row>
    <row r="952" ht="15.75" customHeight="1">
      <c r="A952" s="428"/>
      <c r="B952" s="366"/>
      <c r="C952" s="366"/>
      <c r="D952" s="366"/>
      <c r="E952" s="366"/>
      <c r="F952" s="366"/>
      <c r="G952" s="366"/>
      <c r="H952" s="366"/>
      <c r="I952" s="366"/>
      <c r="J952" s="366"/>
      <c r="K952" s="366"/>
      <c r="L952" s="366"/>
      <c r="M952" s="366"/>
      <c r="N952" s="429"/>
      <c r="O952" s="366"/>
      <c r="P952" s="366"/>
      <c r="Q952" s="366"/>
      <c r="R952" s="366"/>
      <c r="S952" s="366"/>
      <c r="T952" s="366"/>
      <c r="U952" s="366"/>
      <c r="V952" s="366"/>
      <c r="W952" s="366"/>
      <c r="X952" s="366"/>
      <c r="Y952" s="366"/>
      <c r="Z952" s="366"/>
    </row>
    <row r="953" ht="15.75" customHeight="1">
      <c r="A953" s="428"/>
      <c r="B953" s="366"/>
      <c r="C953" s="366"/>
      <c r="D953" s="366"/>
      <c r="E953" s="366"/>
      <c r="F953" s="366"/>
      <c r="G953" s="366"/>
      <c r="H953" s="366"/>
      <c r="I953" s="366"/>
      <c r="J953" s="366"/>
      <c r="K953" s="366"/>
      <c r="L953" s="366"/>
      <c r="M953" s="366"/>
      <c r="N953" s="429"/>
      <c r="O953" s="366"/>
      <c r="P953" s="366"/>
      <c r="Q953" s="366"/>
      <c r="R953" s="366"/>
      <c r="S953" s="366"/>
      <c r="T953" s="366"/>
      <c r="U953" s="366"/>
      <c r="V953" s="366"/>
      <c r="W953" s="366"/>
      <c r="X953" s="366"/>
      <c r="Y953" s="366"/>
      <c r="Z953" s="366"/>
    </row>
    <row r="954" ht="15.75" customHeight="1">
      <c r="A954" s="428"/>
      <c r="B954" s="366"/>
      <c r="C954" s="366"/>
      <c r="D954" s="366"/>
      <c r="E954" s="366"/>
      <c r="F954" s="366"/>
      <c r="G954" s="366"/>
      <c r="H954" s="366"/>
      <c r="I954" s="366"/>
      <c r="J954" s="366"/>
      <c r="K954" s="366"/>
      <c r="L954" s="366"/>
      <c r="M954" s="366"/>
      <c r="N954" s="429"/>
      <c r="O954" s="366"/>
      <c r="P954" s="366"/>
      <c r="Q954" s="366"/>
      <c r="R954" s="366"/>
      <c r="S954" s="366"/>
      <c r="T954" s="366"/>
      <c r="U954" s="366"/>
      <c r="V954" s="366"/>
      <c r="W954" s="366"/>
      <c r="X954" s="366"/>
      <c r="Y954" s="366"/>
      <c r="Z954" s="366"/>
    </row>
    <row r="955" ht="15.75" customHeight="1">
      <c r="A955" s="428"/>
      <c r="B955" s="366"/>
      <c r="C955" s="366"/>
      <c r="D955" s="366"/>
      <c r="E955" s="366"/>
      <c r="F955" s="366"/>
      <c r="G955" s="366"/>
      <c r="H955" s="366"/>
      <c r="I955" s="366"/>
      <c r="J955" s="366"/>
      <c r="K955" s="366"/>
      <c r="L955" s="366"/>
      <c r="M955" s="366"/>
      <c r="N955" s="429"/>
      <c r="O955" s="366"/>
      <c r="P955" s="366"/>
      <c r="Q955" s="366"/>
      <c r="R955" s="366"/>
      <c r="S955" s="366"/>
      <c r="T955" s="366"/>
      <c r="U955" s="366"/>
      <c r="V955" s="366"/>
      <c r="W955" s="366"/>
      <c r="X955" s="366"/>
      <c r="Y955" s="366"/>
      <c r="Z955" s="366"/>
    </row>
    <row r="956" ht="15.75" customHeight="1">
      <c r="A956" s="428"/>
      <c r="B956" s="366"/>
      <c r="C956" s="366"/>
      <c r="D956" s="366"/>
      <c r="E956" s="366"/>
      <c r="F956" s="366"/>
      <c r="G956" s="366"/>
      <c r="H956" s="366"/>
      <c r="I956" s="366"/>
      <c r="J956" s="366"/>
      <c r="K956" s="366"/>
      <c r="L956" s="366"/>
      <c r="M956" s="366"/>
      <c r="N956" s="429"/>
      <c r="O956" s="366"/>
      <c r="P956" s="366"/>
      <c r="Q956" s="366"/>
      <c r="R956" s="366"/>
      <c r="S956" s="366"/>
      <c r="T956" s="366"/>
      <c r="U956" s="366"/>
      <c r="V956" s="366"/>
      <c r="W956" s="366"/>
      <c r="X956" s="366"/>
      <c r="Y956" s="366"/>
      <c r="Z956" s="366"/>
    </row>
    <row r="957" ht="15.75" customHeight="1">
      <c r="A957" s="428"/>
      <c r="B957" s="366"/>
      <c r="C957" s="366"/>
      <c r="D957" s="366"/>
      <c r="E957" s="366"/>
      <c r="F957" s="366"/>
      <c r="G957" s="366"/>
      <c r="H957" s="366"/>
      <c r="I957" s="366"/>
      <c r="J957" s="366"/>
      <c r="K957" s="366"/>
      <c r="L957" s="366"/>
      <c r="M957" s="366"/>
      <c r="N957" s="429"/>
      <c r="O957" s="366"/>
      <c r="P957" s="366"/>
      <c r="Q957" s="366"/>
      <c r="R957" s="366"/>
      <c r="S957" s="366"/>
      <c r="T957" s="366"/>
      <c r="U957" s="366"/>
      <c r="V957" s="366"/>
      <c r="W957" s="366"/>
      <c r="X957" s="366"/>
      <c r="Y957" s="366"/>
      <c r="Z957" s="366"/>
    </row>
    <row r="958" ht="15.75" customHeight="1">
      <c r="A958" s="428"/>
      <c r="B958" s="366"/>
      <c r="C958" s="366"/>
      <c r="D958" s="366"/>
      <c r="E958" s="366"/>
      <c r="F958" s="366"/>
      <c r="G958" s="366"/>
      <c r="H958" s="366"/>
      <c r="I958" s="366"/>
      <c r="J958" s="366"/>
      <c r="K958" s="366"/>
      <c r="L958" s="366"/>
      <c r="M958" s="366"/>
      <c r="N958" s="429"/>
      <c r="O958" s="366"/>
      <c r="P958" s="366"/>
      <c r="Q958" s="366"/>
      <c r="R958" s="366"/>
      <c r="S958" s="366"/>
      <c r="T958" s="366"/>
      <c r="U958" s="366"/>
      <c r="V958" s="366"/>
      <c r="W958" s="366"/>
      <c r="X958" s="366"/>
      <c r="Y958" s="366"/>
      <c r="Z958" s="366"/>
    </row>
    <row r="959" ht="15.75" customHeight="1">
      <c r="A959" s="428"/>
      <c r="B959" s="366"/>
      <c r="C959" s="366"/>
      <c r="D959" s="366"/>
      <c r="E959" s="366"/>
      <c r="F959" s="366"/>
      <c r="G959" s="366"/>
      <c r="H959" s="366"/>
      <c r="I959" s="366"/>
      <c r="J959" s="366"/>
      <c r="K959" s="366"/>
      <c r="L959" s="366"/>
      <c r="M959" s="366"/>
      <c r="N959" s="429"/>
      <c r="O959" s="366"/>
      <c r="P959" s="366"/>
      <c r="Q959" s="366"/>
      <c r="R959" s="366"/>
      <c r="S959" s="366"/>
      <c r="T959" s="366"/>
      <c r="U959" s="366"/>
      <c r="V959" s="366"/>
      <c r="W959" s="366"/>
      <c r="X959" s="366"/>
      <c r="Y959" s="366"/>
      <c r="Z959" s="366"/>
    </row>
    <row r="960" ht="15.75" customHeight="1">
      <c r="A960" s="428"/>
      <c r="B960" s="366"/>
      <c r="C960" s="366"/>
      <c r="D960" s="366"/>
      <c r="E960" s="366"/>
      <c r="F960" s="366"/>
      <c r="G960" s="366"/>
      <c r="H960" s="366"/>
      <c r="I960" s="366"/>
      <c r="J960" s="366"/>
      <c r="K960" s="366"/>
      <c r="L960" s="366"/>
      <c r="M960" s="366"/>
      <c r="N960" s="429"/>
      <c r="O960" s="366"/>
      <c r="P960" s="366"/>
      <c r="Q960" s="366"/>
      <c r="R960" s="366"/>
      <c r="S960" s="366"/>
      <c r="T960" s="366"/>
      <c r="U960" s="366"/>
      <c r="V960" s="366"/>
      <c r="W960" s="366"/>
      <c r="X960" s="366"/>
      <c r="Y960" s="366"/>
      <c r="Z960" s="366"/>
    </row>
    <row r="961" ht="15.75" customHeight="1">
      <c r="A961" s="428"/>
      <c r="B961" s="366"/>
      <c r="C961" s="366"/>
      <c r="D961" s="366"/>
      <c r="E961" s="366"/>
      <c r="F961" s="366"/>
      <c r="G961" s="366"/>
      <c r="H961" s="366"/>
      <c r="I961" s="366"/>
      <c r="J961" s="366"/>
      <c r="K961" s="366"/>
      <c r="L961" s="366"/>
      <c r="M961" s="366"/>
      <c r="N961" s="429"/>
      <c r="O961" s="366"/>
      <c r="P961" s="366"/>
      <c r="Q961" s="366"/>
      <c r="R961" s="366"/>
      <c r="S961" s="366"/>
      <c r="T961" s="366"/>
      <c r="U961" s="366"/>
      <c r="V961" s="366"/>
      <c r="W961" s="366"/>
      <c r="X961" s="366"/>
      <c r="Y961" s="366"/>
      <c r="Z961" s="366"/>
    </row>
    <row r="962" ht="15.75" customHeight="1">
      <c r="A962" s="428"/>
      <c r="B962" s="366"/>
      <c r="C962" s="366"/>
      <c r="D962" s="366"/>
      <c r="E962" s="366"/>
      <c r="F962" s="366"/>
      <c r="G962" s="366"/>
      <c r="H962" s="366"/>
      <c r="I962" s="366"/>
      <c r="J962" s="366"/>
      <c r="K962" s="366"/>
      <c r="L962" s="366"/>
      <c r="M962" s="366"/>
      <c r="N962" s="429"/>
      <c r="O962" s="366"/>
      <c r="P962" s="366"/>
      <c r="Q962" s="366"/>
      <c r="R962" s="366"/>
      <c r="S962" s="366"/>
      <c r="T962" s="366"/>
      <c r="U962" s="366"/>
      <c r="V962" s="366"/>
      <c r="W962" s="366"/>
      <c r="X962" s="366"/>
      <c r="Y962" s="366"/>
      <c r="Z962" s="366"/>
    </row>
    <row r="963" ht="15.75" customHeight="1">
      <c r="A963" s="428"/>
      <c r="B963" s="366"/>
      <c r="C963" s="366"/>
      <c r="D963" s="366"/>
      <c r="E963" s="366"/>
      <c r="F963" s="366"/>
      <c r="G963" s="366"/>
      <c r="H963" s="366"/>
      <c r="I963" s="366"/>
      <c r="J963" s="366"/>
      <c r="K963" s="366"/>
      <c r="L963" s="366"/>
      <c r="M963" s="366"/>
      <c r="N963" s="429"/>
      <c r="O963" s="366"/>
      <c r="P963" s="366"/>
      <c r="Q963" s="366"/>
      <c r="R963" s="366"/>
      <c r="S963" s="366"/>
      <c r="T963" s="366"/>
      <c r="U963" s="366"/>
      <c r="V963" s="366"/>
      <c r="W963" s="366"/>
      <c r="X963" s="366"/>
      <c r="Y963" s="366"/>
      <c r="Z963" s="366"/>
    </row>
    <row r="964" ht="15.75" customHeight="1">
      <c r="A964" s="428"/>
      <c r="B964" s="366"/>
      <c r="C964" s="366"/>
      <c r="D964" s="366"/>
      <c r="E964" s="366"/>
      <c r="F964" s="366"/>
      <c r="G964" s="366"/>
      <c r="H964" s="366"/>
      <c r="I964" s="366"/>
      <c r="J964" s="366"/>
      <c r="K964" s="366"/>
      <c r="L964" s="366"/>
      <c r="M964" s="366"/>
      <c r="N964" s="429"/>
      <c r="O964" s="366"/>
      <c r="P964" s="366"/>
      <c r="Q964" s="366"/>
      <c r="R964" s="366"/>
      <c r="S964" s="366"/>
      <c r="T964" s="366"/>
      <c r="U964" s="366"/>
      <c r="V964" s="366"/>
      <c r="W964" s="366"/>
      <c r="X964" s="366"/>
      <c r="Y964" s="366"/>
      <c r="Z964" s="366"/>
    </row>
    <row r="965" ht="15.75" customHeight="1">
      <c r="A965" s="428"/>
      <c r="B965" s="366"/>
      <c r="C965" s="366"/>
      <c r="D965" s="366"/>
      <c r="E965" s="366"/>
      <c r="F965" s="366"/>
      <c r="G965" s="366"/>
      <c r="H965" s="366"/>
      <c r="I965" s="366"/>
      <c r="J965" s="366"/>
      <c r="K965" s="366"/>
      <c r="L965" s="366"/>
      <c r="M965" s="366"/>
      <c r="N965" s="429"/>
      <c r="O965" s="366"/>
      <c r="P965" s="366"/>
      <c r="Q965" s="366"/>
      <c r="R965" s="366"/>
      <c r="S965" s="366"/>
      <c r="T965" s="366"/>
      <c r="U965" s="366"/>
      <c r="V965" s="366"/>
      <c r="W965" s="366"/>
      <c r="X965" s="366"/>
      <c r="Y965" s="366"/>
      <c r="Z965" s="366"/>
    </row>
    <row r="966" ht="15.75" customHeight="1">
      <c r="A966" s="428"/>
      <c r="B966" s="366"/>
      <c r="C966" s="366"/>
      <c r="D966" s="366"/>
      <c r="E966" s="366"/>
      <c r="F966" s="366"/>
      <c r="G966" s="366"/>
      <c r="H966" s="366"/>
      <c r="I966" s="366"/>
      <c r="J966" s="366"/>
      <c r="K966" s="366"/>
      <c r="L966" s="366"/>
      <c r="M966" s="366"/>
      <c r="N966" s="429"/>
      <c r="O966" s="366"/>
      <c r="P966" s="366"/>
      <c r="Q966" s="366"/>
      <c r="R966" s="366"/>
      <c r="S966" s="366"/>
      <c r="T966" s="366"/>
      <c r="U966" s="366"/>
      <c r="V966" s="366"/>
      <c r="W966" s="366"/>
      <c r="X966" s="366"/>
      <c r="Y966" s="366"/>
      <c r="Z966" s="366"/>
    </row>
    <row r="967" ht="15.75" customHeight="1">
      <c r="A967" s="428"/>
      <c r="B967" s="366"/>
      <c r="C967" s="366"/>
      <c r="D967" s="366"/>
      <c r="E967" s="366"/>
      <c r="F967" s="366"/>
      <c r="G967" s="366"/>
      <c r="H967" s="366"/>
      <c r="I967" s="366"/>
      <c r="J967" s="366"/>
      <c r="K967" s="366"/>
      <c r="L967" s="366"/>
      <c r="M967" s="366"/>
      <c r="N967" s="429"/>
      <c r="O967" s="366"/>
      <c r="P967" s="366"/>
      <c r="Q967" s="366"/>
      <c r="R967" s="366"/>
      <c r="S967" s="366"/>
      <c r="T967" s="366"/>
      <c r="U967" s="366"/>
      <c r="V967" s="366"/>
      <c r="W967" s="366"/>
      <c r="X967" s="366"/>
      <c r="Y967" s="366"/>
      <c r="Z967" s="366"/>
    </row>
    <row r="968" ht="15.75" customHeight="1">
      <c r="A968" s="428"/>
      <c r="B968" s="366"/>
      <c r="C968" s="366"/>
      <c r="D968" s="366"/>
      <c r="E968" s="366"/>
      <c r="F968" s="366"/>
      <c r="G968" s="366"/>
      <c r="H968" s="366"/>
      <c r="I968" s="366"/>
      <c r="J968" s="366"/>
      <c r="K968" s="366"/>
      <c r="L968" s="366"/>
      <c r="M968" s="366"/>
      <c r="N968" s="429"/>
      <c r="O968" s="366"/>
      <c r="P968" s="366"/>
      <c r="Q968" s="366"/>
      <c r="R968" s="366"/>
      <c r="S968" s="366"/>
      <c r="T968" s="366"/>
      <c r="U968" s="366"/>
      <c r="V968" s="366"/>
      <c r="W968" s="366"/>
      <c r="X968" s="366"/>
      <c r="Y968" s="366"/>
      <c r="Z968" s="366"/>
    </row>
    <row r="969" ht="15.75" customHeight="1">
      <c r="A969" s="428"/>
      <c r="B969" s="366"/>
      <c r="C969" s="366"/>
      <c r="D969" s="366"/>
      <c r="E969" s="366"/>
      <c r="F969" s="366"/>
      <c r="G969" s="366"/>
      <c r="H969" s="366"/>
      <c r="I969" s="366"/>
      <c r="J969" s="366"/>
      <c r="K969" s="366"/>
      <c r="L969" s="366"/>
      <c r="M969" s="366"/>
      <c r="N969" s="429"/>
      <c r="O969" s="366"/>
      <c r="P969" s="366"/>
      <c r="Q969" s="366"/>
      <c r="R969" s="366"/>
      <c r="S969" s="366"/>
      <c r="T969" s="366"/>
      <c r="U969" s="366"/>
      <c r="V969" s="366"/>
      <c r="W969" s="366"/>
      <c r="X969" s="366"/>
      <c r="Y969" s="366"/>
      <c r="Z969" s="366"/>
    </row>
    <row r="970" ht="15.75" customHeight="1">
      <c r="A970" s="428"/>
      <c r="B970" s="366"/>
      <c r="C970" s="366"/>
      <c r="D970" s="366"/>
      <c r="E970" s="366"/>
      <c r="F970" s="366"/>
      <c r="G970" s="366"/>
      <c r="H970" s="366"/>
      <c r="I970" s="366"/>
      <c r="J970" s="366"/>
      <c r="K970" s="366"/>
      <c r="L970" s="366"/>
      <c r="M970" s="366"/>
      <c r="N970" s="429"/>
      <c r="O970" s="366"/>
      <c r="P970" s="366"/>
      <c r="Q970" s="366"/>
      <c r="R970" s="366"/>
      <c r="S970" s="366"/>
      <c r="T970" s="366"/>
      <c r="U970" s="366"/>
      <c r="V970" s="366"/>
      <c r="W970" s="366"/>
      <c r="X970" s="366"/>
      <c r="Y970" s="366"/>
      <c r="Z970" s="366"/>
    </row>
    <row r="971" ht="15.75" customHeight="1">
      <c r="A971" s="428"/>
      <c r="B971" s="366"/>
      <c r="C971" s="366"/>
      <c r="D971" s="366"/>
      <c r="E971" s="366"/>
      <c r="F971" s="366"/>
      <c r="G971" s="366"/>
      <c r="H971" s="366"/>
      <c r="I971" s="366"/>
      <c r="J971" s="366"/>
      <c r="K971" s="366"/>
      <c r="L971" s="366"/>
      <c r="M971" s="366"/>
      <c r="N971" s="429"/>
      <c r="O971" s="366"/>
      <c r="P971" s="366"/>
      <c r="Q971" s="366"/>
      <c r="R971" s="366"/>
      <c r="S971" s="366"/>
      <c r="T971" s="366"/>
      <c r="U971" s="366"/>
      <c r="V971" s="366"/>
      <c r="W971" s="366"/>
      <c r="X971" s="366"/>
      <c r="Y971" s="366"/>
      <c r="Z971" s="366"/>
    </row>
    <row r="972" ht="15.75" customHeight="1">
      <c r="A972" s="428"/>
      <c r="B972" s="366"/>
      <c r="C972" s="366"/>
      <c r="D972" s="366"/>
      <c r="E972" s="366"/>
      <c r="F972" s="366"/>
      <c r="G972" s="366"/>
      <c r="H972" s="366"/>
      <c r="I972" s="366"/>
      <c r="J972" s="366"/>
      <c r="K972" s="366"/>
      <c r="L972" s="366"/>
      <c r="M972" s="366"/>
      <c r="N972" s="429"/>
      <c r="O972" s="366"/>
      <c r="P972" s="366"/>
      <c r="Q972" s="366"/>
      <c r="R972" s="366"/>
      <c r="S972" s="366"/>
      <c r="T972" s="366"/>
      <c r="U972" s="366"/>
      <c r="V972" s="366"/>
      <c r="W972" s="366"/>
      <c r="X972" s="366"/>
      <c r="Y972" s="366"/>
      <c r="Z972" s="366"/>
    </row>
    <row r="973" ht="15.75" customHeight="1">
      <c r="A973" s="428"/>
      <c r="B973" s="366"/>
      <c r="C973" s="366"/>
      <c r="D973" s="366"/>
      <c r="E973" s="366"/>
      <c r="F973" s="366"/>
      <c r="G973" s="366"/>
      <c r="H973" s="366"/>
      <c r="I973" s="366"/>
      <c r="J973" s="366"/>
      <c r="K973" s="366"/>
      <c r="L973" s="366"/>
      <c r="M973" s="366"/>
      <c r="N973" s="429"/>
      <c r="O973" s="366"/>
      <c r="P973" s="366"/>
      <c r="Q973" s="366"/>
      <c r="R973" s="366"/>
      <c r="S973" s="366"/>
      <c r="T973" s="366"/>
      <c r="U973" s="366"/>
      <c r="V973" s="366"/>
      <c r="W973" s="366"/>
      <c r="X973" s="366"/>
      <c r="Y973" s="366"/>
      <c r="Z973" s="366"/>
    </row>
    <row r="974" ht="15.75" customHeight="1">
      <c r="A974" s="428"/>
      <c r="B974" s="366"/>
      <c r="C974" s="366"/>
      <c r="D974" s="366"/>
      <c r="E974" s="366"/>
      <c r="F974" s="366"/>
      <c r="G974" s="366"/>
      <c r="H974" s="366"/>
      <c r="I974" s="366"/>
      <c r="J974" s="366"/>
      <c r="K974" s="366"/>
      <c r="L974" s="366"/>
      <c r="M974" s="366"/>
      <c r="N974" s="429"/>
      <c r="O974" s="366"/>
      <c r="P974" s="366"/>
      <c r="Q974" s="366"/>
      <c r="R974" s="366"/>
      <c r="S974" s="366"/>
      <c r="T974" s="366"/>
      <c r="U974" s="366"/>
      <c r="V974" s="366"/>
      <c r="W974" s="366"/>
      <c r="X974" s="366"/>
      <c r="Y974" s="366"/>
      <c r="Z974" s="366"/>
    </row>
    <row r="975" ht="15.75" customHeight="1">
      <c r="A975" s="428"/>
      <c r="B975" s="366"/>
      <c r="C975" s="366"/>
      <c r="D975" s="366"/>
      <c r="E975" s="366"/>
      <c r="F975" s="366"/>
      <c r="G975" s="366"/>
      <c r="H975" s="366"/>
      <c r="I975" s="366"/>
      <c r="J975" s="366"/>
      <c r="K975" s="366"/>
      <c r="L975" s="366"/>
      <c r="M975" s="366"/>
      <c r="N975" s="429"/>
      <c r="O975" s="366"/>
      <c r="P975" s="366"/>
      <c r="Q975" s="366"/>
      <c r="R975" s="366"/>
      <c r="S975" s="366"/>
      <c r="T975" s="366"/>
      <c r="U975" s="366"/>
      <c r="V975" s="366"/>
      <c r="W975" s="366"/>
      <c r="X975" s="366"/>
      <c r="Y975" s="366"/>
      <c r="Z975" s="366"/>
    </row>
    <row r="976" ht="15.75" customHeight="1">
      <c r="A976" s="428"/>
      <c r="B976" s="366"/>
      <c r="C976" s="366"/>
      <c r="D976" s="366"/>
      <c r="E976" s="366"/>
      <c r="F976" s="366"/>
      <c r="G976" s="366"/>
      <c r="H976" s="366"/>
      <c r="I976" s="366"/>
      <c r="J976" s="366"/>
      <c r="K976" s="366"/>
      <c r="L976" s="366"/>
      <c r="M976" s="366"/>
      <c r="N976" s="429"/>
      <c r="O976" s="366"/>
      <c r="P976" s="366"/>
      <c r="Q976" s="366"/>
      <c r="R976" s="366"/>
      <c r="S976" s="366"/>
      <c r="T976" s="366"/>
      <c r="U976" s="366"/>
      <c r="V976" s="366"/>
      <c r="W976" s="366"/>
      <c r="X976" s="366"/>
      <c r="Y976" s="366"/>
      <c r="Z976" s="366"/>
    </row>
    <row r="977" ht="15.75" customHeight="1">
      <c r="A977" s="428"/>
      <c r="B977" s="366"/>
      <c r="C977" s="366"/>
      <c r="D977" s="366"/>
      <c r="E977" s="366"/>
      <c r="F977" s="366"/>
      <c r="G977" s="366"/>
      <c r="H977" s="366"/>
      <c r="I977" s="366"/>
      <c r="J977" s="366"/>
      <c r="K977" s="366"/>
      <c r="L977" s="366"/>
      <c r="M977" s="366"/>
      <c r="N977" s="429"/>
      <c r="O977" s="366"/>
      <c r="P977" s="366"/>
      <c r="Q977" s="366"/>
      <c r="R977" s="366"/>
      <c r="S977" s="366"/>
      <c r="T977" s="366"/>
      <c r="U977" s="366"/>
      <c r="V977" s="366"/>
      <c r="W977" s="366"/>
      <c r="X977" s="366"/>
      <c r="Y977" s="366"/>
      <c r="Z977" s="366"/>
    </row>
    <row r="978" ht="15.75" customHeight="1">
      <c r="A978" s="428"/>
      <c r="B978" s="366"/>
      <c r="C978" s="366"/>
      <c r="D978" s="366"/>
      <c r="E978" s="366"/>
      <c r="F978" s="366"/>
      <c r="G978" s="366"/>
      <c r="H978" s="366"/>
      <c r="I978" s="366"/>
      <c r="J978" s="366"/>
      <c r="K978" s="366"/>
      <c r="L978" s="366"/>
      <c r="M978" s="366"/>
      <c r="N978" s="429"/>
      <c r="O978" s="366"/>
      <c r="P978" s="366"/>
      <c r="Q978" s="366"/>
      <c r="R978" s="366"/>
      <c r="S978" s="366"/>
      <c r="T978" s="366"/>
      <c r="U978" s="366"/>
      <c r="V978" s="366"/>
      <c r="W978" s="366"/>
      <c r="X978" s="366"/>
      <c r="Y978" s="366"/>
      <c r="Z978" s="366"/>
    </row>
    <row r="979" ht="15.75" customHeight="1">
      <c r="A979" s="428"/>
      <c r="B979" s="366"/>
      <c r="C979" s="366"/>
      <c r="D979" s="366"/>
      <c r="E979" s="366"/>
      <c r="F979" s="366"/>
      <c r="G979" s="366"/>
      <c r="H979" s="366"/>
      <c r="I979" s="366"/>
      <c r="J979" s="366"/>
      <c r="K979" s="366"/>
      <c r="L979" s="366"/>
      <c r="M979" s="366"/>
      <c r="N979" s="429"/>
      <c r="O979" s="366"/>
      <c r="P979" s="366"/>
      <c r="Q979" s="366"/>
      <c r="R979" s="366"/>
      <c r="S979" s="366"/>
      <c r="T979" s="366"/>
      <c r="U979" s="366"/>
      <c r="V979" s="366"/>
      <c r="W979" s="366"/>
      <c r="X979" s="366"/>
      <c r="Y979" s="366"/>
      <c r="Z979" s="366"/>
    </row>
    <row r="980" ht="15.75" customHeight="1">
      <c r="A980" s="428"/>
      <c r="B980" s="366"/>
      <c r="C980" s="366"/>
      <c r="D980" s="366"/>
      <c r="E980" s="366"/>
      <c r="F980" s="366"/>
      <c r="G980" s="366"/>
      <c r="H980" s="366"/>
      <c r="I980" s="366"/>
      <c r="J980" s="366"/>
      <c r="K980" s="366"/>
      <c r="L980" s="366"/>
      <c r="M980" s="366"/>
      <c r="N980" s="429"/>
      <c r="O980" s="366"/>
      <c r="P980" s="366"/>
      <c r="Q980" s="366"/>
      <c r="R980" s="366"/>
      <c r="S980" s="366"/>
      <c r="T980" s="366"/>
      <c r="U980" s="366"/>
      <c r="V980" s="366"/>
      <c r="W980" s="366"/>
      <c r="X980" s="366"/>
      <c r="Y980" s="366"/>
      <c r="Z980" s="366"/>
    </row>
    <row r="981" ht="15.75" customHeight="1">
      <c r="A981" s="428"/>
      <c r="B981" s="366"/>
      <c r="C981" s="366"/>
      <c r="D981" s="366"/>
      <c r="E981" s="366"/>
      <c r="F981" s="366"/>
      <c r="G981" s="366"/>
      <c r="H981" s="366"/>
      <c r="I981" s="366"/>
      <c r="J981" s="366"/>
      <c r="K981" s="366"/>
      <c r="L981" s="366"/>
      <c r="M981" s="366"/>
      <c r="N981" s="429"/>
      <c r="O981" s="366"/>
      <c r="P981" s="366"/>
      <c r="Q981" s="366"/>
      <c r="R981" s="366"/>
      <c r="S981" s="366"/>
      <c r="T981" s="366"/>
      <c r="U981" s="366"/>
      <c r="V981" s="366"/>
      <c r="W981" s="366"/>
      <c r="X981" s="366"/>
      <c r="Y981" s="366"/>
      <c r="Z981" s="366"/>
    </row>
    <row r="982" ht="15.75" customHeight="1">
      <c r="A982" s="428"/>
      <c r="B982" s="366"/>
      <c r="C982" s="366"/>
      <c r="D982" s="366"/>
      <c r="E982" s="366"/>
      <c r="F982" s="366"/>
      <c r="G982" s="366"/>
      <c r="H982" s="366"/>
      <c r="I982" s="366"/>
      <c r="J982" s="366"/>
      <c r="K982" s="366"/>
      <c r="L982" s="366"/>
      <c r="M982" s="366"/>
      <c r="N982" s="429"/>
      <c r="O982" s="366"/>
      <c r="P982" s="366"/>
      <c r="Q982" s="366"/>
      <c r="R982" s="366"/>
      <c r="S982" s="366"/>
      <c r="T982" s="366"/>
      <c r="U982" s="366"/>
      <c r="V982" s="366"/>
      <c r="W982" s="366"/>
      <c r="X982" s="366"/>
      <c r="Y982" s="366"/>
      <c r="Z982" s="366"/>
    </row>
    <row r="983" ht="15.75" customHeight="1">
      <c r="A983" s="428"/>
      <c r="B983" s="366"/>
      <c r="C983" s="366"/>
      <c r="D983" s="366"/>
      <c r="E983" s="366"/>
      <c r="F983" s="366"/>
      <c r="G983" s="366"/>
      <c r="H983" s="366"/>
      <c r="I983" s="366"/>
      <c r="J983" s="366"/>
      <c r="K983" s="366"/>
      <c r="L983" s="366"/>
      <c r="M983" s="366"/>
      <c r="N983" s="429"/>
      <c r="O983" s="366"/>
      <c r="P983" s="366"/>
      <c r="Q983" s="366"/>
      <c r="R983" s="366"/>
      <c r="S983" s="366"/>
      <c r="T983" s="366"/>
      <c r="U983" s="366"/>
      <c r="V983" s="366"/>
      <c r="W983" s="366"/>
      <c r="X983" s="366"/>
      <c r="Y983" s="366"/>
      <c r="Z983" s="366"/>
    </row>
    <row r="984" ht="15.75" customHeight="1">
      <c r="A984" s="428"/>
      <c r="B984" s="366"/>
      <c r="C984" s="366"/>
      <c r="D984" s="366"/>
      <c r="E984" s="366"/>
      <c r="F984" s="366"/>
      <c r="G984" s="366"/>
      <c r="H984" s="366"/>
      <c r="I984" s="366"/>
      <c r="J984" s="366"/>
      <c r="K984" s="366"/>
      <c r="L984" s="366"/>
      <c r="M984" s="366"/>
      <c r="N984" s="429"/>
      <c r="O984" s="366"/>
      <c r="P984" s="366"/>
      <c r="Q984" s="366"/>
      <c r="R984" s="366"/>
      <c r="S984" s="366"/>
      <c r="T984" s="366"/>
      <c r="U984" s="366"/>
      <c r="V984" s="366"/>
      <c r="W984" s="366"/>
      <c r="X984" s="366"/>
      <c r="Y984" s="366"/>
      <c r="Z984" s="366"/>
    </row>
    <row r="985" ht="15.75" customHeight="1">
      <c r="A985" s="428"/>
      <c r="B985" s="366"/>
      <c r="C985" s="366"/>
      <c r="D985" s="366"/>
      <c r="E985" s="366"/>
      <c r="F985" s="366"/>
      <c r="G985" s="366"/>
      <c r="H985" s="366"/>
      <c r="I985" s="366"/>
      <c r="J985" s="366"/>
      <c r="K985" s="366"/>
      <c r="L985" s="366"/>
      <c r="M985" s="366"/>
      <c r="N985" s="429"/>
      <c r="O985" s="366"/>
      <c r="P985" s="366"/>
      <c r="Q985" s="366"/>
      <c r="R985" s="366"/>
      <c r="S985" s="366"/>
      <c r="T985" s="366"/>
      <c r="U985" s="366"/>
      <c r="V985" s="366"/>
      <c r="W985" s="366"/>
      <c r="X985" s="366"/>
      <c r="Y985" s="366"/>
      <c r="Z985" s="366"/>
    </row>
    <row r="986" ht="15.75" customHeight="1">
      <c r="A986" s="428"/>
      <c r="B986" s="366"/>
      <c r="C986" s="366"/>
      <c r="D986" s="366"/>
      <c r="E986" s="366"/>
      <c r="F986" s="366"/>
      <c r="G986" s="366"/>
      <c r="H986" s="366"/>
      <c r="I986" s="366"/>
      <c r="J986" s="366"/>
      <c r="K986" s="366"/>
      <c r="L986" s="366"/>
      <c r="M986" s="366"/>
      <c r="N986" s="429"/>
      <c r="O986" s="366"/>
      <c r="P986" s="366"/>
      <c r="Q986" s="366"/>
      <c r="R986" s="366"/>
      <c r="S986" s="366"/>
      <c r="T986" s="366"/>
      <c r="U986" s="366"/>
      <c r="V986" s="366"/>
      <c r="W986" s="366"/>
      <c r="X986" s="366"/>
      <c r="Y986" s="366"/>
      <c r="Z986" s="366"/>
    </row>
    <row r="987" ht="15.75" customHeight="1">
      <c r="A987" s="428"/>
      <c r="B987" s="366"/>
      <c r="C987" s="366"/>
      <c r="D987" s="366"/>
      <c r="E987" s="366"/>
      <c r="F987" s="366"/>
      <c r="G987" s="366"/>
      <c r="H987" s="366"/>
      <c r="I987" s="366"/>
      <c r="J987" s="366"/>
      <c r="K987" s="366"/>
      <c r="L987" s="366"/>
      <c r="M987" s="366"/>
      <c r="N987" s="429"/>
      <c r="O987" s="366"/>
      <c r="P987" s="366"/>
      <c r="Q987" s="366"/>
      <c r="R987" s="366"/>
      <c r="S987" s="366"/>
      <c r="T987" s="366"/>
      <c r="U987" s="366"/>
      <c r="V987" s="366"/>
      <c r="W987" s="366"/>
      <c r="X987" s="366"/>
      <c r="Y987" s="366"/>
      <c r="Z987" s="366"/>
    </row>
    <row r="988" ht="15.75" customHeight="1">
      <c r="A988" s="428"/>
      <c r="B988" s="366"/>
      <c r="C988" s="366"/>
      <c r="D988" s="366"/>
      <c r="E988" s="366"/>
      <c r="F988" s="366"/>
      <c r="G988" s="366"/>
      <c r="H988" s="366"/>
      <c r="I988" s="366"/>
      <c r="J988" s="366"/>
      <c r="K988" s="366"/>
      <c r="L988" s="366"/>
      <c r="M988" s="366"/>
      <c r="N988" s="429"/>
      <c r="O988" s="366"/>
      <c r="P988" s="366"/>
      <c r="Q988" s="366"/>
      <c r="R988" s="366"/>
      <c r="S988" s="366"/>
      <c r="T988" s="366"/>
      <c r="U988" s="366"/>
      <c r="V988" s="366"/>
      <c r="W988" s="366"/>
      <c r="X988" s="366"/>
      <c r="Y988" s="366"/>
      <c r="Z988" s="366"/>
    </row>
    <row r="989" ht="15.75" customHeight="1">
      <c r="A989" s="428"/>
      <c r="B989" s="366"/>
      <c r="C989" s="366"/>
      <c r="D989" s="366"/>
      <c r="E989" s="366"/>
      <c r="F989" s="366"/>
      <c r="G989" s="366"/>
      <c r="H989" s="366"/>
      <c r="I989" s="366"/>
      <c r="J989" s="366"/>
      <c r="K989" s="366"/>
      <c r="L989" s="366"/>
      <c r="M989" s="366"/>
      <c r="N989" s="429"/>
      <c r="O989" s="366"/>
      <c r="P989" s="366"/>
      <c r="Q989" s="366"/>
      <c r="R989" s="366"/>
      <c r="S989" s="366"/>
      <c r="T989" s="366"/>
      <c r="U989" s="366"/>
      <c r="V989" s="366"/>
      <c r="W989" s="366"/>
      <c r="X989" s="366"/>
      <c r="Y989" s="366"/>
      <c r="Z989" s="366"/>
    </row>
    <row r="990" ht="15.75" customHeight="1">
      <c r="A990" s="428"/>
      <c r="B990" s="366"/>
      <c r="C990" s="366"/>
      <c r="D990" s="366"/>
      <c r="E990" s="366"/>
      <c r="F990" s="366"/>
      <c r="G990" s="366"/>
      <c r="H990" s="366"/>
      <c r="I990" s="366"/>
      <c r="J990" s="366"/>
      <c r="K990" s="366"/>
      <c r="L990" s="366"/>
      <c r="M990" s="366"/>
      <c r="N990" s="429"/>
      <c r="O990" s="366"/>
      <c r="P990" s="366"/>
      <c r="Q990" s="366"/>
      <c r="R990" s="366"/>
      <c r="S990" s="366"/>
      <c r="T990" s="366"/>
      <c r="U990" s="366"/>
      <c r="V990" s="366"/>
      <c r="W990" s="366"/>
      <c r="X990" s="366"/>
      <c r="Y990" s="366"/>
      <c r="Z990" s="366"/>
    </row>
    <row r="991" ht="15.75" customHeight="1">
      <c r="A991" s="428"/>
      <c r="B991" s="366"/>
      <c r="C991" s="366"/>
      <c r="D991" s="366"/>
      <c r="E991" s="366"/>
      <c r="F991" s="366"/>
      <c r="G991" s="366"/>
      <c r="H991" s="366"/>
      <c r="I991" s="366"/>
      <c r="J991" s="366"/>
      <c r="K991" s="366"/>
      <c r="L991" s="366"/>
      <c r="M991" s="366"/>
      <c r="N991" s="429"/>
      <c r="O991" s="366"/>
      <c r="P991" s="366"/>
      <c r="Q991" s="366"/>
      <c r="R991" s="366"/>
      <c r="S991" s="366"/>
      <c r="T991" s="366"/>
      <c r="U991" s="366"/>
      <c r="V991" s="366"/>
      <c r="W991" s="366"/>
      <c r="X991" s="366"/>
      <c r="Y991" s="366"/>
      <c r="Z991" s="366"/>
    </row>
    <row r="992" ht="15.75" customHeight="1">
      <c r="A992" s="428"/>
      <c r="B992" s="366"/>
      <c r="C992" s="366"/>
      <c r="D992" s="366"/>
      <c r="E992" s="366"/>
      <c r="F992" s="366"/>
      <c r="G992" s="366"/>
      <c r="H992" s="366"/>
      <c r="I992" s="366"/>
      <c r="J992" s="366"/>
      <c r="K992" s="366"/>
      <c r="L992" s="366"/>
      <c r="M992" s="366"/>
      <c r="N992" s="429"/>
      <c r="O992" s="366"/>
      <c r="P992" s="366"/>
      <c r="Q992" s="366"/>
      <c r="R992" s="366"/>
      <c r="S992" s="366"/>
      <c r="T992" s="366"/>
      <c r="U992" s="366"/>
      <c r="V992" s="366"/>
      <c r="W992" s="366"/>
      <c r="X992" s="366"/>
      <c r="Y992" s="366"/>
      <c r="Z992" s="366"/>
    </row>
    <row r="993" ht="15.75" customHeight="1">
      <c r="A993" s="428"/>
      <c r="B993" s="366"/>
      <c r="C993" s="366"/>
      <c r="D993" s="366"/>
      <c r="E993" s="366"/>
      <c r="F993" s="366"/>
      <c r="G993" s="366"/>
      <c r="H993" s="366"/>
      <c r="I993" s="366"/>
      <c r="J993" s="366"/>
      <c r="K993" s="366"/>
      <c r="L993" s="366"/>
      <c r="M993" s="366"/>
      <c r="N993" s="429"/>
      <c r="O993" s="366"/>
      <c r="P993" s="366"/>
      <c r="Q993" s="366"/>
      <c r="R993" s="366"/>
      <c r="S993" s="366"/>
      <c r="T993" s="366"/>
      <c r="U993" s="366"/>
      <c r="V993" s="366"/>
      <c r="W993" s="366"/>
      <c r="X993" s="366"/>
      <c r="Y993" s="366"/>
      <c r="Z993" s="366"/>
    </row>
    <row r="994" ht="15.75" customHeight="1">
      <c r="A994" s="428"/>
      <c r="B994" s="366"/>
      <c r="C994" s="366"/>
      <c r="D994" s="366"/>
      <c r="E994" s="366"/>
      <c r="F994" s="366"/>
      <c r="G994" s="366"/>
      <c r="H994" s="366"/>
      <c r="I994" s="366"/>
      <c r="J994" s="366"/>
      <c r="K994" s="366"/>
      <c r="L994" s="366"/>
      <c r="M994" s="366"/>
      <c r="N994" s="429"/>
      <c r="O994" s="366"/>
      <c r="P994" s="366"/>
      <c r="Q994" s="366"/>
      <c r="R994" s="366"/>
      <c r="S994" s="366"/>
      <c r="T994" s="366"/>
      <c r="U994" s="366"/>
      <c r="V994" s="366"/>
      <c r="W994" s="366"/>
      <c r="X994" s="366"/>
      <c r="Y994" s="366"/>
      <c r="Z994" s="366"/>
    </row>
    <row r="995" ht="15.75" customHeight="1">
      <c r="A995" s="428"/>
      <c r="B995" s="366"/>
      <c r="C995" s="366"/>
      <c r="D995" s="366"/>
      <c r="E995" s="366"/>
      <c r="F995" s="366"/>
      <c r="G995" s="366"/>
      <c r="H995" s="366"/>
      <c r="I995" s="366"/>
      <c r="J995" s="366"/>
      <c r="K995" s="366"/>
      <c r="L995" s="366"/>
      <c r="M995" s="366"/>
      <c r="N995" s="429"/>
      <c r="O995" s="366"/>
      <c r="P995" s="366"/>
      <c r="Q995" s="366"/>
      <c r="R995" s="366"/>
      <c r="S995" s="366"/>
      <c r="T995" s="366"/>
      <c r="U995" s="366"/>
      <c r="V995" s="366"/>
      <c r="W995" s="366"/>
      <c r="X995" s="366"/>
      <c r="Y995" s="366"/>
      <c r="Z995" s="366"/>
    </row>
    <row r="996" ht="15.75" customHeight="1">
      <c r="A996" s="428"/>
      <c r="B996" s="366"/>
      <c r="C996" s="366"/>
      <c r="D996" s="366"/>
      <c r="E996" s="366"/>
      <c r="F996" s="366"/>
      <c r="G996" s="366"/>
      <c r="H996" s="366"/>
      <c r="I996" s="366"/>
      <c r="J996" s="366"/>
      <c r="K996" s="366"/>
      <c r="L996" s="366"/>
      <c r="M996" s="366"/>
      <c r="N996" s="429"/>
      <c r="O996" s="366"/>
      <c r="P996" s="366"/>
      <c r="Q996" s="366"/>
      <c r="R996" s="366"/>
      <c r="S996" s="366"/>
      <c r="T996" s="366"/>
      <c r="U996" s="366"/>
      <c r="V996" s="366"/>
      <c r="W996" s="366"/>
      <c r="X996" s="366"/>
      <c r="Y996" s="366"/>
      <c r="Z996" s="366"/>
    </row>
    <row r="997" ht="15.75" customHeight="1">
      <c r="A997" s="428"/>
      <c r="B997" s="366"/>
      <c r="C997" s="366"/>
      <c r="D997" s="366"/>
      <c r="E997" s="366"/>
      <c r="F997" s="366"/>
      <c r="G997" s="366"/>
      <c r="H997" s="366"/>
      <c r="I997" s="366"/>
      <c r="J997" s="366"/>
      <c r="K997" s="366"/>
      <c r="L997" s="366"/>
      <c r="M997" s="366"/>
      <c r="N997" s="429"/>
      <c r="O997" s="366"/>
      <c r="P997" s="366"/>
      <c r="Q997" s="366"/>
      <c r="R997" s="366"/>
      <c r="S997" s="366"/>
      <c r="T997" s="366"/>
      <c r="U997" s="366"/>
      <c r="V997" s="366"/>
      <c r="W997" s="366"/>
      <c r="X997" s="366"/>
      <c r="Y997" s="366"/>
      <c r="Z997" s="366"/>
    </row>
    <row r="998" ht="15.75" customHeight="1">
      <c r="A998" s="428"/>
      <c r="B998" s="366"/>
      <c r="C998" s="366"/>
      <c r="D998" s="366"/>
      <c r="E998" s="366"/>
      <c r="F998" s="366"/>
      <c r="G998" s="366"/>
      <c r="H998" s="366"/>
      <c r="I998" s="366"/>
      <c r="J998" s="366"/>
      <c r="K998" s="366"/>
      <c r="L998" s="366"/>
      <c r="M998" s="366"/>
      <c r="N998" s="429"/>
      <c r="O998" s="366"/>
      <c r="P998" s="366"/>
      <c r="Q998" s="366"/>
      <c r="R998" s="366"/>
      <c r="S998" s="366"/>
      <c r="T998" s="366"/>
      <c r="U998" s="366"/>
      <c r="V998" s="366"/>
      <c r="W998" s="366"/>
      <c r="X998" s="366"/>
      <c r="Y998" s="366"/>
      <c r="Z998" s="366"/>
    </row>
    <row r="999" ht="15.75" customHeight="1">
      <c r="A999" s="428"/>
      <c r="B999" s="366"/>
      <c r="C999" s="366"/>
      <c r="D999" s="366"/>
      <c r="E999" s="366"/>
      <c r="F999" s="366"/>
      <c r="G999" s="366"/>
      <c r="H999" s="366"/>
      <c r="I999" s="366"/>
      <c r="J999" s="366"/>
      <c r="K999" s="366"/>
      <c r="L999" s="366"/>
      <c r="M999" s="366"/>
      <c r="N999" s="429"/>
      <c r="O999" s="366"/>
      <c r="P999" s="366"/>
      <c r="Q999" s="366"/>
      <c r="R999" s="366"/>
      <c r="S999" s="366"/>
      <c r="T999" s="366"/>
      <c r="U999" s="366"/>
      <c r="V999" s="366"/>
      <c r="W999" s="366"/>
      <c r="X999" s="366"/>
      <c r="Y999" s="366"/>
      <c r="Z999" s="366"/>
    </row>
    <row r="1000" ht="15.75" customHeight="1">
      <c r="A1000" s="428"/>
      <c r="B1000" s="366"/>
      <c r="C1000" s="366"/>
      <c r="D1000" s="366"/>
      <c r="E1000" s="366"/>
      <c r="F1000" s="366"/>
      <c r="G1000" s="366"/>
      <c r="H1000" s="366"/>
      <c r="I1000" s="366"/>
      <c r="J1000" s="366"/>
      <c r="K1000" s="366"/>
      <c r="L1000" s="366"/>
      <c r="M1000" s="366"/>
      <c r="N1000" s="429"/>
      <c r="O1000" s="366"/>
      <c r="P1000" s="366"/>
      <c r="Q1000" s="366"/>
      <c r="R1000" s="366"/>
      <c r="S1000" s="366"/>
      <c r="T1000" s="366"/>
      <c r="U1000" s="366"/>
      <c r="V1000" s="366"/>
      <c r="W1000" s="366"/>
      <c r="X1000" s="366"/>
      <c r="Y1000" s="366"/>
      <c r="Z1000" s="366"/>
    </row>
  </sheetData>
  <autoFilter ref="$A$1:$N$303">
    <sortState ref="A1:N303">
      <sortCondition ref="A1:A303"/>
    </sortState>
  </autoFilter>
  <conditionalFormatting sqref="J1:M1000">
    <cfRule type="containsText" dxfId="23" priority="1" operator="containsText" text="polish">
      <formula>NOT(ISERROR(SEARCH(("polish"),(J1))))</formula>
    </cfRule>
  </conditionalFormatting>
  <conditionalFormatting sqref="J1:M1000">
    <cfRule type="containsText" dxfId="23" priority="2" operator="containsText" text="sand">
      <formula>NOT(ISERROR(SEARCH(("sand"),(J1))))</formula>
    </cfRule>
  </conditionalFormatting>
  <conditionalFormatting sqref="J1:M1000">
    <cfRule type="containsText" dxfId="23" priority="3" operator="containsText" text="grind">
      <formula>NOT(ISERROR(SEARCH(("grind"),(J1))))</formula>
    </cfRule>
  </conditionalFormatting>
  <conditionalFormatting sqref="J1:M1000">
    <cfRule type="containsText" dxfId="24" priority="4" operator="containsText" text="weld">
      <formula>NOT(ISERROR(SEARCH(("weld"),(J1))))</formula>
    </cfRule>
  </conditionalFormatting>
  <conditionalFormatting sqref="J1:M1000">
    <cfRule type="containsText" dxfId="25" priority="5" operator="containsText" text="sew">
      <formula>NOT(ISERROR(SEARCH(("sew"),(J1))))</formula>
    </cfRule>
  </conditionalFormatting>
  <conditionalFormatting sqref="J1:M1000">
    <cfRule type="containsText" dxfId="25" priority="6" operator="containsText" text="cut">
      <formula>NOT(ISERROR(SEARCH(("cut"),(J1))))</formula>
    </cfRule>
  </conditionalFormatting>
  <conditionalFormatting sqref="J1:M1000">
    <cfRule type="containsText" dxfId="26" priority="7" operator="containsText" text="cut">
      <formula>NOT(ISERROR(SEARCH(("cut"),(J1))))</formula>
    </cfRule>
  </conditionalFormatting>
  <conditionalFormatting sqref="J1:M1000">
    <cfRule type="cellIs" dxfId="25" priority="8" operator="equal">
      <formula>"cut"</formula>
    </cfRule>
  </conditionalFormatting>
  <conditionalFormatting sqref="J1:M1000">
    <cfRule type="cellIs" dxfId="27" priority="9" operator="equal">
      <formula>"fill start"</formula>
    </cfRule>
  </conditionalFormatting>
  <conditionalFormatting sqref="J1:M1000">
    <cfRule type="cellIs" dxfId="25" priority="10" operator="equal">
      <formula>"cut start"</formula>
    </cfRule>
  </conditionalFormatting>
  <conditionalFormatting sqref="J1:M1000">
    <cfRule type="cellIs" dxfId="17" priority="11" operator="equal">
      <formula>"issue"</formula>
    </cfRule>
  </conditionalFormatting>
  <conditionalFormatting sqref="J1:M1000">
    <cfRule type="cellIs" dxfId="19" priority="12" operator="equal">
      <formula>"completed"</formula>
    </cfRule>
  </conditionalFormatting>
  <conditionalFormatting sqref="K203:K303">
    <cfRule type="containsText" dxfId="25" priority="13" operator="containsText" text="POWDER">
      <formula>NOT(ISERROR(SEARCH(("POWDER"),(K203))))</formula>
    </cfRule>
  </conditionalFormatting>
  <hyperlinks>
    <hyperlink r:id="rId1" ref="A2"/>
    <hyperlink r:id="rId2" ref="B2"/>
    <hyperlink r:id="rId3" ref="A3"/>
    <hyperlink r:id="rId4" ref="B3"/>
    <hyperlink r:id="rId5" ref="A4"/>
    <hyperlink r:id="rId6" ref="B4"/>
    <hyperlink r:id="rId7" ref="A5"/>
    <hyperlink r:id="rId8" ref="B5"/>
    <hyperlink r:id="rId9" ref="A6"/>
    <hyperlink r:id="rId10" ref="B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B13"/>
    <hyperlink r:id="rId25" ref="A14"/>
    <hyperlink r:id="rId26" ref="B14"/>
    <hyperlink r:id="rId27" ref="A15"/>
    <hyperlink r:id="rId28" ref="B15"/>
    <hyperlink r:id="rId29" ref="A16"/>
    <hyperlink r:id="rId30" ref="B16"/>
    <hyperlink r:id="rId31" ref="A17"/>
    <hyperlink r:id="rId32" ref="B17"/>
    <hyperlink r:id="rId33" ref="A18"/>
    <hyperlink r:id="rId34" ref="B18"/>
    <hyperlink r:id="rId35" ref="A19"/>
    <hyperlink r:id="rId36" ref="B19"/>
    <hyperlink r:id="rId37" ref="A20"/>
    <hyperlink r:id="rId38" ref="B20"/>
    <hyperlink r:id="rId39" ref="A21"/>
    <hyperlink r:id="rId40" ref="B21"/>
    <hyperlink r:id="rId41" ref="A22"/>
    <hyperlink r:id="rId42" ref="B22"/>
    <hyperlink r:id="rId43" ref="A23"/>
    <hyperlink r:id="rId44" ref="B23"/>
    <hyperlink r:id="rId45" ref="A24"/>
    <hyperlink r:id="rId46" ref="B24"/>
    <hyperlink r:id="rId47" ref="A25"/>
    <hyperlink r:id="rId48" ref="B25"/>
    <hyperlink r:id="rId49" ref="A26"/>
    <hyperlink r:id="rId50" ref="B26"/>
    <hyperlink r:id="rId51" ref="A27"/>
    <hyperlink r:id="rId52" ref="B27"/>
    <hyperlink r:id="rId53" ref="A28"/>
    <hyperlink r:id="rId54" ref="B28"/>
    <hyperlink r:id="rId55" ref="A29"/>
    <hyperlink r:id="rId56" ref="B29"/>
    <hyperlink r:id="rId57" ref="A30"/>
    <hyperlink r:id="rId58" ref="B30"/>
    <hyperlink r:id="rId59" ref="A31"/>
    <hyperlink r:id="rId60" ref="B31"/>
    <hyperlink r:id="rId61" ref="A32"/>
    <hyperlink r:id="rId62" ref="B32"/>
    <hyperlink r:id="rId63" ref="A33"/>
    <hyperlink r:id="rId64" ref="B33"/>
    <hyperlink r:id="rId65" ref="A34"/>
    <hyperlink r:id="rId66" ref="B34"/>
    <hyperlink r:id="rId67" ref="A35"/>
    <hyperlink r:id="rId68" ref="B35"/>
    <hyperlink r:id="rId69" ref="A36"/>
    <hyperlink r:id="rId70" ref="B36"/>
    <hyperlink r:id="rId71" ref="A37"/>
    <hyperlink r:id="rId72" ref="B37"/>
    <hyperlink r:id="rId73" ref="A38"/>
    <hyperlink r:id="rId74" ref="B38"/>
    <hyperlink r:id="rId75" ref="A39"/>
    <hyperlink r:id="rId76" ref="B39"/>
    <hyperlink r:id="rId77" ref="A40"/>
    <hyperlink r:id="rId78" ref="B40"/>
    <hyperlink r:id="rId79" ref="A41"/>
    <hyperlink r:id="rId80" ref="B41"/>
    <hyperlink r:id="rId81" ref="A42"/>
    <hyperlink r:id="rId82" ref="B42"/>
    <hyperlink r:id="rId83" ref="A43"/>
    <hyperlink r:id="rId84" ref="B43"/>
    <hyperlink r:id="rId85" ref="A44"/>
    <hyperlink r:id="rId86" ref="B44"/>
    <hyperlink r:id="rId87" ref="A45"/>
    <hyperlink r:id="rId88" ref="B45"/>
    <hyperlink r:id="rId89" ref="A46"/>
    <hyperlink r:id="rId90" ref="B46"/>
    <hyperlink r:id="rId91" ref="A47"/>
    <hyperlink r:id="rId92" ref="B47"/>
    <hyperlink r:id="rId93" ref="A48"/>
    <hyperlink r:id="rId94" ref="B48"/>
    <hyperlink r:id="rId95" ref="A49"/>
    <hyperlink r:id="rId96" ref="B49"/>
    <hyperlink r:id="rId97" ref="A50"/>
    <hyperlink r:id="rId98" ref="B50"/>
    <hyperlink r:id="rId99" ref="A51"/>
    <hyperlink r:id="rId100" ref="B51"/>
    <hyperlink r:id="rId101" ref="A52"/>
    <hyperlink r:id="rId102" ref="B52"/>
    <hyperlink r:id="rId103" ref="A53"/>
    <hyperlink r:id="rId104" ref="B53"/>
    <hyperlink r:id="rId105" ref="A54"/>
    <hyperlink r:id="rId106" ref="B54"/>
    <hyperlink r:id="rId107" ref="A55"/>
    <hyperlink r:id="rId108" ref="B55"/>
    <hyperlink r:id="rId109" ref="A56"/>
    <hyperlink r:id="rId110" ref="B56"/>
    <hyperlink r:id="rId111" ref="A57"/>
    <hyperlink r:id="rId112" ref="B57"/>
    <hyperlink r:id="rId113" ref="A58"/>
    <hyperlink r:id="rId114" ref="B58"/>
    <hyperlink r:id="rId115" ref="A59"/>
    <hyperlink r:id="rId116" ref="B59"/>
    <hyperlink r:id="rId117" ref="A60"/>
    <hyperlink r:id="rId118" ref="B60"/>
    <hyperlink r:id="rId119" ref="A61"/>
    <hyperlink r:id="rId120" ref="B61"/>
    <hyperlink r:id="rId121" ref="A62"/>
    <hyperlink r:id="rId122" ref="B62"/>
    <hyperlink r:id="rId123" ref="A63"/>
    <hyperlink r:id="rId124" ref="B63"/>
    <hyperlink r:id="rId125" ref="A64"/>
    <hyperlink r:id="rId126" ref="B64"/>
    <hyperlink r:id="rId127" ref="A65"/>
    <hyperlink r:id="rId128" ref="B65"/>
    <hyperlink r:id="rId129" ref="A66"/>
    <hyperlink r:id="rId130" ref="B66"/>
    <hyperlink r:id="rId131" ref="A67"/>
    <hyperlink r:id="rId132" ref="B67"/>
    <hyperlink r:id="rId133" ref="A68"/>
    <hyperlink r:id="rId134" ref="B68"/>
    <hyperlink r:id="rId135" ref="A69"/>
    <hyperlink r:id="rId136" ref="B69"/>
    <hyperlink r:id="rId137" ref="A70"/>
    <hyperlink r:id="rId138" ref="B70"/>
    <hyperlink r:id="rId139" ref="A71"/>
    <hyperlink r:id="rId140" ref="B71"/>
    <hyperlink r:id="rId141" ref="A72"/>
    <hyperlink r:id="rId142" ref="B72"/>
    <hyperlink r:id="rId143" ref="A73"/>
    <hyperlink r:id="rId144" ref="B73"/>
    <hyperlink r:id="rId145" ref="A74"/>
    <hyperlink r:id="rId146" ref="B74"/>
    <hyperlink r:id="rId147" ref="A75"/>
    <hyperlink r:id="rId148" ref="B75"/>
    <hyperlink r:id="rId149" ref="A76"/>
    <hyperlink r:id="rId150" ref="B76"/>
    <hyperlink r:id="rId151" ref="A77"/>
    <hyperlink r:id="rId152" ref="B77"/>
    <hyperlink r:id="rId153" ref="A78"/>
    <hyperlink r:id="rId154" ref="B78"/>
    <hyperlink r:id="rId155" ref="A79"/>
    <hyperlink r:id="rId156" ref="B79"/>
    <hyperlink r:id="rId157" ref="A80"/>
    <hyperlink r:id="rId158" ref="B80"/>
    <hyperlink r:id="rId159" ref="A81"/>
    <hyperlink r:id="rId160" ref="B81"/>
    <hyperlink r:id="rId161" ref="A82"/>
    <hyperlink r:id="rId162" ref="B82"/>
    <hyperlink r:id="rId163" ref="A83"/>
    <hyperlink r:id="rId164" ref="B83"/>
    <hyperlink r:id="rId165" ref="A84"/>
    <hyperlink r:id="rId166" ref="B84"/>
    <hyperlink r:id="rId167" ref="A85"/>
    <hyperlink r:id="rId168" ref="B85"/>
    <hyperlink r:id="rId169" ref="A86"/>
    <hyperlink r:id="rId170" ref="B86"/>
    <hyperlink r:id="rId171" ref="A87"/>
    <hyperlink r:id="rId172" ref="B87"/>
    <hyperlink r:id="rId173" ref="A88"/>
    <hyperlink r:id="rId174" ref="B88"/>
    <hyperlink r:id="rId175" ref="A89"/>
    <hyperlink r:id="rId176" ref="B89"/>
    <hyperlink r:id="rId177" ref="A90"/>
    <hyperlink r:id="rId178" ref="B90"/>
    <hyperlink r:id="rId179" ref="A91"/>
    <hyperlink r:id="rId180" ref="B91"/>
    <hyperlink r:id="rId181" ref="A92"/>
    <hyperlink r:id="rId182" ref="B92"/>
    <hyperlink r:id="rId183" ref="A93"/>
    <hyperlink r:id="rId184" ref="B93"/>
    <hyperlink r:id="rId185" ref="A94"/>
    <hyperlink r:id="rId186" ref="B94"/>
    <hyperlink r:id="rId187" ref="A95"/>
    <hyperlink r:id="rId188" ref="B95"/>
    <hyperlink r:id="rId189" ref="A96"/>
    <hyperlink r:id="rId190" ref="B96"/>
    <hyperlink r:id="rId191" ref="A97"/>
    <hyperlink r:id="rId192" ref="B97"/>
    <hyperlink r:id="rId193" ref="A98"/>
    <hyperlink r:id="rId194" ref="B98"/>
    <hyperlink r:id="rId195" ref="A99"/>
    <hyperlink r:id="rId196" ref="B99"/>
    <hyperlink r:id="rId197" ref="A100"/>
    <hyperlink r:id="rId198" ref="B100"/>
    <hyperlink r:id="rId199" ref="A101"/>
    <hyperlink r:id="rId200" ref="B101"/>
    <hyperlink r:id="rId201" ref="A102"/>
    <hyperlink r:id="rId202" ref="B102"/>
    <hyperlink r:id="rId203" ref="A103"/>
    <hyperlink r:id="rId204" ref="B103"/>
    <hyperlink r:id="rId205" ref="A104"/>
    <hyperlink r:id="rId206" ref="B104"/>
    <hyperlink r:id="rId207" ref="A105"/>
    <hyperlink r:id="rId208" ref="B105"/>
    <hyperlink r:id="rId209" ref="A106"/>
    <hyperlink r:id="rId210" ref="B106"/>
    <hyperlink r:id="rId211" ref="A107"/>
    <hyperlink r:id="rId212" ref="B107"/>
    <hyperlink r:id="rId213" ref="A108"/>
    <hyperlink r:id="rId214" ref="B108"/>
    <hyperlink r:id="rId215" ref="A109"/>
    <hyperlink r:id="rId216" ref="B109"/>
    <hyperlink r:id="rId217" ref="A110"/>
    <hyperlink r:id="rId218" ref="B110"/>
    <hyperlink r:id="rId219" ref="A111"/>
    <hyperlink r:id="rId220" ref="B111"/>
    <hyperlink r:id="rId221" ref="A112"/>
    <hyperlink r:id="rId222" ref="B112"/>
    <hyperlink r:id="rId223" ref="A113"/>
    <hyperlink r:id="rId224" ref="B113"/>
    <hyperlink r:id="rId225" ref="A114"/>
    <hyperlink r:id="rId226" ref="B114"/>
    <hyperlink r:id="rId227" ref="A115"/>
    <hyperlink r:id="rId228" ref="B115"/>
    <hyperlink r:id="rId229" ref="A116"/>
    <hyperlink r:id="rId230" ref="B116"/>
    <hyperlink r:id="rId231" ref="A117"/>
    <hyperlink r:id="rId232" ref="B117"/>
    <hyperlink r:id="rId233" ref="A118"/>
    <hyperlink r:id="rId234" ref="B118"/>
    <hyperlink r:id="rId235" ref="A119"/>
    <hyperlink r:id="rId236" ref="B119"/>
    <hyperlink r:id="rId237" ref="A120"/>
    <hyperlink r:id="rId238" ref="B120"/>
    <hyperlink r:id="rId239" ref="A121"/>
    <hyperlink r:id="rId240" ref="B121"/>
    <hyperlink r:id="rId241" ref="A122"/>
    <hyperlink r:id="rId242" ref="B122"/>
    <hyperlink r:id="rId243" ref="A123"/>
    <hyperlink r:id="rId244" ref="B123"/>
    <hyperlink r:id="rId245" ref="A124"/>
    <hyperlink r:id="rId246" ref="B124"/>
    <hyperlink r:id="rId247" ref="A125"/>
    <hyperlink r:id="rId248" ref="B125"/>
    <hyperlink r:id="rId249" ref="A126"/>
    <hyperlink r:id="rId250" ref="B126"/>
    <hyperlink r:id="rId251" ref="A127"/>
    <hyperlink r:id="rId252" ref="B127"/>
    <hyperlink r:id="rId253" ref="A128"/>
    <hyperlink r:id="rId254" ref="B128"/>
    <hyperlink r:id="rId255" ref="A129"/>
    <hyperlink r:id="rId256" ref="B129"/>
    <hyperlink r:id="rId257" ref="A130"/>
    <hyperlink r:id="rId258" ref="B130"/>
    <hyperlink r:id="rId259" ref="A131"/>
    <hyperlink r:id="rId260" ref="B131"/>
    <hyperlink r:id="rId261" ref="A132"/>
    <hyperlink r:id="rId262" ref="B132"/>
    <hyperlink r:id="rId263" ref="A133"/>
    <hyperlink r:id="rId264" ref="B133"/>
    <hyperlink r:id="rId265" ref="A134"/>
    <hyperlink r:id="rId266" ref="B134"/>
    <hyperlink r:id="rId267" ref="A135"/>
    <hyperlink r:id="rId268" ref="B135"/>
    <hyperlink r:id="rId269" ref="A136"/>
    <hyperlink r:id="rId270" ref="B136"/>
    <hyperlink r:id="rId271" ref="A137"/>
    <hyperlink r:id="rId272" ref="B137"/>
    <hyperlink r:id="rId273" ref="A138"/>
    <hyperlink r:id="rId274" ref="B138"/>
    <hyperlink r:id="rId275" ref="A139"/>
    <hyperlink r:id="rId276" ref="B139"/>
    <hyperlink r:id="rId277" ref="A140"/>
    <hyperlink r:id="rId278" ref="B140"/>
    <hyperlink r:id="rId279" ref="A141"/>
    <hyperlink r:id="rId280" ref="B141"/>
    <hyperlink r:id="rId281" ref="A142"/>
    <hyperlink r:id="rId282" ref="B142"/>
    <hyperlink r:id="rId283" ref="A143"/>
    <hyperlink r:id="rId284" ref="B143"/>
    <hyperlink r:id="rId285" ref="A144"/>
    <hyperlink r:id="rId286" ref="B144"/>
    <hyperlink r:id="rId287" ref="A145"/>
    <hyperlink r:id="rId288" ref="B145"/>
    <hyperlink r:id="rId289" ref="A146"/>
    <hyperlink r:id="rId290" ref="B146"/>
    <hyperlink r:id="rId291" ref="A147"/>
    <hyperlink r:id="rId292" ref="B147"/>
    <hyperlink r:id="rId293" ref="A148"/>
    <hyperlink r:id="rId294" ref="B148"/>
    <hyperlink r:id="rId295" ref="A149"/>
    <hyperlink r:id="rId296" ref="B149"/>
    <hyperlink r:id="rId297" ref="A150"/>
    <hyperlink r:id="rId298" ref="B150"/>
    <hyperlink r:id="rId299" ref="A151"/>
    <hyperlink r:id="rId300" ref="B151"/>
    <hyperlink r:id="rId301" ref="A152"/>
    <hyperlink r:id="rId302" ref="B152"/>
    <hyperlink r:id="rId303" ref="A153"/>
    <hyperlink r:id="rId304" ref="B153"/>
    <hyperlink r:id="rId305" ref="A154"/>
    <hyperlink r:id="rId306" ref="B154"/>
    <hyperlink r:id="rId307" ref="A155"/>
    <hyperlink r:id="rId308" ref="B155"/>
    <hyperlink r:id="rId309" ref="A156"/>
    <hyperlink r:id="rId310" ref="B156"/>
    <hyperlink r:id="rId311" ref="A157"/>
    <hyperlink r:id="rId312" ref="B157"/>
    <hyperlink r:id="rId313" ref="A158"/>
    <hyperlink r:id="rId314" ref="B158"/>
    <hyperlink r:id="rId315" ref="A159"/>
    <hyperlink r:id="rId316" ref="B159"/>
    <hyperlink r:id="rId317" ref="A160"/>
    <hyperlink r:id="rId318" ref="B160"/>
    <hyperlink r:id="rId319" ref="A161"/>
    <hyperlink r:id="rId320" ref="B161"/>
    <hyperlink r:id="rId321" ref="A162"/>
    <hyperlink r:id="rId322" ref="B162"/>
    <hyperlink r:id="rId323" ref="A163"/>
    <hyperlink r:id="rId324" ref="B163"/>
    <hyperlink r:id="rId325" ref="A164"/>
    <hyperlink r:id="rId326" ref="B164"/>
    <hyperlink r:id="rId327" ref="A165"/>
    <hyperlink r:id="rId328" ref="B165"/>
    <hyperlink r:id="rId329" ref="A166"/>
    <hyperlink r:id="rId330" ref="B166"/>
    <hyperlink r:id="rId331" ref="A167"/>
    <hyperlink r:id="rId332" ref="B167"/>
    <hyperlink r:id="rId333" ref="A168"/>
    <hyperlink r:id="rId334" ref="B168"/>
    <hyperlink r:id="rId335" ref="A169"/>
    <hyperlink r:id="rId336" ref="B169"/>
    <hyperlink r:id="rId337" ref="A170"/>
    <hyperlink r:id="rId338" ref="B170"/>
    <hyperlink r:id="rId339" ref="A171"/>
    <hyperlink r:id="rId340" ref="B171"/>
    <hyperlink r:id="rId341" ref="A172"/>
    <hyperlink r:id="rId342" ref="B172"/>
    <hyperlink r:id="rId343" ref="A173"/>
    <hyperlink r:id="rId344" ref="B173"/>
    <hyperlink r:id="rId345" ref="A174"/>
    <hyperlink r:id="rId346" ref="B174"/>
    <hyperlink r:id="rId347" ref="A175"/>
    <hyperlink r:id="rId348" ref="B175"/>
    <hyperlink r:id="rId349" ref="A176"/>
    <hyperlink r:id="rId350" ref="B176"/>
    <hyperlink r:id="rId351" ref="A177"/>
    <hyperlink r:id="rId352" ref="B177"/>
    <hyperlink r:id="rId353" ref="A178"/>
    <hyperlink r:id="rId354" ref="B178"/>
    <hyperlink r:id="rId355" ref="A179"/>
    <hyperlink r:id="rId356" ref="B179"/>
    <hyperlink r:id="rId357" ref="A180"/>
    <hyperlink r:id="rId358" ref="B180"/>
    <hyperlink r:id="rId359" ref="A181"/>
    <hyperlink r:id="rId360" ref="B181"/>
    <hyperlink r:id="rId361" ref="A182"/>
    <hyperlink r:id="rId362" ref="B182"/>
    <hyperlink r:id="rId363" ref="A183"/>
    <hyperlink r:id="rId364" ref="B183"/>
    <hyperlink r:id="rId365" ref="A184"/>
    <hyperlink r:id="rId366" ref="B184"/>
    <hyperlink r:id="rId367" ref="A185"/>
    <hyperlink r:id="rId368" ref="B185"/>
    <hyperlink r:id="rId369" ref="A186"/>
    <hyperlink r:id="rId370" ref="B186"/>
    <hyperlink r:id="rId371" ref="A187"/>
    <hyperlink r:id="rId372" ref="B187"/>
    <hyperlink r:id="rId373" ref="A188"/>
    <hyperlink r:id="rId374" ref="B188"/>
    <hyperlink r:id="rId375" ref="A189"/>
    <hyperlink r:id="rId376" ref="B189"/>
    <hyperlink r:id="rId377" ref="A190"/>
    <hyperlink r:id="rId378" ref="B190"/>
    <hyperlink r:id="rId379" ref="A191"/>
    <hyperlink r:id="rId380" ref="B191"/>
    <hyperlink r:id="rId381" ref="A192"/>
    <hyperlink r:id="rId382" ref="B192"/>
    <hyperlink r:id="rId383" ref="A193"/>
    <hyperlink r:id="rId384" ref="B193"/>
    <hyperlink r:id="rId385" ref="A194"/>
    <hyperlink r:id="rId386" ref="B194"/>
    <hyperlink r:id="rId387" ref="A195"/>
    <hyperlink r:id="rId388" ref="B195"/>
    <hyperlink r:id="rId389" ref="A196"/>
    <hyperlink r:id="rId390" ref="B196"/>
    <hyperlink r:id="rId391" ref="A197"/>
    <hyperlink r:id="rId392" ref="B197"/>
    <hyperlink r:id="rId393" ref="A198"/>
    <hyperlink r:id="rId394" ref="B198"/>
    <hyperlink r:id="rId395" ref="A199"/>
    <hyperlink r:id="rId396" ref="B199"/>
    <hyperlink r:id="rId397" ref="A200"/>
    <hyperlink r:id="rId398" ref="B200"/>
    <hyperlink r:id="rId399" ref="A201"/>
    <hyperlink r:id="rId400" ref="B201"/>
    <hyperlink r:id="rId401" ref="A202"/>
    <hyperlink r:id="rId402" ref="B202"/>
    <hyperlink r:id="rId403" ref="A203"/>
    <hyperlink r:id="rId404" ref="B203"/>
    <hyperlink r:id="rId405" ref="A204"/>
    <hyperlink r:id="rId406" ref="B204"/>
    <hyperlink r:id="rId407" ref="A205"/>
    <hyperlink r:id="rId408" ref="B205"/>
    <hyperlink r:id="rId409" ref="A206"/>
    <hyperlink r:id="rId410" ref="B206"/>
    <hyperlink r:id="rId411" ref="A207"/>
    <hyperlink r:id="rId412" ref="B207"/>
    <hyperlink r:id="rId413" ref="A208"/>
    <hyperlink r:id="rId414" ref="B208"/>
    <hyperlink r:id="rId415" ref="A209"/>
    <hyperlink r:id="rId416" ref="B209"/>
    <hyperlink r:id="rId417" ref="A210"/>
    <hyperlink r:id="rId418" ref="B210"/>
    <hyperlink r:id="rId419" ref="A211"/>
    <hyperlink r:id="rId420" ref="B211"/>
    <hyperlink r:id="rId421" ref="A212"/>
    <hyperlink r:id="rId422" ref="B212"/>
    <hyperlink r:id="rId423" ref="A213"/>
    <hyperlink r:id="rId424" ref="B213"/>
    <hyperlink r:id="rId425" ref="A214"/>
    <hyperlink r:id="rId426" ref="B214"/>
    <hyperlink r:id="rId427" ref="A215"/>
    <hyperlink r:id="rId428" ref="B215"/>
    <hyperlink r:id="rId429" ref="A216"/>
    <hyperlink r:id="rId430" ref="B216"/>
    <hyperlink r:id="rId431" ref="A217"/>
    <hyperlink r:id="rId432" ref="B217"/>
    <hyperlink r:id="rId433" ref="A218"/>
    <hyperlink r:id="rId434" ref="B218"/>
    <hyperlink r:id="rId435" ref="A219"/>
    <hyperlink r:id="rId436" ref="B219"/>
    <hyperlink r:id="rId437" ref="A220"/>
    <hyperlink r:id="rId438" ref="B220"/>
    <hyperlink r:id="rId439" ref="A221"/>
    <hyperlink r:id="rId440" ref="B221"/>
    <hyperlink r:id="rId441" ref="A222"/>
    <hyperlink r:id="rId442" ref="B222"/>
    <hyperlink r:id="rId443" ref="A223"/>
    <hyperlink r:id="rId444" ref="B223"/>
    <hyperlink r:id="rId445" ref="A224"/>
    <hyperlink r:id="rId446" ref="B224"/>
    <hyperlink r:id="rId447" ref="A225"/>
    <hyperlink r:id="rId448" ref="B225"/>
    <hyperlink r:id="rId449" ref="A226"/>
    <hyperlink r:id="rId450" ref="B226"/>
    <hyperlink r:id="rId451" ref="A227"/>
    <hyperlink r:id="rId452" ref="B227"/>
    <hyperlink r:id="rId453" ref="A228"/>
    <hyperlink r:id="rId454" ref="B228"/>
    <hyperlink r:id="rId455" ref="A229"/>
    <hyperlink r:id="rId456" ref="B229"/>
    <hyperlink r:id="rId457" ref="A230"/>
    <hyperlink r:id="rId458" ref="B230"/>
    <hyperlink r:id="rId459" ref="A231"/>
    <hyperlink r:id="rId460" ref="B231"/>
    <hyperlink r:id="rId461" ref="A232"/>
    <hyperlink r:id="rId462" ref="B232"/>
    <hyperlink r:id="rId463" ref="A233"/>
    <hyperlink r:id="rId464" ref="B233"/>
    <hyperlink r:id="rId465" ref="A234"/>
    <hyperlink r:id="rId466" ref="B234"/>
    <hyperlink r:id="rId467" ref="A235"/>
    <hyperlink r:id="rId468" ref="B235"/>
    <hyperlink r:id="rId469" ref="A236"/>
    <hyperlink r:id="rId470" ref="B236"/>
    <hyperlink r:id="rId471" ref="A237"/>
    <hyperlink r:id="rId472" ref="B237"/>
    <hyperlink r:id="rId473" ref="A238"/>
    <hyperlink r:id="rId474" ref="B238"/>
    <hyperlink r:id="rId475" ref="A239"/>
    <hyperlink r:id="rId476" ref="B239"/>
    <hyperlink r:id="rId477" ref="A240"/>
    <hyperlink r:id="rId478" ref="B240"/>
    <hyperlink r:id="rId479" ref="A241"/>
    <hyperlink r:id="rId480" ref="B241"/>
    <hyperlink r:id="rId481" ref="A242"/>
    <hyperlink r:id="rId482" ref="B242"/>
    <hyperlink r:id="rId483" ref="A243"/>
    <hyperlink r:id="rId484" ref="B243"/>
    <hyperlink r:id="rId485" ref="A244"/>
    <hyperlink r:id="rId486" ref="B244"/>
    <hyperlink r:id="rId487" ref="A245"/>
    <hyperlink r:id="rId488" ref="B245"/>
    <hyperlink r:id="rId489" ref="A246"/>
    <hyperlink r:id="rId490" ref="B246"/>
    <hyperlink r:id="rId491" ref="A247"/>
    <hyperlink r:id="rId492" ref="B247"/>
    <hyperlink r:id="rId493" ref="A248"/>
    <hyperlink r:id="rId494" ref="B248"/>
    <hyperlink r:id="rId495" ref="A249"/>
    <hyperlink r:id="rId496" ref="B249"/>
    <hyperlink r:id="rId497" ref="A250"/>
    <hyperlink r:id="rId498" ref="B250"/>
    <hyperlink r:id="rId499" ref="A251"/>
    <hyperlink r:id="rId500" ref="B251"/>
    <hyperlink r:id="rId501" ref="A252"/>
    <hyperlink r:id="rId502" ref="B252"/>
    <hyperlink r:id="rId503" ref="A253"/>
    <hyperlink r:id="rId504" ref="B253"/>
    <hyperlink r:id="rId505" ref="A254"/>
    <hyperlink r:id="rId506" ref="B254"/>
    <hyperlink r:id="rId507" ref="A255"/>
    <hyperlink r:id="rId508" ref="B255"/>
    <hyperlink r:id="rId509" ref="A256"/>
    <hyperlink r:id="rId510" ref="B256"/>
    <hyperlink r:id="rId511" ref="A257"/>
    <hyperlink r:id="rId512" ref="B257"/>
    <hyperlink r:id="rId513" ref="A258"/>
    <hyperlink r:id="rId514" ref="B258"/>
    <hyperlink r:id="rId515" ref="A259"/>
    <hyperlink r:id="rId516" ref="B259"/>
    <hyperlink r:id="rId517" ref="A260"/>
    <hyperlink r:id="rId518" ref="B260"/>
    <hyperlink r:id="rId519" ref="A261"/>
    <hyperlink r:id="rId520" ref="B261"/>
    <hyperlink r:id="rId521" ref="A262"/>
    <hyperlink r:id="rId522" ref="B262"/>
    <hyperlink r:id="rId523" ref="A263"/>
    <hyperlink r:id="rId524" ref="B263"/>
    <hyperlink r:id="rId525" ref="A264"/>
    <hyperlink r:id="rId526" ref="B264"/>
    <hyperlink r:id="rId527" ref="A265"/>
    <hyperlink r:id="rId528" ref="B265"/>
    <hyperlink r:id="rId529" ref="A266"/>
    <hyperlink r:id="rId530" ref="B266"/>
    <hyperlink r:id="rId531" ref="A267"/>
    <hyperlink r:id="rId532" ref="B267"/>
    <hyperlink r:id="rId533" ref="A268"/>
    <hyperlink r:id="rId534" ref="B268"/>
    <hyperlink r:id="rId535" ref="A269"/>
    <hyperlink r:id="rId536" ref="B269"/>
    <hyperlink r:id="rId537" ref="A270"/>
    <hyperlink r:id="rId538" ref="B270"/>
    <hyperlink r:id="rId539" ref="A271"/>
    <hyperlink r:id="rId540" ref="B271"/>
    <hyperlink r:id="rId541" ref="A272"/>
    <hyperlink r:id="rId542" ref="B272"/>
    <hyperlink r:id="rId543" ref="A273"/>
    <hyperlink r:id="rId544" ref="B273"/>
    <hyperlink r:id="rId545" ref="A274"/>
    <hyperlink r:id="rId546" ref="B274"/>
    <hyperlink r:id="rId547" ref="A275"/>
    <hyperlink r:id="rId548" ref="B275"/>
    <hyperlink r:id="rId549" ref="A276"/>
    <hyperlink r:id="rId550" ref="B276"/>
    <hyperlink r:id="rId551" ref="A277"/>
    <hyperlink r:id="rId552" ref="B277"/>
    <hyperlink r:id="rId553" ref="A278"/>
    <hyperlink r:id="rId554" ref="B278"/>
    <hyperlink r:id="rId555" ref="A279"/>
    <hyperlink r:id="rId556" ref="B279"/>
    <hyperlink r:id="rId557" ref="A280"/>
    <hyperlink r:id="rId558" ref="B280"/>
    <hyperlink r:id="rId559" ref="A281"/>
    <hyperlink r:id="rId560" ref="B281"/>
    <hyperlink r:id="rId561" ref="A282"/>
    <hyperlink r:id="rId562" ref="B282"/>
    <hyperlink r:id="rId563" ref="A283"/>
    <hyperlink r:id="rId564" ref="B283"/>
    <hyperlink r:id="rId565" ref="A284"/>
    <hyperlink r:id="rId566" ref="B284"/>
    <hyperlink r:id="rId567" ref="A285"/>
    <hyperlink r:id="rId568" ref="B285"/>
    <hyperlink r:id="rId569" ref="A286"/>
    <hyperlink r:id="rId570" ref="B286"/>
    <hyperlink r:id="rId571" ref="A287"/>
    <hyperlink r:id="rId572" ref="B287"/>
    <hyperlink r:id="rId573" ref="A288"/>
    <hyperlink r:id="rId574" ref="B288"/>
    <hyperlink r:id="rId575" ref="A289"/>
    <hyperlink r:id="rId576" ref="B289"/>
    <hyperlink r:id="rId577" ref="A290"/>
    <hyperlink r:id="rId578" ref="B290"/>
    <hyperlink r:id="rId579" ref="A291"/>
    <hyperlink r:id="rId580" ref="B291"/>
    <hyperlink r:id="rId581" ref="A292"/>
    <hyperlink r:id="rId582" ref="B292"/>
    <hyperlink r:id="rId583" ref="A293"/>
    <hyperlink r:id="rId584" ref="B293"/>
    <hyperlink r:id="rId585" ref="A294"/>
    <hyperlink r:id="rId586" ref="B294"/>
    <hyperlink r:id="rId587" ref="A295"/>
    <hyperlink r:id="rId588" ref="B295"/>
    <hyperlink r:id="rId589" ref="A296"/>
    <hyperlink r:id="rId590" ref="B296"/>
    <hyperlink r:id="rId591" ref="A297"/>
    <hyperlink r:id="rId592" ref="B297"/>
    <hyperlink r:id="rId593" ref="A298"/>
    <hyperlink r:id="rId594" ref="B298"/>
    <hyperlink r:id="rId595" ref="A299"/>
    <hyperlink r:id="rId596" ref="B299"/>
    <hyperlink r:id="rId597" ref="A300"/>
    <hyperlink r:id="rId598" ref="B300"/>
    <hyperlink r:id="rId599" ref="A301"/>
    <hyperlink r:id="rId600" ref="B301"/>
    <hyperlink r:id="rId601" ref="A302"/>
    <hyperlink r:id="rId602" ref="B302"/>
    <hyperlink r:id="rId603" ref="A303"/>
    <hyperlink r:id="rId604" ref="B303"/>
  </hyperlinks>
  <printOptions/>
  <pageMargins bottom="0.75" footer="0.0" header="0.0" left="0.7" right="0.7" top="0.75"/>
  <pageSetup paperSize="9" orientation="landscape"/>
  <drawing r:id="rId60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4.29"/>
    <col customWidth="1" min="2" max="5" width="17.14"/>
    <col customWidth="1" min="6" max="26" width="11.43"/>
  </cols>
  <sheetData>
    <row r="1">
      <c r="A1" s="388" t="s">
        <v>2932</v>
      </c>
    </row>
    <row r="2">
      <c r="A2" s="389" t="s">
        <v>2933</v>
      </c>
    </row>
    <row r="4">
      <c r="A4" s="390" t="s">
        <v>2934</v>
      </c>
      <c r="B4" s="391">
        <f>ROWS(NEW!$A$2:$AC$1471)</f>
        <v>1470</v>
      </c>
    </row>
    <row r="6">
      <c r="A6" s="392" t="s">
        <v>2935</v>
      </c>
      <c r="B6" s="393" t="s">
        <v>2936</v>
      </c>
      <c r="C6" s="393" t="s">
        <v>2937</v>
      </c>
    </row>
    <row r="7">
      <c r="A7" s="256" t="s">
        <v>641</v>
      </c>
      <c r="B7" s="256">
        <f>COUNTIF(NEW!$B$2:$B$1471,$A7)</f>
        <v>1412</v>
      </c>
      <c r="C7" s="394">
        <f t="shared" ref="C7:C10" si="1">B7/$B$4</f>
        <v>0.9605442177</v>
      </c>
    </row>
    <row r="8">
      <c r="A8" s="256" t="s">
        <v>72</v>
      </c>
      <c r="B8" s="256">
        <f>COUNTIF(NEW!$B$2:$B$1471,$A8)</f>
        <v>45</v>
      </c>
      <c r="C8" s="394">
        <f t="shared" si="1"/>
        <v>0.0306122449</v>
      </c>
    </row>
    <row r="9">
      <c r="A9" s="256" t="s">
        <v>68</v>
      </c>
      <c r="B9" s="256">
        <f>COUNTIF(NEW!$B$2:$B$1471,$A9)</f>
        <v>13</v>
      </c>
      <c r="C9" s="394">
        <f t="shared" si="1"/>
        <v>0.008843537415</v>
      </c>
    </row>
    <row r="10">
      <c r="A10" s="255" t="s">
        <v>2938</v>
      </c>
      <c r="B10" s="255">
        <f>SUM(B7:B9)</f>
        <v>1470</v>
      </c>
      <c r="C10" s="395">
        <f t="shared" si="1"/>
        <v>1</v>
      </c>
    </row>
    <row r="12">
      <c r="A12" s="396" t="s">
        <v>2939</v>
      </c>
      <c r="B12" s="397"/>
      <c r="C12" s="397"/>
      <c r="D12" s="397"/>
      <c r="E12" s="397"/>
    </row>
    <row r="13">
      <c r="A13" s="398" t="s">
        <v>2940</v>
      </c>
      <c r="B13" s="399" t="s">
        <v>155</v>
      </c>
      <c r="C13" s="399" t="s">
        <v>157</v>
      </c>
      <c r="D13" s="399" t="s">
        <v>160</v>
      </c>
      <c r="E13" s="399" t="s">
        <v>42</v>
      </c>
    </row>
    <row r="14">
      <c r="A14" s="256" t="s">
        <v>57</v>
      </c>
      <c r="B14" s="256">
        <f>COUNTIF(NEW!$J$2:$J$1471,$A14)</f>
        <v>800</v>
      </c>
      <c r="C14" s="256">
        <f>COUNTIF(NEW!$K$2:$K$1471,$A14)</f>
        <v>809</v>
      </c>
      <c r="D14" s="256">
        <f>COUNTIF(NEW!$L$2:$L$1471,$A14)</f>
        <v>669</v>
      </c>
      <c r="E14" s="256">
        <f>COUNTIF(NEW!$M$2:$M$1471,$A14)</f>
        <v>1083</v>
      </c>
    </row>
    <row r="15">
      <c r="A15" s="256" t="s">
        <v>183</v>
      </c>
      <c r="B15" s="256">
        <f>COUNTIF(NEW!$J$2:$J$1471,$A15)</f>
        <v>13</v>
      </c>
      <c r="C15" s="256">
        <f>COUNTIF(NEW!$K$2:$K$1471,$A15)</f>
        <v>7</v>
      </c>
      <c r="D15" s="256">
        <f>COUNTIF(NEW!$L$2:$L$1471,$A15)</f>
        <v>44</v>
      </c>
      <c r="E15" s="256">
        <f>COUNTIF(NEW!$M$2:$M$1471,$A15)</f>
        <v>26</v>
      </c>
    </row>
    <row r="16">
      <c r="A16" s="256" t="s">
        <v>82</v>
      </c>
      <c r="B16" s="256">
        <f>COUNTIF(NEW!$J$2:$J$1471,$A16)</f>
        <v>245</v>
      </c>
      <c r="C16" s="256">
        <f>COUNTIF(NEW!$K$2:$K$1471,$A16)</f>
        <v>278</v>
      </c>
      <c r="D16" s="256">
        <f>COUNTIF(NEW!$L$2:$L$1471,$A16)</f>
        <v>249</v>
      </c>
      <c r="E16" s="256">
        <f>COUNTIF(NEW!$M$2:$M$1471,$A16)</f>
        <v>113</v>
      </c>
    </row>
    <row r="17">
      <c r="A17" s="256" t="s">
        <v>66</v>
      </c>
      <c r="B17" s="256">
        <f>COUNTIF(NEW!$J$2:$J$1471,$A17)</f>
        <v>403</v>
      </c>
      <c r="C17" s="256">
        <f>COUNTIF(NEW!$K$2:$K$1471,$A17)</f>
        <v>368</v>
      </c>
      <c r="D17" s="256">
        <f>COUNTIF(NEW!$L$2:$L$1471,$A17)</f>
        <v>486</v>
      </c>
      <c r="E17" s="256">
        <f>COUNTIF(NEW!$M$2:$M$1471,$A17)</f>
        <v>228</v>
      </c>
    </row>
    <row r="18">
      <c r="A18" s="256" t="s">
        <v>2942</v>
      </c>
      <c r="B18" s="256">
        <f t="shared" ref="B18:E18" si="2">$B$4-SUM(B14:B17)</f>
        <v>9</v>
      </c>
      <c r="C18" s="256">
        <f t="shared" si="2"/>
        <v>8</v>
      </c>
      <c r="D18" s="256">
        <f t="shared" si="2"/>
        <v>22</v>
      </c>
      <c r="E18" s="256">
        <f t="shared" si="2"/>
        <v>20</v>
      </c>
    </row>
    <row r="19">
      <c r="A19" s="255" t="s">
        <v>2938</v>
      </c>
      <c r="B19" s="255">
        <f t="shared" ref="B19:E19" si="3">SUM(B14:B18)</f>
        <v>1470</v>
      </c>
      <c r="C19" s="255">
        <f t="shared" si="3"/>
        <v>1470</v>
      </c>
      <c r="D19" s="255">
        <f t="shared" si="3"/>
        <v>1470</v>
      </c>
      <c r="E19" s="255">
        <f t="shared" si="3"/>
        <v>1470</v>
      </c>
    </row>
    <row r="20">
      <c r="A20" s="400" t="s">
        <v>2943</v>
      </c>
      <c r="B20" s="401">
        <f t="shared" ref="B20:E20" si="4">B14/$B$4</f>
        <v>0.5442176871</v>
      </c>
      <c r="C20" s="401">
        <f t="shared" si="4"/>
        <v>0.5503401361</v>
      </c>
      <c r="D20" s="401">
        <f t="shared" si="4"/>
        <v>0.4551020408</v>
      </c>
      <c r="E20" s="401">
        <f t="shared" si="4"/>
        <v>0.7367346939</v>
      </c>
    </row>
    <row r="21" ht="15.75" customHeight="1"/>
    <row r="22" ht="15.75" customHeight="1">
      <c r="A22" s="392" t="s">
        <v>2944</v>
      </c>
      <c r="B22" s="393" t="s">
        <v>2945</v>
      </c>
    </row>
    <row r="23" ht="15.75" customHeight="1">
      <c r="A23" s="256" t="s">
        <v>2946</v>
      </c>
      <c r="B23" s="402">
        <f>SUM(NEW!$S$2:$S$1471)</f>
        <v>11216</v>
      </c>
    </row>
    <row r="24" ht="15.75" customHeight="1">
      <c r="A24" s="256" t="s">
        <v>2947</v>
      </c>
      <c r="B24" s="402">
        <f>SUM(NEW!$T$2:$T$1471)</f>
        <v>8357</v>
      </c>
    </row>
    <row r="25" ht="15.75" customHeight="1">
      <c r="A25" s="256" t="s">
        <v>2948</v>
      </c>
      <c r="B25" s="402">
        <f>SUM(NEW!$U$2:$U$1471)</f>
        <v>2050</v>
      </c>
    </row>
    <row r="26" ht="15.75" customHeight="1"/>
    <row r="27" ht="15.75" customHeight="1">
      <c r="A27" s="392" t="s">
        <v>2949</v>
      </c>
      <c r="B27" s="403"/>
    </row>
    <row r="28" ht="15.75" customHeight="1">
      <c r="A28" s="256" t="s">
        <v>2950</v>
      </c>
      <c r="B28" s="256">
        <f>COUNT(NEW!$G$2:$G$1471)</f>
        <v>1369</v>
      </c>
    </row>
    <row r="29" ht="15.75" customHeight="1">
      <c r="A29" s="256" t="s">
        <v>2951</v>
      </c>
      <c r="B29" s="404">
        <f>MIN(NEW!$G$2:$G$1471)</f>
        <v>44776</v>
      </c>
    </row>
    <row r="30" ht="15.75" customHeight="1">
      <c r="A30" s="256" t="s">
        <v>2952</v>
      </c>
      <c r="B30" s="404">
        <f>MAX(NEW!$G$2:$G$1471)</f>
        <v>46367</v>
      </c>
    </row>
    <row r="31" ht="15.75" customHeight="1"/>
    <row r="32" ht="15.75" customHeight="1">
      <c r="A32" s="392" t="s">
        <v>2953</v>
      </c>
      <c r="B32" s="393" t="s">
        <v>2936</v>
      </c>
    </row>
    <row r="33" ht="15.75" customHeight="1">
      <c r="A33" s="405" t="s">
        <v>2471</v>
      </c>
      <c r="B33" s="405" t="str">
        <f t="shared" ref="B33:B37" si="5">COUNTIF(#REF!,$A33)</f>
        <v>#REF!</v>
      </c>
    </row>
    <row r="34" ht="15.75" customHeight="1">
      <c r="A34" s="256" t="s">
        <v>2954</v>
      </c>
      <c r="B34" s="256" t="str">
        <f t="shared" si="5"/>
        <v>#REF!</v>
      </c>
    </row>
    <row r="35" ht="15.75" customHeight="1">
      <c r="A35" s="256" t="s">
        <v>2955</v>
      </c>
      <c r="B35" s="256" t="str">
        <f t="shared" si="5"/>
        <v>#REF!</v>
      </c>
    </row>
    <row r="36" ht="15.75" customHeight="1">
      <c r="A36" s="406" t="s">
        <v>2956</v>
      </c>
      <c r="B36" s="406" t="str">
        <f t="shared" si="5"/>
        <v>#REF!</v>
      </c>
    </row>
    <row r="37" ht="15.75" customHeight="1">
      <c r="A37" s="256" t="s">
        <v>2880</v>
      </c>
      <c r="B37" s="256" t="str">
        <f t="shared" si="5"/>
        <v>#REF!</v>
      </c>
    </row>
    <row r="38" ht="15.75" customHeight="1">
      <c r="A38" s="255" t="s">
        <v>2938</v>
      </c>
      <c r="B38" s="255" t="str">
        <f>SUM(B33:B37)</f>
        <v>#REF!</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